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Tools\"/>
    </mc:Choice>
  </mc:AlternateContent>
  <xr:revisionPtr revIDLastSave="0" documentId="13_ncr:1_{F62FC814-7C92-4033-A350-A32AAF868256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Games" sheetId="1" r:id="rId1"/>
    <sheet name="Prediction Log" sheetId="7" r:id="rId2"/>
    <sheet name="Bet Log" sheetId="6" r:id="rId3"/>
    <sheet name="Coefficients" sheetId="2" r:id="rId4"/>
    <sheet name="Coefficients - Win Probability" sheetId="8" r:id="rId5"/>
    <sheet name="Data" sheetId="3" r:id="rId6"/>
    <sheet name="Calc" sheetId="4" r:id="rId7"/>
    <sheet name="Calc - Win Probability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4" i="6" l="1"/>
  <c r="G44" i="6"/>
  <c r="H44" i="6"/>
  <c r="I44" i="6"/>
  <c r="J44" i="6"/>
  <c r="K44" i="6"/>
  <c r="L44" i="6"/>
  <c r="F45" i="6"/>
  <c r="G45" i="6"/>
  <c r="H45" i="6"/>
  <c r="I45" i="6"/>
  <c r="J45" i="6"/>
  <c r="K45" i="6"/>
  <c r="L45" i="6"/>
  <c r="F46" i="6"/>
  <c r="G46" i="6"/>
  <c r="H46" i="6"/>
  <c r="I46" i="6"/>
  <c r="J46" i="6"/>
  <c r="K46" i="6"/>
  <c r="L46" i="6"/>
  <c r="F47" i="6"/>
  <c r="G47" i="6"/>
  <c r="H47" i="6"/>
  <c r="I47" i="6"/>
  <c r="J47" i="6"/>
  <c r="K47" i="6"/>
  <c r="L47" i="6"/>
  <c r="F48" i="6"/>
  <c r="G48" i="6"/>
  <c r="H48" i="6"/>
  <c r="I48" i="6"/>
  <c r="K48" i="6"/>
  <c r="F49" i="6"/>
  <c r="G49" i="6"/>
  <c r="H49" i="6"/>
  <c r="I49" i="6"/>
  <c r="L49" i="6" s="1"/>
  <c r="J49" i="6"/>
  <c r="K49" i="6"/>
  <c r="F50" i="6"/>
  <c r="G50" i="6"/>
  <c r="H50" i="6"/>
  <c r="I50" i="6"/>
  <c r="L50" i="6" s="1"/>
  <c r="J50" i="6"/>
  <c r="K50" i="6"/>
  <c r="F51" i="6"/>
  <c r="G51" i="6"/>
  <c r="H51" i="6"/>
  <c r="I51" i="6"/>
  <c r="J51" i="6"/>
  <c r="K51" i="6"/>
  <c r="L51" i="6"/>
  <c r="F52" i="6"/>
  <c r="G52" i="6"/>
  <c r="H52" i="6"/>
  <c r="I52" i="6"/>
  <c r="J52" i="6"/>
  <c r="K52" i="6"/>
  <c r="L52" i="6"/>
  <c r="F53" i="6"/>
  <c r="G53" i="6"/>
  <c r="H53" i="6"/>
  <c r="I53" i="6"/>
  <c r="J53" i="6" s="1"/>
  <c r="K53" i="6"/>
  <c r="L53" i="6"/>
  <c r="F54" i="6"/>
  <c r="G54" i="6"/>
  <c r="H54" i="6"/>
  <c r="I54" i="6"/>
  <c r="J54" i="6"/>
  <c r="K54" i="6"/>
  <c r="L54" i="6"/>
  <c r="F55" i="6"/>
  <c r="G55" i="6"/>
  <c r="H55" i="6"/>
  <c r="I55" i="6"/>
  <c r="J55" i="6" s="1"/>
  <c r="K55" i="6"/>
  <c r="L55" i="6"/>
  <c r="F56" i="6"/>
  <c r="G56" i="6"/>
  <c r="H56" i="6"/>
  <c r="I56" i="6"/>
  <c r="K56" i="6"/>
  <c r="F57" i="6"/>
  <c r="G57" i="6"/>
  <c r="H57" i="6"/>
  <c r="I57" i="6"/>
  <c r="L57" i="6" s="1"/>
  <c r="J57" i="6"/>
  <c r="K57" i="6"/>
  <c r="F58" i="6"/>
  <c r="G58" i="6"/>
  <c r="H58" i="6"/>
  <c r="I58" i="6"/>
  <c r="L58" i="6" s="1"/>
  <c r="J58" i="6"/>
  <c r="K58" i="6"/>
  <c r="F59" i="6"/>
  <c r="G59" i="6"/>
  <c r="H59" i="6"/>
  <c r="I59" i="6"/>
  <c r="J59" i="6"/>
  <c r="K59" i="6"/>
  <c r="L59" i="6"/>
  <c r="F60" i="6"/>
  <c r="G60" i="6"/>
  <c r="H60" i="6"/>
  <c r="I60" i="6"/>
  <c r="J60" i="6"/>
  <c r="K60" i="6"/>
  <c r="L60" i="6"/>
  <c r="F61" i="6"/>
  <c r="G61" i="6"/>
  <c r="H61" i="6"/>
  <c r="I61" i="6"/>
  <c r="J61" i="6" s="1"/>
  <c r="K61" i="6"/>
  <c r="L61" i="6"/>
  <c r="F62" i="6"/>
  <c r="G62" i="6"/>
  <c r="H62" i="6"/>
  <c r="I62" i="6"/>
  <c r="J62" i="6"/>
  <c r="K62" i="6"/>
  <c r="L62" i="6"/>
  <c r="F63" i="6"/>
  <c r="G63" i="6"/>
  <c r="H63" i="6"/>
  <c r="I63" i="6"/>
  <c r="J63" i="6"/>
  <c r="K63" i="6"/>
  <c r="L63" i="6"/>
  <c r="F64" i="6"/>
  <c r="G64" i="6"/>
  <c r="H64" i="6"/>
  <c r="I64" i="6"/>
  <c r="K64" i="6"/>
  <c r="F65" i="6"/>
  <c r="G65" i="6"/>
  <c r="H65" i="6"/>
  <c r="I65" i="6"/>
  <c r="L65" i="6" s="1"/>
  <c r="K65" i="6"/>
  <c r="F66" i="6"/>
  <c r="G66" i="6"/>
  <c r="H66" i="6"/>
  <c r="I66" i="6"/>
  <c r="K66" i="6"/>
  <c r="F67" i="6"/>
  <c r="G67" i="6"/>
  <c r="H67" i="6"/>
  <c r="I67" i="6"/>
  <c r="L67" i="6" s="1"/>
  <c r="J67" i="6"/>
  <c r="K67" i="6"/>
  <c r="F68" i="6"/>
  <c r="G68" i="6"/>
  <c r="H68" i="6"/>
  <c r="I68" i="6"/>
  <c r="J68" i="6"/>
  <c r="K68" i="6"/>
  <c r="L68" i="6"/>
  <c r="F69" i="6"/>
  <c r="G69" i="6"/>
  <c r="H69" i="6"/>
  <c r="I69" i="6"/>
  <c r="J69" i="6" s="1"/>
  <c r="K69" i="6"/>
  <c r="L69" i="6"/>
  <c r="F70" i="6"/>
  <c r="G70" i="6"/>
  <c r="H70" i="6"/>
  <c r="I70" i="6"/>
  <c r="J70" i="6"/>
  <c r="K70" i="6"/>
  <c r="L70" i="6"/>
  <c r="F71" i="6"/>
  <c r="G71" i="6"/>
  <c r="H71" i="6"/>
  <c r="I71" i="6"/>
  <c r="J71" i="6"/>
  <c r="K71" i="6"/>
  <c r="L71" i="6"/>
  <c r="F72" i="6"/>
  <c r="G72" i="6"/>
  <c r="H72" i="6"/>
  <c r="I72" i="6"/>
  <c r="K72" i="6"/>
  <c r="F73" i="6"/>
  <c r="G73" i="6"/>
  <c r="H73" i="6"/>
  <c r="I73" i="6"/>
  <c r="L73" i="6" s="1"/>
  <c r="K73" i="6"/>
  <c r="F74" i="6"/>
  <c r="G74" i="6"/>
  <c r="H74" i="6"/>
  <c r="I74" i="6"/>
  <c r="L74" i="6" s="1"/>
  <c r="J74" i="6"/>
  <c r="K74" i="6"/>
  <c r="F75" i="6"/>
  <c r="G75" i="6"/>
  <c r="H75" i="6"/>
  <c r="I75" i="6"/>
  <c r="J75" i="6"/>
  <c r="K75" i="6"/>
  <c r="L75" i="6"/>
  <c r="F76" i="6"/>
  <c r="G76" i="6"/>
  <c r="H76" i="6"/>
  <c r="I76" i="6"/>
  <c r="J76" i="6"/>
  <c r="K76" i="6"/>
  <c r="L76" i="6"/>
  <c r="F77" i="6"/>
  <c r="G77" i="6"/>
  <c r="H77" i="6"/>
  <c r="I77" i="6"/>
  <c r="J77" i="6" s="1"/>
  <c r="K77" i="6"/>
  <c r="L77" i="6"/>
  <c r="F78" i="6"/>
  <c r="G78" i="6"/>
  <c r="H78" i="6"/>
  <c r="I78" i="6"/>
  <c r="J78" i="6"/>
  <c r="K78" i="6"/>
  <c r="L78" i="6"/>
  <c r="F79" i="6"/>
  <c r="G79" i="6"/>
  <c r="H79" i="6"/>
  <c r="I79" i="6"/>
  <c r="J79" i="6"/>
  <c r="K79" i="6"/>
  <c r="L79" i="6"/>
  <c r="F80" i="6"/>
  <c r="G80" i="6"/>
  <c r="H80" i="6"/>
  <c r="I80" i="6"/>
  <c r="K80" i="6"/>
  <c r="F81" i="6"/>
  <c r="G81" i="6"/>
  <c r="H81" i="6"/>
  <c r="I81" i="6"/>
  <c r="K81" i="6"/>
  <c r="F82" i="6"/>
  <c r="G82" i="6"/>
  <c r="H82" i="6"/>
  <c r="I82" i="6"/>
  <c r="L82" i="6" s="1"/>
  <c r="K82" i="6"/>
  <c r="F83" i="6"/>
  <c r="G83" i="6"/>
  <c r="H83" i="6"/>
  <c r="I83" i="6"/>
  <c r="J83" i="6"/>
  <c r="K83" i="6"/>
  <c r="L83" i="6"/>
  <c r="F84" i="6"/>
  <c r="G84" i="6"/>
  <c r="H84" i="6"/>
  <c r="I84" i="6"/>
  <c r="J84" i="6"/>
  <c r="K84" i="6"/>
  <c r="L84" i="6"/>
  <c r="F85" i="6"/>
  <c r="G85" i="6"/>
  <c r="H85" i="6"/>
  <c r="I85" i="6"/>
  <c r="J85" i="6" s="1"/>
  <c r="K85" i="6"/>
  <c r="L85" i="6"/>
  <c r="F86" i="6"/>
  <c r="G86" i="6"/>
  <c r="H86" i="6"/>
  <c r="I86" i="6"/>
  <c r="J86" i="6"/>
  <c r="K86" i="6"/>
  <c r="L86" i="6"/>
  <c r="F87" i="6"/>
  <c r="G87" i="6"/>
  <c r="H87" i="6"/>
  <c r="I87" i="6"/>
  <c r="J87" i="6"/>
  <c r="K87" i="6"/>
  <c r="L87" i="6"/>
  <c r="F88" i="6"/>
  <c r="G88" i="6"/>
  <c r="H88" i="6"/>
  <c r="I88" i="6"/>
  <c r="K88" i="6"/>
  <c r="F89" i="6"/>
  <c r="G89" i="6"/>
  <c r="H89" i="6"/>
  <c r="I89" i="6"/>
  <c r="L89" i="6" s="1"/>
  <c r="J89" i="6"/>
  <c r="K89" i="6"/>
  <c r="F90" i="6"/>
  <c r="G90" i="6"/>
  <c r="H90" i="6"/>
  <c r="I90" i="6"/>
  <c r="L90" i="6" s="1"/>
  <c r="J90" i="6"/>
  <c r="K90" i="6"/>
  <c r="F91" i="6"/>
  <c r="G91" i="6"/>
  <c r="H91" i="6"/>
  <c r="I91" i="6"/>
  <c r="L91" i="6" s="1"/>
  <c r="J91" i="6"/>
  <c r="K91" i="6"/>
  <c r="F92" i="6"/>
  <c r="G92" i="6"/>
  <c r="H92" i="6"/>
  <c r="I92" i="6"/>
  <c r="J92" i="6"/>
  <c r="K92" i="6"/>
  <c r="L92" i="6"/>
  <c r="F93" i="6"/>
  <c r="G93" i="6"/>
  <c r="H93" i="6"/>
  <c r="I93" i="6"/>
  <c r="J93" i="6" s="1"/>
  <c r="K93" i="6"/>
  <c r="L93" i="6"/>
  <c r="F94" i="6"/>
  <c r="G94" i="6"/>
  <c r="H94" i="6"/>
  <c r="I94" i="6"/>
  <c r="J94" i="6"/>
  <c r="K94" i="6"/>
  <c r="L94" i="6"/>
  <c r="F95" i="6"/>
  <c r="G95" i="6"/>
  <c r="H95" i="6"/>
  <c r="I95" i="6"/>
  <c r="J95" i="6"/>
  <c r="K95" i="6"/>
  <c r="L95" i="6"/>
  <c r="F96" i="6"/>
  <c r="G96" i="6"/>
  <c r="H96" i="6"/>
  <c r="I96" i="6"/>
  <c r="K96" i="6"/>
  <c r="F97" i="6"/>
  <c r="G97" i="6"/>
  <c r="H97" i="6"/>
  <c r="I97" i="6"/>
  <c r="L97" i="6" s="1"/>
  <c r="J97" i="6"/>
  <c r="K97" i="6"/>
  <c r="F98" i="6"/>
  <c r="G98" i="6"/>
  <c r="H98" i="6"/>
  <c r="I98" i="6"/>
  <c r="L98" i="6" s="1"/>
  <c r="J98" i="6"/>
  <c r="K98" i="6"/>
  <c r="F99" i="6"/>
  <c r="G99" i="6"/>
  <c r="H99" i="6"/>
  <c r="I99" i="6"/>
  <c r="J99" i="6" s="1"/>
  <c r="K99" i="6"/>
  <c r="L99" i="6"/>
  <c r="F100" i="6"/>
  <c r="G100" i="6"/>
  <c r="H100" i="6"/>
  <c r="I100" i="6"/>
  <c r="J100" i="6"/>
  <c r="K100" i="6"/>
  <c r="L100" i="6"/>
  <c r="F101" i="6"/>
  <c r="G101" i="6"/>
  <c r="H101" i="6"/>
  <c r="I101" i="6"/>
  <c r="J101" i="6" s="1"/>
  <c r="K101" i="6"/>
  <c r="L101" i="6"/>
  <c r="F102" i="6"/>
  <c r="G102" i="6"/>
  <c r="H102" i="6"/>
  <c r="I102" i="6"/>
  <c r="J102" i="6"/>
  <c r="K102" i="6"/>
  <c r="L102" i="6"/>
  <c r="F103" i="6"/>
  <c r="G103" i="6"/>
  <c r="H103" i="6"/>
  <c r="I103" i="6"/>
  <c r="J103" i="6"/>
  <c r="K103" i="6"/>
  <c r="L103" i="6"/>
  <c r="F104" i="6"/>
  <c r="G104" i="6"/>
  <c r="H104" i="6"/>
  <c r="I104" i="6"/>
  <c r="K104" i="6"/>
  <c r="F105" i="6"/>
  <c r="G105" i="6"/>
  <c r="H105" i="6"/>
  <c r="I105" i="6"/>
  <c r="L105" i="6" s="1"/>
  <c r="J105" i="6"/>
  <c r="K105" i="6"/>
  <c r="F106" i="6"/>
  <c r="G106" i="6"/>
  <c r="H106" i="6"/>
  <c r="I106" i="6"/>
  <c r="L106" i="6" s="1"/>
  <c r="J106" i="6"/>
  <c r="K106" i="6"/>
  <c r="F107" i="6"/>
  <c r="G107" i="6"/>
  <c r="H107" i="6"/>
  <c r="I107" i="6"/>
  <c r="L107" i="6" s="1"/>
  <c r="J107" i="6"/>
  <c r="K107" i="6"/>
  <c r="F108" i="6"/>
  <c r="G108" i="6"/>
  <c r="H108" i="6"/>
  <c r="I108" i="6"/>
  <c r="J108" i="6"/>
  <c r="K108" i="6"/>
  <c r="L108" i="6"/>
  <c r="F109" i="6"/>
  <c r="G109" i="6"/>
  <c r="H109" i="6"/>
  <c r="I109" i="6"/>
  <c r="J109" i="6" s="1"/>
  <c r="K109" i="6"/>
  <c r="L109" i="6"/>
  <c r="F110" i="6"/>
  <c r="G110" i="6"/>
  <c r="H110" i="6"/>
  <c r="I110" i="6"/>
  <c r="J110" i="6"/>
  <c r="K110" i="6"/>
  <c r="L110" i="6"/>
  <c r="F111" i="6"/>
  <c r="G111" i="6"/>
  <c r="H111" i="6"/>
  <c r="I111" i="6"/>
  <c r="J111" i="6"/>
  <c r="K111" i="6"/>
  <c r="L111" i="6"/>
  <c r="F112" i="6"/>
  <c r="G112" i="6"/>
  <c r="H112" i="6"/>
  <c r="I112" i="6"/>
  <c r="K112" i="6"/>
  <c r="F113" i="6"/>
  <c r="G113" i="6"/>
  <c r="H113" i="6"/>
  <c r="I113" i="6"/>
  <c r="L113" i="6" s="1"/>
  <c r="J113" i="6"/>
  <c r="K113" i="6"/>
  <c r="F114" i="6"/>
  <c r="G114" i="6"/>
  <c r="H114" i="6"/>
  <c r="I114" i="6"/>
  <c r="L114" i="6" s="1"/>
  <c r="K114" i="6"/>
  <c r="F115" i="6"/>
  <c r="G115" i="6"/>
  <c r="H115" i="6"/>
  <c r="I115" i="6"/>
  <c r="K115" i="6"/>
  <c r="F116" i="6"/>
  <c r="G116" i="6"/>
  <c r="H116" i="6"/>
  <c r="I116" i="6"/>
  <c r="J116" i="6"/>
  <c r="K116" i="6"/>
  <c r="L116" i="6"/>
  <c r="F117" i="6"/>
  <c r="G117" i="6"/>
  <c r="H117" i="6"/>
  <c r="I117" i="6"/>
  <c r="J117" i="6" s="1"/>
  <c r="K117" i="6"/>
  <c r="L117" i="6"/>
  <c r="F118" i="6"/>
  <c r="G118" i="6"/>
  <c r="H118" i="6"/>
  <c r="I118" i="6"/>
  <c r="J118" i="6"/>
  <c r="K118" i="6"/>
  <c r="L118" i="6"/>
  <c r="F119" i="6"/>
  <c r="G119" i="6"/>
  <c r="H119" i="6"/>
  <c r="I119" i="6"/>
  <c r="J119" i="6"/>
  <c r="K119" i="6"/>
  <c r="L119" i="6"/>
  <c r="F120" i="6"/>
  <c r="G120" i="6"/>
  <c r="H120" i="6"/>
  <c r="I120" i="6"/>
  <c r="K120" i="6"/>
  <c r="F121" i="6"/>
  <c r="G121" i="6"/>
  <c r="H121" i="6"/>
  <c r="I121" i="6"/>
  <c r="L121" i="6" s="1"/>
  <c r="J121" i="6"/>
  <c r="K121" i="6"/>
  <c r="F122" i="6"/>
  <c r="G122" i="6"/>
  <c r="H122" i="6"/>
  <c r="I122" i="6"/>
  <c r="L122" i="6" s="1"/>
  <c r="J122" i="6"/>
  <c r="K122" i="6"/>
  <c r="F123" i="6"/>
  <c r="G123" i="6"/>
  <c r="H123" i="6"/>
  <c r="I123" i="6"/>
  <c r="J123" i="6"/>
  <c r="K123" i="6"/>
  <c r="L123" i="6"/>
  <c r="F124" i="6"/>
  <c r="G124" i="6"/>
  <c r="H124" i="6"/>
  <c r="I124" i="6"/>
  <c r="J124" i="6"/>
  <c r="K124" i="6"/>
  <c r="L124" i="6"/>
  <c r="F125" i="6"/>
  <c r="G125" i="6"/>
  <c r="H125" i="6"/>
  <c r="I125" i="6"/>
  <c r="J125" i="6" s="1"/>
  <c r="K125" i="6"/>
  <c r="L125" i="6"/>
  <c r="F126" i="6"/>
  <c r="G126" i="6"/>
  <c r="H126" i="6"/>
  <c r="I126" i="6"/>
  <c r="J126" i="6"/>
  <c r="K126" i="6"/>
  <c r="L126" i="6"/>
  <c r="F127" i="6"/>
  <c r="G127" i="6"/>
  <c r="H127" i="6"/>
  <c r="I127" i="6"/>
  <c r="J127" i="6"/>
  <c r="K127" i="6"/>
  <c r="L127" i="6"/>
  <c r="F128" i="6"/>
  <c r="G128" i="6"/>
  <c r="H128" i="6"/>
  <c r="I128" i="6"/>
  <c r="K128" i="6"/>
  <c r="F129" i="6"/>
  <c r="G129" i="6"/>
  <c r="H129" i="6"/>
  <c r="I129" i="6"/>
  <c r="L129" i="6" s="1"/>
  <c r="K129" i="6"/>
  <c r="F130" i="6"/>
  <c r="G130" i="6"/>
  <c r="H130" i="6"/>
  <c r="I130" i="6"/>
  <c r="K130" i="6"/>
  <c r="F131" i="6"/>
  <c r="G131" i="6"/>
  <c r="H131" i="6"/>
  <c r="I131" i="6"/>
  <c r="L131" i="6" s="1"/>
  <c r="J131" i="6"/>
  <c r="K131" i="6"/>
  <c r="F132" i="6"/>
  <c r="G132" i="6"/>
  <c r="H132" i="6"/>
  <c r="I132" i="6"/>
  <c r="J132" i="6"/>
  <c r="K132" i="6"/>
  <c r="L132" i="6"/>
  <c r="F133" i="6"/>
  <c r="G133" i="6"/>
  <c r="H133" i="6"/>
  <c r="I133" i="6"/>
  <c r="J133" i="6" s="1"/>
  <c r="K133" i="6"/>
  <c r="L133" i="6"/>
  <c r="F134" i="6"/>
  <c r="G134" i="6"/>
  <c r="H134" i="6"/>
  <c r="I134" i="6"/>
  <c r="J134" i="6"/>
  <c r="K134" i="6"/>
  <c r="L134" i="6"/>
  <c r="F135" i="6"/>
  <c r="G135" i="6"/>
  <c r="H135" i="6"/>
  <c r="I135" i="6"/>
  <c r="J135" i="6"/>
  <c r="K135" i="6"/>
  <c r="L135" i="6"/>
  <c r="F136" i="6"/>
  <c r="G136" i="6"/>
  <c r="H136" i="6"/>
  <c r="I136" i="6"/>
  <c r="K136" i="6"/>
  <c r="F137" i="6"/>
  <c r="G137" i="6"/>
  <c r="H137" i="6"/>
  <c r="I137" i="6"/>
  <c r="L137" i="6" s="1"/>
  <c r="J137" i="6"/>
  <c r="K137" i="6"/>
  <c r="F138" i="6"/>
  <c r="G138" i="6"/>
  <c r="H138" i="6"/>
  <c r="I138" i="6"/>
  <c r="L138" i="6" s="1"/>
  <c r="J138" i="6"/>
  <c r="K138" i="6"/>
  <c r="F139" i="6"/>
  <c r="G139" i="6"/>
  <c r="H139" i="6"/>
  <c r="I139" i="6"/>
  <c r="J139" i="6"/>
  <c r="K139" i="6"/>
  <c r="L139" i="6"/>
  <c r="F140" i="6"/>
  <c r="G140" i="6"/>
  <c r="H140" i="6"/>
  <c r="I140" i="6"/>
  <c r="J140" i="6"/>
  <c r="K140" i="6"/>
  <c r="L140" i="6"/>
  <c r="F141" i="6"/>
  <c r="G141" i="6"/>
  <c r="H141" i="6"/>
  <c r="I141" i="6"/>
  <c r="J141" i="6" s="1"/>
  <c r="K141" i="6"/>
  <c r="L141" i="6"/>
  <c r="F142" i="6"/>
  <c r="G142" i="6"/>
  <c r="H142" i="6"/>
  <c r="I142" i="6"/>
  <c r="J142" i="6"/>
  <c r="K142" i="6"/>
  <c r="L142" i="6"/>
  <c r="F143" i="6"/>
  <c r="G143" i="6"/>
  <c r="H143" i="6"/>
  <c r="I143" i="6"/>
  <c r="J143" i="6"/>
  <c r="K143" i="6"/>
  <c r="L143" i="6"/>
  <c r="F144" i="6"/>
  <c r="G144" i="6"/>
  <c r="H144" i="6"/>
  <c r="I144" i="6"/>
  <c r="K144" i="6"/>
  <c r="F145" i="6"/>
  <c r="G145" i="6"/>
  <c r="H145" i="6"/>
  <c r="I145" i="6"/>
  <c r="K145" i="6"/>
  <c r="F146" i="6"/>
  <c r="G146" i="6"/>
  <c r="H146" i="6"/>
  <c r="I146" i="6"/>
  <c r="L146" i="6" s="1"/>
  <c r="J146" i="6"/>
  <c r="K146" i="6"/>
  <c r="F147" i="6"/>
  <c r="G147" i="6"/>
  <c r="H147" i="6"/>
  <c r="I147" i="6"/>
  <c r="J147" i="6"/>
  <c r="K147" i="6"/>
  <c r="L147" i="6"/>
  <c r="F148" i="6"/>
  <c r="G148" i="6"/>
  <c r="H148" i="6"/>
  <c r="I148" i="6"/>
  <c r="J148" i="6"/>
  <c r="K148" i="6"/>
  <c r="L148" i="6"/>
  <c r="F149" i="6"/>
  <c r="G149" i="6"/>
  <c r="H149" i="6"/>
  <c r="I149" i="6"/>
  <c r="J149" i="6" s="1"/>
  <c r="K149" i="6"/>
  <c r="L149" i="6"/>
  <c r="F150" i="6"/>
  <c r="G150" i="6"/>
  <c r="H150" i="6"/>
  <c r="I150" i="6"/>
  <c r="J150" i="6"/>
  <c r="K150" i="6"/>
  <c r="L150" i="6"/>
  <c r="F151" i="6"/>
  <c r="G151" i="6"/>
  <c r="H151" i="6"/>
  <c r="I151" i="6"/>
  <c r="J151" i="6"/>
  <c r="K151" i="6"/>
  <c r="L151" i="6"/>
  <c r="F152" i="6"/>
  <c r="G152" i="6"/>
  <c r="H152" i="6"/>
  <c r="I152" i="6"/>
  <c r="K152" i="6"/>
  <c r="F153" i="6"/>
  <c r="G153" i="6"/>
  <c r="H153" i="6"/>
  <c r="I153" i="6"/>
  <c r="L153" i="6" s="1"/>
  <c r="J153" i="6"/>
  <c r="K153" i="6"/>
  <c r="F154" i="6"/>
  <c r="G154" i="6"/>
  <c r="H154" i="6"/>
  <c r="I154" i="6"/>
  <c r="L154" i="6" s="1"/>
  <c r="J154" i="6"/>
  <c r="K154" i="6"/>
  <c r="F155" i="6"/>
  <c r="G155" i="6"/>
  <c r="H155" i="6"/>
  <c r="I155" i="6"/>
  <c r="L155" i="6" s="1"/>
  <c r="K155" i="6"/>
  <c r="F156" i="6"/>
  <c r="G156" i="6"/>
  <c r="H156" i="6"/>
  <c r="I156" i="6"/>
  <c r="J156" i="6"/>
  <c r="K156" i="6"/>
  <c r="L156" i="6"/>
  <c r="F157" i="6"/>
  <c r="G157" i="6"/>
  <c r="H157" i="6"/>
  <c r="I157" i="6"/>
  <c r="J157" i="6" s="1"/>
  <c r="K157" i="6"/>
  <c r="L157" i="6"/>
  <c r="F158" i="6"/>
  <c r="G158" i="6"/>
  <c r="H158" i="6"/>
  <c r="I158" i="6"/>
  <c r="J158" i="6"/>
  <c r="K158" i="6"/>
  <c r="L158" i="6"/>
  <c r="F159" i="6"/>
  <c r="G159" i="6"/>
  <c r="H159" i="6"/>
  <c r="I159" i="6"/>
  <c r="J159" i="6"/>
  <c r="K159" i="6"/>
  <c r="L159" i="6"/>
  <c r="F160" i="6"/>
  <c r="G160" i="6"/>
  <c r="H160" i="6"/>
  <c r="I160" i="6"/>
  <c r="K160" i="6"/>
  <c r="F161" i="6"/>
  <c r="G161" i="6"/>
  <c r="H161" i="6"/>
  <c r="I161" i="6"/>
  <c r="L161" i="6" s="1"/>
  <c r="K161" i="6"/>
  <c r="F162" i="6"/>
  <c r="G162" i="6"/>
  <c r="H162" i="6"/>
  <c r="I162" i="6"/>
  <c r="L162" i="6" s="1"/>
  <c r="J162" i="6"/>
  <c r="K162" i="6"/>
  <c r="F163" i="6"/>
  <c r="G163" i="6"/>
  <c r="H163" i="6"/>
  <c r="I163" i="6"/>
  <c r="J163" i="6" s="1"/>
  <c r="K163" i="6"/>
  <c r="L163" i="6"/>
  <c r="F164" i="6"/>
  <c r="G164" i="6"/>
  <c r="H164" i="6"/>
  <c r="I164" i="6"/>
  <c r="J164" i="6"/>
  <c r="K164" i="6"/>
  <c r="L164" i="6"/>
  <c r="F165" i="6"/>
  <c r="G165" i="6"/>
  <c r="H165" i="6"/>
  <c r="I165" i="6"/>
  <c r="J165" i="6" s="1"/>
  <c r="K165" i="6"/>
  <c r="L165" i="6"/>
  <c r="F166" i="6"/>
  <c r="G166" i="6"/>
  <c r="H166" i="6"/>
  <c r="I166" i="6"/>
  <c r="J166" i="6"/>
  <c r="K166" i="6"/>
  <c r="L166" i="6"/>
  <c r="F167" i="6"/>
  <c r="G167" i="6"/>
  <c r="H167" i="6"/>
  <c r="I167" i="6"/>
  <c r="J167" i="6"/>
  <c r="K167" i="6"/>
  <c r="L167" i="6"/>
  <c r="F168" i="6"/>
  <c r="G168" i="6"/>
  <c r="H168" i="6"/>
  <c r="I168" i="6"/>
  <c r="J168" i="6" s="1"/>
  <c r="K168" i="6"/>
  <c r="L168" i="6"/>
  <c r="F169" i="6"/>
  <c r="G169" i="6"/>
  <c r="H169" i="6"/>
  <c r="I169" i="6"/>
  <c r="L169" i="6" s="1"/>
  <c r="K169" i="6"/>
  <c r="F170" i="6"/>
  <c r="G170" i="6"/>
  <c r="H170" i="6"/>
  <c r="I170" i="6"/>
  <c r="K170" i="6"/>
  <c r="F171" i="6"/>
  <c r="G171" i="6"/>
  <c r="H171" i="6"/>
  <c r="I171" i="6"/>
  <c r="L171" i="6" s="1"/>
  <c r="J171" i="6"/>
  <c r="K171" i="6"/>
  <c r="F172" i="6"/>
  <c r="G172" i="6"/>
  <c r="H172" i="6"/>
  <c r="I172" i="6"/>
  <c r="J172" i="6"/>
  <c r="K172" i="6"/>
  <c r="L172" i="6"/>
  <c r="F173" i="6"/>
  <c r="G173" i="6"/>
  <c r="H173" i="6"/>
  <c r="I173" i="6"/>
  <c r="J173" i="6" s="1"/>
  <c r="K173" i="6"/>
  <c r="L173" i="6"/>
  <c r="F174" i="6"/>
  <c r="G174" i="6"/>
  <c r="H174" i="6"/>
  <c r="I174" i="6"/>
  <c r="J174" i="6"/>
  <c r="K174" i="6"/>
  <c r="L174" i="6"/>
  <c r="F175" i="6"/>
  <c r="G175" i="6"/>
  <c r="H175" i="6"/>
  <c r="I175" i="6"/>
  <c r="J175" i="6"/>
  <c r="K175" i="6"/>
  <c r="L175" i="6"/>
  <c r="F176" i="6"/>
  <c r="G176" i="6"/>
  <c r="H176" i="6"/>
  <c r="I176" i="6"/>
  <c r="K176" i="6"/>
  <c r="F177" i="6"/>
  <c r="G177" i="6"/>
  <c r="H177" i="6"/>
  <c r="I177" i="6"/>
  <c r="L177" i="6" s="1"/>
  <c r="J177" i="6"/>
  <c r="K177" i="6"/>
  <c r="F178" i="6"/>
  <c r="G178" i="6"/>
  <c r="H178" i="6"/>
  <c r="I178" i="6"/>
  <c r="L178" i="6" s="1"/>
  <c r="J178" i="6"/>
  <c r="K178" i="6"/>
  <c r="F179" i="6"/>
  <c r="G179" i="6"/>
  <c r="H179" i="6"/>
  <c r="I179" i="6"/>
  <c r="J179" i="6" s="1"/>
  <c r="K179" i="6"/>
  <c r="L179" i="6"/>
  <c r="F180" i="6"/>
  <c r="G180" i="6"/>
  <c r="H180" i="6"/>
  <c r="I180" i="6"/>
  <c r="J180" i="6"/>
  <c r="K180" i="6"/>
  <c r="L180" i="6"/>
  <c r="F181" i="6"/>
  <c r="G181" i="6"/>
  <c r="H181" i="6"/>
  <c r="I181" i="6"/>
  <c r="K181" i="6"/>
  <c r="F182" i="6"/>
  <c r="G182" i="6"/>
  <c r="H182" i="6"/>
  <c r="I182" i="6"/>
  <c r="J182" i="6"/>
  <c r="K182" i="6"/>
  <c r="L182" i="6"/>
  <c r="F183" i="6"/>
  <c r="G183" i="6"/>
  <c r="H183" i="6"/>
  <c r="I183" i="6"/>
  <c r="J183" i="6"/>
  <c r="K183" i="6"/>
  <c r="L183" i="6"/>
  <c r="F184" i="6"/>
  <c r="G184" i="6"/>
  <c r="H184" i="6"/>
  <c r="I184" i="6"/>
  <c r="J184" i="6" s="1"/>
  <c r="K184" i="6"/>
  <c r="L184" i="6"/>
  <c r="F185" i="6"/>
  <c r="G185" i="6"/>
  <c r="H185" i="6"/>
  <c r="I185" i="6"/>
  <c r="L185" i="6" s="1"/>
  <c r="K185" i="6"/>
  <c r="F186" i="6"/>
  <c r="G186" i="6"/>
  <c r="H186" i="6"/>
  <c r="I186" i="6"/>
  <c r="K186" i="6"/>
  <c r="F187" i="6"/>
  <c r="G187" i="6"/>
  <c r="H187" i="6"/>
  <c r="I187" i="6"/>
  <c r="L187" i="6" s="1"/>
  <c r="J187" i="6"/>
  <c r="K187" i="6"/>
  <c r="F188" i="6"/>
  <c r="G188" i="6"/>
  <c r="H188" i="6"/>
  <c r="I188" i="6"/>
  <c r="J188" i="6"/>
  <c r="K188" i="6"/>
  <c r="L188" i="6"/>
  <c r="F189" i="6"/>
  <c r="G189" i="6"/>
  <c r="H189" i="6"/>
  <c r="I189" i="6"/>
  <c r="J189" i="6" s="1"/>
  <c r="K189" i="6"/>
  <c r="L189" i="6"/>
  <c r="F190" i="6"/>
  <c r="G190" i="6"/>
  <c r="H190" i="6"/>
  <c r="I190" i="6"/>
  <c r="J190" i="6"/>
  <c r="K190" i="6"/>
  <c r="L190" i="6"/>
  <c r="F191" i="6"/>
  <c r="G191" i="6"/>
  <c r="H191" i="6"/>
  <c r="I191" i="6"/>
  <c r="J191" i="6"/>
  <c r="K191" i="6"/>
  <c r="L191" i="6"/>
  <c r="F192" i="6"/>
  <c r="G192" i="6"/>
  <c r="H192" i="6"/>
  <c r="I192" i="6"/>
  <c r="K192" i="6"/>
  <c r="F193" i="6"/>
  <c r="G193" i="6"/>
  <c r="H193" i="6"/>
  <c r="I193" i="6"/>
  <c r="L193" i="6" s="1"/>
  <c r="J193" i="6"/>
  <c r="K193" i="6"/>
  <c r="F194" i="6"/>
  <c r="G194" i="6"/>
  <c r="H194" i="6"/>
  <c r="I194" i="6"/>
  <c r="L194" i="6" s="1"/>
  <c r="J194" i="6"/>
  <c r="K194" i="6"/>
  <c r="F195" i="6"/>
  <c r="G195" i="6"/>
  <c r="H195" i="6"/>
  <c r="I195" i="6"/>
  <c r="J195" i="6" s="1"/>
  <c r="K195" i="6"/>
  <c r="L195" i="6"/>
  <c r="F196" i="6"/>
  <c r="G196" i="6"/>
  <c r="H196" i="6"/>
  <c r="I196" i="6"/>
  <c r="J196" i="6"/>
  <c r="K196" i="6"/>
  <c r="L196" i="6"/>
  <c r="F197" i="6"/>
  <c r="G197" i="6"/>
  <c r="H197" i="6"/>
  <c r="I197" i="6"/>
  <c r="K197" i="6"/>
  <c r="F198" i="6"/>
  <c r="G198" i="6"/>
  <c r="H198" i="6"/>
  <c r="I198" i="6"/>
  <c r="J198" i="6"/>
  <c r="K198" i="6"/>
  <c r="L198" i="6"/>
  <c r="F199" i="6"/>
  <c r="G199" i="6"/>
  <c r="H199" i="6"/>
  <c r="I199" i="6"/>
  <c r="J199" i="6"/>
  <c r="K199" i="6"/>
  <c r="L199" i="6"/>
  <c r="F200" i="6"/>
  <c r="G200" i="6"/>
  <c r="H200" i="6"/>
  <c r="I200" i="6"/>
  <c r="J200" i="6" s="1"/>
  <c r="K200" i="6"/>
  <c r="L200" i="6"/>
  <c r="F201" i="6"/>
  <c r="G201" i="6"/>
  <c r="H201" i="6"/>
  <c r="I201" i="6"/>
  <c r="L201" i="6" s="1"/>
  <c r="K201" i="6"/>
  <c r="F202" i="6"/>
  <c r="G202" i="6"/>
  <c r="H202" i="6"/>
  <c r="I202" i="6"/>
  <c r="K202" i="6"/>
  <c r="F203" i="6"/>
  <c r="G203" i="6"/>
  <c r="H203" i="6"/>
  <c r="I203" i="6"/>
  <c r="L203" i="6" s="1"/>
  <c r="J203" i="6"/>
  <c r="K203" i="6"/>
  <c r="F204" i="6"/>
  <c r="G204" i="6"/>
  <c r="H204" i="6"/>
  <c r="I204" i="6"/>
  <c r="J204" i="6"/>
  <c r="K204" i="6"/>
  <c r="L204" i="6"/>
  <c r="F205" i="6"/>
  <c r="G205" i="6"/>
  <c r="H205" i="6"/>
  <c r="I205" i="6"/>
  <c r="J205" i="6" s="1"/>
  <c r="K205" i="6"/>
  <c r="L205" i="6"/>
  <c r="F206" i="6"/>
  <c r="G206" i="6"/>
  <c r="H206" i="6"/>
  <c r="I206" i="6"/>
  <c r="J206" i="6"/>
  <c r="K206" i="6"/>
  <c r="L206" i="6"/>
  <c r="F207" i="6"/>
  <c r="G207" i="6"/>
  <c r="H207" i="6"/>
  <c r="I207" i="6"/>
  <c r="J207" i="6"/>
  <c r="K207" i="6"/>
  <c r="L207" i="6"/>
  <c r="F208" i="6"/>
  <c r="G208" i="6"/>
  <c r="H208" i="6"/>
  <c r="I208" i="6"/>
  <c r="K208" i="6"/>
  <c r="F209" i="6"/>
  <c r="G209" i="6"/>
  <c r="H209" i="6"/>
  <c r="I209" i="6"/>
  <c r="L209" i="6" s="1"/>
  <c r="J209" i="6"/>
  <c r="K209" i="6"/>
  <c r="F210" i="6"/>
  <c r="G210" i="6"/>
  <c r="H210" i="6"/>
  <c r="I210" i="6"/>
  <c r="L210" i="6" s="1"/>
  <c r="J210" i="6"/>
  <c r="K210" i="6"/>
  <c r="F211" i="6"/>
  <c r="G211" i="6"/>
  <c r="H211" i="6"/>
  <c r="I211" i="6"/>
  <c r="J211" i="6"/>
  <c r="K211" i="6"/>
  <c r="L211" i="6"/>
  <c r="F212" i="6"/>
  <c r="G212" i="6"/>
  <c r="H212" i="6"/>
  <c r="I212" i="6"/>
  <c r="J212" i="6"/>
  <c r="K212" i="6"/>
  <c r="L212" i="6"/>
  <c r="F213" i="6"/>
  <c r="G213" i="6"/>
  <c r="H213" i="6"/>
  <c r="I213" i="6"/>
  <c r="K213" i="6"/>
  <c r="F214" i="6"/>
  <c r="G214" i="6"/>
  <c r="H214" i="6"/>
  <c r="I214" i="6"/>
  <c r="J214" i="6"/>
  <c r="K214" i="6"/>
  <c r="L214" i="6"/>
  <c r="F215" i="6"/>
  <c r="G215" i="6"/>
  <c r="H215" i="6"/>
  <c r="I215" i="6"/>
  <c r="J215" i="6"/>
  <c r="K215" i="6"/>
  <c r="L215" i="6"/>
  <c r="F216" i="6"/>
  <c r="G216" i="6"/>
  <c r="H216" i="6"/>
  <c r="I216" i="6"/>
  <c r="J216" i="6" s="1"/>
  <c r="K216" i="6"/>
  <c r="L216" i="6"/>
  <c r="F217" i="6"/>
  <c r="G217" i="6"/>
  <c r="H217" i="6"/>
  <c r="I217" i="6"/>
  <c r="L217" i="6" s="1"/>
  <c r="J217" i="6"/>
  <c r="K217" i="6"/>
  <c r="F218" i="6"/>
  <c r="G218" i="6"/>
  <c r="H218" i="6"/>
  <c r="I218" i="6"/>
  <c r="K218" i="6"/>
  <c r="F219" i="6"/>
  <c r="G219" i="6"/>
  <c r="H219" i="6"/>
  <c r="I219" i="6"/>
  <c r="L219" i="6" s="1"/>
  <c r="J219" i="6"/>
  <c r="K219" i="6"/>
  <c r="F220" i="6"/>
  <c r="G220" i="6"/>
  <c r="H220" i="6"/>
  <c r="I220" i="6"/>
  <c r="J220" i="6"/>
  <c r="K220" i="6"/>
  <c r="L220" i="6"/>
  <c r="F221" i="6"/>
  <c r="G221" i="6"/>
  <c r="H221" i="6"/>
  <c r="I221" i="6"/>
  <c r="J221" i="6" s="1"/>
  <c r="K221" i="6"/>
  <c r="L221" i="6"/>
  <c r="F222" i="6"/>
  <c r="G222" i="6"/>
  <c r="H222" i="6"/>
  <c r="I222" i="6"/>
  <c r="J222" i="6"/>
  <c r="K222" i="6"/>
  <c r="L222" i="6"/>
  <c r="F223" i="6"/>
  <c r="G223" i="6"/>
  <c r="H223" i="6"/>
  <c r="I223" i="6"/>
  <c r="J223" i="6"/>
  <c r="K223" i="6"/>
  <c r="L223" i="6"/>
  <c r="F224" i="6"/>
  <c r="G224" i="6"/>
  <c r="H224" i="6"/>
  <c r="I224" i="6"/>
  <c r="K224" i="6"/>
  <c r="F225" i="6"/>
  <c r="G225" i="6"/>
  <c r="H225" i="6"/>
  <c r="I225" i="6"/>
  <c r="L225" i="6" s="1"/>
  <c r="J225" i="6"/>
  <c r="K225" i="6"/>
  <c r="F226" i="6"/>
  <c r="G226" i="6"/>
  <c r="H226" i="6"/>
  <c r="I226" i="6"/>
  <c r="L226" i="6" s="1"/>
  <c r="J226" i="6"/>
  <c r="K226" i="6"/>
  <c r="F227" i="6"/>
  <c r="G227" i="6"/>
  <c r="H227" i="6"/>
  <c r="I227" i="6"/>
  <c r="J227" i="6"/>
  <c r="K227" i="6"/>
  <c r="L227" i="6"/>
  <c r="F228" i="6"/>
  <c r="G228" i="6"/>
  <c r="H228" i="6"/>
  <c r="I228" i="6"/>
  <c r="J228" i="6"/>
  <c r="K228" i="6"/>
  <c r="L228" i="6"/>
  <c r="F229" i="6"/>
  <c r="G229" i="6"/>
  <c r="H229" i="6"/>
  <c r="I229" i="6"/>
  <c r="K229" i="6"/>
  <c r="F230" i="6"/>
  <c r="G230" i="6"/>
  <c r="H230" i="6"/>
  <c r="I230" i="6"/>
  <c r="J230" i="6"/>
  <c r="K230" i="6"/>
  <c r="L230" i="6"/>
  <c r="F231" i="6"/>
  <c r="G231" i="6"/>
  <c r="H231" i="6"/>
  <c r="I231" i="6"/>
  <c r="J231" i="6"/>
  <c r="K231" i="6"/>
  <c r="L231" i="6"/>
  <c r="F232" i="6"/>
  <c r="G232" i="6"/>
  <c r="H232" i="6"/>
  <c r="I232" i="6"/>
  <c r="J232" i="6" s="1"/>
  <c r="K232" i="6"/>
  <c r="F233" i="6"/>
  <c r="G233" i="6"/>
  <c r="H233" i="6"/>
  <c r="I233" i="6"/>
  <c r="L233" i="6" s="1"/>
  <c r="J233" i="6"/>
  <c r="K233" i="6"/>
  <c r="F234" i="6"/>
  <c r="G234" i="6"/>
  <c r="H234" i="6"/>
  <c r="I234" i="6"/>
  <c r="L234" i="6" s="1"/>
  <c r="J234" i="6"/>
  <c r="K234" i="6"/>
  <c r="F235" i="6"/>
  <c r="G235" i="6"/>
  <c r="H235" i="6"/>
  <c r="I235" i="6"/>
  <c r="L235" i="6" s="1"/>
  <c r="K235" i="6"/>
  <c r="F236" i="6"/>
  <c r="G236" i="6"/>
  <c r="H236" i="6"/>
  <c r="I236" i="6"/>
  <c r="L236" i="6" s="1"/>
  <c r="K236" i="6"/>
  <c r="F237" i="6"/>
  <c r="G237" i="6"/>
  <c r="H237" i="6"/>
  <c r="I237" i="6"/>
  <c r="L237" i="6" s="1"/>
  <c r="J237" i="6"/>
  <c r="K237" i="6"/>
  <c r="F238" i="6"/>
  <c r="G238" i="6"/>
  <c r="H238" i="6"/>
  <c r="I238" i="6"/>
  <c r="J238" i="6"/>
  <c r="K238" i="6"/>
  <c r="L238" i="6"/>
  <c r="F239" i="6"/>
  <c r="G239" i="6"/>
  <c r="H239" i="6"/>
  <c r="I239" i="6"/>
  <c r="J239" i="6"/>
  <c r="K239" i="6"/>
  <c r="L239" i="6"/>
  <c r="F240" i="6"/>
  <c r="G240" i="6"/>
  <c r="H240" i="6"/>
  <c r="I240" i="6"/>
  <c r="J240" i="6" s="1"/>
  <c r="K240" i="6"/>
  <c r="L240" i="6"/>
  <c r="F241" i="6"/>
  <c r="G241" i="6"/>
  <c r="H241" i="6"/>
  <c r="I241" i="6"/>
  <c r="K241" i="6"/>
  <c r="F242" i="6"/>
  <c r="G242" i="6"/>
  <c r="H242" i="6"/>
  <c r="I242" i="6"/>
  <c r="L242" i="6" s="1"/>
  <c r="J242" i="6"/>
  <c r="K242" i="6"/>
  <c r="F243" i="6"/>
  <c r="G243" i="6"/>
  <c r="H243" i="6"/>
  <c r="I243" i="6"/>
  <c r="J243" i="6"/>
  <c r="K243" i="6"/>
  <c r="L243" i="6"/>
  <c r="F244" i="6"/>
  <c r="G244" i="6"/>
  <c r="H244" i="6"/>
  <c r="I244" i="6"/>
  <c r="J244" i="6"/>
  <c r="K244" i="6"/>
  <c r="L244" i="6"/>
  <c r="F245" i="6"/>
  <c r="G245" i="6"/>
  <c r="H245" i="6"/>
  <c r="I245" i="6"/>
  <c r="J245" i="6"/>
  <c r="K245" i="6"/>
  <c r="L245" i="6"/>
  <c r="F246" i="6"/>
  <c r="G246" i="6"/>
  <c r="H246" i="6"/>
  <c r="I246" i="6"/>
  <c r="J246" i="6"/>
  <c r="K246" i="6"/>
  <c r="L246" i="6"/>
  <c r="F247" i="6"/>
  <c r="G247" i="6"/>
  <c r="H247" i="6"/>
  <c r="I247" i="6"/>
  <c r="J247" i="6"/>
  <c r="K247" i="6"/>
  <c r="L247" i="6"/>
  <c r="F248" i="6"/>
  <c r="G248" i="6"/>
  <c r="H248" i="6"/>
  <c r="I248" i="6"/>
  <c r="K248" i="6"/>
  <c r="F249" i="6"/>
  <c r="G249" i="6"/>
  <c r="H249" i="6"/>
  <c r="I249" i="6"/>
  <c r="L249" i="6" s="1"/>
  <c r="J249" i="6"/>
  <c r="K249" i="6"/>
  <c r="F250" i="6"/>
  <c r="G250" i="6"/>
  <c r="H250" i="6"/>
  <c r="I250" i="6"/>
  <c r="L250" i="6" s="1"/>
  <c r="J250" i="6"/>
  <c r="K250" i="6"/>
  <c r="F251" i="6"/>
  <c r="G251" i="6"/>
  <c r="H251" i="6"/>
  <c r="I251" i="6"/>
  <c r="J251" i="6"/>
  <c r="K251" i="6"/>
  <c r="L251" i="6"/>
  <c r="F252" i="6"/>
  <c r="G252" i="6"/>
  <c r="H252" i="6"/>
  <c r="I252" i="6"/>
  <c r="K252" i="6"/>
  <c r="F253" i="6"/>
  <c r="G253" i="6"/>
  <c r="H253" i="6"/>
  <c r="I253" i="6"/>
  <c r="L253" i="6" s="1"/>
  <c r="J253" i="6"/>
  <c r="K253" i="6"/>
  <c r="F254" i="6"/>
  <c r="G254" i="6"/>
  <c r="H254" i="6"/>
  <c r="I254" i="6"/>
  <c r="J254" i="6"/>
  <c r="K254" i="6"/>
  <c r="L254" i="6"/>
  <c r="F255" i="6"/>
  <c r="G255" i="6"/>
  <c r="H255" i="6"/>
  <c r="I255" i="6"/>
  <c r="J255" i="6"/>
  <c r="K255" i="6"/>
  <c r="L255" i="6"/>
  <c r="F256" i="6"/>
  <c r="G256" i="6"/>
  <c r="H256" i="6"/>
  <c r="I256" i="6"/>
  <c r="J256" i="6" s="1"/>
  <c r="K256" i="6"/>
  <c r="L256" i="6"/>
  <c r="F257" i="6"/>
  <c r="G257" i="6"/>
  <c r="H257" i="6"/>
  <c r="I257" i="6"/>
  <c r="L257" i="6" s="1"/>
  <c r="J257" i="6"/>
  <c r="K257" i="6"/>
  <c r="F258" i="6"/>
  <c r="G258" i="6"/>
  <c r="H258" i="6"/>
  <c r="I258" i="6"/>
  <c r="K258" i="6"/>
  <c r="F259" i="6"/>
  <c r="G259" i="6"/>
  <c r="H259" i="6"/>
  <c r="I259" i="6"/>
  <c r="L259" i="6" s="1"/>
  <c r="J259" i="6"/>
  <c r="K259" i="6"/>
  <c r="F260" i="6"/>
  <c r="G260" i="6"/>
  <c r="H260" i="6"/>
  <c r="I260" i="6"/>
  <c r="L260" i="6" s="1"/>
  <c r="J260" i="6"/>
  <c r="K260" i="6"/>
  <c r="F261" i="6"/>
  <c r="G261" i="6"/>
  <c r="H261" i="6"/>
  <c r="I261" i="6"/>
  <c r="J261" i="6"/>
  <c r="K261" i="6"/>
  <c r="L261" i="6"/>
  <c r="F262" i="6"/>
  <c r="G262" i="6"/>
  <c r="H262" i="6"/>
  <c r="I262" i="6"/>
  <c r="J262" i="6"/>
  <c r="K262" i="6"/>
  <c r="L262" i="6"/>
  <c r="F263" i="6"/>
  <c r="G263" i="6"/>
  <c r="H263" i="6"/>
  <c r="I263" i="6"/>
  <c r="J263" i="6"/>
  <c r="K263" i="6"/>
  <c r="L263" i="6"/>
  <c r="F264" i="6"/>
  <c r="G264" i="6"/>
  <c r="H264" i="6"/>
  <c r="I264" i="6"/>
  <c r="J264" i="6" s="1"/>
  <c r="K264" i="6"/>
  <c r="L264" i="6"/>
  <c r="F265" i="6"/>
  <c r="G265" i="6"/>
  <c r="H265" i="6"/>
  <c r="I265" i="6"/>
  <c r="L265" i="6" s="1"/>
  <c r="J265" i="6"/>
  <c r="K265" i="6"/>
  <c r="F266" i="6"/>
  <c r="G266" i="6"/>
  <c r="H266" i="6"/>
  <c r="I266" i="6"/>
  <c r="L266" i="6" s="1"/>
  <c r="J266" i="6"/>
  <c r="K266" i="6"/>
  <c r="F267" i="6"/>
  <c r="G267" i="6"/>
  <c r="H267" i="6"/>
  <c r="I267" i="6"/>
  <c r="J267" i="6"/>
  <c r="K267" i="6"/>
  <c r="L267" i="6"/>
  <c r="F268" i="6"/>
  <c r="G268" i="6"/>
  <c r="H268" i="6"/>
  <c r="I268" i="6"/>
  <c r="J268" i="6"/>
  <c r="K268" i="6"/>
  <c r="L268" i="6"/>
  <c r="F269" i="6"/>
  <c r="G269" i="6"/>
  <c r="H269" i="6"/>
  <c r="I269" i="6"/>
  <c r="J269" i="6"/>
  <c r="K269" i="6"/>
  <c r="L269" i="6"/>
  <c r="F270" i="6"/>
  <c r="G270" i="6"/>
  <c r="H270" i="6"/>
  <c r="I270" i="6"/>
  <c r="J270" i="6"/>
  <c r="K270" i="6"/>
  <c r="L270" i="6"/>
  <c r="F271" i="6"/>
  <c r="G271" i="6"/>
  <c r="H271" i="6"/>
  <c r="I271" i="6"/>
  <c r="J271" i="6"/>
  <c r="K271" i="6"/>
  <c r="L271" i="6"/>
  <c r="F272" i="6"/>
  <c r="G272" i="6"/>
  <c r="H272" i="6"/>
  <c r="I272" i="6"/>
  <c r="J272" i="6" s="1"/>
  <c r="K272" i="6"/>
  <c r="F273" i="6"/>
  <c r="G273" i="6"/>
  <c r="H273" i="6"/>
  <c r="I273" i="6"/>
  <c r="L273" i="6" s="1"/>
  <c r="J273" i="6"/>
  <c r="K273" i="6"/>
  <c r="F274" i="6"/>
  <c r="G274" i="6"/>
  <c r="H274" i="6"/>
  <c r="I274" i="6"/>
  <c r="L274" i="6" s="1"/>
  <c r="J274" i="6"/>
  <c r="K274" i="6"/>
  <c r="F275" i="6"/>
  <c r="G275" i="6"/>
  <c r="H275" i="6"/>
  <c r="I275" i="6"/>
  <c r="K275" i="6"/>
  <c r="F276" i="6"/>
  <c r="G276" i="6"/>
  <c r="H276" i="6"/>
  <c r="I276" i="6"/>
  <c r="L276" i="6" s="1"/>
  <c r="J276" i="6"/>
  <c r="K276" i="6"/>
  <c r="F277" i="6"/>
  <c r="G277" i="6"/>
  <c r="H277" i="6"/>
  <c r="I277" i="6"/>
  <c r="L277" i="6" s="1"/>
  <c r="J277" i="6"/>
  <c r="K277" i="6"/>
  <c r="F278" i="6"/>
  <c r="G278" i="6"/>
  <c r="H278" i="6"/>
  <c r="I278" i="6"/>
  <c r="J278" i="6"/>
  <c r="K278" i="6"/>
  <c r="L278" i="6"/>
  <c r="F279" i="6"/>
  <c r="G279" i="6"/>
  <c r="H279" i="6"/>
  <c r="I279" i="6"/>
  <c r="J279" i="6"/>
  <c r="K279" i="6"/>
  <c r="L279" i="6"/>
  <c r="F280" i="6"/>
  <c r="G280" i="6"/>
  <c r="H280" i="6"/>
  <c r="I280" i="6"/>
  <c r="J280" i="6" s="1"/>
  <c r="K280" i="6"/>
  <c r="L280" i="6"/>
  <c r="F281" i="6"/>
  <c r="G281" i="6"/>
  <c r="H281" i="6"/>
  <c r="I281" i="6"/>
  <c r="L281" i="6" s="1"/>
  <c r="J281" i="6"/>
  <c r="K281" i="6"/>
  <c r="F282" i="6"/>
  <c r="G282" i="6"/>
  <c r="H282" i="6"/>
  <c r="I282" i="6"/>
  <c r="L282" i="6" s="1"/>
  <c r="J282" i="6"/>
  <c r="K282" i="6"/>
  <c r="F283" i="6"/>
  <c r="G283" i="6"/>
  <c r="H283" i="6"/>
  <c r="I283" i="6"/>
  <c r="J283" i="6" s="1"/>
  <c r="K283" i="6"/>
  <c r="L283" i="6"/>
  <c r="F284" i="6"/>
  <c r="G284" i="6"/>
  <c r="H284" i="6"/>
  <c r="I284" i="6"/>
  <c r="J284" i="6"/>
  <c r="K284" i="6"/>
  <c r="L284" i="6"/>
  <c r="F285" i="6"/>
  <c r="G285" i="6"/>
  <c r="H285" i="6"/>
  <c r="I285" i="6"/>
  <c r="J285" i="6"/>
  <c r="K285" i="6"/>
  <c r="L285" i="6"/>
  <c r="F286" i="6"/>
  <c r="G286" i="6"/>
  <c r="H286" i="6"/>
  <c r="I286" i="6"/>
  <c r="J286" i="6"/>
  <c r="K286" i="6"/>
  <c r="L286" i="6"/>
  <c r="F287" i="6"/>
  <c r="G287" i="6"/>
  <c r="H287" i="6"/>
  <c r="I287" i="6"/>
  <c r="J287" i="6"/>
  <c r="K287" i="6"/>
  <c r="L287" i="6"/>
  <c r="F288" i="6"/>
  <c r="G288" i="6"/>
  <c r="H288" i="6"/>
  <c r="I288" i="6"/>
  <c r="K288" i="6"/>
  <c r="F289" i="6"/>
  <c r="G289" i="6"/>
  <c r="H289" i="6"/>
  <c r="I289" i="6"/>
  <c r="L289" i="6" s="1"/>
  <c r="K289" i="6"/>
  <c r="F290" i="6"/>
  <c r="G290" i="6"/>
  <c r="H290" i="6"/>
  <c r="I290" i="6"/>
  <c r="L290" i="6" s="1"/>
  <c r="J290" i="6"/>
  <c r="K290" i="6"/>
  <c r="F291" i="6"/>
  <c r="G291" i="6"/>
  <c r="H291" i="6"/>
  <c r="I291" i="6"/>
  <c r="J291" i="6"/>
  <c r="K291" i="6"/>
  <c r="L291" i="6"/>
  <c r="F292" i="6"/>
  <c r="G292" i="6"/>
  <c r="H292" i="6"/>
  <c r="I292" i="6"/>
  <c r="J292" i="6"/>
  <c r="K292" i="6"/>
  <c r="L292" i="6"/>
  <c r="F293" i="6"/>
  <c r="G293" i="6"/>
  <c r="H293" i="6"/>
  <c r="I293" i="6"/>
  <c r="K293" i="6"/>
  <c r="F294" i="6"/>
  <c r="G294" i="6"/>
  <c r="H294" i="6"/>
  <c r="I294" i="6"/>
  <c r="J294" i="6"/>
  <c r="K294" i="6"/>
  <c r="L294" i="6"/>
  <c r="F295" i="6"/>
  <c r="G295" i="6"/>
  <c r="H295" i="6"/>
  <c r="I295" i="6"/>
  <c r="J295" i="6" s="1"/>
  <c r="K295" i="6"/>
  <c r="L295" i="6"/>
  <c r="F296" i="6"/>
  <c r="G296" i="6"/>
  <c r="H296" i="6"/>
  <c r="I296" i="6"/>
  <c r="J296" i="6" s="1"/>
  <c r="K296" i="6"/>
  <c r="L296" i="6"/>
  <c r="F297" i="6"/>
  <c r="G297" i="6"/>
  <c r="H297" i="6"/>
  <c r="I297" i="6"/>
  <c r="L297" i="6" s="1"/>
  <c r="J297" i="6"/>
  <c r="K297" i="6"/>
  <c r="F298" i="6"/>
  <c r="G298" i="6"/>
  <c r="H298" i="6"/>
  <c r="I298" i="6"/>
  <c r="K298" i="6"/>
  <c r="F299" i="6"/>
  <c r="G299" i="6"/>
  <c r="H299" i="6"/>
  <c r="I299" i="6"/>
  <c r="L299" i="6" s="1"/>
  <c r="K299" i="6"/>
  <c r="F300" i="6"/>
  <c r="G300" i="6"/>
  <c r="H300" i="6"/>
  <c r="I300" i="6"/>
  <c r="L300" i="6" s="1"/>
  <c r="J300" i="6"/>
  <c r="K300" i="6"/>
  <c r="F301" i="6"/>
  <c r="G301" i="6"/>
  <c r="H301" i="6"/>
  <c r="I301" i="6"/>
  <c r="J301" i="6"/>
  <c r="K301" i="6"/>
  <c r="L301" i="6"/>
  <c r="F302" i="6"/>
  <c r="G302" i="6"/>
  <c r="H302" i="6"/>
  <c r="I302" i="6"/>
  <c r="J302" i="6"/>
  <c r="K302" i="6"/>
  <c r="L302" i="6"/>
  <c r="F303" i="6"/>
  <c r="G303" i="6"/>
  <c r="H303" i="6"/>
  <c r="I303" i="6"/>
  <c r="J303" i="6" s="1"/>
  <c r="K303" i="6"/>
  <c r="L303" i="6"/>
  <c r="F304" i="6"/>
  <c r="G304" i="6"/>
  <c r="H304" i="6"/>
  <c r="I304" i="6"/>
  <c r="K304" i="6"/>
  <c r="F305" i="6"/>
  <c r="G305" i="6"/>
  <c r="H305" i="6"/>
  <c r="I305" i="6"/>
  <c r="L305" i="6" s="1"/>
  <c r="J305" i="6"/>
  <c r="K305" i="6"/>
  <c r="F306" i="6"/>
  <c r="G306" i="6"/>
  <c r="H306" i="6"/>
  <c r="I306" i="6"/>
  <c r="L306" i="6" s="1"/>
  <c r="J306" i="6"/>
  <c r="K306" i="6"/>
  <c r="F307" i="6"/>
  <c r="G307" i="6"/>
  <c r="H307" i="6"/>
  <c r="I307" i="6"/>
  <c r="J307" i="6"/>
  <c r="K307" i="6"/>
  <c r="L307" i="6"/>
  <c r="F308" i="6"/>
  <c r="G308" i="6"/>
  <c r="H308" i="6"/>
  <c r="I308" i="6"/>
  <c r="J308" i="6"/>
  <c r="K308" i="6"/>
  <c r="L308" i="6"/>
  <c r="F309" i="6"/>
  <c r="G309" i="6"/>
  <c r="H309" i="6"/>
  <c r="I309" i="6"/>
  <c r="K309" i="6"/>
  <c r="F310" i="6"/>
  <c r="G310" i="6"/>
  <c r="H310" i="6"/>
  <c r="I310" i="6"/>
  <c r="J310" i="6"/>
  <c r="K310" i="6"/>
  <c r="L310" i="6"/>
  <c r="F311" i="6"/>
  <c r="G311" i="6"/>
  <c r="H311" i="6"/>
  <c r="I311" i="6"/>
  <c r="J311" i="6"/>
  <c r="K311" i="6"/>
  <c r="L311" i="6"/>
  <c r="F312" i="6"/>
  <c r="G312" i="6"/>
  <c r="H312" i="6"/>
  <c r="I312" i="6"/>
  <c r="J312" i="6" s="1"/>
  <c r="K312" i="6"/>
  <c r="L312" i="6"/>
  <c r="F313" i="6"/>
  <c r="G313" i="6"/>
  <c r="H313" i="6"/>
  <c r="I313" i="6"/>
  <c r="L313" i="6" s="1"/>
  <c r="J313" i="6"/>
  <c r="K313" i="6"/>
  <c r="F314" i="6"/>
  <c r="G314" i="6"/>
  <c r="H314" i="6"/>
  <c r="I314" i="6"/>
  <c r="L314" i="6" s="1"/>
  <c r="J314" i="6"/>
  <c r="K314" i="6"/>
  <c r="F315" i="6"/>
  <c r="G315" i="6"/>
  <c r="H315" i="6"/>
  <c r="I315" i="6"/>
  <c r="L315" i="6" s="1"/>
  <c r="J315" i="6"/>
  <c r="K315" i="6"/>
  <c r="F316" i="6"/>
  <c r="G316" i="6"/>
  <c r="H316" i="6"/>
  <c r="I316" i="6"/>
  <c r="L316" i="6" s="1"/>
  <c r="K316" i="6"/>
  <c r="F317" i="6"/>
  <c r="G317" i="6"/>
  <c r="H317" i="6"/>
  <c r="I317" i="6"/>
  <c r="J317" i="6"/>
  <c r="K317" i="6"/>
  <c r="L317" i="6"/>
  <c r="F318" i="6"/>
  <c r="G318" i="6"/>
  <c r="H318" i="6"/>
  <c r="I318" i="6"/>
  <c r="J318" i="6"/>
  <c r="K318" i="6"/>
  <c r="L318" i="6"/>
  <c r="F319" i="6"/>
  <c r="G319" i="6"/>
  <c r="H319" i="6"/>
  <c r="I319" i="6"/>
  <c r="J319" i="6"/>
  <c r="K319" i="6"/>
  <c r="L319" i="6"/>
  <c r="F320" i="6"/>
  <c r="G320" i="6"/>
  <c r="H320" i="6"/>
  <c r="I320" i="6"/>
  <c r="J320" i="6" s="1"/>
  <c r="K320" i="6"/>
  <c r="L320" i="6"/>
  <c r="F321" i="6"/>
  <c r="G321" i="6"/>
  <c r="H321" i="6"/>
  <c r="I321" i="6"/>
  <c r="K321" i="6"/>
  <c r="F322" i="6"/>
  <c r="G322" i="6"/>
  <c r="H322" i="6"/>
  <c r="I322" i="6"/>
  <c r="L322" i="6" s="1"/>
  <c r="J322" i="6"/>
  <c r="K322" i="6"/>
  <c r="F323" i="6"/>
  <c r="G323" i="6"/>
  <c r="H323" i="6"/>
  <c r="I323" i="6"/>
  <c r="L323" i="6" s="1"/>
  <c r="J323" i="6"/>
  <c r="K323" i="6"/>
  <c r="F324" i="6"/>
  <c r="G324" i="6"/>
  <c r="H324" i="6"/>
  <c r="I324" i="6"/>
  <c r="J324" i="6"/>
  <c r="K324" i="6"/>
  <c r="L324" i="6"/>
  <c r="F325" i="6"/>
  <c r="G325" i="6"/>
  <c r="H325" i="6"/>
  <c r="I325" i="6"/>
  <c r="J325" i="6"/>
  <c r="K325" i="6"/>
  <c r="L325" i="6"/>
  <c r="F326" i="6"/>
  <c r="G326" i="6"/>
  <c r="H326" i="6"/>
  <c r="I326" i="6"/>
  <c r="J326" i="6"/>
  <c r="K326" i="6"/>
  <c r="L326" i="6"/>
  <c r="F327" i="6"/>
  <c r="G327" i="6"/>
  <c r="H327" i="6"/>
  <c r="I327" i="6"/>
  <c r="J327" i="6" s="1"/>
  <c r="K327" i="6"/>
  <c r="L327" i="6"/>
  <c r="F328" i="6"/>
  <c r="G328" i="6"/>
  <c r="H328" i="6"/>
  <c r="I328" i="6"/>
  <c r="J328" i="6" s="1"/>
  <c r="K328" i="6"/>
  <c r="L328" i="6"/>
  <c r="F329" i="6"/>
  <c r="G329" i="6"/>
  <c r="H329" i="6"/>
  <c r="I329" i="6"/>
  <c r="L329" i="6" s="1"/>
  <c r="J329" i="6"/>
  <c r="K329" i="6"/>
  <c r="F330" i="6"/>
  <c r="G330" i="6"/>
  <c r="H330" i="6"/>
  <c r="I330" i="6"/>
  <c r="L330" i="6" s="1"/>
  <c r="J330" i="6"/>
  <c r="K330" i="6"/>
  <c r="F331" i="6"/>
  <c r="G331" i="6"/>
  <c r="H331" i="6"/>
  <c r="I331" i="6"/>
  <c r="K331" i="6"/>
  <c r="F332" i="6"/>
  <c r="G332" i="6"/>
  <c r="H332" i="6"/>
  <c r="I332" i="6"/>
  <c r="L332" i="6" s="1"/>
  <c r="K332" i="6"/>
  <c r="F333" i="6"/>
  <c r="G333" i="6"/>
  <c r="H333" i="6"/>
  <c r="I333" i="6"/>
  <c r="L333" i="6" s="1"/>
  <c r="J333" i="6"/>
  <c r="K333" i="6"/>
  <c r="F334" i="6"/>
  <c r="G334" i="6"/>
  <c r="H334" i="6"/>
  <c r="I334" i="6"/>
  <c r="J334" i="6"/>
  <c r="K334" i="6"/>
  <c r="L334" i="6"/>
  <c r="F335" i="6"/>
  <c r="G335" i="6"/>
  <c r="H335" i="6"/>
  <c r="I335" i="6"/>
  <c r="J335" i="6" s="1"/>
  <c r="K335" i="6"/>
  <c r="L335" i="6"/>
  <c r="F336" i="6"/>
  <c r="G336" i="6"/>
  <c r="H336" i="6"/>
  <c r="I336" i="6"/>
  <c r="J336" i="6" s="1"/>
  <c r="K336" i="6"/>
  <c r="L336" i="6"/>
  <c r="F337" i="6"/>
  <c r="G337" i="6"/>
  <c r="H337" i="6"/>
  <c r="I337" i="6"/>
  <c r="K337" i="6"/>
  <c r="F338" i="6"/>
  <c r="G338" i="6"/>
  <c r="H338" i="6"/>
  <c r="I338" i="6"/>
  <c r="L338" i="6" s="1"/>
  <c r="J338" i="6"/>
  <c r="K338" i="6"/>
  <c r="F339" i="6"/>
  <c r="G339" i="6"/>
  <c r="H339" i="6"/>
  <c r="I339" i="6"/>
  <c r="J339" i="6"/>
  <c r="K339" i="6"/>
  <c r="L339" i="6"/>
  <c r="F340" i="6"/>
  <c r="G340" i="6"/>
  <c r="H340" i="6"/>
  <c r="I340" i="6"/>
  <c r="J340" i="6"/>
  <c r="K340" i="6"/>
  <c r="L340" i="6"/>
  <c r="F341" i="6"/>
  <c r="G341" i="6"/>
  <c r="H341" i="6"/>
  <c r="I341" i="6"/>
  <c r="J341" i="6"/>
  <c r="K341" i="6"/>
  <c r="L341" i="6"/>
  <c r="F342" i="6"/>
  <c r="G342" i="6"/>
  <c r="H342" i="6"/>
  <c r="I342" i="6"/>
  <c r="J342" i="6"/>
  <c r="K342" i="6"/>
  <c r="L342" i="6"/>
  <c r="F343" i="6"/>
  <c r="G343" i="6"/>
  <c r="H343" i="6"/>
  <c r="I343" i="6"/>
  <c r="J343" i="6" s="1"/>
  <c r="K343" i="6"/>
  <c r="L343" i="6"/>
  <c r="F344" i="6"/>
  <c r="G344" i="6"/>
  <c r="H344" i="6"/>
  <c r="I344" i="6"/>
  <c r="J344" i="6" s="1"/>
  <c r="K344" i="6"/>
  <c r="L344" i="6"/>
  <c r="F345" i="6"/>
  <c r="G345" i="6"/>
  <c r="H345" i="6"/>
  <c r="I345" i="6"/>
  <c r="L345" i="6" s="1"/>
  <c r="J345" i="6"/>
  <c r="K345" i="6"/>
  <c r="F346" i="6"/>
  <c r="G346" i="6"/>
  <c r="H346" i="6"/>
  <c r="I346" i="6"/>
  <c r="L346" i="6" s="1"/>
  <c r="J346" i="6"/>
  <c r="K346" i="6"/>
  <c r="F347" i="6"/>
  <c r="G347" i="6"/>
  <c r="H347" i="6"/>
  <c r="I347" i="6"/>
  <c r="K347" i="6"/>
  <c r="F348" i="6"/>
  <c r="G348" i="6"/>
  <c r="H348" i="6"/>
  <c r="I348" i="6"/>
  <c r="L348" i="6" s="1"/>
  <c r="K348" i="6"/>
  <c r="F349" i="6"/>
  <c r="G349" i="6"/>
  <c r="H349" i="6"/>
  <c r="I349" i="6"/>
  <c r="L349" i="6" s="1"/>
  <c r="J349" i="6"/>
  <c r="K349" i="6"/>
  <c r="F350" i="6"/>
  <c r="G350" i="6"/>
  <c r="H350" i="6"/>
  <c r="I350" i="6"/>
  <c r="J350" i="6"/>
  <c r="K350" i="6"/>
  <c r="L350" i="6"/>
  <c r="F351" i="6"/>
  <c r="G351" i="6"/>
  <c r="H351" i="6"/>
  <c r="I351" i="6"/>
  <c r="J351" i="6" s="1"/>
  <c r="K351" i="6"/>
  <c r="L351" i="6"/>
  <c r="F352" i="6"/>
  <c r="G352" i="6"/>
  <c r="H352" i="6"/>
  <c r="I352" i="6"/>
  <c r="J352" i="6" s="1"/>
  <c r="K352" i="6"/>
  <c r="L352" i="6"/>
  <c r="F353" i="6"/>
  <c r="G353" i="6"/>
  <c r="H353" i="6"/>
  <c r="I353" i="6"/>
  <c r="K353" i="6"/>
  <c r="F354" i="6"/>
  <c r="G354" i="6"/>
  <c r="H354" i="6"/>
  <c r="I354" i="6"/>
  <c r="L354" i="6" s="1"/>
  <c r="J354" i="6"/>
  <c r="K354" i="6"/>
  <c r="F355" i="6"/>
  <c r="G355" i="6"/>
  <c r="H355" i="6"/>
  <c r="I355" i="6"/>
  <c r="J355" i="6"/>
  <c r="K355" i="6"/>
  <c r="L355" i="6"/>
  <c r="F356" i="6"/>
  <c r="G356" i="6"/>
  <c r="H356" i="6"/>
  <c r="I356" i="6"/>
  <c r="J356" i="6"/>
  <c r="K356" i="6"/>
  <c r="L356" i="6"/>
  <c r="F357" i="6"/>
  <c r="G357" i="6"/>
  <c r="H357" i="6"/>
  <c r="I357" i="6"/>
  <c r="J357" i="6"/>
  <c r="K357" i="6"/>
  <c r="L357" i="6"/>
  <c r="F358" i="6"/>
  <c r="G358" i="6"/>
  <c r="H358" i="6"/>
  <c r="I358" i="6"/>
  <c r="J358" i="6"/>
  <c r="K358" i="6"/>
  <c r="L358" i="6"/>
  <c r="F359" i="6"/>
  <c r="G359" i="6"/>
  <c r="H359" i="6"/>
  <c r="I359" i="6"/>
  <c r="J359" i="6" s="1"/>
  <c r="K359" i="6"/>
  <c r="L359" i="6"/>
  <c r="F360" i="6"/>
  <c r="G360" i="6"/>
  <c r="H360" i="6"/>
  <c r="I360" i="6"/>
  <c r="J360" i="6" s="1"/>
  <c r="K360" i="6"/>
  <c r="F361" i="6"/>
  <c r="G361" i="6"/>
  <c r="H361" i="6"/>
  <c r="I361" i="6"/>
  <c r="L361" i="6" s="1"/>
  <c r="J361" i="6"/>
  <c r="K361" i="6"/>
  <c r="F362" i="6"/>
  <c r="G362" i="6"/>
  <c r="H362" i="6"/>
  <c r="I362" i="6"/>
  <c r="L362" i="6" s="1"/>
  <c r="J362" i="6"/>
  <c r="K362" i="6"/>
  <c r="F363" i="6"/>
  <c r="G363" i="6"/>
  <c r="H363" i="6"/>
  <c r="I363" i="6"/>
  <c r="K363" i="6"/>
  <c r="F364" i="6"/>
  <c r="G364" i="6"/>
  <c r="H364" i="6"/>
  <c r="I364" i="6"/>
  <c r="L364" i="6" s="1"/>
  <c r="J364" i="6"/>
  <c r="K364" i="6"/>
  <c r="F365" i="6"/>
  <c r="G365" i="6"/>
  <c r="H365" i="6"/>
  <c r="I365" i="6"/>
  <c r="L365" i="6" s="1"/>
  <c r="J365" i="6"/>
  <c r="K365" i="6"/>
  <c r="F366" i="6"/>
  <c r="G366" i="6"/>
  <c r="H366" i="6"/>
  <c r="I366" i="6"/>
  <c r="J366" i="6"/>
  <c r="K366" i="6"/>
  <c r="L366" i="6"/>
  <c r="F367" i="6"/>
  <c r="G367" i="6"/>
  <c r="H367" i="6"/>
  <c r="I367" i="6"/>
  <c r="J367" i="6"/>
  <c r="K367" i="6"/>
  <c r="L367" i="6"/>
  <c r="F368" i="6"/>
  <c r="G368" i="6"/>
  <c r="H368" i="6"/>
  <c r="I368" i="6"/>
  <c r="J368" i="6" s="1"/>
  <c r="K368" i="6"/>
  <c r="L368" i="6"/>
  <c r="F369" i="6"/>
  <c r="G369" i="6"/>
  <c r="H369" i="6"/>
  <c r="I369" i="6"/>
  <c r="L369" i="6" s="1"/>
  <c r="J369" i="6"/>
  <c r="K369" i="6"/>
  <c r="F370" i="6"/>
  <c r="G370" i="6"/>
  <c r="H370" i="6"/>
  <c r="I370" i="6"/>
  <c r="L370" i="6" s="1"/>
  <c r="J370" i="6"/>
  <c r="K370" i="6"/>
  <c r="F371" i="6"/>
  <c r="G371" i="6"/>
  <c r="H371" i="6"/>
  <c r="I371" i="6"/>
  <c r="J371" i="6"/>
  <c r="K371" i="6"/>
  <c r="L371" i="6"/>
  <c r="F372" i="6"/>
  <c r="G372" i="6"/>
  <c r="H372" i="6"/>
  <c r="I372" i="6"/>
  <c r="J372" i="6"/>
  <c r="K372" i="6"/>
  <c r="L372" i="6"/>
  <c r="F373" i="6"/>
  <c r="G373" i="6"/>
  <c r="H373" i="6"/>
  <c r="I373" i="6"/>
  <c r="J373" i="6"/>
  <c r="K373" i="6"/>
  <c r="L373" i="6"/>
  <c r="F374" i="6"/>
  <c r="G374" i="6"/>
  <c r="H374" i="6"/>
  <c r="I374" i="6"/>
  <c r="J374" i="6"/>
  <c r="K374" i="6"/>
  <c r="L374" i="6"/>
  <c r="F375" i="6"/>
  <c r="G375" i="6"/>
  <c r="H375" i="6"/>
  <c r="I375" i="6"/>
  <c r="J375" i="6"/>
  <c r="K375" i="6"/>
  <c r="L375" i="6"/>
  <c r="F376" i="6"/>
  <c r="G376" i="6"/>
  <c r="H376" i="6"/>
  <c r="I376" i="6"/>
  <c r="K376" i="6"/>
  <c r="F377" i="6"/>
  <c r="G377" i="6"/>
  <c r="H377" i="6"/>
  <c r="I377" i="6"/>
  <c r="L377" i="6" s="1"/>
  <c r="J377" i="6"/>
  <c r="K377" i="6"/>
  <c r="F378" i="6"/>
  <c r="G378" i="6"/>
  <c r="H378" i="6"/>
  <c r="I378" i="6"/>
  <c r="L378" i="6" s="1"/>
  <c r="K378" i="6"/>
  <c r="F379" i="6"/>
  <c r="G379" i="6"/>
  <c r="H379" i="6"/>
  <c r="I379" i="6"/>
  <c r="J379" i="6"/>
  <c r="K379" i="6"/>
  <c r="L379" i="6"/>
  <c r="F380" i="6"/>
  <c r="G380" i="6"/>
  <c r="H380" i="6"/>
  <c r="I380" i="6"/>
  <c r="J380" i="6"/>
  <c r="K380" i="6"/>
  <c r="L380" i="6"/>
  <c r="F381" i="6"/>
  <c r="G381" i="6"/>
  <c r="H381" i="6"/>
  <c r="I381" i="6"/>
  <c r="K381" i="6"/>
  <c r="F382" i="6"/>
  <c r="G382" i="6"/>
  <c r="H382" i="6"/>
  <c r="I382" i="6"/>
  <c r="J382" i="6"/>
  <c r="K382" i="6"/>
  <c r="L382" i="6"/>
  <c r="F383" i="6"/>
  <c r="G383" i="6"/>
  <c r="H383" i="6"/>
  <c r="I383" i="6"/>
  <c r="J383" i="6"/>
  <c r="K383" i="6"/>
  <c r="L383" i="6"/>
  <c r="F384" i="6"/>
  <c r="G384" i="6"/>
  <c r="H384" i="6"/>
  <c r="I384" i="6"/>
  <c r="J384" i="6" s="1"/>
  <c r="K384" i="6"/>
  <c r="F385" i="6"/>
  <c r="G385" i="6"/>
  <c r="H385" i="6"/>
  <c r="I385" i="6"/>
  <c r="J385" i="6"/>
  <c r="K385" i="6"/>
  <c r="L385" i="6"/>
  <c r="F386" i="6"/>
  <c r="G386" i="6"/>
  <c r="H386" i="6"/>
  <c r="I386" i="6"/>
  <c r="J386" i="6"/>
  <c r="K386" i="6"/>
  <c r="L386" i="6"/>
  <c r="F387" i="6"/>
  <c r="G387" i="6"/>
  <c r="H387" i="6"/>
  <c r="I387" i="6"/>
  <c r="J387" i="6"/>
  <c r="K387" i="6"/>
  <c r="L387" i="6"/>
  <c r="F388" i="6"/>
  <c r="G388" i="6"/>
  <c r="H388" i="6"/>
  <c r="I388" i="6"/>
  <c r="K388" i="6"/>
  <c r="F389" i="6"/>
  <c r="G389" i="6"/>
  <c r="H389" i="6"/>
  <c r="I389" i="6"/>
  <c r="L389" i="6" s="1"/>
  <c r="J389" i="6"/>
  <c r="K389" i="6"/>
  <c r="F390" i="6"/>
  <c r="G390" i="6"/>
  <c r="H390" i="6"/>
  <c r="I390" i="6"/>
  <c r="L390" i="6" s="1"/>
  <c r="J390" i="6"/>
  <c r="K390" i="6"/>
  <c r="F391" i="6"/>
  <c r="G391" i="6"/>
  <c r="H391" i="6"/>
  <c r="I391" i="6"/>
  <c r="J391" i="6" s="1"/>
  <c r="K391" i="6"/>
  <c r="L391" i="6"/>
  <c r="F392" i="6"/>
  <c r="G392" i="6"/>
  <c r="H392" i="6"/>
  <c r="I392" i="6"/>
  <c r="J392" i="6"/>
  <c r="K392" i="6"/>
  <c r="L392" i="6"/>
  <c r="F393" i="6"/>
  <c r="G393" i="6"/>
  <c r="H393" i="6"/>
  <c r="I393" i="6"/>
  <c r="J393" i="6"/>
  <c r="K393" i="6"/>
  <c r="L393" i="6"/>
  <c r="F394" i="6"/>
  <c r="G394" i="6"/>
  <c r="H394" i="6"/>
  <c r="I394" i="6"/>
  <c r="J394" i="6"/>
  <c r="K394" i="6"/>
  <c r="L394" i="6"/>
  <c r="F395" i="6"/>
  <c r="G395" i="6"/>
  <c r="H395" i="6"/>
  <c r="I395" i="6"/>
  <c r="J395" i="6"/>
  <c r="K395" i="6"/>
  <c r="L395" i="6"/>
  <c r="F396" i="6"/>
  <c r="G396" i="6"/>
  <c r="H396" i="6"/>
  <c r="I396" i="6"/>
  <c r="K396" i="6"/>
  <c r="F397" i="6"/>
  <c r="G397" i="6"/>
  <c r="H397" i="6"/>
  <c r="I397" i="6"/>
  <c r="L397" i="6" s="1"/>
  <c r="K397" i="6"/>
  <c r="F398" i="6"/>
  <c r="G398" i="6"/>
  <c r="H398" i="6"/>
  <c r="I398" i="6"/>
  <c r="L398" i="6" s="1"/>
  <c r="J398" i="6"/>
  <c r="K398" i="6"/>
  <c r="F399" i="6"/>
  <c r="G399" i="6"/>
  <c r="H399" i="6"/>
  <c r="I399" i="6"/>
  <c r="L399" i="6" s="1"/>
  <c r="J399" i="6"/>
  <c r="K399" i="6"/>
  <c r="F400" i="6"/>
  <c r="G400" i="6"/>
  <c r="H400" i="6"/>
  <c r="I400" i="6"/>
  <c r="L400" i="6" s="1"/>
  <c r="J400" i="6"/>
  <c r="K400" i="6"/>
  <c r="F401" i="6"/>
  <c r="G401" i="6"/>
  <c r="H401" i="6"/>
  <c r="I401" i="6"/>
  <c r="J401" i="6"/>
  <c r="K401" i="6"/>
  <c r="L401" i="6"/>
  <c r="F402" i="6"/>
  <c r="G402" i="6"/>
  <c r="H402" i="6"/>
  <c r="I402" i="6"/>
  <c r="J402" i="6"/>
  <c r="K402" i="6"/>
  <c r="L402" i="6"/>
  <c r="F403" i="6"/>
  <c r="G403" i="6"/>
  <c r="H403" i="6"/>
  <c r="I403" i="6"/>
  <c r="J403" i="6"/>
  <c r="K403" i="6"/>
  <c r="L403" i="6"/>
  <c r="F404" i="6"/>
  <c r="G404" i="6"/>
  <c r="H404" i="6"/>
  <c r="I404" i="6"/>
  <c r="K404" i="6"/>
  <c r="F405" i="6"/>
  <c r="G405" i="6"/>
  <c r="H405" i="6"/>
  <c r="I405" i="6"/>
  <c r="L405" i="6" s="1"/>
  <c r="J405" i="6"/>
  <c r="K405" i="6"/>
  <c r="F406" i="6"/>
  <c r="G406" i="6"/>
  <c r="H406" i="6"/>
  <c r="I406" i="6"/>
  <c r="L406" i="6" s="1"/>
  <c r="J406" i="6"/>
  <c r="K406" i="6"/>
  <c r="F407" i="6"/>
  <c r="G407" i="6"/>
  <c r="H407" i="6"/>
  <c r="I407" i="6"/>
  <c r="J407" i="6" s="1"/>
  <c r="K407" i="6"/>
  <c r="L407" i="6"/>
  <c r="F408" i="6"/>
  <c r="G408" i="6"/>
  <c r="H408" i="6"/>
  <c r="I408" i="6"/>
  <c r="J408" i="6" s="1"/>
  <c r="K408" i="6"/>
  <c r="L408" i="6"/>
  <c r="F409" i="6"/>
  <c r="G409" i="6"/>
  <c r="H409" i="6"/>
  <c r="I409" i="6"/>
  <c r="J409" i="6"/>
  <c r="K409" i="6"/>
  <c r="L409" i="6"/>
  <c r="F410" i="6"/>
  <c r="G410" i="6"/>
  <c r="H410" i="6"/>
  <c r="I410" i="6"/>
  <c r="J410" i="6"/>
  <c r="K410" i="6"/>
  <c r="L410" i="6"/>
  <c r="F411" i="6"/>
  <c r="G411" i="6"/>
  <c r="H411" i="6"/>
  <c r="I411" i="6"/>
  <c r="J411" i="6"/>
  <c r="K411" i="6"/>
  <c r="L411" i="6"/>
  <c r="F412" i="6"/>
  <c r="G412" i="6"/>
  <c r="H412" i="6"/>
  <c r="I412" i="6"/>
  <c r="K412" i="6"/>
  <c r="F413" i="6"/>
  <c r="G413" i="6"/>
  <c r="H413" i="6"/>
  <c r="I413" i="6"/>
  <c r="L413" i="6" s="1"/>
  <c r="K413" i="6"/>
  <c r="F414" i="6"/>
  <c r="G414" i="6"/>
  <c r="H414" i="6"/>
  <c r="I414" i="6"/>
  <c r="L414" i="6" s="1"/>
  <c r="J414" i="6"/>
  <c r="K414" i="6"/>
  <c r="F415" i="6"/>
  <c r="G415" i="6"/>
  <c r="H415" i="6"/>
  <c r="I415" i="6"/>
  <c r="L415" i="6" s="1"/>
  <c r="J415" i="6"/>
  <c r="K415" i="6"/>
  <c r="F416" i="6"/>
  <c r="G416" i="6"/>
  <c r="H416" i="6"/>
  <c r="I416" i="6"/>
  <c r="L416" i="6" s="1"/>
  <c r="J416" i="6"/>
  <c r="K416" i="6"/>
  <c r="F417" i="6"/>
  <c r="G417" i="6"/>
  <c r="H417" i="6"/>
  <c r="I417" i="6"/>
  <c r="J417" i="6"/>
  <c r="K417" i="6"/>
  <c r="L417" i="6"/>
  <c r="F418" i="6"/>
  <c r="G418" i="6"/>
  <c r="H418" i="6"/>
  <c r="I418" i="6"/>
  <c r="J418" i="6"/>
  <c r="K418" i="6"/>
  <c r="L418" i="6"/>
  <c r="F419" i="6"/>
  <c r="G419" i="6"/>
  <c r="H419" i="6"/>
  <c r="I419" i="6"/>
  <c r="J419" i="6"/>
  <c r="K419" i="6"/>
  <c r="L419" i="6"/>
  <c r="F420" i="6"/>
  <c r="G420" i="6"/>
  <c r="H420" i="6"/>
  <c r="I420" i="6"/>
  <c r="K420" i="6"/>
  <c r="F421" i="6"/>
  <c r="G421" i="6"/>
  <c r="H421" i="6"/>
  <c r="I421" i="6"/>
  <c r="L421" i="6" s="1"/>
  <c r="J421" i="6"/>
  <c r="K421" i="6"/>
  <c r="F422" i="6"/>
  <c r="G422" i="6"/>
  <c r="H422" i="6"/>
  <c r="I422" i="6"/>
  <c r="L422" i="6" s="1"/>
  <c r="J422" i="6"/>
  <c r="K422" i="6"/>
  <c r="F423" i="6"/>
  <c r="G423" i="6"/>
  <c r="H423" i="6"/>
  <c r="I423" i="6"/>
  <c r="J423" i="6" s="1"/>
  <c r="K423" i="6"/>
  <c r="L423" i="6"/>
  <c r="F424" i="6"/>
  <c r="G424" i="6"/>
  <c r="H424" i="6"/>
  <c r="I424" i="6"/>
  <c r="J424" i="6" s="1"/>
  <c r="K424" i="6"/>
  <c r="L424" i="6"/>
  <c r="F425" i="6"/>
  <c r="G425" i="6"/>
  <c r="H425" i="6"/>
  <c r="I425" i="6"/>
  <c r="J425" i="6"/>
  <c r="K425" i="6"/>
  <c r="L425" i="6"/>
  <c r="F426" i="6"/>
  <c r="G426" i="6"/>
  <c r="H426" i="6"/>
  <c r="I426" i="6"/>
  <c r="J426" i="6"/>
  <c r="K426" i="6"/>
  <c r="L426" i="6"/>
  <c r="F427" i="6"/>
  <c r="G427" i="6"/>
  <c r="H427" i="6"/>
  <c r="I427" i="6"/>
  <c r="J427" i="6"/>
  <c r="K427" i="6"/>
  <c r="L427" i="6"/>
  <c r="F428" i="6"/>
  <c r="G428" i="6"/>
  <c r="H428" i="6"/>
  <c r="I428" i="6"/>
  <c r="K428" i="6"/>
  <c r="F429" i="6"/>
  <c r="G429" i="6"/>
  <c r="H429" i="6"/>
  <c r="I429" i="6"/>
  <c r="L429" i="6" s="1"/>
  <c r="K429" i="6"/>
  <c r="F430" i="6"/>
  <c r="G430" i="6"/>
  <c r="H430" i="6"/>
  <c r="I430" i="6"/>
  <c r="L430" i="6" s="1"/>
  <c r="J430" i="6"/>
  <c r="K430" i="6"/>
  <c r="F431" i="6"/>
  <c r="G431" i="6"/>
  <c r="H431" i="6"/>
  <c r="I431" i="6"/>
  <c r="L431" i="6" s="1"/>
  <c r="J431" i="6"/>
  <c r="K431" i="6"/>
  <c r="F432" i="6"/>
  <c r="G432" i="6"/>
  <c r="H432" i="6"/>
  <c r="I432" i="6"/>
  <c r="L432" i="6" s="1"/>
  <c r="J432" i="6"/>
  <c r="K432" i="6"/>
  <c r="F433" i="6"/>
  <c r="G433" i="6"/>
  <c r="H433" i="6"/>
  <c r="I433" i="6"/>
  <c r="J433" i="6"/>
  <c r="K433" i="6"/>
  <c r="L433" i="6"/>
  <c r="F434" i="6"/>
  <c r="G434" i="6"/>
  <c r="H434" i="6"/>
  <c r="I434" i="6"/>
  <c r="J434" i="6"/>
  <c r="K434" i="6"/>
  <c r="L434" i="6"/>
  <c r="F435" i="6"/>
  <c r="G435" i="6"/>
  <c r="H435" i="6"/>
  <c r="I435" i="6"/>
  <c r="J435" i="6"/>
  <c r="K435" i="6"/>
  <c r="L435" i="6"/>
  <c r="F436" i="6"/>
  <c r="G436" i="6"/>
  <c r="H436" i="6"/>
  <c r="I436" i="6"/>
  <c r="K436" i="6"/>
  <c r="F437" i="6"/>
  <c r="G437" i="6"/>
  <c r="H437" i="6"/>
  <c r="I437" i="6"/>
  <c r="L437" i="6" s="1"/>
  <c r="J437" i="6"/>
  <c r="K437" i="6"/>
  <c r="F438" i="6"/>
  <c r="G438" i="6"/>
  <c r="H438" i="6"/>
  <c r="I438" i="6"/>
  <c r="L438" i="6" s="1"/>
  <c r="J438" i="6"/>
  <c r="K438" i="6"/>
  <c r="F439" i="6"/>
  <c r="G439" i="6"/>
  <c r="H439" i="6"/>
  <c r="I439" i="6"/>
  <c r="J439" i="6" s="1"/>
  <c r="K439" i="6"/>
  <c r="L439" i="6"/>
  <c r="F440" i="6"/>
  <c r="G440" i="6"/>
  <c r="H440" i="6"/>
  <c r="I440" i="6"/>
  <c r="J440" i="6" s="1"/>
  <c r="K440" i="6"/>
  <c r="L440" i="6"/>
  <c r="F441" i="6"/>
  <c r="G441" i="6"/>
  <c r="H441" i="6"/>
  <c r="I441" i="6"/>
  <c r="J441" i="6"/>
  <c r="K441" i="6"/>
  <c r="L441" i="6"/>
  <c r="F442" i="6"/>
  <c r="G442" i="6"/>
  <c r="H442" i="6"/>
  <c r="I442" i="6"/>
  <c r="J442" i="6"/>
  <c r="K442" i="6"/>
  <c r="L442" i="6"/>
  <c r="F443" i="6"/>
  <c r="G443" i="6"/>
  <c r="H443" i="6"/>
  <c r="I443" i="6"/>
  <c r="J443" i="6"/>
  <c r="K443" i="6"/>
  <c r="L443" i="6"/>
  <c r="F444" i="6"/>
  <c r="G444" i="6"/>
  <c r="H444" i="6"/>
  <c r="I444" i="6"/>
  <c r="K444" i="6"/>
  <c r="F445" i="6"/>
  <c r="G445" i="6"/>
  <c r="H445" i="6"/>
  <c r="I445" i="6"/>
  <c r="L445" i="6" s="1"/>
  <c r="K445" i="6"/>
  <c r="F446" i="6"/>
  <c r="G446" i="6"/>
  <c r="H446" i="6"/>
  <c r="I446" i="6"/>
  <c r="L446" i="6" s="1"/>
  <c r="J446" i="6"/>
  <c r="K446" i="6"/>
  <c r="F447" i="6"/>
  <c r="G447" i="6"/>
  <c r="H447" i="6"/>
  <c r="I447" i="6"/>
  <c r="L447" i="6" s="1"/>
  <c r="J447" i="6"/>
  <c r="K447" i="6"/>
  <c r="F448" i="6"/>
  <c r="G448" i="6"/>
  <c r="H448" i="6"/>
  <c r="I448" i="6"/>
  <c r="L448" i="6" s="1"/>
  <c r="J448" i="6"/>
  <c r="K448" i="6"/>
  <c r="F449" i="6"/>
  <c r="G449" i="6"/>
  <c r="H449" i="6"/>
  <c r="I449" i="6"/>
  <c r="J449" i="6"/>
  <c r="K449" i="6"/>
  <c r="L449" i="6"/>
  <c r="F450" i="6"/>
  <c r="G450" i="6"/>
  <c r="H450" i="6"/>
  <c r="I450" i="6"/>
  <c r="J450" i="6"/>
  <c r="K450" i="6"/>
  <c r="L450" i="6"/>
  <c r="F451" i="6"/>
  <c r="G451" i="6"/>
  <c r="H451" i="6"/>
  <c r="I451" i="6"/>
  <c r="J451" i="6"/>
  <c r="K451" i="6"/>
  <c r="L451" i="6"/>
  <c r="F452" i="6"/>
  <c r="G452" i="6"/>
  <c r="H452" i="6"/>
  <c r="I452" i="6"/>
  <c r="K452" i="6"/>
  <c r="F453" i="6"/>
  <c r="G453" i="6"/>
  <c r="H453" i="6"/>
  <c r="I453" i="6"/>
  <c r="L453" i="6" s="1"/>
  <c r="J453" i="6"/>
  <c r="K453" i="6"/>
  <c r="F454" i="6"/>
  <c r="G454" i="6"/>
  <c r="H454" i="6"/>
  <c r="I454" i="6"/>
  <c r="L454" i="6" s="1"/>
  <c r="J454" i="6"/>
  <c r="K454" i="6"/>
  <c r="F455" i="6"/>
  <c r="G455" i="6"/>
  <c r="H455" i="6"/>
  <c r="I455" i="6"/>
  <c r="J455" i="6" s="1"/>
  <c r="K455" i="6"/>
  <c r="L455" i="6"/>
  <c r="F456" i="6"/>
  <c r="G456" i="6"/>
  <c r="H456" i="6"/>
  <c r="I456" i="6"/>
  <c r="J456" i="6" s="1"/>
  <c r="K456" i="6"/>
  <c r="L456" i="6"/>
  <c r="F457" i="6"/>
  <c r="G457" i="6"/>
  <c r="H457" i="6"/>
  <c r="I457" i="6"/>
  <c r="J457" i="6"/>
  <c r="K457" i="6"/>
  <c r="L457" i="6"/>
  <c r="F458" i="6"/>
  <c r="G458" i="6"/>
  <c r="H458" i="6"/>
  <c r="I458" i="6"/>
  <c r="J458" i="6"/>
  <c r="K458" i="6"/>
  <c r="L458" i="6"/>
  <c r="F459" i="6"/>
  <c r="G459" i="6"/>
  <c r="H459" i="6"/>
  <c r="I459" i="6"/>
  <c r="J459" i="6"/>
  <c r="K459" i="6"/>
  <c r="L459" i="6"/>
  <c r="F460" i="6"/>
  <c r="G460" i="6"/>
  <c r="H460" i="6"/>
  <c r="I460" i="6"/>
  <c r="K460" i="6"/>
  <c r="F461" i="6"/>
  <c r="G461" i="6"/>
  <c r="H461" i="6"/>
  <c r="I461" i="6"/>
  <c r="L461" i="6" s="1"/>
  <c r="K461" i="6"/>
  <c r="F462" i="6"/>
  <c r="G462" i="6"/>
  <c r="H462" i="6"/>
  <c r="I462" i="6"/>
  <c r="L462" i="6" s="1"/>
  <c r="J462" i="6"/>
  <c r="K462" i="6"/>
  <c r="F463" i="6"/>
  <c r="G463" i="6"/>
  <c r="H463" i="6"/>
  <c r="I463" i="6"/>
  <c r="L463" i="6" s="1"/>
  <c r="J463" i="6"/>
  <c r="K463" i="6"/>
  <c r="F464" i="6"/>
  <c r="G464" i="6"/>
  <c r="H464" i="6"/>
  <c r="I464" i="6"/>
  <c r="L464" i="6" s="1"/>
  <c r="J464" i="6"/>
  <c r="K464" i="6"/>
  <c r="F465" i="6"/>
  <c r="G465" i="6"/>
  <c r="H465" i="6"/>
  <c r="I465" i="6"/>
  <c r="J465" i="6"/>
  <c r="K465" i="6"/>
  <c r="L465" i="6"/>
  <c r="F466" i="6"/>
  <c r="G466" i="6"/>
  <c r="H466" i="6"/>
  <c r="I466" i="6"/>
  <c r="J466" i="6"/>
  <c r="K466" i="6"/>
  <c r="L466" i="6"/>
  <c r="F467" i="6"/>
  <c r="G467" i="6"/>
  <c r="H467" i="6"/>
  <c r="I467" i="6"/>
  <c r="J467" i="6"/>
  <c r="K467" i="6"/>
  <c r="L467" i="6"/>
  <c r="F468" i="6"/>
  <c r="G468" i="6"/>
  <c r="H468" i="6"/>
  <c r="I468" i="6"/>
  <c r="K468" i="6"/>
  <c r="F469" i="6"/>
  <c r="G469" i="6"/>
  <c r="H469" i="6"/>
  <c r="I469" i="6"/>
  <c r="L469" i="6" s="1"/>
  <c r="J469" i="6"/>
  <c r="K469" i="6"/>
  <c r="F470" i="6"/>
  <c r="G470" i="6"/>
  <c r="H470" i="6"/>
  <c r="I470" i="6"/>
  <c r="L470" i="6" s="1"/>
  <c r="J470" i="6"/>
  <c r="K470" i="6"/>
  <c r="F471" i="6"/>
  <c r="G471" i="6"/>
  <c r="H471" i="6"/>
  <c r="I471" i="6"/>
  <c r="J471" i="6" s="1"/>
  <c r="K471" i="6"/>
  <c r="L471" i="6"/>
  <c r="F472" i="6"/>
  <c r="G472" i="6"/>
  <c r="H472" i="6"/>
  <c r="I472" i="6"/>
  <c r="J472" i="6" s="1"/>
  <c r="K472" i="6"/>
  <c r="L472" i="6"/>
  <c r="F473" i="6"/>
  <c r="G473" i="6"/>
  <c r="H473" i="6"/>
  <c r="I473" i="6"/>
  <c r="J473" i="6"/>
  <c r="K473" i="6"/>
  <c r="L473" i="6"/>
  <c r="F474" i="6"/>
  <c r="G474" i="6"/>
  <c r="H474" i="6"/>
  <c r="I474" i="6"/>
  <c r="J474" i="6"/>
  <c r="K474" i="6"/>
  <c r="L474" i="6"/>
  <c r="F475" i="6"/>
  <c r="G475" i="6"/>
  <c r="H475" i="6"/>
  <c r="I475" i="6"/>
  <c r="J475" i="6"/>
  <c r="K475" i="6"/>
  <c r="L475" i="6"/>
  <c r="F476" i="6"/>
  <c r="G476" i="6"/>
  <c r="H476" i="6"/>
  <c r="I476" i="6"/>
  <c r="K476" i="6"/>
  <c r="F477" i="6"/>
  <c r="G477" i="6"/>
  <c r="H477" i="6"/>
  <c r="I477" i="6"/>
  <c r="L477" i="6" s="1"/>
  <c r="K477" i="6"/>
  <c r="F478" i="6"/>
  <c r="G478" i="6"/>
  <c r="H478" i="6"/>
  <c r="I478" i="6"/>
  <c r="L478" i="6" s="1"/>
  <c r="J478" i="6"/>
  <c r="K478" i="6"/>
  <c r="F479" i="6"/>
  <c r="G479" i="6"/>
  <c r="H479" i="6"/>
  <c r="I479" i="6"/>
  <c r="L479" i="6" s="1"/>
  <c r="J479" i="6"/>
  <c r="K479" i="6"/>
  <c r="F480" i="6"/>
  <c r="G480" i="6"/>
  <c r="H480" i="6"/>
  <c r="I480" i="6"/>
  <c r="L480" i="6" s="1"/>
  <c r="J480" i="6"/>
  <c r="K480" i="6"/>
  <c r="F481" i="6"/>
  <c r="G481" i="6"/>
  <c r="H481" i="6"/>
  <c r="I481" i="6"/>
  <c r="J481" i="6"/>
  <c r="K481" i="6"/>
  <c r="L481" i="6"/>
  <c r="F482" i="6"/>
  <c r="G482" i="6"/>
  <c r="H482" i="6"/>
  <c r="I482" i="6"/>
  <c r="J482" i="6"/>
  <c r="K482" i="6"/>
  <c r="L482" i="6"/>
  <c r="F483" i="6"/>
  <c r="G483" i="6"/>
  <c r="H483" i="6"/>
  <c r="I483" i="6"/>
  <c r="J483" i="6"/>
  <c r="K483" i="6"/>
  <c r="L483" i="6"/>
  <c r="F484" i="6"/>
  <c r="G484" i="6"/>
  <c r="H484" i="6"/>
  <c r="I484" i="6"/>
  <c r="K484" i="6"/>
  <c r="F485" i="6"/>
  <c r="G485" i="6"/>
  <c r="H485" i="6"/>
  <c r="I485" i="6"/>
  <c r="L485" i="6" s="1"/>
  <c r="J485" i="6"/>
  <c r="K485" i="6"/>
  <c r="F486" i="6"/>
  <c r="G486" i="6"/>
  <c r="H486" i="6"/>
  <c r="I486" i="6"/>
  <c r="L486" i="6" s="1"/>
  <c r="J486" i="6"/>
  <c r="K486" i="6"/>
  <c r="F487" i="6"/>
  <c r="G487" i="6"/>
  <c r="H487" i="6"/>
  <c r="I487" i="6"/>
  <c r="J487" i="6" s="1"/>
  <c r="K487" i="6"/>
  <c r="L487" i="6"/>
  <c r="F488" i="6"/>
  <c r="G488" i="6"/>
  <c r="H488" i="6"/>
  <c r="I488" i="6"/>
  <c r="J488" i="6" s="1"/>
  <c r="K488" i="6"/>
  <c r="L488" i="6"/>
  <c r="F489" i="6"/>
  <c r="G489" i="6"/>
  <c r="H489" i="6"/>
  <c r="I489" i="6"/>
  <c r="J489" i="6"/>
  <c r="K489" i="6"/>
  <c r="L489" i="6"/>
  <c r="F490" i="6"/>
  <c r="G490" i="6"/>
  <c r="H490" i="6"/>
  <c r="I490" i="6"/>
  <c r="J490" i="6"/>
  <c r="K490" i="6"/>
  <c r="L490" i="6"/>
  <c r="F491" i="6"/>
  <c r="G491" i="6"/>
  <c r="H491" i="6"/>
  <c r="I491" i="6"/>
  <c r="J491" i="6"/>
  <c r="K491" i="6"/>
  <c r="L491" i="6"/>
  <c r="F492" i="6"/>
  <c r="G492" i="6"/>
  <c r="H492" i="6"/>
  <c r="I492" i="6"/>
  <c r="K492" i="6"/>
  <c r="F493" i="6"/>
  <c r="G493" i="6"/>
  <c r="H493" i="6"/>
  <c r="I493" i="6"/>
  <c r="L493" i="6" s="1"/>
  <c r="K493" i="6"/>
  <c r="F494" i="6"/>
  <c r="G494" i="6"/>
  <c r="H494" i="6"/>
  <c r="I494" i="6"/>
  <c r="L494" i="6" s="1"/>
  <c r="J494" i="6"/>
  <c r="K494" i="6"/>
  <c r="F495" i="6"/>
  <c r="G495" i="6"/>
  <c r="H495" i="6"/>
  <c r="I495" i="6"/>
  <c r="L495" i="6" s="1"/>
  <c r="J495" i="6"/>
  <c r="K495" i="6"/>
  <c r="F496" i="6"/>
  <c r="G496" i="6"/>
  <c r="H496" i="6"/>
  <c r="I496" i="6"/>
  <c r="L496" i="6" s="1"/>
  <c r="J496" i="6"/>
  <c r="K496" i="6"/>
  <c r="F497" i="6"/>
  <c r="G497" i="6"/>
  <c r="H497" i="6"/>
  <c r="I497" i="6"/>
  <c r="J497" i="6"/>
  <c r="K497" i="6"/>
  <c r="L497" i="6"/>
  <c r="F498" i="6"/>
  <c r="G498" i="6"/>
  <c r="H498" i="6"/>
  <c r="I498" i="6"/>
  <c r="J498" i="6"/>
  <c r="K498" i="6"/>
  <c r="L498" i="6"/>
  <c r="F499" i="6"/>
  <c r="G499" i="6"/>
  <c r="H499" i="6"/>
  <c r="I499" i="6"/>
  <c r="J499" i="6"/>
  <c r="K499" i="6"/>
  <c r="L499" i="6"/>
  <c r="F500" i="6"/>
  <c r="G500" i="6"/>
  <c r="H500" i="6"/>
  <c r="I500" i="6"/>
  <c r="K500" i="6"/>
  <c r="F501" i="6"/>
  <c r="G501" i="6"/>
  <c r="H501" i="6"/>
  <c r="I501" i="6"/>
  <c r="L501" i="6" s="1"/>
  <c r="J501" i="6"/>
  <c r="K501" i="6"/>
  <c r="F502" i="6"/>
  <c r="G502" i="6"/>
  <c r="H502" i="6"/>
  <c r="I502" i="6"/>
  <c r="L502" i="6" s="1"/>
  <c r="J502" i="6"/>
  <c r="K502" i="6"/>
  <c r="F503" i="6"/>
  <c r="G503" i="6"/>
  <c r="H503" i="6"/>
  <c r="I503" i="6"/>
  <c r="J503" i="6" s="1"/>
  <c r="K503" i="6"/>
  <c r="L503" i="6"/>
  <c r="F504" i="6"/>
  <c r="G504" i="6"/>
  <c r="H504" i="6"/>
  <c r="I504" i="6"/>
  <c r="J504" i="6" s="1"/>
  <c r="K504" i="6"/>
  <c r="L504" i="6"/>
  <c r="F505" i="6"/>
  <c r="G505" i="6"/>
  <c r="H505" i="6"/>
  <c r="I505" i="6"/>
  <c r="J505" i="6"/>
  <c r="K505" i="6"/>
  <c r="L505" i="6"/>
  <c r="F506" i="6"/>
  <c r="G506" i="6"/>
  <c r="H506" i="6"/>
  <c r="I506" i="6"/>
  <c r="J506" i="6"/>
  <c r="K506" i="6"/>
  <c r="L506" i="6"/>
  <c r="F507" i="6"/>
  <c r="G507" i="6"/>
  <c r="H507" i="6"/>
  <c r="I507" i="6"/>
  <c r="J507" i="6"/>
  <c r="K507" i="6"/>
  <c r="L507" i="6"/>
  <c r="F508" i="6"/>
  <c r="G508" i="6"/>
  <c r="H508" i="6"/>
  <c r="I508" i="6"/>
  <c r="K508" i="6"/>
  <c r="F509" i="6"/>
  <c r="G509" i="6"/>
  <c r="H509" i="6"/>
  <c r="I509" i="6"/>
  <c r="L509" i="6" s="1"/>
  <c r="K509" i="6"/>
  <c r="F510" i="6"/>
  <c r="G510" i="6"/>
  <c r="H510" i="6"/>
  <c r="I510" i="6"/>
  <c r="L510" i="6" s="1"/>
  <c r="J510" i="6"/>
  <c r="K510" i="6"/>
  <c r="F511" i="6"/>
  <c r="G511" i="6"/>
  <c r="H511" i="6"/>
  <c r="I511" i="6"/>
  <c r="L511" i="6" s="1"/>
  <c r="J511" i="6"/>
  <c r="K511" i="6"/>
  <c r="F512" i="6"/>
  <c r="G512" i="6"/>
  <c r="H512" i="6"/>
  <c r="I512" i="6"/>
  <c r="L512" i="6" s="1"/>
  <c r="J512" i="6"/>
  <c r="K512" i="6"/>
  <c r="F513" i="6"/>
  <c r="G513" i="6"/>
  <c r="H513" i="6"/>
  <c r="I513" i="6"/>
  <c r="J513" i="6"/>
  <c r="K513" i="6"/>
  <c r="L513" i="6"/>
  <c r="F514" i="6"/>
  <c r="G514" i="6"/>
  <c r="H514" i="6"/>
  <c r="I514" i="6"/>
  <c r="J514" i="6"/>
  <c r="K514" i="6"/>
  <c r="L514" i="6"/>
  <c r="F515" i="6"/>
  <c r="G515" i="6"/>
  <c r="H515" i="6"/>
  <c r="I515" i="6"/>
  <c r="J515" i="6"/>
  <c r="K515" i="6"/>
  <c r="L515" i="6"/>
  <c r="F516" i="6"/>
  <c r="G516" i="6"/>
  <c r="H516" i="6"/>
  <c r="I516" i="6"/>
  <c r="K516" i="6"/>
  <c r="F517" i="6"/>
  <c r="G517" i="6"/>
  <c r="H517" i="6"/>
  <c r="I517" i="6"/>
  <c r="L517" i="6" s="1"/>
  <c r="J517" i="6"/>
  <c r="K517" i="6"/>
  <c r="F518" i="6"/>
  <c r="G518" i="6"/>
  <c r="H518" i="6"/>
  <c r="I518" i="6"/>
  <c r="L518" i="6" s="1"/>
  <c r="J518" i="6"/>
  <c r="K518" i="6"/>
  <c r="F519" i="6"/>
  <c r="G519" i="6"/>
  <c r="H519" i="6"/>
  <c r="I519" i="6"/>
  <c r="J519" i="6" s="1"/>
  <c r="K519" i="6"/>
  <c r="L519" i="6"/>
  <c r="F520" i="6"/>
  <c r="G520" i="6"/>
  <c r="H520" i="6"/>
  <c r="I520" i="6"/>
  <c r="J520" i="6" s="1"/>
  <c r="K520" i="6"/>
  <c r="L520" i="6"/>
  <c r="F521" i="6"/>
  <c r="G521" i="6"/>
  <c r="H521" i="6"/>
  <c r="I521" i="6"/>
  <c r="J521" i="6"/>
  <c r="K521" i="6"/>
  <c r="L521" i="6"/>
  <c r="F522" i="6"/>
  <c r="G522" i="6"/>
  <c r="H522" i="6"/>
  <c r="I522" i="6"/>
  <c r="J522" i="6"/>
  <c r="K522" i="6"/>
  <c r="L522" i="6"/>
  <c r="F523" i="6"/>
  <c r="G523" i="6"/>
  <c r="H523" i="6"/>
  <c r="I523" i="6"/>
  <c r="J523" i="6"/>
  <c r="K523" i="6"/>
  <c r="L523" i="6"/>
  <c r="F524" i="6"/>
  <c r="G524" i="6"/>
  <c r="H524" i="6"/>
  <c r="I524" i="6"/>
  <c r="K524" i="6"/>
  <c r="F525" i="6"/>
  <c r="G525" i="6"/>
  <c r="H525" i="6"/>
  <c r="I525" i="6"/>
  <c r="L525" i="6" s="1"/>
  <c r="K525" i="6"/>
  <c r="F526" i="6"/>
  <c r="G526" i="6"/>
  <c r="H526" i="6"/>
  <c r="I526" i="6"/>
  <c r="L526" i="6" s="1"/>
  <c r="J526" i="6"/>
  <c r="K526" i="6"/>
  <c r="F527" i="6"/>
  <c r="G527" i="6"/>
  <c r="H527" i="6"/>
  <c r="I527" i="6"/>
  <c r="L527" i="6" s="1"/>
  <c r="J527" i="6"/>
  <c r="K527" i="6"/>
  <c r="F528" i="6"/>
  <c r="G528" i="6"/>
  <c r="H528" i="6"/>
  <c r="I528" i="6"/>
  <c r="L528" i="6" s="1"/>
  <c r="J528" i="6"/>
  <c r="K528" i="6"/>
  <c r="F529" i="6"/>
  <c r="G529" i="6"/>
  <c r="H529" i="6"/>
  <c r="I529" i="6"/>
  <c r="J529" i="6"/>
  <c r="K529" i="6"/>
  <c r="L529" i="6"/>
  <c r="F530" i="6"/>
  <c r="G530" i="6"/>
  <c r="H530" i="6"/>
  <c r="I530" i="6"/>
  <c r="J530" i="6"/>
  <c r="K530" i="6"/>
  <c r="L530" i="6"/>
  <c r="F531" i="6"/>
  <c r="G531" i="6"/>
  <c r="H531" i="6"/>
  <c r="I531" i="6"/>
  <c r="J531" i="6"/>
  <c r="K531" i="6"/>
  <c r="L531" i="6"/>
  <c r="F532" i="6"/>
  <c r="G532" i="6"/>
  <c r="H532" i="6"/>
  <c r="I532" i="6"/>
  <c r="K532" i="6"/>
  <c r="F533" i="6"/>
  <c r="G533" i="6"/>
  <c r="H533" i="6"/>
  <c r="I533" i="6"/>
  <c r="L533" i="6" s="1"/>
  <c r="J533" i="6"/>
  <c r="K533" i="6"/>
  <c r="F534" i="6"/>
  <c r="G534" i="6"/>
  <c r="H534" i="6"/>
  <c r="I534" i="6"/>
  <c r="L534" i="6" s="1"/>
  <c r="J534" i="6"/>
  <c r="K534" i="6"/>
  <c r="F535" i="6"/>
  <c r="G535" i="6"/>
  <c r="H535" i="6"/>
  <c r="I535" i="6"/>
  <c r="J535" i="6" s="1"/>
  <c r="K535" i="6"/>
  <c r="L535" i="6"/>
  <c r="F536" i="6"/>
  <c r="G536" i="6"/>
  <c r="H536" i="6"/>
  <c r="I536" i="6"/>
  <c r="J536" i="6" s="1"/>
  <c r="K536" i="6"/>
  <c r="L536" i="6"/>
  <c r="F537" i="6"/>
  <c r="G537" i="6"/>
  <c r="H537" i="6"/>
  <c r="I537" i="6"/>
  <c r="J537" i="6"/>
  <c r="K537" i="6"/>
  <c r="L537" i="6"/>
  <c r="F538" i="6"/>
  <c r="G538" i="6"/>
  <c r="H538" i="6"/>
  <c r="I538" i="6"/>
  <c r="J538" i="6"/>
  <c r="K538" i="6"/>
  <c r="L538" i="6"/>
  <c r="F539" i="6"/>
  <c r="G539" i="6"/>
  <c r="H539" i="6"/>
  <c r="I539" i="6"/>
  <c r="J539" i="6"/>
  <c r="K539" i="6"/>
  <c r="L539" i="6"/>
  <c r="F540" i="6"/>
  <c r="G540" i="6"/>
  <c r="H540" i="6"/>
  <c r="I540" i="6"/>
  <c r="K540" i="6"/>
  <c r="F541" i="6"/>
  <c r="G541" i="6"/>
  <c r="H541" i="6"/>
  <c r="I541" i="6"/>
  <c r="L541" i="6" s="1"/>
  <c r="K541" i="6"/>
  <c r="F542" i="6"/>
  <c r="G542" i="6"/>
  <c r="H542" i="6"/>
  <c r="I542" i="6"/>
  <c r="L542" i="6" s="1"/>
  <c r="J542" i="6"/>
  <c r="K542" i="6"/>
  <c r="F543" i="6"/>
  <c r="G543" i="6"/>
  <c r="H543" i="6"/>
  <c r="I543" i="6"/>
  <c r="L543" i="6" s="1"/>
  <c r="J543" i="6"/>
  <c r="K543" i="6"/>
  <c r="F544" i="6"/>
  <c r="G544" i="6"/>
  <c r="H544" i="6"/>
  <c r="I544" i="6"/>
  <c r="L544" i="6" s="1"/>
  <c r="J544" i="6"/>
  <c r="K544" i="6"/>
  <c r="F545" i="6"/>
  <c r="G545" i="6"/>
  <c r="H545" i="6"/>
  <c r="I545" i="6"/>
  <c r="J545" i="6"/>
  <c r="K545" i="6"/>
  <c r="L545" i="6"/>
  <c r="F546" i="6"/>
  <c r="G546" i="6"/>
  <c r="H546" i="6"/>
  <c r="I546" i="6"/>
  <c r="J546" i="6"/>
  <c r="K546" i="6"/>
  <c r="L546" i="6"/>
  <c r="F547" i="6"/>
  <c r="G547" i="6"/>
  <c r="H547" i="6"/>
  <c r="I547" i="6"/>
  <c r="J547" i="6"/>
  <c r="K547" i="6"/>
  <c r="L547" i="6"/>
  <c r="F548" i="6"/>
  <c r="G548" i="6"/>
  <c r="H548" i="6"/>
  <c r="I548" i="6"/>
  <c r="K548" i="6"/>
  <c r="F549" i="6"/>
  <c r="G549" i="6"/>
  <c r="H549" i="6"/>
  <c r="I549" i="6"/>
  <c r="L549" i="6" s="1"/>
  <c r="J549" i="6"/>
  <c r="K549" i="6"/>
  <c r="F550" i="6"/>
  <c r="G550" i="6"/>
  <c r="H550" i="6"/>
  <c r="I550" i="6"/>
  <c r="L550" i="6" s="1"/>
  <c r="J550" i="6"/>
  <c r="K550" i="6"/>
  <c r="F551" i="6"/>
  <c r="G551" i="6"/>
  <c r="H551" i="6"/>
  <c r="I551" i="6"/>
  <c r="J551" i="6" s="1"/>
  <c r="K551" i="6"/>
  <c r="L551" i="6"/>
  <c r="F552" i="6"/>
  <c r="G552" i="6"/>
  <c r="H552" i="6"/>
  <c r="I552" i="6"/>
  <c r="J552" i="6" s="1"/>
  <c r="K552" i="6"/>
  <c r="L552" i="6"/>
  <c r="F553" i="6"/>
  <c r="G553" i="6"/>
  <c r="H553" i="6"/>
  <c r="I553" i="6"/>
  <c r="J553" i="6"/>
  <c r="K553" i="6"/>
  <c r="L553" i="6"/>
  <c r="F554" i="6"/>
  <c r="G554" i="6"/>
  <c r="H554" i="6"/>
  <c r="I554" i="6"/>
  <c r="J554" i="6"/>
  <c r="K554" i="6"/>
  <c r="L554" i="6"/>
  <c r="F555" i="6"/>
  <c r="G555" i="6"/>
  <c r="H555" i="6"/>
  <c r="I555" i="6"/>
  <c r="J555" i="6"/>
  <c r="K555" i="6"/>
  <c r="L555" i="6"/>
  <c r="F556" i="6"/>
  <c r="G556" i="6"/>
  <c r="H556" i="6"/>
  <c r="I556" i="6"/>
  <c r="K556" i="6"/>
  <c r="F557" i="6"/>
  <c r="G557" i="6"/>
  <c r="H557" i="6"/>
  <c r="I557" i="6"/>
  <c r="L557" i="6" s="1"/>
  <c r="K557" i="6"/>
  <c r="F558" i="6"/>
  <c r="G558" i="6"/>
  <c r="H558" i="6"/>
  <c r="I558" i="6"/>
  <c r="L558" i="6" s="1"/>
  <c r="J558" i="6"/>
  <c r="K558" i="6"/>
  <c r="F559" i="6"/>
  <c r="G559" i="6"/>
  <c r="H559" i="6"/>
  <c r="I559" i="6"/>
  <c r="L559" i="6" s="1"/>
  <c r="J559" i="6"/>
  <c r="K559" i="6"/>
  <c r="F560" i="6"/>
  <c r="G560" i="6"/>
  <c r="H560" i="6"/>
  <c r="I560" i="6"/>
  <c r="L560" i="6" s="1"/>
  <c r="J560" i="6"/>
  <c r="K560" i="6"/>
  <c r="F561" i="6"/>
  <c r="G561" i="6"/>
  <c r="H561" i="6"/>
  <c r="I561" i="6"/>
  <c r="J561" i="6"/>
  <c r="K561" i="6"/>
  <c r="L561" i="6"/>
  <c r="F562" i="6"/>
  <c r="G562" i="6"/>
  <c r="H562" i="6"/>
  <c r="I562" i="6"/>
  <c r="J562" i="6"/>
  <c r="K562" i="6"/>
  <c r="L562" i="6"/>
  <c r="F563" i="6"/>
  <c r="G563" i="6"/>
  <c r="H563" i="6"/>
  <c r="I563" i="6"/>
  <c r="J563" i="6"/>
  <c r="K563" i="6"/>
  <c r="L563" i="6"/>
  <c r="F564" i="6"/>
  <c r="G564" i="6"/>
  <c r="H564" i="6"/>
  <c r="I564" i="6"/>
  <c r="K564" i="6"/>
  <c r="F565" i="6"/>
  <c r="G565" i="6"/>
  <c r="H565" i="6"/>
  <c r="I565" i="6"/>
  <c r="L565" i="6" s="1"/>
  <c r="J565" i="6"/>
  <c r="K565" i="6"/>
  <c r="F566" i="6"/>
  <c r="G566" i="6"/>
  <c r="H566" i="6"/>
  <c r="I566" i="6"/>
  <c r="L566" i="6" s="1"/>
  <c r="J566" i="6"/>
  <c r="K566" i="6"/>
  <c r="F567" i="6"/>
  <c r="G567" i="6"/>
  <c r="H567" i="6"/>
  <c r="I567" i="6"/>
  <c r="J567" i="6" s="1"/>
  <c r="K567" i="6"/>
  <c r="L567" i="6"/>
  <c r="F568" i="6"/>
  <c r="G568" i="6"/>
  <c r="H568" i="6"/>
  <c r="I568" i="6"/>
  <c r="J568" i="6" s="1"/>
  <c r="K568" i="6"/>
  <c r="F569" i="6"/>
  <c r="G569" i="6"/>
  <c r="H569" i="6"/>
  <c r="I569" i="6"/>
  <c r="J569" i="6"/>
  <c r="K569" i="6"/>
  <c r="L569" i="6"/>
  <c r="F570" i="6"/>
  <c r="G570" i="6"/>
  <c r="H570" i="6"/>
  <c r="I570" i="6"/>
  <c r="J570" i="6"/>
  <c r="K570" i="6"/>
  <c r="L570" i="6"/>
  <c r="F571" i="6"/>
  <c r="G571" i="6"/>
  <c r="H571" i="6"/>
  <c r="I571" i="6"/>
  <c r="J571" i="6"/>
  <c r="K571" i="6"/>
  <c r="L571" i="6"/>
  <c r="F572" i="6"/>
  <c r="G572" i="6"/>
  <c r="H572" i="6"/>
  <c r="I572" i="6"/>
  <c r="K572" i="6"/>
  <c r="F573" i="6"/>
  <c r="G573" i="6"/>
  <c r="H573" i="6"/>
  <c r="I573" i="6"/>
  <c r="L573" i="6" s="1"/>
  <c r="K573" i="6"/>
  <c r="F574" i="6"/>
  <c r="G574" i="6"/>
  <c r="H574" i="6"/>
  <c r="I574" i="6"/>
  <c r="L574" i="6" s="1"/>
  <c r="J574" i="6"/>
  <c r="K574" i="6"/>
  <c r="F575" i="6"/>
  <c r="G575" i="6"/>
  <c r="H575" i="6"/>
  <c r="I575" i="6"/>
  <c r="L575" i="6" s="1"/>
  <c r="J575" i="6"/>
  <c r="K575" i="6"/>
  <c r="F576" i="6"/>
  <c r="G576" i="6"/>
  <c r="H576" i="6"/>
  <c r="I576" i="6"/>
  <c r="L576" i="6" s="1"/>
  <c r="J576" i="6"/>
  <c r="K576" i="6"/>
  <c r="F577" i="6"/>
  <c r="G577" i="6"/>
  <c r="H577" i="6"/>
  <c r="I577" i="6"/>
  <c r="J577" i="6"/>
  <c r="K577" i="6"/>
  <c r="L577" i="6"/>
  <c r="F578" i="6"/>
  <c r="G578" i="6"/>
  <c r="H578" i="6"/>
  <c r="I578" i="6"/>
  <c r="J578" i="6"/>
  <c r="K578" i="6"/>
  <c r="L578" i="6"/>
  <c r="F579" i="6"/>
  <c r="G579" i="6"/>
  <c r="H579" i="6"/>
  <c r="I579" i="6"/>
  <c r="J579" i="6"/>
  <c r="K579" i="6"/>
  <c r="L579" i="6"/>
  <c r="F580" i="6"/>
  <c r="G580" i="6"/>
  <c r="H580" i="6"/>
  <c r="I580" i="6"/>
  <c r="K580" i="6"/>
  <c r="F581" i="6"/>
  <c r="G581" i="6"/>
  <c r="H581" i="6"/>
  <c r="I581" i="6"/>
  <c r="L581" i="6" s="1"/>
  <c r="J581" i="6"/>
  <c r="K581" i="6"/>
  <c r="F582" i="6"/>
  <c r="G582" i="6"/>
  <c r="H582" i="6"/>
  <c r="I582" i="6"/>
  <c r="L582" i="6" s="1"/>
  <c r="J582" i="6"/>
  <c r="K582" i="6"/>
  <c r="F583" i="6"/>
  <c r="G583" i="6"/>
  <c r="H583" i="6"/>
  <c r="I583" i="6"/>
  <c r="J583" i="6" s="1"/>
  <c r="K583" i="6"/>
  <c r="L583" i="6"/>
  <c r="F584" i="6"/>
  <c r="G584" i="6"/>
  <c r="H584" i="6"/>
  <c r="I584" i="6"/>
  <c r="J584" i="6" s="1"/>
  <c r="K584" i="6"/>
  <c r="F585" i="6"/>
  <c r="G585" i="6"/>
  <c r="H585" i="6"/>
  <c r="I585" i="6"/>
  <c r="J585" i="6"/>
  <c r="K585" i="6"/>
  <c r="L585" i="6"/>
  <c r="F586" i="6"/>
  <c r="G586" i="6"/>
  <c r="H586" i="6"/>
  <c r="I586" i="6"/>
  <c r="J586" i="6"/>
  <c r="K586" i="6"/>
  <c r="L586" i="6"/>
  <c r="F587" i="6"/>
  <c r="G587" i="6"/>
  <c r="H587" i="6"/>
  <c r="I587" i="6"/>
  <c r="J587" i="6"/>
  <c r="K587" i="6"/>
  <c r="L587" i="6"/>
  <c r="F588" i="6"/>
  <c r="G588" i="6"/>
  <c r="H588" i="6"/>
  <c r="I588" i="6"/>
  <c r="K588" i="6"/>
  <c r="F589" i="6"/>
  <c r="G589" i="6"/>
  <c r="H589" i="6"/>
  <c r="I589" i="6"/>
  <c r="L589" i="6" s="1"/>
  <c r="K589" i="6"/>
  <c r="F590" i="6"/>
  <c r="G590" i="6"/>
  <c r="H590" i="6"/>
  <c r="I590" i="6"/>
  <c r="L590" i="6" s="1"/>
  <c r="J590" i="6"/>
  <c r="K590" i="6"/>
  <c r="F591" i="6"/>
  <c r="G591" i="6"/>
  <c r="H591" i="6"/>
  <c r="I591" i="6"/>
  <c r="L591" i="6" s="1"/>
  <c r="J591" i="6"/>
  <c r="K591" i="6"/>
  <c r="F592" i="6"/>
  <c r="G592" i="6"/>
  <c r="H592" i="6"/>
  <c r="I592" i="6"/>
  <c r="L592" i="6" s="1"/>
  <c r="J592" i="6"/>
  <c r="K592" i="6"/>
  <c r="F593" i="6"/>
  <c r="G593" i="6"/>
  <c r="H593" i="6"/>
  <c r="I593" i="6"/>
  <c r="J593" i="6"/>
  <c r="K593" i="6"/>
  <c r="L593" i="6"/>
  <c r="F594" i="6"/>
  <c r="G594" i="6"/>
  <c r="H594" i="6"/>
  <c r="I594" i="6"/>
  <c r="J594" i="6"/>
  <c r="K594" i="6"/>
  <c r="L594" i="6"/>
  <c r="F595" i="6"/>
  <c r="G595" i="6"/>
  <c r="H595" i="6"/>
  <c r="I595" i="6"/>
  <c r="J595" i="6"/>
  <c r="K595" i="6"/>
  <c r="L595" i="6"/>
  <c r="F596" i="6"/>
  <c r="G596" i="6"/>
  <c r="H596" i="6"/>
  <c r="I596" i="6"/>
  <c r="K596" i="6"/>
  <c r="F597" i="6"/>
  <c r="G597" i="6"/>
  <c r="H597" i="6"/>
  <c r="I597" i="6"/>
  <c r="L597" i="6" s="1"/>
  <c r="J597" i="6"/>
  <c r="K597" i="6"/>
  <c r="F598" i="6"/>
  <c r="G598" i="6"/>
  <c r="H598" i="6"/>
  <c r="I598" i="6"/>
  <c r="L598" i="6" s="1"/>
  <c r="J598" i="6"/>
  <c r="K598" i="6"/>
  <c r="F599" i="6"/>
  <c r="G599" i="6"/>
  <c r="H599" i="6"/>
  <c r="I599" i="6"/>
  <c r="J599" i="6" s="1"/>
  <c r="K599" i="6"/>
  <c r="L599" i="6"/>
  <c r="F600" i="6"/>
  <c r="G600" i="6"/>
  <c r="H600" i="6"/>
  <c r="I600" i="6"/>
  <c r="J600" i="6" s="1"/>
  <c r="K600" i="6"/>
  <c r="F601" i="6"/>
  <c r="G601" i="6"/>
  <c r="H601" i="6"/>
  <c r="I601" i="6"/>
  <c r="J601" i="6"/>
  <c r="K601" i="6"/>
  <c r="L601" i="6"/>
  <c r="F602" i="6"/>
  <c r="G602" i="6"/>
  <c r="H602" i="6"/>
  <c r="I602" i="6"/>
  <c r="J602" i="6"/>
  <c r="K602" i="6"/>
  <c r="L602" i="6"/>
  <c r="F603" i="6"/>
  <c r="G603" i="6"/>
  <c r="H603" i="6"/>
  <c r="I603" i="6"/>
  <c r="J603" i="6"/>
  <c r="K603" i="6"/>
  <c r="L603" i="6"/>
  <c r="F604" i="6"/>
  <c r="G604" i="6"/>
  <c r="H604" i="6"/>
  <c r="I604" i="6"/>
  <c r="K604" i="6"/>
  <c r="F605" i="6"/>
  <c r="G605" i="6"/>
  <c r="H605" i="6"/>
  <c r="I605" i="6"/>
  <c r="L605" i="6" s="1"/>
  <c r="K605" i="6"/>
  <c r="F606" i="6"/>
  <c r="G606" i="6"/>
  <c r="H606" i="6"/>
  <c r="I606" i="6"/>
  <c r="L606" i="6" s="1"/>
  <c r="J606" i="6"/>
  <c r="K606" i="6"/>
  <c r="F607" i="6"/>
  <c r="G607" i="6"/>
  <c r="H607" i="6"/>
  <c r="I607" i="6"/>
  <c r="L607" i="6" s="1"/>
  <c r="J607" i="6"/>
  <c r="K607" i="6"/>
  <c r="F608" i="6"/>
  <c r="G608" i="6"/>
  <c r="H608" i="6"/>
  <c r="I608" i="6"/>
  <c r="L608" i="6" s="1"/>
  <c r="J608" i="6"/>
  <c r="K608" i="6"/>
  <c r="F609" i="6"/>
  <c r="G609" i="6"/>
  <c r="H609" i="6"/>
  <c r="I609" i="6"/>
  <c r="J609" i="6"/>
  <c r="K609" i="6"/>
  <c r="L609" i="6"/>
  <c r="F610" i="6"/>
  <c r="G610" i="6"/>
  <c r="H610" i="6"/>
  <c r="I610" i="6"/>
  <c r="J610" i="6"/>
  <c r="K610" i="6"/>
  <c r="L610" i="6"/>
  <c r="F611" i="6"/>
  <c r="G611" i="6"/>
  <c r="H611" i="6"/>
  <c r="I611" i="6"/>
  <c r="J611" i="6"/>
  <c r="K611" i="6"/>
  <c r="L611" i="6"/>
  <c r="F612" i="6"/>
  <c r="G612" i="6"/>
  <c r="H612" i="6"/>
  <c r="I612" i="6"/>
  <c r="K612" i="6"/>
  <c r="F613" i="6"/>
  <c r="G613" i="6"/>
  <c r="H613" i="6"/>
  <c r="I613" i="6"/>
  <c r="L613" i="6" s="1"/>
  <c r="J613" i="6"/>
  <c r="K613" i="6"/>
  <c r="F614" i="6"/>
  <c r="G614" i="6"/>
  <c r="H614" i="6"/>
  <c r="I614" i="6"/>
  <c r="L614" i="6" s="1"/>
  <c r="J614" i="6"/>
  <c r="K614" i="6"/>
  <c r="F615" i="6"/>
  <c r="G615" i="6"/>
  <c r="H615" i="6"/>
  <c r="I615" i="6"/>
  <c r="J615" i="6" s="1"/>
  <c r="K615" i="6"/>
  <c r="L615" i="6"/>
  <c r="F616" i="6"/>
  <c r="G616" i="6"/>
  <c r="H616" i="6"/>
  <c r="I616" i="6"/>
  <c r="J616" i="6" s="1"/>
  <c r="K616" i="6"/>
  <c r="F617" i="6"/>
  <c r="G617" i="6"/>
  <c r="H617" i="6"/>
  <c r="I617" i="6"/>
  <c r="J617" i="6"/>
  <c r="K617" i="6"/>
  <c r="L617" i="6"/>
  <c r="F618" i="6"/>
  <c r="G618" i="6"/>
  <c r="H618" i="6"/>
  <c r="I618" i="6"/>
  <c r="J618" i="6"/>
  <c r="K618" i="6"/>
  <c r="L618" i="6"/>
  <c r="F619" i="6"/>
  <c r="G619" i="6"/>
  <c r="H619" i="6"/>
  <c r="I619" i="6"/>
  <c r="J619" i="6"/>
  <c r="K619" i="6"/>
  <c r="L619" i="6"/>
  <c r="F620" i="6"/>
  <c r="G620" i="6"/>
  <c r="H620" i="6"/>
  <c r="I620" i="6"/>
  <c r="K620" i="6"/>
  <c r="F621" i="6"/>
  <c r="G621" i="6"/>
  <c r="H621" i="6"/>
  <c r="I621" i="6"/>
  <c r="L621" i="6" s="1"/>
  <c r="K621" i="6"/>
  <c r="F622" i="6"/>
  <c r="G622" i="6"/>
  <c r="H622" i="6"/>
  <c r="I622" i="6"/>
  <c r="L622" i="6" s="1"/>
  <c r="J622" i="6"/>
  <c r="K622" i="6"/>
  <c r="F623" i="6"/>
  <c r="G623" i="6"/>
  <c r="H623" i="6"/>
  <c r="I623" i="6"/>
  <c r="L623" i="6" s="1"/>
  <c r="J623" i="6"/>
  <c r="K623" i="6"/>
  <c r="F624" i="6"/>
  <c r="G624" i="6"/>
  <c r="H624" i="6"/>
  <c r="I624" i="6"/>
  <c r="L624" i="6" s="1"/>
  <c r="J624" i="6"/>
  <c r="K624" i="6"/>
  <c r="F625" i="6"/>
  <c r="G625" i="6"/>
  <c r="H625" i="6"/>
  <c r="I625" i="6"/>
  <c r="J625" i="6"/>
  <c r="K625" i="6"/>
  <c r="L625" i="6"/>
  <c r="F626" i="6"/>
  <c r="G626" i="6"/>
  <c r="H626" i="6"/>
  <c r="I626" i="6"/>
  <c r="J626" i="6"/>
  <c r="K626" i="6"/>
  <c r="L626" i="6"/>
  <c r="F627" i="6"/>
  <c r="G627" i="6"/>
  <c r="H627" i="6"/>
  <c r="I627" i="6"/>
  <c r="J627" i="6"/>
  <c r="K627" i="6"/>
  <c r="L627" i="6"/>
  <c r="F628" i="6"/>
  <c r="G628" i="6"/>
  <c r="H628" i="6"/>
  <c r="I628" i="6"/>
  <c r="K628" i="6"/>
  <c r="F629" i="6"/>
  <c r="G629" i="6"/>
  <c r="H629" i="6"/>
  <c r="I629" i="6"/>
  <c r="L629" i="6" s="1"/>
  <c r="J629" i="6"/>
  <c r="K629" i="6"/>
  <c r="F630" i="6"/>
  <c r="G630" i="6"/>
  <c r="H630" i="6"/>
  <c r="I630" i="6"/>
  <c r="L630" i="6" s="1"/>
  <c r="J630" i="6"/>
  <c r="K630" i="6"/>
  <c r="F631" i="6"/>
  <c r="G631" i="6"/>
  <c r="H631" i="6"/>
  <c r="I631" i="6"/>
  <c r="J631" i="6" s="1"/>
  <c r="K631" i="6"/>
  <c r="L631" i="6"/>
  <c r="F632" i="6"/>
  <c r="G632" i="6"/>
  <c r="H632" i="6"/>
  <c r="I632" i="6"/>
  <c r="J632" i="6" s="1"/>
  <c r="K632" i="6"/>
  <c r="F633" i="6"/>
  <c r="G633" i="6"/>
  <c r="H633" i="6"/>
  <c r="I633" i="6"/>
  <c r="J633" i="6"/>
  <c r="K633" i="6"/>
  <c r="L633" i="6"/>
  <c r="F634" i="6"/>
  <c r="G634" i="6"/>
  <c r="H634" i="6"/>
  <c r="I634" i="6"/>
  <c r="J634" i="6"/>
  <c r="K634" i="6"/>
  <c r="L634" i="6"/>
  <c r="F635" i="6"/>
  <c r="G635" i="6"/>
  <c r="H635" i="6"/>
  <c r="I635" i="6"/>
  <c r="J635" i="6"/>
  <c r="K635" i="6"/>
  <c r="L635" i="6"/>
  <c r="F636" i="6"/>
  <c r="G636" i="6"/>
  <c r="H636" i="6"/>
  <c r="I636" i="6"/>
  <c r="K636" i="6"/>
  <c r="F637" i="6"/>
  <c r="G637" i="6"/>
  <c r="H637" i="6"/>
  <c r="I637" i="6"/>
  <c r="L637" i="6" s="1"/>
  <c r="K637" i="6"/>
  <c r="F638" i="6"/>
  <c r="G638" i="6"/>
  <c r="H638" i="6"/>
  <c r="I638" i="6"/>
  <c r="L638" i="6" s="1"/>
  <c r="J638" i="6"/>
  <c r="K638" i="6"/>
  <c r="F639" i="6"/>
  <c r="G639" i="6"/>
  <c r="H639" i="6"/>
  <c r="I639" i="6"/>
  <c r="L639" i="6" s="1"/>
  <c r="J639" i="6"/>
  <c r="K639" i="6"/>
  <c r="F640" i="6"/>
  <c r="G640" i="6"/>
  <c r="H640" i="6"/>
  <c r="I640" i="6"/>
  <c r="L640" i="6" s="1"/>
  <c r="J640" i="6"/>
  <c r="K640" i="6"/>
  <c r="F641" i="6"/>
  <c r="G641" i="6"/>
  <c r="H641" i="6"/>
  <c r="I641" i="6"/>
  <c r="J641" i="6"/>
  <c r="K641" i="6"/>
  <c r="L641" i="6"/>
  <c r="F642" i="6"/>
  <c r="G642" i="6"/>
  <c r="H642" i="6"/>
  <c r="I642" i="6"/>
  <c r="J642" i="6"/>
  <c r="K642" i="6"/>
  <c r="L642" i="6"/>
  <c r="F643" i="6"/>
  <c r="G643" i="6"/>
  <c r="H643" i="6"/>
  <c r="I643" i="6"/>
  <c r="J643" i="6"/>
  <c r="K643" i="6"/>
  <c r="L643" i="6"/>
  <c r="F644" i="6"/>
  <c r="G644" i="6"/>
  <c r="H644" i="6"/>
  <c r="I644" i="6"/>
  <c r="K644" i="6"/>
  <c r="F645" i="6"/>
  <c r="G645" i="6"/>
  <c r="H645" i="6"/>
  <c r="I645" i="6"/>
  <c r="L645" i="6" s="1"/>
  <c r="J645" i="6"/>
  <c r="K645" i="6"/>
  <c r="F646" i="6"/>
  <c r="G646" i="6"/>
  <c r="H646" i="6"/>
  <c r="I646" i="6"/>
  <c r="L646" i="6" s="1"/>
  <c r="J646" i="6"/>
  <c r="K646" i="6"/>
  <c r="F647" i="6"/>
  <c r="G647" i="6"/>
  <c r="H647" i="6"/>
  <c r="I647" i="6"/>
  <c r="J647" i="6" s="1"/>
  <c r="K647" i="6"/>
  <c r="L647" i="6"/>
  <c r="F648" i="6"/>
  <c r="G648" i="6"/>
  <c r="H648" i="6"/>
  <c r="I648" i="6"/>
  <c r="J648" i="6" s="1"/>
  <c r="K648" i="6"/>
  <c r="F649" i="6"/>
  <c r="G649" i="6"/>
  <c r="H649" i="6"/>
  <c r="I649" i="6"/>
  <c r="J649" i="6"/>
  <c r="K649" i="6"/>
  <c r="L649" i="6"/>
  <c r="F650" i="6"/>
  <c r="G650" i="6"/>
  <c r="H650" i="6"/>
  <c r="I650" i="6"/>
  <c r="J650" i="6"/>
  <c r="K650" i="6"/>
  <c r="L650" i="6"/>
  <c r="F651" i="6"/>
  <c r="G651" i="6"/>
  <c r="H651" i="6"/>
  <c r="I651" i="6"/>
  <c r="J651" i="6"/>
  <c r="K651" i="6"/>
  <c r="L651" i="6"/>
  <c r="F652" i="6"/>
  <c r="G652" i="6"/>
  <c r="H652" i="6"/>
  <c r="I652" i="6"/>
  <c r="K652" i="6"/>
  <c r="F653" i="6"/>
  <c r="G653" i="6"/>
  <c r="H653" i="6"/>
  <c r="I653" i="6"/>
  <c r="L653" i="6" s="1"/>
  <c r="K653" i="6"/>
  <c r="F654" i="6"/>
  <c r="G654" i="6"/>
  <c r="H654" i="6"/>
  <c r="I654" i="6"/>
  <c r="L654" i="6" s="1"/>
  <c r="J654" i="6"/>
  <c r="K654" i="6"/>
  <c r="F655" i="6"/>
  <c r="G655" i="6"/>
  <c r="H655" i="6"/>
  <c r="I655" i="6"/>
  <c r="L655" i="6" s="1"/>
  <c r="J655" i="6"/>
  <c r="K655" i="6"/>
  <c r="F656" i="6"/>
  <c r="G656" i="6"/>
  <c r="H656" i="6"/>
  <c r="I656" i="6"/>
  <c r="L656" i="6" s="1"/>
  <c r="J656" i="6"/>
  <c r="K656" i="6"/>
  <c r="F657" i="6"/>
  <c r="G657" i="6"/>
  <c r="H657" i="6"/>
  <c r="I657" i="6"/>
  <c r="J657" i="6"/>
  <c r="K657" i="6"/>
  <c r="L657" i="6"/>
  <c r="F658" i="6"/>
  <c r="G658" i="6"/>
  <c r="H658" i="6"/>
  <c r="I658" i="6"/>
  <c r="J658" i="6"/>
  <c r="K658" i="6"/>
  <c r="L658" i="6"/>
  <c r="F659" i="6"/>
  <c r="G659" i="6"/>
  <c r="H659" i="6"/>
  <c r="I659" i="6"/>
  <c r="J659" i="6"/>
  <c r="K659" i="6"/>
  <c r="L659" i="6"/>
  <c r="F660" i="6"/>
  <c r="G660" i="6"/>
  <c r="H660" i="6"/>
  <c r="I660" i="6"/>
  <c r="K660" i="6"/>
  <c r="F661" i="6"/>
  <c r="G661" i="6"/>
  <c r="H661" i="6"/>
  <c r="I661" i="6"/>
  <c r="L661" i="6" s="1"/>
  <c r="J661" i="6"/>
  <c r="K661" i="6"/>
  <c r="F662" i="6"/>
  <c r="G662" i="6"/>
  <c r="H662" i="6"/>
  <c r="I662" i="6"/>
  <c r="L662" i="6" s="1"/>
  <c r="J662" i="6"/>
  <c r="K662" i="6"/>
  <c r="F663" i="6"/>
  <c r="G663" i="6"/>
  <c r="H663" i="6"/>
  <c r="I663" i="6"/>
  <c r="J663" i="6" s="1"/>
  <c r="K663" i="6"/>
  <c r="L663" i="6"/>
  <c r="F664" i="6"/>
  <c r="G664" i="6"/>
  <c r="H664" i="6"/>
  <c r="I664" i="6"/>
  <c r="J664" i="6" s="1"/>
  <c r="K664" i="6"/>
  <c r="F665" i="6"/>
  <c r="G665" i="6"/>
  <c r="H665" i="6"/>
  <c r="I665" i="6"/>
  <c r="J665" i="6"/>
  <c r="K665" i="6"/>
  <c r="L665" i="6"/>
  <c r="F666" i="6"/>
  <c r="G666" i="6"/>
  <c r="H666" i="6"/>
  <c r="I666" i="6"/>
  <c r="J666" i="6"/>
  <c r="K666" i="6"/>
  <c r="L666" i="6"/>
  <c r="F667" i="6"/>
  <c r="G667" i="6"/>
  <c r="H667" i="6"/>
  <c r="I667" i="6"/>
  <c r="J667" i="6"/>
  <c r="K667" i="6"/>
  <c r="L667" i="6"/>
  <c r="F668" i="6"/>
  <c r="G668" i="6"/>
  <c r="H668" i="6"/>
  <c r="I668" i="6"/>
  <c r="K668" i="6"/>
  <c r="F669" i="6"/>
  <c r="G669" i="6"/>
  <c r="H669" i="6"/>
  <c r="I669" i="6"/>
  <c r="L669" i="6" s="1"/>
  <c r="K669" i="6"/>
  <c r="F670" i="6"/>
  <c r="G670" i="6"/>
  <c r="H670" i="6"/>
  <c r="I670" i="6"/>
  <c r="L670" i="6" s="1"/>
  <c r="J670" i="6"/>
  <c r="K670" i="6"/>
  <c r="F671" i="6"/>
  <c r="G671" i="6"/>
  <c r="H671" i="6"/>
  <c r="I671" i="6"/>
  <c r="L671" i="6" s="1"/>
  <c r="J671" i="6"/>
  <c r="K671" i="6"/>
  <c r="F672" i="6"/>
  <c r="G672" i="6"/>
  <c r="H672" i="6"/>
  <c r="I672" i="6"/>
  <c r="L672" i="6" s="1"/>
  <c r="J672" i="6"/>
  <c r="K672" i="6"/>
  <c r="F673" i="6"/>
  <c r="G673" i="6"/>
  <c r="H673" i="6"/>
  <c r="I673" i="6"/>
  <c r="J673" i="6"/>
  <c r="K673" i="6"/>
  <c r="L673" i="6"/>
  <c r="F674" i="6"/>
  <c r="G674" i="6"/>
  <c r="H674" i="6"/>
  <c r="I674" i="6"/>
  <c r="J674" i="6"/>
  <c r="K674" i="6"/>
  <c r="L674" i="6"/>
  <c r="F675" i="6"/>
  <c r="G675" i="6"/>
  <c r="H675" i="6"/>
  <c r="I675" i="6"/>
  <c r="J675" i="6"/>
  <c r="K675" i="6"/>
  <c r="L675" i="6"/>
  <c r="F676" i="6"/>
  <c r="G676" i="6"/>
  <c r="H676" i="6"/>
  <c r="I676" i="6"/>
  <c r="K676" i="6"/>
  <c r="F677" i="6"/>
  <c r="G677" i="6"/>
  <c r="H677" i="6"/>
  <c r="I677" i="6"/>
  <c r="L677" i="6" s="1"/>
  <c r="J677" i="6"/>
  <c r="K677" i="6"/>
  <c r="F678" i="6"/>
  <c r="G678" i="6"/>
  <c r="H678" i="6"/>
  <c r="I678" i="6"/>
  <c r="L678" i="6" s="1"/>
  <c r="J678" i="6"/>
  <c r="K678" i="6"/>
  <c r="F679" i="6"/>
  <c r="G679" i="6"/>
  <c r="H679" i="6"/>
  <c r="I679" i="6"/>
  <c r="J679" i="6" s="1"/>
  <c r="K679" i="6"/>
  <c r="L679" i="6"/>
  <c r="F680" i="6"/>
  <c r="G680" i="6"/>
  <c r="H680" i="6"/>
  <c r="I680" i="6"/>
  <c r="J680" i="6" s="1"/>
  <c r="K680" i="6"/>
  <c r="F681" i="6"/>
  <c r="G681" i="6"/>
  <c r="H681" i="6"/>
  <c r="I681" i="6"/>
  <c r="J681" i="6"/>
  <c r="K681" i="6"/>
  <c r="L681" i="6"/>
  <c r="F682" i="6"/>
  <c r="G682" i="6"/>
  <c r="H682" i="6"/>
  <c r="I682" i="6"/>
  <c r="J682" i="6"/>
  <c r="K682" i="6"/>
  <c r="L682" i="6"/>
  <c r="F683" i="6"/>
  <c r="G683" i="6"/>
  <c r="H683" i="6"/>
  <c r="I683" i="6"/>
  <c r="J683" i="6"/>
  <c r="K683" i="6"/>
  <c r="L683" i="6"/>
  <c r="F684" i="6"/>
  <c r="G684" i="6"/>
  <c r="H684" i="6"/>
  <c r="I684" i="6"/>
  <c r="K684" i="6"/>
  <c r="F685" i="6"/>
  <c r="G685" i="6"/>
  <c r="H685" i="6"/>
  <c r="I685" i="6"/>
  <c r="L685" i="6" s="1"/>
  <c r="K685" i="6"/>
  <c r="F686" i="6"/>
  <c r="G686" i="6"/>
  <c r="H686" i="6"/>
  <c r="I686" i="6"/>
  <c r="L686" i="6" s="1"/>
  <c r="J686" i="6"/>
  <c r="K686" i="6"/>
  <c r="F687" i="6"/>
  <c r="G687" i="6"/>
  <c r="H687" i="6"/>
  <c r="I687" i="6"/>
  <c r="L687" i="6" s="1"/>
  <c r="J687" i="6"/>
  <c r="K687" i="6"/>
  <c r="F688" i="6"/>
  <c r="G688" i="6"/>
  <c r="H688" i="6"/>
  <c r="I688" i="6"/>
  <c r="L688" i="6" s="1"/>
  <c r="J688" i="6"/>
  <c r="K688" i="6"/>
  <c r="F689" i="6"/>
  <c r="G689" i="6"/>
  <c r="H689" i="6"/>
  <c r="I689" i="6"/>
  <c r="J689" i="6"/>
  <c r="K689" i="6"/>
  <c r="L689" i="6"/>
  <c r="F690" i="6"/>
  <c r="G690" i="6"/>
  <c r="H690" i="6"/>
  <c r="I690" i="6"/>
  <c r="J690" i="6"/>
  <c r="K690" i="6"/>
  <c r="L690" i="6"/>
  <c r="F691" i="6"/>
  <c r="G691" i="6"/>
  <c r="H691" i="6"/>
  <c r="I691" i="6"/>
  <c r="J691" i="6"/>
  <c r="K691" i="6"/>
  <c r="L691" i="6"/>
  <c r="F692" i="6"/>
  <c r="G692" i="6"/>
  <c r="H692" i="6"/>
  <c r="I692" i="6"/>
  <c r="K692" i="6"/>
  <c r="F693" i="6"/>
  <c r="G693" i="6"/>
  <c r="H693" i="6"/>
  <c r="I693" i="6"/>
  <c r="L693" i="6" s="1"/>
  <c r="J693" i="6"/>
  <c r="K693" i="6"/>
  <c r="F694" i="6"/>
  <c r="G694" i="6"/>
  <c r="H694" i="6"/>
  <c r="I694" i="6"/>
  <c r="L694" i="6" s="1"/>
  <c r="J694" i="6"/>
  <c r="K694" i="6"/>
  <c r="F695" i="6"/>
  <c r="G695" i="6"/>
  <c r="H695" i="6"/>
  <c r="I695" i="6"/>
  <c r="J695" i="6" s="1"/>
  <c r="K695" i="6"/>
  <c r="L695" i="6"/>
  <c r="F696" i="6"/>
  <c r="G696" i="6"/>
  <c r="H696" i="6"/>
  <c r="I696" i="6"/>
  <c r="J696" i="6" s="1"/>
  <c r="K696" i="6"/>
  <c r="F697" i="6"/>
  <c r="G697" i="6"/>
  <c r="H697" i="6"/>
  <c r="I697" i="6"/>
  <c r="J697" i="6"/>
  <c r="K697" i="6"/>
  <c r="L697" i="6"/>
  <c r="F698" i="6"/>
  <c r="G698" i="6"/>
  <c r="H698" i="6"/>
  <c r="I698" i="6"/>
  <c r="J698" i="6"/>
  <c r="K698" i="6"/>
  <c r="L698" i="6"/>
  <c r="F699" i="6"/>
  <c r="G699" i="6"/>
  <c r="H699" i="6"/>
  <c r="I699" i="6"/>
  <c r="J699" i="6"/>
  <c r="K699" i="6"/>
  <c r="L699" i="6"/>
  <c r="F700" i="6"/>
  <c r="G700" i="6"/>
  <c r="H700" i="6"/>
  <c r="I700" i="6"/>
  <c r="K700" i="6"/>
  <c r="F701" i="6"/>
  <c r="G701" i="6"/>
  <c r="H701" i="6"/>
  <c r="I701" i="6"/>
  <c r="L701" i="6" s="1"/>
  <c r="K701" i="6"/>
  <c r="F702" i="6"/>
  <c r="G702" i="6"/>
  <c r="H702" i="6"/>
  <c r="I702" i="6"/>
  <c r="L702" i="6" s="1"/>
  <c r="J702" i="6"/>
  <c r="K702" i="6"/>
  <c r="F703" i="6"/>
  <c r="G703" i="6"/>
  <c r="H703" i="6"/>
  <c r="I703" i="6"/>
  <c r="L703" i="6" s="1"/>
  <c r="J703" i="6"/>
  <c r="K703" i="6"/>
  <c r="F704" i="6"/>
  <c r="G704" i="6"/>
  <c r="H704" i="6"/>
  <c r="I704" i="6"/>
  <c r="L704" i="6" s="1"/>
  <c r="J704" i="6"/>
  <c r="K704" i="6"/>
  <c r="F705" i="6"/>
  <c r="G705" i="6"/>
  <c r="H705" i="6"/>
  <c r="I705" i="6"/>
  <c r="J705" i="6"/>
  <c r="K705" i="6"/>
  <c r="L705" i="6"/>
  <c r="F706" i="6"/>
  <c r="G706" i="6"/>
  <c r="H706" i="6"/>
  <c r="I706" i="6"/>
  <c r="J706" i="6"/>
  <c r="K706" i="6"/>
  <c r="L706" i="6"/>
  <c r="F707" i="6"/>
  <c r="G707" i="6"/>
  <c r="H707" i="6"/>
  <c r="I707" i="6"/>
  <c r="J707" i="6"/>
  <c r="K707" i="6"/>
  <c r="L707" i="6"/>
  <c r="F708" i="6"/>
  <c r="G708" i="6"/>
  <c r="H708" i="6"/>
  <c r="I708" i="6"/>
  <c r="K708" i="6"/>
  <c r="F709" i="6"/>
  <c r="G709" i="6"/>
  <c r="H709" i="6"/>
  <c r="I709" i="6"/>
  <c r="L709" i="6" s="1"/>
  <c r="J709" i="6"/>
  <c r="K709" i="6"/>
  <c r="F710" i="6"/>
  <c r="G710" i="6"/>
  <c r="H710" i="6"/>
  <c r="I710" i="6"/>
  <c r="L710" i="6" s="1"/>
  <c r="J710" i="6"/>
  <c r="K710" i="6"/>
  <c r="F711" i="6"/>
  <c r="G711" i="6"/>
  <c r="H711" i="6"/>
  <c r="I711" i="6"/>
  <c r="J711" i="6" s="1"/>
  <c r="K711" i="6"/>
  <c r="L711" i="6"/>
  <c r="F712" i="6"/>
  <c r="G712" i="6"/>
  <c r="H712" i="6"/>
  <c r="I712" i="6"/>
  <c r="J712" i="6" s="1"/>
  <c r="K712" i="6"/>
  <c r="F713" i="6"/>
  <c r="G713" i="6"/>
  <c r="H713" i="6"/>
  <c r="I713" i="6"/>
  <c r="J713" i="6"/>
  <c r="K713" i="6"/>
  <c r="L713" i="6"/>
  <c r="F714" i="6"/>
  <c r="G714" i="6"/>
  <c r="H714" i="6"/>
  <c r="I714" i="6"/>
  <c r="J714" i="6"/>
  <c r="K714" i="6"/>
  <c r="L714" i="6"/>
  <c r="F715" i="6"/>
  <c r="G715" i="6"/>
  <c r="H715" i="6"/>
  <c r="I715" i="6"/>
  <c r="J715" i="6"/>
  <c r="K715" i="6"/>
  <c r="L715" i="6"/>
  <c r="F716" i="6"/>
  <c r="G716" i="6"/>
  <c r="H716" i="6"/>
  <c r="I716" i="6"/>
  <c r="K716" i="6"/>
  <c r="F717" i="6"/>
  <c r="G717" i="6"/>
  <c r="H717" i="6"/>
  <c r="I717" i="6"/>
  <c r="L717" i="6" s="1"/>
  <c r="K717" i="6"/>
  <c r="F718" i="6"/>
  <c r="G718" i="6"/>
  <c r="H718" i="6"/>
  <c r="I718" i="6"/>
  <c r="L718" i="6" s="1"/>
  <c r="J718" i="6"/>
  <c r="K718" i="6"/>
  <c r="F719" i="6"/>
  <c r="G719" i="6"/>
  <c r="H719" i="6"/>
  <c r="I719" i="6"/>
  <c r="L719" i="6" s="1"/>
  <c r="J719" i="6"/>
  <c r="K719" i="6"/>
  <c r="F720" i="6"/>
  <c r="G720" i="6"/>
  <c r="H720" i="6"/>
  <c r="I720" i="6"/>
  <c r="L720" i="6" s="1"/>
  <c r="J720" i="6"/>
  <c r="K720" i="6"/>
  <c r="F721" i="6"/>
  <c r="G721" i="6"/>
  <c r="H721" i="6"/>
  <c r="I721" i="6"/>
  <c r="J721" i="6"/>
  <c r="K721" i="6"/>
  <c r="L721" i="6"/>
  <c r="F722" i="6"/>
  <c r="G722" i="6"/>
  <c r="H722" i="6"/>
  <c r="I722" i="6"/>
  <c r="J722" i="6"/>
  <c r="K722" i="6"/>
  <c r="L722" i="6"/>
  <c r="F723" i="6"/>
  <c r="G723" i="6"/>
  <c r="H723" i="6"/>
  <c r="I723" i="6"/>
  <c r="J723" i="6"/>
  <c r="K723" i="6"/>
  <c r="L723" i="6"/>
  <c r="F724" i="6"/>
  <c r="G724" i="6"/>
  <c r="H724" i="6"/>
  <c r="I724" i="6"/>
  <c r="K724" i="6"/>
  <c r="F725" i="6"/>
  <c r="G725" i="6"/>
  <c r="H725" i="6"/>
  <c r="I725" i="6"/>
  <c r="L725" i="6" s="1"/>
  <c r="J725" i="6"/>
  <c r="K725" i="6"/>
  <c r="F726" i="6"/>
  <c r="G726" i="6"/>
  <c r="H726" i="6"/>
  <c r="I726" i="6"/>
  <c r="L726" i="6" s="1"/>
  <c r="J726" i="6"/>
  <c r="K726" i="6"/>
  <c r="F727" i="6"/>
  <c r="G727" i="6"/>
  <c r="H727" i="6"/>
  <c r="I727" i="6"/>
  <c r="J727" i="6" s="1"/>
  <c r="K727" i="6"/>
  <c r="L727" i="6"/>
  <c r="F728" i="6"/>
  <c r="G728" i="6"/>
  <c r="H728" i="6"/>
  <c r="I728" i="6"/>
  <c r="J728" i="6" s="1"/>
  <c r="K728" i="6"/>
  <c r="F729" i="6"/>
  <c r="G729" i="6"/>
  <c r="H729" i="6"/>
  <c r="I729" i="6"/>
  <c r="J729" i="6"/>
  <c r="K729" i="6"/>
  <c r="L729" i="6"/>
  <c r="F730" i="6"/>
  <c r="G730" i="6"/>
  <c r="H730" i="6"/>
  <c r="I730" i="6"/>
  <c r="J730" i="6"/>
  <c r="K730" i="6"/>
  <c r="L730" i="6"/>
  <c r="F731" i="6"/>
  <c r="G731" i="6"/>
  <c r="H731" i="6"/>
  <c r="I731" i="6"/>
  <c r="J731" i="6"/>
  <c r="K731" i="6"/>
  <c r="L731" i="6"/>
  <c r="F732" i="6"/>
  <c r="G732" i="6"/>
  <c r="H732" i="6"/>
  <c r="I732" i="6"/>
  <c r="K732" i="6"/>
  <c r="F733" i="6"/>
  <c r="G733" i="6"/>
  <c r="H733" i="6"/>
  <c r="I733" i="6"/>
  <c r="L733" i="6" s="1"/>
  <c r="K733" i="6"/>
  <c r="F734" i="6"/>
  <c r="G734" i="6"/>
  <c r="H734" i="6"/>
  <c r="I734" i="6"/>
  <c r="L734" i="6" s="1"/>
  <c r="J734" i="6"/>
  <c r="K734" i="6"/>
  <c r="F735" i="6"/>
  <c r="G735" i="6"/>
  <c r="H735" i="6"/>
  <c r="I735" i="6"/>
  <c r="L735" i="6" s="1"/>
  <c r="J735" i="6"/>
  <c r="K735" i="6"/>
  <c r="F736" i="6"/>
  <c r="G736" i="6"/>
  <c r="H736" i="6"/>
  <c r="I736" i="6"/>
  <c r="L736" i="6" s="1"/>
  <c r="J736" i="6"/>
  <c r="K736" i="6"/>
  <c r="F737" i="6"/>
  <c r="G737" i="6"/>
  <c r="H737" i="6"/>
  <c r="I737" i="6"/>
  <c r="J737" i="6"/>
  <c r="K737" i="6"/>
  <c r="L737" i="6"/>
  <c r="F738" i="6"/>
  <c r="G738" i="6"/>
  <c r="H738" i="6"/>
  <c r="I738" i="6"/>
  <c r="J738" i="6"/>
  <c r="K738" i="6"/>
  <c r="L738" i="6"/>
  <c r="F739" i="6"/>
  <c r="G739" i="6"/>
  <c r="H739" i="6"/>
  <c r="I739" i="6"/>
  <c r="J739" i="6"/>
  <c r="K739" i="6"/>
  <c r="L739" i="6"/>
  <c r="F740" i="6"/>
  <c r="G740" i="6"/>
  <c r="H740" i="6"/>
  <c r="I740" i="6"/>
  <c r="K740" i="6"/>
  <c r="F741" i="6"/>
  <c r="G741" i="6"/>
  <c r="H741" i="6"/>
  <c r="I741" i="6"/>
  <c r="L741" i="6" s="1"/>
  <c r="J741" i="6"/>
  <c r="K741" i="6"/>
  <c r="F742" i="6"/>
  <c r="G742" i="6"/>
  <c r="H742" i="6"/>
  <c r="I742" i="6"/>
  <c r="L742" i="6" s="1"/>
  <c r="J742" i="6"/>
  <c r="K742" i="6"/>
  <c r="F743" i="6"/>
  <c r="G743" i="6"/>
  <c r="H743" i="6"/>
  <c r="I743" i="6"/>
  <c r="J743" i="6" s="1"/>
  <c r="K743" i="6"/>
  <c r="L743" i="6"/>
  <c r="F744" i="6"/>
  <c r="G744" i="6"/>
  <c r="H744" i="6"/>
  <c r="I744" i="6"/>
  <c r="J744" i="6" s="1"/>
  <c r="K744" i="6"/>
  <c r="F745" i="6"/>
  <c r="G745" i="6"/>
  <c r="H745" i="6"/>
  <c r="I745" i="6"/>
  <c r="J745" i="6"/>
  <c r="K745" i="6"/>
  <c r="L745" i="6"/>
  <c r="F746" i="6"/>
  <c r="G746" i="6"/>
  <c r="H746" i="6"/>
  <c r="I746" i="6"/>
  <c r="J746" i="6"/>
  <c r="K746" i="6"/>
  <c r="L746" i="6"/>
  <c r="F747" i="6"/>
  <c r="G747" i="6"/>
  <c r="H747" i="6"/>
  <c r="I747" i="6"/>
  <c r="J747" i="6"/>
  <c r="K747" i="6"/>
  <c r="L747" i="6"/>
  <c r="F748" i="6"/>
  <c r="G748" i="6"/>
  <c r="H748" i="6"/>
  <c r="I748" i="6"/>
  <c r="K748" i="6"/>
  <c r="F749" i="6"/>
  <c r="G749" i="6"/>
  <c r="H749" i="6"/>
  <c r="I749" i="6"/>
  <c r="L749" i="6" s="1"/>
  <c r="K749" i="6"/>
  <c r="F750" i="6"/>
  <c r="G750" i="6"/>
  <c r="H750" i="6"/>
  <c r="I750" i="6"/>
  <c r="L750" i="6" s="1"/>
  <c r="J750" i="6"/>
  <c r="K750" i="6"/>
  <c r="F751" i="6"/>
  <c r="G751" i="6"/>
  <c r="H751" i="6"/>
  <c r="I751" i="6"/>
  <c r="L751" i="6" s="1"/>
  <c r="J751" i="6"/>
  <c r="K751" i="6"/>
  <c r="F752" i="6"/>
  <c r="G752" i="6"/>
  <c r="H752" i="6"/>
  <c r="I752" i="6"/>
  <c r="L752" i="6" s="1"/>
  <c r="J752" i="6"/>
  <c r="K752" i="6"/>
  <c r="F753" i="6"/>
  <c r="G753" i="6"/>
  <c r="H753" i="6"/>
  <c r="I753" i="6"/>
  <c r="J753" i="6"/>
  <c r="K753" i="6"/>
  <c r="L753" i="6"/>
  <c r="F754" i="6"/>
  <c r="G754" i="6"/>
  <c r="H754" i="6"/>
  <c r="I754" i="6"/>
  <c r="J754" i="6"/>
  <c r="K754" i="6"/>
  <c r="L754" i="6"/>
  <c r="F755" i="6"/>
  <c r="G755" i="6"/>
  <c r="H755" i="6"/>
  <c r="I755" i="6"/>
  <c r="J755" i="6"/>
  <c r="K755" i="6"/>
  <c r="L755" i="6"/>
  <c r="F756" i="6"/>
  <c r="G756" i="6"/>
  <c r="H756" i="6"/>
  <c r="I756" i="6"/>
  <c r="K756" i="6"/>
  <c r="F757" i="6"/>
  <c r="G757" i="6"/>
  <c r="H757" i="6"/>
  <c r="I757" i="6"/>
  <c r="L757" i="6" s="1"/>
  <c r="J757" i="6"/>
  <c r="K757" i="6"/>
  <c r="F758" i="6"/>
  <c r="G758" i="6"/>
  <c r="H758" i="6"/>
  <c r="I758" i="6"/>
  <c r="L758" i="6" s="1"/>
  <c r="J758" i="6"/>
  <c r="K758" i="6"/>
  <c r="F759" i="6"/>
  <c r="G759" i="6"/>
  <c r="H759" i="6"/>
  <c r="I759" i="6"/>
  <c r="J759" i="6" s="1"/>
  <c r="K759" i="6"/>
  <c r="L759" i="6"/>
  <c r="F760" i="6"/>
  <c r="G760" i="6"/>
  <c r="H760" i="6"/>
  <c r="I760" i="6"/>
  <c r="J760" i="6" s="1"/>
  <c r="K760" i="6"/>
  <c r="F761" i="6"/>
  <c r="G761" i="6"/>
  <c r="H761" i="6"/>
  <c r="I761" i="6"/>
  <c r="J761" i="6"/>
  <c r="K761" i="6"/>
  <c r="L761" i="6"/>
  <c r="F762" i="6"/>
  <c r="G762" i="6"/>
  <c r="H762" i="6"/>
  <c r="I762" i="6"/>
  <c r="J762" i="6"/>
  <c r="K762" i="6"/>
  <c r="L762" i="6"/>
  <c r="F763" i="6"/>
  <c r="G763" i="6"/>
  <c r="H763" i="6"/>
  <c r="I763" i="6"/>
  <c r="J763" i="6"/>
  <c r="K763" i="6"/>
  <c r="L763" i="6"/>
  <c r="F764" i="6"/>
  <c r="G764" i="6"/>
  <c r="H764" i="6"/>
  <c r="I764" i="6"/>
  <c r="K764" i="6"/>
  <c r="F765" i="6"/>
  <c r="G765" i="6"/>
  <c r="H765" i="6"/>
  <c r="I765" i="6"/>
  <c r="L765" i="6" s="1"/>
  <c r="K765" i="6"/>
  <c r="F766" i="6"/>
  <c r="G766" i="6"/>
  <c r="H766" i="6"/>
  <c r="I766" i="6"/>
  <c r="L766" i="6" s="1"/>
  <c r="J766" i="6"/>
  <c r="K766" i="6"/>
  <c r="F767" i="6"/>
  <c r="G767" i="6"/>
  <c r="H767" i="6"/>
  <c r="I767" i="6"/>
  <c r="L767" i="6" s="1"/>
  <c r="J767" i="6"/>
  <c r="K767" i="6"/>
  <c r="F768" i="6"/>
  <c r="G768" i="6"/>
  <c r="H768" i="6"/>
  <c r="I768" i="6"/>
  <c r="L768" i="6" s="1"/>
  <c r="J768" i="6"/>
  <c r="K768" i="6"/>
  <c r="F769" i="6"/>
  <c r="G769" i="6"/>
  <c r="H769" i="6"/>
  <c r="I769" i="6"/>
  <c r="J769" i="6"/>
  <c r="K769" i="6"/>
  <c r="L769" i="6"/>
  <c r="F770" i="6"/>
  <c r="G770" i="6"/>
  <c r="H770" i="6"/>
  <c r="I770" i="6"/>
  <c r="J770" i="6"/>
  <c r="K770" i="6"/>
  <c r="L770" i="6"/>
  <c r="F771" i="6"/>
  <c r="G771" i="6"/>
  <c r="H771" i="6"/>
  <c r="I771" i="6"/>
  <c r="J771" i="6"/>
  <c r="K771" i="6"/>
  <c r="L771" i="6"/>
  <c r="F772" i="6"/>
  <c r="G772" i="6"/>
  <c r="H772" i="6"/>
  <c r="I772" i="6"/>
  <c r="K772" i="6"/>
  <c r="F773" i="6"/>
  <c r="G773" i="6"/>
  <c r="H773" i="6"/>
  <c r="I773" i="6"/>
  <c r="L773" i="6" s="1"/>
  <c r="J773" i="6"/>
  <c r="K773" i="6"/>
  <c r="F774" i="6"/>
  <c r="G774" i="6"/>
  <c r="H774" i="6"/>
  <c r="I774" i="6"/>
  <c r="L774" i="6" s="1"/>
  <c r="J774" i="6"/>
  <c r="K774" i="6"/>
  <c r="F775" i="6"/>
  <c r="G775" i="6"/>
  <c r="H775" i="6"/>
  <c r="I775" i="6"/>
  <c r="J775" i="6" s="1"/>
  <c r="K775" i="6"/>
  <c r="L775" i="6"/>
  <c r="F776" i="6"/>
  <c r="G776" i="6"/>
  <c r="H776" i="6"/>
  <c r="I776" i="6"/>
  <c r="J776" i="6" s="1"/>
  <c r="K776" i="6"/>
  <c r="F777" i="6"/>
  <c r="G777" i="6"/>
  <c r="H777" i="6"/>
  <c r="I777" i="6"/>
  <c r="J777" i="6"/>
  <c r="K777" i="6"/>
  <c r="L777" i="6"/>
  <c r="F778" i="6"/>
  <c r="G778" i="6"/>
  <c r="H778" i="6"/>
  <c r="I778" i="6"/>
  <c r="J778" i="6"/>
  <c r="K778" i="6"/>
  <c r="L778" i="6"/>
  <c r="F779" i="6"/>
  <c r="G779" i="6"/>
  <c r="H779" i="6"/>
  <c r="I779" i="6"/>
  <c r="J779" i="6"/>
  <c r="K779" i="6"/>
  <c r="L779" i="6"/>
  <c r="F780" i="6"/>
  <c r="G780" i="6"/>
  <c r="H780" i="6"/>
  <c r="I780" i="6"/>
  <c r="K780" i="6"/>
  <c r="F781" i="6"/>
  <c r="G781" i="6"/>
  <c r="H781" i="6"/>
  <c r="I781" i="6"/>
  <c r="L781" i="6" s="1"/>
  <c r="K781" i="6"/>
  <c r="F782" i="6"/>
  <c r="G782" i="6"/>
  <c r="H782" i="6"/>
  <c r="I782" i="6"/>
  <c r="L782" i="6" s="1"/>
  <c r="J782" i="6"/>
  <c r="K782" i="6"/>
  <c r="F783" i="6"/>
  <c r="G783" i="6"/>
  <c r="H783" i="6"/>
  <c r="I783" i="6"/>
  <c r="L783" i="6" s="1"/>
  <c r="J783" i="6"/>
  <c r="K783" i="6"/>
  <c r="F784" i="6"/>
  <c r="G784" i="6"/>
  <c r="H784" i="6"/>
  <c r="I784" i="6"/>
  <c r="L784" i="6" s="1"/>
  <c r="J784" i="6"/>
  <c r="K784" i="6"/>
  <c r="F785" i="6"/>
  <c r="G785" i="6"/>
  <c r="H785" i="6"/>
  <c r="I785" i="6"/>
  <c r="J785" i="6"/>
  <c r="K785" i="6"/>
  <c r="L785" i="6"/>
  <c r="F786" i="6"/>
  <c r="G786" i="6"/>
  <c r="H786" i="6"/>
  <c r="I786" i="6"/>
  <c r="J786" i="6"/>
  <c r="K786" i="6"/>
  <c r="L786" i="6"/>
  <c r="F787" i="6"/>
  <c r="G787" i="6"/>
  <c r="H787" i="6"/>
  <c r="I787" i="6"/>
  <c r="J787" i="6"/>
  <c r="K787" i="6"/>
  <c r="L787" i="6"/>
  <c r="F788" i="6"/>
  <c r="G788" i="6"/>
  <c r="H788" i="6"/>
  <c r="I788" i="6"/>
  <c r="K788" i="6"/>
  <c r="F789" i="6"/>
  <c r="G789" i="6"/>
  <c r="H789" i="6"/>
  <c r="I789" i="6"/>
  <c r="L789" i="6" s="1"/>
  <c r="J789" i="6"/>
  <c r="K789" i="6"/>
  <c r="F790" i="6"/>
  <c r="G790" i="6"/>
  <c r="H790" i="6"/>
  <c r="I790" i="6"/>
  <c r="L790" i="6" s="1"/>
  <c r="J790" i="6"/>
  <c r="K790" i="6"/>
  <c r="F791" i="6"/>
  <c r="G791" i="6"/>
  <c r="H791" i="6"/>
  <c r="I791" i="6"/>
  <c r="J791" i="6" s="1"/>
  <c r="K791" i="6"/>
  <c r="L791" i="6"/>
  <c r="F792" i="6"/>
  <c r="G792" i="6"/>
  <c r="H792" i="6"/>
  <c r="I792" i="6"/>
  <c r="J792" i="6" s="1"/>
  <c r="K792" i="6"/>
  <c r="F793" i="6"/>
  <c r="G793" i="6"/>
  <c r="H793" i="6"/>
  <c r="I793" i="6"/>
  <c r="J793" i="6"/>
  <c r="K793" i="6"/>
  <c r="L793" i="6"/>
  <c r="F794" i="6"/>
  <c r="G794" i="6"/>
  <c r="H794" i="6"/>
  <c r="I794" i="6"/>
  <c r="J794" i="6"/>
  <c r="K794" i="6"/>
  <c r="L794" i="6"/>
  <c r="F795" i="6"/>
  <c r="G795" i="6"/>
  <c r="H795" i="6"/>
  <c r="I795" i="6"/>
  <c r="J795" i="6"/>
  <c r="K795" i="6"/>
  <c r="L795" i="6"/>
  <c r="F796" i="6"/>
  <c r="G796" i="6"/>
  <c r="H796" i="6"/>
  <c r="I796" i="6"/>
  <c r="K796" i="6"/>
  <c r="F797" i="6"/>
  <c r="G797" i="6"/>
  <c r="H797" i="6"/>
  <c r="I797" i="6"/>
  <c r="L797" i="6" s="1"/>
  <c r="K797" i="6"/>
  <c r="F798" i="6"/>
  <c r="G798" i="6"/>
  <c r="H798" i="6"/>
  <c r="I798" i="6"/>
  <c r="L798" i="6" s="1"/>
  <c r="J798" i="6"/>
  <c r="K798" i="6"/>
  <c r="F799" i="6"/>
  <c r="G799" i="6"/>
  <c r="H799" i="6"/>
  <c r="I799" i="6"/>
  <c r="L799" i="6" s="1"/>
  <c r="J799" i="6"/>
  <c r="K799" i="6"/>
  <c r="F800" i="6"/>
  <c r="G800" i="6"/>
  <c r="H800" i="6"/>
  <c r="I800" i="6"/>
  <c r="L800" i="6" s="1"/>
  <c r="J800" i="6"/>
  <c r="K800" i="6"/>
  <c r="F801" i="6"/>
  <c r="G801" i="6"/>
  <c r="H801" i="6"/>
  <c r="I801" i="6"/>
  <c r="J801" i="6"/>
  <c r="K801" i="6"/>
  <c r="L801" i="6"/>
  <c r="F802" i="6"/>
  <c r="G802" i="6"/>
  <c r="H802" i="6"/>
  <c r="I802" i="6"/>
  <c r="J802" i="6"/>
  <c r="K802" i="6"/>
  <c r="L802" i="6"/>
  <c r="F803" i="6"/>
  <c r="G803" i="6"/>
  <c r="H803" i="6"/>
  <c r="I803" i="6"/>
  <c r="J803" i="6"/>
  <c r="K803" i="6"/>
  <c r="L803" i="6"/>
  <c r="F804" i="6"/>
  <c r="G804" i="6"/>
  <c r="H804" i="6"/>
  <c r="I804" i="6"/>
  <c r="K804" i="6"/>
  <c r="F805" i="6"/>
  <c r="G805" i="6"/>
  <c r="H805" i="6"/>
  <c r="I805" i="6"/>
  <c r="L805" i="6" s="1"/>
  <c r="J805" i="6"/>
  <c r="K805" i="6"/>
  <c r="F806" i="6"/>
  <c r="G806" i="6"/>
  <c r="H806" i="6"/>
  <c r="I806" i="6"/>
  <c r="L806" i="6" s="1"/>
  <c r="J806" i="6"/>
  <c r="K806" i="6"/>
  <c r="F807" i="6"/>
  <c r="G807" i="6"/>
  <c r="H807" i="6"/>
  <c r="I807" i="6"/>
  <c r="J807" i="6" s="1"/>
  <c r="K807" i="6"/>
  <c r="L807" i="6"/>
  <c r="F808" i="6"/>
  <c r="G808" i="6"/>
  <c r="H808" i="6"/>
  <c r="I808" i="6"/>
  <c r="J808" i="6" s="1"/>
  <c r="K808" i="6"/>
  <c r="F809" i="6"/>
  <c r="G809" i="6"/>
  <c r="H809" i="6"/>
  <c r="I809" i="6"/>
  <c r="J809" i="6"/>
  <c r="K809" i="6"/>
  <c r="L809" i="6"/>
  <c r="F810" i="6"/>
  <c r="G810" i="6"/>
  <c r="H810" i="6"/>
  <c r="I810" i="6"/>
  <c r="J810" i="6"/>
  <c r="K810" i="6"/>
  <c r="L810" i="6"/>
  <c r="F811" i="6"/>
  <c r="G811" i="6"/>
  <c r="H811" i="6"/>
  <c r="I811" i="6"/>
  <c r="J811" i="6"/>
  <c r="K811" i="6"/>
  <c r="L811" i="6"/>
  <c r="F812" i="6"/>
  <c r="G812" i="6"/>
  <c r="H812" i="6"/>
  <c r="I812" i="6"/>
  <c r="K812" i="6"/>
  <c r="F813" i="6"/>
  <c r="G813" i="6"/>
  <c r="H813" i="6"/>
  <c r="I813" i="6"/>
  <c r="L813" i="6" s="1"/>
  <c r="K813" i="6"/>
  <c r="F814" i="6"/>
  <c r="G814" i="6"/>
  <c r="H814" i="6"/>
  <c r="I814" i="6"/>
  <c r="L814" i="6" s="1"/>
  <c r="J814" i="6"/>
  <c r="K814" i="6"/>
  <c r="F815" i="6"/>
  <c r="G815" i="6"/>
  <c r="H815" i="6"/>
  <c r="I815" i="6"/>
  <c r="L815" i="6" s="1"/>
  <c r="J815" i="6"/>
  <c r="K815" i="6"/>
  <c r="F816" i="6"/>
  <c r="G816" i="6"/>
  <c r="H816" i="6"/>
  <c r="I816" i="6"/>
  <c r="L816" i="6" s="1"/>
  <c r="J816" i="6"/>
  <c r="K816" i="6"/>
  <c r="F817" i="6"/>
  <c r="G817" i="6"/>
  <c r="H817" i="6"/>
  <c r="I817" i="6"/>
  <c r="J817" i="6"/>
  <c r="K817" i="6"/>
  <c r="L817" i="6"/>
  <c r="F818" i="6"/>
  <c r="G818" i="6"/>
  <c r="H818" i="6"/>
  <c r="I818" i="6"/>
  <c r="J818" i="6"/>
  <c r="K818" i="6"/>
  <c r="L818" i="6"/>
  <c r="F819" i="6"/>
  <c r="G819" i="6"/>
  <c r="H819" i="6"/>
  <c r="I819" i="6"/>
  <c r="J819" i="6"/>
  <c r="K819" i="6"/>
  <c r="L819" i="6"/>
  <c r="F820" i="6"/>
  <c r="G820" i="6"/>
  <c r="H820" i="6"/>
  <c r="I820" i="6"/>
  <c r="K820" i="6"/>
  <c r="F821" i="6"/>
  <c r="G821" i="6"/>
  <c r="H821" i="6"/>
  <c r="I821" i="6"/>
  <c r="L821" i="6" s="1"/>
  <c r="J821" i="6"/>
  <c r="K821" i="6"/>
  <c r="F822" i="6"/>
  <c r="G822" i="6"/>
  <c r="H822" i="6"/>
  <c r="I822" i="6"/>
  <c r="L822" i="6" s="1"/>
  <c r="J822" i="6"/>
  <c r="K822" i="6"/>
  <c r="F823" i="6"/>
  <c r="G823" i="6"/>
  <c r="H823" i="6"/>
  <c r="I823" i="6"/>
  <c r="J823" i="6" s="1"/>
  <c r="K823" i="6"/>
  <c r="L823" i="6"/>
  <c r="F824" i="6"/>
  <c r="G824" i="6"/>
  <c r="H824" i="6"/>
  <c r="I824" i="6"/>
  <c r="J824" i="6" s="1"/>
  <c r="K824" i="6"/>
  <c r="F825" i="6"/>
  <c r="G825" i="6"/>
  <c r="H825" i="6"/>
  <c r="I825" i="6"/>
  <c r="J825" i="6"/>
  <c r="K825" i="6"/>
  <c r="L825" i="6"/>
  <c r="F826" i="6"/>
  <c r="G826" i="6"/>
  <c r="H826" i="6"/>
  <c r="I826" i="6"/>
  <c r="J826" i="6"/>
  <c r="K826" i="6"/>
  <c r="L826" i="6"/>
  <c r="F827" i="6"/>
  <c r="G827" i="6"/>
  <c r="H827" i="6"/>
  <c r="I827" i="6"/>
  <c r="J827" i="6"/>
  <c r="K827" i="6"/>
  <c r="L827" i="6"/>
  <c r="F828" i="6"/>
  <c r="G828" i="6"/>
  <c r="H828" i="6"/>
  <c r="I828" i="6"/>
  <c r="K828" i="6"/>
  <c r="F829" i="6"/>
  <c r="G829" i="6"/>
  <c r="H829" i="6"/>
  <c r="I829" i="6"/>
  <c r="L829" i="6" s="1"/>
  <c r="K829" i="6"/>
  <c r="F830" i="6"/>
  <c r="G830" i="6"/>
  <c r="H830" i="6"/>
  <c r="I830" i="6"/>
  <c r="L830" i="6" s="1"/>
  <c r="J830" i="6"/>
  <c r="K830" i="6"/>
  <c r="F831" i="6"/>
  <c r="G831" i="6"/>
  <c r="H831" i="6"/>
  <c r="I831" i="6"/>
  <c r="L831" i="6" s="1"/>
  <c r="J831" i="6"/>
  <c r="K831" i="6"/>
  <c r="F832" i="6"/>
  <c r="G832" i="6"/>
  <c r="H832" i="6"/>
  <c r="I832" i="6"/>
  <c r="L832" i="6" s="1"/>
  <c r="J832" i="6"/>
  <c r="K832" i="6"/>
  <c r="F833" i="6"/>
  <c r="G833" i="6"/>
  <c r="H833" i="6"/>
  <c r="I833" i="6"/>
  <c r="J833" i="6"/>
  <c r="K833" i="6"/>
  <c r="L833" i="6"/>
  <c r="F834" i="6"/>
  <c r="G834" i="6"/>
  <c r="H834" i="6"/>
  <c r="I834" i="6"/>
  <c r="J834" i="6"/>
  <c r="K834" i="6"/>
  <c r="L834" i="6"/>
  <c r="F835" i="6"/>
  <c r="G835" i="6"/>
  <c r="H835" i="6"/>
  <c r="I835" i="6"/>
  <c r="J835" i="6"/>
  <c r="K835" i="6"/>
  <c r="L835" i="6"/>
  <c r="F836" i="6"/>
  <c r="G836" i="6"/>
  <c r="H836" i="6"/>
  <c r="I836" i="6"/>
  <c r="K836" i="6"/>
  <c r="F837" i="6"/>
  <c r="G837" i="6"/>
  <c r="H837" i="6"/>
  <c r="I837" i="6"/>
  <c r="L837" i="6" s="1"/>
  <c r="J837" i="6"/>
  <c r="K837" i="6"/>
  <c r="F838" i="6"/>
  <c r="G838" i="6"/>
  <c r="H838" i="6"/>
  <c r="I838" i="6"/>
  <c r="L838" i="6" s="1"/>
  <c r="J838" i="6"/>
  <c r="K838" i="6"/>
  <c r="F839" i="6"/>
  <c r="G839" i="6"/>
  <c r="H839" i="6"/>
  <c r="I839" i="6"/>
  <c r="J839" i="6" s="1"/>
  <c r="K839" i="6"/>
  <c r="L839" i="6"/>
  <c r="F840" i="6"/>
  <c r="G840" i="6"/>
  <c r="H840" i="6"/>
  <c r="I840" i="6"/>
  <c r="J840" i="6" s="1"/>
  <c r="K840" i="6"/>
  <c r="F841" i="6"/>
  <c r="G841" i="6"/>
  <c r="H841" i="6"/>
  <c r="I841" i="6"/>
  <c r="J841" i="6"/>
  <c r="K841" i="6"/>
  <c r="L841" i="6"/>
  <c r="F842" i="6"/>
  <c r="G842" i="6"/>
  <c r="H842" i="6"/>
  <c r="I842" i="6"/>
  <c r="J842" i="6"/>
  <c r="K842" i="6"/>
  <c r="L842" i="6"/>
  <c r="F843" i="6"/>
  <c r="G843" i="6"/>
  <c r="H843" i="6"/>
  <c r="I843" i="6"/>
  <c r="J843" i="6"/>
  <c r="K843" i="6"/>
  <c r="L843" i="6"/>
  <c r="F844" i="6"/>
  <c r="G844" i="6"/>
  <c r="H844" i="6"/>
  <c r="I844" i="6"/>
  <c r="K844" i="6"/>
  <c r="F845" i="6"/>
  <c r="G845" i="6"/>
  <c r="H845" i="6"/>
  <c r="I845" i="6"/>
  <c r="L845" i="6" s="1"/>
  <c r="K845" i="6"/>
  <c r="F846" i="6"/>
  <c r="G846" i="6"/>
  <c r="H846" i="6"/>
  <c r="I846" i="6"/>
  <c r="L846" i="6" s="1"/>
  <c r="J846" i="6"/>
  <c r="K846" i="6"/>
  <c r="F847" i="6"/>
  <c r="G847" i="6"/>
  <c r="H847" i="6"/>
  <c r="I847" i="6"/>
  <c r="L847" i="6" s="1"/>
  <c r="J847" i="6"/>
  <c r="K847" i="6"/>
  <c r="F848" i="6"/>
  <c r="G848" i="6"/>
  <c r="H848" i="6"/>
  <c r="I848" i="6"/>
  <c r="L848" i="6" s="1"/>
  <c r="J848" i="6"/>
  <c r="K848" i="6"/>
  <c r="F849" i="6"/>
  <c r="G849" i="6"/>
  <c r="H849" i="6"/>
  <c r="I849" i="6"/>
  <c r="J849" i="6"/>
  <c r="K849" i="6"/>
  <c r="L849" i="6"/>
  <c r="F850" i="6"/>
  <c r="G850" i="6"/>
  <c r="H850" i="6"/>
  <c r="I850" i="6"/>
  <c r="J850" i="6"/>
  <c r="K850" i="6"/>
  <c r="L850" i="6"/>
  <c r="F851" i="6"/>
  <c r="G851" i="6"/>
  <c r="H851" i="6"/>
  <c r="I851" i="6"/>
  <c r="J851" i="6"/>
  <c r="K851" i="6"/>
  <c r="L851" i="6"/>
  <c r="F852" i="6"/>
  <c r="G852" i="6"/>
  <c r="H852" i="6"/>
  <c r="I852" i="6"/>
  <c r="K852" i="6"/>
  <c r="F853" i="6"/>
  <c r="G853" i="6"/>
  <c r="H853" i="6"/>
  <c r="I853" i="6"/>
  <c r="L853" i="6" s="1"/>
  <c r="J853" i="6"/>
  <c r="K853" i="6"/>
  <c r="F854" i="6"/>
  <c r="G854" i="6"/>
  <c r="H854" i="6"/>
  <c r="I854" i="6"/>
  <c r="L854" i="6" s="1"/>
  <c r="J854" i="6"/>
  <c r="K854" i="6"/>
  <c r="F855" i="6"/>
  <c r="G855" i="6"/>
  <c r="H855" i="6"/>
  <c r="I855" i="6"/>
  <c r="J855" i="6" s="1"/>
  <c r="K855" i="6"/>
  <c r="L855" i="6"/>
  <c r="F856" i="6"/>
  <c r="G856" i="6"/>
  <c r="H856" i="6"/>
  <c r="I856" i="6"/>
  <c r="J856" i="6" s="1"/>
  <c r="K856" i="6"/>
  <c r="F857" i="6"/>
  <c r="G857" i="6"/>
  <c r="H857" i="6"/>
  <c r="I857" i="6"/>
  <c r="J857" i="6"/>
  <c r="K857" i="6"/>
  <c r="L857" i="6"/>
  <c r="F858" i="6"/>
  <c r="G858" i="6"/>
  <c r="H858" i="6"/>
  <c r="I858" i="6"/>
  <c r="J858" i="6"/>
  <c r="K858" i="6"/>
  <c r="L858" i="6"/>
  <c r="F859" i="6"/>
  <c r="G859" i="6"/>
  <c r="H859" i="6"/>
  <c r="I859" i="6"/>
  <c r="J859" i="6"/>
  <c r="K859" i="6"/>
  <c r="L859" i="6"/>
  <c r="F860" i="6"/>
  <c r="G860" i="6"/>
  <c r="H860" i="6"/>
  <c r="I860" i="6"/>
  <c r="K860" i="6"/>
  <c r="F861" i="6"/>
  <c r="G861" i="6"/>
  <c r="H861" i="6"/>
  <c r="I861" i="6"/>
  <c r="L861" i="6" s="1"/>
  <c r="K861" i="6"/>
  <c r="F862" i="6"/>
  <c r="G862" i="6"/>
  <c r="H862" i="6"/>
  <c r="I862" i="6"/>
  <c r="L862" i="6" s="1"/>
  <c r="J862" i="6"/>
  <c r="K862" i="6"/>
  <c r="F863" i="6"/>
  <c r="G863" i="6"/>
  <c r="H863" i="6"/>
  <c r="I863" i="6"/>
  <c r="L863" i="6" s="1"/>
  <c r="J863" i="6"/>
  <c r="K863" i="6"/>
  <c r="F864" i="6"/>
  <c r="G864" i="6"/>
  <c r="H864" i="6"/>
  <c r="I864" i="6"/>
  <c r="L864" i="6" s="1"/>
  <c r="J864" i="6"/>
  <c r="K864" i="6"/>
  <c r="F865" i="6"/>
  <c r="G865" i="6"/>
  <c r="H865" i="6"/>
  <c r="I865" i="6"/>
  <c r="J865" i="6"/>
  <c r="K865" i="6"/>
  <c r="L865" i="6"/>
  <c r="F866" i="6"/>
  <c r="G866" i="6"/>
  <c r="H866" i="6"/>
  <c r="I866" i="6"/>
  <c r="J866" i="6"/>
  <c r="K866" i="6"/>
  <c r="L866" i="6"/>
  <c r="F867" i="6"/>
  <c r="G867" i="6"/>
  <c r="H867" i="6"/>
  <c r="I867" i="6"/>
  <c r="J867" i="6"/>
  <c r="K867" i="6"/>
  <c r="L867" i="6"/>
  <c r="F868" i="6"/>
  <c r="G868" i="6"/>
  <c r="H868" i="6"/>
  <c r="I868" i="6"/>
  <c r="K868" i="6"/>
  <c r="F869" i="6"/>
  <c r="G869" i="6"/>
  <c r="H869" i="6"/>
  <c r="I869" i="6"/>
  <c r="L869" i="6" s="1"/>
  <c r="J869" i="6"/>
  <c r="K869" i="6"/>
  <c r="F870" i="6"/>
  <c r="G870" i="6"/>
  <c r="H870" i="6"/>
  <c r="I870" i="6"/>
  <c r="L870" i="6" s="1"/>
  <c r="J870" i="6"/>
  <c r="K870" i="6"/>
  <c r="F871" i="6"/>
  <c r="G871" i="6"/>
  <c r="H871" i="6"/>
  <c r="I871" i="6"/>
  <c r="J871" i="6" s="1"/>
  <c r="K871" i="6"/>
  <c r="L871" i="6"/>
  <c r="F872" i="6"/>
  <c r="G872" i="6"/>
  <c r="H872" i="6"/>
  <c r="I872" i="6"/>
  <c r="J872" i="6" s="1"/>
  <c r="K872" i="6"/>
  <c r="F873" i="6"/>
  <c r="G873" i="6"/>
  <c r="H873" i="6"/>
  <c r="I873" i="6"/>
  <c r="J873" i="6"/>
  <c r="K873" i="6"/>
  <c r="L873" i="6"/>
  <c r="F874" i="6"/>
  <c r="G874" i="6"/>
  <c r="H874" i="6"/>
  <c r="I874" i="6"/>
  <c r="J874" i="6"/>
  <c r="K874" i="6"/>
  <c r="L874" i="6"/>
  <c r="F875" i="6"/>
  <c r="G875" i="6"/>
  <c r="H875" i="6"/>
  <c r="I875" i="6"/>
  <c r="J875" i="6"/>
  <c r="K875" i="6"/>
  <c r="L875" i="6"/>
  <c r="F876" i="6"/>
  <c r="G876" i="6"/>
  <c r="H876" i="6"/>
  <c r="I876" i="6"/>
  <c r="K876" i="6"/>
  <c r="F877" i="6"/>
  <c r="G877" i="6"/>
  <c r="H877" i="6"/>
  <c r="I877" i="6"/>
  <c r="L877" i="6" s="1"/>
  <c r="K877" i="6"/>
  <c r="F878" i="6"/>
  <c r="G878" i="6"/>
  <c r="H878" i="6"/>
  <c r="I878" i="6"/>
  <c r="L878" i="6" s="1"/>
  <c r="J878" i="6"/>
  <c r="K878" i="6"/>
  <c r="F879" i="6"/>
  <c r="G879" i="6"/>
  <c r="H879" i="6"/>
  <c r="I879" i="6"/>
  <c r="L879" i="6" s="1"/>
  <c r="J879" i="6"/>
  <c r="K879" i="6"/>
  <c r="F880" i="6"/>
  <c r="G880" i="6"/>
  <c r="H880" i="6"/>
  <c r="I880" i="6"/>
  <c r="L880" i="6" s="1"/>
  <c r="J880" i="6"/>
  <c r="K880" i="6"/>
  <c r="F881" i="6"/>
  <c r="G881" i="6"/>
  <c r="H881" i="6"/>
  <c r="I881" i="6"/>
  <c r="J881" i="6"/>
  <c r="K881" i="6"/>
  <c r="L881" i="6"/>
  <c r="F882" i="6"/>
  <c r="G882" i="6"/>
  <c r="H882" i="6"/>
  <c r="I882" i="6"/>
  <c r="J882" i="6"/>
  <c r="K882" i="6"/>
  <c r="L882" i="6"/>
  <c r="F883" i="6"/>
  <c r="G883" i="6"/>
  <c r="H883" i="6"/>
  <c r="I883" i="6"/>
  <c r="J883" i="6"/>
  <c r="K883" i="6"/>
  <c r="L883" i="6"/>
  <c r="F884" i="6"/>
  <c r="G884" i="6"/>
  <c r="H884" i="6"/>
  <c r="I884" i="6"/>
  <c r="K884" i="6"/>
  <c r="F885" i="6"/>
  <c r="G885" i="6"/>
  <c r="H885" i="6"/>
  <c r="I885" i="6"/>
  <c r="L885" i="6" s="1"/>
  <c r="J885" i="6"/>
  <c r="K885" i="6"/>
  <c r="F886" i="6"/>
  <c r="G886" i="6"/>
  <c r="H886" i="6"/>
  <c r="I886" i="6"/>
  <c r="L886" i="6" s="1"/>
  <c r="J886" i="6"/>
  <c r="K886" i="6"/>
  <c r="F887" i="6"/>
  <c r="G887" i="6"/>
  <c r="H887" i="6"/>
  <c r="I887" i="6"/>
  <c r="J887" i="6" s="1"/>
  <c r="K887" i="6"/>
  <c r="L887" i="6"/>
  <c r="F888" i="6"/>
  <c r="G888" i="6"/>
  <c r="H888" i="6"/>
  <c r="I888" i="6"/>
  <c r="J888" i="6" s="1"/>
  <c r="K888" i="6"/>
  <c r="F889" i="6"/>
  <c r="G889" i="6"/>
  <c r="H889" i="6"/>
  <c r="I889" i="6"/>
  <c r="J889" i="6"/>
  <c r="K889" i="6"/>
  <c r="L889" i="6"/>
  <c r="F890" i="6"/>
  <c r="G890" i="6"/>
  <c r="H890" i="6"/>
  <c r="I890" i="6"/>
  <c r="J890" i="6"/>
  <c r="K890" i="6"/>
  <c r="L890" i="6"/>
  <c r="F891" i="6"/>
  <c r="G891" i="6"/>
  <c r="H891" i="6"/>
  <c r="I891" i="6"/>
  <c r="J891" i="6"/>
  <c r="K891" i="6"/>
  <c r="L891" i="6"/>
  <c r="F892" i="6"/>
  <c r="G892" i="6"/>
  <c r="H892" i="6"/>
  <c r="I892" i="6"/>
  <c r="K892" i="6"/>
  <c r="F893" i="6"/>
  <c r="G893" i="6"/>
  <c r="H893" i="6"/>
  <c r="I893" i="6"/>
  <c r="L893" i="6" s="1"/>
  <c r="K893" i="6"/>
  <c r="F894" i="6"/>
  <c r="G894" i="6"/>
  <c r="H894" i="6"/>
  <c r="I894" i="6"/>
  <c r="L894" i="6" s="1"/>
  <c r="J894" i="6"/>
  <c r="K894" i="6"/>
  <c r="F895" i="6"/>
  <c r="G895" i="6"/>
  <c r="H895" i="6"/>
  <c r="I895" i="6"/>
  <c r="L895" i="6" s="1"/>
  <c r="J895" i="6"/>
  <c r="K895" i="6"/>
  <c r="F896" i="6"/>
  <c r="G896" i="6"/>
  <c r="H896" i="6"/>
  <c r="I896" i="6"/>
  <c r="L896" i="6" s="1"/>
  <c r="J896" i="6"/>
  <c r="K896" i="6"/>
  <c r="F897" i="6"/>
  <c r="G897" i="6"/>
  <c r="H897" i="6"/>
  <c r="I897" i="6"/>
  <c r="J897" i="6"/>
  <c r="K897" i="6"/>
  <c r="L897" i="6"/>
  <c r="F898" i="6"/>
  <c r="G898" i="6"/>
  <c r="H898" i="6"/>
  <c r="I898" i="6"/>
  <c r="J898" i="6"/>
  <c r="K898" i="6"/>
  <c r="L898" i="6"/>
  <c r="F899" i="6"/>
  <c r="G899" i="6"/>
  <c r="H899" i="6"/>
  <c r="I899" i="6"/>
  <c r="J899" i="6"/>
  <c r="K899" i="6"/>
  <c r="L899" i="6"/>
  <c r="F900" i="6"/>
  <c r="G900" i="6"/>
  <c r="H900" i="6"/>
  <c r="I900" i="6"/>
  <c r="J900" i="6" s="1"/>
  <c r="K900" i="6"/>
  <c r="F901" i="6"/>
  <c r="G901" i="6"/>
  <c r="H901" i="6"/>
  <c r="I901" i="6"/>
  <c r="L901" i="6" s="1"/>
  <c r="K901" i="6"/>
  <c r="F902" i="6"/>
  <c r="G902" i="6"/>
  <c r="H902" i="6"/>
  <c r="I902" i="6"/>
  <c r="L902" i="6" s="1"/>
  <c r="J902" i="6"/>
  <c r="K902" i="6"/>
  <c r="F903" i="6"/>
  <c r="G903" i="6"/>
  <c r="H903" i="6"/>
  <c r="I903" i="6"/>
  <c r="J903" i="6" s="1"/>
  <c r="K903" i="6"/>
  <c r="L903" i="6"/>
  <c r="F904" i="6"/>
  <c r="G904" i="6"/>
  <c r="H904" i="6"/>
  <c r="I904" i="6"/>
  <c r="J904" i="6" s="1"/>
  <c r="K904" i="6"/>
  <c r="L904" i="6"/>
  <c r="F905" i="6"/>
  <c r="G905" i="6"/>
  <c r="H905" i="6"/>
  <c r="I905" i="6"/>
  <c r="J905" i="6" s="1"/>
  <c r="K905" i="6"/>
  <c r="F906" i="6"/>
  <c r="G906" i="6"/>
  <c r="H906" i="6"/>
  <c r="I906" i="6"/>
  <c r="J906" i="6"/>
  <c r="K906" i="6"/>
  <c r="L906" i="6"/>
  <c r="F907" i="6"/>
  <c r="G907" i="6"/>
  <c r="H907" i="6"/>
  <c r="I907" i="6"/>
  <c r="J907" i="6"/>
  <c r="K907" i="6"/>
  <c r="L907" i="6"/>
  <c r="F908" i="6"/>
  <c r="G908" i="6"/>
  <c r="H908" i="6"/>
  <c r="I908" i="6"/>
  <c r="J908" i="6" s="1"/>
  <c r="K908" i="6"/>
  <c r="F909" i="6"/>
  <c r="G909" i="6"/>
  <c r="H909" i="6"/>
  <c r="I909" i="6"/>
  <c r="J909" i="6"/>
  <c r="K909" i="6"/>
  <c r="L909" i="6"/>
  <c r="F910" i="6"/>
  <c r="G910" i="6"/>
  <c r="H910" i="6"/>
  <c r="I910" i="6"/>
  <c r="J910" i="6" s="1"/>
  <c r="K910" i="6"/>
  <c r="L910" i="6"/>
  <c r="F911" i="6"/>
  <c r="G911" i="6"/>
  <c r="H911" i="6"/>
  <c r="I911" i="6"/>
  <c r="J911" i="6" s="1"/>
  <c r="K911" i="6"/>
  <c r="L911" i="6"/>
  <c r="F912" i="6"/>
  <c r="G912" i="6"/>
  <c r="H912" i="6"/>
  <c r="I912" i="6"/>
  <c r="J912" i="6" s="1"/>
  <c r="K912" i="6"/>
  <c r="F913" i="6"/>
  <c r="G913" i="6"/>
  <c r="H913" i="6"/>
  <c r="I913" i="6"/>
  <c r="J913" i="6"/>
  <c r="K913" i="6"/>
  <c r="L913" i="6"/>
  <c r="F914" i="6"/>
  <c r="G914" i="6"/>
  <c r="H914" i="6"/>
  <c r="I914" i="6"/>
  <c r="J914" i="6" s="1"/>
  <c r="K914" i="6"/>
  <c r="F915" i="6"/>
  <c r="G915" i="6"/>
  <c r="H915" i="6"/>
  <c r="I915" i="6"/>
  <c r="L915" i="6" s="1"/>
  <c r="J915" i="6"/>
  <c r="K915" i="6"/>
  <c r="F916" i="6"/>
  <c r="G916" i="6"/>
  <c r="H916" i="6"/>
  <c r="I916" i="6"/>
  <c r="L916" i="6" s="1"/>
  <c r="J916" i="6"/>
  <c r="K916" i="6"/>
  <c r="F917" i="6"/>
  <c r="G917" i="6"/>
  <c r="H917" i="6"/>
  <c r="I917" i="6"/>
  <c r="J917" i="6"/>
  <c r="K917" i="6"/>
  <c r="L917" i="6"/>
  <c r="F918" i="6"/>
  <c r="G918" i="6"/>
  <c r="H918" i="6"/>
  <c r="I918" i="6"/>
  <c r="J918" i="6" s="1"/>
  <c r="K918" i="6"/>
  <c r="L918" i="6"/>
  <c r="F919" i="6"/>
  <c r="G919" i="6"/>
  <c r="H919" i="6"/>
  <c r="I919" i="6"/>
  <c r="J919" i="6" s="1"/>
  <c r="K919" i="6"/>
  <c r="L919" i="6"/>
  <c r="F920" i="6"/>
  <c r="G920" i="6"/>
  <c r="H920" i="6"/>
  <c r="I920" i="6"/>
  <c r="J920" i="6" s="1"/>
  <c r="K920" i="6"/>
  <c r="F921" i="6"/>
  <c r="G921" i="6"/>
  <c r="H921" i="6"/>
  <c r="I921" i="6"/>
  <c r="J921" i="6"/>
  <c r="K921" i="6"/>
  <c r="L921" i="6"/>
  <c r="F922" i="6"/>
  <c r="G922" i="6"/>
  <c r="H922" i="6"/>
  <c r="I922" i="6"/>
  <c r="J922" i="6" s="1"/>
  <c r="K922" i="6"/>
  <c r="F923" i="6"/>
  <c r="G923" i="6"/>
  <c r="H923" i="6"/>
  <c r="I923" i="6"/>
  <c r="L923" i="6" s="1"/>
  <c r="J923" i="6"/>
  <c r="K923" i="6"/>
  <c r="F924" i="6"/>
  <c r="G924" i="6"/>
  <c r="H924" i="6"/>
  <c r="I924" i="6"/>
  <c r="L924" i="6" s="1"/>
  <c r="J924" i="6"/>
  <c r="K924" i="6"/>
  <c r="F925" i="6"/>
  <c r="G925" i="6"/>
  <c r="H925" i="6"/>
  <c r="I925" i="6"/>
  <c r="J925" i="6"/>
  <c r="K925" i="6"/>
  <c r="L925" i="6"/>
  <c r="F926" i="6"/>
  <c r="G926" i="6"/>
  <c r="H926" i="6"/>
  <c r="I926" i="6"/>
  <c r="J926" i="6" s="1"/>
  <c r="K926" i="6"/>
  <c r="L926" i="6"/>
  <c r="F927" i="6"/>
  <c r="G927" i="6"/>
  <c r="H927" i="6"/>
  <c r="I927" i="6"/>
  <c r="J927" i="6" s="1"/>
  <c r="K927" i="6"/>
  <c r="L927" i="6"/>
  <c r="F928" i="6"/>
  <c r="G928" i="6"/>
  <c r="H928" i="6"/>
  <c r="I928" i="6"/>
  <c r="J928" i="6" s="1"/>
  <c r="K928" i="6"/>
  <c r="F929" i="6"/>
  <c r="G929" i="6"/>
  <c r="H929" i="6"/>
  <c r="I929" i="6"/>
  <c r="J929" i="6"/>
  <c r="K929" i="6"/>
  <c r="L929" i="6"/>
  <c r="F930" i="6"/>
  <c r="G930" i="6"/>
  <c r="H930" i="6"/>
  <c r="I930" i="6"/>
  <c r="J930" i="6" s="1"/>
  <c r="K930" i="6"/>
  <c r="F931" i="6"/>
  <c r="G931" i="6"/>
  <c r="H931" i="6"/>
  <c r="I931" i="6"/>
  <c r="L931" i="6" s="1"/>
  <c r="J931" i="6"/>
  <c r="K931" i="6"/>
  <c r="F932" i="6"/>
  <c r="G932" i="6"/>
  <c r="H932" i="6"/>
  <c r="I932" i="6"/>
  <c r="L932" i="6" s="1"/>
  <c r="J932" i="6"/>
  <c r="K932" i="6"/>
  <c r="F933" i="6"/>
  <c r="G933" i="6"/>
  <c r="H933" i="6"/>
  <c r="I933" i="6"/>
  <c r="J933" i="6"/>
  <c r="K933" i="6"/>
  <c r="L933" i="6"/>
  <c r="F934" i="6"/>
  <c r="G934" i="6"/>
  <c r="H934" i="6"/>
  <c r="I934" i="6"/>
  <c r="J934" i="6" s="1"/>
  <c r="K934" i="6"/>
  <c r="L934" i="6"/>
  <c r="F935" i="6"/>
  <c r="G935" i="6"/>
  <c r="H935" i="6"/>
  <c r="I935" i="6"/>
  <c r="J935" i="6" s="1"/>
  <c r="K935" i="6"/>
  <c r="L935" i="6"/>
  <c r="F936" i="6"/>
  <c r="G936" i="6"/>
  <c r="H936" i="6"/>
  <c r="I936" i="6"/>
  <c r="J936" i="6" s="1"/>
  <c r="K936" i="6"/>
  <c r="F937" i="6"/>
  <c r="G937" i="6"/>
  <c r="H937" i="6"/>
  <c r="I937" i="6"/>
  <c r="J937" i="6"/>
  <c r="K937" i="6"/>
  <c r="L937" i="6"/>
  <c r="F938" i="6"/>
  <c r="G938" i="6"/>
  <c r="H938" i="6"/>
  <c r="I938" i="6"/>
  <c r="J938" i="6" s="1"/>
  <c r="K938" i="6"/>
  <c r="F939" i="6"/>
  <c r="G939" i="6"/>
  <c r="H939" i="6"/>
  <c r="I939" i="6"/>
  <c r="L939" i="6" s="1"/>
  <c r="J939" i="6"/>
  <c r="K939" i="6"/>
  <c r="F940" i="6"/>
  <c r="G940" i="6"/>
  <c r="H940" i="6"/>
  <c r="I940" i="6"/>
  <c r="L940" i="6" s="1"/>
  <c r="J940" i="6"/>
  <c r="K940" i="6"/>
  <c r="F941" i="6"/>
  <c r="G941" i="6"/>
  <c r="H941" i="6"/>
  <c r="I941" i="6"/>
  <c r="J941" i="6"/>
  <c r="K941" i="6"/>
  <c r="L941" i="6"/>
  <c r="F942" i="6"/>
  <c r="G942" i="6"/>
  <c r="H942" i="6"/>
  <c r="I942" i="6"/>
  <c r="J942" i="6" s="1"/>
  <c r="K942" i="6"/>
  <c r="L942" i="6"/>
  <c r="F943" i="6"/>
  <c r="G943" i="6"/>
  <c r="H943" i="6"/>
  <c r="I943" i="6"/>
  <c r="J943" i="6" s="1"/>
  <c r="K943" i="6"/>
  <c r="L943" i="6"/>
  <c r="F944" i="6"/>
  <c r="G944" i="6"/>
  <c r="H944" i="6"/>
  <c r="I944" i="6"/>
  <c r="J944" i="6" s="1"/>
  <c r="K944" i="6"/>
  <c r="F945" i="6"/>
  <c r="G945" i="6"/>
  <c r="H945" i="6"/>
  <c r="I945" i="6"/>
  <c r="J945" i="6"/>
  <c r="K945" i="6"/>
  <c r="L945" i="6"/>
  <c r="F946" i="6"/>
  <c r="G946" i="6"/>
  <c r="H946" i="6"/>
  <c r="I946" i="6"/>
  <c r="J946" i="6" s="1"/>
  <c r="K946" i="6"/>
  <c r="F947" i="6"/>
  <c r="G947" i="6"/>
  <c r="H947" i="6"/>
  <c r="I947" i="6"/>
  <c r="L947" i="6" s="1"/>
  <c r="J947" i="6"/>
  <c r="K947" i="6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P46" i="7"/>
  <c r="Q46" i="7"/>
  <c r="R46" i="7"/>
  <c r="S46" i="7"/>
  <c r="T46" i="7"/>
  <c r="U46" i="7"/>
  <c r="V46" i="7"/>
  <c r="W46" i="7"/>
  <c r="AG46" i="7" s="1"/>
  <c r="X46" i="7"/>
  <c r="Y46" i="7"/>
  <c r="Z46" i="7"/>
  <c r="AA46" i="7"/>
  <c r="AB46" i="7"/>
  <c r="AC46" i="7"/>
  <c r="AD46" i="7"/>
  <c r="AE46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P62" i="7"/>
  <c r="Q62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P63" i="7"/>
  <c r="Q63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P64" i="7"/>
  <c r="Q64" i="7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AE64" i="7"/>
  <c r="P65" i="7"/>
  <c r="Q65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P67" i="7"/>
  <c r="Q67" i="7"/>
  <c r="R67" i="7"/>
  <c r="S67" i="7"/>
  <c r="T67" i="7"/>
  <c r="U67" i="7"/>
  <c r="V67" i="7"/>
  <c r="W67" i="7"/>
  <c r="X67" i="7"/>
  <c r="Y67" i="7"/>
  <c r="Z67" i="7"/>
  <c r="AA67" i="7"/>
  <c r="AB67" i="7"/>
  <c r="AC67" i="7"/>
  <c r="AD67" i="7"/>
  <c r="AE67" i="7"/>
  <c r="P68" i="7"/>
  <c r="Q68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P69" i="7"/>
  <c r="Q69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P70" i="7"/>
  <c r="Q70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P71" i="7"/>
  <c r="Q71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P73" i="7"/>
  <c r="Q73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P74" i="7"/>
  <c r="Q74" i="7"/>
  <c r="R74" i="7"/>
  <c r="S74" i="7"/>
  <c r="T74" i="7"/>
  <c r="U74" i="7"/>
  <c r="V74" i="7"/>
  <c r="W74" i="7"/>
  <c r="X74" i="7"/>
  <c r="Y74" i="7"/>
  <c r="Z74" i="7"/>
  <c r="AA74" i="7"/>
  <c r="AB74" i="7"/>
  <c r="AC74" i="7"/>
  <c r="AD74" i="7"/>
  <c r="AE74" i="7"/>
  <c r="P75" i="7"/>
  <c r="Q75" i="7"/>
  <c r="R75" i="7"/>
  <c r="S75" i="7"/>
  <c r="T75" i="7"/>
  <c r="U75" i="7"/>
  <c r="V75" i="7"/>
  <c r="W75" i="7"/>
  <c r="X75" i="7"/>
  <c r="Y75" i="7"/>
  <c r="Z75" i="7"/>
  <c r="AA75" i="7"/>
  <c r="AB75" i="7"/>
  <c r="AC75" i="7"/>
  <c r="AD75" i="7"/>
  <c r="AE75" i="7"/>
  <c r="P76" i="7"/>
  <c r="Q76" i="7"/>
  <c r="R76" i="7"/>
  <c r="S76" i="7"/>
  <c r="T76" i="7"/>
  <c r="U76" i="7"/>
  <c r="V76" i="7"/>
  <c r="W76" i="7"/>
  <c r="X76" i="7"/>
  <c r="Y76" i="7"/>
  <c r="Z76" i="7"/>
  <c r="AA76" i="7"/>
  <c r="AB76" i="7"/>
  <c r="AC76" i="7"/>
  <c r="AD76" i="7"/>
  <c r="AE76" i="7"/>
  <c r="P77" i="7"/>
  <c r="Q77" i="7"/>
  <c r="R77" i="7"/>
  <c r="S77" i="7"/>
  <c r="T77" i="7"/>
  <c r="U77" i="7"/>
  <c r="V77" i="7"/>
  <c r="W77" i="7"/>
  <c r="X77" i="7"/>
  <c r="Y77" i="7"/>
  <c r="Z77" i="7"/>
  <c r="AA77" i="7"/>
  <c r="AB77" i="7"/>
  <c r="AC77" i="7"/>
  <c r="AD77" i="7"/>
  <c r="AE77" i="7"/>
  <c r="P78" i="7"/>
  <c r="Q78" i="7"/>
  <c r="R78" i="7"/>
  <c r="S78" i="7"/>
  <c r="T78" i="7"/>
  <c r="U78" i="7"/>
  <c r="V78" i="7"/>
  <c r="W78" i="7"/>
  <c r="X78" i="7"/>
  <c r="Y78" i="7"/>
  <c r="Z78" i="7"/>
  <c r="AA78" i="7"/>
  <c r="AB78" i="7"/>
  <c r="AC78" i="7"/>
  <c r="AD78" i="7"/>
  <c r="AE78" i="7"/>
  <c r="P79" i="7"/>
  <c r="Q79" i="7"/>
  <c r="R79" i="7"/>
  <c r="S79" i="7"/>
  <c r="T79" i="7"/>
  <c r="U79" i="7"/>
  <c r="V79" i="7"/>
  <c r="W79" i="7"/>
  <c r="X79" i="7"/>
  <c r="Y79" i="7"/>
  <c r="Z79" i="7"/>
  <c r="AA79" i="7"/>
  <c r="AB79" i="7"/>
  <c r="AC79" i="7"/>
  <c r="AD79" i="7"/>
  <c r="AE79" i="7"/>
  <c r="P80" i="7"/>
  <c r="Q80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P81" i="7"/>
  <c r="Q81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P82" i="7"/>
  <c r="Q82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P83" i="7"/>
  <c r="Q83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P84" i="7"/>
  <c r="Q84" i="7"/>
  <c r="R84" i="7"/>
  <c r="S84" i="7"/>
  <c r="T84" i="7"/>
  <c r="U84" i="7"/>
  <c r="V84" i="7"/>
  <c r="W84" i="7"/>
  <c r="X84" i="7"/>
  <c r="Y84" i="7"/>
  <c r="Z84" i="7"/>
  <c r="AA84" i="7"/>
  <c r="AB84" i="7"/>
  <c r="AC84" i="7"/>
  <c r="AD84" i="7"/>
  <c r="AE84" i="7"/>
  <c r="P85" i="7"/>
  <c r="Q85" i="7"/>
  <c r="R85" i="7"/>
  <c r="S85" i="7"/>
  <c r="T85" i="7"/>
  <c r="U85" i="7"/>
  <c r="V85" i="7"/>
  <c r="W85" i="7"/>
  <c r="X85" i="7"/>
  <c r="Y85" i="7"/>
  <c r="Z85" i="7"/>
  <c r="AA85" i="7"/>
  <c r="AB85" i="7"/>
  <c r="AC85" i="7"/>
  <c r="AD85" i="7"/>
  <c r="AE85" i="7"/>
  <c r="P86" i="7"/>
  <c r="Q86" i="7"/>
  <c r="R86" i="7"/>
  <c r="S86" i="7"/>
  <c r="T86" i="7"/>
  <c r="U86" i="7"/>
  <c r="V86" i="7"/>
  <c r="W86" i="7"/>
  <c r="X86" i="7"/>
  <c r="Y86" i="7"/>
  <c r="Z86" i="7"/>
  <c r="AA86" i="7"/>
  <c r="AB86" i="7"/>
  <c r="AC86" i="7"/>
  <c r="AD86" i="7"/>
  <c r="AE86" i="7"/>
  <c r="P87" i="7"/>
  <c r="Q87" i="7"/>
  <c r="R87" i="7"/>
  <c r="S87" i="7"/>
  <c r="T87" i="7"/>
  <c r="U87" i="7"/>
  <c r="V87" i="7"/>
  <c r="W87" i="7"/>
  <c r="X87" i="7"/>
  <c r="Y87" i="7"/>
  <c r="Z87" i="7"/>
  <c r="AA87" i="7"/>
  <c r="AB87" i="7"/>
  <c r="AC87" i="7"/>
  <c r="AD87" i="7"/>
  <c r="AE87" i="7"/>
  <c r="P88" i="7"/>
  <c r="Q88" i="7"/>
  <c r="R88" i="7"/>
  <c r="S88" i="7"/>
  <c r="T88" i="7"/>
  <c r="U88" i="7"/>
  <c r="V88" i="7"/>
  <c r="W88" i="7"/>
  <c r="X88" i="7"/>
  <c r="Y88" i="7"/>
  <c r="Z88" i="7"/>
  <c r="AA88" i="7"/>
  <c r="AB88" i="7"/>
  <c r="AC88" i="7"/>
  <c r="AD88" i="7"/>
  <c r="AE88" i="7"/>
  <c r="P89" i="7"/>
  <c r="Q89" i="7"/>
  <c r="R89" i="7"/>
  <c r="S89" i="7"/>
  <c r="T89" i="7"/>
  <c r="U89" i="7"/>
  <c r="V89" i="7"/>
  <c r="W89" i="7"/>
  <c r="X89" i="7"/>
  <c r="Y89" i="7"/>
  <c r="Z89" i="7"/>
  <c r="AA89" i="7"/>
  <c r="AB89" i="7"/>
  <c r="AC89" i="7"/>
  <c r="AD89" i="7"/>
  <c r="AE89" i="7"/>
  <c r="P90" i="7"/>
  <c r="Q90" i="7"/>
  <c r="R90" i="7"/>
  <c r="S90" i="7"/>
  <c r="T90" i="7"/>
  <c r="U90" i="7"/>
  <c r="V90" i="7"/>
  <c r="W90" i="7"/>
  <c r="X90" i="7"/>
  <c r="Y90" i="7"/>
  <c r="Z90" i="7"/>
  <c r="AA90" i="7"/>
  <c r="AB90" i="7"/>
  <c r="AC90" i="7"/>
  <c r="AD90" i="7"/>
  <c r="AE90" i="7"/>
  <c r="P91" i="7"/>
  <c r="Q91" i="7"/>
  <c r="R91" i="7"/>
  <c r="S91" i="7"/>
  <c r="T91" i="7"/>
  <c r="U91" i="7"/>
  <c r="V91" i="7"/>
  <c r="W91" i="7"/>
  <c r="X91" i="7"/>
  <c r="Y91" i="7"/>
  <c r="Z91" i="7"/>
  <c r="AA91" i="7"/>
  <c r="AB91" i="7"/>
  <c r="AC91" i="7"/>
  <c r="AD91" i="7"/>
  <c r="AE91" i="7"/>
  <c r="P92" i="7"/>
  <c r="Q92" i="7"/>
  <c r="R92" i="7"/>
  <c r="S92" i="7"/>
  <c r="T92" i="7"/>
  <c r="U92" i="7"/>
  <c r="V92" i="7"/>
  <c r="W92" i="7"/>
  <c r="X92" i="7"/>
  <c r="Y92" i="7"/>
  <c r="Z92" i="7"/>
  <c r="AA92" i="7"/>
  <c r="AB92" i="7"/>
  <c r="AC92" i="7"/>
  <c r="AD92" i="7"/>
  <c r="AE92" i="7"/>
  <c r="P93" i="7"/>
  <c r="Q93" i="7"/>
  <c r="R93" i="7"/>
  <c r="S93" i="7"/>
  <c r="T93" i="7"/>
  <c r="U93" i="7"/>
  <c r="V93" i="7"/>
  <c r="W93" i="7"/>
  <c r="X93" i="7"/>
  <c r="Y93" i="7"/>
  <c r="Z93" i="7"/>
  <c r="AA93" i="7"/>
  <c r="AB93" i="7"/>
  <c r="AC93" i="7"/>
  <c r="AD93" i="7"/>
  <c r="AE93" i="7"/>
  <c r="P94" i="7"/>
  <c r="Q94" i="7"/>
  <c r="R94" i="7"/>
  <c r="S94" i="7"/>
  <c r="T94" i="7"/>
  <c r="U94" i="7"/>
  <c r="V94" i="7"/>
  <c r="W94" i="7"/>
  <c r="X94" i="7"/>
  <c r="Y94" i="7"/>
  <c r="Z94" i="7"/>
  <c r="AA94" i="7"/>
  <c r="AB94" i="7"/>
  <c r="AC94" i="7"/>
  <c r="AD94" i="7"/>
  <c r="AE94" i="7"/>
  <c r="P95" i="7"/>
  <c r="Q95" i="7"/>
  <c r="R95" i="7"/>
  <c r="S95" i="7"/>
  <c r="T95" i="7"/>
  <c r="U95" i="7"/>
  <c r="V95" i="7"/>
  <c r="W95" i="7"/>
  <c r="X95" i="7"/>
  <c r="Y95" i="7"/>
  <c r="Z95" i="7"/>
  <c r="AA95" i="7"/>
  <c r="AB95" i="7"/>
  <c r="AC95" i="7"/>
  <c r="AD95" i="7"/>
  <c r="AE95" i="7"/>
  <c r="P96" i="7"/>
  <c r="Q96" i="7"/>
  <c r="R96" i="7"/>
  <c r="S96" i="7"/>
  <c r="T96" i="7"/>
  <c r="U96" i="7"/>
  <c r="V96" i="7"/>
  <c r="W96" i="7"/>
  <c r="X96" i="7"/>
  <c r="Y96" i="7"/>
  <c r="Z96" i="7"/>
  <c r="AA96" i="7"/>
  <c r="AB96" i="7"/>
  <c r="AC96" i="7"/>
  <c r="AD96" i="7"/>
  <c r="AE96" i="7"/>
  <c r="P97" i="7"/>
  <c r="Q97" i="7"/>
  <c r="R97" i="7"/>
  <c r="S97" i="7"/>
  <c r="T97" i="7"/>
  <c r="U97" i="7"/>
  <c r="V97" i="7"/>
  <c r="W97" i="7"/>
  <c r="X97" i="7"/>
  <c r="Y97" i="7"/>
  <c r="Z97" i="7"/>
  <c r="AA97" i="7"/>
  <c r="AB97" i="7"/>
  <c r="AC97" i="7"/>
  <c r="AD97" i="7"/>
  <c r="AE97" i="7"/>
  <c r="P98" i="7"/>
  <c r="Q98" i="7"/>
  <c r="R98" i="7"/>
  <c r="S98" i="7"/>
  <c r="T98" i="7"/>
  <c r="U98" i="7"/>
  <c r="V98" i="7"/>
  <c r="W98" i="7"/>
  <c r="X98" i="7"/>
  <c r="Y98" i="7"/>
  <c r="Z98" i="7"/>
  <c r="AA98" i="7"/>
  <c r="AB98" i="7"/>
  <c r="AC98" i="7"/>
  <c r="AD98" i="7"/>
  <c r="AE98" i="7"/>
  <c r="P99" i="7"/>
  <c r="Q99" i="7"/>
  <c r="R99" i="7"/>
  <c r="S99" i="7"/>
  <c r="T99" i="7"/>
  <c r="U99" i="7"/>
  <c r="V99" i="7"/>
  <c r="W99" i="7"/>
  <c r="X99" i="7"/>
  <c r="Y99" i="7"/>
  <c r="Z99" i="7"/>
  <c r="AA99" i="7"/>
  <c r="AB99" i="7"/>
  <c r="AC99" i="7"/>
  <c r="AD99" i="7"/>
  <c r="AE99" i="7"/>
  <c r="P100" i="7"/>
  <c r="Q100" i="7"/>
  <c r="R100" i="7"/>
  <c r="S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P101" i="7"/>
  <c r="Q101" i="7"/>
  <c r="R101" i="7"/>
  <c r="S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P102" i="7"/>
  <c r="Q102" i="7"/>
  <c r="R102" i="7"/>
  <c r="S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P103" i="7"/>
  <c r="Q103" i="7"/>
  <c r="R103" i="7"/>
  <c r="S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P104" i="7"/>
  <c r="Q104" i="7"/>
  <c r="R104" i="7"/>
  <c r="S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P105" i="7"/>
  <c r="Q105" i="7"/>
  <c r="R105" i="7"/>
  <c r="S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P106" i="7"/>
  <c r="Q106" i="7"/>
  <c r="R106" i="7"/>
  <c r="S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P107" i="7"/>
  <c r="Q107" i="7"/>
  <c r="R107" i="7"/>
  <c r="S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P108" i="7"/>
  <c r="Q108" i="7"/>
  <c r="R108" i="7"/>
  <c r="S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P109" i="7"/>
  <c r="Q109" i="7"/>
  <c r="R109" i="7"/>
  <c r="S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P110" i="7"/>
  <c r="Q110" i="7"/>
  <c r="R110" i="7"/>
  <c r="S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P111" i="7"/>
  <c r="Q111" i="7"/>
  <c r="R111" i="7"/>
  <c r="S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P112" i="7"/>
  <c r="Q112" i="7"/>
  <c r="R112" i="7"/>
  <c r="S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P113" i="7"/>
  <c r="Q113" i="7"/>
  <c r="R113" i="7"/>
  <c r="S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P114" i="7"/>
  <c r="Q114" i="7"/>
  <c r="R114" i="7"/>
  <c r="S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P115" i="7"/>
  <c r="Q115" i="7"/>
  <c r="R115" i="7"/>
  <c r="S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P116" i="7"/>
  <c r="Q116" i="7"/>
  <c r="R116" i="7"/>
  <c r="S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P117" i="7"/>
  <c r="Q117" i="7"/>
  <c r="R117" i="7"/>
  <c r="S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P120" i="7"/>
  <c r="Q120" i="7"/>
  <c r="R120" i="7"/>
  <c r="S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P121" i="7"/>
  <c r="Q121" i="7"/>
  <c r="R121" i="7"/>
  <c r="S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P122" i="7"/>
  <c r="Q122" i="7"/>
  <c r="R122" i="7"/>
  <c r="S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P123" i="7"/>
  <c r="Q123" i="7"/>
  <c r="R123" i="7"/>
  <c r="S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P124" i="7"/>
  <c r="Q124" i="7"/>
  <c r="R124" i="7"/>
  <c r="S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P125" i="7"/>
  <c r="Q125" i="7"/>
  <c r="R125" i="7"/>
  <c r="S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P126" i="7"/>
  <c r="Q126" i="7"/>
  <c r="R126" i="7"/>
  <c r="S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P127" i="7"/>
  <c r="Q127" i="7"/>
  <c r="R127" i="7"/>
  <c r="S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P128" i="7"/>
  <c r="Q128" i="7"/>
  <c r="R128" i="7"/>
  <c r="S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P129" i="7"/>
  <c r="Q129" i="7"/>
  <c r="R129" i="7"/>
  <c r="S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P130" i="7"/>
  <c r="Q130" i="7"/>
  <c r="R130" i="7"/>
  <c r="S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P131" i="7"/>
  <c r="Q131" i="7"/>
  <c r="R131" i="7"/>
  <c r="S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P132" i="7"/>
  <c r="Q132" i="7"/>
  <c r="R132" i="7"/>
  <c r="S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P133" i="7"/>
  <c r="Q133" i="7"/>
  <c r="R133" i="7"/>
  <c r="S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P134" i="7"/>
  <c r="Q134" i="7"/>
  <c r="R134" i="7"/>
  <c r="S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P135" i="7"/>
  <c r="Q135" i="7"/>
  <c r="R135" i="7"/>
  <c r="S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P136" i="7"/>
  <c r="Q136" i="7"/>
  <c r="R136" i="7"/>
  <c r="S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P137" i="7"/>
  <c r="Q137" i="7"/>
  <c r="R137" i="7"/>
  <c r="S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P138" i="7"/>
  <c r="Q138" i="7"/>
  <c r="R138" i="7"/>
  <c r="S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P139" i="7"/>
  <c r="Q139" i="7"/>
  <c r="R139" i="7"/>
  <c r="S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P140" i="7"/>
  <c r="Q140" i="7"/>
  <c r="R140" i="7"/>
  <c r="S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P141" i="7"/>
  <c r="Q141" i="7"/>
  <c r="R141" i="7"/>
  <c r="S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P142" i="7"/>
  <c r="Q142" i="7"/>
  <c r="R142" i="7"/>
  <c r="S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P143" i="7"/>
  <c r="Q143" i="7"/>
  <c r="R143" i="7"/>
  <c r="S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P144" i="7"/>
  <c r="Q144" i="7"/>
  <c r="R144" i="7"/>
  <c r="S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P145" i="7"/>
  <c r="Q145" i="7"/>
  <c r="R145" i="7"/>
  <c r="S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P146" i="7"/>
  <c r="Q146" i="7"/>
  <c r="R146" i="7"/>
  <c r="S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P147" i="7"/>
  <c r="Q147" i="7"/>
  <c r="R147" i="7"/>
  <c r="S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P148" i="7"/>
  <c r="Q148" i="7"/>
  <c r="R148" i="7"/>
  <c r="S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P149" i="7"/>
  <c r="Q149" i="7"/>
  <c r="R149" i="7"/>
  <c r="S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P150" i="7"/>
  <c r="Q150" i="7"/>
  <c r="R150" i="7"/>
  <c r="S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P151" i="7"/>
  <c r="Q151" i="7"/>
  <c r="R151" i="7"/>
  <c r="S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P152" i="7"/>
  <c r="Q152" i="7"/>
  <c r="R152" i="7"/>
  <c r="S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P153" i="7"/>
  <c r="Q153" i="7"/>
  <c r="R153" i="7"/>
  <c r="S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P154" i="7"/>
  <c r="Q154" i="7"/>
  <c r="R154" i="7"/>
  <c r="S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P155" i="7"/>
  <c r="Q155" i="7"/>
  <c r="R155" i="7"/>
  <c r="S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P156" i="7"/>
  <c r="Q156" i="7"/>
  <c r="R156" i="7"/>
  <c r="S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P157" i="7"/>
  <c r="Q157" i="7"/>
  <c r="R157" i="7"/>
  <c r="S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P158" i="7"/>
  <c r="Q158" i="7"/>
  <c r="R158" i="7"/>
  <c r="S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P159" i="7"/>
  <c r="Q159" i="7"/>
  <c r="R159" i="7"/>
  <c r="S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P160" i="7"/>
  <c r="Q160" i="7"/>
  <c r="R160" i="7"/>
  <c r="S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P161" i="7"/>
  <c r="Q161" i="7"/>
  <c r="R161" i="7"/>
  <c r="S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P162" i="7"/>
  <c r="Q162" i="7"/>
  <c r="R162" i="7"/>
  <c r="S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P163" i="7"/>
  <c r="Q163" i="7"/>
  <c r="R163" i="7"/>
  <c r="S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P164" i="7"/>
  <c r="Q164" i="7"/>
  <c r="R164" i="7"/>
  <c r="S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P165" i="7"/>
  <c r="Q165" i="7"/>
  <c r="R165" i="7"/>
  <c r="S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P166" i="7"/>
  <c r="Q166" i="7"/>
  <c r="R166" i="7"/>
  <c r="S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P167" i="7"/>
  <c r="Q167" i="7"/>
  <c r="R167" i="7"/>
  <c r="S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P168" i="7"/>
  <c r="Q168" i="7"/>
  <c r="R168" i="7"/>
  <c r="S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P169" i="7"/>
  <c r="Q169" i="7"/>
  <c r="R169" i="7"/>
  <c r="S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P170" i="7"/>
  <c r="Q170" i="7"/>
  <c r="R170" i="7"/>
  <c r="S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P171" i="7"/>
  <c r="Q171" i="7"/>
  <c r="R171" i="7"/>
  <c r="S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P172" i="7"/>
  <c r="Q172" i="7"/>
  <c r="R172" i="7"/>
  <c r="S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P173" i="7"/>
  <c r="Q173" i="7"/>
  <c r="R173" i="7"/>
  <c r="S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P174" i="7"/>
  <c r="Q174" i="7"/>
  <c r="R174" i="7"/>
  <c r="S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P175" i="7"/>
  <c r="Q175" i="7"/>
  <c r="R175" i="7"/>
  <c r="S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P176" i="7"/>
  <c r="Q176" i="7"/>
  <c r="R176" i="7"/>
  <c r="S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P177" i="7"/>
  <c r="Q177" i="7"/>
  <c r="R177" i="7"/>
  <c r="S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P178" i="7"/>
  <c r="Q178" i="7"/>
  <c r="R178" i="7"/>
  <c r="S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P179" i="7"/>
  <c r="Q179" i="7"/>
  <c r="R179" i="7"/>
  <c r="S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P180" i="7"/>
  <c r="Q180" i="7"/>
  <c r="R180" i="7"/>
  <c r="S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P181" i="7"/>
  <c r="Q181" i="7"/>
  <c r="R181" i="7"/>
  <c r="S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P182" i="7"/>
  <c r="Q182" i="7"/>
  <c r="R182" i="7"/>
  <c r="S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P183" i="7"/>
  <c r="Q183" i="7"/>
  <c r="R183" i="7"/>
  <c r="S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P184" i="7"/>
  <c r="Q184" i="7"/>
  <c r="R184" i="7"/>
  <c r="S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P185" i="7"/>
  <c r="Q185" i="7"/>
  <c r="R185" i="7"/>
  <c r="S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P186" i="7"/>
  <c r="Q186" i="7"/>
  <c r="R186" i="7"/>
  <c r="S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P187" i="7"/>
  <c r="Q187" i="7"/>
  <c r="R187" i="7"/>
  <c r="S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P188" i="7"/>
  <c r="Q188" i="7"/>
  <c r="R188" i="7"/>
  <c r="S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P189" i="7"/>
  <c r="Q189" i="7"/>
  <c r="R189" i="7"/>
  <c r="S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P190" i="7"/>
  <c r="Q190" i="7"/>
  <c r="R190" i="7"/>
  <c r="S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P191" i="7"/>
  <c r="Q191" i="7"/>
  <c r="R191" i="7"/>
  <c r="S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P192" i="7"/>
  <c r="Q192" i="7"/>
  <c r="R192" i="7"/>
  <c r="S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P193" i="7"/>
  <c r="Q193" i="7"/>
  <c r="R193" i="7"/>
  <c r="S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P194" i="7"/>
  <c r="Q194" i="7"/>
  <c r="R194" i="7"/>
  <c r="S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P195" i="7"/>
  <c r="Q195" i="7"/>
  <c r="R195" i="7"/>
  <c r="S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P196" i="7"/>
  <c r="Q196" i="7"/>
  <c r="R196" i="7"/>
  <c r="S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P197" i="7"/>
  <c r="Q197" i="7"/>
  <c r="R197" i="7"/>
  <c r="S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P198" i="7"/>
  <c r="Q198" i="7"/>
  <c r="R198" i="7"/>
  <c r="S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P199" i="7"/>
  <c r="Q199" i="7"/>
  <c r="R199" i="7"/>
  <c r="S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P200" i="7"/>
  <c r="Q200" i="7"/>
  <c r="R200" i="7"/>
  <c r="S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P201" i="7"/>
  <c r="Q201" i="7"/>
  <c r="R201" i="7"/>
  <c r="S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P202" i="7"/>
  <c r="Q202" i="7"/>
  <c r="R202" i="7"/>
  <c r="S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P203" i="7"/>
  <c r="Q203" i="7"/>
  <c r="R203" i="7"/>
  <c r="S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P204" i="7"/>
  <c r="Q204" i="7"/>
  <c r="R204" i="7"/>
  <c r="S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P205" i="7"/>
  <c r="Q205" i="7"/>
  <c r="R205" i="7"/>
  <c r="S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P206" i="7"/>
  <c r="Q206" i="7"/>
  <c r="R206" i="7"/>
  <c r="S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P207" i="7"/>
  <c r="Q207" i="7"/>
  <c r="R207" i="7"/>
  <c r="S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P208" i="7"/>
  <c r="Q208" i="7"/>
  <c r="R208" i="7"/>
  <c r="S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P209" i="7"/>
  <c r="Q209" i="7"/>
  <c r="R209" i="7"/>
  <c r="S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P210" i="7"/>
  <c r="Q210" i="7"/>
  <c r="R210" i="7"/>
  <c r="S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P211" i="7"/>
  <c r="Q211" i="7"/>
  <c r="R211" i="7"/>
  <c r="S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P212" i="7"/>
  <c r="Q212" i="7"/>
  <c r="R212" i="7"/>
  <c r="S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P213" i="7"/>
  <c r="Q213" i="7"/>
  <c r="R213" i="7"/>
  <c r="S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P214" i="7"/>
  <c r="Q214" i="7"/>
  <c r="R214" i="7"/>
  <c r="S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P215" i="7"/>
  <c r="Q215" i="7"/>
  <c r="R215" i="7"/>
  <c r="S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P216" i="7"/>
  <c r="Q216" i="7"/>
  <c r="R216" i="7"/>
  <c r="S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P217" i="7"/>
  <c r="Q217" i="7"/>
  <c r="R217" i="7"/>
  <c r="S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P218" i="7"/>
  <c r="Q218" i="7"/>
  <c r="R218" i="7"/>
  <c r="S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P219" i="7"/>
  <c r="Q219" i="7"/>
  <c r="R219" i="7"/>
  <c r="S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P220" i="7"/>
  <c r="Q220" i="7"/>
  <c r="R220" i="7"/>
  <c r="S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P221" i="7"/>
  <c r="Q221" i="7"/>
  <c r="R221" i="7"/>
  <c r="S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P222" i="7"/>
  <c r="Q222" i="7"/>
  <c r="R222" i="7"/>
  <c r="S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P223" i="7"/>
  <c r="Q223" i="7"/>
  <c r="R223" i="7"/>
  <c r="S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P224" i="7"/>
  <c r="Q224" i="7"/>
  <c r="R224" i="7"/>
  <c r="S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P225" i="7"/>
  <c r="Q225" i="7"/>
  <c r="R225" i="7"/>
  <c r="S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P226" i="7"/>
  <c r="Q226" i="7"/>
  <c r="R226" i="7"/>
  <c r="S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P227" i="7"/>
  <c r="Q227" i="7"/>
  <c r="R227" i="7"/>
  <c r="S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P228" i="7"/>
  <c r="Q228" i="7"/>
  <c r="R228" i="7"/>
  <c r="S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P229" i="7"/>
  <c r="Q229" i="7"/>
  <c r="R229" i="7"/>
  <c r="S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P230" i="7"/>
  <c r="Q230" i="7"/>
  <c r="R230" i="7"/>
  <c r="S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P231" i="7"/>
  <c r="Q231" i="7"/>
  <c r="R231" i="7"/>
  <c r="S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P232" i="7"/>
  <c r="Q232" i="7"/>
  <c r="R232" i="7"/>
  <c r="S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P233" i="7"/>
  <c r="Q233" i="7"/>
  <c r="R233" i="7"/>
  <c r="S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P234" i="7"/>
  <c r="Q234" i="7"/>
  <c r="R234" i="7"/>
  <c r="S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P235" i="7"/>
  <c r="Q235" i="7"/>
  <c r="R235" i="7"/>
  <c r="S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P236" i="7"/>
  <c r="Q236" i="7"/>
  <c r="R236" i="7"/>
  <c r="S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P237" i="7"/>
  <c r="Q237" i="7"/>
  <c r="R237" i="7"/>
  <c r="S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P238" i="7"/>
  <c r="Q238" i="7"/>
  <c r="R238" i="7"/>
  <c r="S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P239" i="7"/>
  <c r="Q239" i="7"/>
  <c r="R239" i="7"/>
  <c r="S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P240" i="7"/>
  <c r="Q240" i="7"/>
  <c r="R240" i="7"/>
  <c r="S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P241" i="7"/>
  <c r="Q241" i="7"/>
  <c r="R241" i="7"/>
  <c r="S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P242" i="7"/>
  <c r="Q242" i="7"/>
  <c r="R242" i="7"/>
  <c r="S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P243" i="7"/>
  <c r="Q243" i="7"/>
  <c r="R243" i="7"/>
  <c r="S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P244" i="7"/>
  <c r="Q244" i="7"/>
  <c r="R244" i="7"/>
  <c r="S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P245" i="7"/>
  <c r="Q245" i="7"/>
  <c r="R245" i="7"/>
  <c r="S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P246" i="7"/>
  <c r="Q246" i="7"/>
  <c r="R246" i="7"/>
  <c r="S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P247" i="7"/>
  <c r="Q247" i="7"/>
  <c r="R247" i="7"/>
  <c r="S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P248" i="7"/>
  <c r="Q248" i="7"/>
  <c r="R248" i="7"/>
  <c r="S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P249" i="7"/>
  <c r="Q249" i="7"/>
  <c r="R249" i="7"/>
  <c r="S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P250" i="7"/>
  <c r="Q250" i="7"/>
  <c r="R250" i="7"/>
  <c r="S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P251" i="7"/>
  <c r="Q251" i="7"/>
  <c r="R251" i="7"/>
  <c r="S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P252" i="7"/>
  <c r="Q252" i="7"/>
  <c r="R252" i="7"/>
  <c r="S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P253" i="7"/>
  <c r="Q253" i="7"/>
  <c r="R253" i="7"/>
  <c r="S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P254" i="7"/>
  <c r="Q254" i="7"/>
  <c r="R254" i="7"/>
  <c r="S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P255" i="7"/>
  <c r="Q255" i="7"/>
  <c r="R255" i="7"/>
  <c r="S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P256" i="7"/>
  <c r="Q256" i="7"/>
  <c r="R256" i="7"/>
  <c r="S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P257" i="7"/>
  <c r="Q257" i="7"/>
  <c r="R257" i="7"/>
  <c r="S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P258" i="7"/>
  <c r="Q258" i="7"/>
  <c r="R258" i="7"/>
  <c r="S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P259" i="7"/>
  <c r="Q259" i="7"/>
  <c r="R259" i="7"/>
  <c r="S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P260" i="7"/>
  <c r="Q260" i="7"/>
  <c r="R260" i="7"/>
  <c r="S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P261" i="7"/>
  <c r="Q261" i="7"/>
  <c r="R261" i="7"/>
  <c r="S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P262" i="7"/>
  <c r="Q262" i="7"/>
  <c r="R262" i="7"/>
  <c r="S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P263" i="7"/>
  <c r="Q263" i="7"/>
  <c r="R263" i="7"/>
  <c r="S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P264" i="7"/>
  <c r="Q264" i="7"/>
  <c r="R264" i="7"/>
  <c r="S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P265" i="7"/>
  <c r="Q265" i="7"/>
  <c r="R265" i="7"/>
  <c r="S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P266" i="7"/>
  <c r="Q266" i="7"/>
  <c r="R266" i="7"/>
  <c r="S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P267" i="7"/>
  <c r="Q267" i="7"/>
  <c r="R267" i="7"/>
  <c r="S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P268" i="7"/>
  <c r="Q268" i="7"/>
  <c r="R268" i="7"/>
  <c r="S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P269" i="7"/>
  <c r="Q269" i="7"/>
  <c r="R269" i="7"/>
  <c r="S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P270" i="7"/>
  <c r="Q270" i="7"/>
  <c r="R270" i="7"/>
  <c r="S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P271" i="7"/>
  <c r="Q271" i="7"/>
  <c r="R271" i="7"/>
  <c r="S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P272" i="7"/>
  <c r="Q272" i="7"/>
  <c r="R272" i="7"/>
  <c r="S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P273" i="7"/>
  <c r="Q273" i="7"/>
  <c r="R273" i="7"/>
  <c r="S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P274" i="7"/>
  <c r="Q274" i="7"/>
  <c r="R274" i="7"/>
  <c r="S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P275" i="7"/>
  <c r="Q275" i="7"/>
  <c r="R275" i="7"/>
  <c r="S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P276" i="7"/>
  <c r="Q276" i="7"/>
  <c r="R276" i="7"/>
  <c r="S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P277" i="7"/>
  <c r="Q277" i="7"/>
  <c r="R277" i="7"/>
  <c r="S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P278" i="7"/>
  <c r="Q278" i="7"/>
  <c r="R278" i="7"/>
  <c r="S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P279" i="7"/>
  <c r="Q279" i="7"/>
  <c r="R279" i="7"/>
  <c r="S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P280" i="7"/>
  <c r="Q280" i="7"/>
  <c r="R280" i="7"/>
  <c r="S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P281" i="7"/>
  <c r="Q281" i="7"/>
  <c r="R281" i="7"/>
  <c r="S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P282" i="7"/>
  <c r="Q282" i="7"/>
  <c r="R282" i="7"/>
  <c r="S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P283" i="7"/>
  <c r="Q283" i="7"/>
  <c r="R283" i="7"/>
  <c r="S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P284" i="7"/>
  <c r="Q284" i="7"/>
  <c r="R284" i="7"/>
  <c r="S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P285" i="7"/>
  <c r="Q285" i="7"/>
  <c r="R285" i="7"/>
  <c r="S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P286" i="7"/>
  <c r="Q286" i="7"/>
  <c r="R286" i="7"/>
  <c r="S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P287" i="7"/>
  <c r="Q287" i="7"/>
  <c r="R287" i="7"/>
  <c r="S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P288" i="7"/>
  <c r="Q288" i="7"/>
  <c r="R288" i="7"/>
  <c r="S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P289" i="7"/>
  <c r="Q289" i="7"/>
  <c r="R289" i="7"/>
  <c r="S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P290" i="7"/>
  <c r="Q290" i="7"/>
  <c r="R290" i="7"/>
  <c r="S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P291" i="7"/>
  <c r="Q291" i="7"/>
  <c r="R291" i="7"/>
  <c r="S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P292" i="7"/>
  <c r="Q292" i="7"/>
  <c r="R292" i="7"/>
  <c r="S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P293" i="7"/>
  <c r="Q293" i="7"/>
  <c r="R293" i="7"/>
  <c r="S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P294" i="7"/>
  <c r="Q294" i="7"/>
  <c r="R294" i="7"/>
  <c r="S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P295" i="7"/>
  <c r="Q295" i="7"/>
  <c r="R295" i="7"/>
  <c r="S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P296" i="7"/>
  <c r="Q296" i="7"/>
  <c r="R296" i="7"/>
  <c r="S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P297" i="7"/>
  <c r="Q297" i="7"/>
  <c r="R297" i="7"/>
  <c r="S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P298" i="7"/>
  <c r="Q298" i="7"/>
  <c r="R298" i="7"/>
  <c r="S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P299" i="7"/>
  <c r="Q299" i="7"/>
  <c r="R299" i="7"/>
  <c r="S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P300" i="7"/>
  <c r="Q300" i="7"/>
  <c r="R300" i="7"/>
  <c r="S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P301" i="7"/>
  <c r="Q301" i="7"/>
  <c r="R301" i="7"/>
  <c r="S301" i="7"/>
  <c r="T301" i="7"/>
  <c r="U301" i="7"/>
  <c r="V301" i="7"/>
  <c r="W301" i="7"/>
  <c r="X301" i="7"/>
  <c r="Y301" i="7"/>
  <c r="Z301" i="7"/>
  <c r="AA301" i="7"/>
  <c r="AB301" i="7"/>
  <c r="AC301" i="7"/>
  <c r="AD301" i="7"/>
  <c r="AE301" i="7"/>
  <c r="P302" i="7"/>
  <c r="Q302" i="7"/>
  <c r="R302" i="7"/>
  <c r="S302" i="7"/>
  <c r="T302" i="7"/>
  <c r="U302" i="7"/>
  <c r="V302" i="7"/>
  <c r="W302" i="7"/>
  <c r="X302" i="7"/>
  <c r="Y302" i="7"/>
  <c r="Z302" i="7"/>
  <c r="AA302" i="7"/>
  <c r="AB302" i="7"/>
  <c r="AC302" i="7"/>
  <c r="AD302" i="7"/>
  <c r="AE302" i="7"/>
  <c r="P303" i="7"/>
  <c r="Q303" i="7"/>
  <c r="R303" i="7"/>
  <c r="S303" i="7"/>
  <c r="T303" i="7"/>
  <c r="U303" i="7"/>
  <c r="V303" i="7"/>
  <c r="W303" i="7"/>
  <c r="X303" i="7"/>
  <c r="Y303" i="7"/>
  <c r="Z303" i="7"/>
  <c r="AA303" i="7"/>
  <c r="AB303" i="7"/>
  <c r="AC303" i="7"/>
  <c r="AD303" i="7"/>
  <c r="AE303" i="7"/>
  <c r="P304" i="7"/>
  <c r="Q304" i="7"/>
  <c r="R304" i="7"/>
  <c r="S304" i="7"/>
  <c r="T304" i="7"/>
  <c r="U304" i="7"/>
  <c r="V304" i="7"/>
  <c r="W304" i="7"/>
  <c r="X304" i="7"/>
  <c r="Y304" i="7"/>
  <c r="Z304" i="7"/>
  <c r="AA304" i="7"/>
  <c r="AB304" i="7"/>
  <c r="AC304" i="7"/>
  <c r="AD304" i="7"/>
  <c r="AE304" i="7"/>
  <c r="P305" i="7"/>
  <c r="Q305" i="7"/>
  <c r="R305" i="7"/>
  <c r="S305" i="7"/>
  <c r="T305" i="7"/>
  <c r="U305" i="7"/>
  <c r="V305" i="7"/>
  <c r="W305" i="7"/>
  <c r="X305" i="7"/>
  <c r="Y305" i="7"/>
  <c r="Z305" i="7"/>
  <c r="AA305" i="7"/>
  <c r="AB305" i="7"/>
  <c r="AC305" i="7"/>
  <c r="AD305" i="7"/>
  <c r="AE305" i="7"/>
  <c r="P306" i="7"/>
  <c r="Q306" i="7"/>
  <c r="R306" i="7"/>
  <c r="S306" i="7"/>
  <c r="T306" i="7"/>
  <c r="U306" i="7"/>
  <c r="V306" i="7"/>
  <c r="W306" i="7"/>
  <c r="X306" i="7"/>
  <c r="Y306" i="7"/>
  <c r="Z306" i="7"/>
  <c r="AA306" i="7"/>
  <c r="AB306" i="7"/>
  <c r="AC306" i="7"/>
  <c r="AD306" i="7"/>
  <c r="AE306" i="7"/>
  <c r="P307" i="7"/>
  <c r="Q307" i="7"/>
  <c r="R307" i="7"/>
  <c r="S307" i="7"/>
  <c r="T307" i="7"/>
  <c r="U307" i="7"/>
  <c r="V307" i="7"/>
  <c r="W307" i="7"/>
  <c r="X307" i="7"/>
  <c r="Y307" i="7"/>
  <c r="Z307" i="7"/>
  <c r="AA307" i="7"/>
  <c r="AB307" i="7"/>
  <c r="AC307" i="7"/>
  <c r="AD307" i="7"/>
  <c r="AE307" i="7"/>
  <c r="P308" i="7"/>
  <c r="Q308" i="7"/>
  <c r="R308" i="7"/>
  <c r="S308" i="7"/>
  <c r="T308" i="7"/>
  <c r="U308" i="7"/>
  <c r="V308" i="7"/>
  <c r="W308" i="7"/>
  <c r="X308" i="7"/>
  <c r="Y308" i="7"/>
  <c r="Z308" i="7"/>
  <c r="AA308" i="7"/>
  <c r="AB308" i="7"/>
  <c r="AC308" i="7"/>
  <c r="AD308" i="7"/>
  <c r="AE308" i="7"/>
  <c r="P309" i="7"/>
  <c r="Q309" i="7"/>
  <c r="R309" i="7"/>
  <c r="S309" i="7"/>
  <c r="T309" i="7"/>
  <c r="U309" i="7"/>
  <c r="V309" i="7"/>
  <c r="W309" i="7"/>
  <c r="X309" i="7"/>
  <c r="Y309" i="7"/>
  <c r="Z309" i="7"/>
  <c r="AA309" i="7"/>
  <c r="AB309" i="7"/>
  <c r="AC309" i="7"/>
  <c r="AD309" i="7"/>
  <c r="AE309" i="7"/>
  <c r="P310" i="7"/>
  <c r="Q310" i="7"/>
  <c r="R310" i="7"/>
  <c r="S310" i="7"/>
  <c r="T310" i="7"/>
  <c r="U310" i="7"/>
  <c r="V310" i="7"/>
  <c r="W310" i="7"/>
  <c r="X310" i="7"/>
  <c r="Y310" i="7"/>
  <c r="Z310" i="7"/>
  <c r="AA310" i="7"/>
  <c r="AB310" i="7"/>
  <c r="AC310" i="7"/>
  <c r="AD310" i="7"/>
  <c r="AE310" i="7"/>
  <c r="P311" i="7"/>
  <c r="Q311" i="7"/>
  <c r="R311" i="7"/>
  <c r="S311" i="7"/>
  <c r="T311" i="7"/>
  <c r="U311" i="7"/>
  <c r="V311" i="7"/>
  <c r="W311" i="7"/>
  <c r="X311" i="7"/>
  <c r="Y311" i="7"/>
  <c r="Z311" i="7"/>
  <c r="AA311" i="7"/>
  <c r="AB311" i="7"/>
  <c r="AC311" i="7"/>
  <c r="AD311" i="7"/>
  <c r="AE311" i="7"/>
  <c r="P312" i="7"/>
  <c r="Q312" i="7"/>
  <c r="R312" i="7"/>
  <c r="S312" i="7"/>
  <c r="T312" i="7"/>
  <c r="U312" i="7"/>
  <c r="V312" i="7"/>
  <c r="W312" i="7"/>
  <c r="X312" i="7"/>
  <c r="Y312" i="7"/>
  <c r="Z312" i="7"/>
  <c r="AA312" i="7"/>
  <c r="AB312" i="7"/>
  <c r="AC312" i="7"/>
  <c r="AD312" i="7"/>
  <c r="AE312" i="7"/>
  <c r="P313" i="7"/>
  <c r="Q313" i="7"/>
  <c r="R313" i="7"/>
  <c r="S313" i="7"/>
  <c r="T313" i="7"/>
  <c r="U313" i="7"/>
  <c r="V313" i="7"/>
  <c r="W313" i="7"/>
  <c r="X313" i="7"/>
  <c r="Y313" i="7"/>
  <c r="Z313" i="7"/>
  <c r="AA313" i="7"/>
  <c r="AB313" i="7"/>
  <c r="AC313" i="7"/>
  <c r="AD313" i="7"/>
  <c r="AE313" i="7"/>
  <c r="P314" i="7"/>
  <c r="Q314" i="7"/>
  <c r="R314" i="7"/>
  <c r="S314" i="7"/>
  <c r="T314" i="7"/>
  <c r="U314" i="7"/>
  <c r="V314" i="7"/>
  <c r="W314" i="7"/>
  <c r="X314" i="7"/>
  <c r="Y314" i="7"/>
  <c r="Z314" i="7"/>
  <c r="AA314" i="7"/>
  <c r="AB314" i="7"/>
  <c r="AC314" i="7"/>
  <c r="AD314" i="7"/>
  <c r="AE314" i="7"/>
  <c r="P315" i="7"/>
  <c r="Q315" i="7"/>
  <c r="R315" i="7"/>
  <c r="S315" i="7"/>
  <c r="T315" i="7"/>
  <c r="U315" i="7"/>
  <c r="V315" i="7"/>
  <c r="W315" i="7"/>
  <c r="X315" i="7"/>
  <c r="Y315" i="7"/>
  <c r="Z315" i="7"/>
  <c r="AA315" i="7"/>
  <c r="AB315" i="7"/>
  <c r="AC315" i="7"/>
  <c r="AD315" i="7"/>
  <c r="AE315" i="7"/>
  <c r="P316" i="7"/>
  <c r="Q316" i="7"/>
  <c r="R316" i="7"/>
  <c r="S316" i="7"/>
  <c r="T316" i="7"/>
  <c r="U316" i="7"/>
  <c r="V316" i="7"/>
  <c r="W316" i="7"/>
  <c r="X316" i="7"/>
  <c r="Y316" i="7"/>
  <c r="Z316" i="7"/>
  <c r="AA316" i="7"/>
  <c r="AB316" i="7"/>
  <c r="AC316" i="7"/>
  <c r="AD316" i="7"/>
  <c r="AE316" i="7"/>
  <c r="P317" i="7"/>
  <c r="Q317" i="7"/>
  <c r="R317" i="7"/>
  <c r="S317" i="7"/>
  <c r="T317" i="7"/>
  <c r="U317" i="7"/>
  <c r="V317" i="7"/>
  <c r="W317" i="7"/>
  <c r="X317" i="7"/>
  <c r="Y317" i="7"/>
  <c r="Z317" i="7"/>
  <c r="AA317" i="7"/>
  <c r="AB317" i="7"/>
  <c r="AC317" i="7"/>
  <c r="AD317" i="7"/>
  <c r="AE317" i="7"/>
  <c r="P318" i="7"/>
  <c r="Q318" i="7"/>
  <c r="R318" i="7"/>
  <c r="S318" i="7"/>
  <c r="T318" i="7"/>
  <c r="U318" i="7"/>
  <c r="V318" i="7"/>
  <c r="W318" i="7"/>
  <c r="X318" i="7"/>
  <c r="Y318" i="7"/>
  <c r="Z318" i="7"/>
  <c r="AA318" i="7"/>
  <c r="AB318" i="7"/>
  <c r="AC318" i="7"/>
  <c r="AD318" i="7"/>
  <c r="AE318" i="7"/>
  <c r="P319" i="7"/>
  <c r="Q319" i="7"/>
  <c r="R319" i="7"/>
  <c r="S319" i="7"/>
  <c r="T319" i="7"/>
  <c r="U319" i="7"/>
  <c r="V319" i="7"/>
  <c r="W319" i="7"/>
  <c r="X319" i="7"/>
  <c r="Y319" i="7"/>
  <c r="Z319" i="7"/>
  <c r="AA319" i="7"/>
  <c r="AB319" i="7"/>
  <c r="AC319" i="7"/>
  <c r="AD319" i="7"/>
  <c r="AE319" i="7"/>
  <c r="P320" i="7"/>
  <c r="Q320" i="7"/>
  <c r="R320" i="7"/>
  <c r="S320" i="7"/>
  <c r="T320" i="7"/>
  <c r="U320" i="7"/>
  <c r="V320" i="7"/>
  <c r="W320" i="7"/>
  <c r="X320" i="7"/>
  <c r="Y320" i="7"/>
  <c r="Z320" i="7"/>
  <c r="AA320" i="7"/>
  <c r="AB320" i="7"/>
  <c r="AC320" i="7"/>
  <c r="AD320" i="7"/>
  <c r="AE320" i="7"/>
  <c r="P321" i="7"/>
  <c r="Q321" i="7"/>
  <c r="R321" i="7"/>
  <c r="S321" i="7"/>
  <c r="T321" i="7"/>
  <c r="U321" i="7"/>
  <c r="V321" i="7"/>
  <c r="W321" i="7"/>
  <c r="X321" i="7"/>
  <c r="Y321" i="7"/>
  <c r="Z321" i="7"/>
  <c r="AA321" i="7"/>
  <c r="AB321" i="7"/>
  <c r="AC321" i="7"/>
  <c r="AD321" i="7"/>
  <c r="AE321" i="7"/>
  <c r="P322" i="7"/>
  <c r="Q322" i="7"/>
  <c r="R322" i="7"/>
  <c r="S322" i="7"/>
  <c r="T322" i="7"/>
  <c r="U322" i="7"/>
  <c r="V322" i="7"/>
  <c r="W322" i="7"/>
  <c r="X322" i="7"/>
  <c r="Y322" i="7"/>
  <c r="Z322" i="7"/>
  <c r="AA322" i="7"/>
  <c r="AB322" i="7"/>
  <c r="AC322" i="7"/>
  <c r="AD322" i="7"/>
  <c r="AE322" i="7"/>
  <c r="P323" i="7"/>
  <c r="Q323" i="7"/>
  <c r="R323" i="7"/>
  <c r="S323" i="7"/>
  <c r="T323" i="7"/>
  <c r="U323" i="7"/>
  <c r="V323" i="7"/>
  <c r="W323" i="7"/>
  <c r="X323" i="7"/>
  <c r="Y323" i="7"/>
  <c r="Z323" i="7"/>
  <c r="AA323" i="7"/>
  <c r="AB323" i="7"/>
  <c r="AC323" i="7"/>
  <c r="AD323" i="7"/>
  <c r="AE323" i="7"/>
  <c r="P324" i="7"/>
  <c r="Q324" i="7"/>
  <c r="R324" i="7"/>
  <c r="S324" i="7"/>
  <c r="T324" i="7"/>
  <c r="U324" i="7"/>
  <c r="V324" i="7"/>
  <c r="W324" i="7"/>
  <c r="X324" i="7"/>
  <c r="Y324" i="7"/>
  <c r="Z324" i="7"/>
  <c r="AA324" i="7"/>
  <c r="AB324" i="7"/>
  <c r="AC324" i="7"/>
  <c r="AD324" i="7"/>
  <c r="AE324" i="7"/>
  <c r="P325" i="7"/>
  <c r="Q325" i="7"/>
  <c r="R325" i="7"/>
  <c r="S325" i="7"/>
  <c r="T325" i="7"/>
  <c r="U325" i="7"/>
  <c r="V325" i="7"/>
  <c r="W325" i="7"/>
  <c r="X325" i="7"/>
  <c r="Y325" i="7"/>
  <c r="Z325" i="7"/>
  <c r="AA325" i="7"/>
  <c r="AB325" i="7"/>
  <c r="AC325" i="7"/>
  <c r="AD325" i="7"/>
  <c r="AE325" i="7"/>
  <c r="P326" i="7"/>
  <c r="Q326" i="7"/>
  <c r="R326" i="7"/>
  <c r="S326" i="7"/>
  <c r="T326" i="7"/>
  <c r="U326" i="7"/>
  <c r="V326" i="7"/>
  <c r="W326" i="7"/>
  <c r="X326" i="7"/>
  <c r="Y326" i="7"/>
  <c r="Z326" i="7"/>
  <c r="AA326" i="7"/>
  <c r="AB326" i="7"/>
  <c r="AC326" i="7"/>
  <c r="AD326" i="7"/>
  <c r="AE326" i="7"/>
  <c r="P327" i="7"/>
  <c r="Q327" i="7"/>
  <c r="R327" i="7"/>
  <c r="S327" i="7"/>
  <c r="T327" i="7"/>
  <c r="U327" i="7"/>
  <c r="V327" i="7"/>
  <c r="W327" i="7"/>
  <c r="X327" i="7"/>
  <c r="Y327" i="7"/>
  <c r="Z327" i="7"/>
  <c r="AA327" i="7"/>
  <c r="AB327" i="7"/>
  <c r="AC327" i="7"/>
  <c r="AD327" i="7"/>
  <c r="AE327" i="7"/>
  <c r="P328" i="7"/>
  <c r="Q328" i="7"/>
  <c r="R328" i="7"/>
  <c r="S328" i="7"/>
  <c r="T328" i="7"/>
  <c r="U328" i="7"/>
  <c r="V328" i="7"/>
  <c r="W328" i="7"/>
  <c r="X328" i="7"/>
  <c r="Y328" i="7"/>
  <c r="Z328" i="7"/>
  <c r="AA328" i="7"/>
  <c r="AB328" i="7"/>
  <c r="AC328" i="7"/>
  <c r="AD328" i="7"/>
  <c r="AE328" i="7"/>
  <c r="P329" i="7"/>
  <c r="Q329" i="7"/>
  <c r="R329" i="7"/>
  <c r="S329" i="7"/>
  <c r="T329" i="7"/>
  <c r="U329" i="7"/>
  <c r="V329" i="7"/>
  <c r="W329" i="7"/>
  <c r="X329" i="7"/>
  <c r="Y329" i="7"/>
  <c r="Z329" i="7"/>
  <c r="AA329" i="7"/>
  <c r="AB329" i="7"/>
  <c r="AC329" i="7"/>
  <c r="AD329" i="7"/>
  <c r="AE329" i="7"/>
  <c r="P330" i="7"/>
  <c r="Q330" i="7"/>
  <c r="R330" i="7"/>
  <c r="S330" i="7"/>
  <c r="T330" i="7"/>
  <c r="U330" i="7"/>
  <c r="V330" i="7"/>
  <c r="W330" i="7"/>
  <c r="X330" i="7"/>
  <c r="Y330" i="7"/>
  <c r="Z330" i="7"/>
  <c r="AA330" i="7"/>
  <c r="AB330" i="7"/>
  <c r="AC330" i="7"/>
  <c r="AD330" i="7"/>
  <c r="AE330" i="7"/>
  <c r="P331" i="7"/>
  <c r="Q331" i="7"/>
  <c r="R331" i="7"/>
  <c r="S331" i="7"/>
  <c r="T331" i="7"/>
  <c r="U331" i="7"/>
  <c r="V331" i="7"/>
  <c r="W331" i="7"/>
  <c r="X331" i="7"/>
  <c r="Y331" i="7"/>
  <c r="Z331" i="7"/>
  <c r="AA331" i="7"/>
  <c r="AB331" i="7"/>
  <c r="AC331" i="7"/>
  <c r="AD331" i="7"/>
  <c r="AE331" i="7"/>
  <c r="P332" i="7"/>
  <c r="Q332" i="7"/>
  <c r="R332" i="7"/>
  <c r="S332" i="7"/>
  <c r="T332" i="7"/>
  <c r="U332" i="7"/>
  <c r="V332" i="7"/>
  <c r="W332" i="7"/>
  <c r="X332" i="7"/>
  <c r="Y332" i="7"/>
  <c r="Z332" i="7"/>
  <c r="AA332" i="7"/>
  <c r="AB332" i="7"/>
  <c r="AC332" i="7"/>
  <c r="AD332" i="7"/>
  <c r="AE332" i="7"/>
  <c r="P333" i="7"/>
  <c r="Q333" i="7"/>
  <c r="R333" i="7"/>
  <c r="S333" i="7"/>
  <c r="T333" i="7"/>
  <c r="U333" i="7"/>
  <c r="V333" i="7"/>
  <c r="W333" i="7"/>
  <c r="X333" i="7"/>
  <c r="Y333" i="7"/>
  <c r="Z333" i="7"/>
  <c r="AA333" i="7"/>
  <c r="AB333" i="7"/>
  <c r="AC333" i="7"/>
  <c r="AD333" i="7"/>
  <c r="AE333" i="7"/>
  <c r="P334" i="7"/>
  <c r="Q334" i="7"/>
  <c r="R334" i="7"/>
  <c r="S334" i="7"/>
  <c r="T334" i="7"/>
  <c r="U334" i="7"/>
  <c r="V334" i="7"/>
  <c r="W334" i="7"/>
  <c r="X334" i="7"/>
  <c r="Y334" i="7"/>
  <c r="Z334" i="7"/>
  <c r="AA334" i="7"/>
  <c r="AB334" i="7"/>
  <c r="AC334" i="7"/>
  <c r="AD334" i="7"/>
  <c r="AE334" i="7"/>
  <c r="P335" i="7"/>
  <c r="Q335" i="7"/>
  <c r="R335" i="7"/>
  <c r="S335" i="7"/>
  <c r="T335" i="7"/>
  <c r="U335" i="7"/>
  <c r="V335" i="7"/>
  <c r="W335" i="7"/>
  <c r="X335" i="7"/>
  <c r="Y335" i="7"/>
  <c r="Z335" i="7"/>
  <c r="AA335" i="7"/>
  <c r="AB335" i="7"/>
  <c r="AC335" i="7"/>
  <c r="AD335" i="7"/>
  <c r="AE335" i="7"/>
  <c r="P336" i="7"/>
  <c r="Q336" i="7"/>
  <c r="R336" i="7"/>
  <c r="S336" i="7"/>
  <c r="T336" i="7"/>
  <c r="U336" i="7"/>
  <c r="V336" i="7"/>
  <c r="W336" i="7"/>
  <c r="X336" i="7"/>
  <c r="Y336" i="7"/>
  <c r="Z336" i="7"/>
  <c r="AA336" i="7"/>
  <c r="AB336" i="7"/>
  <c r="AC336" i="7"/>
  <c r="AD336" i="7"/>
  <c r="AE336" i="7"/>
  <c r="P337" i="7"/>
  <c r="Q337" i="7"/>
  <c r="R337" i="7"/>
  <c r="S337" i="7"/>
  <c r="T337" i="7"/>
  <c r="U337" i="7"/>
  <c r="V337" i="7"/>
  <c r="W337" i="7"/>
  <c r="X337" i="7"/>
  <c r="Y337" i="7"/>
  <c r="Z337" i="7"/>
  <c r="AA337" i="7"/>
  <c r="AB337" i="7"/>
  <c r="AC337" i="7"/>
  <c r="AD337" i="7"/>
  <c r="AE337" i="7"/>
  <c r="P338" i="7"/>
  <c r="Q338" i="7"/>
  <c r="R338" i="7"/>
  <c r="S338" i="7"/>
  <c r="T338" i="7"/>
  <c r="U338" i="7"/>
  <c r="V338" i="7"/>
  <c r="W338" i="7"/>
  <c r="X338" i="7"/>
  <c r="Y338" i="7"/>
  <c r="Z338" i="7"/>
  <c r="AA338" i="7"/>
  <c r="AB338" i="7"/>
  <c r="AC338" i="7"/>
  <c r="AD338" i="7"/>
  <c r="AE338" i="7"/>
  <c r="P339" i="7"/>
  <c r="Q339" i="7"/>
  <c r="R339" i="7"/>
  <c r="S339" i="7"/>
  <c r="T339" i="7"/>
  <c r="U339" i="7"/>
  <c r="V339" i="7"/>
  <c r="W339" i="7"/>
  <c r="X339" i="7"/>
  <c r="Y339" i="7"/>
  <c r="Z339" i="7"/>
  <c r="AA339" i="7"/>
  <c r="AB339" i="7"/>
  <c r="AC339" i="7"/>
  <c r="AD339" i="7"/>
  <c r="AE339" i="7"/>
  <c r="P340" i="7"/>
  <c r="Q340" i="7"/>
  <c r="R340" i="7"/>
  <c r="S340" i="7"/>
  <c r="T340" i="7"/>
  <c r="U340" i="7"/>
  <c r="V340" i="7"/>
  <c r="W340" i="7"/>
  <c r="X340" i="7"/>
  <c r="Y340" i="7"/>
  <c r="Z340" i="7"/>
  <c r="AA340" i="7"/>
  <c r="AB340" i="7"/>
  <c r="AC340" i="7"/>
  <c r="AD340" i="7"/>
  <c r="AE340" i="7"/>
  <c r="P341" i="7"/>
  <c r="Q341" i="7"/>
  <c r="R341" i="7"/>
  <c r="S341" i="7"/>
  <c r="T341" i="7"/>
  <c r="U341" i="7"/>
  <c r="V341" i="7"/>
  <c r="W341" i="7"/>
  <c r="X341" i="7"/>
  <c r="Y341" i="7"/>
  <c r="Z341" i="7"/>
  <c r="AA341" i="7"/>
  <c r="AB341" i="7"/>
  <c r="AC341" i="7"/>
  <c r="AD341" i="7"/>
  <c r="AE341" i="7"/>
  <c r="P342" i="7"/>
  <c r="Q342" i="7"/>
  <c r="R342" i="7"/>
  <c r="S342" i="7"/>
  <c r="T342" i="7"/>
  <c r="U342" i="7"/>
  <c r="V342" i="7"/>
  <c r="W342" i="7"/>
  <c r="X342" i="7"/>
  <c r="Y342" i="7"/>
  <c r="Z342" i="7"/>
  <c r="AA342" i="7"/>
  <c r="AB342" i="7"/>
  <c r="AC342" i="7"/>
  <c r="AD342" i="7"/>
  <c r="AE342" i="7"/>
  <c r="P343" i="7"/>
  <c r="Q343" i="7"/>
  <c r="R343" i="7"/>
  <c r="S343" i="7"/>
  <c r="T343" i="7"/>
  <c r="U343" i="7"/>
  <c r="V343" i="7"/>
  <c r="W343" i="7"/>
  <c r="X343" i="7"/>
  <c r="Y343" i="7"/>
  <c r="Z343" i="7"/>
  <c r="AA343" i="7"/>
  <c r="AB343" i="7"/>
  <c r="AC343" i="7"/>
  <c r="AD343" i="7"/>
  <c r="AE343" i="7"/>
  <c r="P344" i="7"/>
  <c r="Q344" i="7"/>
  <c r="R344" i="7"/>
  <c r="S344" i="7"/>
  <c r="T344" i="7"/>
  <c r="U344" i="7"/>
  <c r="V344" i="7"/>
  <c r="W344" i="7"/>
  <c r="X344" i="7"/>
  <c r="Y344" i="7"/>
  <c r="Z344" i="7"/>
  <c r="AA344" i="7"/>
  <c r="AB344" i="7"/>
  <c r="AC344" i="7"/>
  <c r="AD344" i="7"/>
  <c r="AE344" i="7"/>
  <c r="P345" i="7"/>
  <c r="Q345" i="7"/>
  <c r="R345" i="7"/>
  <c r="S345" i="7"/>
  <c r="T345" i="7"/>
  <c r="U345" i="7"/>
  <c r="V345" i="7"/>
  <c r="W345" i="7"/>
  <c r="X345" i="7"/>
  <c r="Y345" i="7"/>
  <c r="Z345" i="7"/>
  <c r="AA345" i="7"/>
  <c r="AB345" i="7"/>
  <c r="AC345" i="7"/>
  <c r="AD345" i="7"/>
  <c r="AE345" i="7"/>
  <c r="P346" i="7"/>
  <c r="Q346" i="7"/>
  <c r="R346" i="7"/>
  <c r="S346" i="7"/>
  <c r="T346" i="7"/>
  <c r="U346" i="7"/>
  <c r="V346" i="7"/>
  <c r="W346" i="7"/>
  <c r="X346" i="7"/>
  <c r="Y346" i="7"/>
  <c r="Z346" i="7"/>
  <c r="AA346" i="7"/>
  <c r="AB346" i="7"/>
  <c r="AC346" i="7"/>
  <c r="AD346" i="7"/>
  <c r="AE346" i="7"/>
  <c r="P347" i="7"/>
  <c r="Q347" i="7"/>
  <c r="R347" i="7"/>
  <c r="S347" i="7"/>
  <c r="T347" i="7"/>
  <c r="U347" i="7"/>
  <c r="V347" i="7"/>
  <c r="W347" i="7"/>
  <c r="X347" i="7"/>
  <c r="Y347" i="7"/>
  <c r="Z347" i="7"/>
  <c r="AA347" i="7"/>
  <c r="AB347" i="7"/>
  <c r="AC347" i="7"/>
  <c r="AD347" i="7"/>
  <c r="AE347" i="7"/>
  <c r="P348" i="7"/>
  <c r="Q348" i="7"/>
  <c r="R348" i="7"/>
  <c r="S348" i="7"/>
  <c r="T348" i="7"/>
  <c r="U348" i="7"/>
  <c r="V348" i="7"/>
  <c r="W348" i="7"/>
  <c r="X348" i="7"/>
  <c r="Y348" i="7"/>
  <c r="Z348" i="7"/>
  <c r="AA348" i="7"/>
  <c r="AB348" i="7"/>
  <c r="AC348" i="7"/>
  <c r="AD348" i="7"/>
  <c r="AE348" i="7"/>
  <c r="P349" i="7"/>
  <c r="Q349" i="7"/>
  <c r="R349" i="7"/>
  <c r="S349" i="7"/>
  <c r="T349" i="7"/>
  <c r="U349" i="7"/>
  <c r="V349" i="7"/>
  <c r="W349" i="7"/>
  <c r="X349" i="7"/>
  <c r="Y349" i="7"/>
  <c r="Z349" i="7"/>
  <c r="AA349" i="7"/>
  <c r="AB349" i="7"/>
  <c r="AC349" i="7"/>
  <c r="AD349" i="7"/>
  <c r="AE349" i="7"/>
  <c r="P350" i="7"/>
  <c r="Q350" i="7"/>
  <c r="R350" i="7"/>
  <c r="S350" i="7"/>
  <c r="T350" i="7"/>
  <c r="U350" i="7"/>
  <c r="V350" i="7"/>
  <c r="W350" i="7"/>
  <c r="X350" i="7"/>
  <c r="Y350" i="7"/>
  <c r="Z350" i="7"/>
  <c r="AA350" i="7"/>
  <c r="AB350" i="7"/>
  <c r="AC350" i="7"/>
  <c r="AD350" i="7"/>
  <c r="AE350" i="7"/>
  <c r="P351" i="7"/>
  <c r="Q351" i="7"/>
  <c r="R351" i="7"/>
  <c r="S351" i="7"/>
  <c r="T351" i="7"/>
  <c r="U351" i="7"/>
  <c r="V351" i="7"/>
  <c r="W351" i="7"/>
  <c r="X351" i="7"/>
  <c r="Y351" i="7"/>
  <c r="Z351" i="7"/>
  <c r="AA351" i="7"/>
  <c r="AB351" i="7"/>
  <c r="AC351" i="7"/>
  <c r="AD351" i="7"/>
  <c r="AE351" i="7"/>
  <c r="P352" i="7"/>
  <c r="Q352" i="7"/>
  <c r="R352" i="7"/>
  <c r="S352" i="7"/>
  <c r="T352" i="7"/>
  <c r="U352" i="7"/>
  <c r="V352" i="7"/>
  <c r="W352" i="7"/>
  <c r="X352" i="7"/>
  <c r="Y352" i="7"/>
  <c r="Z352" i="7"/>
  <c r="AA352" i="7"/>
  <c r="AB352" i="7"/>
  <c r="AC352" i="7"/>
  <c r="AD352" i="7"/>
  <c r="AE352" i="7"/>
  <c r="P353" i="7"/>
  <c r="Q353" i="7"/>
  <c r="R353" i="7"/>
  <c r="S353" i="7"/>
  <c r="T353" i="7"/>
  <c r="U353" i="7"/>
  <c r="V353" i="7"/>
  <c r="W353" i="7"/>
  <c r="X353" i="7"/>
  <c r="Y353" i="7"/>
  <c r="Z353" i="7"/>
  <c r="AA353" i="7"/>
  <c r="AB353" i="7"/>
  <c r="AC353" i="7"/>
  <c r="AD353" i="7"/>
  <c r="AE353" i="7"/>
  <c r="P354" i="7"/>
  <c r="Q354" i="7"/>
  <c r="R354" i="7"/>
  <c r="S354" i="7"/>
  <c r="T354" i="7"/>
  <c r="U354" i="7"/>
  <c r="V354" i="7"/>
  <c r="W354" i="7"/>
  <c r="X354" i="7"/>
  <c r="Y354" i="7"/>
  <c r="Z354" i="7"/>
  <c r="AA354" i="7"/>
  <c r="AB354" i="7"/>
  <c r="AC354" i="7"/>
  <c r="AD354" i="7"/>
  <c r="AE354" i="7"/>
  <c r="P355" i="7"/>
  <c r="Q355" i="7"/>
  <c r="R355" i="7"/>
  <c r="S355" i="7"/>
  <c r="T355" i="7"/>
  <c r="U355" i="7"/>
  <c r="V355" i="7"/>
  <c r="W355" i="7"/>
  <c r="X355" i="7"/>
  <c r="Y355" i="7"/>
  <c r="Z355" i="7"/>
  <c r="AA355" i="7"/>
  <c r="AB355" i="7"/>
  <c r="AC355" i="7"/>
  <c r="AD355" i="7"/>
  <c r="AE355" i="7"/>
  <c r="P356" i="7"/>
  <c r="Q356" i="7"/>
  <c r="R356" i="7"/>
  <c r="S356" i="7"/>
  <c r="T356" i="7"/>
  <c r="U356" i="7"/>
  <c r="V356" i="7"/>
  <c r="W356" i="7"/>
  <c r="X356" i="7"/>
  <c r="Y356" i="7"/>
  <c r="Z356" i="7"/>
  <c r="AA356" i="7"/>
  <c r="AB356" i="7"/>
  <c r="AC356" i="7"/>
  <c r="AD356" i="7"/>
  <c r="AE356" i="7"/>
  <c r="P357" i="7"/>
  <c r="Q357" i="7"/>
  <c r="R357" i="7"/>
  <c r="S357" i="7"/>
  <c r="T357" i="7"/>
  <c r="U357" i="7"/>
  <c r="V357" i="7"/>
  <c r="W357" i="7"/>
  <c r="X357" i="7"/>
  <c r="Y357" i="7"/>
  <c r="Z357" i="7"/>
  <c r="AA357" i="7"/>
  <c r="AB357" i="7"/>
  <c r="AC357" i="7"/>
  <c r="AD357" i="7"/>
  <c r="AE357" i="7"/>
  <c r="P358" i="7"/>
  <c r="Q358" i="7"/>
  <c r="R358" i="7"/>
  <c r="S358" i="7"/>
  <c r="T358" i="7"/>
  <c r="U358" i="7"/>
  <c r="V358" i="7"/>
  <c r="W358" i="7"/>
  <c r="X358" i="7"/>
  <c r="Y358" i="7"/>
  <c r="Z358" i="7"/>
  <c r="AA358" i="7"/>
  <c r="AB358" i="7"/>
  <c r="AC358" i="7"/>
  <c r="AD358" i="7"/>
  <c r="AE358" i="7"/>
  <c r="P359" i="7"/>
  <c r="Q359" i="7"/>
  <c r="R359" i="7"/>
  <c r="S359" i="7"/>
  <c r="T359" i="7"/>
  <c r="U359" i="7"/>
  <c r="V359" i="7"/>
  <c r="W359" i="7"/>
  <c r="X359" i="7"/>
  <c r="Y359" i="7"/>
  <c r="Z359" i="7"/>
  <c r="AA359" i="7"/>
  <c r="AB359" i="7"/>
  <c r="AC359" i="7"/>
  <c r="AD359" i="7"/>
  <c r="AE359" i="7"/>
  <c r="P360" i="7"/>
  <c r="Q360" i="7"/>
  <c r="R360" i="7"/>
  <c r="S360" i="7"/>
  <c r="T360" i="7"/>
  <c r="U360" i="7"/>
  <c r="V360" i="7"/>
  <c r="W360" i="7"/>
  <c r="X360" i="7"/>
  <c r="Y360" i="7"/>
  <c r="Z360" i="7"/>
  <c r="AA360" i="7"/>
  <c r="AB360" i="7"/>
  <c r="AC360" i="7"/>
  <c r="AD360" i="7"/>
  <c r="AE360" i="7"/>
  <c r="P361" i="7"/>
  <c r="Q361" i="7"/>
  <c r="R361" i="7"/>
  <c r="S361" i="7"/>
  <c r="T361" i="7"/>
  <c r="U361" i="7"/>
  <c r="V361" i="7"/>
  <c r="W361" i="7"/>
  <c r="X361" i="7"/>
  <c r="Y361" i="7"/>
  <c r="Z361" i="7"/>
  <c r="AA361" i="7"/>
  <c r="AB361" i="7"/>
  <c r="AC361" i="7"/>
  <c r="AD361" i="7"/>
  <c r="AE361" i="7"/>
  <c r="P362" i="7"/>
  <c r="Q362" i="7"/>
  <c r="R362" i="7"/>
  <c r="S362" i="7"/>
  <c r="T362" i="7"/>
  <c r="U362" i="7"/>
  <c r="V362" i="7"/>
  <c r="W362" i="7"/>
  <c r="X362" i="7"/>
  <c r="Y362" i="7"/>
  <c r="Z362" i="7"/>
  <c r="AA362" i="7"/>
  <c r="AB362" i="7"/>
  <c r="AC362" i="7"/>
  <c r="AD362" i="7"/>
  <c r="AE362" i="7"/>
  <c r="P363" i="7"/>
  <c r="Q363" i="7"/>
  <c r="R363" i="7"/>
  <c r="S363" i="7"/>
  <c r="T363" i="7"/>
  <c r="U363" i="7"/>
  <c r="V363" i="7"/>
  <c r="W363" i="7"/>
  <c r="X363" i="7"/>
  <c r="Y363" i="7"/>
  <c r="Z363" i="7"/>
  <c r="AA363" i="7"/>
  <c r="AB363" i="7"/>
  <c r="AC363" i="7"/>
  <c r="AD363" i="7"/>
  <c r="AE363" i="7"/>
  <c r="P364" i="7"/>
  <c r="Q364" i="7"/>
  <c r="R364" i="7"/>
  <c r="S364" i="7"/>
  <c r="T364" i="7"/>
  <c r="U364" i="7"/>
  <c r="V364" i="7"/>
  <c r="W364" i="7"/>
  <c r="X364" i="7"/>
  <c r="Y364" i="7"/>
  <c r="Z364" i="7"/>
  <c r="AA364" i="7"/>
  <c r="AB364" i="7"/>
  <c r="AC364" i="7"/>
  <c r="AD364" i="7"/>
  <c r="AE364" i="7"/>
  <c r="P365" i="7"/>
  <c r="Q365" i="7"/>
  <c r="R365" i="7"/>
  <c r="S365" i="7"/>
  <c r="T365" i="7"/>
  <c r="U365" i="7"/>
  <c r="V365" i="7"/>
  <c r="W365" i="7"/>
  <c r="X365" i="7"/>
  <c r="Y365" i="7"/>
  <c r="Z365" i="7"/>
  <c r="AA365" i="7"/>
  <c r="AB365" i="7"/>
  <c r="AC365" i="7"/>
  <c r="AD365" i="7"/>
  <c r="AE365" i="7"/>
  <c r="P366" i="7"/>
  <c r="Q366" i="7"/>
  <c r="R366" i="7"/>
  <c r="S366" i="7"/>
  <c r="T366" i="7"/>
  <c r="U366" i="7"/>
  <c r="V366" i="7"/>
  <c r="W366" i="7"/>
  <c r="X366" i="7"/>
  <c r="Y366" i="7"/>
  <c r="Z366" i="7"/>
  <c r="AA366" i="7"/>
  <c r="AB366" i="7"/>
  <c r="AC366" i="7"/>
  <c r="AD366" i="7"/>
  <c r="AE366" i="7"/>
  <c r="P367" i="7"/>
  <c r="Q367" i="7"/>
  <c r="R367" i="7"/>
  <c r="S367" i="7"/>
  <c r="T367" i="7"/>
  <c r="U367" i="7"/>
  <c r="V367" i="7"/>
  <c r="W367" i="7"/>
  <c r="X367" i="7"/>
  <c r="Y367" i="7"/>
  <c r="Z367" i="7"/>
  <c r="AA367" i="7"/>
  <c r="AB367" i="7"/>
  <c r="AC367" i="7"/>
  <c r="AD367" i="7"/>
  <c r="AE367" i="7"/>
  <c r="P368" i="7"/>
  <c r="Q368" i="7"/>
  <c r="R368" i="7"/>
  <c r="S368" i="7"/>
  <c r="T368" i="7"/>
  <c r="U368" i="7"/>
  <c r="V368" i="7"/>
  <c r="W368" i="7"/>
  <c r="X368" i="7"/>
  <c r="Y368" i="7"/>
  <c r="Z368" i="7"/>
  <c r="AA368" i="7"/>
  <c r="AB368" i="7"/>
  <c r="AC368" i="7"/>
  <c r="AD368" i="7"/>
  <c r="AE368" i="7"/>
  <c r="P369" i="7"/>
  <c r="Q369" i="7"/>
  <c r="R369" i="7"/>
  <c r="S369" i="7"/>
  <c r="T369" i="7"/>
  <c r="U369" i="7"/>
  <c r="V369" i="7"/>
  <c r="W369" i="7"/>
  <c r="X369" i="7"/>
  <c r="Y369" i="7"/>
  <c r="Z369" i="7"/>
  <c r="AA369" i="7"/>
  <c r="AB369" i="7"/>
  <c r="AC369" i="7"/>
  <c r="AD369" i="7"/>
  <c r="AE369" i="7"/>
  <c r="P370" i="7"/>
  <c r="Q370" i="7"/>
  <c r="R370" i="7"/>
  <c r="S370" i="7"/>
  <c r="T370" i="7"/>
  <c r="U370" i="7"/>
  <c r="V370" i="7"/>
  <c r="W370" i="7"/>
  <c r="X370" i="7"/>
  <c r="Y370" i="7"/>
  <c r="Z370" i="7"/>
  <c r="AA370" i="7"/>
  <c r="AB370" i="7"/>
  <c r="AC370" i="7"/>
  <c r="AD370" i="7"/>
  <c r="AE370" i="7"/>
  <c r="P371" i="7"/>
  <c r="Q371" i="7"/>
  <c r="R371" i="7"/>
  <c r="S371" i="7"/>
  <c r="T371" i="7"/>
  <c r="U371" i="7"/>
  <c r="V371" i="7"/>
  <c r="W371" i="7"/>
  <c r="X371" i="7"/>
  <c r="Y371" i="7"/>
  <c r="Z371" i="7"/>
  <c r="AA371" i="7"/>
  <c r="AB371" i="7"/>
  <c r="AC371" i="7"/>
  <c r="AD371" i="7"/>
  <c r="AE371" i="7"/>
  <c r="P372" i="7"/>
  <c r="Q372" i="7"/>
  <c r="R372" i="7"/>
  <c r="S372" i="7"/>
  <c r="T372" i="7"/>
  <c r="U372" i="7"/>
  <c r="V372" i="7"/>
  <c r="W372" i="7"/>
  <c r="X372" i="7"/>
  <c r="Y372" i="7"/>
  <c r="Z372" i="7"/>
  <c r="AA372" i="7"/>
  <c r="AB372" i="7"/>
  <c r="AC372" i="7"/>
  <c r="AD372" i="7"/>
  <c r="AE372" i="7"/>
  <c r="P373" i="7"/>
  <c r="Q373" i="7"/>
  <c r="R373" i="7"/>
  <c r="S373" i="7"/>
  <c r="T373" i="7"/>
  <c r="U373" i="7"/>
  <c r="V373" i="7"/>
  <c r="W373" i="7"/>
  <c r="X373" i="7"/>
  <c r="Y373" i="7"/>
  <c r="Z373" i="7"/>
  <c r="AA373" i="7"/>
  <c r="AB373" i="7"/>
  <c r="AC373" i="7"/>
  <c r="AD373" i="7"/>
  <c r="AE373" i="7"/>
  <c r="P374" i="7"/>
  <c r="Q374" i="7"/>
  <c r="R374" i="7"/>
  <c r="S374" i="7"/>
  <c r="T374" i="7"/>
  <c r="U374" i="7"/>
  <c r="V374" i="7"/>
  <c r="W374" i="7"/>
  <c r="X374" i="7"/>
  <c r="Y374" i="7"/>
  <c r="Z374" i="7"/>
  <c r="AA374" i="7"/>
  <c r="AB374" i="7"/>
  <c r="AC374" i="7"/>
  <c r="AD374" i="7"/>
  <c r="AE374" i="7"/>
  <c r="P375" i="7"/>
  <c r="Q375" i="7"/>
  <c r="R375" i="7"/>
  <c r="S375" i="7"/>
  <c r="T375" i="7"/>
  <c r="U375" i="7"/>
  <c r="V375" i="7"/>
  <c r="W375" i="7"/>
  <c r="X375" i="7"/>
  <c r="Y375" i="7"/>
  <c r="Z375" i="7"/>
  <c r="AA375" i="7"/>
  <c r="AB375" i="7"/>
  <c r="AC375" i="7"/>
  <c r="AD375" i="7"/>
  <c r="AE375" i="7"/>
  <c r="P376" i="7"/>
  <c r="Q376" i="7"/>
  <c r="R376" i="7"/>
  <c r="S376" i="7"/>
  <c r="T376" i="7"/>
  <c r="U376" i="7"/>
  <c r="V376" i="7"/>
  <c r="W376" i="7"/>
  <c r="X376" i="7"/>
  <c r="Y376" i="7"/>
  <c r="Z376" i="7"/>
  <c r="AA376" i="7"/>
  <c r="AB376" i="7"/>
  <c r="AC376" i="7"/>
  <c r="AD376" i="7"/>
  <c r="AE376" i="7"/>
  <c r="P377" i="7"/>
  <c r="Q377" i="7"/>
  <c r="R377" i="7"/>
  <c r="S377" i="7"/>
  <c r="T377" i="7"/>
  <c r="U377" i="7"/>
  <c r="V377" i="7"/>
  <c r="W377" i="7"/>
  <c r="X377" i="7"/>
  <c r="Y377" i="7"/>
  <c r="Z377" i="7"/>
  <c r="AA377" i="7"/>
  <c r="AB377" i="7"/>
  <c r="AC377" i="7"/>
  <c r="AD377" i="7"/>
  <c r="AE377" i="7"/>
  <c r="P378" i="7"/>
  <c r="Q378" i="7"/>
  <c r="R378" i="7"/>
  <c r="S378" i="7"/>
  <c r="T378" i="7"/>
  <c r="U378" i="7"/>
  <c r="V378" i="7"/>
  <c r="W378" i="7"/>
  <c r="X378" i="7"/>
  <c r="Y378" i="7"/>
  <c r="Z378" i="7"/>
  <c r="AA378" i="7"/>
  <c r="AB378" i="7"/>
  <c r="AC378" i="7"/>
  <c r="AD378" i="7"/>
  <c r="AE378" i="7"/>
  <c r="P379" i="7"/>
  <c r="Q379" i="7"/>
  <c r="R379" i="7"/>
  <c r="S379" i="7"/>
  <c r="T379" i="7"/>
  <c r="U379" i="7"/>
  <c r="V379" i="7"/>
  <c r="W379" i="7"/>
  <c r="X379" i="7"/>
  <c r="Y379" i="7"/>
  <c r="Z379" i="7"/>
  <c r="AA379" i="7"/>
  <c r="AB379" i="7"/>
  <c r="AC379" i="7"/>
  <c r="AD379" i="7"/>
  <c r="AE379" i="7"/>
  <c r="P380" i="7"/>
  <c r="Q380" i="7"/>
  <c r="R380" i="7"/>
  <c r="S380" i="7"/>
  <c r="T380" i="7"/>
  <c r="U380" i="7"/>
  <c r="V380" i="7"/>
  <c r="W380" i="7"/>
  <c r="X380" i="7"/>
  <c r="Y380" i="7"/>
  <c r="Z380" i="7"/>
  <c r="AA380" i="7"/>
  <c r="AB380" i="7"/>
  <c r="AC380" i="7"/>
  <c r="AD380" i="7"/>
  <c r="AE380" i="7"/>
  <c r="P381" i="7"/>
  <c r="Q381" i="7"/>
  <c r="R381" i="7"/>
  <c r="S381" i="7"/>
  <c r="T381" i="7"/>
  <c r="U381" i="7"/>
  <c r="V381" i="7"/>
  <c r="W381" i="7"/>
  <c r="X381" i="7"/>
  <c r="Y381" i="7"/>
  <c r="Z381" i="7"/>
  <c r="AA381" i="7"/>
  <c r="AB381" i="7"/>
  <c r="AC381" i="7"/>
  <c r="AD381" i="7"/>
  <c r="AE381" i="7"/>
  <c r="P382" i="7"/>
  <c r="Q382" i="7"/>
  <c r="R382" i="7"/>
  <c r="S382" i="7"/>
  <c r="T382" i="7"/>
  <c r="U382" i="7"/>
  <c r="V382" i="7"/>
  <c r="W382" i="7"/>
  <c r="X382" i="7"/>
  <c r="Y382" i="7"/>
  <c r="Z382" i="7"/>
  <c r="AA382" i="7"/>
  <c r="AB382" i="7"/>
  <c r="AC382" i="7"/>
  <c r="AD382" i="7"/>
  <c r="AE382" i="7"/>
  <c r="P383" i="7"/>
  <c r="Q383" i="7"/>
  <c r="R383" i="7"/>
  <c r="S383" i="7"/>
  <c r="T383" i="7"/>
  <c r="U383" i="7"/>
  <c r="V383" i="7"/>
  <c r="W383" i="7"/>
  <c r="X383" i="7"/>
  <c r="Y383" i="7"/>
  <c r="Z383" i="7"/>
  <c r="AA383" i="7"/>
  <c r="AB383" i="7"/>
  <c r="AC383" i="7"/>
  <c r="AD383" i="7"/>
  <c r="AE383" i="7"/>
  <c r="P384" i="7"/>
  <c r="Q384" i="7"/>
  <c r="R384" i="7"/>
  <c r="S384" i="7"/>
  <c r="T384" i="7"/>
  <c r="U384" i="7"/>
  <c r="V384" i="7"/>
  <c r="W384" i="7"/>
  <c r="X384" i="7"/>
  <c r="Y384" i="7"/>
  <c r="Z384" i="7"/>
  <c r="AA384" i="7"/>
  <c r="AB384" i="7"/>
  <c r="AC384" i="7"/>
  <c r="AD384" i="7"/>
  <c r="AE384" i="7"/>
  <c r="P385" i="7"/>
  <c r="Q385" i="7"/>
  <c r="R385" i="7"/>
  <c r="S385" i="7"/>
  <c r="T385" i="7"/>
  <c r="U385" i="7"/>
  <c r="V385" i="7"/>
  <c r="W385" i="7"/>
  <c r="X385" i="7"/>
  <c r="Y385" i="7"/>
  <c r="Z385" i="7"/>
  <c r="AA385" i="7"/>
  <c r="AB385" i="7"/>
  <c r="AC385" i="7"/>
  <c r="AD385" i="7"/>
  <c r="AE385" i="7"/>
  <c r="P386" i="7"/>
  <c r="Q386" i="7"/>
  <c r="R386" i="7"/>
  <c r="S386" i="7"/>
  <c r="T386" i="7"/>
  <c r="U386" i="7"/>
  <c r="V386" i="7"/>
  <c r="W386" i="7"/>
  <c r="X386" i="7"/>
  <c r="Y386" i="7"/>
  <c r="Z386" i="7"/>
  <c r="AA386" i="7"/>
  <c r="AB386" i="7"/>
  <c r="AC386" i="7"/>
  <c r="AD386" i="7"/>
  <c r="AE386" i="7"/>
  <c r="P387" i="7"/>
  <c r="Q387" i="7"/>
  <c r="R387" i="7"/>
  <c r="S387" i="7"/>
  <c r="T387" i="7"/>
  <c r="U387" i="7"/>
  <c r="V387" i="7"/>
  <c r="W387" i="7"/>
  <c r="X387" i="7"/>
  <c r="Y387" i="7"/>
  <c r="Z387" i="7"/>
  <c r="AA387" i="7"/>
  <c r="AB387" i="7"/>
  <c r="AC387" i="7"/>
  <c r="AD387" i="7"/>
  <c r="AE387" i="7"/>
  <c r="P388" i="7"/>
  <c r="Q388" i="7"/>
  <c r="R388" i="7"/>
  <c r="S388" i="7"/>
  <c r="T388" i="7"/>
  <c r="U388" i="7"/>
  <c r="V388" i="7"/>
  <c r="W388" i="7"/>
  <c r="X388" i="7"/>
  <c r="Y388" i="7"/>
  <c r="Z388" i="7"/>
  <c r="AA388" i="7"/>
  <c r="AB388" i="7"/>
  <c r="AC388" i="7"/>
  <c r="AD388" i="7"/>
  <c r="AE388" i="7"/>
  <c r="P389" i="7"/>
  <c r="Q389" i="7"/>
  <c r="R389" i="7"/>
  <c r="S389" i="7"/>
  <c r="T389" i="7"/>
  <c r="U389" i="7"/>
  <c r="V389" i="7"/>
  <c r="W389" i="7"/>
  <c r="X389" i="7"/>
  <c r="Y389" i="7"/>
  <c r="Z389" i="7"/>
  <c r="AA389" i="7"/>
  <c r="AB389" i="7"/>
  <c r="AC389" i="7"/>
  <c r="AD389" i="7"/>
  <c r="AE389" i="7"/>
  <c r="P390" i="7"/>
  <c r="Q390" i="7"/>
  <c r="R390" i="7"/>
  <c r="S390" i="7"/>
  <c r="T390" i="7"/>
  <c r="U390" i="7"/>
  <c r="V390" i="7"/>
  <c r="W390" i="7"/>
  <c r="X390" i="7"/>
  <c r="Y390" i="7"/>
  <c r="Z390" i="7"/>
  <c r="AA390" i="7"/>
  <c r="AB390" i="7"/>
  <c r="AC390" i="7"/>
  <c r="AD390" i="7"/>
  <c r="AE390" i="7"/>
  <c r="P391" i="7"/>
  <c r="Q391" i="7"/>
  <c r="R391" i="7"/>
  <c r="S391" i="7"/>
  <c r="T391" i="7"/>
  <c r="U391" i="7"/>
  <c r="V391" i="7"/>
  <c r="W391" i="7"/>
  <c r="X391" i="7"/>
  <c r="Y391" i="7"/>
  <c r="Z391" i="7"/>
  <c r="AA391" i="7"/>
  <c r="AB391" i="7"/>
  <c r="AC391" i="7"/>
  <c r="AD391" i="7"/>
  <c r="AE391" i="7"/>
  <c r="P392" i="7"/>
  <c r="Q392" i="7"/>
  <c r="R392" i="7"/>
  <c r="S392" i="7"/>
  <c r="T392" i="7"/>
  <c r="U392" i="7"/>
  <c r="V392" i="7"/>
  <c r="W392" i="7"/>
  <c r="X392" i="7"/>
  <c r="Y392" i="7"/>
  <c r="Z392" i="7"/>
  <c r="AA392" i="7"/>
  <c r="AB392" i="7"/>
  <c r="AC392" i="7"/>
  <c r="AD392" i="7"/>
  <c r="AE392" i="7"/>
  <c r="P393" i="7"/>
  <c r="Q393" i="7"/>
  <c r="R393" i="7"/>
  <c r="S393" i="7"/>
  <c r="T393" i="7"/>
  <c r="U393" i="7"/>
  <c r="V393" i="7"/>
  <c r="W393" i="7"/>
  <c r="X393" i="7"/>
  <c r="Y393" i="7"/>
  <c r="Z393" i="7"/>
  <c r="AA393" i="7"/>
  <c r="AB393" i="7"/>
  <c r="AC393" i="7"/>
  <c r="AD393" i="7"/>
  <c r="AE393" i="7"/>
  <c r="P394" i="7"/>
  <c r="Q394" i="7"/>
  <c r="R394" i="7"/>
  <c r="S394" i="7"/>
  <c r="T394" i="7"/>
  <c r="U394" i="7"/>
  <c r="V394" i="7"/>
  <c r="W394" i="7"/>
  <c r="X394" i="7"/>
  <c r="Y394" i="7"/>
  <c r="Z394" i="7"/>
  <c r="AA394" i="7"/>
  <c r="AB394" i="7"/>
  <c r="AC394" i="7"/>
  <c r="AD394" i="7"/>
  <c r="AE394" i="7"/>
  <c r="P395" i="7"/>
  <c r="Q395" i="7"/>
  <c r="R395" i="7"/>
  <c r="S395" i="7"/>
  <c r="T395" i="7"/>
  <c r="U395" i="7"/>
  <c r="V395" i="7"/>
  <c r="W395" i="7"/>
  <c r="X395" i="7"/>
  <c r="Y395" i="7"/>
  <c r="Z395" i="7"/>
  <c r="AA395" i="7"/>
  <c r="AB395" i="7"/>
  <c r="AC395" i="7"/>
  <c r="AD395" i="7"/>
  <c r="AE395" i="7"/>
  <c r="P396" i="7"/>
  <c r="Q396" i="7"/>
  <c r="R396" i="7"/>
  <c r="S396" i="7"/>
  <c r="T396" i="7"/>
  <c r="U396" i="7"/>
  <c r="V396" i="7"/>
  <c r="W396" i="7"/>
  <c r="X396" i="7"/>
  <c r="Y396" i="7"/>
  <c r="Z396" i="7"/>
  <c r="AA396" i="7"/>
  <c r="AB396" i="7"/>
  <c r="AC396" i="7"/>
  <c r="AD396" i="7"/>
  <c r="AE396" i="7"/>
  <c r="P397" i="7"/>
  <c r="Q397" i="7"/>
  <c r="R397" i="7"/>
  <c r="S397" i="7"/>
  <c r="T397" i="7"/>
  <c r="U397" i="7"/>
  <c r="V397" i="7"/>
  <c r="W397" i="7"/>
  <c r="X397" i="7"/>
  <c r="Y397" i="7"/>
  <c r="Z397" i="7"/>
  <c r="AA397" i="7"/>
  <c r="AB397" i="7"/>
  <c r="AC397" i="7"/>
  <c r="AD397" i="7"/>
  <c r="AE397" i="7"/>
  <c r="P398" i="7"/>
  <c r="Q398" i="7"/>
  <c r="R398" i="7"/>
  <c r="S398" i="7"/>
  <c r="T398" i="7"/>
  <c r="U398" i="7"/>
  <c r="V398" i="7"/>
  <c r="W398" i="7"/>
  <c r="X398" i="7"/>
  <c r="Y398" i="7"/>
  <c r="Z398" i="7"/>
  <c r="AA398" i="7"/>
  <c r="AB398" i="7"/>
  <c r="AC398" i="7"/>
  <c r="AD398" i="7"/>
  <c r="AE398" i="7"/>
  <c r="P399" i="7"/>
  <c r="Q399" i="7"/>
  <c r="R399" i="7"/>
  <c r="S399" i="7"/>
  <c r="T399" i="7"/>
  <c r="U399" i="7"/>
  <c r="V399" i="7"/>
  <c r="W399" i="7"/>
  <c r="X399" i="7"/>
  <c r="Y399" i="7"/>
  <c r="Z399" i="7"/>
  <c r="AA399" i="7"/>
  <c r="AB399" i="7"/>
  <c r="AC399" i="7"/>
  <c r="AD399" i="7"/>
  <c r="AE399" i="7"/>
  <c r="P400" i="7"/>
  <c r="Q400" i="7"/>
  <c r="R400" i="7"/>
  <c r="S400" i="7"/>
  <c r="T400" i="7"/>
  <c r="U400" i="7"/>
  <c r="V400" i="7"/>
  <c r="W400" i="7"/>
  <c r="X400" i="7"/>
  <c r="Y400" i="7"/>
  <c r="Z400" i="7"/>
  <c r="AA400" i="7"/>
  <c r="AB400" i="7"/>
  <c r="AC400" i="7"/>
  <c r="AD400" i="7"/>
  <c r="AE400" i="7"/>
  <c r="P401" i="7"/>
  <c r="Q401" i="7"/>
  <c r="R401" i="7"/>
  <c r="S401" i="7"/>
  <c r="T401" i="7"/>
  <c r="U401" i="7"/>
  <c r="V401" i="7"/>
  <c r="W401" i="7"/>
  <c r="X401" i="7"/>
  <c r="Y401" i="7"/>
  <c r="Z401" i="7"/>
  <c r="AA401" i="7"/>
  <c r="AB401" i="7"/>
  <c r="AC401" i="7"/>
  <c r="AD401" i="7"/>
  <c r="AE401" i="7"/>
  <c r="P402" i="7"/>
  <c r="Q402" i="7"/>
  <c r="R402" i="7"/>
  <c r="S402" i="7"/>
  <c r="T402" i="7"/>
  <c r="U402" i="7"/>
  <c r="V402" i="7"/>
  <c r="W402" i="7"/>
  <c r="X402" i="7"/>
  <c r="Y402" i="7"/>
  <c r="Z402" i="7"/>
  <c r="AA402" i="7"/>
  <c r="AB402" i="7"/>
  <c r="AC402" i="7"/>
  <c r="AD402" i="7"/>
  <c r="AE402" i="7"/>
  <c r="P403" i="7"/>
  <c r="Q403" i="7"/>
  <c r="R403" i="7"/>
  <c r="S403" i="7"/>
  <c r="T403" i="7"/>
  <c r="U403" i="7"/>
  <c r="V403" i="7"/>
  <c r="W403" i="7"/>
  <c r="X403" i="7"/>
  <c r="Y403" i="7"/>
  <c r="Z403" i="7"/>
  <c r="AA403" i="7"/>
  <c r="AB403" i="7"/>
  <c r="AC403" i="7"/>
  <c r="AD403" i="7"/>
  <c r="AE403" i="7"/>
  <c r="P404" i="7"/>
  <c r="Q404" i="7"/>
  <c r="R404" i="7"/>
  <c r="S404" i="7"/>
  <c r="T404" i="7"/>
  <c r="U404" i="7"/>
  <c r="V404" i="7"/>
  <c r="W404" i="7"/>
  <c r="X404" i="7"/>
  <c r="Y404" i="7"/>
  <c r="Z404" i="7"/>
  <c r="AA404" i="7"/>
  <c r="AB404" i="7"/>
  <c r="AC404" i="7"/>
  <c r="AD404" i="7"/>
  <c r="AE404" i="7"/>
  <c r="P405" i="7"/>
  <c r="Q405" i="7"/>
  <c r="R405" i="7"/>
  <c r="S405" i="7"/>
  <c r="T405" i="7"/>
  <c r="U405" i="7"/>
  <c r="V405" i="7"/>
  <c r="W405" i="7"/>
  <c r="X405" i="7"/>
  <c r="Y405" i="7"/>
  <c r="Z405" i="7"/>
  <c r="AA405" i="7"/>
  <c r="AB405" i="7"/>
  <c r="AC405" i="7"/>
  <c r="AD405" i="7"/>
  <c r="AE405" i="7"/>
  <c r="P406" i="7"/>
  <c r="Q406" i="7"/>
  <c r="R406" i="7"/>
  <c r="S406" i="7"/>
  <c r="T406" i="7"/>
  <c r="U406" i="7"/>
  <c r="V406" i="7"/>
  <c r="W406" i="7"/>
  <c r="X406" i="7"/>
  <c r="Y406" i="7"/>
  <c r="Z406" i="7"/>
  <c r="AA406" i="7"/>
  <c r="AB406" i="7"/>
  <c r="AC406" i="7"/>
  <c r="AD406" i="7"/>
  <c r="AE406" i="7"/>
  <c r="P407" i="7"/>
  <c r="Q407" i="7"/>
  <c r="R407" i="7"/>
  <c r="S407" i="7"/>
  <c r="T407" i="7"/>
  <c r="U407" i="7"/>
  <c r="V407" i="7"/>
  <c r="W407" i="7"/>
  <c r="X407" i="7"/>
  <c r="Y407" i="7"/>
  <c r="Z407" i="7"/>
  <c r="AA407" i="7"/>
  <c r="AB407" i="7"/>
  <c r="AC407" i="7"/>
  <c r="AD407" i="7"/>
  <c r="AE407" i="7"/>
  <c r="P408" i="7"/>
  <c r="Q408" i="7"/>
  <c r="R408" i="7"/>
  <c r="S408" i="7"/>
  <c r="T408" i="7"/>
  <c r="U408" i="7"/>
  <c r="V408" i="7"/>
  <c r="W408" i="7"/>
  <c r="X408" i="7"/>
  <c r="Y408" i="7"/>
  <c r="Z408" i="7"/>
  <c r="AA408" i="7"/>
  <c r="AB408" i="7"/>
  <c r="AC408" i="7"/>
  <c r="AD408" i="7"/>
  <c r="AE408" i="7"/>
  <c r="P409" i="7"/>
  <c r="Q409" i="7"/>
  <c r="R409" i="7"/>
  <c r="S409" i="7"/>
  <c r="T409" i="7"/>
  <c r="U409" i="7"/>
  <c r="V409" i="7"/>
  <c r="W409" i="7"/>
  <c r="X409" i="7"/>
  <c r="Y409" i="7"/>
  <c r="Z409" i="7"/>
  <c r="AA409" i="7"/>
  <c r="AB409" i="7"/>
  <c r="AC409" i="7"/>
  <c r="AD409" i="7"/>
  <c r="AE409" i="7"/>
  <c r="P410" i="7"/>
  <c r="Q410" i="7"/>
  <c r="R410" i="7"/>
  <c r="S410" i="7"/>
  <c r="T410" i="7"/>
  <c r="U410" i="7"/>
  <c r="V410" i="7"/>
  <c r="W410" i="7"/>
  <c r="X410" i="7"/>
  <c r="Y410" i="7"/>
  <c r="Z410" i="7"/>
  <c r="AA410" i="7"/>
  <c r="AB410" i="7"/>
  <c r="AC410" i="7"/>
  <c r="AD410" i="7"/>
  <c r="AE410" i="7"/>
  <c r="P411" i="7"/>
  <c r="Q411" i="7"/>
  <c r="R411" i="7"/>
  <c r="S411" i="7"/>
  <c r="T411" i="7"/>
  <c r="U411" i="7"/>
  <c r="V411" i="7"/>
  <c r="W411" i="7"/>
  <c r="X411" i="7"/>
  <c r="Y411" i="7"/>
  <c r="Z411" i="7"/>
  <c r="AA411" i="7"/>
  <c r="AB411" i="7"/>
  <c r="AC411" i="7"/>
  <c r="AD411" i="7"/>
  <c r="AE411" i="7"/>
  <c r="P412" i="7"/>
  <c r="Q412" i="7"/>
  <c r="R412" i="7"/>
  <c r="S412" i="7"/>
  <c r="T412" i="7"/>
  <c r="U412" i="7"/>
  <c r="V412" i="7"/>
  <c r="W412" i="7"/>
  <c r="X412" i="7"/>
  <c r="Y412" i="7"/>
  <c r="Z412" i="7"/>
  <c r="AA412" i="7"/>
  <c r="AB412" i="7"/>
  <c r="AC412" i="7"/>
  <c r="AD412" i="7"/>
  <c r="AE412" i="7"/>
  <c r="P413" i="7"/>
  <c r="Q413" i="7"/>
  <c r="R413" i="7"/>
  <c r="S413" i="7"/>
  <c r="T413" i="7"/>
  <c r="U413" i="7"/>
  <c r="V413" i="7"/>
  <c r="W413" i="7"/>
  <c r="X413" i="7"/>
  <c r="Y413" i="7"/>
  <c r="Z413" i="7"/>
  <c r="AA413" i="7"/>
  <c r="AB413" i="7"/>
  <c r="AC413" i="7"/>
  <c r="AD413" i="7"/>
  <c r="AE413" i="7"/>
  <c r="P414" i="7"/>
  <c r="Q414" i="7"/>
  <c r="R414" i="7"/>
  <c r="S414" i="7"/>
  <c r="T414" i="7"/>
  <c r="U414" i="7"/>
  <c r="V414" i="7"/>
  <c r="W414" i="7"/>
  <c r="X414" i="7"/>
  <c r="Y414" i="7"/>
  <c r="Z414" i="7"/>
  <c r="AA414" i="7"/>
  <c r="AB414" i="7"/>
  <c r="AC414" i="7"/>
  <c r="AD414" i="7"/>
  <c r="AE414" i="7"/>
  <c r="P415" i="7"/>
  <c r="Q415" i="7"/>
  <c r="R415" i="7"/>
  <c r="S415" i="7"/>
  <c r="T415" i="7"/>
  <c r="U415" i="7"/>
  <c r="V415" i="7"/>
  <c r="W415" i="7"/>
  <c r="X415" i="7"/>
  <c r="Y415" i="7"/>
  <c r="Z415" i="7"/>
  <c r="AA415" i="7"/>
  <c r="AB415" i="7"/>
  <c r="AC415" i="7"/>
  <c r="AD415" i="7"/>
  <c r="AE415" i="7"/>
  <c r="P416" i="7"/>
  <c r="Q416" i="7"/>
  <c r="R416" i="7"/>
  <c r="S416" i="7"/>
  <c r="T416" i="7"/>
  <c r="U416" i="7"/>
  <c r="V416" i="7"/>
  <c r="W416" i="7"/>
  <c r="X416" i="7"/>
  <c r="Y416" i="7"/>
  <c r="Z416" i="7"/>
  <c r="AA416" i="7"/>
  <c r="AB416" i="7"/>
  <c r="AC416" i="7"/>
  <c r="AD416" i="7"/>
  <c r="AE416" i="7"/>
  <c r="P417" i="7"/>
  <c r="Q417" i="7"/>
  <c r="R417" i="7"/>
  <c r="S417" i="7"/>
  <c r="T417" i="7"/>
  <c r="U417" i="7"/>
  <c r="V417" i="7"/>
  <c r="W417" i="7"/>
  <c r="X417" i="7"/>
  <c r="Y417" i="7"/>
  <c r="Z417" i="7"/>
  <c r="AA417" i="7"/>
  <c r="AB417" i="7"/>
  <c r="AC417" i="7"/>
  <c r="AD417" i="7"/>
  <c r="AE417" i="7"/>
  <c r="P418" i="7"/>
  <c r="Q418" i="7"/>
  <c r="R418" i="7"/>
  <c r="S418" i="7"/>
  <c r="T418" i="7"/>
  <c r="U418" i="7"/>
  <c r="V418" i="7"/>
  <c r="W418" i="7"/>
  <c r="X418" i="7"/>
  <c r="Y418" i="7"/>
  <c r="Z418" i="7"/>
  <c r="AA418" i="7"/>
  <c r="AB418" i="7"/>
  <c r="AC418" i="7"/>
  <c r="AD418" i="7"/>
  <c r="AE418" i="7"/>
  <c r="P419" i="7"/>
  <c r="Q419" i="7"/>
  <c r="R419" i="7"/>
  <c r="S419" i="7"/>
  <c r="T419" i="7"/>
  <c r="U419" i="7"/>
  <c r="V419" i="7"/>
  <c r="W419" i="7"/>
  <c r="X419" i="7"/>
  <c r="Y419" i="7"/>
  <c r="Z419" i="7"/>
  <c r="AA419" i="7"/>
  <c r="AB419" i="7"/>
  <c r="AC419" i="7"/>
  <c r="AD419" i="7"/>
  <c r="AE419" i="7"/>
  <c r="P420" i="7"/>
  <c r="Q420" i="7"/>
  <c r="R420" i="7"/>
  <c r="S420" i="7"/>
  <c r="T420" i="7"/>
  <c r="U420" i="7"/>
  <c r="V420" i="7"/>
  <c r="W420" i="7"/>
  <c r="X420" i="7"/>
  <c r="Y420" i="7"/>
  <c r="Z420" i="7"/>
  <c r="AA420" i="7"/>
  <c r="AB420" i="7"/>
  <c r="AC420" i="7"/>
  <c r="AD420" i="7"/>
  <c r="AE420" i="7"/>
  <c r="P421" i="7"/>
  <c r="Q421" i="7"/>
  <c r="R421" i="7"/>
  <c r="S421" i="7"/>
  <c r="T421" i="7"/>
  <c r="U421" i="7"/>
  <c r="V421" i="7"/>
  <c r="W421" i="7"/>
  <c r="X421" i="7"/>
  <c r="Y421" i="7"/>
  <c r="Z421" i="7"/>
  <c r="AA421" i="7"/>
  <c r="AB421" i="7"/>
  <c r="AC421" i="7"/>
  <c r="AD421" i="7"/>
  <c r="AE421" i="7"/>
  <c r="P422" i="7"/>
  <c r="Q422" i="7"/>
  <c r="R422" i="7"/>
  <c r="S422" i="7"/>
  <c r="T422" i="7"/>
  <c r="U422" i="7"/>
  <c r="V422" i="7"/>
  <c r="W422" i="7"/>
  <c r="X422" i="7"/>
  <c r="Y422" i="7"/>
  <c r="Z422" i="7"/>
  <c r="AA422" i="7"/>
  <c r="AB422" i="7"/>
  <c r="AC422" i="7"/>
  <c r="AD422" i="7"/>
  <c r="AE422" i="7"/>
  <c r="P423" i="7"/>
  <c r="Q423" i="7"/>
  <c r="R423" i="7"/>
  <c r="S423" i="7"/>
  <c r="T423" i="7"/>
  <c r="U423" i="7"/>
  <c r="V423" i="7"/>
  <c r="W423" i="7"/>
  <c r="X423" i="7"/>
  <c r="Y423" i="7"/>
  <c r="Z423" i="7"/>
  <c r="AA423" i="7"/>
  <c r="AB423" i="7"/>
  <c r="AC423" i="7"/>
  <c r="AD423" i="7"/>
  <c r="AE423" i="7"/>
  <c r="P424" i="7"/>
  <c r="Q424" i="7"/>
  <c r="R424" i="7"/>
  <c r="S424" i="7"/>
  <c r="T424" i="7"/>
  <c r="U424" i="7"/>
  <c r="V424" i="7"/>
  <c r="W424" i="7"/>
  <c r="X424" i="7"/>
  <c r="Y424" i="7"/>
  <c r="Z424" i="7"/>
  <c r="AA424" i="7"/>
  <c r="AB424" i="7"/>
  <c r="AC424" i="7"/>
  <c r="AD424" i="7"/>
  <c r="AE424" i="7"/>
  <c r="P425" i="7"/>
  <c r="Q425" i="7"/>
  <c r="R425" i="7"/>
  <c r="S425" i="7"/>
  <c r="T425" i="7"/>
  <c r="U425" i="7"/>
  <c r="V425" i="7"/>
  <c r="W425" i="7"/>
  <c r="X425" i="7"/>
  <c r="Y425" i="7"/>
  <c r="Z425" i="7"/>
  <c r="AA425" i="7"/>
  <c r="AB425" i="7"/>
  <c r="AC425" i="7"/>
  <c r="AD425" i="7"/>
  <c r="AE425" i="7"/>
  <c r="P426" i="7"/>
  <c r="Q426" i="7"/>
  <c r="R426" i="7"/>
  <c r="S426" i="7"/>
  <c r="T426" i="7"/>
  <c r="U426" i="7"/>
  <c r="V426" i="7"/>
  <c r="W426" i="7"/>
  <c r="X426" i="7"/>
  <c r="Y426" i="7"/>
  <c r="Z426" i="7"/>
  <c r="AA426" i="7"/>
  <c r="AB426" i="7"/>
  <c r="AC426" i="7"/>
  <c r="AD426" i="7"/>
  <c r="AE426" i="7"/>
  <c r="P427" i="7"/>
  <c r="Q427" i="7"/>
  <c r="R427" i="7"/>
  <c r="S427" i="7"/>
  <c r="T427" i="7"/>
  <c r="U427" i="7"/>
  <c r="V427" i="7"/>
  <c r="W427" i="7"/>
  <c r="X427" i="7"/>
  <c r="Y427" i="7"/>
  <c r="Z427" i="7"/>
  <c r="AA427" i="7"/>
  <c r="AB427" i="7"/>
  <c r="AC427" i="7"/>
  <c r="AD427" i="7"/>
  <c r="AE427" i="7"/>
  <c r="P428" i="7"/>
  <c r="Q428" i="7"/>
  <c r="R428" i="7"/>
  <c r="S428" i="7"/>
  <c r="T428" i="7"/>
  <c r="U428" i="7"/>
  <c r="V428" i="7"/>
  <c r="W428" i="7"/>
  <c r="X428" i="7"/>
  <c r="Y428" i="7"/>
  <c r="Z428" i="7"/>
  <c r="AA428" i="7"/>
  <c r="AB428" i="7"/>
  <c r="AC428" i="7"/>
  <c r="AD428" i="7"/>
  <c r="AE428" i="7"/>
  <c r="P429" i="7"/>
  <c r="Q429" i="7"/>
  <c r="R429" i="7"/>
  <c r="S429" i="7"/>
  <c r="T429" i="7"/>
  <c r="U429" i="7"/>
  <c r="V429" i="7"/>
  <c r="W429" i="7"/>
  <c r="X429" i="7"/>
  <c r="Y429" i="7"/>
  <c r="Z429" i="7"/>
  <c r="AA429" i="7"/>
  <c r="AB429" i="7"/>
  <c r="AC429" i="7"/>
  <c r="AD429" i="7"/>
  <c r="AE429" i="7"/>
  <c r="P430" i="7"/>
  <c r="Q430" i="7"/>
  <c r="R430" i="7"/>
  <c r="S430" i="7"/>
  <c r="T430" i="7"/>
  <c r="U430" i="7"/>
  <c r="V430" i="7"/>
  <c r="W430" i="7"/>
  <c r="X430" i="7"/>
  <c r="Y430" i="7"/>
  <c r="Z430" i="7"/>
  <c r="AA430" i="7"/>
  <c r="AB430" i="7"/>
  <c r="AC430" i="7"/>
  <c r="AD430" i="7"/>
  <c r="AE430" i="7"/>
  <c r="P431" i="7"/>
  <c r="Q431" i="7"/>
  <c r="R431" i="7"/>
  <c r="S431" i="7"/>
  <c r="T431" i="7"/>
  <c r="U431" i="7"/>
  <c r="V431" i="7"/>
  <c r="W431" i="7"/>
  <c r="X431" i="7"/>
  <c r="Y431" i="7"/>
  <c r="Z431" i="7"/>
  <c r="AA431" i="7"/>
  <c r="AB431" i="7"/>
  <c r="AC431" i="7"/>
  <c r="AD431" i="7"/>
  <c r="AE431" i="7"/>
  <c r="P432" i="7"/>
  <c r="Q432" i="7"/>
  <c r="R432" i="7"/>
  <c r="S432" i="7"/>
  <c r="T432" i="7"/>
  <c r="U432" i="7"/>
  <c r="V432" i="7"/>
  <c r="W432" i="7"/>
  <c r="X432" i="7"/>
  <c r="Y432" i="7"/>
  <c r="Z432" i="7"/>
  <c r="AA432" i="7"/>
  <c r="AB432" i="7"/>
  <c r="AC432" i="7"/>
  <c r="AD432" i="7"/>
  <c r="AE432" i="7"/>
  <c r="P433" i="7"/>
  <c r="Q433" i="7"/>
  <c r="R433" i="7"/>
  <c r="S433" i="7"/>
  <c r="T433" i="7"/>
  <c r="U433" i="7"/>
  <c r="V433" i="7"/>
  <c r="W433" i="7"/>
  <c r="X433" i="7"/>
  <c r="Y433" i="7"/>
  <c r="Z433" i="7"/>
  <c r="AA433" i="7"/>
  <c r="AB433" i="7"/>
  <c r="AC433" i="7"/>
  <c r="AD433" i="7"/>
  <c r="AE433" i="7"/>
  <c r="P434" i="7"/>
  <c r="Q434" i="7"/>
  <c r="R434" i="7"/>
  <c r="S434" i="7"/>
  <c r="T434" i="7"/>
  <c r="U434" i="7"/>
  <c r="V434" i="7"/>
  <c r="W434" i="7"/>
  <c r="X434" i="7"/>
  <c r="Y434" i="7"/>
  <c r="Z434" i="7"/>
  <c r="AA434" i="7"/>
  <c r="AB434" i="7"/>
  <c r="AC434" i="7"/>
  <c r="AD434" i="7"/>
  <c r="AE434" i="7"/>
  <c r="P435" i="7"/>
  <c r="Q435" i="7"/>
  <c r="R435" i="7"/>
  <c r="S435" i="7"/>
  <c r="T435" i="7"/>
  <c r="U435" i="7"/>
  <c r="V435" i="7"/>
  <c r="W435" i="7"/>
  <c r="X435" i="7"/>
  <c r="Y435" i="7"/>
  <c r="Z435" i="7"/>
  <c r="AA435" i="7"/>
  <c r="AB435" i="7"/>
  <c r="AC435" i="7"/>
  <c r="AD435" i="7"/>
  <c r="AE435" i="7"/>
  <c r="P436" i="7"/>
  <c r="Q436" i="7"/>
  <c r="R436" i="7"/>
  <c r="S436" i="7"/>
  <c r="T436" i="7"/>
  <c r="U436" i="7"/>
  <c r="V436" i="7"/>
  <c r="W436" i="7"/>
  <c r="X436" i="7"/>
  <c r="Y436" i="7"/>
  <c r="Z436" i="7"/>
  <c r="AA436" i="7"/>
  <c r="AB436" i="7"/>
  <c r="AC436" i="7"/>
  <c r="AD436" i="7"/>
  <c r="AE436" i="7"/>
  <c r="P437" i="7"/>
  <c r="Q437" i="7"/>
  <c r="R437" i="7"/>
  <c r="S437" i="7"/>
  <c r="T437" i="7"/>
  <c r="U437" i="7"/>
  <c r="V437" i="7"/>
  <c r="W437" i="7"/>
  <c r="X437" i="7"/>
  <c r="Y437" i="7"/>
  <c r="Z437" i="7"/>
  <c r="AA437" i="7"/>
  <c r="AB437" i="7"/>
  <c r="AC437" i="7"/>
  <c r="AD437" i="7"/>
  <c r="AE437" i="7"/>
  <c r="P438" i="7"/>
  <c r="Q438" i="7"/>
  <c r="R438" i="7"/>
  <c r="S438" i="7"/>
  <c r="T438" i="7"/>
  <c r="U438" i="7"/>
  <c r="V438" i="7"/>
  <c r="W438" i="7"/>
  <c r="X438" i="7"/>
  <c r="Y438" i="7"/>
  <c r="Z438" i="7"/>
  <c r="AA438" i="7"/>
  <c r="AB438" i="7"/>
  <c r="AC438" i="7"/>
  <c r="AD438" i="7"/>
  <c r="AE438" i="7"/>
  <c r="P439" i="7"/>
  <c r="Q439" i="7"/>
  <c r="R439" i="7"/>
  <c r="S439" i="7"/>
  <c r="T439" i="7"/>
  <c r="U439" i="7"/>
  <c r="V439" i="7"/>
  <c r="W439" i="7"/>
  <c r="X439" i="7"/>
  <c r="Y439" i="7"/>
  <c r="Z439" i="7"/>
  <c r="AA439" i="7"/>
  <c r="AB439" i="7"/>
  <c r="AC439" i="7"/>
  <c r="AD439" i="7"/>
  <c r="AE439" i="7"/>
  <c r="P440" i="7"/>
  <c r="Q440" i="7"/>
  <c r="R440" i="7"/>
  <c r="S440" i="7"/>
  <c r="T440" i="7"/>
  <c r="U440" i="7"/>
  <c r="V440" i="7"/>
  <c r="W440" i="7"/>
  <c r="X440" i="7"/>
  <c r="Y440" i="7"/>
  <c r="Z440" i="7"/>
  <c r="AA440" i="7"/>
  <c r="AB440" i="7"/>
  <c r="AC440" i="7"/>
  <c r="AD440" i="7"/>
  <c r="AE440" i="7"/>
  <c r="P441" i="7"/>
  <c r="Q441" i="7"/>
  <c r="R441" i="7"/>
  <c r="S441" i="7"/>
  <c r="T441" i="7"/>
  <c r="U441" i="7"/>
  <c r="V441" i="7"/>
  <c r="W441" i="7"/>
  <c r="X441" i="7"/>
  <c r="Y441" i="7"/>
  <c r="Z441" i="7"/>
  <c r="AA441" i="7"/>
  <c r="AB441" i="7"/>
  <c r="AC441" i="7"/>
  <c r="AD441" i="7"/>
  <c r="AE441" i="7"/>
  <c r="P442" i="7"/>
  <c r="Q442" i="7"/>
  <c r="R442" i="7"/>
  <c r="S442" i="7"/>
  <c r="T442" i="7"/>
  <c r="U442" i="7"/>
  <c r="V442" i="7"/>
  <c r="W442" i="7"/>
  <c r="X442" i="7"/>
  <c r="Y442" i="7"/>
  <c r="Z442" i="7"/>
  <c r="AA442" i="7"/>
  <c r="AB442" i="7"/>
  <c r="AC442" i="7"/>
  <c r="AD442" i="7"/>
  <c r="AE442" i="7"/>
  <c r="P443" i="7"/>
  <c r="Q443" i="7"/>
  <c r="R443" i="7"/>
  <c r="S443" i="7"/>
  <c r="T443" i="7"/>
  <c r="U443" i="7"/>
  <c r="V443" i="7"/>
  <c r="W443" i="7"/>
  <c r="X443" i="7"/>
  <c r="Y443" i="7"/>
  <c r="Z443" i="7"/>
  <c r="AA443" i="7"/>
  <c r="AB443" i="7"/>
  <c r="AC443" i="7"/>
  <c r="AD443" i="7"/>
  <c r="AE443" i="7"/>
  <c r="P444" i="7"/>
  <c r="Q444" i="7"/>
  <c r="R444" i="7"/>
  <c r="S444" i="7"/>
  <c r="T444" i="7"/>
  <c r="U444" i="7"/>
  <c r="V444" i="7"/>
  <c r="W444" i="7"/>
  <c r="X444" i="7"/>
  <c r="Y444" i="7"/>
  <c r="Z444" i="7"/>
  <c r="AA444" i="7"/>
  <c r="AB444" i="7"/>
  <c r="AC444" i="7"/>
  <c r="AD444" i="7"/>
  <c r="AE444" i="7"/>
  <c r="P445" i="7"/>
  <c r="Q445" i="7"/>
  <c r="R445" i="7"/>
  <c r="S445" i="7"/>
  <c r="T445" i="7"/>
  <c r="U445" i="7"/>
  <c r="V445" i="7"/>
  <c r="W445" i="7"/>
  <c r="X445" i="7"/>
  <c r="Y445" i="7"/>
  <c r="Z445" i="7"/>
  <c r="AA445" i="7"/>
  <c r="AB445" i="7"/>
  <c r="AC445" i="7"/>
  <c r="AD445" i="7"/>
  <c r="AE445" i="7"/>
  <c r="P446" i="7"/>
  <c r="Q446" i="7"/>
  <c r="R446" i="7"/>
  <c r="S446" i="7"/>
  <c r="T446" i="7"/>
  <c r="U446" i="7"/>
  <c r="V446" i="7"/>
  <c r="W446" i="7"/>
  <c r="X446" i="7"/>
  <c r="Y446" i="7"/>
  <c r="Z446" i="7"/>
  <c r="AA446" i="7"/>
  <c r="AB446" i="7"/>
  <c r="AC446" i="7"/>
  <c r="AD446" i="7"/>
  <c r="AE446" i="7"/>
  <c r="P447" i="7"/>
  <c r="Q447" i="7"/>
  <c r="R447" i="7"/>
  <c r="S447" i="7"/>
  <c r="T447" i="7"/>
  <c r="U447" i="7"/>
  <c r="V447" i="7"/>
  <c r="W447" i="7"/>
  <c r="X447" i="7"/>
  <c r="Y447" i="7"/>
  <c r="Z447" i="7"/>
  <c r="AA447" i="7"/>
  <c r="AB447" i="7"/>
  <c r="AC447" i="7"/>
  <c r="AD447" i="7"/>
  <c r="AE447" i="7"/>
  <c r="P448" i="7"/>
  <c r="Q448" i="7"/>
  <c r="R448" i="7"/>
  <c r="S448" i="7"/>
  <c r="T448" i="7"/>
  <c r="U448" i="7"/>
  <c r="V448" i="7"/>
  <c r="W448" i="7"/>
  <c r="X448" i="7"/>
  <c r="Y448" i="7"/>
  <c r="Z448" i="7"/>
  <c r="AA448" i="7"/>
  <c r="AB448" i="7"/>
  <c r="AC448" i="7"/>
  <c r="AD448" i="7"/>
  <c r="AE448" i="7"/>
  <c r="P449" i="7"/>
  <c r="Q449" i="7"/>
  <c r="R449" i="7"/>
  <c r="S449" i="7"/>
  <c r="T449" i="7"/>
  <c r="U449" i="7"/>
  <c r="V449" i="7"/>
  <c r="W449" i="7"/>
  <c r="X449" i="7"/>
  <c r="Y449" i="7"/>
  <c r="Z449" i="7"/>
  <c r="AA449" i="7"/>
  <c r="AB449" i="7"/>
  <c r="AC449" i="7"/>
  <c r="AD449" i="7"/>
  <c r="AE449" i="7"/>
  <c r="P450" i="7"/>
  <c r="Q450" i="7"/>
  <c r="R450" i="7"/>
  <c r="S450" i="7"/>
  <c r="T450" i="7"/>
  <c r="U450" i="7"/>
  <c r="V450" i="7"/>
  <c r="W450" i="7"/>
  <c r="X450" i="7"/>
  <c r="Y450" i="7"/>
  <c r="Z450" i="7"/>
  <c r="AA450" i="7"/>
  <c r="AB450" i="7"/>
  <c r="AC450" i="7"/>
  <c r="AD450" i="7"/>
  <c r="AE450" i="7"/>
  <c r="P451" i="7"/>
  <c r="Q451" i="7"/>
  <c r="R451" i="7"/>
  <c r="S451" i="7"/>
  <c r="T451" i="7"/>
  <c r="U451" i="7"/>
  <c r="V451" i="7"/>
  <c r="W451" i="7"/>
  <c r="X451" i="7"/>
  <c r="Y451" i="7"/>
  <c r="Z451" i="7"/>
  <c r="AA451" i="7"/>
  <c r="AB451" i="7"/>
  <c r="AC451" i="7"/>
  <c r="AD451" i="7"/>
  <c r="AE451" i="7"/>
  <c r="P452" i="7"/>
  <c r="Q452" i="7"/>
  <c r="R452" i="7"/>
  <c r="S452" i="7"/>
  <c r="T452" i="7"/>
  <c r="U452" i="7"/>
  <c r="V452" i="7"/>
  <c r="W452" i="7"/>
  <c r="X452" i="7"/>
  <c r="Y452" i="7"/>
  <c r="Z452" i="7"/>
  <c r="AA452" i="7"/>
  <c r="AB452" i="7"/>
  <c r="AC452" i="7"/>
  <c r="AD452" i="7"/>
  <c r="AE452" i="7"/>
  <c r="P453" i="7"/>
  <c r="Q453" i="7"/>
  <c r="R453" i="7"/>
  <c r="S453" i="7"/>
  <c r="T453" i="7"/>
  <c r="U453" i="7"/>
  <c r="V453" i="7"/>
  <c r="W453" i="7"/>
  <c r="X453" i="7"/>
  <c r="Y453" i="7"/>
  <c r="Z453" i="7"/>
  <c r="AA453" i="7"/>
  <c r="AB453" i="7"/>
  <c r="AC453" i="7"/>
  <c r="AD453" i="7"/>
  <c r="AE453" i="7"/>
  <c r="P454" i="7"/>
  <c r="Q454" i="7"/>
  <c r="R454" i="7"/>
  <c r="S454" i="7"/>
  <c r="T454" i="7"/>
  <c r="U454" i="7"/>
  <c r="V454" i="7"/>
  <c r="W454" i="7"/>
  <c r="X454" i="7"/>
  <c r="Y454" i="7"/>
  <c r="Z454" i="7"/>
  <c r="AA454" i="7"/>
  <c r="AB454" i="7"/>
  <c r="AC454" i="7"/>
  <c r="AD454" i="7"/>
  <c r="AE454" i="7"/>
  <c r="P455" i="7"/>
  <c r="Q455" i="7"/>
  <c r="R455" i="7"/>
  <c r="S455" i="7"/>
  <c r="T455" i="7"/>
  <c r="U455" i="7"/>
  <c r="V455" i="7"/>
  <c r="W455" i="7"/>
  <c r="X455" i="7"/>
  <c r="Y455" i="7"/>
  <c r="Z455" i="7"/>
  <c r="AA455" i="7"/>
  <c r="AB455" i="7"/>
  <c r="AC455" i="7"/>
  <c r="AD455" i="7"/>
  <c r="AE455" i="7"/>
  <c r="P456" i="7"/>
  <c r="Q456" i="7"/>
  <c r="R456" i="7"/>
  <c r="S456" i="7"/>
  <c r="T456" i="7"/>
  <c r="U456" i="7"/>
  <c r="V456" i="7"/>
  <c r="W456" i="7"/>
  <c r="X456" i="7"/>
  <c r="Y456" i="7"/>
  <c r="Z456" i="7"/>
  <c r="AA456" i="7"/>
  <c r="AB456" i="7"/>
  <c r="AC456" i="7"/>
  <c r="AD456" i="7"/>
  <c r="AE456" i="7"/>
  <c r="P457" i="7"/>
  <c r="Q457" i="7"/>
  <c r="R457" i="7"/>
  <c r="S457" i="7"/>
  <c r="T457" i="7"/>
  <c r="U457" i="7"/>
  <c r="V457" i="7"/>
  <c r="W457" i="7"/>
  <c r="X457" i="7"/>
  <c r="Y457" i="7"/>
  <c r="Z457" i="7"/>
  <c r="AA457" i="7"/>
  <c r="AB457" i="7"/>
  <c r="AC457" i="7"/>
  <c r="AD457" i="7"/>
  <c r="AE457" i="7"/>
  <c r="P458" i="7"/>
  <c r="Q458" i="7"/>
  <c r="R458" i="7"/>
  <c r="S458" i="7"/>
  <c r="T458" i="7"/>
  <c r="U458" i="7"/>
  <c r="V458" i="7"/>
  <c r="W458" i="7"/>
  <c r="X458" i="7"/>
  <c r="Y458" i="7"/>
  <c r="Z458" i="7"/>
  <c r="AA458" i="7"/>
  <c r="AB458" i="7"/>
  <c r="AC458" i="7"/>
  <c r="AD458" i="7"/>
  <c r="AE458" i="7"/>
  <c r="P459" i="7"/>
  <c r="Q459" i="7"/>
  <c r="R459" i="7"/>
  <c r="S459" i="7"/>
  <c r="T459" i="7"/>
  <c r="U459" i="7"/>
  <c r="V459" i="7"/>
  <c r="W459" i="7"/>
  <c r="X459" i="7"/>
  <c r="Y459" i="7"/>
  <c r="Z459" i="7"/>
  <c r="AA459" i="7"/>
  <c r="AB459" i="7"/>
  <c r="AC459" i="7"/>
  <c r="AD459" i="7"/>
  <c r="AE459" i="7"/>
  <c r="P460" i="7"/>
  <c r="Q460" i="7"/>
  <c r="R460" i="7"/>
  <c r="S460" i="7"/>
  <c r="T460" i="7"/>
  <c r="U460" i="7"/>
  <c r="V460" i="7"/>
  <c r="W460" i="7"/>
  <c r="X460" i="7"/>
  <c r="Y460" i="7"/>
  <c r="Z460" i="7"/>
  <c r="AA460" i="7"/>
  <c r="AB460" i="7"/>
  <c r="AC460" i="7"/>
  <c r="AD460" i="7"/>
  <c r="AE460" i="7"/>
  <c r="P461" i="7"/>
  <c r="Q461" i="7"/>
  <c r="R461" i="7"/>
  <c r="S461" i="7"/>
  <c r="T461" i="7"/>
  <c r="U461" i="7"/>
  <c r="V461" i="7"/>
  <c r="W461" i="7"/>
  <c r="X461" i="7"/>
  <c r="Y461" i="7"/>
  <c r="Z461" i="7"/>
  <c r="AA461" i="7"/>
  <c r="AB461" i="7"/>
  <c r="AC461" i="7"/>
  <c r="AD461" i="7"/>
  <c r="AE461" i="7"/>
  <c r="P462" i="7"/>
  <c r="Q462" i="7"/>
  <c r="R462" i="7"/>
  <c r="S462" i="7"/>
  <c r="T462" i="7"/>
  <c r="U462" i="7"/>
  <c r="V462" i="7"/>
  <c r="W462" i="7"/>
  <c r="X462" i="7"/>
  <c r="Y462" i="7"/>
  <c r="Z462" i="7"/>
  <c r="AA462" i="7"/>
  <c r="AB462" i="7"/>
  <c r="AC462" i="7"/>
  <c r="AD462" i="7"/>
  <c r="AE462" i="7"/>
  <c r="P463" i="7"/>
  <c r="Q463" i="7"/>
  <c r="R463" i="7"/>
  <c r="S463" i="7"/>
  <c r="T463" i="7"/>
  <c r="U463" i="7"/>
  <c r="V463" i="7"/>
  <c r="W463" i="7"/>
  <c r="X463" i="7"/>
  <c r="Y463" i="7"/>
  <c r="Z463" i="7"/>
  <c r="AA463" i="7"/>
  <c r="AB463" i="7"/>
  <c r="AC463" i="7"/>
  <c r="AD463" i="7"/>
  <c r="AE463" i="7"/>
  <c r="P464" i="7"/>
  <c r="Q464" i="7"/>
  <c r="R464" i="7"/>
  <c r="S464" i="7"/>
  <c r="T464" i="7"/>
  <c r="U464" i="7"/>
  <c r="V464" i="7"/>
  <c r="W464" i="7"/>
  <c r="X464" i="7"/>
  <c r="Y464" i="7"/>
  <c r="Z464" i="7"/>
  <c r="AA464" i="7"/>
  <c r="AB464" i="7"/>
  <c r="AC464" i="7"/>
  <c r="AD464" i="7"/>
  <c r="AE464" i="7"/>
  <c r="P465" i="7"/>
  <c r="Q465" i="7"/>
  <c r="R465" i="7"/>
  <c r="S465" i="7"/>
  <c r="T465" i="7"/>
  <c r="U465" i="7"/>
  <c r="V465" i="7"/>
  <c r="W465" i="7"/>
  <c r="X465" i="7"/>
  <c r="Y465" i="7"/>
  <c r="Z465" i="7"/>
  <c r="AA465" i="7"/>
  <c r="AB465" i="7"/>
  <c r="AC465" i="7"/>
  <c r="AD465" i="7"/>
  <c r="AE465" i="7"/>
  <c r="P466" i="7"/>
  <c r="Q466" i="7"/>
  <c r="R466" i="7"/>
  <c r="S466" i="7"/>
  <c r="T466" i="7"/>
  <c r="U466" i="7"/>
  <c r="V466" i="7"/>
  <c r="W466" i="7"/>
  <c r="X466" i="7"/>
  <c r="Y466" i="7"/>
  <c r="Z466" i="7"/>
  <c r="AA466" i="7"/>
  <c r="AB466" i="7"/>
  <c r="AC466" i="7"/>
  <c r="AD466" i="7"/>
  <c r="AE466" i="7"/>
  <c r="P467" i="7"/>
  <c r="Q467" i="7"/>
  <c r="R467" i="7"/>
  <c r="S467" i="7"/>
  <c r="T467" i="7"/>
  <c r="U467" i="7"/>
  <c r="V467" i="7"/>
  <c r="W467" i="7"/>
  <c r="X467" i="7"/>
  <c r="Y467" i="7"/>
  <c r="Z467" i="7"/>
  <c r="AA467" i="7"/>
  <c r="AB467" i="7"/>
  <c r="AC467" i="7"/>
  <c r="AD467" i="7"/>
  <c r="AE467" i="7"/>
  <c r="P468" i="7"/>
  <c r="Q468" i="7"/>
  <c r="R468" i="7"/>
  <c r="S468" i="7"/>
  <c r="T468" i="7"/>
  <c r="U468" i="7"/>
  <c r="V468" i="7"/>
  <c r="W468" i="7"/>
  <c r="X468" i="7"/>
  <c r="Y468" i="7"/>
  <c r="Z468" i="7"/>
  <c r="AA468" i="7"/>
  <c r="AB468" i="7"/>
  <c r="AC468" i="7"/>
  <c r="AD468" i="7"/>
  <c r="AE468" i="7"/>
  <c r="P469" i="7"/>
  <c r="Q469" i="7"/>
  <c r="R469" i="7"/>
  <c r="S469" i="7"/>
  <c r="T469" i="7"/>
  <c r="U469" i="7"/>
  <c r="V469" i="7"/>
  <c r="W469" i="7"/>
  <c r="X469" i="7"/>
  <c r="Y469" i="7"/>
  <c r="Z469" i="7"/>
  <c r="AA469" i="7"/>
  <c r="AB469" i="7"/>
  <c r="AC469" i="7"/>
  <c r="AD469" i="7"/>
  <c r="AE469" i="7"/>
  <c r="P470" i="7"/>
  <c r="Q470" i="7"/>
  <c r="R470" i="7"/>
  <c r="S470" i="7"/>
  <c r="T470" i="7"/>
  <c r="U470" i="7"/>
  <c r="V470" i="7"/>
  <c r="W470" i="7"/>
  <c r="X470" i="7"/>
  <c r="Y470" i="7"/>
  <c r="Z470" i="7"/>
  <c r="AA470" i="7"/>
  <c r="AB470" i="7"/>
  <c r="AC470" i="7"/>
  <c r="AD470" i="7"/>
  <c r="AE470" i="7"/>
  <c r="P471" i="7"/>
  <c r="Q471" i="7"/>
  <c r="R471" i="7"/>
  <c r="S471" i="7"/>
  <c r="T471" i="7"/>
  <c r="U471" i="7"/>
  <c r="V471" i="7"/>
  <c r="W471" i="7"/>
  <c r="X471" i="7"/>
  <c r="Y471" i="7"/>
  <c r="Z471" i="7"/>
  <c r="AA471" i="7"/>
  <c r="AB471" i="7"/>
  <c r="AC471" i="7"/>
  <c r="AD471" i="7"/>
  <c r="AE471" i="7"/>
  <c r="P472" i="7"/>
  <c r="Q472" i="7"/>
  <c r="R472" i="7"/>
  <c r="S472" i="7"/>
  <c r="T472" i="7"/>
  <c r="U472" i="7"/>
  <c r="V472" i="7"/>
  <c r="W472" i="7"/>
  <c r="X472" i="7"/>
  <c r="Y472" i="7"/>
  <c r="Z472" i="7"/>
  <c r="AA472" i="7"/>
  <c r="AB472" i="7"/>
  <c r="AC472" i="7"/>
  <c r="AD472" i="7"/>
  <c r="AE472" i="7"/>
  <c r="P473" i="7"/>
  <c r="Q473" i="7"/>
  <c r="R473" i="7"/>
  <c r="S473" i="7"/>
  <c r="T473" i="7"/>
  <c r="U473" i="7"/>
  <c r="V473" i="7"/>
  <c r="W473" i="7"/>
  <c r="X473" i="7"/>
  <c r="Y473" i="7"/>
  <c r="Z473" i="7"/>
  <c r="AA473" i="7"/>
  <c r="AB473" i="7"/>
  <c r="AC473" i="7"/>
  <c r="AD473" i="7"/>
  <c r="AE473" i="7"/>
  <c r="P474" i="7"/>
  <c r="Q474" i="7"/>
  <c r="R474" i="7"/>
  <c r="S474" i="7"/>
  <c r="T474" i="7"/>
  <c r="U474" i="7"/>
  <c r="V474" i="7"/>
  <c r="W474" i="7"/>
  <c r="X474" i="7"/>
  <c r="Y474" i="7"/>
  <c r="Z474" i="7"/>
  <c r="AA474" i="7"/>
  <c r="AB474" i="7"/>
  <c r="AC474" i="7"/>
  <c r="AD474" i="7"/>
  <c r="AE474" i="7"/>
  <c r="P475" i="7"/>
  <c r="Q475" i="7"/>
  <c r="R475" i="7"/>
  <c r="S475" i="7"/>
  <c r="T475" i="7"/>
  <c r="U475" i="7"/>
  <c r="V475" i="7"/>
  <c r="W475" i="7"/>
  <c r="X475" i="7"/>
  <c r="Y475" i="7"/>
  <c r="Z475" i="7"/>
  <c r="AA475" i="7"/>
  <c r="AB475" i="7"/>
  <c r="AC475" i="7"/>
  <c r="AD475" i="7"/>
  <c r="AE475" i="7"/>
  <c r="P476" i="7"/>
  <c r="Q476" i="7"/>
  <c r="R476" i="7"/>
  <c r="S476" i="7"/>
  <c r="T476" i="7"/>
  <c r="U476" i="7"/>
  <c r="V476" i="7"/>
  <c r="W476" i="7"/>
  <c r="X476" i="7"/>
  <c r="Y476" i="7"/>
  <c r="Z476" i="7"/>
  <c r="AA476" i="7"/>
  <c r="AB476" i="7"/>
  <c r="AC476" i="7"/>
  <c r="AD476" i="7"/>
  <c r="AE476" i="7"/>
  <c r="P477" i="7"/>
  <c r="Q477" i="7"/>
  <c r="R477" i="7"/>
  <c r="S477" i="7"/>
  <c r="T477" i="7"/>
  <c r="U477" i="7"/>
  <c r="V477" i="7"/>
  <c r="W477" i="7"/>
  <c r="X477" i="7"/>
  <c r="Y477" i="7"/>
  <c r="Z477" i="7"/>
  <c r="AA477" i="7"/>
  <c r="AB477" i="7"/>
  <c r="AC477" i="7"/>
  <c r="AD477" i="7"/>
  <c r="AE477" i="7"/>
  <c r="P478" i="7"/>
  <c r="Q478" i="7"/>
  <c r="R478" i="7"/>
  <c r="S478" i="7"/>
  <c r="T478" i="7"/>
  <c r="U478" i="7"/>
  <c r="V478" i="7"/>
  <c r="W478" i="7"/>
  <c r="X478" i="7"/>
  <c r="Y478" i="7"/>
  <c r="Z478" i="7"/>
  <c r="AA478" i="7"/>
  <c r="AB478" i="7"/>
  <c r="AC478" i="7"/>
  <c r="AD478" i="7"/>
  <c r="AE478" i="7"/>
  <c r="P479" i="7"/>
  <c r="Q479" i="7"/>
  <c r="R479" i="7"/>
  <c r="S479" i="7"/>
  <c r="T479" i="7"/>
  <c r="U479" i="7"/>
  <c r="V479" i="7"/>
  <c r="W479" i="7"/>
  <c r="X479" i="7"/>
  <c r="Y479" i="7"/>
  <c r="Z479" i="7"/>
  <c r="AA479" i="7"/>
  <c r="AB479" i="7"/>
  <c r="AC479" i="7"/>
  <c r="AD479" i="7"/>
  <c r="AE479" i="7"/>
  <c r="P480" i="7"/>
  <c r="Q480" i="7"/>
  <c r="R480" i="7"/>
  <c r="S480" i="7"/>
  <c r="T480" i="7"/>
  <c r="U480" i="7"/>
  <c r="V480" i="7"/>
  <c r="W480" i="7"/>
  <c r="X480" i="7"/>
  <c r="Y480" i="7"/>
  <c r="Z480" i="7"/>
  <c r="AA480" i="7"/>
  <c r="AB480" i="7"/>
  <c r="AC480" i="7"/>
  <c r="AD480" i="7"/>
  <c r="AE480" i="7"/>
  <c r="P481" i="7"/>
  <c r="Q481" i="7"/>
  <c r="R481" i="7"/>
  <c r="S481" i="7"/>
  <c r="T481" i="7"/>
  <c r="U481" i="7"/>
  <c r="V481" i="7"/>
  <c r="W481" i="7"/>
  <c r="X481" i="7"/>
  <c r="Y481" i="7"/>
  <c r="Z481" i="7"/>
  <c r="AA481" i="7"/>
  <c r="AB481" i="7"/>
  <c r="AC481" i="7"/>
  <c r="AD481" i="7"/>
  <c r="AE481" i="7"/>
  <c r="P482" i="7"/>
  <c r="Q482" i="7"/>
  <c r="R482" i="7"/>
  <c r="S482" i="7"/>
  <c r="T482" i="7"/>
  <c r="U482" i="7"/>
  <c r="V482" i="7"/>
  <c r="W482" i="7"/>
  <c r="X482" i="7"/>
  <c r="Y482" i="7"/>
  <c r="Z482" i="7"/>
  <c r="AA482" i="7"/>
  <c r="AB482" i="7"/>
  <c r="AC482" i="7"/>
  <c r="AD482" i="7"/>
  <c r="AE482" i="7"/>
  <c r="P483" i="7"/>
  <c r="Q483" i="7"/>
  <c r="R483" i="7"/>
  <c r="S483" i="7"/>
  <c r="T483" i="7"/>
  <c r="U483" i="7"/>
  <c r="V483" i="7"/>
  <c r="W483" i="7"/>
  <c r="X483" i="7"/>
  <c r="Y483" i="7"/>
  <c r="Z483" i="7"/>
  <c r="AA483" i="7"/>
  <c r="AB483" i="7"/>
  <c r="AC483" i="7"/>
  <c r="AD483" i="7"/>
  <c r="AE483" i="7"/>
  <c r="P484" i="7"/>
  <c r="Q484" i="7"/>
  <c r="R484" i="7"/>
  <c r="S484" i="7"/>
  <c r="T484" i="7"/>
  <c r="U484" i="7"/>
  <c r="V484" i="7"/>
  <c r="W484" i="7"/>
  <c r="X484" i="7"/>
  <c r="Y484" i="7"/>
  <c r="Z484" i="7"/>
  <c r="AA484" i="7"/>
  <c r="AB484" i="7"/>
  <c r="AC484" i="7"/>
  <c r="AD484" i="7"/>
  <c r="AE484" i="7"/>
  <c r="P485" i="7"/>
  <c r="Q485" i="7"/>
  <c r="R485" i="7"/>
  <c r="S485" i="7"/>
  <c r="T485" i="7"/>
  <c r="U485" i="7"/>
  <c r="V485" i="7"/>
  <c r="W485" i="7"/>
  <c r="X485" i="7"/>
  <c r="Y485" i="7"/>
  <c r="Z485" i="7"/>
  <c r="AA485" i="7"/>
  <c r="AB485" i="7"/>
  <c r="AC485" i="7"/>
  <c r="AD485" i="7"/>
  <c r="AE485" i="7"/>
  <c r="P486" i="7"/>
  <c r="Q486" i="7"/>
  <c r="R486" i="7"/>
  <c r="S486" i="7"/>
  <c r="T486" i="7"/>
  <c r="U486" i="7"/>
  <c r="V486" i="7"/>
  <c r="W486" i="7"/>
  <c r="X486" i="7"/>
  <c r="Y486" i="7"/>
  <c r="Z486" i="7"/>
  <c r="AA486" i="7"/>
  <c r="AB486" i="7"/>
  <c r="AC486" i="7"/>
  <c r="AD486" i="7"/>
  <c r="AE486" i="7"/>
  <c r="P487" i="7"/>
  <c r="Q487" i="7"/>
  <c r="R487" i="7"/>
  <c r="S487" i="7"/>
  <c r="T487" i="7"/>
  <c r="U487" i="7"/>
  <c r="V487" i="7"/>
  <c r="W487" i="7"/>
  <c r="X487" i="7"/>
  <c r="Y487" i="7"/>
  <c r="Z487" i="7"/>
  <c r="AA487" i="7"/>
  <c r="AB487" i="7"/>
  <c r="AC487" i="7"/>
  <c r="AD487" i="7"/>
  <c r="AE487" i="7"/>
  <c r="P488" i="7"/>
  <c r="Q488" i="7"/>
  <c r="R488" i="7"/>
  <c r="S488" i="7"/>
  <c r="T488" i="7"/>
  <c r="U488" i="7"/>
  <c r="V488" i="7"/>
  <c r="W488" i="7"/>
  <c r="X488" i="7"/>
  <c r="Y488" i="7"/>
  <c r="Z488" i="7"/>
  <c r="AA488" i="7"/>
  <c r="AB488" i="7"/>
  <c r="AC488" i="7"/>
  <c r="AD488" i="7"/>
  <c r="AE488" i="7"/>
  <c r="P489" i="7"/>
  <c r="Q489" i="7"/>
  <c r="R489" i="7"/>
  <c r="S489" i="7"/>
  <c r="T489" i="7"/>
  <c r="U489" i="7"/>
  <c r="V489" i="7"/>
  <c r="W489" i="7"/>
  <c r="X489" i="7"/>
  <c r="Y489" i="7"/>
  <c r="Z489" i="7"/>
  <c r="AA489" i="7"/>
  <c r="AB489" i="7"/>
  <c r="AC489" i="7"/>
  <c r="AD489" i="7"/>
  <c r="AE489" i="7"/>
  <c r="P490" i="7"/>
  <c r="Q490" i="7"/>
  <c r="R490" i="7"/>
  <c r="S490" i="7"/>
  <c r="T490" i="7"/>
  <c r="U490" i="7"/>
  <c r="V490" i="7"/>
  <c r="W490" i="7"/>
  <c r="X490" i="7"/>
  <c r="Y490" i="7"/>
  <c r="Z490" i="7"/>
  <c r="AA490" i="7"/>
  <c r="AB490" i="7"/>
  <c r="AC490" i="7"/>
  <c r="AD490" i="7"/>
  <c r="AE490" i="7"/>
  <c r="P491" i="7"/>
  <c r="Q491" i="7"/>
  <c r="R491" i="7"/>
  <c r="S491" i="7"/>
  <c r="T491" i="7"/>
  <c r="U491" i="7"/>
  <c r="V491" i="7"/>
  <c r="W491" i="7"/>
  <c r="X491" i="7"/>
  <c r="Y491" i="7"/>
  <c r="Z491" i="7"/>
  <c r="AA491" i="7"/>
  <c r="AB491" i="7"/>
  <c r="AC491" i="7"/>
  <c r="AD491" i="7"/>
  <c r="AE491" i="7"/>
  <c r="P492" i="7"/>
  <c r="Q492" i="7"/>
  <c r="R492" i="7"/>
  <c r="S492" i="7"/>
  <c r="T492" i="7"/>
  <c r="U492" i="7"/>
  <c r="V492" i="7"/>
  <c r="W492" i="7"/>
  <c r="X492" i="7"/>
  <c r="Y492" i="7"/>
  <c r="Z492" i="7"/>
  <c r="AA492" i="7"/>
  <c r="AB492" i="7"/>
  <c r="AC492" i="7"/>
  <c r="AD492" i="7"/>
  <c r="AE492" i="7"/>
  <c r="P493" i="7"/>
  <c r="Q493" i="7"/>
  <c r="R493" i="7"/>
  <c r="S493" i="7"/>
  <c r="T493" i="7"/>
  <c r="U493" i="7"/>
  <c r="V493" i="7"/>
  <c r="W493" i="7"/>
  <c r="X493" i="7"/>
  <c r="Y493" i="7"/>
  <c r="Z493" i="7"/>
  <c r="AA493" i="7"/>
  <c r="AB493" i="7"/>
  <c r="AC493" i="7"/>
  <c r="AD493" i="7"/>
  <c r="AE493" i="7"/>
  <c r="P494" i="7"/>
  <c r="Q494" i="7"/>
  <c r="R494" i="7"/>
  <c r="S494" i="7"/>
  <c r="T494" i="7"/>
  <c r="U494" i="7"/>
  <c r="V494" i="7"/>
  <c r="W494" i="7"/>
  <c r="X494" i="7"/>
  <c r="Y494" i="7"/>
  <c r="Z494" i="7"/>
  <c r="AA494" i="7"/>
  <c r="AB494" i="7"/>
  <c r="AC494" i="7"/>
  <c r="AD494" i="7"/>
  <c r="AE494" i="7"/>
  <c r="P495" i="7"/>
  <c r="Q495" i="7"/>
  <c r="R495" i="7"/>
  <c r="S495" i="7"/>
  <c r="T495" i="7"/>
  <c r="U495" i="7"/>
  <c r="V495" i="7"/>
  <c r="W495" i="7"/>
  <c r="X495" i="7"/>
  <c r="Y495" i="7"/>
  <c r="Z495" i="7"/>
  <c r="AA495" i="7"/>
  <c r="AB495" i="7"/>
  <c r="AC495" i="7"/>
  <c r="AD495" i="7"/>
  <c r="AE495" i="7"/>
  <c r="P496" i="7"/>
  <c r="Q496" i="7"/>
  <c r="R496" i="7"/>
  <c r="S496" i="7"/>
  <c r="T496" i="7"/>
  <c r="U496" i="7"/>
  <c r="V496" i="7"/>
  <c r="W496" i="7"/>
  <c r="X496" i="7"/>
  <c r="Y496" i="7"/>
  <c r="Z496" i="7"/>
  <c r="AA496" i="7"/>
  <c r="AB496" i="7"/>
  <c r="AC496" i="7"/>
  <c r="AD496" i="7"/>
  <c r="AE496" i="7"/>
  <c r="P497" i="7"/>
  <c r="Q497" i="7"/>
  <c r="R497" i="7"/>
  <c r="S497" i="7"/>
  <c r="T497" i="7"/>
  <c r="U497" i="7"/>
  <c r="V497" i="7"/>
  <c r="W497" i="7"/>
  <c r="X497" i="7"/>
  <c r="Y497" i="7"/>
  <c r="Z497" i="7"/>
  <c r="AA497" i="7"/>
  <c r="AB497" i="7"/>
  <c r="AC497" i="7"/>
  <c r="AD497" i="7"/>
  <c r="AE497" i="7"/>
  <c r="P498" i="7"/>
  <c r="Q498" i="7"/>
  <c r="R498" i="7"/>
  <c r="S498" i="7"/>
  <c r="T498" i="7"/>
  <c r="U498" i="7"/>
  <c r="V498" i="7"/>
  <c r="W498" i="7"/>
  <c r="X498" i="7"/>
  <c r="Y498" i="7"/>
  <c r="Z498" i="7"/>
  <c r="AA498" i="7"/>
  <c r="AB498" i="7"/>
  <c r="AC498" i="7"/>
  <c r="AD498" i="7"/>
  <c r="AE498" i="7"/>
  <c r="P499" i="7"/>
  <c r="Q499" i="7"/>
  <c r="R499" i="7"/>
  <c r="S499" i="7"/>
  <c r="T499" i="7"/>
  <c r="U499" i="7"/>
  <c r="V499" i="7"/>
  <c r="W499" i="7"/>
  <c r="X499" i="7"/>
  <c r="Y499" i="7"/>
  <c r="Z499" i="7"/>
  <c r="AA499" i="7"/>
  <c r="AB499" i="7"/>
  <c r="AC499" i="7"/>
  <c r="AD499" i="7"/>
  <c r="AE499" i="7"/>
  <c r="P500" i="7"/>
  <c r="Q500" i="7"/>
  <c r="R500" i="7"/>
  <c r="S500" i="7"/>
  <c r="T500" i="7"/>
  <c r="U500" i="7"/>
  <c r="V500" i="7"/>
  <c r="W500" i="7"/>
  <c r="X500" i="7"/>
  <c r="Y500" i="7"/>
  <c r="Z500" i="7"/>
  <c r="AA500" i="7"/>
  <c r="AB500" i="7"/>
  <c r="AC500" i="7"/>
  <c r="AD500" i="7"/>
  <c r="AE500" i="7"/>
  <c r="P501" i="7"/>
  <c r="Q501" i="7"/>
  <c r="R501" i="7"/>
  <c r="S501" i="7"/>
  <c r="T501" i="7"/>
  <c r="U501" i="7"/>
  <c r="V501" i="7"/>
  <c r="W501" i="7"/>
  <c r="X501" i="7"/>
  <c r="Y501" i="7"/>
  <c r="Z501" i="7"/>
  <c r="AA501" i="7"/>
  <c r="AB501" i="7"/>
  <c r="AC501" i="7"/>
  <c r="AD501" i="7"/>
  <c r="AE501" i="7"/>
  <c r="P502" i="7"/>
  <c r="Q502" i="7"/>
  <c r="R502" i="7"/>
  <c r="S502" i="7"/>
  <c r="T502" i="7"/>
  <c r="U502" i="7"/>
  <c r="V502" i="7"/>
  <c r="W502" i="7"/>
  <c r="X502" i="7"/>
  <c r="Y502" i="7"/>
  <c r="Z502" i="7"/>
  <c r="AA502" i="7"/>
  <c r="AB502" i="7"/>
  <c r="AC502" i="7"/>
  <c r="AD502" i="7"/>
  <c r="AE502" i="7"/>
  <c r="P503" i="7"/>
  <c r="Q503" i="7"/>
  <c r="R503" i="7"/>
  <c r="S503" i="7"/>
  <c r="T503" i="7"/>
  <c r="U503" i="7"/>
  <c r="V503" i="7"/>
  <c r="W503" i="7"/>
  <c r="X503" i="7"/>
  <c r="Y503" i="7"/>
  <c r="Z503" i="7"/>
  <c r="AA503" i="7"/>
  <c r="AB503" i="7"/>
  <c r="AC503" i="7"/>
  <c r="AD503" i="7"/>
  <c r="AE503" i="7"/>
  <c r="P504" i="7"/>
  <c r="Q504" i="7"/>
  <c r="R504" i="7"/>
  <c r="S504" i="7"/>
  <c r="T504" i="7"/>
  <c r="U504" i="7"/>
  <c r="V504" i="7"/>
  <c r="W504" i="7"/>
  <c r="X504" i="7"/>
  <c r="Y504" i="7"/>
  <c r="Z504" i="7"/>
  <c r="AA504" i="7"/>
  <c r="AB504" i="7"/>
  <c r="AC504" i="7"/>
  <c r="AD504" i="7"/>
  <c r="AE504" i="7"/>
  <c r="P505" i="7"/>
  <c r="Q505" i="7"/>
  <c r="R505" i="7"/>
  <c r="S505" i="7"/>
  <c r="T505" i="7"/>
  <c r="U505" i="7"/>
  <c r="V505" i="7"/>
  <c r="W505" i="7"/>
  <c r="X505" i="7"/>
  <c r="Y505" i="7"/>
  <c r="Z505" i="7"/>
  <c r="AA505" i="7"/>
  <c r="AB505" i="7"/>
  <c r="AC505" i="7"/>
  <c r="AD505" i="7"/>
  <c r="AE505" i="7"/>
  <c r="P506" i="7"/>
  <c r="Q506" i="7"/>
  <c r="R506" i="7"/>
  <c r="S506" i="7"/>
  <c r="T506" i="7"/>
  <c r="U506" i="7"/>
  <c r="V506" i="7"/>
  <c r="W506" i="7"/>
  <c r="X506" i="7"/>
  <c r="Y506" i="7"/>
  <c r="Z506" i="7"/>
  <c r="AA506" i="7"/>
  <c r="AB506" i="7"/>
  <c r="AC506" i="7"/>
  <c r="AD506" i="7"/>
  <c r="AE506" i="7"/>
  <c r="P507" i="7"/>
  <c r="Q507" i="7"/>
  <c r="R507" i="7"/>
  <c r="S507" i="7"/>
  <c r="T507" i="7"/>
  <c r="U507" i="7"/>
  <c r="V507" i="7"/>
  <c r="W507" i="7"/>
  <c r="X507" i="7"/>
  <c r="Y507" i="7"/>
  <c r="Z507" i="7"/>
  <c r="AA507" i="7"/>
  <c r="AB507" i="7"/>
  <c r="AC507" i="7"/>
  <c r="AD507" i="7"/>
  <c r="AE507" i="7"/>
  <c r="P508" i="7"/>
  <c r="Q508" i="7"/>
  <c r="R508" i="7"/>
  <c r="S508" i="7"/>
  <c r="T508" i="7"/>
  <c r="U508" i="7"/>
  <c r="V508" i="7"/>
  <c r="W508" i="7"/>
  <c r="X508" i="7"/>
  <c r="Y508" i="7"/>
  <c r="Z508" i="7"/>
  <c r="AA508" i="7"/>
  <c r="AB508" i="7"/>
  <c r="AC508" i="7"/>
  <c r="AD508" i="7"/>
  <c r="AE508" i="7"/>
  <c r="P509" i="7"/>
  <c r="Q509" i="7"/>
  <c r="R509" i="7"/>
  <c r="S509" i="7"/>
  <c r="T509" i="7"/>
  <c r="U509" i="7"/>
  <c r="V509" i="7"/>
  <c r="W509" i="7"/>
  <c r="X509" i="7"/>
  <c r="Y509" i="7"/>
  <c r="Z509" i="7"/>
  <c r="AA509" i="7"/>
  <c r="AB509" i="7"/>
  <c r="AC509" i="7"/>
  <c r="AD509" i="7"/>
  <c r="AE509" i="7"/>
  <c r="P510" i="7"/>
  <c r="Q510" i="7"/>
  <c r="R510" i="7"/>
  <c r="S510" i="7"/>
  <c r="T510" i="7"/>
  <c r="U510" i="7"/>
  <c r="V510" i="7"/>
  <c r="W510" i="7"/>
  <c r="X510" i="7"/>
  <c r="Y510" i="7"/>
  <c r="Z510" i="7"/>
  <c r="AA510" i="7"/>
  <c r="AB510" i="7"/>
  <c r="AC510" i="7"/>
  <c r="AD510" i="7"/>
  <c r="AE510" i="7"/>
  <c r="P511" i="7"/>
  <c r="Q511" i="7"/>
  <c r="R511" i="7"/>
  <c r="S511" i="7"/>
  <c r="T511" i="7"/>
  <c r="U511" i="7"/>
  <c r="V511" i="7"/>
  <c r="W511" i="7"/>
  <c r="X511" i="7"/>
  <c r="Y511" i="7"/>
  <c r="Z511" i="7"/>
  <c r="AA511" i="7"/>
  <c r="AB511" i="7"/>
  <c r="AC511" i="7"/>
  <c r="AD511" i="7"/>
  <c r="AE511" i="7"/>
  <c r="P512" i="7"/>
  <c r="Q512" i="7"/>
  <c r="R512" i="7"/>
  <c r="S512" i="7"/>
  <c r="T512" i="7"/>
  <c r="U512" i="7"/>
  <c r="V512" i="7"/>
  <c r="W512" i="7"/>
  <c r="X512" i="7"/>
  <c r="Y512" i="7"/>
  <c r="Z512" i="7"/>
  <c r="AA512" i="7"/>
  <c r="AB512" i="7"/>
  <c r="AC512" i="7"/>
  <c r="AD512" i="7"/>
  <c r="AE512" i="7"/>
  <c r="P513" i="7"/>
  <c r="Q513" i="7"/>
  <c r="R513" i="7"/>
  <c r="S513" i="7"/>
  <c r="T513" i="7"/>
  <c r="U513" i="7"/>
  <c r="V513" i="7"/>
  <c r="W513" i="7"/>
  <c r="X513" i="7"/>
  <c r="Y513" i="7"/>
  <c r="Z513" i="7"/>
  <c r="AA513" i="7"/>
  <c r="AB513" i="7"/>
  <c r="AC513" i="7"/>
  <c r="AD513" i="7"/>
  <c r="AE513" i="7"/>
  <c r="P514" i="7"/>
  <c r="Q514" i="7"/>
  <c r="R514" i="7"/>
  <c r="S514" i="7"/>
  <c r="T514" i="7"/>
  <c r="U514" i="7"/>
  <c r="V514" i="7"/>
  <c r="W514" i="7"/>
  <c r="X514" i="7"/>
  <c r="Y514" i="7"/>
  <c r="Z514" i="7"/>
  <c r="AA514" i="7"/>
  <c r="AB514" i="7"/>
  <c r="AC514" i="7"/>
  <c r="AD514" i="7"/>
  <c r="AE514" i="7"/>
  <c r="P515" i="7"/>
  <c r="Q515" i="7"/>
  <c r="R515" i="7"/>
  <c r="S515" i="7"/>
  <c r="T515" i="7"/>
  <c r="U515" i="7"/>
  <c r="V515" i="7"/>
  <c r="W515" i="7"/>
  <c r="X515" i="7"/>
  <c r="Y515" i="7"/>
  <c r="Z515" i="7"/>
  <c r="AA515" i="7"/>
  <c r="AB515" i="7"/>
  <c r="AC515" i="7"/>
  <c r="AD515" i="7"/>
  <c r="AE515" i="7"/>
  <c r="P516" i="7"/>
  <c r="Q516" i="7"/>
  <c r="R516" i="7"/>
  <c r="S516" i="7"/>
  <c r="T516" i="7"/>
  <c r="U516" i="7"/>
  <c r="V516" i="7"/>
  <c r="W516" i="7"/>
  <c r="X516" i="7"/>
  <c r="Y516" i="7"/>
  <c r="Z516" i="7"/>
  <c r="AA516" i="7"/>
  <c r="AB516" i="7"/>
  <c r="AC516" i="7"/>
  <c r="AD516" i="7"/>
  <c r="AE516" i="7"/>
  <c r="P517" i="7"/>
  <c r="Q517" i="7"/>
  <c r="R517" i="7"/>
  <c r="S517" i="7"/>
  <c r="T517" i="7"/>
  <c r="U517" i="7"/>
  <c r="V517" i="7"/>
  <c r="W517" i="7"/>
  <c r="X517" i="7"/>
  <c r="Y517" i="7"/>
  <c r="Z517" i="7"/>
  <c r="AA517" i="7"/>
  <c r="AB517" i="7"/>
  <c r="AC517" i="7"/>
  <c r="AD517" i="7"/>
  <c r="AE517" i="7"/>
  <c r="P518" i="7"/>
  <c r="Q518" i="7"/>
  <c r="R518" i="7"/>
  <c r="S518" i="7"/>
  <c r="T518" i="7"/>
  <c r="U518" i="7"/>
  <c r="V518" i="7"/>
  <c r="W518" i="7"/>
  <c r="X518" i="7"/>
  <c r="Y518" i="7"/>
  <c r="Z518" i="7"/>
  <c r="AA518" i="7"/>
  <c r="AB518" i="7"/>
  <c r="AC518" i="7"/>
  <c r="AD518" i="7"/>
  <c r="AE518" i="7"/>
  <c r="P519" i="7"/>
  <c r="Q519" i="7"/>
  <c r="R519" i="7"/>
  <c r="S519" i="7"/>
  <c r="T519" i="7"/>
  <c r="U519" i="7"/>
  <c r="V519" i="7"/>
  <c r="W519" i="7"/>
  <c r="X519" i="7"/>
  <c r="Y519" i="7"/>
  <c r="Z519" i="7"/>
  <c r="AA519" i="7"/>
  <c r="AB519" i="7"/>
  <c r="AC519" i="7"/>
  <c r="AD519" i="7"/>
  <c r="AE519" i="7"/>
  <c r="P520" i="7"/>
  <c r="Q520" i="7"/>
  <c r="R520" i="7"/>
  <c r="S520" i="7"/>
  <c r="T520" i="7"/>
  <c r="U520" i="7"/>
  <c r="V520" i="7"/>
  <c r="W520" i="7"/>
  <c r="X520" i="7"/>
  <c r="Y520" i="7"/>
  <c r="Z520" i="7"/>
  <c r="AA520" i="7"/>
  <c r="AB520" i="7"/>
  <c r="AC520" i="7"/>
  <c r="AD520" i="7"/>
  <c r="AE520" i="7"/>
  <c r="P521" i="7"/>
  <c r="Q521" i="7"/>
  <c r="R521" i="7"/>
  <c r="S521" i="7"/>
  <c r="T521" i="7"/>
  <c r="U521" i="7"/>
  <c r="V521" i="7"/>
  <c r="W521" i="7"/>
  <c r="X521" i="7"/>
  <c r="Y521" i="7"/>
  <c r="Z521" i="7"/>
  <c r="AA521" i="7"/>
  <c r="AB521" i="7"/>
  <c r="AC521" i="7"/>
  <c r="AD521" i="7"/>
  <c r="AE521" i="7"/>
  <c r="P522" i="7"/>
  <c r="Q522" i="7"/>
  <c r="R522" i="7"/>
  <c r="S522" i="7"/>
  <c r="T522" i="7"/>
  <c r="U522" i="7"/>
  <c r="V522" i="7"/>
  <c r="W522" i="7"/>
  <c r="X522" i="7"/>
  <c r="Y522" i="7"/>
  <c r="Z522" i="7"/>
  <c r="AA522" i="7"/>
  <c r="AB522" i="7"/>
  <c r="AC522" i="7"/>
  <c r="AD522" i="7"/>
  <c r="AE522" i="7"/>
  <c r="P523" i="7"/>
  <c r="Q523" i="7"/>
  <c r="R523" i="7"/>
  <c r="S523" i="7"/>
  <c r="T523" i="7"/>
  <c r="U523" i="7"/>
  <c r="V523" i="7"/>
  <c r="W523" i="7"/>
  <c r="X523" i="7"/>
  <c r="Y523" i="7"/>
  <c r="Z523" i="7"/>
  <c r="AA523" i="7"/>
  <c r="AB523" i="7"/>
  <c r="AC523" i="7"/>
  <c r="AD523" i="7"/>
  <c r="AE523" i="7"/>
  <c r="P524" i="7"/>
  <c r="Q524" i="7"/>
  <c r="R524" i="7"/>
  <c r="S524" i="7"/>
  <c r="T524" i="7"/>
  <c r="U524" i="7"/>
  <c r="V524" i="7"/>
  <c r="W524" i="7"/>
  <c r="X524" i="7"/>
  <c r="Y524" i="7"/>
  <c r="Z524" i="7"/>
  <c r="AA524" i="7"/>
  <c r="AB524" i="7"/>
  <c r="AC524" i="7"/>
  <c r="AD524" i="7"/>
  <c r="AE524" i="7"/>
  <c r="P525" i="7"/>
  <c r="Q525" i="7"/>
  <c r="R525" i="7"/>
  <c r="S525" i="7"/>
  <c r="T525" i="7"/>
  <c r="U525" i="7"/>
  <c r="V525" i="7"/>
  <c r="W525" i="7"/>
  <c r="X525" i="7"/>
  <c r="Y525" i="7"/>
  <c r="Z525" i="7"/>
  <c r="AA525" i="7"/>
  <c r="AB525" i="7"/>
  <c r="AC525" i="7"/>
  <c r="AD525" i="7"/>
  <c r="AE525" i="7"/>
  <c r="P526" i="7"/>
  <c r="Q526" i="7"/>
  <c r="R526" i="7"/>
  <c r="S526" i="7"/>
  <c r="T526" i="7"/>
  <c r="U526" i="7"/>
  <c r="V526" i="7"/>
  <c r="W526" i="7"/>
  <c r="X526" i="7"/>
  <c r="Y526" i="7"/>
  <c r="Z526" i="7"/>
  <c r="AA526" i="7"/>
  <c r="AB526" i="7"/>
  <c r="AC526" i="7"/>
  <c r="AD526" i="7"/>
  <c r="AE526" i="7"/>
  <c r="P527" i="7"/>
  <c r="Q527" i="7"/>
  <c r="R527" i="7"/>
  <c r="S527" i="7"/>
  <c r="T527" i="7"/>
  <c r="U527" i="7"/>
  <c r="V527" i="7"/>
  <c r="W527" i="7"/>
  <c r="X527" i="7"/>
  <c r="Y527" i="7"/>
  <c r="Z527" i="7"/>
  <c r="AA527" i="7"/>
  <c r="AB527" i="7"/>
  <c r="AC527" i="7"/>
  <c r="AD527" i="7"/>
  <c r="AE527" i="7"/>
  <c r="P528" i="7"/>
  <c r="Q528" i="7"/>
  <c r="R528" i="7"/>
  <c r="S528" i="7"/>
  <c r="T528" i="7"/>
  <c r="U528" i="7"/>
  <c r="V528" i="7"/>
  <c r="W528" i="7"/>
  <c r="X528" i="7"/>
  <c r="Y528" i="7"/>
  <c r="Z528" i="7"/>
  <c r="AA528" i="7"/>
  <c r="AB528" i="7"/>
  <c r="AC528" i="7"/>
  <c r="AD528" i="7"/>
  <c r="AE528" i="7"/>
  <c r="P529" i="7"/>
  <c r="Q529" i="7"/>
  <c r="R529" i="7"/>
  <c r="S529" i="7"/>
  <c r="T529" i="7"/>
  <c r="U529" i="7"/>
  <c r="V529" i="7"/>
  <c r="W529" i="7"/>
  <c r="X529" i="7"/>
  <c r="Y529" i="7"/>
  <c r="Z529" i="7"/>
  <c r="AA529" i="7"/>
  <c r="AB529" i="7"/>
  <c r="AC529" i="7"/>
  <c r="AD529" i="7"/>
  <c r="AE529" i="7"/>
  <c r="P530" i="7"/>
  <c r="Q530" i="7"/>
  <c r="R530" i="7"/>
  <c r="S530" i="7"/>
  <c r="T530" i="7"/>
  <c r="U530" i="7"/>
  <c r="V530" i="7"/>
  <c r="W530" i="7"/>
  <c r="X530" i="7"/>
  <c r="Y530" i="7"/>
  <c r="Z530" i="7"/>
  <c r="AA530" i="7"/>
  <c r="AB530" i="7"/>
  <c r="AC530" i="7"/>
  <c r="AD530" i="7"/>
  <c r="AE530" i="7"/>
  <c r="P531" i="7"/>
  <c r="Q531" i="7"/>
  <c r="R531" i="7"/>
  <c r="S531" i="7"/>
  <c r="T531" i="7"/>
  <c r="U531" i="7"/>
  <c r="V531" i="7"/>
  <c r="W531" i="7"/>
  <c r="X531" i="7"/>
  <c r="Y531" i="7"/>
  <c r="Z531" i="7"/>
  <c r="AA531" i="7"/>
  <c r="AB531" i="7"/>
  <c r="AC531" i="7"/>
  <c r="AD531" i="7"/>
  <c r="AE531" i="7"/>
  <c r="P532" i="7"/>
  <c r="Q532" i="7"/>
  <c r="R532" i="7"/>
  <c r="S532" i="7"/>
  <c r="T532" i="7"/>
  <c r="U532" i="7"/>
  <c r="V532" i="7"/>
  <c r="W532" i="7"/>
  <c r="X532" i="7"/>
  <c r="Y532" i="7"/>
  <c r="Z532" i="7"/>
  <c r="AA532" i="7"/>
  <c r="AB532" i="7"/>
  <c r="AC532" i="7"/>
  <c r="AD532" i="7"/>
  <c r="AE532" i="7"/>
  <c r="P533" i="7"/>
  <c r="Q533" i="7"/>
  <c r="R533" i="7"/>
  <c r="S533" i="7"/>
  <c r="T533" i="7"/>
  <c r="U533" i="7"/>
  <c r="V533" i="7"/>
  <c r="W533" i="7"/>
  <c r="X533" i="7"/>
  <c r="Y533" i="7"/>
  <c r="Z533" i="7"/>
  <c r="AA533" i="7"/>
  <c r="AB533" i="7"/>
  <c r="AC533" i="7"/>
  <c r="AD533" i="7"/>
  <c r="AE533" i="7"/>
  <c r="P534" i="7"/>
  <c r="Q534" i="7"/>
  <c r="R534" i="7"/>
  <c r="S534" i="7"/>
  <c r="T534" i="7"/>
  <c r="U534" i="7"/>
  <c r="V534" i="7"/>
  <c r="W534" i="7"/>
  <c r="X534" i="7"/>
  <c r="Y534" i="7"/>
  <c r="Z534" i="7"/>
  <c r="AA534" i="7"/>
  <c r="AB534" i="7"/>
  <c r="AC534" i="7"/>
  <c r="AD534" i="7"/>
  <c r="AE534" i="7"/>
  <c r="P535" i="7"/>
  <c r="Q535" i="7"/>
  <c r="R535" i="7"/>
  <c r="S535" i="7"/>
  <c r="T535" i="7"/>
  <c r="U535" i="7"/>
  <c r="V535" i="7"/>
  <c r="W535" i="7"/>
  <c r="X535" i="7"/>
  <c r="Y535" i="7"/>
  <c r="Z535" i="7"/>
  <c r="AA535" i="7"/>
  <c r="AB535" i="7"/>
  <c r="AC535" i="7"/>
  <c r="AD535" i="7"/>
  <c r="AE535" i="7"/>
  <c r="P536" i="7"/>
  <c r="Q536" i="7"/>
  <c r="R536" i="7"/>
  <c r="S536" i="7"/>
  <c r="T536" i="7"/>
  <c r="U536" i="7"/>
  <c r="V536" i="7"/>
  <c r="W536" i="7"/>
  <c r="X536" i="7"/>
  <c r="Y536" i="7"/>
  <c r="Z536" i="7"/>
  <c r="AA536" i="7"/>
  <c r="AB536" i="7"/>
  <c r="AC536" i="7"/>
  <c r="AD536" i="7"/>
  <c r="AE536" i="7"/>
  <c r="P537" i="7"/>
  <c r="Q537" i="7"/>
  <c r="R537" i="7"/>
  <c r="S537" i="7"/>
  <c r="T537" i="7"/>
  <c r="U537" i="7"/>
  <c r="V537" i="7"/>
  <c r="W537" i="7"/>
  <c r="X537" i="7"/>
  <c r="Y537" i="7"/>
  <c r="Z537" i="7"/>
  <c r="AA537" i="7"/>
  <c r="AB537" i="7"/>
  <c r="AC537" i="7"/>
  <c r="AD537" i="7"/>
  <c r="AE537" i="7"/>
  <c r="P538" i="7"/>
  <c r="Q538" i="7"/>
  <c r="R538" i="7"/>
  <c r="S538" i="7"/>
  <c r="T538" i="7"/>
  <c r="U538" i="7"/>
  <c r="V538" i="7"/>
  <c r="W538" i="7"/>
  <c r="X538" i="7"/>
  <c r="Y538" i="7"/>
  <c r="Z538" i="7"/>
  <c r="AA538" i="7"/>
  <c r="AB538" i="7"/>
  <c r="AC538" i="7"/>
  <c r="AD538" i="7"/>
  <c r="AE538" i="7"/>
  <c r="P539" i="7"/>
  <c r="Q539" i="7"/>
  <c r="R539" i="7"/>
  <c r="S539" i="7"/>
  <c r="T539" i="7"/>
  <c r="U539" i="7"/>
  <c r="V539" i="7"/>
  <c r="W539" i="7"/>
  <c r="X539" i="7"/>
  <c r="Y539" i="7"/>
  <c r="Z539" i="7"/>
  <c r="AA539" i="7"/>
  <c r="AB539" i="7"/>
  <c r="AC539" i="7"/>
  <c r="AD539" i="7"/>
  <c r="AE539" i="7"/>
  <c r="P540" i="7"/>
  <c r="Q540" i="7"/>
  <c r="R540" i="7"/>
  <c r="S540" i="7"/>
  <c r="T540" i="7"/>
  <c r="U540" i="7"/>
  <c r="V540" i="7"/>
  <c r="W540" i="7"/>
  <c r="X540" i="7"/>
  <c r="Y540" i="7"/>
  <c r="Z540" i="7"/>
  <c r="AA540" i="7"/>
  <c r="AB540" i="7"/>
  <c r="AC540" i="7"/>
  <c r="AD540" i="7"/>
  <c r="AE540" i="7"/>
  <c r="P541" i="7"/>
  <c r="Q541" i="7"/>
  <c r="R541" i="7"/>
  <c r="S541" i="7"/>
  <c r="T541" i="7"/>
  <c r="U541" i="7"/>
  <c r="V541" i="7"/>
  <c r="W541" i="7"/>
  <c r="X541" i="7"/>
  <c r="Y541" i="7"/>
  <c r="Z541" i="7"/>
  <c r="AA541" i="7"/>
  <c r="AB541" i="7"/>
  <c r="AC541" i="7"/>
  <c r="AD541" i="7"/>
  <c r="AE541" i="7"/>
  <c r="P542" i="7"/>
  <c r="Q542" i="7"/>
  <c r="R542" i="7"/>
  <c r="S542" i="7"/>
  <c r="T542" i="7"/>
  <c r="U542" i="7"/>
  <c r="V542" i="7"/>
  <c r="W542" i="7"/>
  <c r="X542" i="7"/>
  <c r="Y542" i="7"/>
  <c r="Z542" i="7"/>
  <c r="AA542" i="7"/>
  <c r="AB542" i="7"/>
  <c r="AC542" i="7"/>
  <c r="AD542" i="7"/>
  <c r="AE542" i="7"/>
  <c r="P543" i="7"/>
  <c r="Q543" i="7"/>
  <c r="R543" i="7"/>
  <c r="S543" i="7"/>
  <c r="T543" i="7"/>
  <c r="U543" i="7"/>
  <c r="V543" i="7"/>
  <c r="W543" i="7"/>
  <c r="X543" i="7"/>
  <c r="Y543" i="7"/>
  <c r="Z543" i="7"/>
  <c r="AA543" i="7"/>
  <c r="AB543" i="7"/>
  <c r="AC543" i="7"/>
  <c r="AD543" i="7"/>
  <c r="AE543" i="7"/>
  <c r="P544" i="7"/>
  <c r="Q544" i="7"/>
  <c r="R544" i="7"/>
  <c r="S544" i="7"/>
  <c r="T544" i="7"/>
  <c r="U544" i="7"/>
  <c r="V544" i="7"/>
  <c r="W544" i="7"/>
  <c r="X544" i="7"/>
  <c r="Y544" i="7"/>
  <c r="Z544" i="7"/>
  <c r="AA544" i="7"/>
  <c r="AB544" i="7"/>
  <c r="AC544" i="7"/>
  <c r="AD544" i="7"/>
  <c r="AE544" i="7"/>
  <c r="P545" i="7"/>
  <c r="Q545" i="7"/>
  <c r="R545" i="7"/>
  <c r="S545" i="7"/>
  <c r="T545" i="7"/>
  <c r="U545" i="7"/>
  <c r="V545" i="7"/>
  <c r="W545" i="7"/>
  <c r="X545" i="7"/>
  <c r="Y545" i="7"/>
  <c r="Z545" i="7"/>
  <c r="AA545" i="7"/>
  <c r="AB545" i="7"/>
  <c r="AC545" i="7"/>
  <c r="AD545" i="7"/>
  <c r="AE545" i="7"/>
  <c r="P546" i="7"/>
  <c r="Q546" i="7"/>
  <c r="R546" i="7"/>
  <c r="S546" i="7"/>
  <c r="T546" i="7"/>
  <c r="U546" i="7"/>
  <c r="V546" i="7"/>
  <c r="W546" i="7"/>
  <c r="X546" i="7"/>
  <c r="Y546" i="7"/>
  <c r="Z546" i="7"/>
  <c r="AA546" i="7"/>
  <c r="AB546" i="7"/>
  <c r="AC546" i="7"/>
  <c r="AD546" i="7"/>
  <c r="AE546" i="7"/>
  <c r="P547" i="7"/>
  <c r="Q547" i="7"/>
  <c r="R547" i="7"/>
  <c r="S547" i="7"/>
  <c r="T547" i="7"/>
  <c r="U547" i="7"/>
  <c r="V547" i="7"/>
  <c r="W547" i="7"/>
  <c r="X547" i="7"/>
  <c r="Y547" i="7"/>
  <c r="Z547" i="7"/>
  <c r="AA547" i="7"/>
  <c r="AB547" i="7"/>
  <c r="AC547" i="7"/>
  <c r="AD547" i="7"/>
  <c r="AE547" i="7"/>
  <c r="P548" i="7"/>
  <c r="Q548" i="7"/>
  <c r="R548" i="7"/>
  <c r="S548" i="7"/>
  <c r="T548" i="7"/>
  <c r="U548" i="7"/>
  <c r="V548" i="7"/>
  <c r="W548" i="7"/>
  <c r="X548" i="7"/>
  <c r="Y548" i="7"/>
  <c r="Z548" i="7"/>
  <c r="AA548" i="7"/>
  <c r="AB548" i="7"/>
  <c r="AC548" i="7"/>
  <c r="AD548" i="7"/>
  <c r="AE548" i="7"/>
  <c r="P549" i="7"/>
  <c r="Q549" i="7"/>
  <c r="R549" i="7"/>
  <c r="S549" i="7"/>
  <c r="T549" i="7"/>
  <c r="U549" i="7"/>
  <c r="V549" i="7"/>
  <c r="W549" i="7"/>
  <c r="X549" i="7"/>
  <c r="Y549" i="7"/>
  <c r="Z549" i="7"/>
  <c r="AA549" i="7"/>
  <c r="AB549" i="7"/>
  <c r="AC549" i="7"/>
  <c r="AD549" i="7"/>
  <c r="AE549" i="7"/>
  <c r="P550" i="7"/>
  <c r="Q550" i="7"/>
  <c r="R550" i="7"/>
  <c r="S550" i="7"/>
  <c r="T550" i="7"/>
  <c r="U550" i="7"/>
  <c r="V550" i="7"/>
  <c r="W550" i="7"/>
  <c r="X550" i="7"/>
  <c r="Y550" i="7"/>
  <c r="Z550" i="7"/>
  <c r="AA550" i="7"/>
  <c r="AB550" i="7"/>
  <c r="AC550" i="7"/>
  <c r="AD550" i="7"/>
  <c r="AE550" i="7"/>
  <c r="P551" i="7"/>
  <c r="Q551" i="7"/>
  <c r="R551" i="7"/>
  <c r="S551" i="7"/>
  <c r="T551" i="7"/>
  <c r="U551" i="7"/>
  <c r="V551" i="7"/>
  <c r="W551" i="7"/>
  <c r="X551" i="7"/>
  <c r="Y551" i="7"/>
  <c r="Z551" i="7"/>
  <c r="AA551" i="7"/>
  <c r="AB551" i="7"/>
  <c r="AC551" i="7"/>
  <c r="AD551" i="7"/>
  <c r="AE551" i="7"/>
  <c r="P552" i="7"/>
  <c r="Q552" i="7"/>
  <c r="R552" i="7"/>
  <c r="S552" i="7"/>
  <c r="T552" i="7"/>
  <c r="U552" i="7"/>
  <c r="V552" i="7"/>
  <c r="W552" i="7"/>
  <c r="X552" i="7"/>
  <c r="Y552" i="7"/>
  <c r="Z552" i="7"/>
  <c r="AA552" i="7"/>
  <c r="AB552" i="7"/>
  <c r="AC552" i="7"/>
  <c r="AD552" i="7"/>
  <c r="AE552" i="7"/>
  <c r="P553" i="7"/>
  <c r="Q553" i="7"/>
  <c r="R553" i="7"/>
  <c r="S553" i="7"/>
  <c r="T553" i="7"/>
  <c r="U553" i="7"/>
  <c r="V553" i="7"/>
  <c r="W553" i="7"/>
  <c r="X553" i="7"/>
  <c r="Y553" i="7"/>
  <c r="Z553" i="7"/>
  <c r="AA553" i="7"/>
  <c r="AB553" i="7"/>
  <c r="AC553" i="7"/>
  <c r="AD553" i="7"/>
  <c r="AE553" i="7"/>
  <c r="P554" i="7"/>
  <c r="Q554" i="7"/>
  <c r="R554" i="7"/>
  <c r="S554" i="7"/>
  <c r="T554" i="7"/>
  <c r="U554" i="7"/>
  <c r="V554" i="7"/>
  <c r="W554" i="7"/>
  <c r="X554" i="7"/>
  <c r="Y554" i="7"/>
  <c r="Z554" i="7"/>
  <c r="AA554" i="7"/>
  <c r="AB554" i="7"/>
  <c r="AC554" i="7"/>
  <c r="AD554" i="7"/>
  <c r="AE554" i="7"/>
  <c r="P555" i="7"/>
  <c r="Q555" i="7"/>
  <c r="R555" i="7"/>
  <c r="S555" i="7"/>
  <c r="T555" i="7"/>
  <c r="U555" i="7"/>
  <c r="V555" i="7"/>
  <c r="W555" i="7"/>
  <c r="X555" i="7"/>
  <c r="Y555" i="7"/>
  <c r="Z555" i="7"/>
  <c r="AA555" i="7"/>
  <c r="AB555" i="7"/>
  <c r="AC555" i="7"/>
  <c r="AD555" i="7"/>
  <c r="AE555" i="7"/>
  <c r="P556" i="7"/>
  <c r="Q556" i="7"/>
  <c r="R556" i="7"/>
  <c r="S556" i="7"/>
  <c r="T556" i="7"/>
  <c r="U556" i="7"/>
  <c r="V556" i="7"/>
  <c r="W556" i="7"/>
  <c r="X556" i="7"/>
  <c r="Y556" i="7"/>
  <c r="Z556" i="7"/>
  <c r="AA556" i="7"/>
  <c r="AB556" i="7"/>
  <c r="AC556" i="7"/>
  <c r="AD556" i="7"/>
  <c r="AE556" i="7"/>
  <c r="P557" i="7"/>
  <c r="Q557" i="7"/>
  <c r="R557" i="7"/>
  <c r="S557" i="7"/>
  <c r="T557" i="7"/>
  <c r="U557" i="7"/>
  <c r="V557" i="7"/>
  <c r="W557" i="7"/>
  <c r="X557" i="7"/>
  <c r="Y557" i="7"/>
  <c r="Z557" i="7"/>
  <c r="AA557" i="7"/>
  <c r="AB557" i="7"/>
  <c r="AC557" i="7"/>
  <c r="AD557" i="7"/>
  <c r="AE557" i="7"/>
  <c r="P558" i="7"/>
  <c r="Q558" i="7"/>
  <c r="R558" i="7"/>
  <c r="S558" i="7"/>
  <c r="T558" i="7"/>
  <c r="U558" i="7"/>
  <c r="V558" i="7"/>
  <c r="W558" i="7"/>
  <c r="X558" i="7"/>
  <c r="Y558" i="7"/>
  <c r="Z558" i="7"/>
  <c r="AA558" i="7"/>
  <c r="AB558" i="7"/>
  <c r="AC558" i="7"/>
  <c r="AD558" i="7"/>
  <c r="AE558" i="7"/>
  <c r="P559" i="7"/>
  <c r="Q559" i="7"/>
  <c r="R559" i="7"/>
  <c r="S559" i="7"/>
  <c r="T559" i="7"/>
  <c r="U559" i="7"/>
  <c r="V559" i="7"/>
  <c r="W559" i="7"/>
  <c r="X559" i="7"/>
  <c r="Y559" i="7"/>
  <c r="Z559" i="7"/>
  <c r="AA559" i="7"/>
  <c r="AB559" i="7"/>
  <c r="AC559" i="7"/>
  <c r="AD559" i="7"/>
  <c r="AE559" i="7"/>
  <c r="P560" i="7"/>
  <c r="Q560" i="7"/>
  <c r="R560" i="7"/>
  <c r="S560" i="7"/>
  <c r="T560" i="7"/>
  <c r="U560" i="7"/>
  <c r="V560" i="7"/>
  <c r="W560" i="7"/>
  <c r="X560" i="7"/>
  <c r="Y560" i="7"/>
  <c r="Z560" i="7"/>
  <c r="AA560" i="7"/>
  <c r="AB560" i="7"/>
  <c r="AC560" i="7"/>
  <c r="AD560" i="7"/>
  <c r="AE560" i="7"/>
  <c r="P561" i="7"/>
  <c r="Q561" i="7"/>
  <c r="R561" i="7"/>
  <c r="S561" i="7"/>
  <c r="T561" i="7"/>
  <c r="U561" i="7"/>
  <c r="V561" i="7"/>
  <c r="W561" i="7"/>
  <c r="X561" i="7"/>
  <c r="Y561" i="7"/>
  <c r="Z561" i="7"/>
  <c r="AA561" i="7"/>
  <c r="AB561" i="7"/>
  <c r="AC561" i="7"/>
  <c r="AD561" i="7"/>
  <c r="AE561" i="7"/>
  <c r="P562" i="7"/>
  <c r="Q562" i="7"/>
  <c r="R562" i="7"/>
  <c r="S562" i="7"/>
  <c r="T562" i="7"/>
  <c r="U562" i="7"/>
  <c r="V562" i="7"/>
  <c r="W562" i="7"/>
  <c r="X562" i="7"/>
  <c r="Y562" i="7"/>
  <c r="Z562" i="7"/>
  <c r="AA562" i="7"/>
  <c r="AB562" i="7"/>
  <c r="AC562" i="7"/>
  <c r="AD562" i="7"/>
  <c r="AE562" i="7"/>
  <c r="P563" i="7"/>
  <c r="Q563" i="7"/>
  <c r="R563" i="7"/>
  <c r="S563" i="7"/>
  <c r="T563" i="7"/>
  <c r="U563" i="7"/>
  <c r="V563" i="7"/>
  <c r="W563" i="7"/>
  <c r="X563" i="7"/>
  <c r="Y563" i="7"/>
  <c r="Z563" i="7"/>
  <c r="AA563" i="7"/>
  <c r="AB563" i="7"/>
  <c r="AC563" i="7"/>
  <c r="AD563" i="7"/>
  <c r="AE563" i="7"/>
  <c r="P564" i="7"/>
  <c r="Q564" i="7"/>
  <c r="R564" i="7"/>
  <c r="S564" i="7"/>
  <c r="T564" i="7"/>
  <c r="U564" i="7"/>
  <c r="V564" i="7"/>
  <c r="W564" i="7"/>
  <c r="X564" i="7"/>
  <c r="Y564" i="7"/>
  <c r="Z564" i="7"/>
  <c r="AA564" i="7"/>
  <c r="AB564" i="7"/>
  <c r="AC564" i="7"/>
  <c r="AD564" i="7"/>
  <c r="AE564" i="7"/>
  <c r="P565" i="7"/>
  <c r="Q565" i="7"/>
  <c r="R565" i="7"/>
  <c r="S565" i="7"/>
  <c r="T565" i="7"/>
  <c r="U565" i="7"/>
  <c r="V565" i="7"/>
  <c r="W565" i="7"/>
  <c r="X565" i="7"/>
  <c r="Y565" i="7"/>
  <c r="Z565" i="7"/>
  <c r="AA565" i="7"/>
  <c r="AB565" i="7"/>
  <c r="AC565" i="7"/>
  <c r="AD565" i="7"/>
  <c r="AE565" i="7"/>
  <c r="P566" i="7"/>
  <c r="Q566" i="7"/>
  <c r="R566" i="7"/>
  <c r="S566" i="7"/>
  <c r="T566" i="7"/>
  <c r="U566" i="7"/>
  <c r="V566" i="7"/>
  <c r="W566" i="7"/>
  <c r="X566" i="7"/>
  <c r="Y566" i="7"/>
  <c r="Z566" i="7"/>
  <c r="AA566" i="7"/>
  <c r="AB566" i="7"/>
  <c r="AC566" i="7"/>
  <c r="AD566" i="7"/>
  <c r="AE566" i="7"/>
  <c r="P567" i="7"/>
  <c r="Q567" i="7"/>
  <c r="R567" i="7"/>
  <c r="S567" i="7"/>
  <c r="T567" i="7"/>
  <c r="U567" i="7"/>
  <c r="V567" i="7"/>
  <c r="W567" i="7"/>
  <c r="X567" i="7"/>
  <c r="Y567" i="7"/>
  <c r="Z567" i="7"/>
  <c r="AA567" i="7"/>
  <c r="AB567" i="7"/>
  <c r="AC567" i="7"/>
  <c r="AD567" i="7"/>
  <c r="AE567" i="7"/>
  <c r="P568" i="7"/>
  <c r="Q568" i="7"/>
  <c r="R568" i="7"/>
  <c r="S568" i="7"/>
  <c r="T568" i="7"/>
  <c r="U568" i="7"/>
  <c r="V568" i="7"/>
  <c r="W568" i="7"/>
  <c r="X568" i="7"/>
  <c r="Y568" i="7"/>
  <c r="Z568" i="7"/>
  <c r="AA568" i="7"/>
  <c r="AB568" i="7"/>
  <c r="AC568" i="7"/>
  <c r="AD568" i="7"/>
  <c r="AE568" i="7"/>
  <c r="P569" i="7"/>
  <c r="Q569" i="7"/>
  <c r="R569" i="7"/>
  <c r="S569" i="7"/>
  <c r="T569" i="7"/>
  <c r="U569" i="7"/>
  <c r="V569" i="7"/>
  <c r="W569" i="7"/>
  <c r="X569" i="7"/>
  <c r="Y569" i="7"/>
  <c r="Z569" i="7"/>
  <c r="AA569" i="7"/>
  <c r="AB569" i="7"/>
  <c r="AC569" i="7"/>
  <c r="AD569" i="7"/>
  <c r="AE569" i="7"/>
  <c r="P570" i="7"/>
  <c r="Q570" i="7"/>
  <c r="R570" i="7"/>
  <c r="S570" i="7"/>
  <c r="T570" i="7"/>
  <c r="U570" i="7"/>
  <c r="V570" i="7"/>
  <c r="W570" i="7"/>
  <c r="X570" i="7"/>
  <c r="Y570" i="7"/>
  <c r="Z570" i="7"/>
  <c r="AA570" i="7"/>
  <c r="AB570" i="7"/>
  <c r="AC570" i="7"/>
  <c r="AD570" i="7"/>
  <c r="AE570" i="7"/>
  <c r="P571" i="7"/>
  <c r="Q571" i="7"/>
  <c r="R571" i="7"/>
  <c r="S571" i="7"/>
  <c r="T571" i="7"/>
  <c r="U571" i="7"/>
  <c r="V571" i="7"/>
  <c r="W571" i="7"/>
  <c r="X571" i="7"/>
  <c r="Y571" i="7"/>
  <c r="Z571" i="7"/>
  <c r="AA571" i="7"/>
  <c r="AB571" i="7"/>
  <c r="AC571" i="7"/>
  <c r="AD571" i="7"/>
  <c r="AE571" i="7"/>
  <c r="P572" i="7"/>
  <c r="Q572" i="7"/>
  <c r="R572" i="7"/>
  <c r="S572" i="7"/>
  <c r="T572" i="7"/>
  <c r="U572" i="7"/>
  <c r="V572" i="7"/>
  <c r="W572" i="7"/>
  <c r="X572" i="7"/>
  <c r="Y572" i="7"/>
  <c r="Z572" i="7"/>
  <c r="AA572" i="7"/>
  <c r="AB572" i="7"/>
  <c r="AC572" i="7"/>
  <c r="AD572" i="7"/>
  <c r="AE572" i="7"/>
  <c r="P573" i="7"/>
  <c r="Q573" i="7"/>
  <c r="R573" i="7"/>
  <c r="S573" i="7"/>
  <c r="T573" i="7"/>
  <c r="U573" i="7"/>
  <c r="V573" i="7"/>
  <c r="W573" i="7"/>
  <c r="X573" i="7"/>
  <c r="Y573" i="7"/>
  <c r="Z573" i="7"/>
  <c r="AA573" i="7"/>
  <c r="AB573" i="7"/>
  <c r="AC573" i="7"/>
  <c r="AD573" i="7"/>
  <c r="AE573" i="7"/>
  <c r="P574" i="7"/>
  <c r="Q574" i="7"/>
  <c r="R574" i="7"/>
  <c r="S574" i="7"/>
  <c r="T574" i="7"/>
  <c r="U574" i="7"/>
  <c r="V574" i="7"/>
  <c r="W574" i="7"/>
  <c r="X574" i="7"/>
  <c r="Y574" i="7"/>
  <c r="Z574" i="7"/>
  <c r="AA574" i="7"/>
  <c r="AB574" i="7"/>
  <c r="AC574" i="7"/>
  <c r="AD574" i="7"/>
  <c r="AE574" i="7"/>
  <c r="P575" i="7"/>
  <c r="Q575" i="7"/>
  <c r="R575" i="7"/>
  <c r="S575" i="7"/>
  <c r="T575" i="7"/>
  <c r="U575" i="7"/>
  <c r="V575" i="7"/>
  <c r="W575" i="7"/>
  <c r="X575" i="7"/>
  <c r="Y575" i="7"/>
  <c r="Z575" i="7"/>
  <c r="AA575" i="7"/>
  <c r="AB575" i="7"/>
  <c r="AC575" i="7"/>
  <c r="AD575" i="7"/>
  <c r="AE575" i="7"/>
  <c r="P576" i="7"/>
  <c r="Q576" i="7"/>
  <c r="R576" i="7"/>
  <c r="S576" i="7"/>
  <c r="T576" i="7"/>
  <c r="U576" i="7"/>
  <c r="V576" i="7"/>
  <c r="W576" i="7"/>
  <c r="X576" i="7"/>
  <c r="Y576" i="7"/>
  <c r="Z576" i="7"/>
  <c r="AA576" i="7"/>
  <c r="AB576" i="7"/>
  <c r="AC576" i="7"/>
  <c r="AD576" i="7"/>
  <c r="AE576" i="7"/>
  <c r="P577" i="7"/>
  <c r="Q577" i="7"/>
  <c r="R577" i="7"/>
  <c r="S577" i="7"/>
  <c r="T577" i="7"/>
  <c r="U577" i="7"/>
  <c r="V577" i="7"/>
  <c r="W577" i="7"/>
  <c r="X577" i="7"/>
  <c r="Y577" i="7"/>
  <c r="Z577" i="7"/>
  <c r="AA577" i="7"/>
  <c r="AB577" i="7"/>
  <c r="AC577" i="7"/>
  <c r="AD577" i="7"/>
  <c r="AE577" i="7"/>
  <c r="P578" i="7"/>
  <c r="Q578" i="7"/>
  <c r="R578" i="7"/>
  <c r="S578" i="7"/>
  <c r="T578" i="7"/>
  <c r="U578" i="7"/>
  <c r="V578" i="7"/>
  <c r="W578" i="7"/>
  <c r="X578" i="7"/>
  <c r="Y578" i="7"/>
  <c r="Z578" i="7"/>
  <c r="AA578" i="7"/>
  <c r="AB578" i="7"/>
  <c r="AC578" i="7"/>
  <c r="AD578" i="7"/>
  <c r="AE578" i="7"/>
  <c r="P579" i="7"/>
  <c r="Q579" i="7"/>
  <c r="R579" i="7"/>
  <c r="S579" i="7"/>
  <c r="T579" i="7"/>
  <c r="U579" i="7"/>
  <c r="V579" i="7"/>
  <c r="W579" i="7"/>
  <c r="X579" i="7"/>
  <c r="Y579" i="7"/>
  <c r="Z579" i="7"/>
  <c r="AA579" i="7"/>
  <c r="AB579" i="7"/>
  <c r="AC579" i="7"/>
  <c r="AD579" i="7"/>
  <c r="AE579" i="7"/>
  <c r="P580" i="7"/>
  <c r="Q580" i="7"/>
  <c r="R580" i="7"/>
  <c r="S580" i="7"/>
  <c r="T580" i="7"/>
  <c r="U580" i="7"/>
  <c r="V580" i="7"/>
  <c r="W580" i="7"/>
  <c r="X580" i="7"/>
  <c r="Y580" i="7"/>
  <c r="Z580" i="7"/>
  <c r="AA580" i="7"/>
  <c r="AB580" i="7"/>
  <c r="AC580" i="7"/>
  <c r="AD580" i="7"/>
  <c r="AE580" i="7"/>
  <c r="P581" i="7"/>
  <c r="Q581" i="7"/>
  <c r="R581" i="7"/>
  <c r="S581" i="7"/>
  <c r="T581" i="7"/>
  <c r="U581" i="7"/>
  <c r="V581" i="7"/>
  <c r="W581" i="7"/>
  <c r="X581" i="7"/>
  <c r="Y581" i="7"/>
  <c r="Z581" i="7"/>
  <c r="AA581" i="7"/>
  <c r="AB581" i="7"/>
  <c r="AC581" i="7"/>
  <c r="AD581" i="7"/>
  <c r="AE581" i="7"/>
  <c r="P582" i="7"/>
  <c r="Q582" i="7"/>
  <c r="R582" i="7"/>
  <c r="S582" i="7"/>
  <c r="T582" i="7"/>
  <c r="U582" i="7"/>
  <c r="V582" i="7"/>
  <c r="W582" i="7"/>
  <c r="X582" i="7"/>
  <c r="Y582" i="7"/>
  <c r="Z582" i="7"/>
  <c r="AA582" i="7"/>
  <c r="AB582" i="7"/>
  <c r="AC582" i="7"/>
  <c r="AD582" i="7"/>
  <c r="AE582" i="7"/>
  <c r="P583" i="7"/>
  <c r="Q583" i="7"/>
  <c r="R583" i="7"/>
  <c r="S583" i="7"/>
  <c r="T583" i="7"/>
  <c r="U583" i="7"/>
  <c r="V583" i="7"/>
  <c r="W583" i="7"/>
  <c r="X583" i="7"/>
  <c r="Y583" i="7"/>
  <c r="Z583" i="7"/>
  <c r="AA583" i="7"/>
  <c r="AB583" i="7"/>
  <c r="AC583" i="7"/>
  <c r="AD583" i="7"/>
  <c r="AE583" i="7"/>
  <c r="P584" i="7"/>
  <c r="Q584" i="7"/>
  <c r="R584" i="7"/>
  <c r="S584" i="7"/>
  <c r="T584" i="7"/>
  <c r="U584" i="7"/>
  <c r="V584" i="7"/>
  <c r="W584" i="7"/>
  <c r="X584" i="7"/>
  <c r="Y584" i="7"/>
  <c r="Z584" i="7"/>
  <c r="AA584" i="7"/>
  <c r="AB584" i="7"/>
  <c r="AC584" i="7"/>
  <c r="AD584" i="7"/>
  <c r="AE584" i="7"/>
  <c r="P585" i="7"/>
  <c r="Q585" i="7"/>
  <c r="R585" i="7"/>
  <c r="S585" i="7"/>
  <c r="T585" i="7"/>
  <c r="U585" i="7"/>
  <c r="V585" i="7"/>
  <c r="W585" i="7"/>
  <c r="X585" i="7"/>
  <c r="Y585" i="7"/>
  <c r="Z585" i="7"/>
  <c r="AA585" i="7"/>
  <c r="AB585" i="7"/>
  <c r="AC585" i="7"/>
  <c r="AD585" i="7"/>
  <c r="AE585" i="7"/>
  <c r="P586" i="7"/>
  <c r="Q586" i="7"/>
  <c r="R586" i="7"/>
  <c r="S586" i="7"/>
  <c r="T586" i="7"/>
  <c r="U586" i="7"/>
  <c r="V586" i="7"/>
  <c r="W586" i="7"/>
  <c r="X586" i="7"/>
  <c r="Y586" i="7"/>
  <c r="Z586" i="7"/>
  <c r="AA586" i="7"/>
  <c r="AB586" i="7"/>
  <c r="AC586" i="7"/>
  <c r="AD586" i="7"/>
  <c r="AE586" i="7"/>
  <c r="P587" i="7"/>
  <c r="Q587" i="7"/>
  <c r="R587" i="7"/>
  <c r="S587" i="7"/>
  <c r="T587" i="7"/>
  <c r="U587" i="7"/>
  <c r="V587" i="7"/>
  <c r="W587" i="7"/>
  <c r="X587" i="7"/>
  <c r="Y587" i="7"/>
  <c r="Z587" i="7"/>
  <c r="AA587" i="7"/>
  <c r="AB587" i="7"/>
  <c r="AC587" i="7"/>
  <c r="AD587" i="7"/>
  <c r="AE587" i="7"/>
  <c r="P588" i="7"/>
  <c r="Q588" i="7"/>
  <c r="R588" i="7"/>
  <c r="S588" i="7"/>
  <c r="T588" i="7"/>
  <c r="U588" i="7"/>
  <c r="V588" i="7"/>
  <c r="W588" i="7"/>
  <c r="X588" i="7"/>
  <c r="Y588" i="7"/>
  <c r="Z588" i="7"/>
  <c r="AA588" i="7"/>
  <c r="AB588" i="7"/>
  <c r="AC588" i="7"/>
  <c r="AD588" i="7"/>
  <c r="AE588" i="7"/>
  <c r="P589" i="7"/>
  <c r="Q589" i="7"/>
  <c r="R589" i="7"/>
  <c r="S589" i="7"/>
  <c r="T589" i="7"/>
  <c r="U589" i="7"/>
  <c r="V589" i="7"/>
  <c r="W589" i="7"/>
  <c r="X589" i="7"/>
  <c r="Y589" i="7"/>
  <c r="Z589" i="7"/>
  <c r="AA589" i="7"/>
  <c r="AB589" i="7"/>
  <c r="AC589" i="7"/>
  <c r="AD589" i="7"/>
  <c r="AE589" i="7"/>
  <c r="P590" i="7"/>
  <c r="Q590" i="7"/>
  <c r="R590" i="7"/>
  <c r="S590" i="7"/>
  <c r="T590" i="7"/>
  <c r="U590" i="7"/>
  <c r="V590" i="7"/>
  <c r="W590" i="7"/>
  <c r="X590" i="7"/>
  <c r="Y590" i="7"/>
  <c r="Z590" i="7"/>
  <c r="AA590" i="7"/>
  <c r="AB590" i="7"/>
  <c r="AC590" i="7"/>
  <c r="AD590" i="7"/>
  <c r="AE590" i="7"/>
  <c r="P591" i="7"/>
  <c r="Q591" i="7"/>
  <c r="R591" i="7"/>
  <c r="S591" i="7"/>
  <c r="T591" i="7"/>
  <c r="U591" i="7"/>
  <c r="V591" i="7"/>
  <c r="W591" i="7"/>
  <c r="X591" i="7"/>
  <c r="Y591" i="7"/>
  <c r="Z591" i="7"/>
  <c r="AA591" i="7"/>
  <c r="AB591" i="7"/>
  <c r="AC591" i="7"/>
  <c r="AD591" i="7"/>
  <c r="AE591" i="7"/>
  <c r="P592" i="7"/>
  <c r="Q592" i="7"/>
  <c r="R592" i="7"/>
  <c r="S592" i="7"/>
  <c r="T592" i="7"/>
  <c r="U592" i="7"/>
  <c r="V592" i="7"/>
  <c r="W592" i="7"/>
  <c r="X592" i="7"/>
  <c r="Y592" i="7"/>
  <c r="Z592" i="7"/>
  <c r="AA592" i="7"/>
  <c r="AB592" i="7"/>
  <c r="AC592" i="7"/>
  <c r="AD592" i="7"/>
  <c r="AE592" i="7"/>
  <c r="P593" i="7"/>
  <c r="Q593" i="7"/>
  <c r="R593" i="7"/>
  <c r="S593" i="7"/>
  <c r="T593" i="7"/>
  <c r="U593" i="7"/>
  <c r="V593" i="7"/>
  <c r="W593" i="7"/>
  <c r="X593" i="7"/>
  <c r="Y593" i="7"/>
  <c r="Z593" i="7"/>
  <c r="AA593" i="7"/>
  <c r="AB593" i="7"/>
  <c r="AC593" i="7"/>
  <c r="AD593" i="7"/>
  <c r="AE593" i="7"/>
  <c r="P594" i="7"/>
  <c r="Q594" i="7"/>
  <c r="R594" i="7"/>
  <c r="S594" i="7"/>
  <c r="T594" i="7"/>
  <c r="U594" i="7"/>
  <c r="V594" i="7"/>
  <c r="W594" i="7"/>
  <c r="X594" i="7"/>
  <c r="Y594" i="7"/>
  <c r="Z594" i="7"/>
  <c r="AA594" i="7"/>
  <c r="AB594" i="7"/>
  <c r="AC594" i="7"/>
  <c r="AD594" i="7"/>
  <c r="AE594" i="7"/>
  <c r="P595" i="7"/>
  <c r="Q595" i="7"/>
  <c r="R595" i="7"/>
  <c r="S595" i="7"/>
  <c r="T595" i="7"/>
  <c r="U595" i="7"/>
  <c r="V595" i="7"/>
  <c r="W595" i="7"/>
  <c r="X595" i="7"/>
  <c r="Y595" i="7"/>
  <c r="Z595" i="7"/>
  <c r="AA595" i="7"/>
  <c r="AB595" i="7"/>
  <c r="AC595" i="7"/>
  <c r="AD595" i="7"/>
  <c r="AE595" i="7"/>
  <c r="P596" i="7"/>
  <c r="Q596" i="7"/>
  <c r="R596" i="7"/>
  <c r="S596" i="7"/>
  <c r="T596" i="7"/>
  <c r="U596" i="7"/>
  <c r="V596" i="7"/>
  <c r="W596" i="7"/>
  <c r="X596" i="7"/>
  <c r="Y596" i="7"/>
  <c r="Z596" i="7"/>
  <c r="AA596" i="7"/>
  <c r="AB596" i="7"/>
  <c r="AC596" i="7"/>
  <c r="AD596" i="7"/>
  <c r="AE596" i="7"/>
  <c r="P597" i="7"/>
  <c r="Q597" i="7"/>
  <c r="R597" i="7"/>
  <c r="S597" i="7"/>
  <c r="T597" i="7"/>
  <c r="U597" i="7"/>
  <c r="V597" i="7"/>
  <c r="W597" i="7"/>
  <c r="X597" i="7"/>
  <c r="Y597" i="7"/>
  <c r="Z597" i="7"/>
  <c r="AA597" i="7"/>
  <c r="AB597" i="7"/>
  <c r="AC597" i="7"/>
  <c r="AD597" i="7"/>
  <c r="AE597" i="7"/>
  <c r="P598" i="7"/>
  <c r="Q598" i="7"/>
  <c r="R598" i="7"/>
  <c r="S598" i="7"/>
  <c r="T598" i="7"/>
  <c r="U598" i="7"/>
  <c r="V598" i="7"/>
  <c r="W598" i="7"/>
  <c r="X598" i="7"/>
  <c r="Y598" i="7"/>
  <c r="Z598" i="7"/>
  <c r="AA598" i="7"/>
  <c r="AB598" i="7"/>
  <c r="AC598" i="7"/>
  <c r="AD598" i="7"/>
  <c r="AE598" i="7"/>
  <c r="P599" i="7"/>
  <c r="Q599" i="7"/>
  <c r="R599" i="7"/>
  <c r="S599" i="7"/>
  <c r="T599" i="7"/>
  <c r="U599" i="7"/>
  <c r="V599" i="7"/>
  <c r="W599" i="7"/>
  <c r="X599" i="7"/>
  <c r="Y599" i="7"/>
  <c r="Z599" i="7"/>
  <c r="AA599" i="7"/>
  <c r="AB599" i="7"/>
  <c r="AC599" i="7"/>
  <c r="AD599" i="7"/>
  <c r="AE599" i="7"/>
  <c r="P600" i="7"/>
  <c r="Q600" i="7"/>
  <c r="R600" i="7"/>
  <c r="S600" i="7"/>
  <c r="T600" i="7"/>
  <c r="U600" i="7"/>
  <c r="V600" i="7"/>
  <c r="W600" i="7"/>
  <c r="X600" i="7"/>
  <c r="Y600" i="7"/>
  <c r="Z600" i="7"/>
  <c r="AA600" i="7"/>
  <c r="AB600" i="7"/>
  <c r="AC600" i="7"/>
  <c r="AD600" i="7"/>
  <c r="AE600" i="7"/>
  <c r="P601" i="7"/>
  <c r="Q601" i="7"/>
  <c r="R601" i="7"/>
  <c r="S601" i="7"/>
  <c r="T601" i="7"/>
  <c r="U601" i="7"/>
  <c r="V601" i="7"/>
  <c r="W601" i="7"/>
  <c r="X601" i="7"/>
  <c r="Y601" i="7"/>
  <c r="Z601" i="7"/>
  <c r="AA601" i="7"/>
  <c r="AB601" i="7"/>
  <c r="AC601" i="7"/>
  <c r="AD601" i="7"/>
  <c r="AE601" i="7"/>
  <c r="P602" i="7"/>
  <c r="Q602" i="7"/>
  <c r="R602" i="7"/>
  <c r="S602" i="7"/>
  <c r="T602" i="7"/>
  <c r="U602" i="7"/>
  <c r="V602" i="7"/>
  <c r="W602" i="7"/>
  <c r="X602" i="7"/>
  <c r="Y602" i="7"/>
  <c r="Z602" i="7"/>
  <c r="AA602" i="7"/>
  <c r="AB602" i="7"/>
  <c r="AC602" i="7"/>
  <c r="AD602" i="7"/>
  <c r="AE602" i="7"/>
  <c r="P603" i="7"/>
  <c r="Q603" i="7"/>
  <c r="R603" i="7"/>
  <c r="S603" i="7"/>
  <c r="T603" i="7"/>
  <c r="U603" i="7"/>
  <c r="V603" i="7"/>
  <c r="W603" i="7"/>
  <c r="X603" i="7"/>
  <c r="Y603" i="7"/>
  <c r="Z603" i="7"/>
  <c r="AA603" i="7"/>
  <c r="AB603" i="7"/>
  <c r="AC603" i="7"/>
  <c r="AD603" i="7"/>
  <c r="AE603" i="7"/>
  <c r="P604" i="7"/>
  <c r="Q604" i="7"/>
  <c r="R604" i="7"/>
  <c r="S604" i="7"/>
  <c r="T604" i="7"/>
  <c r="U604" i="7"/>
  <c r="V604" i="7"/>
  <c r="W604" i="7"/>
  <c r="X604" i="7"/>
  <c r="Y604" i="7"/>
  <c r="Z604" i="7"/>
  <c r="AA604" i="7"/>
  <c r="AB604" i="7"/>
  <c r="AC604" i="7"/>
  <c r="AD604" i="7"/>
  <c r="AE604" i="7"/>
  <c r="P605" i="7"/>
  <c r="Q605" i="7"/>
  <c r="R605" i="7"/>
  <c r="S605" i="7"/>
  <c r="T605" i="7"/>
  <c r="U605" i="7"/>
  <c r="V605" i="7"/>
  <c r="W605" i="7"/>
  <c r="X605" i="7"/>
  <c r="Y605" i="7"/>
  <c r="Z605" i="7"/>
  <c r="AA605" i="7"/>
  <c r="AB605" i="7"/>
  <c r="AC605" i="7"/>
  <c r="AD605" i="7"/>
  <c r="AE605" i="7"/>
  <c r="P606" i="7"/>
  <c r="Q606" i="7"/>
  <c r="R606" i="7"/>
  <c r="S606" i="7"/>
  <c r="T606" i="7"/>
  <c r="U606" i="7"/>
  <c r="V606" i="7"/>
  <c r="W606" i="7"/>
  <c r="X606" i="7"/>
  <c r="Y606" i="7"/>
  <c r="Z606" i="7"/>
  <c r="AA606" i="7"/>
  <c r="AB606" i="7"/>
  <c r="AC606" i="7"/>
  <c r="AD606" i="7"/>
  <c r="AE606" i="7"/>
  <c r="P607" i="7"/>
  <c r="Q607" i="7"/>
  <c r="R607" i="7"/>
  <c r="S607" i="7"/>
  <c r="T607" i="7"/>
  <c r="U607" i="7"/>
  <c r="V607" i="7"/>
  <c r="W607" i="7"/>
  <c r="X607" i="7"/>
  <c r="Y607" i="7"/>
  <c r="Z607" i="7"/>
  <c r="AA607" i="7"/>
  <c r="AB607" i="7"/>
  <c r="AC607" i="7"/>
  <c r="AD607" i="7"/>
  <c r="AE607" i="7"/>
  <c r="P608" i="7"/>
  <c r="Q608" i="7"/>
  <c r="R608" i="7"/>
  <c r="S608" i="7"/>
  <c r="T608" i="7"/>
  <c r="U608" i="7"/>
  <c r="V608" i="7"/>
  <c r="W608" i="7"/>
  <c r="X608" i="7"/>
  <c r="Y608" i="7"/>
  <c r="Z608" i="7"/>
  <c r="AA608" i="7"/>
  <c r="AB608" i="7"/>
  <c r="AC608" i="7"/>
  <c r="AD608" i="7"/>
  <c r="AE608" i="7"/>
  <c r="P609" i="7"/>
  <c r="Q609" i="7"/>
  <c r="R609" i="7"/>
  <c r="S609" i="7"/>
  <c r="T609" i="7"/>
  <c r="U609" i="7"/>
  <c r="V609" i="7"/>
  <c r="W609" i="7"/>
  <c r="X609" i="7"/>
  <c r="Y609" i="7"/>
  <c r="Z609" i="7"/>
  <c r="AA609" i="7"/>
  <c r="AB609" i="7"/>
  <c r="AC609" i="7"/>
  <c r="AD609" i="7"/>
  <c r="AE609" i="7"/>
  <c r="P610" i="7"/>
  <c r="Q610" i="7"/>
  <c r="R610" i="7"/>
  <c r="S610" i="7"/>
  <c r="T610" i="7"/>
  <c r="U610" i="7"/>
  <c r="V610" i="7"/>
  <c r="W610" i="7"/>
  <c r="X610" i="7"/>
  <c r="Y610" i="7"/>
  <c r="Z610" i="7"/>
  <c r="AA610" i="7"/>
  <c r="AB610" i="7"/>
  <c r="AC610" i="7"/>
  <c r="AD610" i="7"/>
  <c r="AE610" i="7"/>
  <c r="P611" i="7"/>
  <c r="Q611" i="7"/>
  <c r="R611" i="7"/>
  <c r="S611" i="7"/>
  <c r="T611" i="7"/>
  <c r="U611" i="7"/>
  <c r="V611" i="7"/>
  <c r="W611" i="7"/>
  <c r="X611" i="7"/>
  <c r="Y611" i="7"/>
  <c r="Z611" i="7"/>
  <c r="AA611" i="7"/>
  <c r="AB611" i="7"/>
  <c r="AC611" i="7"/>
  <c r="AD611" i="7"/>
  <c r="AE611" i="7"/>
  <c r="P612" i="7"/>
  <c r="Q612" i="7"/>
  <c r="R612" i="7"/>
  <c r="S612" i="7"/>
  <c r="T612" i="7"/>
  <c r="U612" i="7"/>
  <c r="V612" i="7"/>
  <c r="W612" i="7"/>
  <c r="X612" i="7"/>
  <c r="Y612" i="7"/>
  <c r="Z612" i="7"/>
  <c r="AA612" i="7"/>
  <c r="AB612" i="7"/>
  <c r="AC612" i="7"/>
  <c r="AD612" i="7"/>
  <c r="AE612" i="7"/>
  <c r="P613" i="7"/>
  <c r="Q613" i="7"/>
  <c r="R613" i="7"/>
  <c r="S613" i="7"/>
  <c r="T613" i="7"/>
  <c r="U613" i="7"/>
  <c r="V613" i="7"/>
  <c r="W613" i="7"/>
  <c r="X613" i="7"/>
  <c r="Y613" i="7"/>
  <c r="Z613" i="7"/>
  <c r="AA613" i="7"/>
  <c r="AB613" i="7"/>
  <c r="AC613" i="7"/>
  <c r="AD613" i="7"/>
  <c r="AE613" i="7"/>
  <c r="P614" i="7"/>
  <c r="Q614" i="7"/>
  <c r="R614" i="7"/>
  <c r="S614" i="7"/>
  <c r="T614" i="7"/>
  <c r="U614" i="7"/>
  <c r="V614" i="7"/>
  <c r="W614" i="7"/>
  <c r="X614" i="7"/>
  <c r="Y614" i="7"/>
  <c r="Z614" i="7"/>
  <c r="AA614" i="7"/>
  <c r="AB614" i="7"/>
  <c r="AC614" i="7"/>
  <c r="AD614" i="7"/>
  <c r="AE614" i="7"/>
  <c r="P615" i="7"/>
  <c r="Q615" i="7"/>
  <c r="R615" i="7"/>
  <c r="S615" i="7"/>
  <c r="T615" i="7"/>
  <c r="U615" i="7"/>
  <c r="V615" i="7"/>
  <c r="W615" i="7"/>
  <c r="X615" i="7"/>
  <c r="Y615" i="7"/>
  <c r="Z615" i="7"/>
  <c r="AA615" i="7"/>
  <c r="AB615" i="7"/>
  <c r="AC615" i="7"/>
  <c r="AD615" i="7"/>
  <c r="AE615" i="7"/>
  <c r="P616" i="7"/>
  <c r="Q616" i="7"/>
  <c r="R616" i="7"/>
  <c r="S616" i="7"/>
  <c r="T616" i="7"/>
  <c r="U616" i="7"/>
  <c r="V616" i="7"/>
  <c r="W616" i="7"/>
  <c r="X616" i="7"/>
  <c r="Y616" i="7"/>
  <c r="Z616" i="7"/>
  <c r="AA616" i="7"/>
  <c r="AB616" i="7"/>
  <c r="AC616" i="7"/>
  <c r="AD616" i="7"/>
  <c r="AE616" i="7"/>
  <c r="P617" i="7"/>
  <c r="Q617" i="7"/>
  <c r="R617" i="7"/>
  <c r="S617" i="7"/>
  <c r="T617" i="7"/>
  <c r="U617" i="7"/>
  <c r="V617" i="7"/>
  <c r="W617" i="7"/>
  <c r="X617" i="7"/>
  <c r="Y617" i="7"/>
  <c r="Z617" i="7"/>
  <c r="AA617" i="7"/>
  <c r="AB617" i="7"/>
  <c r="AC617" i="7"/>
  <c r="AD617" i="7"/>
  <c r="AE617" i="7"/>
  <c r="P618" i="7"/>
  <c r="Q618" i="7"/>
  <c r="R618" i="7"/>
  <c r="S618" i="7"/>
  <c r="T618" i="7"/>
  <c r="U618" i="7"/>
  <c r="V618" i="7"/>
  <c r="W618" i="7"/>
  <c r="X618" i="7"/>
  <c r="Y618" i="7"/>
  <c r="Z618" i="7"/>
  <c r="AA618" i="7"/>
  <c r="AB618" i="7"/>
  <c r="AC618" i="7"/>
  <c r="AD618" i="7"/>
  <c r="AE618" i="7"/>
  <c r="P619" i="7"/>
  <c r="Q619" i="7"/>
  <c r="R619" i="7"/>
  <c r="S619" i="7"/>
  <c r="T619" i="7"/>
  <c r="U619" i="7"/>
  <c r="V619" i="7"/>
  <c r="W619" i="7"/>
  <c r="X619" i="7"/>
  <c r="Y619" i="7"/>
  <c r="Z619" i="7"/>
  <c r="AA619" i="7"/>
  <c r="AB619" i="7"/>
  <c r="AC619" i="7"/>
  <c r="AD619" i="7"/>
  <c r="AE619" i="7"/>
  <c r="P620" i="7"/>
  <c r="Q620" i="7"/>
  <c r="R620" i="7"/>
  <c r="S620" i="7"/>
  <c r="T620" i="7"/>
  <c r="U620" i="7"/>
  <c r="V620" i="7"/>
  <c r="W620" i="7"/>
  <c r="X620" i="7"/>
  <c r="Y620" i="7"/>
  <c r="Z620" i="7"/>
  <c r="AA620" i="7"/>
  <c r="AB620" i="7"/>
  <c r="AC620" i="7"/>
  <c r="AD620" i="7"/>
  <c r="AE620" i="7"/>
  <c r="P621" i="7"/>
  <c r="Q621" i="7"/>
  <c r="R621" i="7"/>
  <c r="S621" i="7"/>
  <c r="T621" i="7"/>
  <c r="U621" i="7"/>
  <c r="V621" i="7"/>
  <c r="W621" i="7"/>
  <c r="X621" i="7"/>
  <c r="Y621" i="7"/>
  <c r="Z621" i="7"/>
  <c r="AA621" i="7"/>
  <c r="AB621" i="7"/>
  <c r="AC621" i="7"/>
  <c r="AD621" i="7"/>
  <c r="AE621" i="7"/>
  <c r="P622" i="7"/>
  <c r="Q622" i="7"/>
  <c r="R622" i="7"/>
  <c r="S622" i="7"/>
  <c r="T622" i="7"/>
  <c r="U622" i="7"/>
  <c r="V622" i="7"/>
  <c r="W622" i="7"/>
  <c r="X622" i="7"/>
  <c r="Y622" i="7"/>
  <c r="Z622" i="7"/>
  <c r="AA622" i="7"/>
  <c r="AB622" i="7"/>
  <c r="AC622" i="7"/>
  <c r="AD622" i="7"/>
  <c r="AE622" i="7"/>
  <c r="P623" i="7"/>
  <c r="Q623" i="7"/>
  <c r="R623" i="7"/>
  <c r="S623" i="7"/>
  <c r="T623" i="7"/>
  <c r="U623" i="7"/>
  <c r="V623" i="7"/>
  <c r="W623" i="7"/>
  <c r="X623" i="7"/>
  <c r="Y623" i="7"/>
  <c r="Z623" i="7"/>
  <c r="AA623" i="7"/>
  <c r="AB623" i="7"/>
  <c r="AC623" i="7"/>
  <c r="AD623" i="7"/>
  <c r="AE623" i="7"/>
  <c r="P624" i="7"/>
  <c r="Q624" i="7"/>
  <c r="R624" i="7"/>
  <c r="S624" i="7"/>
  <c r="T624" i="7"/>
  <c r="U624" i="7"/>
  <c r="V624" i="7"/>
  <c r="W624" i="7"/>
  <c r="X624" i="7"/>
  <c r="Y624" i="7"/>
  <c r="Z624" i="7"/>
  <c r="AA624" i="7"/>
  <c r="AB624" i="7"/>
  <c r="AC624" i="7"/>
  <c r="AD624" i="7"/>
  <c r="AE624" i="7"/>
  <c r="P625" i="7"/>
  <c r="Q625" i="7"/>
  <c r="R625" i="7"/>
  <c r="S625" i="7"/>
  <c r="T625" i="7"/>
  <c r="U625" i="7"/>
  <c r="V625" i="7"/>
  <c r="W625" i="7"/>
  <c r="X625" i="7"/>
  <c r="Y625" i="7"/>
  <c r="Z625" i="7"/>
  <c r="AA625" i="7"/>
  <c r="AB625" i="7"/>
  <c r="AC625" i="7"/>
  <c r="AD625" i="7"/>
  <c r="AE625" i="7"/>
  <c r="P626" i="7"/>
  <c r="Q626" i="7"/>
  <c r="R626" i="7"/>
  <c r="S626" i="7"/>
  <c r="T626" i="7"/>
  <c r="U626" i="7"/>
  <c r="V626" i="7"/>
  <c r="W626" i="7"/>
  <c r="X626" i="7"/>
  <c r="Y626" i="7"/>
  <c r="Z626" i="7"/>
  <c r="AA626" i="7"/>
  <c r="AB626" i="7"/>
  <c r="AC626" i="7"/>
  <c r="AD626" i="7"/>
  <c r="AE626" i="7"/>
  <c r="P627" i="7"/>
  <c r="Q627" i="7"/>
  <c r="R627" i="7"/>
  <c r="S627" i="7"/>
  <c r="T627" i="7"/>
  <c r="U627" i="7"/>
  <c r="V627" i="7"/>
  <c r="W627" i="7"/>
  <c r="X627" i="7"/>
  <c r="Y627" i="7"/>
  <c r="Z627" i="7"/>
  <c r="AA627" i="7"/>
  <c r="AB627" i="7"/>
  <c r="AC627" i="7"/>
  <c r="AD627" i="7"/>
  <c r="AE627" i="7"/>
  <c r="P628" i="7"/>
  <c r="Q628" i="7"/>
  <c r="R628" i="7"/>
  <c r="S628" i="7"/>
  <c r="T628" i="7"/>
  <c r="U628" i="7"/>
  <c r="V628" i="7"/>
  <c r="W628" i="7"/>
  <c r="X628" i="7"/>
  <c r="Y628" i="7"/>
  <c r="Z628" i="7"/>
  <c r="AA628" i="7"/>
  <c r="AB628" i="7"/>
  <c r="AC628" i="7"/>
  <c r="AD628" i="7"/>
  <c r="AE628" i="7"/>
  <c r="P629" i="7"/>
  <c r="Q629" i="7"/>
  <c r="R629" i="7"/>
  <c r="S629" i="7"/>
  <c r="T629" i="7"/>
  <c r="U629" i="7"/>
  <c r="V629" i="7"/>
  <c r="W629" i="7"/>
  <c r="X629" i="7"/>
  <c r="Y629" i="7"/>
  <c r="Z629" i="7"/>
  <c r="AA629" i="7"/>
  <c r="AB629" i="7"/>
  <c r="AC629" i="7"/>
  <c r="AD629" i="7"/>
  <c r="AE629" i="7"/>
  <c r="P630" i="7"/>
  <c r="Q630" i="7"/>
  <c r="R630" i="7"/>
  <c r="S630" i="7"/>
  <c r="T630" i="7"/>
  <c r="U630" i="7"/>
  <c r="V630" i="7"/>
  <c r="W630" i="7"/>
  <c r="X630" i="7"/>
  <c r="Y630" i="7"/>
  <c r="Z630" i="7"/>
  <c r="AA630" i="7"/>
  <c r="AB630" i="7"/>
  <c r="AC630" i="7"/>
  <c r="AD630" i="7"/>
  <c r="AE630" i="7"/>
  <c r="P631" i="7"/>
  <c r="Q631" i="7"/>
  <c r="R631" i="7"/>
  <c r="S631" i="7"/>
  <c r="T631" i="7"/>
  <c r="U631" i="7"/>
  <c r="V631" i="7"/>
  <c r="W631" i="7"/>
  <c r="X631" i="7"/>
  <c r="Y631" i="7"/>
  <c r="Z631" i="7"/>
  <c r="AA631" i="7"/>
  <c r="AB631" i="7"/>
  <c r="AC631" i="7"/>
  <c r="AD631" i="7"/>
  <c r="AE631" i="7"/>
  <c r="P632" i="7"/>
  <c r="Q632" i="7"/>
  <c r="R632" i="7"/>
  <c r="S632" i="7"/>
  <c r="T632" i="7"/>
  <c r="U632" i="7"/>
  <c r="V632" i="7"/>
  <c r="W632" i="7"/>
  <c r="X632" i="7"/>
  <c r="Y632" i="7"/>
  <c r="Z632" i="7"/>
  <c r="AA632" i="7"/>
  <c r="AB632" i="7"/>
  <c r="AC632" i="7"/>
  <c r="AD632" i="7"/>
  <c r="AE632" i="7"/>
  <c r="P633" i="7"/>
  <c r="Q633" i="7"/>
  <c r="R633" i="7"/>
  <c r="S633" i="7"/>
  <c r="T633" i="7"/>
  <c r="U633" i="7"/>
  <c r="V633" i="7"/>
  <c r="W633" i="7"/>
  <c r="X633" i="7"/>
  <c r="Y633" i="7"/>
  <c r="Z633" i="7"/>
  <c r="AA633" i="7"/>
  <c r="AB633" i="7"/>
  <c r="AC633" i="7"/>
  <c r="AD633" i="7"/>
  <c r="AE633" i="7"/>
  <c r="P634" i="7"/>
  <c r="Q634" i="7"/>
  <c r="R634" i="7"/>
  <c r="S634" i="7"/>
  <c r="T634" i="7"/>
  <c r="U634" i="7"/>
  <c r="V634" i="7"/>
  <c r="W634" i="7"/>
  <c r="X634" i="7"/>
  <c r="Y634" i="7"/>
  <c r="Z634" i="7"/>
  <c r="AA634" i="7"/>
  <c r="AB634" i="7"/>
  <c r="AC634" i="7"/>
  <c r="AD634" i="7"/>
  <c r="AE634" i="7"/>
  <c r="P635" i="7"/>
  <c r="Q635" i="7"/>
  <c r="R635" i="7"/>
  <c r="S635" i="7"/>
  <c r="T635" i="7"/>
  <c r="U635" i="7"/>
  <c r="V635" i="7"/>
  <c r="W635" i="7"/>
  <c r="X635" i="7"/>
  <c r="Y635" i="7"/>
  <c r="Z635" i="7"/>
  <c r="AA635" i="7"/>
  <c r="AB635" i="7"/>
  <c r="AC635" i="7"/>
  <c r="AD635" i="7"/>
  <c r="AE635" i="7"/>
  <c r="P636" i="7"/>
  <c r="Q636" i="7"/>
  <c r="R636" i="7"/>
  <c r="S636" i="7"/>
  <c r="T636" i="7"/>
  <c r="U636" i="7"/>
  <c r="V636" i="7"/>
  <c r="W636" i="7"/>
  <c r="X636" i="7"/>
  <c r="Y636" i="7"/>
  <c r="Z636" i="7"/>
  <c r="AA636" i="7"/>
  <c r="AB636" i="7"/>
  <c r="AC636" i="7"/>
  <c r="AD636" i="7"/>
  <c r="AE636" i="7"/>
  <c r="P637" i="7"/>
  <c r="Q637" i="7"/>
  <c r="R637" i="7"/>
  <c r="S637" i="7"/>
  <c r="T637" i="7"/>
  <c r="U637" i="7"/>
  <c r="V637" i="7"/>
  <c r="W637" i="7"/>
  <c r="X637" i="7"/>
  <c r="Y637" i="7"/>
  <c r="Z637" i="7"/>
  <c r="AA637" i="7"/>
  <c r="AB637" i="7"/>
  <c r="AC637" i="7"/>
  <c r="AD637" i="7"/>
  <c r="AE637" i="7"/>
  <c r="P638" i="7"/>
  <c r="Q638" i="7"/>
  <c r="R638" i="7"/>
  <c r="S638" i="7"/>
  <c r="T638" i="7"/>
  <c r="U638" i="7"/>
  <c r="V638" i="7"/>
  <c r="W638" i="7"/>
  <c r="X638" i="7"/>
  <c r="Y638" i="7"/>
  <c r="Z638" i="7"/>
  <c r="AA638" i="7"/>
  <c r="AB638" i="7"/>
  <c r="AC638" i="7"/>
  <c r="AD638" i="7"/>
  <c r="AE638" i="7"/>
  <c r="P639" i="7"/>
  <c r="Q639" i="7"/>
  <c r="R639" i="7"/>
  <c r="S639" i="7"/>
  <c r="T639" i="7"/>
  <c r="U639" i="7"/>
  <c r="V639" i="7"/>
  <c r="W639" i="7"/>
  <c r="X639" i="7"/>
  <c r="Y639" i="7"/>
  <c r="Z639" i="7"/>
  <c r="AA639" i="7"/>
  <c r="AB639" i="7"/>
  <c r="AC639" i="7"/>
  <c r="AD639" i="7"/>
  <c r="AE639" i="7"/>
  <c r="P640" i="7"/>
  <c r="Q640" i="7"/>
  <c r="R640" i="7"/>
  <c r="S640" i="7"/>
  <c r="T640" i="7"/>
  <c r="U640" i="7"/>
  <c r="V640" i="7"/>
  <c r="W640" i="7"/>
  <c r="X640" i="7"/>
  <c r="Y640" i="7"/>
  <c r="Z640" i="7"/>
  <c r="AA640" i="7"/>
  <c r="AB640" i="7"/>
  <c r="AC640" i="7"/>
  <c r="AD640" i="7"/>
  <c r="AE640" i="7"/>
  <c r="P641" i="7"/>
  <c r="Q641" i="7"/>
  <c r="R641" i="7"/>
  <c r="S641" i="7"/>
  <c r="T641" i="7"/>
  <c r="U641" i="7"/>
  <c r="V641" i="7"/>
  <c r="W641" i="7"/>
  <c r="X641" i="7"/>
  <c r="Y641" i="7"/>
  <c r="Z641" i="7"/>
  <c r="AA641" i="7"/>
  <c r="AB641" i="7"/>
  <c r="AC641" i="7"/>
  <c r="AD641" i="7"/>
  <c r="AE641" i="7"/>
  <c r="P642" i="7"/>
  <c r="Q642" i="7"/>
  <c r="R642" i="7"/>
  <c r="S642" i="7"/>
  <c r="T642" i="7"/>
  <c r="U642" i="7"/>
  <c r="V642" i="7"/>
  <c r="W642" i="7"/>
  <c r="X642" i="7"/>
  <c r="Y642" i="7"/>
  <c r="Z642" i="7"/>
  <c r="AA642" i="7"/>
  <c r="AB642" i="7"/>
  <c r="AC642" i="7"/>
  <c r="AD642" i="7"/>
  <c r="AE642" i="7"/>
  <c r="P643" i="7"/>
  <c r="Q643" i="7"/>
  <c r="R643" i="7"/>
  <c r="S643" i="7"/>
  <c r="T643" i="7"/>
  <c r="U643" i="7"/>
  <c r="V643" i="7"/>
  <c r="W643" i="7"/>
  <c r="X643" i="7"/>
  <c r="Y643" i="7"/>
  <c r="Z643" i="7"/>
  <c r="AA643" i="7"/>
  <c r="AB643" i="7"/>
  <c r="AC643" i="7"/>
  <c r="AD643" i="7"/>
  <c r="AE643" i="7"/>
  <c r="P644" i="7"/>
  <c r="Q644" i="7"/>
  <c r="R644" i="7"/>
  <c r="S644" i="7"/>
  <c r="T644" i="7"/>
  <c r="U644" i="7"/>
  <c r="V644" i="7"/>
  <c r="W644" i="7"/>
  <c r="X644" i="7"/>
  <c r="Y644" i="7"/>
  <c r="Z644" i="7"/>
  <c r="AA644" i="7"/>
  <c r="AB644" i="7"/>
  <c r="AC644" i="7"/>
  <c r="AD644" i="7"/>
  <c r="AE644" i="7"/>
  <c r="P645" i="7"/>
  <c r="Q645" i="7"/>
  <c r="R645" i="7"/>
  <c r="S645" i="7"/>
  <c r="T645" i="7"/>
  <c r="U645" i="7"/>
  <c r="V645" i="7"/>
  <c r="W645" i="7"/>
  <c r="X645" i="7"/>
  <c r="Y645" i="7"/>
  <c r="Z645" i="7"/>
  <c r="AA645" i="7"/>
  <c r="AB645" i="7"/>
  <c r="AC645" i="7"/>
  <c r="AD645" i="7"/>
  <c r="AE645" i="7"/>
  <c r="P646" i="7"/>
  <c r="Q646" i="7"/>
  <c r="R646" i="7"/>
  <c r="S646" i="7"/>
  <c r="T646" i="7"/>
  <c r="U646" i="7"/>
  <c r="V646" i="7"/>
  <c r="W646" i="7"/>
  <c r="X646" i="7"/>
  <c r="Y646" i="7"/>
  <c r="Z646" i="7"/>
  <c r="AA646" i="7"/>
  <c r="AB646" i="7"/>
  <c r="AC646" i="7"/>
  <c r="AD646" i="7"/>
  <c r="AE646" i="7"/>
  <c r="P647" i="7"/>
  <c r="Q647" i="7"/>
  <c r="R647" i="7"/>
  <c r="S647" i="7"/>
  <c r="T647" i="7"/>
  <c r="U647" i="7"/>
  <c r="V647" i="7"/>
  <c r="W647" i="7"/>
  <c r="X647" i="7"/>
  <c r="Y647" i="7"/>
  <c r="Z647" i="7"/>
  <c r="AA647" i="7"/>
  <c r="AB647" i="7"/>
  <c r="AC647" i="7"/>
  <c r="AD647" i="7"/>
  <c r="AE647" i="7"/>
  <c r="P648" i="7"/>
  <c r="Q648" i="7"/>
  <c r="R648" i="7"/>
  <c r="S648" i="7"/>
  <c r="T648" i="7"/>
  <c r="U648" i="7"/>
  <c r="V648" i="7"/>
  <c r="W648" i="7"/>
  <c r="X648" i="7"/>
  <c r="Y648" i="7"/>
  <c r="Z648" i="7"/>
  <c r="AA648" i="7"/>
  <c r="AB648" i="7"/>
  <c r="AC648" i="7"/>
  <c r="AD648" i="7"/>
  <c r="AE648" i="7"/>
  <c r="P649" i="7"/>
  <c r="Q649" i="7"/>
  <c r="R649" i="7"/>
  <c r="S649" i="7"/>
  <c r="T649" i="7"/>
  <c r="U649" i="7"/>
  <c r="V649" i="7"/>
  <c r="W649" i="7"/>
  <c r="X649" i="7"/>
  <c r="Y649" i="7"/>
  <c r="Z649" i="7"/>
  <c r="AA649" i="7"/>
  <c r="AB649" i="7"/>
  <c r="AC649" i="7"/>
  <c r="AD649" i="7"/>
  <c r="AE649" i="7"/>
  <c r="P650" i="7"/>
  <c r="Q650" i="7"/>
  <c r="R650" i="7"/>
  <c r="S650" i="7"/>
  <c r="T650" i="7"/>
  <c r="U650" i="7"/>
  <c r="V650" i="7"/>
  <c r="W650" i="7"/>
  <c r="X650" i="7"/>
  <c r="Y650" i="7"/>
  <c r="Z650" i="7"/>
  <c r="AA650" i="7"/>
  <c r="AB650" i="7"/>
  <c r="AC650" i="7"/>
  <c r="AD650" i="7"/>
  <c r="AE650" i="7"/>
  <c r="P651" i="7"/>
  <c r="Q651" i="7"/>
  <c r="R651" i="7"/>
  <c r="S651" i="7"/>
  <c r="T651" i="7"/>
  <c r="U651" i="7"/>
  <c r="V651" i="7"/>
  <c r="W651" i="7"/>
  <c r="X651" i="7"/>
  <c r="Y651" i="7"/>
  <c r="Z651" i="7"/>
  <c r="AA651" i="7"/>
  <c r="AB651" i="7"/>
  <c r="AC651" i="7"/>
  <c r="AD651" i="7"/>
  <c r="AE651" i="7"/>
  <c r="P652" i="7"/>
  <c r="Q652" i="7"/>
  <c r="R652" i="7"/>
  <c r="S652" i="7"/>
  <c r="T652" i="7"/>
  <c r="U652" i="7"/>
  <c r="V652" i="7"/>
  <c r="W652" i="7"/>
  <c r="X652" i="7"/>
  <c r="Y652" i="7"/>
  <c r="Z652" i="7"/>
  <c r="AA652" i="7"/>
  <c r="AB652" i="7"/>
  <c r="AC652" i="7"/>
  <c r="AD652" i="7"/>
  <c r="AE652" i="7"/>
  <c r="P653" i="7"/>
  <c r="Q653" i="7"/>
  <c r="R653" i="7"/>
  <c r="S653" i="7"/>
  <c r="T653" i="7"/>
  <c r="U653" i="7"/>
  <c r="V653" i="7"/>
  <c r="W653" i="7"/>
  <c r="X653" i="7"/>
  <c r="Y653" i="7"/>
  <c r="Z653" i="7"/>
  <c r="AA653" i="7"/>
  <c r="AB653" i="7"/>
  <c r="AC653" i="7"/>
  <c r="AD653" i="7"/>
  <c r="AE653" i="7"/>
  <c r="P654" i="7"/>
  <c r="Q654" i="7"/>
  <c r="R654" i="7"/>
  <c r="S654" i="7"/>
  <c r="T654" i="7"/>
  <c r="U654" i="7"/>
  <c r="V654" i="7"/>
  <c r="W654" i="7"/>
  <c r="X654" i="7"/>
  <c r="Y654" i="7"/>
  <c r="Z654" i="7"/>
  <c r="AA654" i="7"/>
  <c r="AB654" i="7"/>
  <c r="AC654" i="7"/>
  <c r="AD654" i="7"/>
  <c r="AE654" i="7"/>
  <c r="P655" i="7"/>
  <c r="Q655" i="7"/>
  <c r="R655" i="7"/>
  <c r="S655" i="7"/>
  <c r="T655" i="7"/>
  <c r="U655" i="7"/>
  <c r="V655" i="7"/>
  <c r="W655" i="7"/>
  <c r="X655" i="7"/>
  <c r="Y655" i="7"/>
  <c r="Z655" i="7"/>
  <c r="AA655" i="7"/>
  <c r="AB655" i="7"/>
  <c r="AC655" i="7"/>
  <c r="AD655" i="7"/>
  <c r="AE655" i="7"/>
  <c r="P656" i="7"/>
  <c r="Q656" i="7"/>
  <c r="R656" i="7"/>
  <c r="S656" i="7"/>
  <c r="T656" i="7"/>
  <c r="U656" i="7"/>
  <c r="V656" i="7"/>
  <c r="W656" i="7"/>
  <c r="X656" i="7"/>
  <c r="Y656" i="7"/>
  <c r="Z656" i="7"/>
  <c r="AA656" i="7"/>
  <c r="AB656" i="7"/>
  <c r="AC656" i="7"/>
  <c r="AD656" i="7"/>
  <c r="AE656" i="7"/>
  <c r="P657" i="7"/>
  <c r="Q657" i="7"/>
  <c r="R657" i="7"/>
  <c r="S657" i="7"/>
  <c r="T657" i="7"/>
  <c r="U657" i="7"/>
  <c r="V657" i="7"/>
  <c r="W657" i="7"/>
  <c r="X657" i="7"/>
  <c r="Y657" i="7"/>
  <c r="Z657" i="7"/>
  <c r="AA657" i="7"/>
  <c r="AB657" i="7"/>
  <c r="AC657" i="7"/>
  <c r="AD657" i="7"/>
  <c r="AE657" i="7"/>
  <c r="P658" i="7"/>
  <c r="Q658" i="7"/>
  <c r="R658" i="7"/>
  <c r="S658" i="7"/>
  <c r="T658" i="7"/>
  <c r="U658" i="7"/>
  <c r="V658" i="7"/>
  <c r="W658" i="7"/>
  <c r="X658" i="7"/>
  <c r="Y658" i="7"/>
  <c r="Z658" i="7"/>
  <c r="AA658" i="7"/>
  <c r="AB658" i="7"/>
  <c r="AC658" i="7"/>
  <c r="AD658" i="7"/>
  <c r="AE658" i="7"/>
  <c r="P659" i="7"/>
  <c r="Q659" i="7"/>
  <c r="R659" i="7"/>
  <c r="S659" i="7"/>
  <c r="T659" i="7"/>
  <c r="U659" i="7"/>
  <c r="V659" i="7"/>
  <c r="W659" i="7"/>
  <c r="X659" i="7"/>
  <c r="Y659" i="7"/>
  <c r="Z659" i="7"/>
  <c r="AA659" i="7"/>
  <c r="AB659" i="7"/>
  <c r="AC659" i="7"/>
  <c r="AD659" i="7"/>
  <c r="AE659" i="7"/>
  <c r="P660" i="7"/>
  <c r="Q660" i="7"/>
  <c r="R660" i="7"/>
  <c r="S660" i="7"/>
  <c r="T660" i="7"/>
  <c r="U660" i="7"/>
  <c r="V660" i="7"/>
  <c r="W660" i="7"/>
  <c r="X660" i="7"/>
  <c r="Y660" i="7"/>
  <c r="Z660" i="7"/>
  <c r="AA660" i="7"/>
  <c r="AB660" i="7"/>
  <c r="AC660" i="7"/>
  <c r="AD660" i="7"/>
  <c r="AE660" i="7"/>
  <c r="P661" i="7"/>
  <c r="Q661" i="7"/>
  <c r="R661" i="7"/>
  <c r="S661" i="7"/>
  <c r="T661" i="7"/>
  <c r="U661" i="7"/>
  <c r="V661" i="7"/>
  <c r="W661" i="7"/>
  <c r="X661" i="7"/>
  <c r="Y661" i="7"/>
  <c r="Z661" i="7"/>
  <c r="AA661" i="7"/>
  <c r="AB661" i="7"/>
  <c r="AC661" i="7"/>
  <c r="AD661" i="7"/>
  <c r="AE661" i="7"/>
  <c r="P662" i="7"/>
  <c r="Q662" i="7"/>
  <c r="R662" i="7"/>
  <c r="S662" i="7"/>
  <c r="T662" i="7"/>
  <c r="U662" i="7"/>
  <c r="V662" i="7"/>
  <c r="W662" i="7"/>
  <c r="X662" i="7"/>
  <c r="Y662" i="7"/>
  <c r="Z662" i="7"/>
  <c r="AA662" i="7"/>
  <c r="AB662" i="7"/>
  <c r="AC662" i="7"/>
  <c r="AD662" i="7"/>
  <c r="AE662" i="7"/>
  <c r="P663" i="7"/>
  <c r="Q663" i="7"/>
  <c r="R663" i="7"/>
  <c r="S663" i="7"/>
  <c r="T663" i="7"/>
  <c r="U663" i="7"/>
  <c r="V663" i="7"/>
  <c r="W663" i="7"/>
  <c r="X663" i="7"/>
  <c r="Y663" i="7"/>
  <c r="Z663" i="7"/>
  <c r="AA663" i="7"/>
  <c r="AB663" i="7"/>
  <c r="AC663" i="7"/>
  <c r="AD663" i="7"/>
  <c r="AE663" i="7"/>
  <c r="P664" i="7"/>
  <c r="Q664" i="7"/>
  <c r="R664" i="7"/>
  <c r="S664" i="7"/>
  <c r="T664" i="7"/>
  <c r="U664" i="7"/>
  <c r="V664" i="7"/>
  <c r="W664" i="7"/>
  <c r="X664" i="7"/>
  <c r="Y664" i="7"/>
  <c r="Z664" i="7"/>
  <c r="AA664" i="7"/>
  <c r="AB664" i="7"/>
  <c r="AC664" i="7"/>
  <c r="AD664" i="7"/>
  <c r="AE664" i="7"/>
  <c r="P665" i="7"/>
  <c r="Q665" i="7"/>
  <c r="R665" i="7"/>
  <c r="S665" i="7"/>
  <c r="T665" i="7"/>
  <c r="U665" i="7"/>
  <c r="V665" i="7"/>
  <c r="W665" i="7"/>
  <c r="X665" i="7"/>
  <c r="Y665" i="7"/>
  <c r="Z665" i="7"/>
  <c r="AA665" i="7"/>
  <c r="AB665" i="7"/>
  <c r="AC665" i="7"/>
  <c r="AD665" i="7"/>
  <c r="AE665" i="7"/>
  <c r="P666" i="7"/>
  <c r="Q666" i="7"/>
  <c r="R666" i="7"/>
  <c r="S666" i="7"/>
  <c r="T666" i="7"/>
  <c r="U666" i="7"/>
  <c r="V666" i="7"/>
  <c r="W666" i="7"/>
  <c r="X666" i="7"/>
  <c r="Y666" i="7"/>
  <c r="Z666" i="7"/>
  <c r="AA666" i="7"/>
  <c r="AB666" i="7"/>
  <c r="AC666" i="7"/>
  <c r="AD666" i="7"/>
  <c r="AE666" i="7"/>
  <c r="P667" i="7"/>
  <c r="Q667" i="7"/>
  <c r="R667" i="7"/>
  <c r="S667" i="7"/>
  <c r="T667" i="7"/>
  <c r="U667" i="7"/>
  <c r="V667" i="7"/>
  <c r="W667" i="7"/>
  <c r="X667" i="7"/>
  <c r="Y667" i="7"/>
  <c r="Z667" i="7"/>
  <c r="AA667" i="7"/>
  <c r="AB667" i="7"/>
  <c r="AC667" i="7"/>
  <c r="AD667" i="7"/>
  <c r="AE667" i="7"/>
  <c r="P668" i="7"/>
  <c r="Q668" i="7"/>
  <c r="R668" i="7"/>
  <c r="S668" i="7"/>
  <c r="T668" i="7"/>
  <c r="U668" i="7"/>
  <c r="V668" i="7"/>
  <c r="W668" i="7"/>
  <c r="X668" i="7"/>
  <c r="Y668" i="7"/>
  <c r="Z668" i="7"/>
  <c r="AA668" i="7"/>
  <c r="AB668" i="7"/>
  <c r="AC668" i="7"/>
  <c r="AD668" i="7"/>
  <c r="AE668" i="7"/>
  <c r="P669" i="7"/>
  <c r="Q669" i="7"/>
  <c r="R669" i="7"/>
  <c r="S669" i="7"/>
  <c r="T669" i="7"/>
  <c r="U669" i="7"/>
  <c r="V669" i="7"/>
  <c r="W669" i="7"/>
  <c r="X669" i="7"/>
  <c r="Y669" i="7"/>
  <c r="Z669" i="7"/>
  <c r="AA669" i="7"/>
  <c r="AB669" i="7"/>
  <c r="AC669" i="7"/>
  <c r="AD669" i="7"/>
  <c r="AE669" i="7"/>
  <c r="P670" i="7"/>
  <c r="Q670" i="7"/>
  <c r="R670" i="7"/>
  <c r="S670" i="7"/>
  <c r="T670" i="7"/>
  <c r="U670" i="7"/>
  <c r="V670" i="7"/>
  <c r="W670" i="7"/>
  <c r="X670" i="7"/>
  <c r="Y670" i="7"/>
  <c r="Z670" i="7"/>
  <c r="AA670" i="7"/>
  <c r="AB670" i="7"/>
  <c r="AC670" i="7"/>
  <c r="AD670" i="7"/>
  <c r="AE670" i="7"/>
  <c r="P671" i="7"/>
  <c r="Q671" i="7"/>
  <c r="R671" i="7"/>
  <c r="S671" i="7"/>
  <c r="T671" i="7"/>
  <c r="U671" i="7"/>
  <c r="V671" i="7"/>
  <c r="W671" i="7"/>
  <c r="X671" i="7"/>
  <c r="Y671" i="7"/>
  <c r="Z671" i="7"/>
  <c r="AA671" i="7"/>
  <c r="AB671" i="7"/>
  <c r="AC671" i="7"/>
  <c r="AD671" i="7"/>
  <c r="AE671" i="7"/>
  <c r="P672" i="7"/>
  <c r="Q672" i="7"/>
  <c r="R672" i="7"/>
  <c r="S672" i="7"/>
  <c r="T672" i="7"/>
  <c r="U672" i="7"/>
  <c r="V672" i="7"/>
  <c r="W672" i="7"/>
  <c r="X672" i="7"/>
  <c r="Y672" i="7"/>
  <c r="Z672" i="7"/>
  <c r="AA672" i="7"/>
  <c r="AB672" i="7"/>
  <c r="AC672" i="7"/>
  <c r="AD672" i="7"/>
  <c r="AE672" i="7"/>
  <c r="P673" i="7"/>
  <c r="Q673" i="7"/>
  <c r="R673" i="7"/>
  <c r="S673" i="7"/>
  <c r="T673" i="7"/>
  <c r="U673" i="7"/>
  <c r="V673" i="7"/>
  <c r="W673" i="7"/>
  <c r="X673" i="7"/>
  <c r="Y673" i="7"/>
  <c r="Z673" i="7"/>
  <c r="AA673" i="7"/>
  <c r="AB673" i="7"/>
  <c r="AC673" i="7"/>
  <c r="AD673" i="7"/>
  <c r="AE673" i="7"/>
  <c r="P674" i="7"/>
  <c r="Q674" i="7"/>
  <c r="R674" i="7"/>
  <c r="S674" i="7"/>
  <c r="T674" i="7"/>
  <c r="U674" i="7"/>
  <c r="V674" i="7"/>
  <c r="W674" i="7"/>
  <c r="X674" i="7"/>
  <c r="Y674" i="7"/>
  <c r="Z674" i="7"/>
  <c r="AA674" i="7"/>
  <c r="AB674" i="7"/>
  <c r="AC674" i="7"/>
  <c r="AD674" i="7"/>
  <c r="AE674" i="7"/>
  <c r="P675" i="7"/>
  <c r="Q675" i="7"/>
  <c r="R675" i="7"/>
  <c r="S675" i="7"/>
  <c r="T675" i="7"/>
  <c r="U675" i="7"/>
  <c r="V675" i="7"/>
  <c r="W675" i="7"/>
  <c r="X675" i="7"/>
  <c r="Y675" i="7"/>
  <c r="Z675" i="7"/>
  <c r="AA675" i="7"/>
  <c r="AB675" i="7"/>
  <c r="AC675" i="7"/>
  <c r="AD675" i="7"/>
  <c r="AE675" i="7"/>
  <c r="P676" i="7"/>
  <c r="Q676" i="7"/>
  <c r="R676" i="7"/>
  <c r="S676" i="7"/>
  <c r="T676" i="7"/>
  <c r="U676" i="7"/>
  <c r="V676" i="7"/>
  <c r="W676" i="7"/>
  <c r="X676" i="7"/>
  <c r="Y676" i="7"/>
  <c r="Z676" i="7"/>
  <c r="AA676" i="7"/>
  <c r="AB676" i="7"/>
  <c r="AC676" i="7"/>
  <c r="AD676" i="7"/>
  <c r="AE676" i="7"/>
  <c r="P677" i="7"/>
  <c r="Q677" i="7"/>
  <c r="R677" i="7"/>
  <c r="S677" i="7"/>
  <c r="T677" i="7"/>
  <c r="U677" i="7"/>
  <c r="V677" i="7"/>
  <c r="W677" i="7"/>
  <c r="X677" i="7"/>
  <c r="Y677" i="7"/>
  <c r="Z677" i="7"/>
  <c r="AA677" i="7"/>
  <c r="AB677" i="7"/>
  <c r="AC677" i="7"/>
  <c r="AD677" i="7"/>
  <c r="AE677" i="7"/>
  <c r="P678" i="7"/>
  <c r="Q678" i="7"/>
  <c r="R678" i="7"/>
  <c r="S678" i="7"/>
  <c r="T678" i="7"/>
  <c r="U678" i="7"/>
  <c r="V678" i="7"/>
  <c r="W678" i="7"/>
  <c r="X678" i="7"/>
  <c r="Y678" i="7"/>
  <c r="Z678" i="7"/>
  <c r="AA678" i="7"/>
  <c r="AB678" i="7"/>
  <c r="AC678" i="7"/>
  <c r="AD678" i="7"/>
  <c r="AE678" i="7"/>
  <c r="P679" i="7"/>
  <c r="Q679" i="7"/>
  <c r="R679" i="7"/>
  <c r="S679" i="7"/>
  <c r="T679" i="7"/>
  <c r="U679" i="7"/>
  <c r="V679" i="7"/>
  <c r="W679" i="7"/>
  <c r="X679" i="7"/>
  <c r="Y679" i="7"/>
  <c r="Z679" i="7"/>
  <c r="AA679" i="7"/>
  <c r="AB679" i="7"/>
  <c r="AC679" i="7"/>
  <c r="AD679" i="7"/>
  <c r="AE679" i="7"/>
  <c r="P680" i="7"/>
  <c r="Q680" i="7"/>
  <c r="R680" i="7"/>
  <c r="S680" i="7"/>
  <c r="T680" i="7"/>
  <c r="U680" i="7"/>
  <c r="V680" i="7"/>
  <c r="W680" i="7"/>
  <c r="X680" i="7"/>
  <c r="Y680" i="7"/>
  <c r="Z680" i="7"/>
  <c r="AA680" i="7"/>
  <c r="AB680" i="7"/>
  <c r="AC680" i="7"/>
  <c r="AD680" i="7"/>
  <c r="AE680" i="7"/>
  <c r="P681" i="7"/>
  <c r="Q681" i="7"/>
  <c r="R681" i="7"/>
  <c r="S681" i="7"/>
  <c r="T681" i="7"/>
  <c r="U681" i="7"/>
  <c r="V681" i="7"/>
  <c r="W681" i="7"/>
  <c r="X681" i="7"/>
  <c r="Y681" i="7"/>
  <c r="Z681" i="7"/>
  <c r="AA681" i="7"/>
  <c r="AB681" i="7"/>
  <c r="AC681" i="7"/>
  <c r="AD681" i="7"/>
  <c r="AE681" i="7"/>
  <c r="P682" i="7"/>
  <c r="Q682" i="7"/>
  <c r="R682" i="7"/>
  <c r="S682" i="7"/>
  <c r="T682" i="7"/>
  <c r="U682" i="7"/>
  <c r="V682" i="7"/>
  <c r="W682" i="7"/>
  <c r="X682" i="7"/>
  <c r="Y682" i="7"/>
  <c r="Z682" i="7"/>
  <c r="AA682" i="7"/>
  <c r="AB682" i="7"/>
  <c r="AC682" i="7"/>
  <c r="AD682" i="7"/>
  <c r="AE682" i="7"/>
  <c r="P683" i="7"/>
  <c r="Q683" i="7"/>
  <c r="R683" i="7"/>
  <c r="S683" i="7"/>
  <c r="T683" i="7"/>
  <c r="U683" i="7"/>
  <c r="V683" i="7"/>
  <c r="W683" i="7"/>
  <c r="X683" i="7"/>
  <c r="Y683" i="7"/>
  <c r="Z683" i="7"/>
  <c r="AA683" i="7"/>
  <c r="AB683" i="7"/>
  <c r="AC683" i="7"/>
  <c r="AD683" i="7"/>
  <c r="AE683" i="7"/>
  <c r="P684" i="7"/>
  <c r="Q684" i="7"/>
  <c r="R684" i="7"/>
  <c r="S684" i="7"/>
  <c r="T684" i="7"/>
  <c r="U684" i="7"/>
  <c r="V684" i="7"/>
  <c r="W684" i="7"/>
  <c r="X684" i="7"/>
  <c r="Y684" i="7"/>
  <c r="Z684" i="7"/>
  <c r="AA684" i="7"/>
  <c r="AB684" i="7"/>
  <c r="AC684" i="7"/>
  <c r="AD684" i="7"/>
  <c r="AE684" i="7"/>
  <c r="P685" i="7"/>
  <c r="Q685" i="7"/>
  <c r="R685" i="7"/>
  <c r="S685" i="7"/>
  <c r="T685" i="7"/>
  <c r="U685" i="7"/>
  <c r="V685" i="7"/>
  <c r="W685" i="7"/>
  <c r="X685" i="7"/>
  <c r="Y685" i="7"/>
  <c r="Z685" i="7"/>
  <c r="AA685" i="7"/>
  <c r="AB685" i="7"/>
  <c r="AC685" i="7"/>
  <c r="AD685" i="7"/>
  <c r="AE685" i="7"/>
  <c r="P686" i="7"/>
  <c r="Q686" i="7"/>
  <c r="R686" i="7"/>
  <c r="S686" i="7"/>
  <c r="T686" i="7"/>
  <c r="U686" i="7"/>
  <c r="V686" i="7"/>
  <c r="W686" i="7"/>
  <c r="X686" i="7"/>
  <c r="Y686" i="7"/>
  <c r="Z686" i="7"/>
  <c r="AA686" i="7"/>
  <c r="AB686" i="7"/>
  <c r="AC686" i="7"/>
  <c r="AD686" i="7"/>
  <c r="AE686" i="7"/>
  <c r="P687" i="7"/>
  <c r="Q687" i="7"/>
  <c r="R687" i="7"/>
  <c r="S687" i="7"/>
  <c r="T687" i="7"/>
  <c r="U687" i="7"/>
  <c r="V687" i="7"/>
  <c r="W687" i="7"/>
  <c r="X687" i="7"/>
  <c r="Y687" i="7"/>
  <c r="Z687" i="7"/>
  <c r="AA687" i="7"/>
  <c r="AB687" i="7"/>
  <c r="AC687" i="7"/>
  <c r="AD687" i="7"/>
  <c r="AE687" i="7"/>
  <c r="P688" i="7"/>
  <c r="Q688" i="7"/>
  <c r="R688" i="7"/>
  <c r="S688" i="7"/>
  <c r="T688" i="7"/>
  <c r="U688" i="7"/>
  <c r="V688" i="7"/>
  <c r="W688" i="7"/>
  <c r="X688" i="7"/>
  <c r="Y688" i="7"/>
  <c r="Z688" i="7"/>
  <c r="AA688" i="7"/>
  <c r="AB688" i="7"/>
  <c r="AC688" i="7"/>
  <c r="AD688" i="7"/>
  <c r="AE688" i="7"/>
  <c r="P689" i="7"/>
  <c r="Q689" i="7"/>
  <c r="R689" i="7"/>
  <c r="S689" i="7"/>
  <c r="T689" i="7"/>
  <c r="U689" i="7"/>
  <c r="V689" i="7"/>
  <c r="W689" i="7"/>
  <c r="X689" i="7"/>
  <c r="Y689" i="7"/>
  <c r="Z689" i="7"/>
  <c r="AA689" i="7"/>
  <c r="AB689" i="7"/>
  <c r="AC689" i="7"/>
  <c r="AD689" i="7"/>
  <c r="AE689" i="7"/>
  <c r="P690" i="7"/>
  <c r="Q690" i="7"/>
  <c r="R690" i="7"/>
  <c r="S690" i="7"/>
  <c r="T690" i="7"/>
  <c r="U690" i="7"/>
  <c r="V690" i="7"/>
  <c r="W690" i="7"/>
  <c r="X690" i="7"/>
  <c r="Y690" i="7"/>
  <c r="Z690" i="7"/>
  <c r="AA690" i="7"/>
  <c r="AB690" i="7"/>
  <c r="AC690" i="7"/>
  <c r="AD690" i="7"/>
  <c r="AE690" i="7"/>
  <c r="P691" i="7"/>
  <c r="Q691" i="7"/>
  <c r="R691" i="7"/>
  <c r="S691" i="7"/>
  <c r="T691" i="7"/>
  <c r="U691" i="7"/>
  <c r="V691" i="7"/>
  <c r="W691" i="7"/>
  <c r="X691" i="7"/>
  <c r="Y691" i="7"/>
  <c r="Z691" i="7"/>
  <c r="AA691" i="7"/>
  <c r="AB691" i="7"/>
  <c r="AC691" i="7"/>
  <c r="AD691" i="7"/>
  <c r="AE691" i="7"/>
  <c r="P692" i="7"/>
  <c r="Q692" i="7"/>
  <c r="R692" i="7"/>
  <c r="S692" i="7"/>
  <c r="T692" i="7"/>
  <c r="U692" i="7"/>
  <c r="V692" i="7"/>
  <c r="W692" i="7"/>
  <c r="X692" i="7"/>
  <c r="Y692" i="7"/>
  <c r="Z692" i="7"/>
  <c r="AA692" i="7"/>
  <c r="AB692" i="7"/>
  <c r="AC692" i="7"/>
  <c r="AD692" i="7"/>
  <c r="AE692" i="7"/>
  <c r="P693" i="7"/>
  <c r="Q693" i="7"/>
  <c r="R693" i="7"/>
  <c r="S693" i="7"/>
  <c r="T693" i="7"/>
  <c r="U693" i="7"/>
  <c r="V693" i="7"/>
  <c r="W693" i="7"/>
  <c r="X693" i="7"/>
  <c r="Y693" i="7"/>
  <c r="Z693" i="7"/>
  <c r="AA693" i="7"/>
  <c r="AB693" i="7"/>
  <c r="AC693" i="7"/>
  <c r="AD693" i="7"/>
  <c r="AE693" i="7"/>
  <c r="P694" i="7"/>
  <c r="Q694" i="7"/>
  <c r="R694" i="7"/>
  <c r="S694" i="7"/>
  <c r="T694" i="7"/>
  <c r="U694" i="7"/>
  <c r="V694" i="7"/>
  <c r="W694" i="7"/>
  <c r="X694" i="7"/>
  <c r="Y694" i="7"/>
  <c r="Z694" i="7"/>
  <c r="AA694" i="7"/>
  <c r="AB694" i="7"/>
  <c r="AC694" i="7"/>
  <c r="AD694" i="7"/>
  <c r="AE694" i="7"/>
  <c r="P695" i="7"/>
  <c r="Q695" i="7"/>
  <c r="R695" i="7"/>
  <c r="S695" i="7"/>
  <c r="T695" i="7"/>
  <c r="U695" i="7"/>
  <c r="V695" i="7"/>
  <c r="W695" i="7"/>
  <c r="X695" i="7"/>
  <c r="Y695" i="7"/>
  <c r="Z695" i="7"/>
  <c r="AA695" i="7"/>
  <c r="AB695" i="7"/>
  <c r="AC695" i="7"/>
  <c r="AD695" i="7"/>
  <c r="AE695" i="7"/>
  <c r="P696" i="7"/>
  <c r="Q696" i="7"/>
  <c r="R696" i="7"/>
  <c r="S696" i="7"/>
  <c r="T696" i="7"/>
  <c r="U696" i="7"/>
  <c r="V696" i="7"/>
  <c r="W696" i="7"/>
  <c r="X696" i="7"/>
  <c r="Y696" i="7"/>
  <c r="Z696" i="7"/>
  <c r="AA696" i="7"/>
  <c r="AB696" i="7"/>
  <c r="AC696" i="7"/>
  <c r="AD696" i="7"/>
  <c r="AE696" i="7"/>
  <c r="P697" i="7"/>
  <c r="Q697" i="7"/>
  <c r="R697" i="7"/>
  <c r="S697" i="7"/>
  <c r="T697" i="7"/>
  <c r="U697" i="7"/>
  <c r="V697" i="7"/>
  <c r="W697" i="7"/>
  <c r="X697" i="7"/>
  <c r="Y697" i="7"/>
  <c r="Z697" i="7"/>
  <c r="AA697" i="7"/>
  <c r="AB697" i="7"/>
  <c r="AC697" i="7"/>
  <c r="AD697" i="7"/>
  <c r="AE697" i="7"/>
  <c r="P698" i="7"/>
  <c r="Q698" i="7"/>
  <c r="R698" i="7"/>
  <c r="S698" i="7"/>
  <c r="T698" i="7"/>
  <c r="U698" i="7"/>
  <c r="V698" i="7"/>
  <c r="W698" i="7"/>
  <c r="X698" i="7"/>
  <c r="Y698" i="7"/>
  <c r="Z698" i="7"/>
  <c r="AA698" i="7"/>
  <c r="AB698" i="7"/>
  <c r="AC698" i="7"/>
  <c r="AD698" i="7"/>
  <c r="AE698" i="7"/>
  <c r="P699" i="7"/>
  <c r="Q699" i="7"/>
  <c r="R699" i="7"/>
  <c r="S699" i="7"/>
  <c r="T699" i="7"/>
  <c r="U699" i="7"/>
  <c r="V699" i="7"/>
  <c r="W699" i="7"/>
  <c r="X699" i="7"/>
  <c r="Y699" i="7"/>
  <c r="Z699" i="7"/>
  <c r="AA699" i="7"/>
  <c r="AB699" i="7"/>
  <c r="AC699" i="7"/>
  <c r="AD699" i="7"/>
  <c r="AE699" i="7"/>
  <c r="P700" i="7"/>
  <c r="Q700" i="7"/>
  <c r="R700" i="7"/>
  <c r="S700" i="7"/>
  <c r="T700" i="7"/>
  <c r="U700" i="7"/>
  <c r="V700" i="7"/>
  <c r="W700" i="7"/>
  <c r="X700" i="7"/>
  <c r="Y700" i="7"/>
  <c r="Z700" i="7"/>
  <c r="AA700" i="7"/>
  <c r="AB700" i="7"/>
  <c r="AC700" i="7"/>
  <c r="AD700" i="7"/>
  <c r="AE700" i="7"/>
  <c r="P701" i="7"/>
  <c r="Q701" i="7"/>
  <c r="R701" i="7"/>
  <c r="S701" i="7"/>
  <c r="T701" i="7"/>
  <c r="U701" i="7"/>
  <c r="V701" i="7"/>
  <c r="W701" i="7"/>
  <c r="X701" i="7"/>
  <c r="Y701" i="7"/>
  <c r="Z701" i="7"/>
  <c r="AA701" i="7"/>
  <c r="AB701" i="7"/>
  <c r="AC701" i="7"/>
  <c r="AD701" i="7"/>
  <c r="AE701" i="7"/>
  <c r="P702" i="7"/>
  <c r="Q702" i="7"/>
  <c r="R702" i="7"/>
  <c r="S702" i="7"/>
  <c r="T702" i="7"/>
  <c r="U702" i="7"/>
  <c r="V702" i="7"/>
  <c r="W702" i="7"/>
  <c r="X702" i="7"/>
  <c r="Y702" i="7"/>
  <c r="Z702" i="7"/>
  <c r="AA702" i="7"/>
  <c r="AB702" i="7"/>
  <c r="AC702" i="7"/>
  <c r="AD702" i="7"/>
  <c r="AE702" i="7"/>
  <c r="P703" i="7"/>
  <c r="Q703" i="7"/>
  <c r="R703" i="7"/>
  <c r="S703" i="7"/>
  <c r="T703" i="7"/>
  <c r="U703" i="7"/>
  <c r="V703" i="7"/>
  <c r="W703" i="7"/>
  <c r="X703" i="7"/>
  <c r="Y703" i="7"/>
  <c r="Z703" i="7"/>
  <c r="AA703" i="7"/>
  <c r="AB703" i="7"/>
  <c r="AC703" i="7"/>
  <c r="AD703" i="7"/>
  <c r="AE703" i="7"/>
  <c r="P704" i="7"/>
  <c r="Q704" i="7"/>
  <c r="R704" i="7"/>
  <c r="S704" i="7"/>
  <c r="T704" i="7"/>
  <c r="U704" i="7"/>
  <c r="V704" i="7"/>
  <c r="W704" i="7"/>
  <c r="X704" i="7"/>
  <c r="Y704" i="7"/>
  <c r="Z704" i="7"/>
  <c r="AA704" i="7"/>
  <c r="AB704" i="7"/>
  <c r="AC704" i="7"/>
  <c r="AD704" i="7"/>
  <c r="AE704" i="7"/>
  <c r="P705" i="7"/>
  <c r="Q705" i="7"/>
  <c r="R705" i="7"/>
  <c r="S705" i="7"/>
  <c r="T705" i="7"/>
  <c r="U705" i="7"/>
  <c r="V705" i="7"/>
  <c r="W705" i="7"/>
  <c r="X705" i="7"/>
  <c r="Y705" i="7"/>
  <c r="Z705" i="7"/>
  <c r="AA705" i="7"/>
  <c r="AB705" i="7"/>
  <c r="AC705" i="7"/>
  <c r="AD705" i="7"/>
  <c r="AE705" i="7"/>
  <c r="P706" i="7"/>
  <c r="Q706" i="7"/>
  <c r="R706" i="7"/>
  <c r="S706" i="7"/>
  <c r="T706" i="7"/>
  <c r="U706" i="7"/>
  <c r="V706" i="7"/>
  <c r="W706" i="7"/>
  <c r="X706" i="7"/>
  <c r="Y706" i="7"/>
  <c r="Z706" i="7"/>
  <c r="AA706" i="7"/>
  <c r="AB706" i="7"/>
  <c r="AC706" i="7"/>
  <c r="AD706" i="7"/>
  <c r="AE706" i="7"/>
  <c r="P707" i="7"/>
  <c r="Q707" i="7"/>
  <c r="R707" i="7"/>
  <c r="S707" i="7"/>
  <c r="T707" i="7"/>
  <c r="U707" i="7"/>
  <c r="V707" i="7"/>
  <c r="W707" i="7"/>
  <c r="X707" i="7"/>
  <c r="Y707" i="7"/>
  <c r="Z707" i="7"/>
  <c r="AA707" i="7"/>
  <c r="AB707" i="7"/>
  <c r="AC707" i="7"/>
  <c r="AD707" i="7"/>
  <c r="AE707" i="7"/>
  <c r="P708" i="7"/>
  <c r="Q708" i="7"/>
  <c r="R708" i="7"/>
  <c r="S708" i="7"/>
  <c r="T708" i="7"/>
  <c r="U708" i="7"/>
  <c r="V708" i="7"/>
  <c r="W708" i="7"/>
  <c r="X708" i="7"/>
  <c r="Y708" i="7"/>
  <c r="Z708" i="7"/>
  <c r="AA708" i="7"/>
  <c r="AB708" i="7"/>
  <c r="AC708" i="7"/>
  <c r="AD708" i="7"/>
  <c r="AE708" i="7"/>
  <c r="P709" i="7"/>
  <c r="Q709" i="7"/>
  <c r="R709" i="7"/>
  <c r="S709" i="7"/>
  <c r="T709" i="7"/>
  <c r="U709" i="7"/>
  <c r="V709" i="7"/>
  <c r="W709" i="7"/>
  <c r="X709" i="7"/>
  <c r="Y709" i="7"/>
  <c r="Z709" i="7"/>
  <c r="AA709" i="7"/>
  <c r="AB709" i="7"/>
  <c r="AC709" i="7"/>
  <c r="AD709" i="7"/>
  <c r="AE709" i="7"/>
  <c r="P710" i="7"/>
  <c r="Q710" i="7"/>
  <c r="R710" i="7"/>
  <c r="S710" i="7"/>
  <c r="T710" i="7"/>
  <c r="U710" i="7"/>
  <c r="V710" i="7"/>
  <c r="W710" i="7"/>
  <c r="X710" i="7"/>
  <c r="Y710" i="7"/>
  <c r="Z710" i="7"/>
  <c r="AA710" i="7"/>
  <c r="AB710" i="7"/>
  <c r="AC710" i="7"/>
  <c r="AD710" i="7"/>
  <c r="AE710" i="7"/>
  <c r="P711" i="7"/>
  <c r="Q711" i="7"/>
  <c r="R711" i="7"/>
  <c r="S711" i="7"/>
  <c r="T711" i="7"/>
  <c r="U711" i="7"/>
  <c r="V711" i="7"/>
  <c r="W711" i="7"/>
  <c r="X711" i="7"/>
  <c r="Y711" i="7"/>
  <c r="Z711" i="7"/>
  <c r="AA711" i="7"/>
  <c r="AB711" i="7"/>
  <c r="AC711" i="7"/>
  <c r="AD711" i="7"/>
  <c r="AE711" i="7"/>
  <c r="P712" i="7"/>
  <c r="Q712" i="7"/>
  <c r="R712" i="7"/>
  <c r="S712" i="7"/>
  <c r="T712" i="7"/>
  <c r="U712" i="7"/>
  <c r="V712" i="7"/>
  <c r="W712" i="7"/>
  <c r="X712" i="7"/>
  <c r="Y712" i="7"/>
  <c r="Z712" i="7"/>
  <c r="AA712" i="7"/>
  <c r="AB712" i="7"/>
  <c r="AC712" i="7"/>
  <c r="AD712" i="7"/>
  <c r="AE712" i="7"/>
  <c r="P713" i="7"/>
  <c r="Q713" i="7"/>
  <c r="R713" i="7"/>
  <c r="S713" i="7"/>
  <c r="T713" i="7"/>
  <c r="U713" i="7"/>
  <c r="V713" i="7"/>
  <c r="W713" i="7"/>
  <c r="X713" i="7"/>
  <c r="Y713" i="7"/>
  <c r="Z713" i="7"/>
  <c r="AA713" i="7"/>
  <c r="AB713" i="7"/>
  <c r="AC713" i="7"/>
  <c r="AD713" i="7"/>
  <c r="AE713" i="7"/>
  <c r="P714" i="7"/>
  <c r="Q714" i="7"/>
  <c r="R714" i="7"/>
  <c r="S714" i="7"/>
  <c r="T714" i="7"/>
  <c r="U714" i="7"/>
  <c r="V714" i="7"/>
  <c r="W714" i="7"/>
  <c r="X714" i="7"/>
  <c r="Y714" i="7"/>
  <c r="Z714" i="7"/>
  <c r="AA714" i="7"/>
  <c r="AB714" i="7"/>
  <c r="AC714" i="7"/>
  <c r="AD714" i="7"/>
  <c r="AE714" i="7"/>
  <c r="P715" i="7"/>
  <c r="Q715" i="7"/>
  <c r="R715" i="7"/>
  <c r="S715" i="7"/>
  <c r="T715" i="7"/>
  <c r="U715" i="7"/>
  <c r="V715" i="7"/>
  <c r="W715" i="7"/>
  <c r="X715" i="7"/>
  <c r="Y715" i="7"/>
  <c r="Z715" i="7"/>
  <c r="AA715" i="7"/>
  <c r="AB715" i="7"/>
  <c r="AC715" i="7"/>
  <c r="AD715" i="7"/>
  <c r="AE715" i="7"/>
  <c r="P716" i="7"/>
  <c r="Q716" i="7"/>
  <c r="R716" i="7"/>
  <c r="S716" i="7"/>
  <c r="T716" i="7"/>
  <c r="U716" i="7"/>
  <c r="V716" i="7"/>
  <c r="W716" i="7"/>
  <c r="X716" i="7"/>
  <c r="Y716" i="7"/>
  <c r="Z716" i="7"/>
  <c r="AA716" i="7"/>
  <c r="AB716" i="7"/>
  <c r="AC716" i="7"/>
  <c r="AD716" i="7"/>
  <c r="AE716" i="7"/>
  <c r="P717" i="7"/>
  <c r="Q717" i="7"/>
  <c r="R717" i="7"/>
  <c r="S717" i="7"/>
  <c r="T717" i="7"/>
  <c r="U717" i="7"/>
  <c r="V717" i="7"/>
  <c r="W717" i="7"/>
  <c r="X717" i="7"/>
  <c r="Y717" i="7"/>
  <c r="Z717" i="7"/>
  <c r="AA717" i="7"/>
  <c r="AB717" i="7"/>
  <c r="AC717" i="7"/>
  <c r="AD717" i="7"/>
  <c r="AE717" i="7"/>
  <c r="P718" i="7"/>
  <c r="Q718" i="7"/>
  <c r="R718" i="7"/>
  <c r="S718" i="7"/>
  <c r="T718" i="7"/>
  <c r="U718" i="7"/>
  <c r="V718" i="7"/>
  <c r="W718" i="7"/>
  <c r="X718" i="7"/>
  <c r="Y718" i="7"/>
  <c r="Z718" i="7"/>
  <c r="AA718" i="7"/>
  <c r="AB718" i="7"/>
  <c r="AC718" i="7"/>
  <c r="AD718" i="7"/>
  <c r="AE718" i="7"/>
  <c r="P719" i="7"/>
  <c r="Q719" i="7"/>
  <c r="R719" i="7"/>
  <c r="S719" i="7"/>
  <c r="T719" i="7"/>
  <c r="U719" i="7"/>
  <c r="V719" i="7"/>
  <c r="W719" i="7"/>
  <c r="X719" i="7"/>
  <c r="Y719" i="7"/>
  <c r="Z719" i="7"/>
  <c r="AA719" i="7"/>
  <c r="AB719" i="7"/>
  <c r="AC719" i="7"/>
  <c r="AD719" i="7"/>
  <c r="AE719" i="7"/>
  <c r="P720" i="7"/>
  <c r="Q720" i="7"/>
  <c r="R720" i="7"/>
  <c r="S720" i="7"/>
  <c r="T720" i="7"/>
  <c r="U720" i="7"/>
  <c r="V720" i="7"/>
  <c r="W720" i="7"/>
  <c r="X720" i="7"/>
  <c r="Y720" i="7"/>
  <c r="Z720" i="7"/>
  <c r="AA720" i="7"/>
  <c r="AB720" i="7"/>
  <c r="AC720" i="7"/>
  <c r="AD720" i="7"/>
  <c r="AE720" i="7"/>
  <c r="P721" i="7"/>
  <c r="Q721" i="7"/>
  <c r="R721" i="7"/>
  <c r="S721" i="7"/>
  <c r="T721" i="7"/>
  <c r="U721" i="7"/>
  <c r="V721" i="7"/>
  <c r="W721" i="7"/>
  <c r="X721" i="7"/>
  <c r="Y721" i="7"/>
  <c r="Z721" i="7"/>
  <c r="AA721" i="7"/>
  <c r="AB721" i="7"/>
  <c r="AC721" i="7"/>
  <c r="AD721" i="7"/>
  <c r="AE721" i="7"/>
  <c r="P722" i="7"/>
  <c r="Q722" i="7"/>
  <c r="R722" i="7"/>
  <c r="S722" i="7"/>
  <c r="T722" i="7"/>
  <c r="U722" i="7"/>
  <c r="V722" i="7"/>
  <c r="W722" i="7"/>
  <c r="X722" i="7"/>
  <c r="Y722" i="7"/>
  <c r="Z722" i="7"/>
  <c r="AA722" i="7"/>
  <c r="AB722" i="7"/>
  <c r="AC722" i="7"/>
  <c r="AD722" i="7"/>
  <c r="AE722" i="7"/>
  <c r="P723" i="7"/>
  <c r="Q723" i="7"/>
  <c r="R723" i="7"/>
  <c r="S723" i="7"/>
  <c r="T723" i="7"/>
  <c r="U723" i="7"/>
  <c r="V723" i="7"/>
  <c r="W723" i="7"/>
  <c r="X723" i="7"/>
  <c r="Y723" i="7"/>
  <c r="Z723" i="7"/>
  <c r="AA723" i="7"/>
  <c r="AB723" i="7"/>
  <c r="AC723" i="7"/>
  <c r="AD723" i="7"/>
  <c r="AE723" i="7"/>
  <c r="P724" i="7"/>
  <c r="Q724" i="7"/>
  <c r="R724" i="7"/>
  <c r="S724" i="7"/>
  <c r="T724" i="7"/>
  <c r="U724" i="7"/>
  <c r="V724" i="7"/>
  <c r="W724" i="7"/>
  <c r="X724" i="7"/>
  <c r="Y724" i="7"/>
  <c r="Z724" i="7"/>
  <c r="AA724" i="7"/>
  <c r="AB724" i="7"/>
  <c r="AC724" i="7"/>
  <c r="AD724" i="7"/>
  <c r="AE724" i="7"/>
  <c r="P725" i="7"/>
  <c r="Q725" i="7"/>
  <c r="R725" i="7"/>
  <c r="S725" i="7"/>
  <c r="T725" i="7"/>
  <c r="U725" i="7"/>
  <c r="V725" i="7"/>
  <c r="W725" i="7"/>
  <c r="X725" i="7"/>
  <c r="Y725" i="7"/>
  <c r="Z725" i="7"/>
  <c r="AA725" i="7"/>
  <c r="AB725" i="7"/>
  <c r="AC725" i="7"/>
  <c r="AD725" i="7"/>
  <c r="AE725" i="7"/>
  <c r="P726" i="7"/>
  <c r="Q726" i="7"/>
  <c r="R726" i="7"/>
  <c r="S726" i="7"/>
  <c r="T726" i="7"/>
  <c r="U726" i="7"/>
  <c r="V726" i="7"/>
  <c r="W726" i="7"/>
  <c r="X726" i="7"/>
  <c r="Y726" i="7"/>
  <c r="Z726" i="7"/>
  <c r="AA726" i="7"/>
  <c r="AB726" i="7"/>
  <c r="AC726" i="7"/>
  <c r="AD726" i="7"/>
  <c r="AE726" i="7"/>
  <c r="P727" i="7"/>
  <c r="Q727" i="7"/>
  <c r="R727" i="7"/>
  <c r="S727" i="7"/>
  <c r="T727" i="7"/>
  <c r="U727" i="7"/>
  <c r="V727" i="7"/>
  <c r="W727" i="7"/>
  <c r="X727" i="7"/>
  <c r="Y727" i="7"/>
  <c r="Z727" i="7"/>
  <c r="AA727" i="7"/>
  <c r="AB727" i="7"/>
  <c r="AC727" i="7"/>
  <c r="AD727" i="7"/>
  <c r="AE727" i="7"/>
  <c r="P728" i="7"/>
  <c r="Q728" i="7"/>
  <c r="R728" i="7"/>
  <c r="S728" i="7"/>
  <c r="T728" i="7"/>
  <c r="U728" i="7"/>
  <c r="V728" i="7"/>
  <c r="W728" i="7"/>
  <c r="X728" i="7"/>
  <c r="Y728" i="7"/>
  <c r="Z728" i="7"/>
  <c r="AA728" i="7"/>
  <c r="AB728" i="7"/>
  <c r="AC728" i="7"/>
  <c r="AD728" i="7"/>
  <c r="AE728" i="7"/>
  <c r="P729" i="7"/>
  <c r="Q729" i="7"/>
  <c r="R729" i="7"/>
  <c r="S729" i="7"/>
  <c r="T729" i="7"/>
  <c r="U729" i="7"/>
  <c r="V729" i="7"/>
  <c r="W729" i="7"/>
  <c r="X729" i="7"/>
  <c r="Y729" i="7"/>
  <c r="Z729" i="7"/>
  <c r="AA729" i="7"/>
  <c r="AB729" i="7"/>
  <c r="AC729" i="7"/>
  <c r="AD729" i="7"/>
  <c r="AE729" i="7"/>
  <c r="P730" i="7"/>
  <c r="Q730" i="7"/>
  <c r="R730" i="7"/>
  <c r="S730" i="7"/>
  <c r="T730" i="7"/>
  <c r="U730" i="7"/>
  <c r="V730" i="7"/>
  <c r="W730" i="7"/>
  <c r="X730" i="7"/>
  <c r="Y730" i="7"/>
  <c r="Z730" i="7"/>
  <c r="AA730" i="7"/>
  <c r="AB730" i="7"/>
  <c r="AC730" i="7"/>
  <c r="AD730" i="7"/>
  <c r="AE730" i="7"/>
  <c r="P731" i="7"/>
  <c r="Q731" i="7"/>
  <c r="R731" i="7"/>
  <c r="S731" i="7"/>
  <c r="T731" i="7"/>
  <c r="U731" i="7"/>
  <c r="V731" i="7"/>
  <c r="W731" i="7"/>
  <c r="X731" i="7"/>
  <c r="Y731" i="7"/>
  <c r="Z731" i="7"/>
  <c r="AA731" i="7"/>
  <c r="AB731" i="7"/>
  <c r="AC731" i="7"/>
  <c r="AD731" i="7"/>
  <c r="AE731" i="7"/>
  <c r="P732" i="7"/>
  <c r="Q732" i="7"/>
  <c r="R732" i="7"/>
  <c r="S732" i="7"/>
  <c r="T732" i="7"/>
  <c r="U732" i="7"/>
  <c r="V732" i="7"/>
  <c r="W732" i="7"/>
  <c r="X732" i="7"/>
  <c r="Y732" i="7"/>
  <c r="Z732" i="7"/>
  <c r="AA732" i="7"/>
  <c r="AB732" i="7"/>
  <c r="AC732" i="7"/>
  <c r="AD732" i="7"/>
  <c r="AE732" i="7"/>
  <c r="P733" i="7"/>
  <c r="Q733" i="7"/>
  <c r="R733" i="7"/>
  <c r="S733" i="7"/>
  <c r="T733" i="7"/>
  <c r="U733" i="7"/>
  <c r="V733" i="7"/>
  <c r="W733" i="7"/>
  <c r="X733" i="7"/>
  <c r="Y733" i="7"/>
  <c r="Z733" i="7"/>
  <c r="AA733" i="7"/>
  <c r="AB733" i="7"/>
  <c r="AC733" i="7"/>
  <c r="AD733" i="7"/>
  <c r="AE733" i="7"/>
  <c r="P734" i="7"/>
  <c r="Q734" i="7"/>
  <c r="R734" i="7"/>
  <c r="S734" i="7"/>
  <c r="T734" i="7"/>
  <c r="U734" i="7"/>
  <c r="V734" i="7"/>
  <c r="W734" i="7"/>
  <c r="X734" i="7"/>
  <c r="Y734" i="7"/>
  <c r="Z734" i="7"/>
  <c r="AA734" i="7"/>
  <c r="AB734" i="7"/>
  <c r="AC734" i="7"/>
  <c r="AD734" i="7"/>
  <c r="AE734" i="7"/>
  <c r="P735" i="7"/>
  <c r="Q735" i="7"/>
  <c r="R735" i="7"/>
  <c r="S735" i="7"/>
  <c r="T735" i="7"/>
  <c r="U735" i="7"/>
  <c r="V735" i="7"/>
  <c r="W735" i="7"/>
  <c r="X735" i="7"/>
  <c r="Y735" i="7"/>
  <c r="Z735" i="7"/>
  <c r="AA735" i="7"/>
  <c r="AB735" i="7"/>
  <c r="AC735" i="7"/>
  <c r="AD735" i="7"/>
  <c r="AE735" i="7"/>
  <c r="P736" i="7"/>
  <c r="Q736" i="7"/>
  <c r="R736" i="7"/>
  <c r="S736" i="7"/>
  <c r="T736" i="7"/>
  <c r="U736" i="7"/>
  <c r="V736" i="7"/>
  <c r="W736" i="7"/>
  <c r="X736" i="7"/>
  <c r="Y736" i="7"/>
  <c r="Z736" i="7"/>
  <c r="AA736" i="7"/>
  <c r="AB736" i="7"/>
  <c r="AC736" i="7"/>
  <c r="AD736" i="7"/>
  <c r="AE736" i="7"/>
  <c r="P737" i="7"/>
  <c r="Q737" i="7"/>
  <c r="R737" i="7"/>
  <c r="S737" i="7"/>
  <c r="T737" i="7"/>
  <c r="U737" i="7"/>
  <c r="V737" i="7"/>
  <c r="W737" i="7"/>
  <c r="X737" i="7"/>
  <c r="Y737" i="7"/>
  <c r="Z737" i="7"/>
  <c r="AA737" i="7"/>
  <c r="AB737" i="7"/>
  <c r="AC737" i="7"/>
  <c r="AD737" i="7"/>
  <c r="AE737" i="7"/>
  <c r="P738" i="7"/>
  <c r="Q738" i="7"/>
  <c r="R738" i="7"/>
  <c r="S738" i="7"/>
  <c r="T738" i="7"/>
  <c r="U738" i="7"/>
  <c r="V738" i="7"/>
  <c r="W738" i="7"/>
  <c r="X738" i="7"/>
  <c r="Y738" i="7"/>
  <c r="Z738" i="7"/>
  <c r="AA738" i="7"/>
  <c r="AB738" i="7"/>
  <c r="AC738" i="7"/>
  <c r="AD738" i="7"/>
  <c r="AE738" i="7"/>
  <c r="P739" i="7"/>
  <c r="Q739" i="7"/>
  <c r="R739" i="7"/>
  <c r="S739" i="7"/>
  <c r="T739" i="7"/>
  <c r="U739" i="7"/>
  <c r="V739" i="7"/>
  <c r="W739" i="7"/>
  <c r="X739" i="7"/>
  <c r="Y739" i="7"/>
  <c r="Z739" i="7"/>
  <c r="AA739" i="7"/>
  <c r="AB739" i="7"/>
  <c r="AC739" i="7"/>
  <c r="AD739" i="7"/>
  <c r="AE739" i="7"/>
  <c r="P740" i="7"/>
  <c r="Q740" i="7"/>
  <c r="R740" i="7"/>
  <c r="S740" i="7"/>
  <c r="T740" i="7"/>
  <c r="U740" i="7"/>
  <c r="V740" i="7"/>
  <c r="W740" i="7"/>
  <c r="X740" i="7"/>
  <c r="Y740" i="7"/>
  <c r="Z740" i="7"/>
  <c r="AA740" i="7"/>
  <c r="AB740" i="7"/>
  <c r="AC740" i="7"/>
  <c r="AD740" i="7"/>
  <c r="AE740" i="7"/>
  <c r="P741" i="7"/>
  <c r="Q741" i="7"/>
  <c r="R741" i="7"/>
  <c r="S741" i="7"/>
  <c r="T741" i="7"/>
  <c r="U741" i="7"/>
  <c r="V741" i="7"/>
  <c r="W741" i="7"/>
  <c r="X741" i="7"/>
  <c r="Y741" i="7"/>
  <c r="Z741" i="7"/>
  <c r="AA741" i="7"/>
  <c r="AB741" i="7"/>
  <c r="AC741" i="7"/>
  <c r="AD741" i="7"/>
  <c r="AE741" i="7"/>
  <c r="P742" i="7"/>
  <c r="Q742" i="7"/>
  <c r="R742" i="7"/>
  <c r="S742" i="7"/>
  <c r="T742" i="7"/>
  <c r="U742" i="7"/>
  <c r="V742" i="7"/>
  <c r="W742" i="7"/>
  <c r="X742" i="7"/>
  <c r="Y742" i="7"/>
  <c r="Z742" i="7"/>
  <c r="AA742" i="7"/>
  <c r="AB742" i="7"/>
  <c r="AC742" i="7"/>
  <c r="AD742" i="7"/>
  <c r="AE742" i="7"/>
  <c r="P743" i="7"/>
  <c r="Q743" i="7"/>
  <c r="R743" i="7"/>
  <c r="S743" i="7"/>
  <c r="T743" i="7"/>
  <c r="U743" i="7"/>
  <c r="V743" i="7"/>
  <c r="W743" i="7"/>
  <c r="X743" i="7"/>
  <c r="Y743" i="7"/>
  <c r="Z743" i="7"/>
  <c r="AA743" i="7"/>
  <c r="AB743" i="7"/>
  <c r="AC743" i="7"/>
  <c r="AD743" i="7"/>
  <c r="AE743" i="7"/>
  <c r="P744" i="7"/>
  <c r="Q744" i="7"/>
  <c r="R744" i="7"/>
  <c r="S744" i="7"/>
  <c r="T744" i="7"/>
  <c r="U744" i="7"/>
  <c r="V744" i="7"/>
  <c r="W744" i="7"/>
  <c r="X744" i="7"/>
  <c r="Y744" i="7"/>
  <c r="Z744" i="7"/>
  <c r="AA744" i="7"/>
  <c r="AB744" i="7"/>
  <c r="AC744" i="7"/>
  <c r="AD744" i="7"/>
  <c r="AE744" i="7"/>
  <c r="P745" i="7"/>
  <c r="Q745" i="7"/>
  <c r="R745" i="7"/>
  <c r="S745" i="7"/>
  <c r="T745" i="7"/>
  <c r="U745" i="7"/>
  <c r="V745" i="7"/>
  <c r="W745" i="7"/>
  <c r="X745" i="7"/>
  <c r="Y745" i="7"/>
  <c r="Z745" i="7"/>
  <c r="AA745" i="7"/>
  <c r="AB745" i="7"/>
  <c r="AC745" i="7"/>
  <c r="AD745" i="7"/>
  <c r="AE745" i="7"/>
  <c r="P746" i="7"/>
  <c r="Q746" i="7"/>
  <c r="R746" i="7"/>
  <c r="S746" i="7"/>
  <c r="T746" i="7"/>
  <c r="U746" i="7"/>
  <c r="V746" i="7"/>
  <c r="W746" i="7"/>
  <c r="X746" i="7"/>
  <c r="Y746" i="7"/>
  <c r="Z746" i="7"/>
  <c r="AA746" i="7"/>
  <c r="AB746" i="7"/>
  <c r="AC746" i="7"/>
  <c r="AD746" i="7"/>
  <c r="AE746" i="7"/>
  <c r="P747" i="7"/>
  <c r="Q747" i="7"/>
  <c r="R747" i="7"/>
  <c r="S747" i="7"/>
  <c r="T747" i="7"/>
  <c r="U747" i="7"/>
  <c r="V747" i="7"/>
  <c r="W747" i="7"/>
  <c r="X747" i="7"/>
  <c r="Y747" i="7"/>
  <c r="Z747" i="7"/>
  <c r="AA747" i="7"/>
  <c r="AB747" i="7"/>
  <c r="AC747" i="7"/>
  <c r="AD747" i="7"/>
  <c r="AE747" i="7"/>
  <c r="P748" i="7"/>
  <c r="Q748" i="7"/>
  <c r="R748" i="7"/>
  <c r="S748" i="7"/>
  <c r="T748" i="7"/>
  <c r="U748" i="7"/>
  <c r="V748" i="7"/>
  <c r="W748" i="7"/>
  <c r="X748" i="7"/>
  <c r="Y748" i="7"/>
  <c r="Z748" i="7"/>
  <c r="AA748" i="7"/>
  <c r="AB748" i="7"/>
  <c r="AC748" i="7"/>
  <c r="AD748" i="7"/>
  <c r="AE748" i="7"/>
  <c r="P749" i="7"/>
  <c r="Q749" i="7"/>
  <c r="R749" i="7"/>
  <c r="S749" i="7"/>
  <c r="T749" i="7"/>
  <c r="U749" i="7"/>
  <c r="V749" i="7"/>
  <c r="W749" i="7"/>
  <c r="X749" i="7"/>
  <c r="Y749" i="7"/>
  <c r="Z749" i="7"/>
  <c r="AA749" i="7"/>
  <c r="AB749" i="7"/>
  <c r="AC749" i="7"/>
  <c r="AD749" i="7"/>
  <c r="AE749" i="7"/>
  <c r="P750" i="7"/>
  <c r="Q750" i="7"/>
  <c r="R750" i="7"/>
  <c r="S750" i="7"/>
  <c r="T750" i="7"/>
  <c r="U750" i="7"/>
  <c r="V750" i="7"/>
  <c r="W750" i="7"/>
  <c r="X750" i="7"/>
  <c r="Y750" i="7"/>
  <c r="Z750" i="7"/>
  <c r="AA750" i="7"/>
  <c r="AB750" i="7"/>
  <c r="AC750" i="7"/>
  <c r="AD750" i="7"/>
  <c r="AE750" i="7"/>
  <c r="P751" i="7"/>
  <c r="Q751" i="7"/>
  <c r="R751" i="7"/>
  <c r="S751" i="7"/>
  <c r="T751" i="7"/>
  <c r="U751" i="7"/>
  <c r="V751" i="7"/>
  <c r="W751" i="7"/>
  <c r="X751" i="7"/>
  <c r="Y751" i="7"/>
  <c r="Z751" i="7"/>
  <c r="AA751" i="7"/>
  <c r="AB751" i="7"/>
  <c r="AC751" i="7"/>
  <c r="AD751" i="7"/>
  <c r="AE751" i="7"/>
  <c r="P752" i="7"/>
  <c r="Q752" i="7"/>
  <c r="R752" i="7"/>
  <c r="S752" i="7"/>
  <c r="T752" i="7"/>
  <c r="U752" i="7"/>
  <c r="V752" i="7"/>
  <c r="W752" i="7"/>
  <c r="X752" i="7"/>
  <c r="Y752" i="7"/>
  <c r="Z752" i="7"/>
  <c r="AA752" i="7"/>
  <c r="AB752" i="7"/>
  <c r="AC752" i="7"/>
  <c r="AD752" i="7"/>
  <c r="AE752" i="7"/>
  <c r="P753" i="7"/>
  <c r="Q753" i="7"/>
  <c r="R753" i="7"/>
  <c r="S753" i="7"/>
  <c r="T753" i="7"/>
  <c r="U753" i="7"/>
  <c r="V753" i="7"/>
  <c r="W753" i="7"/>
  <c r="X753" i="7"/>
  <c r="Y753" i="7"/>
  <c r="Z753" i="7"/>
  <c r="AA753" i="7"/>
  <c r="AB753" i="7"/>
  <c r="AC753" i="7"/>
  <c r="AD753" i="7"/>
  <c r="AE753" i="7"/>
  <c r="P754" i="7"/>
  <c r="Q754" i="7"/>
  <c r="R754" i="7"/>
  <c r="S754" i="7"/>
  <c r="T754" i="7"/>
  <c r="U754" i="7"/>
  <c r="V754" i="7"/>
  <c r="W754" i="7"/>
  <c r="X754" i="7"/>
  <c r="Y754" i="7"/>
  <c r="Z754" i="7"/>
  <c r="AA754" i="7"/>
  <c r="AB754" i="7"/>
  <c r="AC754" i="7"/>
  <c r="AD754" i="7"/>
  <c r="AE754" i="7"/>
  <c r="P755" i="7"/>
  <c r="Q755" i="7"/>
  <c r="R755" i="7"/>
  <c r="S755" i="7"/>
  <c r="T755" i="7"/>
  <c r="U755" i="7"/>
  <c r="V755" i="7"/>
  <c r="W755" i="7"/>
  <c r="X755" i="7"/>
  <c r="Y755" i="7"/>
  <c r="Z755" i="7"/>
  <c r="AA755" i="7"/>
  <c r="AB755" i="7"/>
  <c r="AC755" i="7"/>
  <c r="AD755" i="7"/>
  <c r="AE755" i="7"/>
  <c r="P756" i="7"/>
  <c r="Q756" i="7"/>
  <c r="R756" i="7"/>
  <c r="S756" i="7"/>
  <c r="T756" i="7"/>
  <c r="U756" i="7"/>
  <c r="V756" i="7"/>
  <c r="W756" i="7"/>
  <c r="X756" i="7"/>
  <c r="Y756" i="7"/>
  <c r="Z756" i="7"/>
  <c r="AA756" i="7"/>
  <c r="AB756" i="7"/>
  <c r="AC756" i="7"/>
  <c r="AD756" i="7"/>
  <c r="AE756" i="7"/>
  <c r="P757" i="7"/>
  <c r="Q757" i="7"/>
  <c r="R757" i="7"/>
  <c r="S757" i="7"/>
  <c r="T757" i="7"/>
  <c r="U757" i="7"/>
  <c r="V757" i="7"/>
  <c r="W757" i="7"/>
  <c r="X757" i="7"/>
  <c r="Y757" i="7"/>
  <c r="Z757" i="7"/>
  <c r="AA757" i="7"/>
  <c r="AB757" i="7"/>
  <c r="AC757" i="7"/>
  <c r="AD757" i="7"/>
  <c r="AE757" i="7"/>
  <c r="P758" i="7"/>
  <c r="Q758" i="7"/>
  <c r="R758" i="7"/>
  <c r="S758" i="7"/>
  <c r="T758" i="7"/>
  <c r="U758" i="7"/>
  <c r="V758" i="7"/>
  <c r="W758" i="7"/>
  <c r="X758" i="7"/>
  <c r="Y758" i="7"/>
  <c r="Z758" i="7"/>
  <c r="AA758" i="7"/>
  <c r="AB758" i="7"/>
  <c r="AC758" i="7"/>
  <c r="AD758" i="7"/>
  <c r="AE758" i="7"/>
  <c r="P759" i="7"/>
  <c r="Q759" i="7"/>
  <c r="R759" i="7"/>
  <c r="S759" i="7"/>
  <c r="T759" i="7"/>
  <c r="U759" i="7"/>
  <c r="V759" i="7"/>
  <c r="W759" i="7"/>
  <c r="X759" i="7"/>
  <c r="Y759" i="7"/>
  <c r="Z759" i="7"/>
  <c r="AA759" i="7"/>
  <c r="AB759" i="7"/>
  <c r="AC759" i="7"/>
  <c r="AD759" i="7"/>
  <c r="AE759" i="7"/>
  <c r="P760" i="7"/>
  <c r="Q760" i="7"/>
  <c r="R760" i="7"/>
  <c r="S760" i="7"/>
  <c r="T760" i="7"/>
  <c r="U760" i="7"/>
  <c r="V760" i="7"/>
  <c r="W760" i="7"/>
  <c r="X760" i="7"/>
  <c r="Y760" i="7"/>
  <c r="Z760" i="7"/>
  <c r="AA760" i="7"/>
  <c r="AB760" i="7"/>
  <c r="AC760" i="7"/>
  <c r="AD760" i="7"/>
  <c r="AE760" i="7"/>
  <c r="P761" i="7"/>
  <c r="Q761" i="7"/>
  <c r="R761" i="7"/>
  <c r="S761" i="7"/>
  <c r="T761" i="7"/>
  <c r="U761" i="7"/>
  <c r="V761" i="7"/>
  <c r="W761" i="7"/>
  <c r="X761" i="7"/>
  <c r="Y761" i="7"/>
  <c r="Z761" i="7"/>
  <c r="AA761" i="7"/>
  <c r="AB761" i="7"/>
  <c r="AC761" i="7"/>
  <c r="AD761" i="7"/>
  <c r="AE761" i="7"/>
  <c r="P762" i="7"/>
  <c r="Q762" i="7"/>
  <c r="R762" i="7"/>
  <c r="S762" i="7"/>
  <c r="T762" i="7"/>
  <c r="U762" i="7"/>
  <c r="V762" i="7"/>
  <c r="W762" i="7"/>
  <c r="X762" i="7"/>
  <c r="Y762" i="7"/>
  <c r="Z762" i="7"/>
  <c r="AA762" i="7"/>
  <c r="AB762" i="7"/>
  <c r="AC762" i="7"/>
  <c r="AD762" i="7"/>
  <c r="AE762" i="7"/>
  <c r="P763" i="7"/>
  <c r="Q763" i="7"/>
  <c r="R763" i="7"/>
  <c r="S763" i="7"/>
  <c r="T763" i="7"/>
  <c r="U763" i="7"/>
  <c r="V763" i="7"/>
  <c r="W763" i="7"/>
  <c r="X763" i="7"/>
  <c r="Y763" i="7"/>
  <c r="Z763" i="7"/>
  <c r="AA763" i="7"/>
  <c r="AB763" i="7"/>
  <c r="AC763" i="7"/>
  <c r="AD763" i="7"/>
  <c r="AE763" i="7"/>
  <c r="P764" i="7"/>
  <c r="Q764" i="7"/>
  <c r="R764" i="7"/>
  <c r="S764" i="7"/>
  <c r="T764" i="7"/>
  <c r="U764" i="7"/>
  <c r="V764" i="7"/>
  <c r="W764" i="7"/>
  <c r="X764" i="7"/>
  <c r="Y764" i="7"/>
  <c r="Z764" i="7"/>
  <c r="AA764" i="7"/>
  <c r="AB764" i="7"/>
  <c r="AC764" i="7"/>
  <c r="AD764" i="7"/>
  <c r="AE764" i="7"/>
  <c r="P765" i="7"/>
  <c r="Q765" i="7"/>
  <c r="R765" i="7"/>
  <c r="S765" i="7"/>
  <c r="T765" i="7"/>
  <c r="U765" i="7"/>
  <c r="V765" i="7"/>
  <c r="W765" i="7"/>
  <c r="X765" i="7"/>
  <c r="Y765" i="7"/>
  <c r="Z765" i="7"/>
  <c r="AA765" i="7"/>
  <c r="AB765" i="7"/>
  <c r="AC765" i="7"/>
  <c r="AD765" i="7"/>
  <c r="AE765" i="7"/>
  <c r="P766" i="7"/>
  <c r="Q766" i="7"/>
  <c r="R766" i="7"/>
  <c r="S766" i="7"/>
  <c r="T766" i="7"/>
  <c r="U766" i="7"/>
  <c r="V766" i="7"/>
  <c r="W766" i="7"/>
  <c r="X766" i="7"/>
  <c r="Y766" i="7"/>
  <c r="Z766" i="7"/>
  <c r="AA766" i="7"/>
  <c r="AB766" i="7"/>
  <c r="AC766" i="7"/>
  <c r="AD766" i="7"/>
  <c r="AE766" i="7"/>
  <c r="P767" i="7"/>
  <c r="Q767" i="7"/>
  <c r="R767" i="7"/>
  <c r="S767" i="7"/>
  <c r="T767" i="7"/>
  <c r="U767" i="7"/>
  <c r="V767" i="7"/>
  <c r="W767" i="7"/>
  <c r="X767" i="7"/>
  <c r="Y767" i="7"/>
  <c r="Z767" i="7"/>
  <c r="AA767" i="7"/>
  <c r="AB767" i="7"/>
  <c r="AC767" i="7"/>
  <c r="AD767" i="7"/>
  <c r="AE767" i="7"/>
  <c r="P768" i="7"/>
  <c r="Q768" i="7"/>
  <c r="R768" i="7"/>
  <c r="S768" i="7"/>
  <c r="T768" i="7"/>
  <c r="U768" i="7"/>
  <c r="V768" i="7"/>
  <c r="W768" i="7"/>
  <c r="X768" i="7"/>
  <c r="Y768" i="7"/>
  <c r="Z768" i="7"/>
  <c r="AA768" i="7"/>
  <c r="AB768" i="7"/>
  <c r="AC768" i="7"/>
  <c r="AD768" i="7"/>
  <c r="AE768" i="7"/>
  <c r="P769" i="7"/>
  <c r="Q769" i="7"/>
  <c r="R769" i="7"/>
  <c r="S769" i="7"/>
  <c r="T769" i="7"/>
  <c r="U769" i="7"/>
  <c r="V769" i="7"/>
  <c r="W769" i="7"/>
  <c r="X769" i="7"/>
  <c r="Y769" i="7"/>
  <c r="Z769" i="7"/>
  <c r="AA769" i="7"/>
  <c r="AB769" i="7"/>
  <c r="AC769" i="7"/>
  <c r="AD769" i="7"/>
  <c r="AE769" i="7"/>
  <c r="P770" i="7"/>
  <c r="Q770" i="7"/>
  <c r="R770" i="7"/>
  <c r="S770" i="7"/>
  <c r="T770" i="7"/>
  <c r="U770" i="7"/>
  <c r="V770" i="7"/>
  <c r="W770" i="7"/>
  <c r="X770" i="7"/>
  <c r="Y770" i="7"/>
  <c r="Z770" i="7"/>
  <c r="AA770" i="7"/>
  <c r="AB770" i="7"/>
  <c r="AC770" i="7"/>
  <c r="AD770" i="7"/>
  <c r="AE770" i="7"/>
  <c r="P771" i="7"/>
  <c r="Q771" i="7"/>
  <c r="R771" i="7"/>
  <c r="S771" i="7"/>
  <c r="T771" i="7"/>
  <c r="U771" i="7"/>
  <c r="V771" i="7"/>
  <c r="W771" i="7"/>
  <c r="X771" i="7"/>
  <c r="Y771" i="7"/>
  <c r="Z771" i="7"/>
  <c r="AA771" i="7"/>
  <c r="AB771" i="7"/>
  <c r="AC771" i="7"/>
  <c r="AD771" i="7"/>
  <c r="AE771" i="7"/>
  <c r="P772" i="7"/>
  <c r="Q772" i="7"/>
  <c r="R772" i="7"/>
  <c r="S772" i="7"/>
  <c r="T772" i="7"/>
  <c r="U772" i="7"/>
  <c r="V772" i="7"/>
  <c r="W772" i="7"/>
  <c r="X772" i="7"/>
  <c r="Y772" i="7"/>
  <c r="Z772" i="7"/>
  <c r="AA772" i="7"/>
  <c r="AB772" i="7"/>
  <c r="AC772" i="7"/>
  <c r="AD772" i="7"/>
  <c r="AE772" i="7"/>
  <c r="P773" i="7"/>
  <c r="Q773" i="7"/>
  <c r="R773" i="7"/>
  <c r="S773" i="7"/>
  <c r="T773" i="7"/>
  <c r="U773" i="7"/>
  <c r="V773" i="7"/>
  <c r="W773" i="7"/>
  <c r="X773" i="7"/>
  <c r="Y773" i="7"/>
  <c r="Z773" i="7"/>
  <c r="AA773" i="7"/>
  <c r="AB773" i="7"/>
  <c r="AC773" i="7"/>
  <c r="AD773" i="7"/>
  <c r="AE773" i="7"/>
  <c r="P774" i="7"/>
  <c r="Q774" i="7"/>
  <c r="R774" i="7"/>
  <c r="S774" i="7"/>
  <c r="T774" i="7"/>
  <c r="U774" i="7"/>
  <c r="V774" i="7"/>
  <c r="W774" i="7"/>
  <c r="X774" i="7"/>
  <c r="Y774" i="7"/>
  <c r="Z774" i="7"/>
  <c r="AA774" i="7"/>
  <c r="AB774" i="7"/>
  <c r="AC774" i="7"/>
  <c r="AD774" i="7"/>
  <c r="AE774" i="7"/>
  <c r="P775" i="7"/>
  <c r="Q775" i="7"/>
  <c r="R775" i="7"/>
  <c r="S775" i="7"/>
  <c r="T775" i="7"/>
  <c r="U775" i="7"/>
  <c r="V775" i="7"/>
  <c r="W775" i="7"/>
  <c r="X775" i="7"/>
  <c r="Y775" i="7"/>
  <c r="Z775" i="7"/>
  <c r="AA775" i="7"/>
  <c r="AB775" i="7"/>
  <c r="AC775" i="7"/>
  <c r="AD775" i="7"/>
  <c r="AE775" i="7"/>
  <c r="P776" i="7"/>
  <c r="Q776" i="7"/>
  <c r="R776" i="7"/>
  <c r="S776" i="7"/>
  <c r="T776" i="7"/>
  <c r="U776" i="7"/>
  <c r="V776" i="7"/>
  <c r="W776" i="7"/>
  <c r="X776" i="7"/>
  <c r="Y776" i="7"/>
  <c r="Z776" i="7"/>
  <c r="AA776" i="7"/>
  <c r="AB776" i="7"/>
  <c r="AC776" i="7"/>
  <c r="AD776" i="7"/>
  <c r="AE776" i="7"/>
  <c r="P777" i="7"/>
  <c r="Q777" i="7"/>
  <c r="R777" i="7"/>
  <c r="S777" i="7"/>
  <c r="T777" i="7"/>
  <c r="U777" i="7"/>
  <c r="V777" i="7"/>
  <c r="W777" i="7"/>
  <c r="X777" i="7"/>
  <c r="Y777" i="7"/>
  <c r="Z777" i="7"/>
  <c r="AA777" i="7"/>
  <c r="AB777" i="7"/>
  <c r="AC777" i="7"/>
  <c r="AD777" i="7"/>
  <c r="AE777" i="7"/>
  <c r="P778" i="7"/>
  <c r="Q778" i="7"/>
  <c r="R778" i="7"/>
  <c r="S778" i="7"/>
  <c r="T778" i="7"/>
  <c r="U778" i="7"/>
  <c r="V778" i="7"/>
  <c r="W778" i="7"/>
  <c r="X778" i="7"/>
  <c r="Y778" i="7"/>
  <c r="Z778" i="7"/>
  <c r="AA778" i="7"/>
  <c r="AB778" i="7"/>
  <c r="AC778" i="7"/>
  <c r="AD778" i="7"/>
  <c r="AE778" i="7"/>
  <c r="P779" i="7"/>
  <c r="Q779" i="7"/>
  <c r="R779" i="7"/>
  <c r="S779" i="7"/>
  <c r="T779" i="7"/>
  <c r="U779" i="7"/>
  <c r="V779" i="7"/>
  <c r="W779" i="7"/>
  <c r="X779" i="7"/>
  <c r="Y779" i="7"/>
  <c r="Z779" i="7"/>
  <c r="AA779" i="7"/>
  <c r="AB779" i="7"/>
  <c r="AC779" i="7"/>
  <c r="AD779" i="7"/>
  <c r="AE779" i="7"/>
  <c r="P780" i="7"/>
  <c r="Q780" i="7"/>
  <c r="R780" i="7"/>
  <c r="S780" i="7"/>
  <c r="T780" i="7"/>
  <c r="U780" i="7"/>
  <c r="V780" i="7"/>
  <c r="W780" i="7"/>
  <c r="X780" i="7"/>
  <c r="Y780" i="7"/>
  <c r="Z780" i="7"/>
  <c r="AA780" i="7"/>
  <c r="AB780" i="7"/>
  <c r="AC780" i="7"/>
  <c r="AD780" i="7"/>
  <c r="AE780" i="7"/>
  <c r="P781" i="7"/>
  <c r="Q781" i="7"/>
  <c r="R781" i="7"/>
  <c r="S781" i="7"/>
  <c r="T781" i="7"/>
  <c r="U781" i="7"/>
  <c r="V781" i="7"/>
  <c r="W781" i="7"/>
  <c r="X781" i="7"/>
  <c r="Y781" i="7"/>
  <c r="Z781" i="7"/>
  <c r="AA781" i="7"/>
  <c r="AB781" i="7"/>
  <c r="AC781" i="7"/>
  <c r="AD781" i="7"/>
  <c r="AE781" i="7"/>
  <c r="P782" i="7"/>
  <c r="Q782" i="7"/>
  <c r="R782" i="7"/>
  <c r="S782" i="7"/>
  <c r="T782" i="7"/>
  <c r="U782" i="7"/>
  <c r="V782" i="7"/>
  <c r="W782" i="7"/>
  <c r="X782" i="7"/>
  <c r="Y782" i="7"/>
  <c r="Z782" i="7"/>
  <c r="AA782" i="7"/>
  <c r="AB782" i="7"/>
  <c r="AC782" i="7"/>
  <c r="AD782" i="7"/>
  <c r="AE782" i="7"/>
  <c r="P783" i="7"/>
  <c r="Q783" i="7"/>
  <c r="R783" i="7"/>
  <c r="S783" i="7"/>
  <c r="T783" i="7"/>
  <c r="U783" i="7"/>
  <c r="V783" i="7"/>
  <c r="W783" i="7"/>
  <c r="X783" i="7"/>
  <c r="Y783" i="7"/>
  <c r="Z783" i="7"/>
  <c r="AA783" i="7"/>
  <c r="AB783" i="7"/>
  <c r="AC783" i="7"/>
  <c r="AD783" i="7"/>
  <c r="AE783" i="7"/>
  <c r="P784" i="7"/>
  <c r="Q784" i="7"/>
  <c r="R784" i="7"/>
  <c r="S784" i="7"/>
  <c r="T784" i="7"/>
  <c r="U784" i="7"/>
  <c r="V784" i="7"/>
  <c r="W784" i="7"/>
  <c r="X784" i="7"/>
  <c r="Y784" i="7"/>
  <c r="Z784" i="7"/>
  <c r="AA784" i="7"/>
  <c r="AB784" i="7"/>
  <c r="AC784" i="7"/>
  <c r="AD784" i="7"/>
  <c r="AE784" i="7"/>
  <c r="P785" i="7"/>
  <c r="Q785" i="7"/>
  <c r="R785" i="7"/>
  <c r="S785" i="7"/>
  <c r="T785" i="7"/>
  <c r="U785" i="7"/>
  <c r="V785" i="7"/>
  <c r="W785" i="7"/>
  <c r="X785" i="7"/>
  <c r="Y785" i="7"/>
  <c r="Z785" i="7"/>
  <c r="AA785" i="7"/>
  <c r="AB785" i="7"/>
  <c r="AC785" i="7"/>
  <c r="AD785" i="7"/>
  <c r="AE785" i="7"/>
  <c r="P786" i="7"/>
  <c r="Q786" i="7"/>
  <c r="R786" i="7"/>
  <c r="S786" i="7"/>
  <c r="T786" i="7"/>
  <c r="U786" i="7"/>
  <c r="V786" i="7"/>
  <c r="W786" i="7"/>
  <c r="X786" i="7"/>
  <c r="Y786" i="7"/>
  <c r="Z786" i="7"/>
  <c r="AA786" i="7"/>
  <c r="AB786" i="7"/>
  <c r="AC786" i="7"/>
  <c r="AD786" i="7"/>
  <c r="AE786" i="7"/>
  <c r="P787" i="7"/>
  <c r="Q787" i="7"/>
  <c r="R787" i="7"/>
  <c r="S787" i="7"/>
  <c r="T787" i="7"/>
  <c r="U787" i="7"/>
  <c r="V787" i="7"/>
  <c r="W787" i="7"/>
  <c r="X787" i="7"/>
  <c r="Y787" i="7"/>
  <c r="Z787" i="7"/>
  <c r="AA787" i="7"/>
  <c r="AB787" i="7"/>
  <c r="AC787" i="7"/>
  <c r="AD787" i="7"/>
  <c r="AE787" i="7"/>
  <c r="P788" i="7"/>
  <c r="Q788" i="7"/>
  <c r="R788" i="7"/>
  <c r="S788" i="7"/>
  <c r="T788" i="7"/>
  <c r="U788" i="7"/>
  <c r="V788" i="7"/>
  <c r="W788" i="7"/>
  <c r="X788" i="7"/>
  <c r="Y788" i="7"/>
  <c r="Z788" i="7"/>
  <c r="AA788" i="7"/>
  <c r="AB788" i="7"/>
  <c r="AC788" i="7"/>
  <c r="AD788" i="7"/>
  <c r="AE788" i="7"/>
  <c r="P789" i="7"/>
  <c r="Q789" i="7"/>
  <c r="R789" i="7"/>
  <c r="S789" i="7"/>
  <c r="T789" i="7"/>
  <c r="U789" i="7"/>
  <c r="V789" i="7"/>
  <c r="W789" i="7"/>
  <c r="X789" i="7"/>
  <c r="Y789" i="7"/>
  <c r="Z789" i="7"/>
  <c r="AA789" i="7"/>
  <c r="AB789" i="7"/>
  <c r="AC789" i="7"/>
  <c r="AD789" i="7"/>
  <c r="AE789" i="7"/>
  <c r="P790" i="7"/>
  <c r="Q790" i="7"/>
  <c r="R790" i="7"/>
  <c r="S790" i="7"/>
  <c r="T790" i="7"/>
  <c r="U790" i="7"/>
  <c r="V790" i="7"/>
  <c r="W790" i="7"/>
  <c r="X790" i="7"/>
  <c r="Y790" i="7"/>
  <c r="Z790" i="7"/>
  <c r="AA790" i="7"/>
  <c r="AB790" i="7"/>
  <c r="AC790" i="7"/>
  <c r="AD790" i="7"/>
  <c r="AE790" i="7"/>
  <c r="P791" i="7"/>
  <c r="Q791" i="7"/>
  <c r="R791" i="7"/>
  <c r="S791" i="7"/>
  <c r="T791" i="7"/>
  <c r="U791" i="7"/>
  <c r="V791" i="7"/>
  <c r="W791" i="7"/>
  <c r="X791" i="7"/>
  <c r="Y791" i="7"/>
  <c r="Z791" i="7"/>
  <c r="AA791" i="7"/>
  <c r="AB791" i="7"/>
  <c r="AC791" i="7"/>
  <c r="AD791" i="7"/>
  <c r="AE791" i="7"/>
  <c r="P792" i="7"/>
  <c r="Q792" i="7"/>
  <c r="R792" i="7"/>
  <c r="S792" i="7"/>
  <c r="T792" i="7"/>
  <c r="U792" i="7"/>
  <c r="V792" i="7"/>
  <c r="W792" i="7"/>
  <c r="X792" i="7"/>
  <c r="Y792" i="7"/>
  <c r="Z792" i="7"/>
  <c r="AA792" i="7"/>
  <c r="AB792" i="7"/>
  <c r="AC792" i="7"/>
  <c r="AD792" i="7"/>
  <c r="AE792" i="7"/>
  <c r="P793" i="7"/>
  <c r="Q793" i="7"/>
  <c r="R793" i="7"/>
  <c r="S793" i="7"/>
  <c r="T793" i="7"/>
  <c r="U793" i="7"/>
  <c r="V793" i="7"/>
  <c r="W793" i="7"/>
  <c r="X793" i="7"/>
  <c r="Y793" i="7"/>
  <c r="Z793" i="7"/>
  <c r="AA793" i="7"/>
  <c r="AB793" i="7"/>
  <c r="AC793" i="7"/>
  <c r="AD793" i="7"/>
  <c r="AE793" i="7"/>
  <c r="P794" i="7"/>
  <c r="Q794" i="7"/>
  <c r="R794" i="7"/>
  <c r="S794" i="7"/>
  <c r="T794" i="7"/>
  <c r="U794" i="7"/>
  <c r="V794" i="7"/>
  <c r="W794" i="7"/>
  <c r="X794" i="7"/>
  <c r="Y794" i="7"/>
  <c r="Z794" i="7"/>
  <c r="AA794" i="7"/>
  <c r="AB794" i="7"/>
  <c r="AC794" i="7"/>
  <c r="AD794" i="7"/>
  <c r="AE794" i="7"/>
  <c r="P795" i="7"/>
  <c r="Q795" i="7"/>
  <c r="R795" i="7"/>
  <c r="S795" i="7"/>
  <c r="T795" i="7"/>
  <c r="U795" i="7"/>
  <c r="V795" i="7"/>
  <c r="W795" i="7"/>
  <c r="X795" i="7"/>
  <c r="Y795" i="7"/>
  <c r="Z795" i="7"/>
  <c r="AA795" i="7"/>
  <c r="AB795" i="7"/>
  <c r="AC795" i="7"/>
  <c r="AD795" i="7"/>
  <c r="AE795" i="7"/>
  <c r="P796" i="7"/>
  <c r="Q796" i="7"/>
  <c r="R796" i="7"/>
  <c r="S796" i="7"/>
  <c r="T796" i="7"/>
  <c r="U796" i="7"/>
  <c r="V796" i="7"/>
  <c r="W796" i="7"/>
  <c r="X796" i="7"/>
  <c r="Y796" i="7"/>
  <c r="Z796" i="7"/>
  <c r="AA796" i="7"/>
  <c r="AB796" i="7"/>
  <c r="AC796" i="7"/>
  <c r="AD796" i="7"/>
  <c r="AE796" i="7"/>
  <c r="P797" i="7"/>
  <c r="Q797" i="7"/>
  <c r="R797" i="7"/>
  <c r="S797" i="7"/>
  <c r="T797" i="7"/>
  <c r="U797" i="7"/>
  <c r="V797" i="7"/>
  <c r="W797" i="7"/>
  <c r="X797" i="7"/>
  <c r="Y797" i="7"/>
  <c r="Z797" i="7"/>
  <c r="AA797" i="7"/>
  <c r="AB797" i="7"/>
  <c r="AC797" i="7"/>
  <c r="AD797" i="7"/>
  <c r="AE797" i="7"/>
  <c r="P798" i="7"/>
  <c r="Q798" i="7"/>
  <c r="R798" i="7"/>
  <c r="S798" i="7"/>
  <c r="T798" i="7"/>
  <c r="U798" i="7"/>
  <c r="V798" i="7"/>
  <c r="W798" i="7"/>
  <c r="X798" i="7"/>
  <c r="Y798" i="7"/>
  <c r="Z798" i="7"/>
  <c r="AA798" i="7"/>
  <c r="AB798" i="7"/>
  <c r="AC798" i="7"/>
  <c r="AD798" i="7"/>
  <c r="AE798" i="7"/>
  <c r="P799" i="7"/>
  <c r="Q799" i="7"/>
  <c r="R799" i="7"/>
  <c r="S799" i="7"/>
  <c r="T799" i="7"/>
  <c r="U799" i="7"/>
  <c r="V799" i="7"/>
  <c r="W799" i="7"/>
  <c r="X799" i="7"/>
  <c r="Y799" i="7"/>
  <c r="Z799" i="7"/>
  <c r="AA799" i="7"/>
  <c r="AB799" i="7"/>
  <c r="AC799" i="7"/>
  <c r="AD799" i="7"/>
  <c r="AE799" i="7"/>
  <c r="P800" i="7"/>
  <c r="Q800" i="7"/>
  <c r="R800" i="7"/>
  <c r="S800" i="7"/>
  <c r="T800" i="7"/>
  <c r="U800" i="7"/>
  <c r="V800" i="7"/>
  <c r="W800" i="7"/>
  <c r="X800" i="7"/>
  <c r="Y800" i="7"/>
  <c r="Z800" i="7"/>
  <c r="AA800" i="7"/>
  <c r="AB800" i="7"/>
  <c r="AC800" i="7"/>
  <c r="AD800" i="7"/>
  <c r="AE800" i="7"/>
  <c r="P801" i="7"/>
  <c r="Q801" i="7"/>
  <c r="R801" i="7"/>
  <c r="S801" i="7"/>
  <c r="T801" i="7"/>
  <c r="U801" i="7"/>
  <c r="V801" i="7"/>
  <c r="W801" i="7"/>
  <c r="X801" i="7"/>
  <c r="Y801" i="7"/>
  <c r="Z801" i="7"/>
  <c r="AA801" i="7"/>
  <c r="AB801" i="7"/>
  <c r="AC801" i="7"/>
  <c r="AD801" i="7"/>
  <c r="AE801" i="7"/>
  <c r="P802" i="7"/>
  <c r="Q802" i="7"/>
  <c r="R802" i="7"/>
  <c r="S802" i="7"/>
  <c r="T802" i="7"/>
  <c r="U802" i="7"/>
  <c r="V802" i="7"/>
  <c r="W802" i="7"/>
  <c r="X802" i="7"/>
  <c r="Y802" i="7"/>
  <c r="Z802" i="7"/>
  <c r="AA802" i="7"/>
  <c r="AB802" i="7"/>
  <c r="AC802" i="7"/>
  <c r="AD802" i="7"/>
  <c r="AE802" i="7"/>
  <c r="P803" i="7"/>
  <c r="Q803" i="7"/>
  <c r="R803" i="7"/>
  <c r="S803" i="7"/>
  <c r="T803" i="7"/>
  <c r="U803" i="7"/>
  <c r="V803" i="7"/>
  <c r="W803" i="7"/>
  <c r="X803" i="7"/>
  <c r="Y803" i="7"/>
  <c r="Z803" i="7"/>
  <c r="AA803" i="7"/>
  <c r="AB803" i="7"/>
  <c r="AC803" i="7"/>
  <c r="AD803" i="7"/>
  <c r="AE803" i="7"/>
  <c r="P804" i="7"/>
  <c r="Q804" i="7"/>
  <c r="R804" i="7"/>
  <c r="S804" i="7"/>
  <c r="T804" i="7"/>
  <c r="U804" i="7"/>
  <c r="V804" i="7"/>
  <c r="W804" i="7"/>
  <c r="X804" i="7"/>
  <c r="Y804" i="7"/>
  <c r="Z804" i="7"/>
  <c r="AA804" i="7"/>
  <c r="AB804" i="7"/>
  <c r="AC804" i="7"/>
  <c r="AD804" i="7"/>
  <c r="AE804" i="7"/>
  <c r="P805" i="7"/>
  <c r="Q805" i="7"/>
  <c r="R805" i="7"/>
  <c r="S805" i="7"/>
  <c r="T805" i="7"/>
  <c r="U805" i="7"/>
  <c r="V805" i="7"/>
  <c r="W805" i="7"/>
  <c r="X805" i="7"/>
  <c r="Y805" i="7"/>
  <c r="Z805" i="7"/>
  <c r="AA805" i="7"/>
  <c r="AB805" i="7"/>
  <c r="AC805" i="7"/>
  <c r="AD805" i="7"/>
  <c r="AE805" i="7"/>
  <c r="P806" i="7"/>
  <c r="Q806" i="7"/>
  <c r="R806" i="7"/>
  <c r="S806" i="7"/>
  <c r="T806" i="7"/>
  <c r="U806" i="7"/>
  <c r="V806" i="7"/>
  <c r="W806" i="7"/>
  <c r="X806" i="7"/>
  <c r="Y806" i="7"/>
  <c r="Z806" i="7"/>
  <c r="AA806" i="7"/>
  <c r="AB806" i="7"/>
  <c r="AC806" i="7"/>
  <c r="AD806" i="7"/>
  <c r="AE806" i="7"/>
  <c r="P807" i="7"/>
  <c r="Q807" i="7"/>
  <c r="R807" i="7"/>
  <c r="S807" i="7"/>
  <c r="T807" i="7"/>
  <c r="U807" i="7"/>
  <c r="V807" i="7"/>
  <c r="W807" i="7"/>
  <c r="X807" i="7"/>
  <c r="Y807" i="7"/>
  <c r="Z807" i="7"/>
  <c r="AA807" i="7"/>
  <c r="AB807" i="7"/>
  <c r="AC807" i="7"/>
  <c r="AD807" i="7"/>
  <c r="AE807" i="7"/>
  <c r="P808" i="7"/>
  <c r="Q808" i="7"/>
  <c r="R808" i="7"/>
  <c r="S808" i="7"/>
  <c r="T808" i="7"/>
  <c r="U808" i="7"/>
  <c r="V808" i="7"/>
  <c r="W808" i="7"/>
  <c r="X808" i="7"/>
  <c r="Y808" i="7"/>
  <c r="Z808" i="7"/>
  <c r="AA808" i="7"/>
  <c r="AB808" i="7"/>
  <c r="AC808" i="7"/>
  <c r="AD808" i="7"/>
  <c r="AE808" i="7"/>
  <c r="P809" i="7"/>
  <c r="Q809" i="7"/>
  <c r="R809" i="7"/>
  <c r="S809" i="7"/>
  <c r="T809" i="7"/>
  <c r="U809" i="7"/>
  <c r="V809" i="7"/>
  <c r="W809" i="7"/>
  <c r="X809" i="7"/>
  <c r="Y809" i="7"/>
  <c r="Z809" i="7"/>
  <c r="AA809" i="7"/>
  <c r="AB809" i="7"/>
  <c r="AC809" i="7"/>
  <c r="AD809" i="7"/>
  <c r="AE809" i="7"/>
  <c r="P810" i="7"/>
  <c r="Q810" i="7"/>
  <c r="R810" i="7"/>
  <c r="S810" i="7"/>
  <c r="T810" i="7"/>
  <c r="U810" i="7"/>
  <c r="V810" i="7"/>
  <c r="W810" i="7"/>
  <c r="X810" i="7"/>
  <c r="Y810" i="7"/>
  <c r="Z810" i="7"/>
  <c r="AA810" i="7"/>
  <c r="AB810" i="7"/>
  <c r="AC810" i="7"/>
  <c r="AD810" i="7"/>
  <c r="AE810" i="7"/>
  <c r="P811" i="7"/>
  <c r="Q811" i="7"/>
  <c r="R811" i="7"/>
  <c r="S811" i="7"/>
  <c r="T811" i="7"/>
  <c r="U811" i="7"/>
  <c r="V811" i="7"/>
  <c r="W811" i="7"/>
  <c r="X811" i="7"/>
  <c r="Y811" i="7"/>
  <c r="Z811" i="7"/>
  <c r="AA811" i="7"/>
  <c r="AB811" i="7"/>
  <c r="AC811" i="7"/>
  <c r="AD811" i="7"/>
  <c r="AE811" i="7"/>
  <c r="P812" i="7"/>
  <c r="Q812" i="7"/>
  <c r="R812" i="7"/>
  <c r="S812" i="7"/>
  <c r="T812" i="7"/>
  <c r="U812" i="7"/>
  <c r="V812" i="7"/>
  <c r="W812" i="7"/>
  <c r="X812" i="7"/>
  <c r="Y812" i="7"/>
  <c r="Z812" i="7"/>
  <c r="AA812" i="7"/>
  <c r="AB812" i="7"/>
  <c r="AC812" i="7"/>
  <c r="AD812" i="7"/>
  <c r="AE812" i="7"/>
  <c r="P813" i="7"/>
  <c r="Q813" i="7"/>
  <c r="R813" i="7"/>
  <c r="S813" i="7"/>
  <c r="T813" i="7"/>
  <c r="U813" i="7"/>
  <c r="V813" i="7"/>
  <c r="W813" i="7"/>
  <c r="X813" i="7"/>
  <c r="Y813" i="7"/>
  <c r="Z813" i="7"/>
  <c r="AA813" i="7"/>
  <c r="AB813" i="7"/>
  <c r="AC813" i="7"/>
  <c r="AD813" i="7"/>
  <c r="AE813" i="7"/>
  <c r="P814" i="7"/>
  <c r="Q814" i="7"/>
  <c r="R814" i="7"/>
  <c r="S814" i="7"/>
  <c r="T814" i="7"/>
  <c r="U814" i="7"/>
  <c r="V814" i="7"/>
  <c r="W814" i="7"/>
  <c r="X814" i="7"/>
  <c r="Y814" i="7"/>
  <c r="Z814" i="7"/>
  <c r="AA814" i="7"/>
  <c r="AB814" i="7"/>
  <c r="AC814" i="7"/>
  <c r="AD814" i="7"/>
  <c r="AE814" i="7"/>
  <c r="P815" i="7"/>
  <c r="Q815" i="7"/>
  <c r="R815" i="7"/>
  <c r="S815" i="7"/>
  <c r="T815" i="7"/>
  <c r="U815" i="7"/>
  <c r="V815" i="7"/>
  <c r="W815" i="7"/>
  <c r="X815" i="7"/>
  <c r="Y815" i="7"/>
  <c r="Z815" i="7"/>
  <c r="AA815" i="7"/>
  <c r="AB815" i="7"/>
  <c r="AC815" i="7"/>
  <c r="AD815" i="7"/>
  <c r="AE815" i="7"/>
  <c r="P816" i="7"/>
  <c r="Q816" i="7"/>
  <c r="R816" i="7"/>
  <c r="S816" i="7"/>
  <c r="T816" i="7"/>
  <c r="U816" i="7"/>
  <c r="V816" i="7"/>
  <c r="W816" i="7"/>
  <c r="X816" i="7"/>
  <c r="Y816" i="7"/>
  <c r="Z816" i="7"/>
  <c r="AA816" i="7"/>
  <c r="AB816" i="7"/>
  <c r="AC816" i="7"/>
  <c r="AD816" i="7"/>
  <c r="AE816" i="7"/>
  <c r="P817" i="7"/>
  <c r="Q817" i="7"/>
  <c r="R817" i="7"/>
  <c r="S817" i="7"/>
  <c r="T817" i="7"/>
  <c r="U817" i="7"/>
  <c r="V817" i="7"/>
  <c r="W817" i="7"/>
  <c r="X817" i="7"/>
  <c r="Y817" i="7"/>
  <c r="Z817" i="7"/>
  <c r="AA817" i="7"/>
  <c r="AB817" i="7"/>
  <c r="AC817" i="7"/>
  <c r="AD817" i="7"/>
  <c r="AE817" i="7"/>
  <c r="P818" i="7"/>
  <c r="Q818" i="7"/>
  <c r="R818" i="7"/>
  <c r="S818" i="7"/>
  <c r="T818" i="7"/>
  <c r="U818" i="7"/>
  <c r="V818" i="7"/>
  <c r="W818" i="7"/>
  <c r="X818" i="7"/>
  <c r="Y818" i="7"/>
  <c r="Z818" i="7"/>
  <c r="AA818" i="7"/>
  <c r="AB818" i="7"/>
  <c r="AC818" i="7"/>
  <c r="AD818" i="7"/>
  <c r="AE818" i="7"/>
  <c r="P819" i="7"/>
  <c r="Q819" i="7"/>
  <c r="R819" i="7"/>
  <c r="S819" i="7"/>
  <c r="T819" i="7"/>
  <c r="U819" i="7"/>
  <c r="V819" i="7"/>
  <c r="W819" i="7"/>
  <c r="X819" i="7"/>
  <c r="Y819" i="7"/>
  <c r="Z819" i="7"/>
  <c r="AA819" i="7"/>
  <c r="AB819" i="7"/>
  <c r="AC819" i="7"/>
  <c r="AD819" i="7"/>
  <c r="AE819" i="7"/>
  <c r="P820" i="7"/>
  <c r="Q820" i="7"/>
  <c r="R820" i="7"/>
  <c r="S820" i="7"/>
  <c r="T820" i="7"/>
  <c r="U820" i="7"/>
  <c r="V820" i="7"/>
  <c r="W820" i="7"/>
  <c r="X820" i="7"/>
  <c r="Y820" i="7"/>
  <c r="Z820" i="7"/>
  <c r="AA820" i="7"/>
  <c r="AB820" i="7"/>
  <c r="AC820" i="7"/>
  <c r="AD820" i="7"/>
  <c r="AE820" i="7"/>
  <c r="P821" i="7"/>
  <c r="Q821" i="7"/>
  <c r="R821" i="7"/>
  <c r="S821" i="7"/>
  <c r="T821" i="7"/>
  <c r="U821" i="7"/>
  <c r="V821" i="7"/>
  <c r="W821" i="7"/>
  <c r="X821" i="7"/>
  <c r="Y821" i="7"/>
  <c r="Z821" i="7"/>
  <c r="AA821" i="7"/>
  <c r="AB821" i="7"/>
  <c r="AC821" i="7"/>
  <c r="AD821" i="7"/>
  <c r="AE821" i="7"/>
  <c r="P822" i="7"/>
  <c r="Q822" i="7"/>
  <c r="R822" i="7"/>
  <c r="S822" i="7"/>
  <c r="T822" i="7"/>
  <c r="U822" i="7"/>
  <c r="V822" i="7"/>
  <c r="W822" i="7"/>
  <c r="X822" i="7"/>
  <c r="Y822" i="7"/>
  <c r="Z822" i="7"/>
  <c r="AA822" i="7"/>
  <c r="AB822" i="7"/>
  <c r="AC822" i="7"/>
  <c r="AD822" i="7"/>
  <c r="AE822" i="7"/>
  <c r="P823" i="7"/>
  <c r="Q823" i="7"/>
  <c r="R823" i="7"/>
  <c r="S823" i="7"/>
  <c r="T823" i="7"/>
  <c r="U823" i="7"/>
  <c r="V823" i="7"/>
  <c r="W823" i="7"/>
  <c r="X823" i="7"/>
  <c r="Y823" i="7"/>
  <c r="Z823" i="7"/>
  <c r="AA823" i="7"/>
  <c r="AB823" i="7"/>
  <c r="AC823" i="7"/>
  <c r="AD823" i="7"/>
  <c r="AE823" i="7"/>
  <c r="P824" i="7"/>
  <c r="Q824" i="7"/>
  <c r="R824" i="7"/>
  <c r="S824" i="7"/>
  <c r="T824" i="7"/>
  <c r="U824" i="7"/>
  <c r="V824" i="7"/>
  <c r="W824" i="7"/>
  <c r="X824" i="7"/>
  <c r="Y824" i="7"/>
  <c r="Z824" i="7"/>
  <c r="AA824" i="7"/>
  <c r="AB824" i="7"/>
  <c r="AC824" i="7"/>
  <c r="AD824" i="7"/>
  <c r="AE824" i="7"/>
  <c r="P825" i="7"/>
  <c r="Q825" i="7"/>
  <c r="R825" i="7"/>
  <c r="S825" i="7"/>
  <c r="T825" i="7"/>
  <c r="U825" i="7"/>
  <c r="V825" i="7"/>
  <c r="W825" i="7"/>
  <c r="X825" i="7"/>
  <c r="Y825" i="7"/>
  <c r="Z825" i="7"/>
  <c r="AA825" i="7"/>
  <c r="AB825" i="7"/>
  <c r="AC825" i="7"/>
  <c r="AD825" i="7"/>
  <c r="AE825" i="7"/>
  <c r="P826" i="7"/>
  <c r="Q826" i="7"/>
  <c r="R826" i="7"/>
  <c r="S826" i="7"/>
  <c r="T826" i="7"/>
  <c r="U826" i="7"/>
  <c r="V826" i="7"/>
  <c r="W826" i="7"/>
  <c r="X826" i="7"/>
  <c r="Y826" i="7"/>
  <c r="Z826" i="7"/>
  <c r="AA826" i="7"/>
  <c r="AB826" i="7"/>
  <c r="AC826" i="7"/>
  <c r="AD826" i="7"/>
  <c r="AE826" i="7"/>
  <c r="P827" i="7"/>
  <c r="Q827" i="7"/>
  <c r="R827" i="7"/>
  <c r="S827" i="7"/>
  <c r="T827" i="7"/>
  <c r="U827" i="7"/>
  <c r="V827" i="7"/>
  <c r="W827" i="7"/>
  <c r="X827" i="7"/>
  <c r="Y827" i="7"/>
  <c r="Z827" i="7"/>
  <c r="AA827" i="7"/>
  <c r="AB827" i="7"/>
  <c r="AC827" i="7"/>
  <c r="AD827" i="7"/>
  <c r="AE827" i="7"/>
  <c r="P828" i="7"/>
  <c r="Q828" i="7"/>
  <c r="R828" i="7"/>
  <c r="S828" i="7"/>
  <c r="T828" i="7"/>
  <c r="U828" i="7"/>
  <c r="V828" i="7"/>
  <c r="W828" i="7"/>
  <c r="X828" i="7"/>
  <c r="Y828" i="7"/>
  <c r="Z828" i="7"/>
  <c r="AA828" i="7"/>
  <c r="AB828" i="7"/>
  <c r="AC828" i="7"/>
  <c r="AD828" i="7"/>
  <c r="AE828" i="7"/>
  <c r="P829" i="7"/>
  <c r="Q829" i="7"/>
  <c r="R829" i="7"/>
  <c r="S829" i="7"/>
  <c r="T829" i="7"/>
  <c r="U829" i="7"/>
  <c r="V829" i="7"/>
  <c r="W829" i="7"/>
  <c r="X829" i="7"/>
  <c r="Y829" i="7"/>
  <c r="Z829" i="7"/>
  <c r="AA829" i="7"/>
  <c r="AB829" i="7"/>
  <c r="AC829" i="7"/>
  <c r="AD829" i="7"/>
  <c r="AE829" i="7"/>
  <c r="P830" i="7"/>
  <c r="Q830" i="7"/>
  <c r="R830" i="7"/>
  <c r="S830" i="7"/>
  <c r="T830" i="7"/>
  <c r="U830" i="7"/>
  <c r="V830" i="7"/>
  <c r="W830" i="7"/>
  <c r="X830" i="7"/>
  <c r="Y830" i="7"/>
  <c r="Z830" i="7"/>
  <c r="AA830" i="7"/>
  <c r="AB830" i="7"/>
  <c r="AC830" i="7"/>
  <c r="AD830" i="7"/>
  <c r="AE830" i="7"/>
  <c r="P831" i="7"/>
  <c r="Q831" i="7"/>
  <c r="R831" i="7"/>
  <c r="S831" i="7"/>
  <c r="T831" i="7"/>
  <c r="U831" i="7"/>
  <c r="V831" i="7"/>
  <c r="W831" i="7"/>
  <c r="X831" i="7"/>
  <c r="Y831" i="7"/>
  <c r="Z831" i="7"/>
  <c r="AA831" i="7"/>
  <c r="AB831" i="7"/>
  <c r="AC831" i="7"/>
  <c r="AD831" i="7"/>
  <c r="AE831" i="7"/>
  <c r="A44" i="7"/>
  <c r="B44" i="7"/>
  <c r="C44" i="7"/>
  <c r="D44" i="7"/>
  <c r="E44" i="7"/>
  <c r="F44" i="7"/>
  <c r="J44" i="7" s="1"/>
  <c r="G44" i="7"/>
  <c r="H44" i="7"/>
  <c r="I44" i="7"/>
  <c r="K44" i="7"/>
  <c r="L44" i="7"/>
  <c r="A45" i="7"/>
  <c r="B45" i="7"/>
  <c r="C45" i="7"/>
  <c r="D45" i="7"/>
  <c r="E45" i="7"/>
  <c r="F45" i="7"/>
  <c r="G45" i="7"/>
  <c r="H45" i="7"/>
  <c r="I45" i="7"/>
  <c r="J45" i="7"/>
  <c r="K45" i="7"/>
  <c r="L45" i="7"/>
  <c r="A46" i="7"/>
  <c r="B46" i="7"/>
  <c r="C46" i="7"/>
  <c r="D46" i="7"/>
  <c r="E46" i="7"/>
  <c r="F46" i="7"/>
  <c r="J46" i="7" s="1"/>
  <c r="G46" i="7"/>
  <c r="H46" i="7"/>
  <c r="I46" i="7"/>
  <c r="K46" i="7"/>
  <c r="L46" i="7"/>
  <c r="A47" i="7"/>
  <c r="B47" i="7"/>
  <c r="B47" i="6" s="1"/>
  <c r="C47" i="7"/>
  <c r="D47" i="7"/>
  <c r="E47" i="7"/>
  <c r="F47" i="7"/>
  <c r="G47" i="7"/>
  <c r="H47" i="7"/>
  <c r="I47" i="7"/>
  <c r="J47" i="7"/>
  <c r="K47" i="7"/>
  <c r="L47" i="7"/>
  <c r="A48" i="7"/>
  <c r="B48" i="7"/>
  <c r="C48" i="7"/>
  <c r="D48" i="7"/>
  <c r="E48" i="7"/>
  <c r="F48" i="7"/>
  <c r="J48" i="7" s="1"/>
  <c r="G48" i="7"/>
  <c r="H48" i="7"/>
  <c r="I48" i="7"/>
  <c r="K48" i="7"/>
  <c r="L48" i="7"/>
  <c r="A49" i="7"/>
  <c r="B49" i="7"/>
  <c r="C49" i="7"/>
  <c r="D49" i="7"/>
  <c r="E49" i="7"/>
  <c r="F49" i="7"/>
  <c r="G49" i="7"/>
  <c r="H49" i="7"/>
  <c r="I49" i="7"/>
  <c r="J49" i="7"/>
  <c r="K49" i="7"/>
  <c r="L49" i="7"/>
  <c r="A50" i="7"/>
  <c r="B50" i="7"/>
  <c r="C50" i="7"/>
  <c r="D50" i="7"/>
  <c r="E50" i="7"/>
  <c r="F50" i="7"/>
  <c r="J50" i="7" s="1"/>
  <c r="G50" i="7"/>
  <c r="H50" i="7"/>
  <c r="I50" i="7"/>
  <c r="K50" i="7"/>
  <c r="L50" i="7"/>
  <c r="A51" i="7"/>
  <c r="B51" i="7"/>
  <c r="C51" i="7"/>
  <c r="D51" i="7"/>
  <c r="E51" i="7"/>
  <c r="F51" i="7"/>
  <c r="G51" i="7"/>
  <c r="H51" i="7"/>
  <c r="I51" i="7"/>
  <c r="J51" i="7"/>
  <c r="K51" i="7"/>
  <c r="L51" i="7"/>
  <c r="A52" i="7"/>
  <c r="B52" i="7"/>
  <c r="C52" i="7"/>
  <c r="D52" i="7"/>
  <c r="E52" i="7"/>
  <c r="F52" i="7"/>
  <c r="J52" i="7" s="1"/>
  <c r="G52" i="7"/>
  <c r="H52" i="7"/>
  <c r="I52" i="7"/>
  <c r="K52" i="7"/>
  <c r="L52" i="7"/>
  <c r="A53" i="7"/>
  <c r="B53" i="7"/>
  <c r="C53" i="7"/>
  <c r="D53" i="7"/>
  <c r="E53" i="7"/>
  <c r="F53" i="7"/>
  <c r="G53" i="7"/>
  <c r="H53" i="7"/>
  <c r="I53" i="7"/>
  <c r="J53" i="7"/>
  <c r="K53" i="7"/>
  <c r="L53" i="7"/>
  <c r="A54" i="7"/>
  <c r="B54" i="7"/>
  <c r="C54" i="7"/>
  <c r="D54" i="7"/>
  <c r="E54" i="7"/>
  <c r="F54" i="7"/>
  <c r="J54" i="7" s="1"/>
  <c r="G54" i="7"/>
  <c r="H54" i="7"/>
  <c r="I54" i="7"/>
  <c r="K54" i="7"/>
  <c r="L54" i="7"/>
  <c r="A55" i="7"/>
  <c r="B55" i="7"/>
  <c r="C55" i="7"/>
  <c r="D55" i="7"/>
  <c r="E55" i="7"/>
  <c r="F55" i="7"/>
  <c r="G55" i="7"/>
  <c r="H55" i="7"/>
  <c r="I55" i="7"/>
  <c r="J55" i="7"/>
  <c r="K55" i="7"/>
  <c r="L55" i="7"/>
  <c r="A56" i="7"/>
  <c r="B56" i="7"/>
  <c r="C56" i="7"/>
  <c r="D56" i="7"/>
  <c r="E56" i="7"/>
  <c r="F56" i="7"/>
  <c r="J56" i="7" s="1"/>
  <c r="G56" i="7"/>
  <c r="H56" i="7"/>
  <c r="I56" i="7"/>
  <c r="K56" i="7"/>
  <c r="L56" i="7"/>
  <c r="A57" i="7"/>
  <c r="B57" i="7"/>
  <c r="C57" i="7"/>
  <c r="D57" i="7"/>
  <c r="E57" i="7"/>
  <c r="F57" i="7"/>
  <c r="G57" i="7"/>
  <c r="H57" i="7"/>
  <c r="I57" i="7"/>
  <c r="J57" i="7"/>
  <c r="K57" i="7"/>
  <c r="L57" i="7"/>
  <c r="A58" i="7"/>
  <c r="B58" i="7"/>
  <c r="C58" i="7"/>
  <c r="D58" i="7"/>
  <c r="E58" i="7"/>
  <c r="F58" i="7"/>
  <c r="J58" i="7" s="1"/>
  <c r="G58" i="7"/>
  <c r="H58" i="7"/>
  <c r="I58" i="7"/>
  <c r="K58" i="7"/>
  <c r="L58" i="7"/>
  <c r="A59" i="7"/>
  <c r="B59" i="7"/>
  <c r="C59" i="7"/>
  <c r="D59" i="7"/>
  <c r="E59" i="7"/>
  <c r="F59" i="7"/>
  <c r="G59" i="7"/>
  <c r="H59" i="7"/>
  <c r="I59" i="7"/>
  <c r="J59" i="7"/>
  <c r="K59" i="7"/>
  <c r="L59" i="7"/>
  <c r="A60" i="7"/>
  <c r="B60" i="7"/>
  <c r="C60" i="7"/>
  <c r="D60" i="7"/>
  <c r="E60" i="7"/>
  <c r="F60" i="7"/>
  <c r="J60" i="7" s="1"/>
  <c r="G60" i="7"/>
  <c r="H60" i="7"/>
  <c r="I60" i="7"/>
  <c r="K60" i="7"/>
  <c r="L60" i="7"/>
  <c r="A61" i="7"/>
  <c r="A61" i="6" s="1"/>
  <c r="B61" i="7"/>
  <c r="C61" i="7"/>
  <c r="D61" i="7"/>
  <c r="E61" i="7"/>
  <c r="F61" i="7"/>
  <c r="G61" i="7"/>
  <c r="H61" i="7"/>
  <c r="I61" i="7"/>
  <c r="J61" i="7"/>
  <c r="K61" i="7"/>
  <c r="L61" i="7"/>
  <c r="A62" i="7"/>
  <c r="B62" i="7"/>
  <c r="C62" i="7"/>
  <c r="D62" i="7"/>
  <c r="E62" i="7"/>
  <c r="F62" i="7"/>
  <c r="J62" i="7" s="1"/>
  <c r="G62" i="7"/>
  <c r="H62" i="7"/>
  <c r="I62" i="7"/>
  <c r="K62" i="7"/>
  <c r="L62" i="7"/>
  <c r="A63" i="7"/>
  <c r="B63" i="7"/>
  <c r="C63" i="7"/>
  <c r="D63" i="7"/>
  <c r="E63" i="7"/>
  <c r="F63" i="7"/>
  <c r="G63" i="7"/>
  <c r="H63" i="7"/>
  <c r="I63" i="7"/>
  <c r="J63" i="7"/>
  <c r="K63" i="7"/>
  <c r="L63" i="7"/>
  <c r="A64" i="7"/>
  <c r="B64" i="7"/>
  <c r="C64" i="7"/>
  <c r="D64" i="7"/>
  <c r="E64" i="7"/>
  <c r="F64" i="7"/>
  <c r="J64" i="7" s="1"/>
  <c r="G64" i="7"/>
  <c r="H64" i="7"/>
  <c r="I64" i="7"/>
  <c r="K64" i="7"/>
  <c r="L64" i="7"/>
  <c r="A65" i="7"/>
  <c r="B65" i="7"/>
  <c r="C65" i="7"/>
  <c r="D65" i="7"/>
  <c r="E65" i="7"/>
  <c r="F65" i="7"/>
  <c r="G65" i="7"/>
  <c r="H65" i="7"/>
  <c r="I65" i="7"/>
  <c r="J65" i="7"/>
  <c r="K65" i="7"/>
  <c r="L65" i="7"/>
  <c r="A66" i="7"/>
  <c r="B66" i="7"/>
  <c r="C66" i="7"/>
  <c r="D66" i="7"/>
  <c r="E66" i="7"/>
  <c r="F66" i="7"/>
  <c r="J66" i="7" s="1"/>
  <c r="G66" i="7"/>
  <c r="H66" i="7"/>
  <c r="I66" i="7"/>
  <c r="K66" i="7"/>
  <c r="L66" i="7"/>
  <c r="A67" i="7"/>
  <c r="B67" i="7"/>
  <c r="C67" i="7"/>
  <c r="D67" i="7"/>
  <c r="E67" i="7"/>
  <c r="F67" i="7"/>
  <c r="G67" i="7"/>
  <c r="H67" i="7"/>
  <c r="I67" i="7"/>
  <c r="J67" i="7"/>
  <c r="K67" i="7"/>
  <c r="L67" i="7"/>
  <c r="A68" i="7"/>
  <c r="B68" i="7"/>
  <c r="C68" i="7"/>
  <c r="D68" i="7"/>
  <c r="E68" i="7"/>
  <c r="F68" i="7"/>
  <c r="J68" i="7" s="1"/>
  <c r="G68" i="7"/>
  <c r="H68" i="7"/>
  <c r="I68" i="7"/>
  <c r="K68" i="7"/>
  <c r="L68" i="7"/>
  <c r="A69" i="7"/>
  <c r="B69" i="7"/>
  <c r="C69" i="7"/>
  <c r="D69" i="7"/>
  <c r="E69" i="7"/>
  <c r="F69" i="7"/>
  <c r="G69" i="7"/>
  <c r="H69" i="7"/>
  <c r="I69" i="7"/>
  <c r="J69" i="7"/>
  <c r="K69" i="7"/>
  <c r="L69" i="7"/>
  <c r="A70" i="7"/>
  <c r="B70" i="7"/>
  <c r="C70" i="7"/>
  <c r="D70" i="7"/>
  <c r="E70" i="7"/>
  <c r="F70" i="7"/>
  <c r="J70" i="7" s="1"/>
  <c r="G70" i="7"/>
  <c r="H70" i="7"/>
  <c r="I70" i="7"/>
  <c r="K70" i="7"/>
  <c r="L70" i="7"/>
  <c r="A71" i="7"/>
  <c r="B71" i="7"/>
  <c r="C71" i="7"/>
  <c r="D71" i="7"/>
  <c r="E71" i="7"/>
  <c r="F71" i="7"/>
  <c r="G71" i="7"/>
  <c r="H71" i="7"/>
  <c r="I71" i="7"/>
  <c r="J71" i="7"/>
  <c r="K71" i="7"/>
  <c r="L71" i="7"/>
  <c r="A72" i="7"/>
  <c r="B72" i="7"/>
  <c r="C72" i="7"/>
  <c r="D72" i="7"/>
  <c r="E72" i="7"/>
  <c r="E72" i="6" s="1"/>
  <c r="F72" i="7"/>
  <c r="J72" i="7" s="1"/>
  <c r="G72" i="7"/>
  <c r="H72" i="7"/>
  <c r="I72" i="7"/>
  <c r="K72" i="7"/>
  <c r="L72" i="7"/>
  <c r="A73" i="7"/>
  <c r="B73" i="7"/>
  <c r="C73" i="7"/>
  <c r="C73" i="6" s="1"/>
  <c r="D73" i="7"/>
  <c r="E73" i="7"/>
  <c r="F73" i="7"/>
  <c r="G73" i="7"/>
  <c r="H73" i="7"/>
  <c r="I73" i="7"/>
  <c r="J73" i="7"/>
  <c r="K73" i="7"/>
  <c r="L73" i="7"/>
  <c r="A74" i="7"/>
  <c r="B74" i="7"/>
  <c r="C74" i="7"/>
  <c r="D74" i="7"/>
  <c r="E74" i="7"/>
  <c r="F74" i="7"/>
  <c r="J74" i="7" s="1"/>
  <c r="G74" i="7"/>
  <c r="H74" i="7"/>
  <c r="I74" i="7"/>
  <c r="K74" i="7"/>
  <c r="L74" i="7"/>
  <c r="A75" i="7"/>
  <c r="B75" i="7"/>
  <c r="C75" i="7"/>
  <c r="D75" i="7"/>
  <c r="E75" i="7"/>
  <c r="F75" i="7"/>
  <c r="G75" i="7"/>
  <c r="H75" i="7"/>
  <c r="I75" i="7"/>
  <c r="J75" i="7"/>
  <c r="K75" i="7"/>
  <c r="L75" i="7"/>
  <c r="A76" i="7"/>
  <c r="B76" i="7"/>
  <c r="C76" i="7"/>
  <c r="D76" i="7"/>
  <c r="E76" i="7"/>
  <c r="F76" i="7"/>
  <c r="J76" i="7" s="1"/>
  <c r="G76" i="7"/>
  <c r="H76" i="7"/>
  <c r="I76" i="7"/>
  <c r="K76" i="7"/>
  <c r="L76" i="7"/>
  <c r="A77" i="7"/>
  <c r="B77" i="7"/>
  <c r="C77" i="7"/>
  <c r="D77" i="7"/>
  <c r="E77" i="7"/>
  <c r="F77" i="7"/>
  <c r="G77" i="7"/>
  <c r="H77" i="7"/>
  <c r="I77" i="7"/>
  <c r="J77" i="7"/>
  <c r="K77" i="7"/>
  <c r="L77" i="7"/>
  <c r="A78" i="7"/>
  <c r="B78" i="7"/>
  <c r="C78" i="7"/>
  <c r="D78" i="7"/>
  <c r="E78" i="7"/>
  <c r="F78" i="7"/>
  <c r="J78" i="7" s="1"/>
  <c r="G78" i="7"/>
  <c r="H78" i="7"/>
  <c r="I78" i="7"/>
  <c r="K78" i="7"/>
  <c r="L78" i="7"/>
  <c r="A79" i="7"/>
  <c r="B79" i="7"/>
  <c r="C79" i="7"/>
  <c r="D79" i="7"/>
  <c r="E79" i="7"/>
  <c r="F79" i="7"/>
  <c r="G79" i="7"/>
  <c r="H79" i="7"/>
  <c r="I79" i="7"/>
  <c r="J79" i="7"/>
  <c r="K79" i="7"/>
  <c r="L79" i="7"/>
  <c r="A80" i="7"/>
  <c r="B80" i="7"/>
  <c r="C80" i="7"/>
  <c r="D80" i="7"/>
  <c r="E80" i="7"/>
  <c r="F80" i="7"/>
  <c r="J80" i="7" s="1"/>
  <c r="G80" i="7"/>
  <c r="H80" i="7"/>
  <c r="I80" i="7"/>
  <c r="K80" i="7"/>
  <c r="L80" i="7"/>
  <c r="A81" i="7"/>
  <c r="B81" i="7"/>
  <c r="C81" i="7"/>
  <c r="D81" i="7"/>
  <c r="E81" i="7"/>
  <c r="F81" i="7"/>
  <c r="G81" i="7"/>
  <c r="H81" i="7"/>
  <c r="I81" i="7"/>
  <c r="J81" i="7"/>
  <c r="K81" i="7"/>
  <c r="L81" i="7"/>
  <c r="A82" i="7"/>
  <c r="B82" i="7"/>
  <c r="C82" i="7"/>
  <c r="D82" i="7"/>
  <c r="E82" i="7"/>
  <c r="F82" i="7"/>
  <c r="J82" i="7" s="1"/>
  <c r="G82" i="7"/>
  <c r="H82" i="7"/>
  <c r="I82" i="7"/>
  <c r="K82" i="7"/>
  <c r="L82" i="7"/>
  <c r="A83" i="7"/>
  <c r="B83" i="7"/>
  <c r="C83" i="7"/>
  <c r="D83" i="7"/>
  <c r="E83" i="7"/>
  <c r="F83" i="7"/>
  <c r="G83" i="7"/>
  <c r="H83" i="7"/>
  <c r="I83" i="7"/>
  <c r="J83" i="7"/>
  <c r="K83" i="7"/>
  <c r="L83" i="7"/>
  <c r="A84" i="7"/>
  <c r="B84" i="7"/>
  <c r="C84" i="7"/>
  <c r="D84" i="7"/>
  <c r="E84" i="7"/>
  <c r="F84" i="7"/>
  <c r="J84" i="7" s="1"/>
  <c r="G84" i="7"/>
  <c r="H84" i="7"/>
  <c r="I84" i="7"/>
  <c r="K84" i="7"/>
  <c r="L84" i="7"/>
  <c r="A85" i="7"/>
  <c r="B85" i="7"/>
  <c r="C85" i="7"/>
  <c r="D85" i="7"/>
  <c r="E85" i="7"/>
  <c r="F85" i="7"/>
  <c r="G85" i="7"/>
  <c r="H85" i="7"/>
  <c r="I85" i="7"/>
  <c r="J85" i="7"/>
  <c r="K85" i="7"/>
  <c r="L85" i="7"/>
  <c r="A86" i="7"/>
  <c r="B86" i="7"/>
  <c r="C86" i="7"/>
  <c r="D86" i="7"/>
  <c r="D86" i="6" s="1"/>
  <c r="E86" i="7"/>
  <c r="F86" i="7"/>
  <c r="J86" i="7" s="1"/>
  <c r="G86" i="7"/>
  <c r="H86" i="7"/>
  <c r="I86" i="7"/>
  <c r="K86" i="7"/>
  <c r="L86" i="7"/>
  <c r="A87" i="7"/>
  <c r="B87" i="7"/>
  <c r="B87" i="6" s="1"/>
  <c r="C87" i="7"/>
  <c r="D87" i="7"/>
  <c r="E87" i="7"/>
  <c r="F87" i="7"/>
  <c r="G87" i="7"/>
  <c r="H87" i="7"/>
  <c r="I87" i="7"/>
  <c r="J87" i="7"/>
  <c r="K87" i="7"/>
  <c r="L87" i="7"/>
  <c r="A88" i="7"/>
  <c r="B88" i="7"/>
  <c r="C88" i="7"/>
  <c r="D88" i="7"/>
  <c r="E88" i="7"/>
  <c r="F88" i="7"/>
  <c r="J88" i="7" s="1"/>
  <c r="G88" i="7"/>
  <c r="H88" i="7"/>
  <c r="I88" i="7"/>
  <c r="K88" i="7"/>
  <c r="L88" i="7"/>
  <c r="A89" i="7"/>
  <c r="B89" i="7"/>
  <c r="C89" i="7"/>
  <c r="D89" i="7"/>
  <c r="E89" i="7"/>
  <c r="F89" i="7"/>
  <c r="G89" i="7"/>
  <c r="H89" i="7"/>
  <c r="I89" i="7"/>
  <c r="J89" i="7"/>
  <c r="K89" i="7"/>
  <c r="L89" i="7"/>
  <c r="A90" i="7"/>
  <c r="B90" i="7"/>
  <c r="C90" i="7"/>
  <c r="D90" i="7"/>
  <c r="E90" i="7"/>
  <c r="F90" i="7"/>
  <c r="J90" i="7" s="1"/>
  <c r="G90" i="7"/>
  <c r="H90" i="7"/>
  <c r="I90" i="7"/>
  <c r="K90" i="7"/>
  <c r="L90" i="7"/>
  <c r="A91" i="7"/>
  <c r="B91" i="7"/>
  <c r="C91" i="7"/>
  <c r="D91" i="7"/>
  <c r="E91" i="7"/>
  <c r="F91" i="7"/>
  <c r="G91" i="7"/>
  <c r="H91" i="7"/>
  <c r="I91" i="7"/>
  <c r="J91" i="7"/>
  <c r="K91" i="7"/>
  <c r="L91" i="7"/>
  <c r="A92" i="7"/>
  <c r="B92" i="7"/>
  <c r="C92" i="7"/>
  <c r="D92" i="7"/>
  <c r="E92" i="7"/>
  <c r="F92" i="7"/>
  <c r="J92" i="7" s="1"/>
  <c r="G92" i="7"/>
  <c r="H92" i="7"/>
  <c r="I92" i="7"/>
  <c r="K92" i="7"/>
  <c r="L92" i="7"/>
  <c r="A93" i="7"/>
  <c r="A93" i="6" s="1"/>
  <c r="B93" i="7"/>
  <c r="C93" i="7"/>
  <c r="D93" i="7"/>
  <c r="E93" i="7"/>
  <c r="F93" i="7"/>
  <c r="G93" i="7"/>
  <c r="H93" i="7"/>
  <c r="I93" i="7"/>
  <c r="J93" i="7"/>
  <c r="K93" i="7"/>
  <c r="L93" i="7"/>
  <c r="A94" i="7"/>
  <c r="B94" i="7"/>
  <c r="C94" i="7"/>
  <c r="D94" i="7"/>
  <c r="E94" i="7"/>
  <c r="F94" i="7"/>
  <c r="J94" i="7" s="1"/>
  <c r="G94" i="7"/>
  <c r="H94" i="7"/>
  <c r="I94" i="7"/>
  <c r="K94" i="7"/>
  <c r="L94" i="7"/>
  <c r="A95" i="7"/>
  <c r="B95" i="7"/>
  <c r="C95" i="7"/>
  <c r="D95" i="7"/>
  <c r="E95" i="7"/>
  <c r="F95" i="7"/>
  <c r="G95" i="7"/>
  <c r="H95" i="7"/>
  <c r="I95" i="7"/>
  <c r="J95" i="7"/>
  <c r="K95" i="7"/>
  <c r="L95" i="7"/>
  <c r="A96" i="7"/>
  <c r="B96" i="7"/>
  <c r="C96" i="7"/>
  <c r="D96" i="7"/>
  <c r="E96" i="7"/>
  <c r="F96" i="7"/>
  <c r="J96" i="7" s="1"/>
  <c r="G96" i="7"/>
  <c r="H96" i="7"/>
  <c r="I96" i="7"/>
  <c r="K96" i="7"/>
  <c r="L96" i="7"/>
  <c r="A97" i="7"/>
  <c r="B97" i="7"/>
  <c r="C97" i="7"/>
  <c r="C97" i="6" s="1"/>
  <c r="D97" i="7"/>
  <c r="E97" i="7"/>
  <c r="F97" i="7"/>
  <c r="G97" i="7"/>
  <c r="H97" i="7"/>
  <c r="I97" i="7"/>
  <c r="J97" i="7"/>
  <c r="K97" i="7"/>
  <c r="L97" i="7"/>
  <c r="A98" i="7"/>
  <c r="B98" i="7"/>
  <c r="C98" i="7"/>
  <c r="D98" i="7"/>
  <c r="E98" i="7"/>
  <c r="F98" i="7"/>
  <c r="J98" i="7" s="1"/>
  <c r="G98" i="7"/>
  <c r="H98" i="7"/>
  <c r="I98" i="7"/>
  <c r="K98" i="7"/>
  <c r="L98" i="7"/>
  <c r="A99" i="7"/>
  <c r="B99" i="7"/>
  <c r="C99" i="7"/>
  <c r="D99" i="7"/>
  <c r="E99" i="7"/>
  <c r="F99" i="7"/>
  <c r="G99" i="7"/>
  <c r="H99" i="7"/>
  <c r="I99" i="7"/>
  <c r="J99" i="7"/>
  <c r="K99" i="7"/>
  <c r="L99" i="7"/>
  <c r="A100" i="7"/>
  <c r="B100" i="7"/>
  <c r="C100" i="7"/>
  <c r="D100" i="7"/>
  <c r="E100" i="7"/>
  <c r="F100" i="7"/>
  <c r="J100" i="7" s="1"/>
  <c r="G100" i="7"/>
  <c r="H100" i="7"/>
  <c r="I100" i="7"/>
  <c r="K100" i="7"/>
  <c r="L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A102" i="7"/>
  <c r="B102" i="7"/>
  <c r="C102" i="7"/>
  <c r="D102" i="7"/>
  <c r="D102" i="6" s="1"/>
  <c r="E102" i="7"/>
  <c r="F102" i="7"/>
  <c r="J102" i="7" s="1"/>
  <c r="G102" i="7"/>
  <c r="H102" i="7"/>
  <c r="I102" i="7"/>
  <c r="K102" i="7"/>
  <c r="L102" i="7"/>
  <c r="A103" i="7"/>
  <c r="B103" i="7"/>
  <c r="B103" i="6" s="1"/>
  <c r="C103" i="7"/>
  <c r="D103" i="7"/>
  <c r="E103" i="7"/>
  <c r="F103" i="7"/>
  <c r="G103" i="7"/>
  <c r="H103" i="7"/>
  <c r="I103" i="7"/>
  <c r="J103" i="7"/>
  <c r="K103" i="7"/>
  <c r="L103" i="7"/>
  <c r="A104" i="7"/>
  <c r="B104" i="7"/>
  <c r="C104" i="7"/>
  <c r="D104" i="7"/>
  <c r="E104" i="7"/>
  <c r="F104" i="7"/>
  <c r="J104" i="7" s="1"/>
  <c r="G104" i="7"/>
  <c r="H104" i="7"/>
  <c r="I104" i="7"/>
  <c r="K104" i="7"/>
  <c r="L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A106" i="7"/>
  <c r="B106" i="7"/>
  <c r="C106" i="7"/>
  <c r="D106" i="7"/>
  <c r="E106" i="7"/>
  <c r="F106" i="7"/>
  <c r="J106" i="7" s="1"/>
  <c r="G106" i="7"/>
  <c r="H106" i="7"/>
  <c r="I106" i="7"/>
  <c r="K106" i="7"/>
  <c r="L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A108" i="7"/>
  <c r="B108" i="7"/>
  <c r="C108" i="7"/>
  <c r="D108" i="7"/>
  <c r="E108" i="7"/>
  <c r="F108" i="7"/>
  <c r="J108" i="7" s="1"/>
  <c r="G108" i="7"/>
  <c r="H108" i="7"/>
  <c r="I108" i="7"/>
  <c r="K108" i="7"/>
  <c r="L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A110" i="7"/>
  <c r="B110" i="7"/>
  <c r="C110" i="7"/>
  <c r="D110" i="7"/>
  <c r="E110" i="7"/>
  <c r="F110" i="7"/>
  <c r="J110" i="7" s="1"/>
  <c r="G110" i="7"/>
  <c r="H110" i="7"/>
  <c r="I110" i="7"/>
  <c r="K110" i="7"/>
  <c r="L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A112" i="7"/>
  <c r="B112" i="7"/>
  <c r="C112" i="7"/>
  <c r="D112" i="7"/>
  <c r="E112" i="7"/>
  <c r="F112" i="7"/>
  <c r="J112" i="7" s="1"/>
  <c r="G112" i="7"/>
  <c r="H112" i="7"/>
  <c r="I112" i="7"/>
  <c r="K112" i="7"/>
  <c r="L112" i="7"/>
  <c r="A113" i="7"/>
  <c r="B113" i="7"/>
  <c r="C113" i="7"/>
  <c r="C113" i="6" s="1"/>
  <c r="D113" i="7"/>
  <c r="E113" i="7"/>
  <c r="F113" i="7"/>
  <c r="G113" i="7"/>
  <c r="H113" i="7"/>
  <c r="I113" i="7"/>
  <c r="J113" i="7"/>
  <c r="K113" i="7"/>
  <c r="L113" i="7"/>
  <c r="A114" i="7"/>
  <c r="B114" i="7"/>
  <c r="C114" i="7"/>
  <c r="D114" i="7"/>
  <c r="E114" i="7"/>
  <c r="F114" i="7"/>
  <c r="J114" i="7" s="1"/>
  <c r="G114" i="7"/>
  <c r="H114" i="7"/>
  <c r="I114" i="7"/>
  <c r="K114" i="7"/>
  <c r="L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A116" i="7"/>
  <c r="B116" i="7"/>
  <c r="C116" i="7"/>
  <c r="D116" i="7"/>
  <c r="E116" i="7"/>
  <c r="F116" i="7"/>
  <c r="J116" i="7" s="1"/>
  <c r="G116" i="7"/>
  <c r="H116" i="7"/>
  <c r="I116" i="7"/>
  <c r="K116" i="7"/>
  <c r="L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A118" i="7"/>
  <c r="B118" i="7"/>
  <c r="C118" i="7"/>
  <c r="D118" i="7"/>
  <c r="E118" i="7"/>
  <c r="F118" i="7"/>
  <c r="J118" i="7" s="1"/>
  <c r="G118" i="7"/>
  <c r="H118" i="7"/>
  <c r="I118" i="7"/>
  <c r="K118" i="7"/>
  <c r="L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A120" i="7"/>
  <c r="B120" i="7"/>
  <c r="C120" i="7"/>
  <c r="D120" i="7"/>
  <c r="E120" i="7"/>
  <c r="F120" i="7"/>
  <c r="J120" i="7" s="1"/>
  <c r="G120" i="7"/>
  <c r="H120" i="7"/>
  <c r="I120" i="7"/>
  <c r="K120" i="7"/>
  <c r="L120" i="7"/>
  <c r="A121" i="7"/>
  <c r="B121" i="7"/>
  <c r="C121" i="7"/>
  <c r="C121" i="6" s="1"/>
  <c r="D121" i="7"/>
  <c r="E121" i="7"/>
  <c r="F121" i="7"/>
  <c r="G121" i="7"/>
  <c r="H121" i="7"/>
  <c r="I121" i="7"/>
  <c r="J121" i="7"/>
  <c r="K121" i="7"/>
  <c r="L121" i="7"/>
  <c r="A122" i="7"/>
  <c r="B122" i="7"/>
  <c r="C122" i="7"/>
  <c r="D122" i="7"/>
  <c r="E122" i="7"/>
  <c r="F122" i="7"/>
  <c r="J122" i="7" s="1"/>
  <c r="G122" i="7"/>
  <c r="H122" i="7"/>
  <c r="I122" i="7"/>
  <c r="K122" i="7"/>
  <c r="L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A124" i="7"/>
  <c r="B124" i="7"/>
  <c r="C124" i="7"/>
  <c r="D124" i="7"/>
  <c r="E124" i="7"/>
  <c r="F124" i="7"/>
  <c r="J124" i="7" s="1"/>
  <c r="G124" i="7"/>
  <c r="H124" i="7"/>
  <c r="I124" i="7"/>
  <c r="K124" i="7"/>
  <c r="L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A126" i="7"/>
  <c r="B126" i="7"/>
  <c r="C126" i="7"/>
  <c r="D126" i="7"/>
  <c r="E126" i="7"/>
  <c r="F126" i="7"/>
  <c r="J126" i="7" s="1"/>
  <c r="G126" i="7"/>
  <c r="H126" i="7"/>
  <c r="I126" i="7"/>
  <c r="K126" i="7"/>
  <c r="L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A128" i="7"/>
  <c r="B128" i="7"/>
  <c r="C128" i="7"/>
  <c r="D128" i="7"/>
  <c r="E128" i="7"/>
  <c r="F128" i="7"/>
  <c r="J128" i="7" s="1"/>
  <c r="G128" i="7"/>
  <c r="H128" i="7"/>
  <c r="I128" i="7"/>
  <c r="K128" i="7"/>
  <c r="L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A130" i="7"/>
  <c r="B130" i="7"/>
  <c r="C130" i="7"/>
  <c r="D130" i="7"/>
  <c r="E130" i="7"/>
  <c r="F130" i="7"/>
  <c r="J130" i="7" s="1"/>
  <c r="G130" i="7"/>
  <c r="H130" i="7"/>
  <c r="I130" i="7"/>
  <c r="K130" i="7"/>
  <c r="L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A132" i="7"/>
  <c r="B132" i="7"/>
  <c r="C132" i="7"/>
  <c r="D132" i="7"/>
  <c r="E132" i="7"/>
  <c r="F132" i="7"/>
  <c r="J132" i="7" s="1"/>
  <c r="G132" i="7"/>
  <c r="H132" i="7"/>
  <c r="I132" i="7"/>
  <c r="K132" i="7"/>
  <c r="L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A134" i="7"/>
  <c r="B134" i="7"/>
  <c r="C134" i="7"/>
  <c r="D134" i="7"/>
  <c r="E134" i="7"/>
  <c r="F134" i="7"/>
  <c r="J134" i="7" s="1"/>
  <c r="G134" i="7"/>
  <c r="H134" i="7"/>
  <c r="I134" i="7"/>
  <c r="K134" i="7"/>
  <c r="L134" i="7"/>
  <c r="A135" i="7"/>
  <c r="A135" i="6" s="1"/>
  <c r="B135" i="7"/>
  <c r="C135" i="7"/>
  <c r="D135" i="7"/>
  <c r="E135" i="7"/>
  <c r="F135" i="7"/>
  <c r="G135" i="7"/>
  <c r="H135" i="7"/>
  <c r="I135" i="7"/>
  <c r="J135" i="7"/>
  <c r="K135" i="7"/>
  <c r="L135" i="7"/>
  <c r="A136" i="7"/>
  <c r="B136" i="7"/>
  <c r="C136" i="7"/>
  <c r="D136" i="7"/>
  <c r="E136" i="7"/>
  <c r="F136" i="7"/>
  <c r="J136" i="7" s="1"/>
  <c r="G136" i="7"/>
  <c r="H136" i="7"/>
  <c r="I136" i="7"/>
  <c r="K136" i="7"/>
  <c r="L136" i="7"/>
  <c r="A137" i="7"/>
  <c r="B137" i="7"/>
  <c r="C137" i="7"/>
  <c r="D137" i="7"/>
  <c r="E137" i="7"/>
  <c r="F137" i="7"/>
  <c r="G137" i="7"/>
  <c r="H137" i="7"/>
  <c r="I137" i="7"/>
  <c r="J137" i="7"/>
  <c r="K137" i="7"/>
  <c r="L137" i="7"/>
  <c r="A138" i="7"/>
  <c r="B138" i="7"/>
  <c r="C138" i="7"/>
  <c r="D138" i="7"/>
  <c r="E138" i="7"/>
  <c r="F138" i="7"/>
  <c r="J138" i="7" s="1"/>
  <c r="G138" i="7"/>
  <c r="H138" i="7"/>
  <c r="I138" i="7"/>
  <c r="K138" i="7"/>
  <c r="L138" i="7"/>
  <c r="A139" i="7"/>
  <c r="B139" i="7"/>
  <c r="C139" i="7"/>
  <c r="D139" i="7"/>
  <c r="E139" i="7"/>
  <c r="F139" i="7"/>
  <c r="G139" i="7"/>
  <c r="H139" i="7"/>
  <c r="I139" i="7"/>
  <c r="J139" i="7"/>
  <c r="K139" i="7"/>
  <c r="L139" i="7"/>
  <c r="A140" i="7"/>
  <c r="B140" i="7"/>
  <c r="C140" i="7"/>
  <c r="D140" i="7"/>
  <c r="E140" i="7"/>
  <c r="F140" i="7"/>
  <c r="J140" i="7" s="1"/>
  <c r="G140" i="7"/>
  <c r="H140" i="7"/>
  <c r="I140" i="7"/>
  <c r="K140" i="7"/>
  <c r="L140" i="7"/>
  <c r="A141" i="7"/>
  <c r="B141" i="7"/>
  <c r="C141" i="7"/>
  <c r="D141" i="7"/>
  <c r="E141" i="7"/>
  <c r="F141" i="7"/>
  <c r="G141" i="7"/>
  <c r="H141" i="7"/>
  <c r="I141" i="7"/>
  <c r="J141" i="7"/>
  <c r="K141" i="7"/>
  <c r="L141" i="7"/>
  <c r="A142" i="7"/>
  <c r="B142" i="7"/>
  <c r="C142" i="7"/>
  <c r="D142" i="7"/>
  <c r="E142" i="7"/>
  <c r="F142" i="7"/>
  <c r="J142" i="7" s="1"/>
  <c r="G142" i="7"/>
  <c r="H142" i="7"/>
  <c r="I142" i="7"/>
  <c r="K142" i="7"/>
  <c r="L142" i="7"/>
  <c r="A143" i="7"/>
  <c r="B143" i="7"/>
  <c r="C143" i="7"/>
  <c r="D143" i="7"/>
  <c r="E143" i="7"/>
  <c r="F143" i="7"/>
  <c r="G143" i="7"/>
  <c r="H143" i="7"/>
  <c r="I143" i="7"/>
  <c r="J143" i="7"/>
  <c r="K143" i="7"/>
  <c r="L143" i="7"/>
  <c r="A144" i="7"/>
  <c r="B144" i="7"/>
  <c r="C144" i="7"/>
  <c r="D144" i="7"/>
  <c r="E144" i="7"/>
  <c r="F144" i="7"/>
  <c r="J144" i="7" s="1"/>
  <c r="G144" i="7"/>
  <c r="H144" i="7"/>
  <c r="I144" i="7"/>
  <c r="K144" i="7"/>
  <c r="L144" i="7"/>
  <c r="A145" i="7"/>
  <c r="B145" i="7"/>
  <c r="C145" i="7"/>
  <c r="C145" i="6" s="1"/>
  <c r="D145" i="7"/>
  <c r="E145" i="7"/>
  <c r="F145" i="7"/>
  <c r="G145" i="7"/>
  <c r="H145" i="7"/>
  <c r="I145" i="7"/>
  <c r="J145" i="7"/>
  <c r="K145" i="7"/>
  <c r="L145" i="7"/>
  <c r="A146" i="7"/>
  <c r="B146" i="7"/>
  <c r="C146" i="7"/>
  <c r="D146" i="7"/>
  <c r="E146" i="7"/>
  <c r="F146" i="7"/>
  <c r="J146" i="7" s="1"/>
  <c r="G146" i="7"/>
  <c r="H146" i="7"/>
  <c r="I146" i="7"/>
  <c r="K146" i="7"/>
  <c r="L146" i="7"/>
  <c r="A147" i="7"/>
  <c r="B147" i="7"/>
  <c r="C147" i="7"/>
  <c r="D147" i="7"/>
  <c r="E147" i="7"/>
  <c r="F147" i="7"/>
  <c r="G147" i="7"/>
  <c r="H147" i="7"/>
  <c r="I147" i="7"/>
  <c r="J147" i="7"/>
  <c r="K147" i="7"/>
  <c r="L147" i="7"/>
  <c r="A148" i="7"/>
  <c r="B148" i="7"/>
  <c r="C148" i="7"/>
  <c r="D148" i="7"/>
  <c r="E148" i="7"/>
  <c r="F148" i="7"/>
  <c r="J148" i="7" s="1"/>
  <c r="G148" i="7"/>
  <c r="H148" i="7"/>
  <c r="I148" i="7"/>
  <c r="K148" i="7"/>
  <c r="L148" i="7"/>
  <c r="A149" i="7"/>
  <c r="B149" i="7"/>
  <c r="C149" i="7"/>
  <c r="D149" i="7"/>
  <c r="E149" i="7"/>
  <c r="F149" i="7"/>
  <c r="G149" i="7"/>
  <c r="H149" i="7"/>
  <c r="I149" i="7"/>
  <c r="J149" i="7"/>
  <c r="K149" i="7"/>
  <c r="L149" i="7"/>
  <c r="A150" i="7"/>
  <c r="B150" i="7"/>
  <c r="C150" i="7"/>
  <c r="D150" i="7"/>
  <c r="E150" i="7"/>
  <c r="F150" i="7"/>
  <c r="J150" i="7" s="1"/>
  <c r="G150" i="7"/>
  <c r="H150" i="7"/>
  <c r="I150" i="7"/>
  <c r="K150" i="7"/>
  <c r="L150" i="7"/>
  <c r="A151" i="7"/>
  <c r="B151" i="7"/>
  <c r="C151" i="7"/>
  <c r="D151" i="7"/>
  <c r="E151" i="7"/>
  <c r="F151" i="7"/>
  <c r="G151" i="7"/>
  <c r="H151" i="7"/>
  <c r="I151" i="7"/>
  <c r="J151" i="7"/>
  <c r="K151" i="7"/>
  <c r="L151" i="7"/>
  <c r="A152" i="7"/>
  <c r="B152" i="7"/>
  <c r="C152" i="7"/>
  <c r="D152" i="7"/>
  <c r="E152" i="7"/>
  <c r="F152" i="7"/>
  <c r="J152" i="7" s="1"/>
  <c r="G152" i="7"/>
  <c r="H152" i="7"/>
  <c r="I152" i="7"/>
  <c r="K152" i="7"/>
  <c r="L152" i="7"/>
  <c r="A153" i="7"/>
  <c r="B153" i="7"/>
  <c r="C153" i="7"/>
  <c r="D153" i="7"/>
  <c r="E153" i="7"/>
  <c r="F153" i="7"/>
  <c r="G153" i="7"/>
  <c r="H153" i="7"/>
  <c r="I153" i="7"/>
  <c r="J153" i="7"/>
  <c r="K153" i="7"/>
  <c r="L153" i="7"/>
  <c r="A154" i="7"/>
  <c r="B154" i="7"/>
  <c r="C154" i="7"/>
  <c r="D154" i="7"/>
  <c r="E154" i="7"/>
  <c r="F154" i="7"/>
  <c r="J154" i="7" s="1"/>
  <c r="G154" i="7"/>
  <c r="H154" i="7"/>
  <c r="I154" i="7"/>
  <c r="K154" i="7"/>
  <c r="L154" i="7"/>
  <c r="A155" i="7"/>
  <c r="B155" i="7"/>
  <c r="C155" i="7"/>
  <c r="D155" i="7"/>
  <c r="E155" i="7"/>
  <c r="F155" i="7"/>
  <c r="G155" i="7"/>
  <c r="H155" i="7"/>
  <c r="I155" i="7"/>
  <c r="J155" i="7"/>
  <c r="K155" i="7"/>
  <c r="L155" i="7"/>
  <c r="A156" i="7"/>
  <c r="B156" i="7"/>
  <c r="C156" i="7"/>
  <c r="D156" i="7"/>
  <c r="E156" i="7"/>
  <c r="F156" i="7"/>
  <c r="J156" i="7" s="1"/>
  <c r="G156" i="7"/>
  <c r="H156" i="7"/>
  <c r="I156" i="7"/>
  <c r="K156" i="7"/>
  <c r="L156" i="7"/>
  <c r="A157" i="7"/>
  <c r="B157" i="7"/>
  <c r="C157" i="7"/>
  <c r="D157" i="7"/>
  <c r="E157" i="7"/>
  <c r="F157" i="7"/>
  <c r="G157" i="7"/>
  <c r="H157" i="7"/>
  <c r="I157" i="7"/>
  <c r="J157" i="7"/>
  <c r="K157" i="7"/>
  <c r="L157" i="7"/>
  <c r="A158" i="7"/>
  <c r="B158" i="7"/>
  <c r="C158" i="7"/>
  <c r="D158" i="7"/>
  <c r="E158" i="7"/>
  <c r="F158" i="7"/>
  <c r="J158" i="7" s="1"/>
  <c r="G158" i="7"/>
  <c r="H158" i="7"/>
  <c r="I158" i="7"/>
  <c r="K158" i="7"/>
  <c r="L158" i="7"/>
  <c r="A159" i="7"/>
  <c r="B159" i="7"/>
  <c r="C159" i="7"/>
  <c r="D159" i="7"/>
  <c r="E159" i="7"/>
  <c r="F159" i="7"/>
  <c r="G159" i="7"/>
  <c r="H159" i="7"/>
  <c r="I159" i="7"/>
  <c r="J159" i="7"/>
  <c r="K159" i="7"/>
  <c r="L159" i="7"/>
  <c r="A160" i="7"/>
  <c r="A160" i="6" s="1"/>
  <c r="B160" i="7"/>
  <c r="C160" i="7"/>
  <c r="D160" i="7"/>
  <c r="E160" i="7"/>
  <c r="F160" i="7"/>
  <c r="J160" i="7" s="1"/>
  <c r="G160" i="7"/>
  <c r="H160" i="7"/>
  <c r="I160" i="7"/>
  <c r="K160" i="7"/>
  <c r="L160" i="7"/>
  <c r="A161" i="7"/>
  <c r="B161" i="7"/>
  <c r="C161" i="7"/>
  <c r="D161" i="7"/>
  <c r="E161" i="7"/>
  <c r="F161" i="7"/>
  <c r="G161" i="7"/>
  <c r="H161" i="7"/>
  <c r="I161" i="7"/>
  <c r="J161" i="7"/>
  <c r="K161" i="7"/>
  <c r="L161" i="7"/>
  <c r="A162" i="7"/>
  <c r="B162" i="7"/>
  <c r="C162" i="7"/>
  <c r="D162" i="7"/>
  <c r="E162" i="7"/>
  <c r="F162" i="7"/>
  <c r="J162" i="7" s="1"/>
  <c r="G162" i="7"/>
  <c r="H162" i="7"/>
  <c r="I162" i="7"/>
  <c r="K162" i="7"/>
  <c r="L162" i="7"/>
  <c r="A163" i="7"/>
  <c r="B163" i="7"/>
  <c r="C163" i="7"/>
  <c r="D163" i="7"/>
  <c r="D163" i="6" s="1"/>
  <c r="E163" i="7"/>
  <c r="F163" i="7"/>
  <c r="G163" i="7"/>
  <c r="H163" i="7"/>
  <c r="I163" i="7"/>
  <c r="J163" i="7"/>
  <c r="K163" i="7"/>
  <c r="L163" i="7"/>
  <c r="A164" i="7"/>
  <c r="B164" i="7"/>
  <c r="C164" i="7"/>
  <c r="D164" i="7"/>
  <c r="E164" i="7"/>
  <c r="F164" i="7"/>
  <c r="J164" i="7" s="1"/>
  <c r="G164" i="7"/>
  <c r="H164" i="7"/>
  <c r="I164" i="7"/>
  <c r="K164" i="7"/>
  <c r="L164" i="7"/>
  <c r="A165" i="7"/>
  <c r="B165" i="7"/>
  <c r="C165" i="7"/>
  <c r="D165" i="7"/>
  <c r="E165" i="7"/>
  <c r="F165" i="7"/>
  <c r="G165" i="7"/>
  <c r="H165" i="7"/>
  <c r="I165" i="7"/>
  <c r="J165" i="7"/>
  <c r="K165" i="7"/>
  <c r="L165" i="7"/>
  <c r="A166" i="7"/>
  <c r="B166" i="7"/>
  <c r="C166" i="7"/>
  <c r="D166" i="7"/>
  <c r="D166" i="6" s="1"/>
  <c r="E166" i="7"/>
  <c r="F166" i="7"/>
  <c r="J166" i="7" s="1"/>
  <c r="G166" i="7"/>
  <c r="H166" i="7"/>
  <c r="I166" i="7"/>
  <c r="K166" i="7"/>
  <c r="L166" i="7"/>
  <c r="A167" i="7"/>
  <c r="B167" i="7"/>
  <c r="C167" i="7"/>
  <c r="D167" i="7"/>
  <c r="E167" i="7"/>
  <c r="F167" i="7"/>
  <c r="G167" i="7"/>
  <c r="H167" i="7"/>
  <c r="I167" i="7"/>
  <c r="J167" i="7"/>
  <c r="K167" i="7"/>
  <c r="L167" i="7"/>
  <c r="A168" i="7"/>
  <c r="B168" i="7"/>
  <c r="C168" i="7"/>
  <c r="D168" i="7"/>
  <c r="E168" i="7"/>
  <c r="F168" i="7"/>
  <c r="J168" i="7" s="1"/>
  <c r="G168" i="7"/>
  <c r="H168" i="7"/>
  <c r="I168" i="7"/>
  <c r="K168" i="7"/>
  <c r="L168" i="7"/>
  <c r="A169" i="7"/>
  <c r="B169" i="7"/>
  <c r="C169" i="7"/>
  <c r="D169" i="7"/>
  <c r="E169" i="7"/>
  <c r="F169" i="7"/>
  <c r="G169" i="7"/>
  <c r="H169" i="7"/>
  <c r="I169" i="7"/>
  <c r="J169" i="7"/>
  <c r="K169" i="7"/>
  <c r="L169" i="7"/>
  <c r="A170" i="7"/>
  <c r="B170" i="7"/>
  <c r="C170" i="7"/>
  <c r="D170" i="7"/>
  <c r="E170" i="7"/>
  <c r="F170" i="7"/>
  <c r="J170" i="7" s="1"/>
  <c r="G170" i="7"/>
  <c r="H170" i="7"/>
  <c r="I170" i="7"/>
  <c r="K170" i="7"/>
  <c r="L170" i="7"/>
  <c r="A171" i="7"/>
  <c r="B171" i="7"/>
  <c r="C171" i="7"/>
  <c r="D171" i="7"/>
  <c r="E171" i="7"/>
  <c r="F171" i="7"/>
  <c r="G171" i="7"/>
  <c r="H171" i="7"/>
  <c r="I171" i="7"/>
  <c r="J171" i="7"/>
  <c r="K171" i="7"/>
  <c r="L171" i="7"/>
  <c r="A172" i="7"/>
  <c r="B172" i="7"/>
  <c r="C172" i="7"/>
  <c r="D172" i="7"/>
  <c r="E172" i="7"/>
  <c r="F172" i="7"/>
  <c r="J172" i="7" s="1"/>
  <c r="G172" i="7"/>
  <c r="H172" i="7"/>
  <c r="I172" i="7"/>
  <c r="K172" i="7"/>
  <c r="L172" i="7"/>
  <c r="A173" i="7"/>
  <c r="B173" i="7"/>
  <c r="C173" i="7"/>
  <c r="D173" i="7"/>
  <c r="E173" i="7"/>
  <c r="F173" i="7"/>
  <c r="G173" i="7"/>
  <c r="H173" i="7"/>
  <c r="I173" i="7"/>
  <c r="J173" i="7"/>
  <c r="K173" i="7"/>
  <c r="L173" i="7"/>
  <c r="A174" i="7"/>
  <c r="B174" i="7"/>
  <c r="C174" i="7"/>
  <c r="D174" i="7"/>
  <c r="E174" i="7"/>
  <c r="F174" i="7"/>
  <c r="J174" i="7" s="1"/>
  <c r="G174" i="7"/>
  <c r="H174" i="7"/>
  <c r="I174" i="7"/>
  <c r="K174" i="7"/>
  <c r="L174" i="7"/>
  <c r="A175" i="7"/>
  <c r="B175" i="7"/>
  <c r="C175" i="7"/>
  <c r="D175" i="7"/>
  <c r="E175" i="7"/>
  <c r="F175" i="7"/>
  <c r="G175" i="7"/>
  <c r="H175" i="7"/>
  <c r="I175" i="7"/>
  <c r="J175" i="7"/>
  <c r="K175" i="7"/>
  <c r="L175" i="7"/>
  <c r="A176" i="7"/>
  <c r="A176" i="6" s="1"/>
  <c r="B176" i="7"/>
  <c r="C176" i="7"/>
  <c r="D176" i="7"/>
  <c r="E176" i="7"/>
  <c r="F176" i="7"/>
  <c r="J176" i="7" s="1"/>
  <c r="G176" i="7"/>
  <c r="H176" i="7"/>
  <c r="I176" i="7"/>
  <c r="K176" i="7"/>
  <c r="L176" i="7"/>
  <c r="A177" i="7"/>
  <c r="B177" i="7"/>
  <c r="C177" i="7"/>
  <c r="C177" i="6" s="1"/>
  <c r="D177" i="7"/>
  <c r="E177" i="7"/>
  <c r="F177" i="7"/>
  <c r="G177" i="7"/>
  <c r="H177" i="7"/>
  <c r="I177" i="7"/>
  <c r="J177" i="7"/>
  <c r="K177" i="7"/>
  <c r="L177" i="7"/>
  <c r="A178" i="7"/>
  <c r="B178" i="7"/>
  <c r="C178" i="7"/>
  <c r="D178" i="7"/>
  <c r="E178" i="7"/>
  <c r="F178" i="7"/>
  <c r="J178" i="7" s="1"/>
  <c r="G178" i="7"/>
  <c r="H178" i="7"/>
  <c r="I178" i="7"/>
  <c r="K178" i="7"/>
  <c r="L178" i="7"/>
  <c r="A179" i="7"/>
  <c r="B179" i="7"/>
  <c r="C179" i="7"/>
  <c r="D179" i="7"/>
  <c r="E179" i="7"/>
  <c r="F179" i="7"/>
  <c r="G179" i="7"/>
  <c r="H179" i="7"/>
  <c r="I179" i="7"/>
  <c r="J179" i="7"/>
  <c r="K179" i="7"/>
  <c r="L179" i="7"/>
  <c r="A180" i="7"/>
  <c r="B180" i="7"/>
  <c r="C180" i="7"/>
  <c r="D180" i="7"/>
  <c r="E180" i="7"/>
  <c r="F180" i="7"/>
  <c r="J180" i="7" s="1"/>
  <c r="G180" i="7"/>
  <c r="H180" i="7"/>
  <c r="I180" i="7"/>
  <c r="K180" i="7"/>
  <c r="L180" i="7"/>
  <c r="A181" i="7"/>
  <c r="B181" i="7"/>
  <c r="C181" i="7"/>
  <c r="D181" i="7"/>
  <c r="E181" i="7"/>
  <c r="F181" i="7"/>
  <c r="G181" i="7"/>
  <c r="H181" i="7"/>
  <c r="I181" i="7"/>
  <c r="J181" i="7"/>
  <c r="K181" i="7"/>
  <c r="L181" i="7"/>
  <c r="A182" i="7"/>
  <c r="B182" i="7"/>
  <c r="C182" i="7"/>
  <c r="D182" i="7"/>
  <c r="E182" i="7"/>
  <c r="F182" i="7"/>
  <c r="J182" i="7" s="1"/>
  <c r="G182" i="7"/>
  <c r="H182" i="7"/>
  <c r="I182" i="7"/>
  <c r="K182" i="7"/>
  <c r="L182" i="7"/>
  <c r="A183" i="7"/>
  <c r="B183" i="7"/>
  <c r="C183" i="7"/>
  <c r="D183" i="7"/>
  <c r="E183" i="7"/>
  <c r="F183" i="7"/>
  <c r="G183" i="7"/>
  <c r="H183" i="7"/>
  <c r="I183" i="7"/>
  <c r="J183" i="7"/>
  <c r="K183" i="7"/>
  <c r="L183" i="7"/>
  <c r="A184" i="7"/>
  <c r="B184" i="7"/>
  <c r="C184" i="7"/>
  <c r="D184" i="7"/>
  <c r="E184" i="7"/>
  <c r="F184" i="7"/>
  <c r="J184" i="7" s="1"/>
  <c r="G184" i="7"/>
  <c r="H184" i="7"/>
  <c r="I184" i="7"/>
  <c r="K184" i="7"/>
  <c r="L184" i="7"/>
  <c r="A185" i="7"/>
  <c r="B185" i="7"/>
  <c r="C185" i="7"/>
  <c r="D185" i="7"/>
  <c r="E185" i="7"/>
  <c r="F185" i="7"/>
  <c r="G185" i="7"/>
  <c r="H185" i="7"/>
  <c r="I185" i="7"/>
  <c r="J185" i="7"/>
  <c r="K185" i="7"/>
  <c r="L185" i="7"/>
  <c r="A186" i="7"/>
  <c r="B186" i="7"/>
  <c r="C186" i="7"/>
  <c r="D186" i="7"/>
  <c r="E186" i="7"/>
  <c r="F186" i="7"/>
  <c r="J186" i="7" s="1"/>
  <c r="G186" i="7"/>
  <c r="H186" i="7"/>
  <c r="I186" i="7"/>
  <c r="K186" i="7"/>
  <c r="L186" i="7"/>
  <c r="A187" i="7"/>
  <c r="B187" i="7"/>
  <c r="C187" i="7"/>
  <c r="D187" i="7"/>
  <c r="E187" i="7"/>
  <c r="F187" i="7"/>
  <c r="G187" i="7"/>
  <c r="H187" i="7"/>
  <c r="I187" i="7"/>
  <c r="J187" i="7"/>
  <c r="K187" i="7"/>
  <c r="L187" i="7"/>
  <c r="A188" i="7"/>
  <c r="B188" i="7"/>
  <c r="C188" i="7"/>
  <c r="D188" i="7"/>
  <c r="E188" i="7"/>
  <c r="F188" i="7"/>
  <c r="J188" i="7" s="1"/>
  <c r="G188" i="7"/>
  <c r="H188" i="7"/>
  <c r="I188" i="7"/>
  <c r="K188" i="7"/>
  <c r="L188" i="7"/>
  <c r="A189" i="7"/>
  <c r="B189" i="7"/>
  <c r="C189" i="7"/>
  <c r="D189" i="7"/>
  <c r="D189" i="6" s="1"/>
  <c r="E189" i="7"/>
  <c r="F189" i="7"/>
  <c r="G189" i="7"/>
  <c r="H189" i="7"/>
  <c r="I189" i="7"/>
  <c r="J189" i="7"/>
  <c r="K189" i="7"/>
  <c r="L189" i="7"/>
  <c r="A190" i="7"/>
  <c r="B190" i="7"/>
  <c r="C190" i="7"/>
  <c r="D190" i="7"/>
  <c r="E190" i="7"/>
  <c r="F190" i="7"/>
  <c r="J190" i="7" s="1"/>
  <c r="G190" i="7"/>
  <c r="H190" i="7"/>
  <c r="I190" i="7"/>
  <c r="K190" i="7"/>
  <c r="L190" i="7"/>
  <c r="A191" i="7"/>
  <c r="B191" i="7"/>
  <c r="C191" i="7"/>
  <c r="D191" i="7"/>
  <c r="E191" i="7"/>
  <c r="F191" i="7"/>
  <c r="G191" i="7"/>
  <c r="H191" i="7"/>
  <c r="I191" i="7"/>
  <c r="J191" i="7"/>
  <c r="K191" i="7"/>
  <c r="L191" i="7"/>
  <c r="A192" i="7"/>
  <c r="A192" i="6" s="1"/>
  <c r="B192" i="7"/>
  <c r="C192" i="7"/>
  <c r="D192" i="7"/>
  <c r="E192" i="7"/>
  <c r="F192" i="7"/>
  <c r="J192" i="7" s="1"/>
  <c r="G192" i="7"/>
  <c r="H192" i="7"/>
  <c r="I192" i="7"/>
  <c r="K192" i="7"/>
  <c r="L192" i="7"/>
  <c r="A193" i="7"/>
  <c r="B193" i="7"/>
  <c r="C193" i="7"/>
  <c r="D193" i="7"/>
  <c r="E193" i="7"/>
  <c r="F193" i="7"/>
  <c r="G193" i="7"/>
  <c r="H193" i="7"/>
  <c r="I193" i="7"/>
  <c r="J193" i="7"/>
  <c r="K193" i="7"/>
  <c r="L193" i="7"/>
  <c r="A194" i="7"/>
  <c r="B194" i="7"/>
  <c r="C194" i="7"/>
  <c r="D194" i="7"/>
  <c r="E194" i="7"/>
  <c r="F194" i="7"/>
  <c r="J194" i="7" s="1"/>
  <c r="G194" i="7"/>
  <c r="H194" i="7"/>
  <c r="I194" i="7"/>
  <c r="K194" i="7"/>
  <c r="L194" i="7"/>
  <c r="A195" i="7"/>
  <c r="B195" i="7"/>
  <c r="C195" i="7"/>
  <c r="D195" i="7"/>
  <c r="E195" i="7"/>
  <c r="F195" i="7"/>
  <c r="G195" i="7"/>
  <c r="H195" i="7"/>
  <c r="I195" i="7"/>
  <c r="J195" i="7"/>
  <c r="K195" i="7"/>
  <c r="L195" i="7"/>
  <c r="A196" i="7"/>
  <c r="B196" i="7"/>
  <c r="C196" i="7"/>
  <c r="D196" i="7"/>
  <c r="E196" i="7"/>
  <c r="F196" i="7"/>
  <c r="J196" i="7" s="1"/>
  <c r="G196" i="7"/>
  <c r="H196" i="7"/>
  <c r="I196" i="7"/>
  <c r="K196" i="7"/>
  <c r="L196" i="7"/>
  <c r="A197" i="7"/>
  <c r="B197" i="7"/>
  <c r="C197" i="7"/>
  <c r="D197" i="7"/>
  <c r="E197" i="7"/>
  <c r="F197" i="7"/>
  <c r="G197" i="7"/>
  <c r="H197" i="7"/>
  <c r="I197" i="7"/>
  <c r="J197" i="7"/>
  <c r="K197" i="7"/>
  <c r="L197" i="7"/>
  <c r="A198" i="7"/>
  <c r="B198" i="7"/>
  <c r="C198" i="7"/>
  <c r="D198" i="7"/>
  <c r="E198" i="7"/>
  <c r="F198" i="7"/>
  <c r="J198" i="7" s="1"/>
  <c r="G198" i="7"/>
  <c r="H198" i="7"/>
  <c r="I198" i="7"/>
  <c r="K198" i="7"/>
  <c r="L198" i="7"/>
  <c r="A199" i="7"/>
  <c r="A199" i="6" s="1"/>
  <c r="B199" i="7"/>
  <c r="C199" i="7"/>
  <c r="D199" i="7"/>
  <c r="E199" i="7"/>
  <c r="F199" i="7"/>
  <c r="G199" i="7"/>
  <c r="H199" i="7"/>
  <c r="I199" i="7"/>
  <c r="J199" i="7"/>
  <c r="K199" i="7"/>
  <c r="L199" i="7"/>
  <c r="A200" i="7"/>
  <c r="B200" i="7"/>
  <c r="C200" i="7"/>
  <c r="D200" i="7"/>
  <c r="E200" i="7"/>
  <c r="F200" i="7"/>
  <c r="J200" i="7" s="1"/>
  <c r="G200" i="7"/>
  <c r="H200" i="7"/>
  <c r="I200" i="7"/>
  <c r="K200" i="7"/>
  <c r="L200" i="7"/>
  <c r="A201" i="7"/>
  <c r="B201" i="7"/>
  <c r="C201" i="7"/>
  <c r="D201" i="7"/>
  <c r="E201" i="7"/>
  <c r="F201" i="7"/>
  <c r="G201" i="7"/>
  <c r="H201" i="7"/>
  <c r="I201" i="7"/>
  <c r="J201" i="7"/>
  <c r="K201" i="7"/>
  <c r="L201" i="7"/>
  <c r="A202" i="7"/>
  <c r="B202" i="7"/>
  <c r="C202" i="7"/>
  <c r="D202" i="7"/>
  <c r="E202" i="7"/>
  <c r="F202" i="7"/>
  <c r="J202" i="7" s="1"/>
  <c r="G202" i="7"/>
  <c r="H202" i="7"/>
  <c r="I202" i="7"/>
  <c r="K202" i="7"/>
  <c r="L202" i="7"/>
  <c r="A203" i="7"/>
  <c r="B203" i="7"/>
  <c r="C203" i="7"/>
  <c r="D203" i="7"/>
  <c r="E203" i="7"/>
  <c r="F203" i="7"/>
  <c r="G203" i="7"/>
  <c r="H203" i="7"/>
  <c r="I203" i="7"/>
  <c r="J203" i="7"/>
  <c r="K203" i="7"/>
  <c r="L203" i="7"/>
  <c r="A204" i="7"/>
  <c r="B204" i="7"/>
  <c r="C204" i="7"/>
  <c r="D204" i="7"/>
  <c r="E204" i="7"/>
  <c r="F204" i="7"/>
  <c r="J204" i="7" s="1"/>
  <c r="G204" i="7"/>
  <c r="H204" i="7"/>
  <c r="I204" i="7"/>
  <c r="K204" i="7"/>
  <c r="L204" i="7"/>
  <c r="A205" i="7"/>
  <c r="B205" i="7"/>
  <c r="C205" i="7"/>
  <c r="D205" i="7"/>
  <c r="D205" i="6" s="1"/>
  <c r="E205" i="7"/>
  <c r="F205" i="7"/>
  <c r="G205" i="7"/>
  <c r="H205" i="7"/>
  <c r="I205" i="7"/>
  <c r="J205" i="7"/>
  <c r="K205" i="7"/>
  <c r="L205" i="7"/>
  <c r="A206" i="7"/>
  <c r="B206" i="7"/>
  <c r="C206" i="7"/>
  <c r="D206" i="7"/>
  <c r="E206" i="7"/>
  <c r="F206" i="7"/>
  <c r="J206" i="7" s="1"/>
  <c r="G206" i="7"/>
  <c r="H206" i="7"/>
  <c r="I206" i="7"/>
  <c r="K206" i="7"/>
  <c r="L206" i="7"/>
  <c r="A207" i="7"/>
  <c r="B207" i="7"/>
  <c r="C207" i="7"/>
  <c r="D207" i="7"/>
  <c r="E207" i="7"/>
  <c r="F207" i="7"/>
  <c r="G207" i="7"/>
  <c r="H207" i="7"/>
  <c r="I207" i="7"/>
  <c r="J207" i="7"/>
  <c r="K207" i="7"/>
  <c r="L207" i="7"/>
  <c r="A208" i="7"/>
  <c r="B208" i="7"/>
  <c r="C208" i="7"/>
  <c r="D208" i="7"/>
  <c r="E208" i="7"/>
  <c r="F208" i="7"/>
  <c r="J208" i="7" s="1"/>
  <c r="G208" i="7"/>
  <c r="H208" i="7"/>
  <c r="I208" i="7"/>
  <c r="K208" i="7"/>
  <c r="L208" i="7"/>
  <c r="A209" i="7"/>
  <c r="B209" i="7"/>
  <c r="C209" i="7"/>
  <c r="D209" i="7"/>
  <c r="E209" i="7"/>
  <c r="F209" i="7"/>
  <c r="G209" i="7"/>
  <c r="H209" i="7"/>
  <c r="I209" i="7"/>
  <c r="J209" i="7"/>
  <c r="K209" i="7"/>
  <c r="L209" i="7"/>
  <c r="A210" i="7"/>
  <c r="A210" i="6" s="1"/>
  <c r="B210" i="7"/>
  <c r="C210" i="7"/>
  <c r="D210" i="7"/>
  <c r="E210" i="7"/>
  <c r="F210" i="7"/>
  <c r="J210" i="7" s="1"/>
  <c r="G210" i="7"/>
  <c r="H210" i="7"/>
  <c r="I210" i="7"/>
  <c r="K210" i="7"/>
  <c r="L210" i="7"/>
  <c r="A211" i="7"/>
  <c r="B211" i="7"/>
  <c r="C211" i="7"/>
  <c r="D211" i="7"/>
  <c r="E211" i="7"/>
  <c r="F211" i="7"/>
  <c r="G211" i="7"/>
  <c r="H211" i="7"/>
  <c r="I211" i="7"/>
  <c r="J211" i="7"/>
  <c r="K211" i="7"/>
  <c r="L211" i="7"/>
  <c r="A212" i="7"/>
  <c r="B212" i="7"/>
  <c r="C212" i="7"/>
  <c r="D212" i="7"/>
  <c r="E212" i="7"/>
  <c r="F212" i="7"/>
  <c r="J212" i="7" s="1"/>
  <c r="G212" i="7"/>
  <c r="H212" i="7"/>
  <c r="I212" i="7"/>
  <c r="K212" i="7"/>
  <c r="L212" i="7"/>
  <c r="A213" i="7"/>
  <c r="B213" i="7"/>
  <c r="C213" i="7"/>
  <c r="D213" i="7"/>
  <c r="E213" i="7"/>
  <c r="E213" i="6" s="1"/>
  <c r="F213" i="7"/>
  <c r="J213" i="7" s="1"/>
  <c r="G213" i="7"/>
  <c r="H213" i="7"/>
  <c r="I213" i="7"/>
  <c r="K213" i="7"/>
  <c r="L213" i="7"/>
  <c r="A214" i="7"/>
  <c r="B214" i="7"/>
  <c r="C214" i="7"/>
  <c r="D214" i="7"/>
  <c r="E214" i="7"/>
  <c r="F214" i="7"/>
  <c r="G214" i="7"/>
  <c r="H214" i="7"/>
  <c r="I214" i="7"/>
  <c r="J214" i="7"/>
  <c r="K214" i="7"/>
  <c r="L214" i="7"/>
  <c r="A215" i="7"/>
  <c r="B215" i="7"/>
  <c r="C215" i="7"/>
  <c r="D215" i="7"/>
  <c r="E215" i="7"/>
  <c r="F215" i="7"/>
  <c r="J215" i="7" s="1"/>
  <c r="G215" i="7"/>
  <c r="H215" i="7"/>
  <c r="I215" i="7"/>
  <c r="K215" i="7"/>
  <c r="L215" i="7"/>
  <c r="A216" i="7"/>
  <c r="B216" i="7"/>
  <c r="C216" i="7"/>
  <c r="D216" i="7"/>
  <c r="E216" i="7"/>
  <c r="F216" i="7"/>
  <c r="G216" i="7"/>
  <c r="H216" i="7"/>
  <c r="I216" i="7"/>
  <c r="J216" i="7"/>
  <c r="K216" i="7"/>
  <c r="L216" i="7"/>
  <c r="A217" i="7"/>
  <c r="B217" i="7"/>
  <c r="C217" i="7"/>
  <c r="D217" i="7"/>
  <c r="E217" i="7"/>
  <c r="F217" i="7"/>
  <c r="J217" i="7" s="1"/>
  <c r="G217" i="7"/>
  <c r="H217" i="7"/>
  <c r="I217" i="7"/>
  <c r="K217" i="7"/>
  <c r="L217" i="7"/>
  <c r="A218" i="7"/>
  <c r="B218" i="7"/>
  <c r="C218" i="7"/>
  <c r="D218" i="7"/>
  <c r="D218" i="6" s="1"/>
  <c r="E218" i="7"/>
  <c r="F218" i="7"/>
  <c r="G218" i="7"/>
  <c r="H218" i="7"/>
  <c r="I218" i="7"/>
  <c r="J218" i="7"/>
  <c r="K218" i="7"/>
  <c r="L218" i="7"/>
  <c r="A219" i="7"/>
  <c r="B219" i="7"/>
  <c r="C219" i="7"/>
  <c r="D219" i="7"/>
  <c r="E219" i="7"/>
  <c r="F219" i="7"/>
  <c r="J219" i="7" s="1"/>
  <c r="G219" i="7"/>
  <c r="H219" i="7"/>
  <c r="I219" i="7"/>
  <c r="K219" i="7"/>
  <c r="L219" i="7"/>
  <c r="A220" i="7"/>
  <c r="B220" i="7"/>
  <c r="C220" i="7"/>
  <c r="D220" i="7"/>
  <c r="E220" i="7"/>
  <c r="F220" i="7"/>
  <c r="G220" i="7"/>
  <c r="H220" i="7"/>
  <c r="I220" i="7"/>
  <c r="J220" i="7"/>
  <c r="K220" i="7"/>
  <c r="L220" i="7"/>
  <c r="A221" i="7"/>
  <c r="A221" i="6" s="1"/>
  <c r="B221" i="7"/>
  <c r="C221" i="7"/>
  <c r="D221" i="7"/>
  <c r="E221" i="7"/>
  <c r="F221" i="7"/>
  <c r="J221" i="7" s="1"/>
  <c r="G221" i="7"/>
  <c r="H221" i="7"/>
  <c r="I221" i="7"/>
  <c r="K221" i="7"/>
  <c r="L221" i="7"/>
  <c r="A222" i="7"/>
  <c r="A222" i="6" s="1"/>
  <c r="B222" i="7"/>
  <c r="C222" i="7"/>
  <c r="D222" i="7"/>
  <c r="E222" i="7"/>
  <c r="F222" i="7"/>
  <c r="G222" i="7"/>
  <c r="H222" i="7"/>
  <c r="I222" i="7"/>
  <c r="J222" i="7"/>
  <c r="K222" i="7"/>
  <c r="L222" i="7"/>
  <c r="A223" i="7"/>
  <c r="B223" i="7"/>
  <c r="C223" i="7"/>
  <c r="D223" i="7"/>
  <c r="E223" i="7"/>
  <c r="F223" i="7"/>
  <c r="J223" i="7" s="1"/>
  <c r="G223" i="7"/>
  <c r="H223" i="7"/>
  <c r="I223" i="7"/>
  <c r="K223" i="7"/>
  <c r="L223" i="7"/>
  <c r="A224" i="7"/>
  <c r="B224" i="7"/>
  <c r="C224" i="7"/>
  <c r="D224" i="7"/>
  <c r="E224" i="7"/>
  <c r="F224" i="7"/>
  <c r="G224" i="7"/>
  <c r="H224" i="7"/>
  <c r="I224" i="7"/>
  <c r="J224" i="7"/>
  <c r="K224" i="7"/>
  <c r="L224" i="7"/>
  <c r="A225" i="7"/>
  <c r="B225" i="7"/>
  <c r="C225" i="7"/>
  <c r="D225" i="7"/>
  <c r="E225" i="7"/>
  <c r="F225" i="7"/>
  <c r="J225" i="7" s="1"/>
  <c r="G225" i="7"/>
  <c r="H225" i="7"/>
  <c r="I225" i="7"/>
  <c r="K225" i="7"/>
  <c r="L225" i="7"/>
  <c r="A226" i="7"/>
  <c r="B226" i="7"/>
  <c r="C226" i="7"/>
  <c r="C226" i="6" s="1"/>
  <c r="D226" i="7"/>
  <c r="E226" i="7"/>
  <c r="F226" i="7"/>
  <c r="G226" i="7"/>
  <c r="H226" i="7"/>
  <c r="I226" i="7"/>
  <c r="J226" i="7"/>
  <c r="K226" i="7"/>
  <c r="L226" i="7"/>
  <c r="A227" i="7"/>
  <c r="B227" i="7"/>
  <c r="C227" i="7"/>
  <c r="D227" i="7"/>
  <c r="E227" i="7"/>
  <c r="F227" i="7"/>
  <c r="J227" i="7" s="1"/>
  <c r="G227" i="7"/>
  <c r="H227" i="7"/>
  <c r="I227" i="7"/>
  <c r="K227" i="7"/>
  <c r="L227" i="7"/>
  <c r="A228" i="7"/>
  <c r="B228" i="7"/>
  <c r="C228" i="7"/>
  <c r="D228" i="7"/>
  <c r="E228" i="7"/>
  <c r="F228" i="7"/>
  <c r="G228" i="7"/>
  <c r="H228" i="7"/>
  <c r="I228" i="7"/>
  <c r="J228" i="7"/>
  <c r="K228" i="7"/>
  <c r="L228" i="7"/>
  <c r="A229" i="7"/>
  <c r="B229" i="7"/>
  <c r="C229" i="7"/>
  <c r="D229" i="7"/>
  <c r="E229" i="7"/>
  <c r="F229" i="7"/>
  <c r="J229" i="7" s="1"/>
  <c r="G229" i="7"/>
  <c r="H229" i="7"/>
  <c r="I229" i="7"/>
  <c r="K229" i="7"/>
  <c r="L229" i="7"/>
  <c r="A230" i="7"/>
  <c r="B230" i="7"/>
  <c r="C230" i="7"/>
  <c r="D230" i="7"/>
  <c r="E230" i="7"/>
  <c r="F230" i="7"/>
  <c r="G230" i="7"/>
  <c r="H230" i="7"/>
  <c r="I230" i="7"/>
  <c r="J230" i="7"/>
  <c r="K230" i="7"/>
  <c r="L230" i="7"/>
  <c r="A231" i="7"/>
  <c r="B231" i="7"/>
  <c r="C231" i="7"/>
  <c r="D231" i="7"/>
  <c r="E231" i="7"/>
  <c r="F231" i="7"/>
  <c r="J231" i="7" s="1"/>
  <c r="G231" i="7"/>
  <c r="H231" i="7"/>
  <c r="I231" i="7"/>
  <c r="K231" i="7"/>
  <c r="L231" i="7"/>
  <c r="A232" i="7"/>
  <c r="B232" i="7"/>
  <c r="C232" i="7"/>
  <c r="C232" i="6" s="1"/>
  <c r="D232" i="7"/>
  <c r="E232" i="7"/>
  <c r="F232" i="7"/>
  <c r="G232" i="7"/>
  <c r="H232" i="7"/>
  <c r="I232" i="7"/>
  <c r="J232" i="7"/>
  <c r="K232" i="7"/>
  <c r="L232" i="7"/>
  <c r="A233" i="7"/>
  <c r="B233" i="7"/>
  <c r="C233" i="7"/>
  <c r="D233" i="7"/>
  <c r="E233" i="7"/>
  <c r="F233" i="7"/>
  <c r="J233" i="7" s="1"/>
  <c r="G233" i="7"/>
  <c r="H233" i="7"/>
  <c r="I233" i="7"/>
  <c r="K233" i="7"/>
  <c r="L233" i="7"/>
  <c r="A234" i="7"/>
  <c r="B234" i="7"/>
  <c r="C234" i="7"/>
  <c r="D234" i="7"/>
  <c r="E234" i="7"/>
  <c r="F234" i="7"/>
  <c r="G234" i="7"/>
  <c r="H234" i="7"/>
  <c r="I234" i="7"/>
  <c r="J234" i="7"/>
  <c r="K234" i="7"/>
  <c r="L234" i="7"/>
  <c r="A235" i="7"/>
  <c r="B235" i="7"/>
  <c r="C235" i="7"/>
  <c r="D235" i="7"/>
  <c r="E235" i="7"/>
  <c r="F235" i="7"/>
  <c r="J235" i="7" s="1"/>
  <c r="G235" i="7"/>
  <c r="H235" i="7"/>
  <c r="I235" i="7"/>
  <c r="K235" i="7"/>
  <c r="L235" i="7"/>
  <c r="A236" i="7"/>
  <c r="B236" i="7"/>
  <c r="C236" i="7"/>
  <c r="D236" i="7"/>
  <c r="E236" i="7"/>
  <c r="F236" i="7"/>
  <c r="G236" i="7"/>
  <c r="H236" i="7"/>
  <c r="I236" i="7"/>
  <c r="J236" i="7"/>
  <c r="K236" i="7"/>
  <c r="L236" i="7"/>
  <c r="A237" i="7"/>
  <c r="B237" i="7"/>
  <c r="C237" i="7"/>
  <c r="D237" i="7"/>
  <c r="E237" i="7"/>
  <c r="F237" i="7"/>
  <c r="J237" i="7" s="1"/>
  <c r="G237" i="7"/>
  <c r="H237" i="7"/>
  <c r="I237" i="7"/>
  <c r="K237" i="7"/>
  <c r="L237" i="7"/>
  <c r="A238" i="7"/>
  <c r="B238" i="7"/>
  <c r="C238" i="7"/>
  <c r="D238" i="7"/>
  <c r="E238" i="7"/>
  <c r="F238" i="7"/>
  <c r="G238" i="7"/>
  <c r="H238" i="7"/>
  <c r="I238" i="7"/>
  <c r="J238" i="7"/>
  <c r="K238" i="7"/>
  <c r="L238" i="7"/>
  <c r="A239" i="7"/>
  <c r="B239" i="7"/>
  <c r="C239" i="7"/>
  <c r="D239" i="7"/>
  <c r="E239" i="7"/>
  <c r="F239" i="7"/>
  <c r="J239" i="7" s="1"/>
  <c r="G239" i="7"/>
  <c r="H239" i="7"/>
  <c r="I239" i="7"/>
  <c r="K239" i="7"/>
  <c r="L239" i="7"/>
  <c r="A240" i="7"/>
  <c r="B240" i="7"/>
  <c r="C240" i="7"/>
  <c r="D240" i="7"/>
  <c r="E240" i="7"/>
  <c r="F240" i="7"/>
  <c r="G240" i="7"/>
  <c r="H240" i="7"/>
  <c r="I240" i="7"/>
  <c r="J240" i="7"/>
  <c r="K240" i="7"/>
  <c r="L240" i="7"/>
  <c r="A241" i="7"/>
  <c r="B241" i="7"/>
  <c r="C241" i="7"/>
  <c r="D241" i="7"/>
  <c r="E241" i="7"/>
  <c r="F241" i="7"/>
  <c r="J241" i="7" s="1"/>
  <c r="G241" i="7"/>
  <c r="H241" i="7"/>
  <c r="I241" i="7"/>
  <c r="K241" i="7"/>
  <c r="L241" i="7"/>
  <c r="A242" i="7"/>
  <c r="B242" i="7"/>
  <c r="C242" i="7"/>
  <c r="D242" i="7"/>
  <c r="E242" i="7"/>
  <c r="F242" i="7"/>
  <c r="G242" i="7"/>
  <c r="H242" i="7"/>
  <c r="I242" i="7"/>
  <c r="J242" i="7"/>
  <c r="K242" i="7"/>
  <c r="L242" i="7"/>
  <c r="A243" i="7"/>
  <c r="B243" i="7"/>
  <c r="C243" i="7"/>
  <c r="D243" i="7"/>
  <c r="E243" i="7"/>
  <c r="F243" i="7"/>
  <c r="J243" i="7" s="1"/>
  <c r="G243" i="7"/>
  <c r="H243" i="7"/>
  <c r="I243" i="7"/>
  <c r="K243" i="7"/>
  <c r="L243" i="7"/>
  <c r="A244" i="7"/>
  <c r="B244" i="7"/>
  <c r="C244" i="7"/>
  <c r="D244" i="7"/>
  <c r="D244" i="6" s="1"/>
  <c r="E244" i="7"/>
  <c r="F244" i="7"/>
  <c r="G244" i="7"/>
  <c r="H244" i="7"/>
  <c r="I244" i="7"/>
  <c r="J244" i="7"/>
  <c r="K244" i="7"/>
  <c r="L244" i="7"/>
  <c r="A245" i="7"/>
  <c r="B245" i="7"/>
  <c r="C245" i="7"/>
  <c r="D245" i="7"/>
  <c r="E245" i="7"/>
  <c r="F245" i="7"/>
  <c r="J245" i="7" s="1"/>
  <c r="G245" i="7"/>
  <c r="H245" i="7"/>
  <c r="I245" i="7"/>
  <c r="K245" i="7"/>
  <c r="L245" i="7"/>
  <c r="A246" i="7"/>
  <c r="B246" i="7"/>
  <c r="C246" i="7"/>
  <c r="D246" i="7"/>
  <c r="E246" i="7"/>
  <c r="F246" i="7"/>
  <c r="G246" i="7"/>
  <c r="H246" i="7"/>
  <c r="I246" i="7"/>
  <c r="J246" i="7"/>
  <c r="K246" i="7"/>
  <c r="L246" i="7"/>
  <c r="A247" i="7"/>
  <c r="B247" i="7"/>
  <c r="C247" i="7"/>
  <c r="D247" i="7"/>
  <c r="E247" i="7"/>
  <c r="F247" i="7"/>
  <c r="J247" i="7" s="1"/>
  <c r="G247" i="7"/>
  <c r="H247" i="7"/>
  <c r="I247" i="7"/>
  <c r="K247" i="7"/>
  <c r="L247" i="7"/>
  <c r="A248" i="7"/>
  <c r="B248" i="7"/>
  <c r="C248" i="7"/>
  <c r="D248" i="7"/>
  <c r="E248" i="7"/>
  <c r="F248" i="7"/>
  <c r="G248" i="7"/>
  <c r="H248" i="7"/>
  <c r="I248" i="7"/>
  <c r="J248" i="7"/>
  <c r="K248" i="7"/>
  <c r="L248" i="7"/>
  <c r="A249" i="7"/>
  <c r="B249" i="7"/>
  <c r="C249" i="7"/>
  <c r="D249" i="7"/>
  <c r="E249" i="7"/>
  <c r="F249" i="7"/>
  <c r="J249" i="7" s="1"/>
  <c r="G249" i="7"/>
  <c r="H249" i="7"/>
  <c r="I249" i="7"/>
  <c r="K249" i="7"/>
  <c r="L249" i="7"/>
  <c r="A250" i="7"/>
  <c r="B250" i="7"/>
  <c r="C250" i="7"/>
  <c r="D250" i="7"/>
  <c r="E250" i="7"/>
  <c r="F250" i="7"/>
  <c r="G250" i="7"/>
  <c r="H250" i="7"/>
  <c r="I250" i="7"/>
  <c r="J250" i="7"/>
  <c r="K250" i="7"/>
  <c r="L250" i="7"/>
  <c r="A251" i="7"/>
  <c r="B251" i="7"/>
  <c r="C251" i="7"/>
  <c r="D251" i="7"/>
  <c r="E251" i="7"/>
  <c r="F251" i="7"/>
  <c r="J251" i="7" s="1"/>
  <c r="G251" i="7"/>
  <c r="H251" i="7"/>
  <c r="I251" i="7"/>
  <c r="K251" i="7"/>
  <c r="L251" i="7"/>
  <c r="A252" i="7"/>
  <c r="B252" i="7"/>
  <c r="C252" i="7"/>
  <c r="D252" i="7"/>
  <c r="E252" i="7"/>
  <c r="F252" i="7"/>
  <c r="G252" i="7"/>
  <c r="H252" i="7"/>
  <c r="I252" i="7"/>
  <c r="J252" i="7"/>
  <c r="K252" i="7"/>
  <c r="L252" i="7"/>
  <c r="A253" i="7"/>
  <c r="B253" i="7"/>
  <c r="C253" i="7"/>
  <c r="D253" i="7"/>
  <c r="E253" i="7"/>
  <c r="F253" i="7"/>
  <c r="J253" i="7" s="1"/>
  <c r="G253" i="7"/>
  <c r="H253" i="7"/>
  <c r="I253" i="7"/>
  <c r="K253" i="7"/>
  <c r="L253" i="7"/>
  <c r="A254" i="7"/>
  <c r="B254" i="7"/>
  <c r="C254" i="7"/>
  <c r="D254" i="7"/>
  <c r="E254" i="7"/>
  <c r="F254" i="7"/>
  <c r="G254" i="7"/>
  <c r="H254" i="7"/>
  <c r="I254" i="7"/>
  <c r="J254" i="7"/>
  <c r="K254" i="7"/>
  <c r="L254" i="7"/>
  <c r="A255" i="7"/>
  <c r="B255" i="7"/>
  <c r="C255" i="7"/>
  <c r="D255" i="7"/>
  <c r="E255" i="7"/>
  <c r="F255" i="7"/>
  <c r="J255" i="7" s="1"/>
  <c r="G255" i="7"/>
  <c r="H255" i="7"/>
  <c r="I255" i="7"/>
  <c r="K255" i="7"/>
  <c r="L255" i="7"/>
  <c r="A256" i="7"/>
  <c r="B256" i="7"/>
  <c r="C256" i="7"/>
  <c r="D256" i="7"/>
  <c r="E256" i="7"/>
  <c r="F256" i="7"/>
  <c r="G256" i="7"/>
  <c r="H256" i="7"/>
  <c r="I256" i="7"/>
  <c r="J256" i="7"/>
  <c r="K256" i="7"/>
  <c r="L256" i="7"/>
  <c r="A257" i="7"/>
  <c r="B257" i="7"/>
  <c r="C257" i="7"/>
  <c r="D257" i="7"/>
  <c r="E257" i="7"/>
  <c r="F257" i="7"/>
  <c r="J257" i="7" s="1"/>
  <c r="G257" i="7"/>
  <c r="H257" i="7"/>
  <c r="I257" i="7"/>
  <c r="K257" i="7"/>
  <c r="L257" i="7"/>
  <c r="A258" i="7"/>
  <c r="A258" i="6" s="1"/>
  <c r="B258" i="7"/>
  <c r="C258" i="7"/>
  <c r="D258" i="7"/>
  <c r="E258" i="7"/>
  <c r="F258" i="7"/>
  <c r="G258" i="7"/>
  <c r="H258" i="7"/>
  <c r="I258" i="7"/>
  <c r="J258" i="7"/>
  <c r="K258" i="7"/>
  <c r="L258" i="7"/>
  <c r="A259" i="7"/>
  <c r="B259" i="7"/>
  <c r="C259" i="7"/>
  <c r="D259" i="7"/>
  <c r="E259" i="7"/>
  <c r="F259" i="7"/>
  <c r="J259" i="7" s="1"/>
  <c r="G259" i="7"/>
  <c r="H259" i="7"/>
  <c r="I259" i="7"/>
  <c r="K259" i="7"/>
  <c r="L259" i="7"/>
  <c r="A260" i="7"/>
  <c r="B260" i="7"/>
  <c r="C260" i="7"/>
  <c r="D260" i="7"/>
  <c r="E260" i="7"/>
  <c r="F260" i="7"/>
  <c r="G260" i="7"/>
  <c r="H260" i="7"/>
  <c r="I260" i="7"/>
  <c r="J260" i="7"/>
  <c r="K260" i="7"/>
  <c r="L260" i="7"/>
  <c r="A261" i="7"/>
  <c r="B261" i="7"/>
  <c r="C261" i="7"/>
  <c r="D261" i="7"/>
  <c r="E261" i="7"/>
  <c r="F261" i="7"/>
  <c r="J261" i="7" s="1"/>
  <c r="G261" i="7"/>
  <c r="H261" i="7"/>
  <c r="I261" i="7"/>
  <c r="K261" i="7"/>
  <c r="L261" i="7"/>
  <c r="A262" i="7"/>
  <c r="B262" i="7"/>
  <c r="C262" i="7"/>
  <c r="D262" i="7"/>
  <c r="E262" i="7"/>
  <c r="F262" i="7"/>
  <c r="G262" i="7"/>
  <c r="H262" i="7"/>
  <c r="I262" i="7"/>
  <c r="J262" i="7"/>
  <c r="K262" i="7"/>
  <c r="L262" i="7"/>
  <c r="A263" i="7"/>
  <c r="B263" i="7"/>
  <c r="C263" i="7"/>
  <c r="D263" i="7"/>
  <c r="E263" i="7"/>
  <c r="F263" i="7"/>
  <c r="J263" i="7" s="1"/>
  <c r="G263" i="7"/>
  <c r="H263" i="7"/>
  <c r="I263" i="7"/>
  <c r="K263" i="7"/>
  <c r="L263" i="7"/>
  <c r="A264" i="7"/>
  <c r="B264" i="7"/>
  <c r="C264" i="7"/>
  <c r="D264" i="7"/>
  <c r="E264" i="7"/>
  <c r="F264" i="7"/>
  <c r="G264" i="7"/>
  <c r="H264" i="7"/>
  <c r="I264" i="7"/>
  <c r="J264" i="7"/>
  <c r="K264" i="7"/>
  <c r="L264" i="7"/>
  <c r="A265" i="7"/>
  <c r="B265" i="7"/>
  <c r="C265" i="7"/>
  <c r="D265" i="7"/>
  <c r="E265" i="7"/>
  <c r="F265" i="7"/>
  <c r="J265" i="7" s="1"/>
  <c r="G265" i="7"/>
  <c r="H265" i="7"/>
  <c r="I265" i="7"/>
  <c r="K265" i="7"/>
  <c r="L265" i="7"/>
  <c r="A266" i="7"/>
  <c r="B266" i="7"/>
  <c r="C266" i="7"/>
  <c r="D266" i="7"/>
  <c r="E266" i="7"/>
  <c r="F266" i="7"/>
  <c r="G266" i="7"/>
  <c r="H266" i="7"/>
  <c r="I266" i="7"/>
  <c r="J266" i="7"/>
  <c r="K266" i="7"/>
  <c r="L266" i="7"/>
  <c r="A267" i="7"/>
  <c r="B267" i="7"/>
  <c r="C267" i="7"/>
  <c r="D267" i="7"/>
  <c r="E267" i="7"/>
  <c r="F267" i="7"/>
  <c r="J267" i="7" s="1"/>
  <c r="G267" i="7"/>
  <c r="H267" i="7"/>
  <c r="I267" i="7"/>
  <c r="K267" i="7"/>
  <c r="L267" i="7"/>
  <c r="A268" i="7"/>
  <c r="B268" i="7"/>
  <c r="C268" i="7"/>
  <c r="D268" i="7"/>
  <c r="E268" i="7"/>
  <c r="F268" i="7"/>
  <c r="G268" i="7"/>
  <c r="H268" i="7"/>
  <c r="I268" i="7"/>
  <c r="J268" i="7"/>
  <c r="K268" i="7"/>
  <c r="L268" i="7"/>
  <c r="A269" i="7"/>
  <c r="B269" i="7"/>
  <c r="C269" i="7"/>
  <c r="D269" i="7"/>
  <c r="E269" i="7"/>
  <c r="F269" i="7"/>
  <c r="J269" i="7" s="1"/>
  <c r="G269" i="7"/>
  <c r="H269" i="7"/>
  <c r="I269" i="7"/>
  <c r="K269" i="7"/>
  <c r="L269" i="7"/>
  <c r="A270" i="7"/>
  <c r="B270" i="7"/>
  <c r="C270" i="7"/>
  <c r="D270" i="7"/>
  <c r="E270" i="7"/>
  <c r="F270" i="7"/>
  <c r="G270" i="7"/>
  <c r="H270" i="7"/>
  <c r="I270" i="7"/>
  <c r="J270" i="7"/>
  <c r="K270" i="7"/>
  <c r="L270" i="7"/>
  <c r="A271" i="7"/>
  <c r="B271" i="7"/>
  <c r="C271" i="7"/>
  <c r="D271" i="7"/>
  <c r="E271" i="7"/>
  <c r="F271" i="7"/>
  <c r="J271" i="7" s="1"/>
  <c r="G271" i="7"/>
  <c r="H271" i="7"/>
  <c r="I271" i="7"/>
  <c r="K271" i="7"/>
  <c r="L271" i="7"/>
  <c r="A272" i="7"/>
  <c r="B272" i="7"/>
  <c r="B272" i="6" s="1"/>
  <c r="C272" i="7"/>
  <c r="D272" i="7"/>
  <c r="E272" i="7"/>
  <c r="F272" i="7"/>
  <c r="G272" i="7"/>
  <c r="H272" i="7"/>
  <c r="I272" i="7"/>
  <c r="J272" i="7"/>
  <c r="K272" i="7"/>
  <c r="L272" i="7"/>
  <c r="A273" i="7"/>
  <c r="B273" i="7"/>
  <c r="C273" i="7"/>
  <c r="D273" i="7"/>
  <c r="E273" i="7"/>
  <c r="F273" i="7"/>
  <c r="J273" i="7" s="1"/>
  <c r="G273" i="7"/>
  <c r="H273" i="7"/>
  <c r="I273" i="7"/>
  <c r="K273" i="7"/>
  <c r="L273" i="7"/>
  <c r="A274" i="7"/>
  <c r="B274" i="7"/>
  <c r="C274" i="7"/>
  <c r="D274" i="7"/>
  <c r="E274" i="7"/>
  <c r="F274" i="7"/>
  <c r="G274" i="7"/>
  <c r="H274" i="7"/>
  <c r="I274" i="7"/>
  <c r="J274" i="7"/>
  <c r="K274" i="7"/>
  <c r="L274" i="7"/>
  <c r="A275" i="7"/>
  <c r="B275" i="7"/>
  <c r="C275" i="7"/>
  <c r="D275" i="7"/>
  <c r="E275" i="7"/>
  <c r="F275" i="7"/>
  <c r="J275" i="7" s="1"/>
  <c r="G275" i="7"/>
  <c r="H275" i="7"/>
  <c r="I275" i="7"/>
  <c r="K275" i="7"/>
  <c r="L275" i="7"/>
  <c r="A276" i="7"/>
  <c r="B276" i="7"/>
  <c r="C276" i="7"/>
  <c r="D276" i="7"/>
  <c r="D276" i="6" s="1"/>
  <c r="E276" i="7"/>
  <c r="F276" i="7"/>
  <c r="G276" i="7"/>
  <c r="H276" i="7"/>
  <c r="I276" i="7"/>
  <c r="J276" i="7"/>
  <c r="K276" i="7"/>
  <c r="L276" i="7"/>
  <c r="A277" i="7"/>
  <c r="B277" i="7"/>
  <c r="C277" i="7"/>
  <c r="D277" i="7"/>
  <c r="E277" i="7"/>
  <c r="F277" i="7"/>
  <c r="J277" i="7" s="1"/>
  <c r="G277" i="7"/>
  <c r="H277" i="7"/>
  <c r="I277" i="7"/>
  <c r="K277" i="7"/>
  <c r="L277" i="7"/>
  <c r="A278" i="7"/>
  <c r="B278" i="7"/>
  <c r="C278" i="7"/>
  <c r="D278" i="7"/>
  <c r="E278" i="7"/>
  <c r="F278" i="7"/>
  <c r="G278" i="7"/>
  <c r="H278" i="7"/>
  <c r="I278" i="7"/>
  <c r="J278" i="7"/>
  <c r="K278" i="7"/>
  <c r="L278" i="7"/>
  <c r="A279" i="7"/>
  <c r="B279" i="7"/>
  <c r="C279" i="7"/>
  <c r="D279" i="7"/>
  <c r="E279" i="7"/>
  <c r="F279" i="7"/>
  <c r="J279" i="7" s="1"/>
  <c r="G279" i="7"/>
  <c r="H279" i="7"/>
  <c r="I279" i="7"/>
  <c r="K279" i="7"/>
  <c r="L279" i="7"/>
  <c r="A280" i="7"/>
  <c r="B280" i="7"/>
  <c r="C280" i="7"/>
  <c r="D280" i="7"/>
  <c r="E280" i="7"/>
  <c r="F280" i="7"/>
  <c r="G280" i="7"/>
  <c r="H280" i="7"/>
  <c r="I280" i="7"/>
  <c r="J280" i="7"/>
  <c r="K280" i="7"/>
  <c r="L280" i="7"/>
  <c r="A281" i="7"/>
  <c r="B281" i="7"/>
  <c r="C281" i="7"/>
  <c r="D281" i="7"/>
  <c r="E281" i="7"/>
  <c r="F281" i="7"/>
  <c r="J281" i="7" s="1"/>
  <c r="G281" i="7"/>
  <c r="H281" i="7"/>
  <c r="I281" i="7"/>
  <c r="K281" i="7"/>
  <c r="L281" i="7"/>
  <c r="A282" i="7"/>
  <c r="B282" i="7"/>
  <c r="C282" i="7"/>
  <c r="J282" i="7" s="1"/>
  <c r="D282" i="7"/>
  <c r="E282" i="7"/>
  <c r="F282" i="7"/>
  <c r="G282" i="7"/>
  <c r="H282" i="7"/>
  <c r="I282" i="7"/>
  <c r="K282" i="7"/>
  <c r="L282" i="7"/>
  <c r="A283" i="7"/>
  <c r="B283" i="7"/>
  <c r="C283" i="7"/>
  <c r="D283" i="7"/>
  <c r="E283" i="7"/>
  <c r="F283" i="7"/>
  <c r="J283" i="7" s="1"/>
  <c r="G283" i="7"/>
  <c r="H283" i="7"/>
  <c r="I283" i="7"/>
  <c r="K283" i="7"/>
  <c r="L283" i="7"/>
  <c r="A284" i="7"/>
  <c r="B284" i="7"/>
  <c r="C284" i="7"/>
  <c r="J284" i="7" s="1"/>
  <c r="D284" i="7"/>
  <c r="E284" i="7"/>
  <c r="F284" i="7"/>
  <c r="G284" i="7"/>
  <c r="H284" i="7"/>
  <c r="I284" i="7"/>
  <c r="K284" i="7"/>
  <c r="L284" i="7"/>
  <c r="A285" i="7"/>
  <c r="B285" i="7"/>
  <c r="C285" i="7"/>
  <c r="D285" i="7"/>
  <c r="E285" i="7"/>
  <c r="F285" i="7"/>
  <c r="J285" i="7" s="1"/>
  <c r="G285" i="7"/>
  <c r="H285" i="7"/>
  <c r="I285" i="7"/>
  <c r="K285" i="7"/>
  <c r="L285" i="7"/>
  <c r="A286" i="7"/>
  <c r="B286" i="7"/>
  <c r="C286" i="7"/>
  <c r="D286" i="7"/>
  <c r="E286" i="7"/>
  <c r="F286" i="7"/>
  <c r="G286" i="7"/>
  <c r="H286" i="7"/>
  <c r="I286" i="7"/>
  <c r="J286" i="7"/>
  <c r="K286" i="7"/>
  <c r="L286" i="7"/>
  <c r="A287" i="7"/>
  <c r="B287" i="7"/>
  <c r="C287" i="7"/>
  <c r="D287" i="7"/>
  <c r="E287" i="7"/>
  <c r="F287" i="7"/>
  <c r="J287" i="7" s="1"/>
  <c r="G287" i="7"/>
  <c r="H287" i="7"/>
  <c r="I287" i="7"/>
  <c r="K287" i="7"/>
  <c r="L287" i="7"/>
  <c r="A288" i="7"/>
  <c r="B288" i="7"/>
  <c r="C288" i="7"/>
  <c r="D288" i="7"/>
  <c r="E288" i="7"/>
  <c r="F288" i="7"/>
  <c r="G288" i="7"/>
  <c r="H288" i="7"/>
  <c r="I288" i="7"/>
  <c r="J288" i="7"/>
  <c r="K288" i="7"/>
  <c r="L288" i="7"/>
  <c r="A289" i="7"/>
  <c r="B289" i="7"/>
  <c r="C289" i="7"/>
  <c r="D289" i="7"/>
  <c r="E289" i="7"/>
  <c r="F289" i="7"/>
  <c r="J289" i="7" s="1"/>
  <c r="G289" i="7"/>
  <c r="H289" i="7"/>
  <c r="I289" i="7"/>
  <c r="K289" i="7"/>
  <c r="L289" i="7"/>
  <c r="A290" i="7"/>
  <c r="B290" i="7"/>
  <c r="C290" i="7"/>
  <c r="J290" i="7" s="1"/>
  <c r="D290" i="7"/>
  <c r="E290" i="7"/>
  <c r="F290" i="7"/>
  <c r="G290" i="7"/>
  <c r="H290" i="7"/>
  <c r="I290" i="7"/>
  <c r="K290" i="7"/>
  <c r="L290" i="7"/>
  <c r="A291" i="7"/>
  <c r="B291" i="7"/>
  <c r="C291" i="7"/>
  <c r="D291" i="7"/>
  <c r="E291" i="7"/>
  <c r="F291" i="7"/>
  <c r="J291" i="7" s="1"/>
  <c r="G291" i="7"/>
  <c r="H291" i="7"/>
  <c r="I291" i="7"/>
  <c r="K291" i="7"/>
  <c r="L291" i="7"/>
  <c r="A292" i="7"/>
  <c r="B292" i="7"/>
  <c r="C292" i="7"/>
  <c r="D292" i="7"/>
  <c r="E292" i="7"/>
  <c r="F292" i="7"/>
  <c r="G292" i="7"/>
  <c r="H292" i="7"/>
  <c r="I292" i="7"/>
  <c r="J292" i="7"/>
  <c r="K292" i="7"/>
  <c r="L292" i="7"/>
  <c r="A293" i="7"/>
  <c r="B293" i="7"/>
  <c r="C293" i="7"/>
  <c r="D293" i="7"/>
  <c r="E293" i="7"/>
  <c r="F293" i="7"/>
  <c r="J293" i="7" s="1"/>
  <c r="G293" i="7"/>
  <c r="H293" i="7"/>
  <c r="I293" i="7"/>
  <c r="K293" i="7"/>
  <c r="L293" i="7"/>
  <c r="A294" i="7"/>
  <c r="B294" i="7"/>
  <c r="B294" i="6" s="1"/>
  <c r="C294" i="7"/>
  <c r="D294" i="7"/>
  <c r="E294" i="7"/>
  <c r="F294" i="7"/>
  <c r="G294" i="7"/>
  <c r="H294" i="7"/>
  <c r="I294" i="7"/>
  <c r="J294" i="7"/>
  <c r="K294" i="7"/>
  <c r="L294" i="7"/>
  <c r="A295" i="7"/>
  <c r="B295" i="7"/>
  <c r="C295" i="7"/>
  <c r="D295" i="7"/>
  <c r="E295" i="7"/>
  <c r="F295" i="7"/>
  <c r="J295" i="7" s="1"/>
  <c r="G295" i="7"/>
  <c r="H295" i="7"/>
  <c r="I295" i="7"/>
  <c r="K295" i="7"/>
  <c r="L295" i="7"/>
  <c r="A296" i="7"/>
  <c r="B296" i="7"/>
  <c r="C296" i="7"/>
  <c r="J296" i="7" s="1"/>
  <c r="D296" i="7"/>
  <c r="E296" i="7"/>
  <c r="F296" i="7"/>
  <c r="G296" i="7"/>
  <c r="H296" i="7"/>
  <c r="I296" i="7"/>
  <c r="K296" i="7"/>
  <c r="L296" i="7"/>
  <c r="A297" i="7"/>
  <c r="B297" i="7"/>
  <c r="C297" i="7"/>
  <c r="D297" i="7"/>
  <c r="E297" i="7"/>
  <c r="F297" i="7"/>
  <c r="J297" i="7" s="1"/>
  <c r="G297" i="7"/>
  <c r="H297" i="7"/>
  <c r="I297" i="7"/>
  <c r="K297" i="7"/>
  <c r="L297" i="7"/>
  <c r="A298" i="7"/>
  <c r="B298" i="7"/>
  <c r="C298" i="7"/>
  <c r="J298" i="7" s="1"/>
  <c r="D298" i="7"/>
  <c r="E298" i="7"/>
  <c r="F298" i="7"/>
  <c r="G298" i="7"/>
  <c r="H298" i="7"/>
  <c r="I298" i="7"/>
  <c r="K298" i="7"/>
  <c r="L298" i="7"/>
  <c r="A299" i="7"/>
  <c r="B299" i="7"/>
  <c r="C299" i="7"/>
  <c r="D299" i="7"/>
  <c r="E299" i="7"/>
  <c r="F299" i="7"/>
  <c r="J299" i="7" s="1"/>
  <c r="G299" i="7"/>
  <c r="H299" i="7"/>
  <c r="I299" i="7"/>
  <c r="K299" i="7"/>
  <c r="L299" i="7"/>
  <c r="A300" i="7"/>
  <c r="B300" i="7"/>
  <c r="C300" i="7"/>
  <c r="J300" i="7" s="1"/>
  <c r="D300" i="7"/>
  <c r="E300" i="7"/>
  <c r="F300" i="7"/>
  <c r="G300" i="7"/>
  <c r="H300" i="7"/>
  <c r="I300" i="7"/>
  <c r="K300" i="7"/>
  <c r="L300" i="7"/>
  <c r="A301" i="7"/>
  <c r="B301" i="7"/>
  <c r="C301" i="7"/>
  <c r="D301" i="7"/>
  <c r="E301" i="7"/>
  <c r="F301" i="7"/>
  <c r="J301" i="7" s="1"/>
  <c r="G301" i="7"/>
  <c r="H301" i="7"/>
  <c r="I301" i="7"/>
  <c r="K301" i="7"/>
  <c r="L301" i="7"/>
  <c r="A302" i="7"/>
  <c r="A302" i="6" s="1"/>
  <c r="B302" i="7"/>
  <c r="C302" i="7"/>
  <c r="D302" i="7"/>
  <c r="E302" i="7"/>
  <c r="F302" i="7"/>
  <c r="G302" i="7"/>
  <c r="H302" i="7"/>
  <c r="I302" i="7"/>
  <c r="J302" i="7"/>
  <c r="K302" i="7"/>
  <c r="L302" i="7"/>
  <c r="A303" i="7"/>
  <c r="B303" i="7"/>
  <c r="C303" i="7"/>
  <c r="D303" i="7"/>
  <c r="E303" i="7"/>
  <c r="F303" i="7"/>
  <c r="J303" i="7" s="1"/>
  <c r="G303" i="7"/>
  <c r="H303" i="7"/>
  <c r="I303" i="7"/>
  <c r="K303" i="7"/>
  <c r="L303" i="7"/>
  <c r="A304" i="7"/>
  <c r="A304" i="6" s="1"/>
  <c r="B304" i="7"/>
  <c r="C304" i="7"/>
  <c r="D304" i="7"/>
  <c r="E304" i="7"/>
  <c r="F304" i="7"/>
  <c r="G304" i="7"/>
  <c r="H304" i="7"/>
  <c r="I304" i="7"/>
  <c r="J304" i="7"/>
  <c r="K304" i="7"/>
  <c r="L304" i="7"/>
  <c r="A305" i="7"/>
  <c r="B305" i="7"/>
  <c r="C305" i="7"/>
  <c r="D305" i="7"/>
  <c r="E305" i="7"/>
  <c r="F305" i="7"/>
  <c r="G305" i="7"/>
  <c r="H305" i="7"/>
  <c r="I305" i="7"/>
  <c r="K305" i="7"/>
  <c r="L305" i="7"/>
  <c r="A306" i="7"/>
  <c r="A306" i="6" s="1"/>
  <c r="B306" i="7"/>
  <c r="C306" i="7"/>
  <c r="D306" i="7"/>
  <c r="E306" i="7"/>
  <c r="F306" i="7"/>
  <c r="G306" i="7"/>
  <c r="H306" i="7"/>
  <c r="I306" i="7"/>
  <c r="K306" i="7"/>
  <c r="L306" i="7"/>
  <c r="A307" i="7"/>
  <c r="B307" i="7"/>
  <c r="C307" i="7"/>
  <c r="D307" i="7"/>
  <c r="E307" i="7"/>
  <c r="F307" i="7"/>
  <c r="J307" i="7" s="1"/>
  <c r="G307" i="7"/>
  <c r="H307" i="7"/>
  <c r="I307" i="7"/>
  <c r="K307" i="7"/>
  <c r="L307" i="7"/>
  <c r="A308" i="7"/>
  <c r="B308" i="7"/>
  <c r="C308" i="7"/>
  <c r="D308" i="7"/>
  <c r="E308" i="7"/>
  <c r="F308" i="7"/>
  <c r="G308" i="7"/>
  <c r="H308" i="7"/>
  <c r="I308" i="7"/>
  <c r="J308" i="7"/>
  <c r="K308" i="7"/>
  <c r="L308" i="7"/>
  <c r="A309" i="7"/>
  <c r="B309" i="7"/>
  <c r="C309" i="7"/>
  <c r="D309" i="7"/>
  <c r="E309" i="7"/>
  <c r="E309" i="6" s="1"/>
  <c r="F309" i="7"/>
  <c r="J309" i="7" s="1"/>
  <c r="G309" i="7"/>
  <c r="H309" i="7"/>
  <c r="I309" i="7"/>
  <c r="K309" i="7"/>
  <c r="L309" i="7"/>
  <c r="A310" i="7"/>
  <c r="B310" i="7"/>
  <c r="C310" i="7"/>
  <c r="D310" i="7"/>
  <c r="E310" i="7"/>
  <c r="F310" i="7"/>
  <c r="G310" i="7"/>
  <c r="H310" i="7"/>
  <c r="I310" i="7"/>
  <c r="J310" i="7"/>
  <c r="K310" i="7"/>
  <c r="L310" i="7"/>
  <c r="A311" i="7"/>
  <c r="B311" i="7"/>
  <c r="C311" i="7"/>
  <c r="D311" i="7"/>
  <c r="E311" i="7"/>
  <c r="F311" i="7"/>
  <c r="J311" i="7" s="1"/>
  <c r="G311" i="7"/>
  <c r="H311" i="7"/>
  <c r="I311" i="7"/>
  <c r="K311" i="7"/>
  <c r="L311" i="7"/>
  <c r="A312" i="7"/>
  <c r="B312" i="7"/>
  <c r="C312" i="7"/>
  <c r="J312" i="7" s="1"/>
  <c r="D312" i="7"/>
  <c r="E312" i="7"/>
  <c r="F312" i="7"/>
  <c r="G312" i="7"/>
  <c r="H312" i="7"/>
  <c r="I312" i="7"/>
  <c r="K312" i="7"/>
  <c r="L312" i="7"/>
  <c r="A313" i="7"/>
  <c r="B313" i="7"/>
  <c r="C313" i="7"/>
  <c r="D313" i="7"/>
  <c r="E313" i="7"/>
  <c r="F313" i="7"/>
  <c r="G313" i="7"/>
  <c r="H313" i="7"/>
  <c r="I313" i="7"/>
  <c r="K313" i="7"/>
  <c r="L313" i="7"/>
  <c r="A314" i="7"/>
  <c r="B314" i="7"/>
  <c r="C314" i="7"/>
  <c r="J314" i="7" s="1"/>
  <c r="D314" i="7"/>
  <c r="E314" i="7"/>
  <c r="F314" i="7"/>
  <c r="G314" i="7"/>
  <c r="H314" i="7"/>
  <c r="I314" i="7"/>
  <c r="K314" i="7"/>
  <c r="L314" i="7"/>
  <c r="A315" i="7"/>
  <c r="B315" i="7"/>
  <c r="C315" i="7"/>
  <c r="D315" i="7"/>
  <c r="E315" i="7"/>
  <c r="F315" i="7"/>
  <c r="G315" i="7"/>
  <c r="H315" i="7"/>
  <c r="I315" i="7"/>
  <c r="K315" i="7"/>
  <c r="L315" i="7"/>
  <c r="A316" i="7"/>
  <c r="B316" i="7"/>
  <c r="C316" i="7"/>
  <c r="J316" i="7" s="1"/>
  <c r="D316" i="7"/>
  <c r="E316" i="7"/>
  <c r="E316" i="6" s="1"/>
  <c r="F316" i="7"/>
  <c r="G316" i="7"/>
  <c r="H316" i="7"/>
  <c r="I316" i="7"/>
  <c r="K316" i="7"/>
  <c r="L316" i="7"/>
  <c r="A317" i="7"/>
  <c r="B317" i="7"/>
  <c r="C317" i="7"/>
  <c r="D317" i="7"/>
  <c r="E317" i="7"/>
  <c r="F317" i="7"/>
  <c r="G317" i="7"/>
  <c r="H317" i="7"/>
  <c r="I317" i="7"/>
  <c r="K317" i="7"/>
  <c r="L317" i="7"/>
  <c r="A318" i="7"/>
  <c r="B318" i="7"/>
  <c r="C318" i="7"/>
  <c r="D318" i="7"/>
  <c r="E318" i="7"/>
  <c r="F318" i="7"/>
  <c r="G318" i="7"/>
  <c r="H318" i="7"/>
  <c r="I318" i="7"/>
  <c r="J318" i="7"/>
  <c r="K318" i="7"/>
  <c r="L318" i="7"/>
  <c r="A319" i="7"/>
  <c r="B319" i="7"/>
  <c r="C319" i="7"/>
  <c r="D319" i="7"/>
  <c r="E319" i="7"/>
  <c r="F319" i="7"/>
  <c r="J319" i="7" s="1"/>
  <c r="G319" i="7"/>
  <c r="H319" i="7"/>
  <c r="I319" i="7"/>
  <c r="K319" i="7"/>
  <c r="L319" i="7"/>
  <c r="A320" i="7"/>
  <c r="B320" i="7"/>
  <c r="C320" i="7"/>
  <c r="D320" i="7"/>
  <c r="E320" i="7"/>
  <c r="F320" i="7"/>
  <c r="G320" i="7"/>
  <c r="H320" i="7"/>
  <c r="I320" i="7"/>
  <c r="J320" i="7"/>
  <c r="K320" i="7"/>
  <c r="L320" i="7"/>
  <c r="A321" i="7"/>
  <c r="B321" i="7"/>
  <c r="C321" i="7"/>
  <c r="D321" i="7"/>
  <c r="E321" i="7"/>
  <c r="F321" i="7"/>
  <c r="J321" i="7" s="1"/>
  <c r="G321" i="7"/>
  <c r="H321" i="7"/>
  <c r="I321" i="7"/>
  <c r="K321" i="7"/>
  <c r="L321" i="7"/>
  <c r="A322" i="7"/>
  <c r="B322" i="7"/>
  <c r="C322" i="7"/>
  <c r="J322" i="7" s="1"/>
  <c r="D322" i="7"/>
  <c r="E322" i="7"/>
  <c r="F322" i="7"/>
  <c r="G322" i="7"/>
  <c r="H322" i="7"/>
  <c r="I322" i="7"/>
  <c r="K322" i="7"/>
  <c r="L322" i="7"/>
  <c r="A323" i="7"/>
  <c r="B323" i="7"/>
  <c r="C323" i="7"/>
  <c r="D323" i="7"/>
  <c r="E323" i="7"/>
  <c r="F323" i="7"/>
  <c r="J323" i="7" s="1"/>
  <c r="G323" i="7"/>
  <c r="H323" i="7"/>
  <c r="I323" i="7"/>
  <c r="K323" i="7"/>
  <c r="L323" i="7"/>
  <c r="A324" i="7"/>
  <c r="B324" i="7"/>
  <c r="C324" i="7"/>
  <c r="D324" i="7"/>
  <c r="E324" i="7"/>
  <c r="F324" i="7"/>
  <c r="G324" i="7"/>
  <c r="H324" i="7"/>
  <c r="I324" i="7"/>
  <c r="J324" i="7"/>
  <c r="K324" i="7"/>
  <c r="L324" i="7"/>
  <c r="A325" i="7"/>
  <c r="B325" i="7"/>
  <c r="C325" i="7"/>
  <c r="D325" i="7"/>
  <c r="E325" i="7"/>
  <c r="F325" i="7"/>
  <c r="J325" i="7" s="1"/>
  <c r="G325" i="7"/>
  <c r="H325" i="7"/>
  <c r="I325" i="7"/>
  <c r="K325" i="7"/>
  <c r="L325" i="7"/>
  <c r="A326" i="7"/>
  <c r="B326" i="7"/>
  <c r="C326" i="7"/>
  <c r="D326" i="7"/>
  <c r="E326" i="7"/>
  <c r="F326" i="7"/>
  <c r="G326" i="7"/>
  <c r="H326" i="7"/>
  <c r="I326" i="7"/>
  <c r="J326" i="7"/>
  <c r="K326" i="7"/>
  <c r="L326" i="7"/>
  <c r="A327" i="7"/>
  <c r="B327" i="7"/>
  <c r="C327" i="7"/>
  <c r="D327" i="7"/>
  <c r="E327" i="7"/>
  <c r="F327" i="7"/>
  <c r="J327" i="7" s="1"/>
  <c r="G327" i="7"/>
  <c r="H327" i="7"/>
  <c r="I327" i="7"/>
  <c r="K327" i="7"/>
  <c r="L327" i="7"/>
  <c r="A328" i="7"/>
  <c r="B328" i="7"/>
  <c r="C328" i="7"/>
  <c r="J328" i="7" s="1"/>
  <c r="D328" i="7"/>
  <c r="E328" i="7"/>
  <c r="F328" i="7"/>
  <c r="G328" i="7"/>
  <c r="H328" i="7"/>
  <c r="I328" i="7"/>
  <c r="K328" i="7"/>
  <c r="L328" i="7"/>
  <c r="A329" i="7"/>
  <c r="B329" i="7"/>
  <c r="C329" i="7"/>
  <c r="D329" i="7"/>
  <c r="E329" i="7"/>
  <c r="F329" i="7"/>
  <c r="G329" i="7"/>
  <c r="H329" i="7"/>
  <c r="I329" i="7"/>
  <c r="K329" i="7"/>
  <c r="L329" i="7"/>
  <c r="A330" i="7"/>
  <c r="B330" i="7"/>
  <c r="C330" i="7"/>
  <c r="J330" i="7" s="1"/>
  <c r="D330" i="7"/>
  <c r="E330" i="7"/>
  <c r="F330" i="7"/>
  <c r="G330" i="7"/>
  <c r="H330" i="7"/>
  <c r="I330" i="7"/>
  <c r="K330" i="7"/>
  <c r="L330" i="7"/>
  <c r="A331" i="7"/>
  <c r="B331" i="7"/>
  <c r="C331" i="7"/>
  <c r="D331" i="7"/>
  <c r="E331" i="7"/>
  <c r="F331" i="7"/>
  <c r="G331" i="7"/>
  <c r="H331" i="7"/>
  <c r="I331" i="7"/>
  <c r="K331" i="7"/>
  <c r="L331" i="7"/>
  <c r="A332" i="7"/>
  <c r="B332" i="7"/>
  <c r="C332" i="7"/>
  <c r="J332" i="7" s="1"/>
  <c r="D332" i="7"/>
  <c r="E332" i="7"/>
  <c r="F332" i="7"/>
  <c r="G332" i="7"/>
  <c r="H332" i="7"/>
  <c r="I332" i="7"/>
  <c r="K332" i="7"/>
  <c r="L332" i="7"/>
  <c r="A333" i="7"/>
  <c r="B333" i="7"/>
  <c r="C333" i="7"/>
  <c r="D333" i="7"/>
  <c r="E333" i="7"/>
  <c r="F333" i="7"/>
  <c r="G333" i="7"/>
  <c r="H333" i="7"/>
  <c r="I333" i="7"/>
  <c r="K333" i="7"/>
  <c r="L333" i="7"/>
  <c r="A334" i="7"/>
  <c r="B334" i="7"/>
  <c r="C334" i="7"/>
  <c r="D334" i="7"/>
  <c r="E334" i="7"/>
  <c r="F334" i="7"/>
  <c r="G334" i="7"/>
  <c r="H334" i="7"/>
  <c r="I334" i="7"/>
  <c r="J334" i="7"/>
  <c r="K334" i="7"/>
  <c r="L334" i="7"/>
  <c r="A335" i="7"/>
  <c r="B335" i="7"/>
  <c r="C335" i="7"/>
  <c r="D335" i="7"/>
  <c r="E335" i="7"/>
  <c r="F335" i="7"/>
  <c r="J335" i="7" s="1"/>
  <c r="G335" i="7"/>
  <c r="H335" i="7"/>
  <c r="I335" i="7"/>
  <c r="K335" i="7"/>
  <c r="L335" i="7"/>
  <c r="A336" i="7"/>
  <c r="B336" i="7"/>
  <c r="C336" i="7"/>
  <c r="D336" i="7"/>
  <c r="E336" i="7"/>
  <c r="F336" i="7"/>
  <c r="G336" i="7"/>
  <c r="H336" i="7"/>
  <c r="I336" i="7"/>
  <c r="J336" i="7"/>
  <c r="K336" i="7"/>
  <c r="L336" i="7"/>
  <c r="A337" i="7"/>
  <c r="B337" i="7"/>
  <c r="C337" i="7"/>
  <c r="D337" i="7"/>
  <c r="E337" i="7"/>
  <c r="F337" i="7"/>
  <c r="G337" i="7"/>
  <c r="H337" i="7"/>
  <c r="I337" i="7"/>
  <c r="K337" i="7"/>
  <c r="L337" i="7"/>
  <c r="A338" i="7"/>
  <c r="B338" i="7"/>
  <c r="C338" i="7"/>
  <c r="J338" i="7" s="1"/>
  <c r="D338" i="7"/>
  <c r="E338" i="7"/>
  <c r="F338" i="7"/>
  <c r="G338" i="7"/>
  <c r="H338" i="7"/>
  <c r="I338" i="7"/>
  <c r="K338" i="7"/>
  <c r="L338" i="7"/>
  <c r="A339" i="7"/>
  <c r="B339" i="7"/>
  <c r="C339" i="7"/>
  <c r="D339" i="7"/>
  <c r="E339" i="7"/>
  <c r="F339" i="7"/>
  <c r="J339" i="7" s="1"/>
  <c r="G339" i="7"/>
  <c r="H339" i="7"/>
  <c r="I339" i="7"/>
  <c r="K339" i="7"/>
  <c r="L339" i="7"/>
  <c r="A340" i="7"/>
  <c r="B340" i="7"/>
  <c r="C340" i="7"/>
  <c r="D340" i="7"/>
  <c r="E340" i="7"/>
  <c r="F340" i="7"/>
  <c r="G340" i="7"/>
  <c r="H340" i="7"/>
  <c r="I340" i="7"/>
  <c r="J340" i="7"/>
  <c r="K340" i="7"/>
  <c r="L340" i="7"/>
  <c r="A341" i="7"/>
  <c r="B341" i="7"/>
  <c r="C341" i="7"/>
  <c r="D341" i="7"/>
  <c r="E341" i="7"/>
  <c r="F341" i="7"/>
  <c r="J341" i="7" s="1"/>
  <c r="G341" i="7"/>
  <c r="H341" i="7"/>
  <c r="I341" i="7"/>
  <c r="K341" i="7"/>
  <c r="L341" i="7"/>
  <c r="A342" i="7"/>
  <c r="B342" i="7"/>
  <c r="C342" i="7"/>
  <c r="D342" i="7"/>
  <c r="E342" i="7"/>
  <c r="F342" i="7"/>
  <c r="G342" i="7"/>
  <c r="H342" i="7"/>
  <c r="I342" i="7"/>
  <c r="J342" i="7"/>
  <c r="K342" i="7"/>
  <c r="L342" i="7"/>
  <c r="A343" i="7"/>
  <c r="A343" i="6" s="1"/>
  <c r="B343" i="7"/>
  <c r="C343" i="7"/>
  <c r="D343" i="7"/>
  <c r="E343" i="7"/>
  <c r="F343" i="7"/>
  <c r="J343" i="7" s="1"/>
  <c r="G343" i="7"/>
  <c r="H343" i="7"/>
  <c r="I343" i="7"/>
  <c r="K343" i="7"/>
  <c r="L343" i="7"/>
  <c r="A344" i="7"/>
  <c r="B344" i="7"/>
  <c r="C344" i="7"/>
  <c r="J344" i="7" s="1"/>
  <c r="D344" i="7"/>
  <c r="E344" i="7"/>
  <c r="F344" i="7"/>
  <c r="G344" i="7"/>
  <c r="H344" i="7"/>
  <c r="I344" i="7"/>
  <c r="K344" i="7"/>
  <c r="L344" i="7"/>
  <c r="A345" i="7"/>
  <c r="B345" i="7"/>
  <c r="C345" i="7"/>
  <c r="D345" i="7"/>
  <c r="E345" i="7"/>
  <c r="F345" i="7"/>
  <c r="G345" i="7"/>
  <c r="H345" i="7"/>
  <c r="I345" i="7"/>
  <c r="K345" i="7"/>
  <c r="L345" i="7"/>
  <c r="A346" i="7"/>
  <c r="B346" i="7"/>
  <c r="C346" i="7"/>
  <c r="J346" i="7" s="1"/>
  <c r="D346" i="7"/>
  <c r="E346" i="7"/>
  <c r="F346" i="7"/>
  <c r="G346" i="7"/>
  <c r="H346" i="7"/>
  <c r="I346" i="7"/>
  <c r="K346" i="7"/>
  <c r="L346" i="7"/>
  <c r="A347" i="7"/>
  <c r="B347" i="7"/>
  <c r="C347" i="7"/>
  <c r="D347" i="7"/>
  <c r="E347" i="7"/>
  <c r="F347" i="7"/>
  <c r="G347" i="7"/>
  <c r="H347" i="7"/>
  <c r="I347" i="7"/>
  <c r="K347" i="7"/>
  <c r="L347" i="7"/>
  <c r="A348" i="7"/>
  <c r="B348" i="7"/>
  <c r="C348" i="7"/>
  <c r="J348" i="7" s="1"/>
  <c r="D348" i="7"/>
  <c r="E348" i="7"/>
  <c r="E348" i="6" s="1"/>
  <c r="F348" i="7"/>
  <c r="G348" i="7"/>
  <c r="H348" i="7"/>
  <c r="I348" i="7"/>
  <c r="K348" i="7"/>
  <c r="L348" i="7"/>
  <c r="A349" i="7"/>
  <c r="B349" i="7"/>
  <c r="C349" i="7"/>
  <c r="D349" i="7"/>
  <c r="E349" i="7"/>
  <c r="F349" i="7"/>
  <c r="G349" i="7"/>
  <c r="H349" i="7"/>
  <c r="I349" i="7"/>
  <c r="K349" i="7"/>
  <c r="L349" i="7"/>
  <c r="A350" i="7"/>
  <c r="B350" i="7"/>
  <c r="C350" i="7"/>
  <c r="D350" i="7"/>
  <c r="E350" i="7"/>
  <c r="F350" i="7"/>
  <c r="G350" i="7"/>
  <c r="H350" i="7"/>
  <c r="I350" i="7"/>
  <c r="J350" i="7"/>
  <c r="K350" i="7"/>
  <c r="L350" i="7"/>
  <c r="A351" i="7"/>
  <c r="B351" i="7"/>
  <c r="C351" i="7"/>
  <c r="D351" i="7"/>
  <c r="E351" i="7"/>
  <c r="F351" i="7"/>
  <c r="J351" i="7" s="1"/>
  <c r="G351" i="7"/>
  <c r="H351" i="7"/>
  <c r="I351" i="7"/>
  <c r="K351" i="7"/>
  <c r="L351" i="7"/>
  <c r="A352" i="7"/>
  <c r="B352" i="7"/>
  <c r="C352" i="7"/>
  <c r="D352" i="7"/>
  <c r="E352" i="7"/>
  <c r="F352" i="7"/>
  <c r="G352" i="7"/>
  <c r="H352" i="7"/>
  <c r="I352" i="7"/>
  <c r="J352" i="7"/>
  <c r="K352" i="7"/>
  <c r="L352" i="7"/>
  <c r="A353" i="7"/>
  <c r="B353" i="7"/>
  <c r="C353" i="7"/>
  <c r="D353" i="7"/>
  <c r="E353" i="7"/>
  <c r="F353" i="7"/>
  <c r="J353" i="7" s="1"/>
  <c r="G353" i="7"/>
  <c r="H353" i="7"/>
  <c r="I353" i="7"/>
  <c r="K353" i="7"/>
  <c r="L353" i="7"/>
  <c r="A354" i="7"/>
  <c r="B354" i="7"/>
  <c r="C354" i="7"/>
  <c r="J354" i="7" s="1"/>
  <c r="D354" i="7"/>
  <c r="E354" i="7"/>
  <c r="F354" i="7"/>
  <c r="G354" i="7"/>
  <c r="H354" i="7"/>
  <c r="I354" i="7"/>
  <c r="K354" i="7"/>
  <c r="L354" i="7"/>
  <c r="A355" i="7"/>
  <c r="B355" i="7"/>
  <c r="C355" i="7"/>
  <c r="D355" i="7"/>
  <c r="E355" i="7"/>
  <c r="F355" i="7"/>
  <c r="J355" i="7" s="1"/>
  <c r="G355" i="7"/>
  <c r="H355" i="7"/>
  <c r="I355" i="7"/>
  <c r="K355" i="7"/>
  <c r="L355" i="7"/>
  <c r="A356" i="7"/>
  <c r="B356" i="7"/>
  <c r="C356" i="7"/>
  <c r="D356" i="7"/>
  <c r="E356" i="7"/>
  <c r="F356" i="7"/>
  <c r="G356" i="7"/>
  <c r="H356" i="7"/>
  <c r="I356" i="7"/>
  <c r="J356" i="7"/>
  <c r="K356" i="7"/>
  <c r="L356" i="7"/>
  <c r="A357" i="7"/>
  <c r="B357" i="7"/>
  <c r="C357" i="7"/>
  <c r="D357" i="7"/>
  <c r="E357" i="7"/>
  <c r="F357" i="7"/>
  <c r="J357" i="7" s="1"/>
  <c r="G357" i="7"/>
  <c r="H357" i="7"/>
  <c r="I357" i="7"/>
  <c r="K357" i="7"/>
  <c r="L357" i="7"/>
  <c r="A358" i="7"/>
  <c r="B358" i="7"/>
  <c r="C358" i="7"/>
  <c r="D358" i="7"/>
  <c r="E358" i="7"/>
  <c r="F358" i="7"/>
  <c r="G358" i="7"/>
  <c r="H358" i="7"/>
  <c r="I358" i="7"/>
  <c r="J358" i="7"/>
  <c r="K358" i="7"/>
  <c r="L358" i="7"/>
  <c r="A359" i="7"/>
  <c r="B359" i="7"/>
  <c r="C359" i="7"/>
  <c r="D359" i="7"/>
  <c r="E359" i="7"/>
  <c r="F359" i="7"/>
  <c r="J359" i="7" s="1"/>
  <c r="G359" i="7"/>
  <c r="H359" i="7"/>
  <c r="I359" i="7"/>
  <c r="K359" i="7"/>
  <c r="L359" i="7"/>
  <c r="A360" i="7"/>
  <c r="B360" i="7"/>
  <c r="C360" i="7"/>
  <c r="J360" i="7" s="1"/>
  <c r="D360" i="7"/>
  <c r="E360" i="7"/>
  <c r="F360" i="7"/>
  <c r="G360" i="7"/>
  <c r="H360" i="7"/>
  <c r="I360" i="7"/>
  <c r="K360" i="7"/>
  <c r="L360" i="7"/>
  <c r="A361" i="7"/>
  <c r="B361" i="7"/>
  <c r="C361" i="7"/>
  <c r="D361" i="7"/>
  <c r="E361" i="7"/>
  <c r="F361" i="7"/>
  <c r="G361" i="7"/>
  <c r="H361" i="7"/>
  <c r="I361" i="7"/>
  <c r="K361" i="7"/>
  <c r="L361" i="7"/>
  <c r="A362" i="7"/>
  <c r="B362" i="7"/>
  <c r="C362" i="7"/>
  <c r="J362" i="7" s="1"/>
  <c r="D362" i="7"/>
  <c r="E362" i="7"/>
  <c r="F362" i="7"/>
  <c r="G362" i="7"/>
  <c r="H362" i="7"/>
  <c r="I362" i="7"/>
  <c r="K362" i="7"/>
  <c r="L362" i="7"/>
  <c r="A363" i="7"/>
  <c r="B363" i="7"/>
  <c r="C363" i="7"/>
  <c r="D363" i="7"/>
  <c r="E363" i="7"/>
  <c r="F363" i="7"/>
  <c r="G363" i="7"/>
  <c r="H363" i="7"/>
  <c r="I363" i="7"/>
  <c r="K363" i="7"/>
  <c r="L363" i="7"/>
  <c r="A364" i="7"/>
  <c r="B364" i="7"/>
  <c r="C364" i="7"/>
  <c r="J364" i="7" s="1"/>
  <c r="D364" i="7"/>
  <c r="E364" i="7"/>
  <c r="F364" i="7"/>
  <c r="G364" i="7"/>
  <c r="H364" i="7"/>
  <c r="I364" i="7"/>
  <c r="K364" i="7"/>
  <c r="L364" i="7"/>
  <c r="A365" i="7"/>
  <c r="B365" i="7"/>
  <c r="C365" i="7"/>
  <c r="D365" i="7"/>
  <c r="E365" i="7"/>
  <c r="F365" i="7"/>
  <c r="G365" i="7"/>
  <c r="H365" i="7"/>
  <c r="I365" i="7"/>
  <c r="K365" i="7"/>
  <c r="L365" i="7"/>
  <c r="A366" i="7"/>
  <c r="B366" i="7"/>
  <c r="C366" i="7"/>
  <c r="D366" i="7"/>
  <c r="E366" i="7"/>
  <c r="F366" i="7"/>
  <c r="G366" i="7"/>
  <c r="H366" i="7"/>
  <c r="I366" i="7"/>
  <c r="J366" i="7"/>
  <c r="K366" i="7"/>
  <c r="L366" i="7"/>
  <c r="A367" i="7"/>
  <c r="B367" i="7"/>
  <c r="C367" i="7"/>
  <c r="D367" i="7"/>
  <c r="E367" i="7"/>
  <c r="F367" i="7"/>
  <c r="J367" i="7" s="1"/>
  <c r="G367" i="7"/>
  <c r="H367" i="7"/>
  <c r="I367" i="7"/>
  <c r="K367" i="7"/>
  <c r="L367" i="7"/>
  <c r="A368" i="7"/>
  <c r="A368" i="6" s="1"/>
  <c r="B368" i="7"/>
  <c r="C368" i="7"/>
  <c r="D368" i="7"/>
  <c r="E368" i="7"/>
  <c r="F368" i="7"/>
  <c r="G368" i="7"/>
  <c r="H368" i="7"/>
  <c r="I368" i="7"/>
  <c r="J368" i="7"/>
  <c r="K368" i="7"/>
  <c r="L368" i="7"/>
  <c r="A369" i="7"/>
  <c r="B369" i="7"/>
  <c r="C369" i="7"/>
  <c r="D369" i="7"/>
  <c r="E369" i="7"/>
  <c r="F369" i="7"/>
  <c r="G369" i="7"/>
  <c r="H369" i="7"/>
  <c r="I369" i="7"/>
  <c r="K369" i="7"/>
  <c r="L369" i="7"/>
  <c r="A370" i="7"/>
  <c r="B370" i="7"/>
  <c r="C370" i="7"/>
  <c r="J370" i="7" s="1"/>
  <c r="D370" i="7"/>
  <c r="E370" i="7"/>
  <c r="F370" i="7"/>
  <c r="G370" i="7"/>
  <c r="H370" i="7"/>
  <c r="I370" i="7"/>
  <c r="K370" i="7"/>
  <c r="L370" i="7"/>
  <c r="A371" i="7"/>
  <c r="B371" i="7"/>
  <c r="C371" i="7"/>
  <c r="D371" i="7"/>
  <c r="E371" i="7"/>
  <c r="F371" i="7"/>
  <c r="J371" i="7" s="1"/>
  <c r="G371" i="7"/>
  <c r="H371" i="7"/>
  <c r="I371" i="7"/>
  <c r="K371" i="7"/>
  <c r="L371" i="7"/>
  <c r="A372" i="7"/>
  <c r="B372" i="7"/>
  <c r="C372" i="7"/>
  <c r="D372" i="7"/>
  <c r="E372" i="7"/>
  <c r="F372" i="7"/>
  <c r="G372" i="7"/>
  <c r="H372" i="7"/>
  <c r="I372" i="7"/>
  <c r="J372" i="7"/>
  <c r="K372" i="7"/>
  <c r="L372" i="7"/>
  <c r="A373" i="7"/>
  <c r="B373" i="7"/>
  <c r="C373" i="7"/>
  <c r="D373" i="7"/>
  <c r="E373" i="7"/>
  <c r="F373" i="7"/>
  <c r="J373" i="7" s="1"/>
  <c r="G373" i="7"/>
  <c r="H373" i="7"/>
  <c r="I373" i="7"/>
  <c r="K373" i="7"/>
  <c r="L373" i="7"/>
  <c r="A374" i="7"/>
  <c r="B374" i="7"/>
  <c r="C374" i="7"/>
  <c r="D374" i="7"/>
  <c r="E374" i="7"/>
  <c r="F374" i="7"/>
  <c r="G374" i="7"/>
  <c r="H374" i="7"/>
  <c r="I374" i="7"/>
  <c r="J374" i="7"/>
  <c r="K374" i="7"/>
  <c r="L374" i="7"/>
  <c r="A375" i="7"/>
  <c r="B375" i="7"/>
  <c r="C375" i="7"/>
  <c r="D375" i="7"/>
  <c r="E375" i="7"/>
  <c r="F375" i="7"/>
  <c r="J375" i="7" s="1"/>
  <c r="G375" i="7"/>
  <c r="H375" i="7"/>
  <c r="I375" i="7"/>
  <c r="K375" i="7"/>
  <c r="L375" i="7"/>
  <c r="A376" i="7"/>
  <c r="B376" i="7"/>
  <c r="C376" i="7"/>
  <c r="J376" i="7" s="1"/>
  <c r="D376" i="7"/>
  <c r="E376" i="7"/>
  <c r="F376" i="7"/>
  <c r="G376" i="7"/>
  <c r="H376" i="7"/>
  <c r="I376" i="7"/>
  <c r="K376" i="7"/>
  <c r="L376" i="7"/>
  <c r="A377" i="7"/>
  <c r="B377" i="7"/>
  <c r="C377" i="7"/>
  <c r="D377" i="7"/>
  <c r="E377" i="7"/>
  <c r="F377" i="7"/>
  <c r="G377" i="7"/>
  <c r="H377" i="7"/>
  <c r="I377" i="7"/>
  <c r="K377" i="7"/>
  <c r="L377" i="7"/>
  <c r="A378" i="7"/>
  <c r="B378" i="7"/>
  <c r="C378" i="7"/>
  <c r="J378" i="7" s="1"/>
  <c r="D378" i="7"/>
  <c r="E378" i="7"/>
  <c r="F378" i="7"/>
  <c r="G378" i="7"/>
  <c r="H378" i="7"/>
  <c r="I378" i="7"/>
  <c r="K378" i="7"/>
  <c r="L378" i="7"/>
  <c r="A379" i="7"/>
  <c r="B379" i="7"/>
  <c r="C379" i="7"/>
  <c r="D379" i="7"/>
  <c r="E379" i="7"/>
  <c r="F379" i="7"/>
  <c r="G379" i="7"/>
  <c r="H379" i="7"/>
  <c r="I379" i="7"/>
  <c r="K379" i="7"/>
  <c r="L379" i="7"/>
  <c r="A380" i="7"/>
  <c r="B380" i="7"/>
  <c r="C380" i="7"/>
  <c r="J380" i="7" s="1"/>
  <c r="D380" i="7"/>
  <c r="E380" i="7"/>
  <c r="F380" i="7"/>
  <c r="G380" i="7"/>
  <c r="H380" i="7"/>
  <c r="I380" i="7"/>
  <c r="K380" i="7"/>
  <c r="L380" i="7"/>
  <c r="A381" i="7"/>
  <c r="B381" i="7"/>
  <c r="C381" i="7"/>
  <c r="D381" i="7"/>
  <c r="E381" i="7"/>
  <c r="F381" i="7"/>
  <c r="G381" i="7"/>
  <c r="H381" i="7"/>
  <c r="I381" i="7"/>
  <c r="K381" i="7"/>
  <c r="L381" i="7"/>
  <c r="A382" i="7"/>
  <c r="B382" i="7"/>
  <c r="C382" i="7"/>
  <c r="D382" i="7"/>
  <c r="E382" i="7"/>
  <c r="F382" i="7"/>
  <c r="J382" i="7" s="1"/>
  <c r="G382" i="7"/>
  <c r="H382" i="7"/>
  <c r="I382" i="7"/>
  <c r="K382" i="7"/>
  <c r="L382" i="7"/>
  <c r="A383" i="7"/>
  <c r="B383" i="7"/>
  <c r="C383" i="7"/>
  <c r="D383" i="7"/>
  <c r="E383" i="7"/>
  <c r="F383" i="7"/>
  <c r="G383" i="7"/>
  <c r="H383" i="7"/>
  <c r="I383" i="7"/>
  <c r="J383" i="7"/>
  <c r="K383" i="7"/>
  <c r="L383" i="7"/>
  <c r="A384" i="7"/>
  <c r="B384" i="7"/>
  <c r="C384" i="7"/>
  <c r="D384" i="7"/>
  <c r="E384" i="7"/>
  <c r="F384" i="7"/>
  <c r="J384" i="7" s="1"/>
  <c r="G384" i="7"/>
  <c r="H384" i="7"/>
  <c r="I384" i="7"/>
  <c r="K384" i="7"/>
  <c r="L384" i="7"/>
  <c r="A385" i="7"/>
  <c r="B385" i="7"/>
  <c r="C385" i="7"/>
  <c r="D385" i="7"/>
  <c r="E385" i="7"/>
  <c r="F385" i="7"/>
  <c r="G385" i="7"/>
  <c r="H385" i="7"/>
  <c r="I385" i="7"/>
  <c r="J385" i="7"/>
  <c r="K385" i="7"/>
  <c r="L385" i="7"/>
  <c r="A386" i="7"/>
  <c r="B386" i="7"/>
  <c r="C386" i="7"/>
  <c r="D386" i="7"/>
  <c r="E386" i="7"/>
  <c r="F386" i="7"/>
  <c r="J386" i="7" s="1"/>
  <c r="G386" i="7"/>
  <c r="H386" i="7"/>
  <c r="I386" i="7"/>
  <c r="K386" i="7"/>
  <c r="L386" i="7"/>
  <c r="A387" i="7"/>
  <c r="B387" i="7"/>
  <c r="C387" i="7"/>
  <c r="D387" i="7"/>
  <c r="E387" i="7"/>
  <c r="F387" i="7"/>
  <c r="G387" i="7"/>
  <c r="H387" i="7"/>
  <c r="I387" i="7"/>
  <c r="J387" i="7"/>
  <c r="K387" i="7"/>
  <c r="L387" i="7"/>
  <c r="A388" i="7"/>
  <c r="B388" i="7"/>
  <c r="C388" i="7"/>
  <c r="D388" i="7"/>
  <c r="E388" i="7"/>
  <c r="F388" i="7"/>
  <c r="J388" i="7" s="1"/>
  <c r="G388" i="7"/>
  <c r="H388" i="7"/>
  <c r="I388" i="7"/>
  <c r="K388" i="7"/>
  <c r="L388" i="7"/>
  <c r="A389" i="7"/>
  <c r="B389" i="7"/>
  <c r="C389" i="7"/>
  <c r="D389" i="7"/>
  <c r="E389" i="7"/>
  <c r="F389" i="7"/>
  <c r="G389" i="7"/>
  <c r="H389" i="7"/>
  <c r="I389" i="7"/>
  <c r="J389" i="7"/>
  <c r="K389" i="7"/>
  <c r="L389" i="7"/>
  <c r="A390" i="7"/>
  <c r="B390" i="7"/>
  <c r="C390" i="7"/>
  <c r="D390" i="7"/>
  <c r="E390" i="7"/>
  <c r="F390" i="7"/>
  <c r="J390" i="7" s="1"/>
  <c r="G390" i="7"/>
  <c r="H390" i="7"/>
  <c r="I390" i="7"/>
  <c r="K390" i="7"/>
  <c r="L390" i="7"/>
  <c r="A391" i="7"/>
  <c r="B391" i="7"/>
  <c r="C391" i="7"/>
  <c r="D391" i="7"/>
  <c r="E391" i="7"/>
  <c r="F391" i="7"/>
  <c r="G391" i="7"/>
  <c r="H391" i="7"/>
  <c r="I391" i="7"/>
  <c r="J391" i="7"/>
  <c r="K391" i="7"/>
  <c r="L391" i="7"/>
  <c r="A392" i="7"/>
  <c r="A392" i="6" s="1"/>
  <c r="B392" i="7"/>
  <c r="C392" i="7"/>
  <c r="D392" i="7"/>
  <c r="E392" i="7"/>
  <c r="F392" i="7"/>
  <c r="J392" i="7" s="1"/>
  <c r="G392" i="7"/>
  <c r="H392" i="7"/>
  <c r="I392" i="7"/>
  <c r="K392" i="7"/>
  <c r="L392" i="7"/>
  <c r="A393" i="7"/>
  <c r="B393" i="7"/>
  <c r="C393" i="7"/>
  <c r="D393" i="7"/>
  <c r="E393" i="7"/>
  <c r="F393" i="7"/>
  <c r="G393" i="7"/>
  <c r="H393" i="7"/>
  <c r="I393" i="7"/>
  <c r="J393" i="7"/>
  <c r="K393" i="7"/>
  <c r="L393" i="7"/>
  <c r="A394" i="7"/>
  <c r="A394" i="6" s="1"/>
  <c r="B394" i="7"/>
  <c r="C394" i="7"/>
  <c r="D394" i="7"/>
  <c r="E394" i="7"/>
  <c r="F394" i="7"/>
  <c r="J394" i="7" s="1"/>
  <c r="G394" i="7"/>
  <c r="H394" i="7"/>
  <c r="I394" i="7"/>
  <c r="K394" i="7"/>
  <c r="L394" i="7"/>
  <c r="A395" i="7"/>
  <c r="B395" i="7"/>
  <c r="C395" i="7"/>
  <c r="D395" i="7"/>
  <c r="E395" i="7"/>
  <c r="F395" i="7"/>
  <c r="G395" i="7"/>
  <c r="H395" i="7"/>
  <c r="I395" i="7"/>
  <c r="J395" i="7"/>
  <c r="K395" i="7"/>
  <c r="L395" i="7"/>
  <c r="A396" i="7"/>
  <c r="B396" i="7"/>
  <c r="C396" i="7"/>
  <c r="D396" i="7"/>
  <c r="E396" i="7"/>
  <c r="F396" i="7"/>
  <c r="J396" i="7" s="1"/>
  <c r="G396" i="7"/>
  <c r="H396" i="7"/>
  <c r="I396" i="7"/>
  <c r="K396" i="7"/>
  <c r="L396" i="7"/>
  <c r="A397" i="7"/>
  <c r="B397" i="7"/>
  <c r="C397" i="7"/>
  <c r="D397" i="7"/>
  <c r="E397" i="7"/>
  <c r="F397" i="7"/>
  <c r="G397" i="7"/>
  <c r="H397" i="7"/>
  <c r="I397" i="7"/>
  <c r="J397" i="7"/>
  <c r="K397" i="7"/>
  <c r="L397" i="7"/>
  <c r="A398" i="7"/>
  <c r="B398" i="7"/>
  <c r="C398" i="7"/>
  <c r="D398" i="7"/>
  <c r="E398" i="7"/>
  <c r="F398" i="7"/>
  <c r="J398" i="7" s="1"/>
  <c r="G398" i="7"/>
  <c r="H398" i="7"/>
  <c r="I398" i="7"/>
  <c r="K398" i="7"/>
  <c r="L398" i="7"/>
  <c r="A399" i="7"/>
  <c r="B399" i="7"/>
  <c r="C399" i="7"/>
  <c r="D399" i="7"/>
  <c r="E399" i="7"/>
  <c r="F399" i="7"/>
  <c r="G399" i="7"/>
  <c r="H399" i="7"/>
  <c r="I399" i="7"/>
  <c r="J399" i="7"/>
  <c r="K399" i="7"/>
  <c r="L399" i="7"/>
  <c r="A400" i="7"/>
  <c r="A400" i="6" s="1"/>
  <c r="B400" i="7"/>
  <c r="C400" i="7"/>
  <c r="D400" i="7"/>
  <c r="E400" i="7"/>
  <c r="F400" i="7"/>
  <c r="J400" i="7" s="1"/>
  <c r="G400" i="7"/>
  <c r="H400" i="7"/>
  <c r="I400" i="7"/>
  <c r="K400" i="7"/>
  <c r="L400" i="7"/>
  <c r="A401" i="7"/>
  <c r="B401" i="7"/>
  <c r="C401" i="7"/>
  <c r="D401" i="7"/>
  <c r="E401" i="7"/>
  <c r="F401" i="7"/>
  <c r="G401" i="7"/>
  <c r="H401" i="7"/>
  <c r="I401" i="7"/>
  <c r="J401" i="7"/>
  <c r="K401" i="7"/>
  <c r="L401" i="7"/>
  <c r="A402" i="7"/>
  <c r="B402" i="7"/>
  <c r="C402" i="7"/>
  <c r="D402" i="7"/>
  <c r="E402" i="7"/>
  <c r="F402" i="7"/>
  <c r="J402" i="7" s="1"/>
  <c r="G402" i="7"/>
  <c r="H402" i="7"/>
  <c r="I402" i="7"/>
  <c r="K402" i="7"/>
  <c r="L402" i="7"/>
  <c r="A403" i="7"/>
  <c r="B403" i="7"/>
  <c r="C403" i="7"/>
  <c r="D403" i="7"/>
  <c r="E403" i="7"/>
  <c r="F403" i="7"/>
  <c r="G403" i="7"/>
  <c r="H403" i="7"/>
  <c r="I403" i="7"/>
  <c r="J403" i="7"/>
  <c r="K403" i="7"/>
  <c r="L403" i="7"/>
  <c r="A404" i="7"/>
  <c r="B404" i="7"/>
  <c r="C404" i="7"/>
  <c r="D404" i="7"/>
  <c r="E404" i="7"/>
  <c r="F404" i="7"/>
  <c r="J404" i="7" s="1"/>
  <c r="G404" i="7"/>
  <c r="H404" i="7"/>
  <c r="I404" i="7"/>
  <c r="K404" i="7"/>
  <c r="L404" i="7"/>
  <c r="A405" i="7"/>
  <c r="B405" i="7"/>
  <c r="C405" i="7"/>
  <c r="D405" i="7"/>
  <c r="E405" i="7"/>
  <c r="F405" i="7"/>
  <c r="G405" i="7"/>
  <c r="H405" i="7"/>
  <c r="I405" i="7"/>
  <c r="J405" i="7"/>
  <c r="K405" i="7"/>
  <c r="L405" i="7"/>
  <c r="A406" i="7"/>
  <c r="B406" i="7"/>
  <c r="C406" i="7"/>
  <c r="D406" i="7"/>
  <c r="E406" i="7"/>
  <c r="F406" i="7"/>
  <c r="J406" i="7" s="1"/>
  <c r="G406" i="7"/>
  <c r="H406" i="7"/>
  <c r="I406" i="7"/>
  <c r="K406" i="7"/>
  <c r="L406" i="7"/>
  <c r="A407" i="7"/>
  <c r="B407" i="7"/>
  <c r="C407" i="7"/>
  <c r="D407" i="7"/>
  <c r="E407" i="7"/>
  <c r="F407" i="7"/>
  <c r="G407" i="7"/>
  <c r="H407" i="7"/>
  <c r="I407" i="7"/>
  <c r="J407" i="7"/>
  <c r="K407" i="7"/>
  <c r="L407" i="7"/>
  <c r="A408" i="7"/>
  <c r="A408" i="6" s="1"/>
  <c r="B408" i="7"/>
  <c r="C408" i="7"/>
  <c r="D408" i="7"/>
  <c r="E408" i="7"/>
  <c r="F408" i="7"/>
  <c r="J408" i="7" s="1"/>
  <c r="G408" i="7"/>
  <c r="H408" i="7"/>
  <c r="I408" i="7"/>
  <c r="K408" i="7"/>
  <c r="L408" i="7"/>
  <c r="A409" i="7"/>
  <c r="B409" i="7"/>
  <c r="C409" i="7"/>
  <c r="D409" i="7"/>
  <c r="E409" i="7"/>
  <c r="F409" i="7"/>
  <c r="G409" i="7"/>
  <c r="H409" i="7"/>
  <c r="I409" i="7"/>
  <c r="J409" i="7"/>
  <c r="K409" i="7"/>
  <c r="L409" i="7"/>
  <c r="A410" i="7"/>
  <c r="A410" i="6" s="1"/>
  <c r="B410" i="7"/>
  <c r="C410" i="7"/>
  <c r="D410" i="7"/>
  <c r="E410" i="7"/>
  <c r="F410" i="7"/>
  <c r="J410" i="7" s="1"/>
  <c r="G410" i="7"/>
  <c r="H410" i="7"/>
  <c r="I410" i="7"/>
  <c r="K410" i="7"/>
  <c r="L410" i="7"/>
  <c r="A411" i="7"/>
  <c r="B411" i="7"/>
  <c r="C411" i="7"/>
  <c r="D411" i="7"/>
  <c r="E411" i="7"/>
  <c r="F411" i="7"/>
  <c r="G411" i="7"/>
  <c r="H411" i="7"/>
  <c r="I411" i="7"/>
  <c r="J411" i="7"/>
  <c r="K411" i="7"/>
  <c r="L411" i="7"/>
  <c r="A412" i="7"/>
  <c r="B412" i="7"/>
  <c r="C412" i="7"/>
  <c r="D412" i="7"/>
  <c r="E412" i="7"/>
  <c r="F412" i="7"/>
  <c r="J412" i="7" s="1"/>
  <c r="G412" i="7"/>
  <c r="H412" i="7"/>
  <c r="I412" i="7"/>
  <c r="K412" i="7"/>
  <c r="L412" i="7"/>
  <c r="A413" i="7"/>
  <c r="B413" i="7"/>
  <c r="C413" i="7"/>
  <c r="D413" i="7"/>
  <c r="E413" i="7"/>
  <c r="F413" i="7"/>
  <c r="G413" i="7"/>
  <c r="H413" i="7"/>
  <c r="I413" i="7"/>
  <c r="J413" i="7"/>
  <c r="K413" i="7"/>
  <c r="L413" i="7"/>
  <c r="A414" i="7"/>
  <c r="B414" i="7"/>
  <c r="C414" i="7"/>
  <c r="D414" i="7"/>
  <c r="E414" i="7"/>
  <c r="F414" i="7"/>
  <c r="J414" i="7" s="1"/>
  <c r="G414" i="7"/>
  <c r="H414" i="7"/>
  <c r="I414" i="7"/>
  <c r="K414" i="7"/>
  <c r="L414" i="7"/>
  <c r="A415" i="7"/>
  <c r="B415" i="7"/>
  <c r="C415" i="7"/>
  <c r="D415" i="7"/>
  <c r="E415" i="7"/>
  <c r="F415" i="7"/>
  <c r="G415" i="7"/>
  <c r="H415" i="7"/>
  <c r="I415" i="7"/>
  <c r="J415" i="7"/>
  <c r="K415" i="7"/>
  <c r="L415" i="7"/>
  <c r="A416" i="7"/>
  <c r="A416" i="6" s="1"/>
  <c r="B416" i="7"/>
  <c r="C416" i="7"/>
  <c r="D416" i="7"/>
  <c r="E416" i="7"/>
  <c r="F416" i="7"/>
  <c r="J416" i="7" s="1"/>
  <c r="G416" i="7"/>
  <c r="H416" i="7"/>
  <c r="I416" i="7"/>
  <c r="K416" i="7"/>
  <c r="L416" i="7"/>
  <c r="A417" i="7"/>
  <c r="B417" i="7"/>
  <c r="C417" i="7"/>
  <c r="D417" i="7"/>
  <c r="E417" i="7"/>
  <c r="F417" i="7"/>
  <c r="G417" i="7"/>
  <c r="H417" i="7"/>
  <c r="I417" i="7"/>
  <c r="J417" i="7"/>
  <c r="K417" i="7"/>
  <c r="L417" i="7"/>
  <c r="A418" i="7"/>
  <c r="B418" i="7"/>
  <c r="C418" i="7"/>
  <c r="D418" i="7"/>
  <c r="E418" i="7"/>
  <c r="F418" i="7"/>
  <c r="J418" i="7" s="1"/>
  <c r="G418" i="7"/>
  <c r="H418" i="7"/>
  <c r="I418" i="7"/>
  <c r="K418" i="7"/>
  <c r="L418" i="7"/>
  <c r="A419" i="7"/>
  <c r="B419" i="7"/>
  <c r="C419" i="7"/>
  <c r="D419" i="7"/>
  <c r="E419" i="7"/>
  <c r="F419" i="7"/>
  <c r="G419" i="7"/>
  <c r="H419" i="7"/>
  <c r="I419" i="7"/>
  <c r="J419" i="7"/>
  <c r="K419" i="7"/>
  <c r="L419" i="7"/>
  <c r="A420" i="7"/>
  <c r="B420" i="7"/>
  <c r="C420" i="7"/>
  <c r="D420" i="7"/>
  <c r="E420" i="7"/>
  <c r="F420" i="7"/>
  <c r="J420" i="7" s="1"/>
  <c r="G420" i="7"/>
  <c r="H420" i="7"/>
  <c r="I420" i="7"/>
  <c r="K420" i="7"/>
  <c r="L420" i="7"/>
  <c r="A421" i="7"/>
  <c r="B421" i="7"/>
  <c r="C421" i="7"/>
  <c r="D421" i="7"/>
  <c r="E421" i="7"/>
  <c r="F421" i="7"/>
  <c r="G421" i="7"/>
  <c r="H421" i="7"/>
  <c r="I421" i="7"/>
  <c r="J421" i="7"/>
  <c r="K421" i="7"/>
  <c r="L421" i="7"/>
  <c r="A422" i="7"/>
  <c r="B422" i="7"/>
  <c r="C422" i="7"/>
  <c r="D422" i="7"/>
  <c r="E422" i="7"/>
  <c r="F422" i="7"/>
  <c r="J422" i="7" s="1"/>
  <c r="G422" i="7"/>
  <c r="H422" i="7"/>
  <c r="I422" i="7"/>
  <c r="K422" i="7"/>
  <c r="L422" i="7"/>
  <c r="A423" i="7"/>
  <c r="B423" i="7"/>
  <c r="C423" i="7"/>
  <c r="D423" i="7"/>
  <c r="E423" i="7"/>
  <c r="F423" i="7"/>
  <c r="G423" i="7"/>
  <c r="H423" i="7"/>
  <c r="I423" i="7"/>
  <c r="J423" i="7"/>
  <c r="K423" i="7"/>
  <c r="L423" i="7"/>
  <c r="A424" i="7"/>
  <c r="B424" i="7"/>
  <c r="C424" i="7"/>
  <c r="D424" i="7"/>
  <c r="E424" i="7"/>
  <c r="F424" i="7"/>
  <c r="J424" i="7" s="1"/>
  <c r="G424" i="7"/>
  <c r="H424" i="7"/>
  <c r="I424" i="7"/>
  <c r="K424" i="7"/>
  <c r="L424" i="7"/>
  <c r="A425" i="7"/>
  <c r="B425" i="7"/>
  <c r="C425" i="7"/>
  <c r="D425" i="7"/>
  <c r="E425" i="7"/>
  <c r="F425" i="7"/>
  <c r="G425" i="7"/>
  <c r="H425" i="7"/>
  <c r="I425" i="7"/>
  <c r="J425" i="7"/>
  <c r="K425" i="7"/>
  <c r="L425" i="7"/>
  <c r="A426" i="7"/>
  <c r="B426" i="7"/>
  <c r="C426" i="7"/>
  <c r="D426" i="7"/>
  <c r="E426" i="7"/>
  <c r="F426" i="7"/>
  <c r="J426" i="7" s="1"/>
  <c r="G426" i="7"/>
  <c r="H426" i="7"/>
  <c r="I426" i="7"/>
  <c r="K426" i="7"/>
  <c r="L426" i="7"/>
  <c r="A427" i="7"/>
  <c r="B427" i="7"/>
  <c r="C427" i="7"/>
  <c r="D427" i="7"/>
  <c r="E427" i="7"/>
  <c r="F427" i="7"/>
  <c r="G427" i="7"/>
  <c r="H427" i="7"/>
  <c r="I427" i="7"/>
  <c r="J427" i="7"/>
  <c r="K427" i="7"/>
  <c r="L427" i="7"/>
  <c r="A428" i="7"/>
  <c r="B428" i="7"/>
  <c r="C428" i="7"/>
  <c r="D428" i="7"/>
  <c r="E428" i="7"/>
  <c r="F428" i="7"/>
  <c r="J428" i="7" s="1"/>
  <c r="G428" i="7"/>
  <c r="H428" i="7"/>
  <c r="I428" i="7"/>
  <c r="K428" i="7"/>
  <c r="L428" i="7"/>
  <c r="A429" i="7"/>
  <c r="B429" i="7"/>
  <c r="C429" i="7"/>
  <c r="D429" i="7"/>
  <c r="E429" i="7"/>
  <c r="F429" i="7"/>
  <c r="G429" i="7"/>
  <c r="H429" i="7"/>
  <c r="I429" i="7"/>
  <c r="J429" i="7"/>
  <c r="K429" i="7"/>
  <c r="L429" i="7"/>
  <c r="A430" i="7"/>
  <c r="B430" i="7"/>
  <c r="C430" i="7"/>
  <c r="D430" i="7"/>
  <c r="E430" i="7"/>
  <c r="F430" i="7"/>
  <c r="J430" i="7" s="1"/>
  <c r="G430" i="7"/>
  <c r="H430" i="7"/>
  <c r="I430" i="7"/>
  <c r="K430" i="7"/>
  <c r="L430" i="7"/>
  <c r="A431" i="7"/>
  <c r="B431" i="7"/>
  <c r="C431" i="7"/>
  <c r="D431" i="7"/>
  <c r="E431" i="7"/>
  <c r="F431" i="7"/>
  <c r="G431" i="7"/>
  <c r="H431" i="7"/>
  <c r="I431" i="7"/>
  <c r="J431" i="7"/>
  <c r="K431" i="7"/>
  <c r="L431" i="7"/>
  <c r="A432" i="7"/>
  <c r="B432" i="7"/>
  <c r="C432" i="7"/>
  <c r="D432" i="7"/>
  <c r="E432" i="7"/>
  <c r="F432" i="7"/>
  <c r="J432" i="7" s="1"/>
  <c r="G432" i="7"/>
  <c r="H432" i="7"/>
  <c r="I432" i="7"/>
  <c r="K432" i="7"/>
  <c r="L432" i="7"/>
  <c r="A433" i="7"/>
  <c r="B433" i="7"/>
  <c r="C433" i="7"/>
  <c r="D433" i="7"/>
  <c r="E433" i="7"/>
  <c r="F433" i="7"/>
  <c r="G433" i="7"/>
  <c r="H433" i="7"/>
  <c r="I433" i="7"/>
  <c r="J433" i="7"/>
  <c r="K433" i="7"/>
  <c r="L433" i="7"/>
  <c r="A434" i="7"/>
  <c r="B434" i="7"/>
  <c r="C434" i="7"/>
  <c r="D434" i="7"/>
  <c r="E434" i="7"/>
  <c r="F434" i="7"/>
  <c r="J434" i="7" s="1"/>
  <c r="G434" i="7"/>
  <c r="H434" i="7"/>
  <c r="I434" i="7"/>
  <c r="K434" i="7"/>
  <c r="L434" i="7"/>
  <c r="A435" i="7"/>
  <c r="B435" i="7"/>
  <c r="C435" i="7"/>
  <c r="D435" i="7"/>
  <c r="E435" i="7"/>
  <c r="F435" i="7"/>
  <c r="G435" i="7"/>
  <c r="H435" i="7"/>
  <c r="I435" i="7"/>
  <c r="J435" i="7"/>
  <c r="K435" i="7"/>
  <c r="L435" i="7"/>
  <c r="A436" i="7"/>
  <c r="B436" i="7"/>
  <c r="C436" i="7"/>
  <c r="D436" i="7"/>
  <c r="E436" i="7"/>
  <c r="F436" i="7"/>
  <c r="J436" i="7" s="1"/>
  <c r="G436" i="7"/>
  <c r="H436" i="7"/>
  <c r="I436" i="7"/>
  <c r="K436" i="7"/>
  <c r="L436" i="7"/>
  <c r="A437" i="7"/>
  <c r="B437" i="7"/>
  <c r="C437" i="7"/>
  <c r="D437" i="7"/>
  <c r="E437" i="7"/>
  <c r="F437" i="7"/>
  <c r="G437" i="7"/>
  <c r="H437" i="7"/>
  <c r="I437" i="7"/>
  <c r="J437" i="7"/>
  <c r="K437" i="7"/>
  <c r="L437" i="7"/>
  <c r="A438" i="7"/>
  <c r="B438" i="7"/>
  <c r="C438" i="7"/>
  <c r="D438" i="7"/>
  <c r="E438" i="7"/>
  <c r="F438" i="7"/>
  <c r="J438" i="7" s="1"/>
  <c r="G438" i="7"/>
  <c r="H438" i="7"/>
  <c r="I438" i="7"/>
  <c r="K438" i="7"/>
  <c r="L438" i="7"/>
  <c r="A439" i="7"/>
  <c r="B439" i="7"/>
  <c r="C439" i="7"/>
  <c r="D439" i="7"/>
  <c r="E439" i="7"/>
  <c r="F439" i="7"/>
  <c r="G439" i="7"/>
  <c r="H439" i="7"/>
  <c r="I439" i="7"/>
  <c r="J439" i="7"/>
  <c r="K439" i="7"/>
  <c r="L439" i="7"/>
  <c r="A440" i="7"/>
  <c r="B440" i="7"/>
  <c r="C440" i="7"/>
  <c r="D440" i="7"/>
  <c r="E440" i="7"/>
  <c r="F440" i="7"/>
  <c r="J440" i="7" s="1"/>
  <c r="G440" i="7"/>
  <c r="H440" i="7"/>
  <c r="I440" i="7"/>
  <c r="K440" i="7"/>
  <c r="L440" i="7"/>
  <c r="A441" i="7"/>
  <c r="B441" i="7"/>
  <c r="C441" i="7"/>
  <c r="D441" i="7"/>
  <c r="E441" i="7"/>
  <c r="F441" i="7"/>
  <c r="G441" i="7"/>
  <c r="H441" i="7"/>
  <c r="I441" i="7"/>
  <c r="J441" i="7"/>
  <c r="K441" i="7"/>
  <c r="L441" i="7"/>
  <c r="A442" i="7"/>
  <c r="B442" i="7"/>
  <c r="C442" i="7"/>
  <c r="D442" i="7"/>
  <c r="E442" i="7"/>
  <c r="F442" i="7"/>
  <c r="J442" i="7" s="1"/>
  <c r="G442" i="7"/>
  <c r="H442" i="7"/>
  <c r="I442" i="7"/>
  <c r="K442" i="7"/>
  <c r="L442" i="7"/>
  <c r="A443" i="7"/>
  <c r="B443" i="7"/>
  <c r="C443" i="7"/>
  <c r="D443" i="7"/>
  <c r="E443" i="7"/>
  <c r="F443" i="7"/>
  <c r="G443" i="7"/>
  <c r="H443" i="7"/>
  <c r="I443" i="7"/>
  <c r="J443" i="7"/>
  <c r="K443" i="7"/>
  <c r="L443" i="7"/>
  <c r="A444" i="7"/>
  <c r="B444" i="7"/>
  <c r="C444" i="7"/>
  <c r="D444" i="7"/>
  <c r="E444" i="7"/>
  <c r="F444" i="7"/>
  <c r="J444" i="7" s="1"/>
  <c r="G444" i="7"/>
  <c r="H444" i="7"/>
  <c r="I444" i="7"/>
  <c r="K444" i="7"/>
  <c r="L444" i="7"/>
  <c r="A445" i="7"/>
  <c r="B445" i="7"/>
  <c r="C445" i="7"/>
  <c r="D445" i="7"/>
  <c r="E445" i="7"/>
  <c r="F445" i="7"/>
  <c r="G445" i="7"/>
  <c r="H445" i="7"/>
  <c r="I445" i="7"/>
  <c r="J445" i="7"/>
  <c r="K445" i="7"/>
  <c r="L445" i="7"/>
  <c r="A446" i="7"/>
  <c r="B446" i="7"/>
  <c r="C446" i="7"/>
  <c r="D446" i="7"/>
  <c r="E446" i="7"/>
  <c r="F446" i="7"/>
  <c r="J446" i="7" s="1"/>
  <c r="G446" i="7"/>
  <c r="H446" i="7"/>
  <c r="I446" i="7"/>
  <c r="K446" i="7"/>
  <c r="L446" i="7"/>
  <c r="A447" i="7"/>
  <c r="B447" i="7"/>
  <c r="C447" i="7"/>
  <c r="D447" i="7"/>
  <c r="E447" i="7"/>
  <c r="F447" i="7"/>
  <c r="G447" i="7"/>
  <c r="H447" i="7"/>
  <c r="I447" i="7"/>
  <c r="J447" i="7"/>
  <c r="K447" i="7"/>
  <c r="L447" i="7"/>
  <c r="A448" i="7"/>
  <c r="B448" i="7"/>
  <c r="C448" i="7"/>
  <c r="D448" i="7"/>
  <c r="E448" i="7"/>
  <c r="F448" i="7"/>
  <c r="J448" i="7" s="1"/>
  <c r="G448" i="7"/>
  <c r="H448" i="7"/>
  <c r="I448" i="7"/>
  <c r="K448" i="7"/>
  <c r="L448" i="7"/>
  <c r="A449" i="7"/>
  <c r="B449" i="7"/>
  <c r="C449" i="7"/>
  <c r="D449" i="7"/>
  <c r="E449" i="7"/>
  <c r="F449" i="7"/>
  <c r="G449" i="7"/>
  <c r="H449" i="7"/>
  <c r="I449" i="7"/>
  <c r="J449" i="7"/>
  <c r="K449" i="7"/>
  <c r="L449" i="7"/>
  <c r="A450" i="7"/>
  <c r="B450" i="7"/>
  <c r="C450" i="7"/>
  <c r="D450" i="7"/>
  <c r="E450" i="7"/>
  <c r="F450" i="7"/>
  <c r="J450" i="7" s="1"/>
  <c r="G450" i="7"/>
  <c r="H450" i="7"/>
  <c r="I450" i="7"/>
  <c r="K450" i="7"/>
  <c r="L450" i="7"/>
  <c r="A451" i="7"/>
  <c r="B451" i="7"/>
  <c r="C451" i="7"/>
  <c r="D451" i="7"/>
  <c r="E451" i="7"/>
  <c r="F451" i="7"/>
  <c r="G451" i="7"/>
  <c r="H451" i="7"/>
  <c r="I451" i="7"/>
  <c r="J451" i="7"/>
  <c r="K451" i="7"/>
  <c r="L451" i="7"/>
  <c r="A452" i="7"/>
  <c r="B452" i="7"/>
  <c r="C452" i="7"/>
  <c r="D452" i="7"/>
  <c r="E452" i="7"/>
  <c r="F452" i="7"/>
  <c r="J452" i="7" s="1"/>
  <c r="G452" i="7"/>
  <c r="H452" i="7"/>
  <c r="I452" i="7"/>
  <c r="K452" i="7"/>
  <c r="L452" i="7"/>
  <c r="A453" i="7"/>
  <c r="B453" i="7"/>
  <c r="C453" i="7"/>
  <c r="D453" i="7"/>
  <c r="E453" i="7"/>
  <c r="F453" i="7"/>
  <c r="G453" i="7"/>
  <c r="H453" i="7"/>
  <c r="I453" i="7"/>
  <c r="J453" i="7"/>
  <c r="K453" i="7"/>
  <c r="L453" i="7"/>
  <c r="A454" i="7"/>
  <c r="B454" i="7"/>
  <c r="C454" i="7"/>
  <c r="D454" i="7"/>
  <c r="E454" i="7"/>
  <c r="F454" i="7"/>
  <c r="J454" i="7" s="1"/>
  <c r="G454" i="7"/>
  <c r="H454" i="7"/>
  <c r="I454" i="7"/>
  <c r="K454" i="7"/>
  <c r="L454" i="7"/>
  <c r="A455" i="7"/>
  <c r="B455" i="7"/>
  <c r="C455" i="7"/>
  <c r="D455" i="7"/>
  <c r="E455" i="7"/>
  <c r="F455" i="7"/>
  <c r="G455" i="7"/>
  <c r="H455" i="7"/>
  <c r="I455" i="7"/>
  <c r="J455" i="7"/>
  <c r="K455" i="7"/>
  <c r="L455" i="7"/>
  <c r="A456" i="7"/>
  <c r="B456" i="7"/>
  <c r="C456" i="7"/>
  <c r="D456" i="7"/>
  <c r="E456" i="7"/>
  <c r="F456" i="7"/>
  <c r="J456" i="7" s="1"/>
  <c r="G456" i="7"/>
  <c r="H456" i="7"/>
  <c r="I456" i="7"/>
  <c r="K456" i="7"/>
  <c r="L456" i="7"/>
  <c r="A457" i="7"/>
  <c r="B457" i="7"/>
  <c r="C457" i="7"/>
  <c r="D457" i="7"/>
  <c r="E457" i="7"/>
  <c r="F457" i="7"/>
  <c r="G457" i="7"/>
  <c r="H457" i="7"/>
  <c r="I457" i="7"/>
  <c r="J457" i="7"/>
  <c r="K457" i="7"/>
  <c r="L457" i="7"/>
  <c r="A458" i="7"/>
  <c r="B458" i="7"/>
  <c r="C458" i="7"/>
  <c r="D458" i="7"/>
  <c r="E458" i="7"/>
  <c r="F458" i="7"/>
  <c r="J458" i="7" s="1"/>
  <c r="G458" i="7"/>
  <c r="H458" i="7"/>
  <c r="I458" i="7"/>
  <c r="K458" i="7"/>
  <c r="L458" i="7"/>
  <c r="A459" i="7"/>
  <c r="B459" i="7"/>
  <c r="C459" i="7"/>
  <c r="D459" i="7"/>
  <c r="E459" i="7"/>
  <c r="F459" i="7"/>
  <c r="G459" i="7"/>
  <c r="H459" i="7"/>
  <c r="I459" i="7"/>
  <c r="J459" i="7"/>
  <c r="K459" i="7"/>
  <c r="L459" i="7"/>
  <c r="A460" i="7"/>
  <c r="B460" i="7"/>
  <c r="C460" i="7"/>
  <c r="D460" i="7"/>
  <c r="E460" i="7"/>
  <c r="F460" i="7"/>
  <c r="J460" i="7" s="1"/>
  <c r="G460" i="7"/>
  <c r="H460" i="7"/>
  <c r="I460" i="7"/>
  <c r="K460" i="7"/>
  <c r="L460" i="7"/>
  <c r="A461" i="7"/>
  <c r="B461" i="7"/>
  <c r="C461" i="7"/>
  <c r="D461" i="7"/>
  <c r="E461" i="7"/>
  <c r="F461" i="7"/>
  <c r="G461" i="7"/>
  <c r="H461" i="7"/>
  <c r="I461" i="7"/>
  <c r="J461" i="7"/>
  <c r="K461" i="7"/>
  <c r="L461" i="7"/>
  <c r="A462" i="7"/>
  <c r="B462" i="7"/>
  <c r="C462" i="7"/>
  <c r="D462" i="7"/>
  <c r="E462" i="7"/>
  <c r="F462" i="7"/>
  <c r="J462" i="7" s="1"/>
  <c r="G462" i="7"/>
  <c r="H462" i="7"/>
  <c r="I462" i="7"/>
  <c r="K462" i="7"/>
  <c r="L462" i="7"/>
  <c r="A463" i="7"/>
  <c r="B463" i="7"/>
  <c r="C463" i="7"/>
  <c r="D463" i="7"/>
  <c r="E463" i="7"/>
  <c r="F463" i="7"/>
  <c r="G463" i="7"/>
  <c r="H463" i="7"/>
  <c r="I463" i="7"/>
  <c r="J463" i="7"/>
  <c r="K463" i="7"/>
  <c r="L463" i="7"/>
  <c r="A464" i="7"/>
  <c r="B464" i="7"/>
  <c r="C464" i="7"/>
  <c r="D464" i="7"/>
  <c r="E464" i="7"/>
  <c r="F464" i="7"/>
  <c r="J464" i="7" s="1"/>
  <c r="G464" i="7"/>
  <c r="H464" i="7"/>
  <c r="I464" i="7"/>
  <c r="K464" i="7"/>
  <c r="L464" i="7"/>
  <c r="A465" i="7"/>
  <c r="B465" i="7"/>
  <c r="C465" i="7"/>
  <c r="D465" i="7"/>
  <c r="E465" i="7"/>
  <c r="F465" i="7"/>
  <c r="G465" i="7"/>
  <c r="H465" i="7"/>
  <c r="I465" i="7"/>
  <c r="J465" i="7"/>
  <c r="K465" i="7"/>
  <c r="L465" i="7"/>
  <c r="A466" i="7"/>
  <c r="B466" i="7"/>
  <c r="C466" i="7"/>
  <c r="D466" i="7"/>
  <c r="E466" i="7"/>
  <c r="F466" i="7"/>
  <c r="J466" i="7" s="1"/>
  <c r="G466" i="7"/>
  <c r="H466" i="7"/>
  <c r="I466" i="7"/>
  <c r="K466" i="7"/>
  <c r="L466" i="7"/>
  <c r="A467" i="7"/>
  <c r="B467" i="7"/>
  <c r="C467" i="7"/>
  <c r="D467" i="7"/>
  <c r="E467" i="7"/>
  <c r="F467" i="7"/>
  <c r="G467" i="7"/>
  <c r="H467" i="7"/>
  <c r="I467" i="7"/>
  <c r="J467" i="7"/>
  <c r="K467" i="7"/>
  <c r="L467" i="7"/>
  <c r="A468" i="7"/>
  <c r="B468" i="7"/>
  <c r="C468" i="7"/>
  <c r="D468" i="7"/>
  <c r="E468" i="7"/>
  <c r="F468" i="7"/>
  <c r="J468" i="7" s="1"/>
  <c r="G468" i="7"/>
  <c r="H468" i="7"/>
  <c r="I468" i="7"/>
  <c r="K468" i="7"/>
  <c r="L468" i="7"/>
  <c r="A469" i="7"/>
  <c r="B469" i="7"/>
  <c r="C469" i="7"/>
  <c r="D469" i="7"/>
  <c r="E469" i="7"/>
  <c r="F469" i="7"/>
  <c r="G469" i="7"/>
  <c r="H469" i="7"/>
  <c r="I469" i="7"/>
  <c r="J469" i="7"/>
  <c r="K469" i="7"/>
  <c r="L469" i="7"/>
  <c r="A470" i="7"/>
  <c r="B470" i="7"/>
  <c r="C470" i="7"/>
  <c r="D470" i="7"/>
  <c r="E470" i="7"/>
  <c r="F470" i="7"/>
  <c r="J470" i="7" s="1"/>
  <c r="G470" i="7"/>
  <c r="H470" i="7"/>
  <c r="I470" i="7"/>
  <c r="K470" i="7"/>
  <c r="L470" i="7"/>
  <c r="A471" i="7"/>
  <c r="B471" i="7"/>
  <c r="C471" i="7"/>
  <c r="D471" i="7"/>
  <c r="E471" i="7"/>
  <c r="F471" i="7"/>
  <c r="G471" i="7"/>
  <c r="H471" i="7"/>
  <c r="I471" i="7"/>
  <c r="J471" i="7"/>
  <c r="K471" i="7"/>
  <c r="L471" i="7"/>
  <c r="A472" i="7"/>
  <c r="B472" i="7"/>
  <c r="C472" i="7"/>
  <c r="D472" i="7"/>
  <c r="E472" i="7"/>
  <c r="F472" i="7"/>
  <c r="J472" i="7" s="1"/>
  <c r="G472" i="7"/>
  <c r="H472" i="7"/>
  <c r="I472" i="7"/>
  <c r="K472" i="7"/>
  <c r="L472" i="7"/>
  <c r="A473" i="7"/>
  <c r="B473" i="7"/>
  <c r="C473" i="7"/>
  <c r="D473" i="7"/>
  <c r="E473" i="7"/>
  <c r="F473" i="7"/>
  <c r="G473" i="7"/>
  <c r="H473" i="7"/>
  <c r="I473" i="7"/>
  <c r="J473" i="7"/>
  <c r="K473" i="7"/>
  <c r="L473" i="7"/>
  <c r="A474" i="7"/>
  <c r="B474" i="7"/>
  <c r="C474" i="7"/>
  <c r="D474" i="7"/>
  <c r="E474" i="7"/>
  <c r="F474" i="7"/>
  <c r="J474" i="7" s="1"/>
  <c r="G474" i="7"/>
  <c r="H474" i="7"/>
  <c r="I474" i="7"/>
  <c r="K474" i="7"/>
  <c r="L474" i="7"/>
  <c r="A475" i="7"/>
  <c r="B475" i="7"/>
  <c r="C475" i="7"/>
  <c r="D475" i="7"/>
  <c r="E475" i="7"/>
  <c r="F475" i="7"/>
  <c r="G475" i="7"/>
  <c r="H475" i="7"/>
  <c r="I475" i="7"/>
  <c r="J475" i="7"/>
  <c r="K475" i="7"/>
  <c r="L475" i="7"/>
  <c r="A476" i="7"/>
  <c r="B476" i="7"/>
  <c r="C476" i="7"/>
  <c r="D476" i="7"/>
  <c r="E476" i="7"/>
  <c r="F476" i="7"/>
  <c r="J476" i="7" s="1"/>
  <c r="G476" i="7"/>
  <c r="H476" i="7"/>
  <c r="I476" i="7"/>
  <c r="K476" i="7"/>
  <c r="L476" i="7"/>
  <c r="A477" i="7"/>
  <c r="B477" i="7"/>
  <c r="C477" i="7"/>
  <c r="D477" i="7"/>
  <c r="E477" i="7"/>
  <c r="F477" i="7"/>
  <c r="G477" i="7"/>
  <c r="H477" i="7"/>
  <c r="I477" i="7"/>
  <c r="J477" i="7"/>
  <c r="K477" i="7"/>
  <c r="L477" i="7"/>
  <c r="A478" i="7"/>
  <c r="B478" i="7"/>
  <c r="C478" i="7"/>
  <c r="D478" i="7"/>
  <c r="E478" i="7"/>
  <c r="F478" i="7"/>
  <c r="J478" i="7" s="1"/>
  <c r="G478" i="7"/>
  <c r="H478" i="7"/>
  <c r="I478" i="7"/>
  <c r="K478" i="7"/>
  <c r="L478" i="7"/>
  <c r="A479" i="7"/>
  <c r="B479" i="7"/>
  <c r="C479" i="7"/>
  <c r="D479" i="7"/>
  <c r="E479" i="7"/>
  <c r="F479" i="7"/>
  <c r="G479" i="7"/>
  <c r="H479" i="7"/>
  <c r="I479" i="7"/>
  <c r="J479" i="7"/>
  <c r="K479" i="7"/>
  <c r="L479" i="7"/>
  <c r="A480" i="7"/>
  <c r="B480" i="7"/>
  <c r="C480" i="7"/>
  <c r="D480" i="7"/>
  <c r="E480" i="7"/>
  <c r="F480" i="7"/>
  <c r="J480" i="7" s="1"/>
  <c r="G480" i="7"/>
  <c r="H480" i="7"/>
  <c r="I480" i="7"/>
  <c r="K480" i="7"/>
  <c r="L480" i="7"/>
  <c r="A481" i="7"/>
  <c r="B481" i="7"/>
  <c r="C481" i="7"/>
  <c r="D481" i="7"/>
  <c r="E481" i="7"/>
  <c r="F481" i="7"/>
  <c r="G481" i="7"/>
  <c r="H481" i="7"/>
  <c r="I481" i="7"/>
  <c r="J481" i="7"/>
  <c r="K481" i="7"/>
  <c r="L481" i="7"/>
  <c r="A482" i="7"/>
  <c r="B482" i="7"/>
  <c r="C482" i="7"/>
  <c r="D482" i="7"/>
  <c r="E482" i="7"/>
  <c r="F482" i="7"/>
  <c r="J482" i="7" s="1"/>
  <c r="G482" i="7"/>
  <c r="H482" i="7"/>
  <c r="I482" i="7"/>
  <c r="K482" i="7"/>
  <c r="L482" i="7"/>
  <c r="A483" i="7"/>
  <c r="B483" i="7"/>
  <c r="C483" i="7"/>
  <c r="D483" i="7"/>
  <c r="E483" i="7"/>
  <c r="F483" i="7"/>
  <c r="G483" i="7"/>
  <c r="H483" i="7"/>
  <c r="I483" i="7"/>
  <c r="J483" i="7"/>
  <c r="K483" i="7"/>
  <c r="L483" i="7"/>
  <c r="A484" i="7"/>
  <c r="B484" i="7"/>
  <c r="C484" i="7"/>
  <c r="D484" i="7"/>
  <c r="E484" i="7"/>
  <c r="F484" i="7"/>
  <c r="J484" i="7" s="1"/>
  <c r="G484" i="7"/>
  <c r="H484" i="7"/>
  <c r="I484" i="7"/>
  <c r="K484" i="7"/>
  <c r="L484" i="7"/>
  <c r="A485" i="7"/>
  <c r="B485" i="7"/>
  <c r="C485" i="7"/>
  <c r="D485" i="7"/>
  <c r="E485" i="7"/>
  <c r="F485" i="7"/>
  <c r="G485" i="7"/>
  <c r="H485" i="7"/>
  <c r="I485" i="7"/>
  <c r="J485" i="7"/>
  <c r="K485" i="7"/>
  <c r="L485" i="7"/>
  <c r="A486" i="7"/>
  <c r="B486" i="7"/>
  <c r="C486" i="7"/>
  <c r="D486" i="7"/>
  <c r="E486" i="7"/>
  <c r="F486" i="7"/>
  <c r="J486" i="7" s="1"/>
  <c r="G486" i="7"/>
  <c r="H486" i="7"/>
  <c r="I486" i="7"/>
  <c r="K486" i="7"/>
  <c r="L486" i="7"/>
  <c r="A487" i="7"/>
  <c r="B487" i="7"/>
  <c r="C487" i="7"/>
  <c r="D487" i="7"/>
  <c r="E487" i="7"/>
  <c r="F487" i="7"/>
  <c r="G487" i="7"/>
  <c r="H487" i="7"/>
  <c r="I487" i="7"/>
  <c r="J487" i="7"/>
  <c r="K487" i="7"/>
  <c r="L487" i="7"/>
  <c r="A488" i="7"/>
  <c r="B488" i="7"/>
  <c r="C488" i="7"/>
  <c r="D488" i="7"/>
  <c r="E488" i="7"/>
  <c r="F488" i="7"/>
  <c r="J488" i="7" s="1"/>
  <c r="G488" i="7"/>
  <c r="H488" i="7"/>
  <c r="I488" i="7"/>
  <c r="K488" i="7"/>
  <c r="L488" i="7"/>
  <c r="A489" i="7"/>
  <c r="B489" i="7"/>
  <c r="C489" i="7"/>
  <c r="D489" i="7"/>
  <c r="E489" i="7"/>
  <c r="F489" i="7"/>
  <c r="G489" i="7"/>
  <c r="H489" i="7"/>
  <c r="I489" i="7"/>
  <c r="J489" i="7"/>
  <c r="K489" i="7"/>
  <c r="L489" i="7"/>
  <c r="A490" i="7"/>
  <c r="B490" i="7"/>
  <c r="C490" i="7"/>
  <c r="D490" i="7"/>
  <c r="E490" i="7"/>
  <c r="F490" i="7"/>
  <c r="J490" i="7" s="1"/>
  <c r="G490" i="7"/>
  <c r="H490" i="7"/>
  <c r="I490" i="7"/>
  <c r="K490" i="7"/>
  <c r="L490" i="7"/>
  <c r="A491" i="7"/>
  <c r="B491" i="7"/>
  <c r="C491" i="7"/>
  <c r="D491" i="7"/>
  <c r="E491" i="7"/>
  <c r="F491" i="7"/>
  <c r="G491" i="7"/>
  <c r="H491" i="7"/>
  <c r="I491" i="7"/>
  <c r="J491" i="7"/>
  <c r="K491" i="7"/>
  <c r="L491" i="7"/>
  <c r="A492" i="7"/>
  <c r="B492" i="7"/>
  <c r="C492" i="7"/>
  <c r="D492" i="7"/>
  <c r="E492" i="7"/>
  <c r="F492" i="7"/>
  <c r="J492" i="7" s="1"/>
  <c r="G492" i="7"/>
  <c r="H492" i="7"/>
  <c r="I492" i="7"/>
  <c r="K492" i="7"/>
  <c r="L492" i="7"/>
  <c r="A493" i="7"/>
  <c r="B493" i="7"/>
  <c r="C493" i="7"/>
  <c r="D493" i="7"/>
  <c r="E493" i="7"/>
  <c r="F493" i="7"/>
  <c r="G493" i="7"/>
  <c r="H493" i="7"/>
  <c r="I493" i="7"/>
  <c r="J493" i="7"/>
  <c r="K493" i="7"/>
  <c r="L493" i="7"/>
  <c r="A494" i="7"/>
  <c r="B494" i="7"/>
  <c r="C494" i="7"/>
  <c r="D494" i="7"/>
  <c r="E494" i="7"/>
  <c r="F494" i="7"/>
  <c r="J494" i="7" s="1"/>
  <c r="G494" i="7"/>
  <c r="H494" i="7"/>
  <c r="I494" i="7"/>
  <c r="K494" i="7"/>
  <c r="L494" i="7"/>
  <c r="A495" i="7"/>
  <c r="B495" i="7"/>
  <c r="C495" i="7"/>
  <c r="D495" i="7"/>
  <c r="E495" i="7"/>
  <c r="F495" i="7"/>
  <c r="G495" i="7"/>
  <c r="H495" i="7"/>
  <c r="I495" i="7"/>
  <c r="J495" i="7"/>
  <c r="K495" i="7"/>
  <c r="L495" i="7"/>
  <c r="A496" i="7"/>
  <c r="B496" i="7"/>
  <c r="C496" i="7"/>
  <c r="D496" i="7"/>
  <c r="E496" i="7"/>
  <c r="F496" i="7"/>
  <c r="J496" i="7" s="1"/>
  <c r="G496" i="7"/>
  <c r="H496" i="7"/>
  <c r="I496" i="7"/>
  <c r="K496" i="7"/>
  <c r="L496" i="7"/>
  <c r="A497" i="7"/>
  <c r="B497" i="7"/>
  <c r="C497" i="7"/>
  <c r="D497" i="7"/>
  <c r="E497" i="7"/>
  <c r="F497" i="7"/>
  <c r="G497" i="7"/>
  <c r="H497" i="7"/>
  <c r="I497" i="7"/>
  <c r="J497" i="7"/>
  <c r="K497" i="7"/>
  <c r="L497" i="7"/>
  <c r="A498" i="7"/>
  <c r="B498" i="7"/>
  <c r="C498" i="7"/>
  <c r="D498" i="7"/>
  <c r="E498" i="7"/>
  <c r="F498" i="7"/>
  <c r="J498" i="7" s="1"/>
  <c r="G498" i="7"/>
  <c r="H498" i="7"/>
  <c r="I498" i="7"/>
  <c r="K498" i="7"/>
  <c r="L498" i="7"/>
  <c r="A499" i="7"/>
  <c r="B499" i="7"/>
  <c r="C499" i="7"/>
  <c r="D499" i="7"/>
  <c r="E499" i="7"/>
  <c r="F499" i="7"/>
  <c r="G499" i="7"/>
  <c r="H499" i="7"/>
  <c r="I499" i="7"/>
  <c r="J499" i="7"/>
  <c r="K499" i="7"/>
  <c r="L499" i="7"/>
  <c r="A500" i="7"/>
  <c r="B500" i="7"/>
  <c r="C500" i="7"/>
  <c r="D500" i="7"/>
  <c r="E500" i="7"/>
  <c r="F500" i="7"/>
  <c r="J500" i="7" s="1"/>
  <c r="G500" i="7"/>
  <c r="H500" i="7"/>
  <c r="I500" i="7"/>
  <c r="K500" i="7"/>
  <c r="L500" i="7"/>
  <c r="A501" i="7"/>
  <c r="B501" i="7"/>
  <c r="C501" i="7"/>
  <c r="D501" i="7"/>
  <c r="E501" i="7"/>
  <c r="F501" i="7"/>
  <c r="G501" i="7"/>
  <c r="H501" i="7"/>
  <c r="I501" i="7"/>
  <c r="J501" i="7"/>
  <c r="K501" i="7"/>
  <c r="L501" i="7"/>
  <c r="A502" i="7"/>
  <c r="B502" i="7"/>
  <c r="C502" i="7"/>
  <c r="D502" i="7"/>
  <c r="E502" i="7"/>
  <c r="F502" i="7"/>
  <c r="J502" i="7" s="1"/>
  <c r="G502" i="7"/>
  <c r="H502" i="7"/>
  <c r="I502" i="7"/>
  <c r="K502" i="7"/>
  <c r="L502" i="7"/>
  <c r="A503" i="7"/>
  <c r="B503" i="7"/>
  <c r="C503" i="7"/>
  <c r="D503" i="7"/>
  <c r="E503" i="7"/>
  <c r="F503" i="7"/>
  <c r="G503" i="7"/>
  <c r="H503" i="7"/>
  <c r="I503" i="7"/>
  <c r="J503" i="7"/>
  <c r="K503" i="7"/>
  <c r="L503" i="7"/>
  <c r="A504" i="7"/>
  <c r="B504" i="7"/>
  <c r="C504" i="7"/>
  <c r="D504" i="7"/>
  <c r="E504" i="7"/>
  <c r="F504" i="7"/>
  <c r="J504" i="7" s="1"/>
  <c r="G504" i="7"/>
  <c r="H504" i="7"/>
  <c r="I504" i="7"/>
  <c r="K504" i="7"/>
  <c r="L504" i="7"/>
  <c r="A505" i="7"/>
  <c r="B505" i="7"/>
  <c r="C505" i="7"/>
  <c r="D505" i="7"/>
  <c r="E505" i="7"/>
  <c r="F505" i="7"/>
  <c r="G505" i="7"/>
  <c r="H505" i="7"/>
  <c r="I505" i="7"/>
  <c r="J505" i="7"/>
  <c r="K505" i="7"/>
  <c r="L505" i="7"/>
  <c r="A506" i="7"/>
  <c r="B506" i="7"/>
  <c r="C506" i="7"/>
  <c r="D506" i="7"/>
  <c r="E506" i="7"/>
  <c r="F506" i="7"/>
  <c r="J506" i="7" s="1"/>
  <c r="G506" i="7"/>
  <c r="H506" i="7"/>
  <c r="I506" i="7"/>
  <c r="K506" i="7"/>
  <c r="L506" i="7"/>
  <c r="A507" i="7"/>
  <c r="B507" i="7"/>
  <c r="C507" i="7"/>
  <c r="D507" i="7"/>
  <c r="E507" i="7"/>
  <c r="F507" i="7"/>
  <c r="G507" i="7"/>
  <c r="H507" i="7"/>
  <c r="I507" i="7"/>
  <c r="J507" i="7"/>
  <c r="K507" i="7"/>
  <c r="L507" i="7"/>
  <c r="A508" i="7"/>
  <c r="B508" i="7"/>
  <c r="C508" i="7"/>
  <c r="D508" i="7"/>
  <c r="E508" i="7"/>
  <c r="F508" i="7"/>
  <c r="J508" i="7" s="1"/>
  <c r="G508" i="7"/>
  <c r="H508" i="7"/>
  <c r="I508" i="7"/>
  <c r="K508" i="7"/>
  <c r="L508" i="7"/>
  <c r="A509" i="7"/>
  <c r="B509" i="7"/>
  <c r="C509" i="7"/>
  <c r="D509" i="7"/>
  <c r="E509" i="7"/>
  <c r="F509" i="7"/>
  <c r="G509" i="7"/>
  <c r="H509" i="7"/>
  <c r="I509" i="7"/>
  <c r="J509" i="7"/>
  <c r="K509" i="7"/>
  <c r="L509" i="7"/>
  <c r="A510" i="7"/>
  <c r="B510" i="7"/>
  <c r="C510" i="7"/>
  <c r="D510" i="7"/>
  <c r="E510" i="7"/>
  <c r="F510" i="7"/>
  <c r="J510" i="7" s="1"/>
  <c r="G510" i="7"/>
  <c r="H510" i="7"/>
  <c r="I510" i="7"/>
  <c r="K510" i="7"/>
  <c r="L510" i="7"/>
  <c r="A511" i="7"/>
  <c r="B511" i="7"/>
  <c r="C511" i="7"/>
  <c r="D511" i="7"/>
  <c r="E511" i="7"/>
  <c r="F511" i="7"/>
  <c r="G511" i="7"/>
  <c r="H511" i="7"/>
  <c r="I511" i="7"/>
  <c r="J511" i="7"/>
  <c r="K511" i="7"/>
  <c r="L511" i="7"/>
  <c r="A512" i="7"/>
  <c r="B512" i="7"/>
  <c r="C512" i="7"/>
  <c r="D512" i="7"/>
  <c r="E512" i="7"/>
  <c r="F512" i="7"/>
  <c r="J512" i="7" s="1"/>
  <c r="G512" i="7"/>
  <c r="H512" i="7"/>
  <c r="I512" i="7"/>
  <c r="K512" i="7"/>
  <c r="L512" i="7"/>
  <c r="A513" i="7"/>
  <c r="B513" i="7"/>
  <c r="C513" i="7"/>
  <c r="D513" i="7"/>
  <c r="E513" i="7"/>
  <c r="F513" i="7"/>
  <c r="G513" i="7"/>
  <c r="H513" i="7"/>
  <c r="I513" i="7"/>
  <c r="J513" i="7"/>
  <c r="K513" i="7"/>
  <c r="L513" i="7"/>
  <c r="A514" i="7"/>
  <c r="B514" i="7"/>
  <c r="C514" i="7"/>
  <c r="D514" i="7"/>
  <c r="E514" i="7"/>
  <c r="F514" i="7"/>
  <c r="J514" i="7" s="1"/>
  <c r="G514" i="7"/>
  <c r="H514" i="7"/>
  <c r="I514" i="7"/>
  <c r="K514" i="7"/>
  <c r="L514" i="7"/>
  <c r="A515" i="7"/>
  <c r="B515" i="7"/>
  <c r="C515" i="7"/>
  <c r="D515" i="7"/>
  <c r="E515" i="7"/>
  <c r="F515" i="7"/>
  <c r="G515" i="7"/>
  <c r="H515" i="7"/>
  <c r="I515" i="7"/>
  <c r="J515" i="7"/>
  <c r="K515" i="7"/>
  <c r="L515" i="7"/>
  <c r="A516" i="7"/>
  <c r="B516" i="7"/>
  <c r="C516" i="7"/>
  <c r="D516" i="7"/>
  <c r="E516" i="7"/>
  <c r="F516" i="7"/>
  <c r="J516" i="7" s="1"/>
  <c r="G516" i="7"/>
  <c r="H516" i="7"/>
  <c r="I516" i="7"/>
  <c r="K516" i="7"/>
  <c r="L516" i="7"/>
  <c r="A517" i="7"/>
  <c r="B517" i="7"/>
  <c r="C517" i="7"/>
  <c r="D517" i="7"/>
  <c r="E517" i="7"/>
  <c r="F517" i="7"/>
  <c r="G517" i="7"/>
  <c r="H517" i="7"/>
  <c r="I517" i="7"/>
  <c r="J517" i="7"/>
  <c r="K517" i="7"/>
  <c r="L517" i="7"/>
  <c r="A518" i="7"/>
  <c r="B518" i="7"/>
  <c r="C518" i="7"/>
  <c r="D518" i="7"/>
  <c r="E518" i="7"/>
  <c r="F518" i="7"/>
  <c r="J518" i="7" s="1"/>
  <c r="G518" i="7"/>
  <c r="H518" i="7"/>
  <c r="I518" i="7"/>
  <c r="K518" i="7"/>
  <c r="L518" i="7"/>
  <c r="A519" i="7"/>
  <c r="B519" i="7"/>
  <c r="C519" i="7"/>
  <c r="D519" i="7"/>
  <c r="E519" i="7"/>
  <c r="F519" i="7"/>
  <c r="G519" i="7"/>
  <c r="H519" i="7"/>
  <c r="I519" i="7"/>
  <c r="J519" i="7"/>
  <c r="K519" i="7"/>
  <c r="L519" i="7"/>
  <c r="A520" i="7"/>
  <c r="B520" i="7"/>
  <c r="C520" i="7"/>
  <c r="D520" i="7"/>
  <c r="E520" i="7"/>
  <c r="F520" i="7"/>
  <c r="J520" i="7" s="1"/>
  <c r="G520" i="7"/>
  <c r="H520" i="7"/>
  <c r="I520" i="7"/>
  <c r="K520" i="7"/>
  <c r="L520" i="7"/>
  <c r="A521" i="7"/>
  <c r="B521" i="7"/>
  <c r="C521" i="7"/>
  <c r="D521" i="7"/>
  <c r="E521" i="7"/>
  <c r="F521" i="7"/>
  <c r="G521" i="7"/>
  <c r="H521" i="7"/>
  <c r="I521" i="7"/>
  <c r="J521" i="7"/>
  <c r="K521" i="7"/>
  <c r="L521" i="7"/>
  <c r="A522" i="7"/>
  <c r="B522" i="7"/>
  <c r="C522" i="7"/>
  <c r="D522" i="7"/>
  <c r="E522" i="7"/>
  <c r="F522" i="7"/>
  <c r="J522" i="7" s="1"/>
  <c r="G522" i="7"/>
  <c r="H522" i="7"/>
  <c r="I522" i="7"/>
  <c r="K522" i="7"/>
  <c r="L522" i="7"/>
  <c r="A523" i="7"/>
  <c r="B523" i="7"/>
  <c r="C523" i="7"/>
  <c r="D523" i="7"/>
  <c r="E523" i="7"/>
  <c r="F523" i="7"/>
  <c r="G523" i="7"/>
  <c r="H523" i="7"/>
  <c r="I523" i="7"/>
  <c r="J523" i="7"/>
  <c r="K523" i="7"/>
  <c r="L523" i="7"/>
  <c r="A524" i="7"/>
  <c r="B524" i="7"/>
  <c r="C524" i="7"/>
  <c r="D524" i="7"/>
  <c r="E524" i="7"/>
  <c r="F524" i="7"/>
  <c r="J524" i="7" s="1"/>
  <c r="G524" i="7"/>
  <c r="H524" i="7"/>
  <c r="I524" i="7"/>
  <c r="K524" i="7"/>
  <c r="L524" i="7"/>
  <c r="A525" i="7"/>
  <c r="B525" i="7"/>
  <c r="C525" i="7"/>
  <c r="D525" i="7"/>
  <c r="E525" i="7"/>
  <c r="F525" i="7"/>
  <c r="G525" i="7"/>
  <c r="H525" i="7"/>
  <c r="I525" i="7"/>
  <c r="J525" i="7"/>
  <c r="K525" i="7"/>
  <c r="L525" i="7"/>
  <c r="A526" i="7"/>
  <c r="B526" i="7"/>
  <c r="C526" i="7"/>
  <c r="D526" i="7"/>
  <c r="E526" i="7"/>
  <c r="F526" i="7"/>
  <c r="J526" i="7" s="1"/>
  <c r="G526" i="7"/>
  <c r="H526" i="7"/>
  <c r="I526" i="7"/>
  <c r="K526" i="7"/>
  <c r="L526" i="7"/>
  <c r="A527" i="7"/>
  <c r="B527" i="7"/>
  <c r="C527" i="7"/>
  <c r="D527" i="7"/>
  <c r="E527" i="7"/>
  <c r="F527" i="7"/>
  <c r="G527" i="7"/>
  <c r="H527" i="7"/>
  <c r="I527" i="7"/>
  <c r="J527" i="7"/>
  <c r="K527" i="7"/>
  <c r="L527" i="7"/>
  <c r="A528" i="7"/>
  <c r="B528" i="7"/>
  <c r="C528" i="7"/>
  <c r="D528" i="7"/>
  <c r="E528" i="7"/>
  <c r="F528" i="7"/>
  <c r="J528" i="7" s="1"/>
  <c r="G528" i="7"/>
  <c r="H528" i="7"/>
  <c r="I528" i="7"/>
  <c r="K528" i="7"/>
  <c r="L528" i="7"/>
  <c r="A529" i="7"/>
  <c r="B529" i="7"/>
  <c r="C529" i="7"/>
  <c r="D529" i="7"/>
  <c r="E529" i="7"/>
  <c r="F529" i="7"/>
  <c r="G529" i="7"/>
  <c r="H529" i="7"/>
  <c r="I529" i="7"/>
  <c r="J529" i="7"/>
  <c r="K529" i="7"/>
  <c r="L529" i="7"/>
  <c r="A530" i="7"/>
  <c r="B530" i="7"/>
  <c r="C530" i="7"/>
  <c r="D530" i="7"/>
  <c r="E530" i="7"/>
  <c r="F530" i="7"/>
  <c r="J530" i="7" s="1"/>
  <c r="G530" i="7"/>
  <c r="H530" i="7"/>
  <c r="I530" i="7"/>
  <c r="K530" i="7"/>
  <c r="L530" i="7"/>
  <c r="A531" i="7"/>
  <c r="B531" i="7"/>
  <c r="C531" i="7"/>
  <c r="D531" i="7"/>
  <c r="E531" i="7"/>
  <c r="F531" i="7"/>
  <c r="G531" i="7"/>
  <c r="H531" i="7"/>
  <c r="I531" i="7"/>
  <c r="J531" i="7"/>
  <c r="K531" i="7"/>
  <c r="L531" i="7"/>
  <c r="A532" i="7"/>
  <c r="B532" i="7"/>
  <c r="C532" i="7"/>
  <c r="D532" i="7"/>
  <c r="E532" i="7"/>
  <c r="F532" i="7"/>
  <c r="J532" i="7" s="1"/>
  <c r="G532" i="7"/>
  <c r="H532" i="7"/>
  <c r="I532" i="7"/>
  <c r="K532" i="7"/>
  <c r="L532" i="7"/>
  <c r="A533" i="7"/>
  <c r="B533" i="7"/>
  <c r="C533" i="7"/>
  <c r="D533" i="7"/>
  <c r="E533" i="7"/>
  <c r="F533" i="7"/>
  <c r="G533" i="7"/>
  <c r="H533" i="7"/>
  <c r="I533" i="7"/>
  <c r="J533" i="7"/>
  <c r="K533" i="7"/>
  <c r="L533" i="7"/>
  <c r="A534" i="7"/>
  <c r="B534" i="7"/>
  <c r="C534" i="7"/>
  <c r="D534" i="7"/>
  <c r="E534" i="7"/>
  <c r="F534" i="7"/>
  <c r="J534" i="7" s="1"/>
  <c r="G534" i="7"/>
  <c r="H534" i="7"/>
  <c r="I534" i="7"/>
  <c r="K534" i="7"/>
  <c r="L534" i="7"/>
  <c r="A535" i="7"/>
  <c r="B535" i="7"/>
  <c r="C535" i="7"/>
  <c r="D535" i="7"/>
  <c r="E535" i="7"/>
  <c r="F535" i="7"/>
  <c r="G535" i="7"/>
  <c r="H535" i="7"/>
  <c r="I535" i="7"/>
  <c r="J535" i="7"/>
  <c r="K535" i="7"/>
  <c r="L535" i="7"/>
  <c r="A536" i="7"/>
  <c r="B536" i="7"/>
  <c r="C536" i="7"/>
  <c r="D536" i="7"/>
  <c r="E536" i="7"/>
  <c r="F536" i="7"/>
  <c r="J536" i="7" s="1"/>
  <c r="G536" i="7"/>
  <c r="H536" i="7"/>
  <c r="I536" i="7"/>
  <c r="K536" i="7"/>
  <c r="L536" i="7"/>
  <c r="A537" i="7"/>
  <c r="B537" i="7"/>
  <c r="C537" i="7"/>
  <c r="D537" i="7"/>
  <c r="E537" i="7"/>
  <c r="F537" i="7"/>
  <c r="G537" i="7"/>
  <c r="H537" i="7"/>
  <c r="I537" i="7"/>
  <c r="J537" i="7"/>
  <c r="K537" i="7"/>
  <c r="L537" i="7"/>
  <c r="A538" i="7"/>
  <c r="B538" i="7"/>
  <c r="C538" i="7"/>
  <c r="D538" i="7"/>
  <c r="E538" i="7"/>
  <c r="F538" i="7"/>
  <c r="J538" i="7" s="1"/>
  <c r="G538" i="7"/>
  <c r="H538" i="7"/>
  <c r="I538" i="7"/>
  <c r="K538" i="7"/>
  <c r="L538" i="7"/>
  <c r="A539" i="7"/>
  <c r="B539" i="7"/>
  <c r="C539" i="7"/>
  <c r="D539" i="7"/>
  <c r="E539" i="7"/>
  <c r="F539" i="7"/>
  <c r="G539" i="7"/>
  <c r="H539" i="7"/>
  <c r="I539" i="7"/>
  <c r="J539" i="7"/>
  <c r="K539" i="7"/>
  <c r="L539" i="7"/>
  <c r="A540" i="7"/>
  <c r="B540" i="7"/>
  <c r="C540" i="7"/>
  <c r="D540" i="7"/>
  <c r="E540" i="7"/>
  <c r="F540" i="7"/>
  <c r="J540" i="7" s="1"/>
  <c r="G540" i="7"/>
  <c r="H540" i="7"/>
  <c r="I540" i="7"/>
  <c r="K540" i="7"/>
  <c r="L540" i="7"/>
  <c r="A541" i="7"/>
  <c r="B541" i="7"/>
  <c r="C541" i="7"/>
  <c r="D541" i="7"/>
  <c r="E541" i="7"/>
  <c r="F541" i="7"/>
  <c r="G541" i="7"/>
  <c r="H541" i="7"/>
  <c r="I541" i="7"/>
  <c r="J541" i="7"/>
  <c r="K541" i="7"/>
  <c r="L541" i="7"/>
  <c r="A542" i="7"/>
  <c r="B542" i="7"/>
  <c r="C542" i="7"/>
  <c r="D542" i="7"/>
  <c r="E542" i="7"/>
  <c r="F542" i="7"/>
  <c r="J542" i="7" s="1"/>
  <c r="G542" i="7"/>
  <c r="H542" i="7"/>
  <c r="I542" i="7"/>
  <c r="K542" i="7"/>
  <c r="L542" i="7"/>
  <c r="A543" i="7"/>
  <c r="B543" i="7"/>
  <c r="C543" i="7"/>
  <c r="D543" i="7"/>
  <c r="E543" i="7"/>
  <c r="F543" i="7"/>
  <c r="G543" i="7"/>
  <c r="H543" i="7"/>
  <c r="I543" i="7"/>
  <c r="J543" i="7"/>
  <c r="K543" i="7"/>
  <c r="L543" i="7"/>
  <c r="A544" i="7"/>
  <c r="B544" i="7"/>
  <c r="C544" i="7"/>
  <c r="D544" i="7"/>
  <c r="E544" i="7"/>
  <c r="F544" i="7"/>
  <c r="J544" i="7" s="1"/>
  <c r="G544" i="7"/>
  <c r="H544" i="7"/>
  <c r="I544" i="7"/>
  <c r="K544" i="7"/>
  <c r="L544" i="7"/>
  <c r="A545" i="7"/>
  <c r="B545" i="7"/>
  <c r="C545" i="7"/>
  <c r="D545" i="7"/>
  <c r="E545" i="7"/>
  <c r="F545" i="7"/>
  <c r="G545" i="7"/>
  <c r="H545" i="7"/>
  <c r="I545" i="7"/>
  <c r="J545" i="7"/>
  <c r="K545" i="7"/>
  <c r="L545" i="7"/>
  <c r="A546" i="7"/>
  <c r="B546" i="7"/>
  <c r="C546" i="7"/>
  <c r="D546" i="7"/>
  <c r="E546" i="7"/>
  <c r="F546" i="7"/>
  <c r="J546" i="7" s="1"/>
  <c r="G546" i="7"/>
  <c r="H546" i="7"/>
  <c r="I546" i="7"/>
  <c r="K546" i="7"/>
  <c r="L546" i="7"/>
  <c r="A547" i="7"/>
  <c r="B547" i="7"/>
  <c r="C547" i="7"/>
  <c r="D547" i="7"/>
  <c r="E547" i="7"/>
  <c r="F547" i="7"/>
  <c r="G547" i="7"/>
  <c r="H547" i="7"/>
  <c r="I547" i="7"/>
  <c r="J547" i="7"/>
  <c r="K547" i="7"/>
  <c r="L547" i="7"/>
  <c r="A548" i="7"/>
  <c r="B548" i="7"/>
  <c r="C548" i="7"/>
  <c r="D548" i="7"/>
  <c r="E548" i="7"/>
  <c r="F548" i="7"/>
  <c r="J548" i="7" s="1"/>
  <c r="G548" i="7"/>
  <c r="H548" i="7"/>
  <c r="I548" i="7"/>
  <c r="K548" i="7"/>
  <c r="L548" i="7"/>
  <c r="A549" i="7"/>
  <c r="B549" i="7"/>
  <c r="C549" i="7"/>
  <c r="D549" i="7"/>
  <c r="E549" i="7"/>
  <c r="F549" i="7"/>
  <c r="G549" i="7"/>
  <c r="H549" i="7"/>
  <c r="I549" i="7"/>
  <c r="J549" i="7"/>
  <c r="K549" i="7"/>
  <c r="L549" i="7"/>
  <c r="A550" i="7"/>
  <c r="B550" i="7"/>
  <c r="C550" i="7"/>
  <c r="D550" i="7"/>
  <c r="E550" i="7"/>
  <c r="F550" i="7"/>
  <c r="J550" i="7" s="1"/>
  <c r="G550" i="7"/>
  <c r="H550" i="7"/>
  <c r="I550" i="7"/>
  <c r="K550" i="7"/>
  <c r="L550" i="7"/>
  <c r="A551" i="7"/>
  <c r="B551" i="7"/>
  <c r="C551" i="7"/>
  <c r="D551" i="7"/>
  <c r="E551" i="7"/>
  <c r="F551" i="7"/>
  <c r="J551" i="7" s="1"/>
  <c r="G551" i="7"/>
  <c r="H551" i="7"/>
  <c r="I551" i="7"/>
  <c r="K551" i="7"/>
  <c r="L551" i="7"/>
  <c r="A552" i="7"/>
  <c r="B552" i="7"/>
  <c r="C552" i="7"/>
  <c r="D552" i="7"/>
  <c r="E552" i="7"/>
  <c r="F552" i="7"/>
  <c r="G552" i="7"/>
  <c r="H552" i="7"/>
  <c r="I552" i="7"/>
  <c r="J552" i="7"/>
  <c r="K552" i="7"/>
  <c r="L552" i="7"/>
  <c r="A553" i="7"/>
  <c r="B553" i="7"/>
  <c r="C553" i="7"/>
  <c r="D553" i="7"/>
  <c r="E553" i="7"/>
  <c r="F553" i="7"/>
  <c r="J553" i="7" s="1"/>
  <c r="G553" i="7"/>
  <c r="H553" i="7"/>
  <c r="I553" i="7"/>
  <c r="K553" i="7"/>
  <c r="L553" i="7"/>
  <c r="A554" i="7"/>
  <c r="B554" i="7"/>
  <c r="C554" i="7"/>
  <c r="D554" i="7"/>
  <c r="E554" i="7"/>
  <c r="F554" i="7"/>
  <c r="G554" i="7"/>
  <c r="H554" i="7"/>
  <c r="I554" i="7"/>
  <c r="J554" i="7"/>
  <c r="K554" i="7"/>
  <c r="L554" i="7"/>
  <c r="A555" i="7"/>
  <c r="B555" i="7"/>
  <c r="C555" i="7"/>
  <c r="D555" i="7"/>
  <c r="E555" i="7"/>
  <c r="F555" i="7"/>
  <c r="J555" i="7" s="1"/>
  <c r="G555" i="7"/>
  <c r="H555" i="7"/>
  <c r="I555" i="7"/>
  <c r="K555" i="7"/>
  <c r="L555" i="7"/>
  <c r="A556" i="7"/>
  <c r="B556" i="7"/>
  <c r="C556" i="7"/>
  <c r="D556" i="7"/>
  <c r="E556" i="7"/>
  <c r="F556" i="7"/>
  <c r="G556" i="7"/>
  <c r="H556" i="7"/>
  <c r="I556" i="7"/>
  <c r="J556" i="7"/>
  <c r="K556" i="7"/>
  <c r="L556" i="7"/>
  <c r="A557" i="7"/>
  <c r="B557" i="7"/>
  <c r="C557" i="7"/>
  <c r="D557" i="7"/>
  <c r="E557" i="7"/>
  <c r="F557" i="7"/>
  <c r="J557" i="7" s="1"/>
  <c r="G557" i="7"/>
  <c r="H557" i="7"/>
  <c r="I557" i="7"/>
  <c r="K557" i="7"/>
  <c r="L557" i="7"/>
  <c r="A558" i="7"/>
  <c r="B558" i="7"/>
  <c r="C558" i="7"/>
  <c r="D558" i="7"/>
  <c r="E558" i="7"/>
  <c r="F558" i="7"/>
  <c r="G558" i="7"/>
  <c r="H558" i="7"/>
  <c r="I558" i="7"/>
  <c r="J558" i="7"/>
  <c r="K558" i="7"/>
  <c r="L558" i="7"/>
  <c r="A559" i="7"/>
  <c r="B559" i="7"/>
  <c r="C559" i="7"/>
  <c r="D559" i="7"/>
  <c r="E559" i="7"/>
  <c r="F559" i="7"/>
  <c r="J559" i="7" s="1"/>
  <c r="G559" i="7"/>
  <c r="H559" i="7"/>
  <c r="I559" i="7"/>
  <c r="K559" i="7"/>
  <c r="L559" i="7"/>
  <c r="A560" i="7"/>
  <c r="B560" i="7"/>
  <c r="C560" i="7"/>
  <c r="D560" i="7"/>
  <c r="E560" i="7"/>
  <c r="F560" i="7"/>
  <c r="G560" i="7"/>
  <c r="H560" i="7"/>
  <c r="I560" i="7"/>
  <c r="J560" i="7"/>
  <c r="K560" i="7"/>
  <c r="L560" i="7"/>
  <c r="A561" i="7"/>
  <c r="B561" i="7"/>
  <c r="C561" i="7"/>
  <c r="D561" i="7"/>
  <c r="E561" i="7"/>
  <c r="F561" i="7"/>
  <c r="J561" i="7" s="1"/>
  <c r="G561" i="7"/>
  <c r="H561" i="7"/>
  <c r="I561" i="7"/>
  <c r="K561" i="7"/>
  <c r="L561" i="7"/>
  <c r="A562" i="7"/>
  <c r="B562" i="7"/>
  <c r="C562" i="7"/>
  <c r="D562" i="7"/>
  <c r="E562" i="7"/>
  <c r="F562" i="7"/>
  <c r="G562" i="7"/>
  <c r="H562" i="7"/>
  <c r="I562" i="7"/>
  <c r="J562" i="7"/>
  <c r="K562" i="7"/>
  <c r="L562" i="7"/>
  <c r="A563" i="7"/>
  <c r="B563" i="7"/>
  <c r="C563" i="7"/>
  <c r="D563" i="7"/>
  <c r="E563" i="7"/>
  <c r="F563" i="7"/>
  <c r="J563" i="7" s="1"/>
  <c r="G563" i="7"/>
  <c r="H563" i="7"/>
  <c r="I563" i="7"/>
  <c r="K563" i="7"/>
  <c r="L563" i="7"/>
  <c r="A564" i="7"/>
  <c r="B564" i="7"/>
  <c r="C564" i="7"/>
  <c r="D564" i="7"/>
  <c r="E564" i="7"/>
  <c r="F564" i="7"/>
  <c r="G564" i="7"/>
  <c r="H564" i="7"/>
  <c r="I564" i="7"/>
  <c r="J564" i="7"/>
  <c r="K564" i="7"/>
  <c r="L564" i="7"/>
  <c r="A565" i="7"/>
  <c r="B565" i="7"/>
  <c r="C565" i="7"/>
  <c r="D565" i="7"/>
  <c r="E565" i="7"/>
  <c r="F565" i="7"/>
  <c r="J565" i="7" s="1"/>
  <c r="G565" i="7"/>
  <c r="H565" i="7"/>
  <c r="I565" i="7"/>
  <c r="K565" i="7"/>
  <c r="L565" i="7"/>
  <c r="A566" i="7"/>
  <c r="B566" i="7"/>
  <c r="C566" i="7"/>
  <c r="D566" i="7"/>
  <c r="E566" i="7"/>
  <c r="F566" i="7"/>
  <c r="G566" i="7"/>
  <c r="H566" i="7"/>
  <c r="I566" i="7"/>
  <c r="J566" i="7"/>
  <c r="K566" i="7"/>
  <c r="L566" i="7"/>
  <c r="A567" i="7"/>
  <c r="B567" i="7"/>
  <c r="C567" i="7"/>
  <c r="D567" i="7"/>
  <c r="E567" i="7"/>
  <c r="F567" i="7"/>
  <c r="J567" i="7" s="1"/>
  <c r="G567" i="7"/>
  <c r="H567" i="7"/>
  <c r="I567" i="7"/>
  <c r="K567" i="7"/>
  <c r="L567" i="7"/>
  <c r="A568" i="7"/>
  <c r="B568" i="7"/>
  <c r="C568" i="7"/>
  <c r="D568" i="7"/>
  <c r="E568" i="7"/>
  <c r="F568" i="7"/>
  <c r="G568" i="7"/>
  <c r="H568" i="7"/>
  <c r="I568" i="7"/>
  <c r="J568" i="7"/>
  <c r="K568" i="7"/>
  <c r="L568" i="7"/>
  <c r="A569" i="7"/>
  <c r="B569" i="7"/>
  <c r="C569" i="7"/>
  <c r="D569" i="7"/>
  <c r="E569" i="7"/>
  <c r="F569" i="7"/>
  <c r="J569" i="7" s="1"/>
  <c r="G569" i="7"/>
  <c r="H569" i="7"/>
  <c r="I569" i="7"/>
  <c r="K569" i="7"/>
  <c r="L569" i="7"/>
  <c r="A570" i="7"/>
  <c r="B570" i="7"/>
  <c r="C570" i="7"/>
  <c r="D570" i="7"/>
  <c r="E570" i="7"/>
  <c r="F570" i="7"/>
  <c r="G570" i="7"/>
  <c r="H570" i="7"/>
  <c r="I570" i="7"/>
  <c r="J570" i="7"/>
  <c r="K570" i="7"/>
  <c r="L570" i="7"/>
  <c r="A571" i="7"/>
  <c r="B571" i="7"/>
  <c r="C571" i="7"/>
  <c r="D571" i="7"/>
  <c r="E571" i="7"/>
  <c r="F571" i="7"/>
  <c r="J571" i="7" s="1"/>
  <c r="G571" i="7"/>
  <c r="H571" i="7"/>
  <c r="I571" i="7"/>
  <c r="K571" i="7"/>
  <c r="L571" i="7"/>
  <c r="A572" i="7"/>
  <c r="B572" i="7"/>
  <c r="C572" i="7"/>
  <c r="D572" i="7"/>
  <c r="E572" i="7"/>
  <c r="F572" i="7"/>
  <c r="G572" i="7"/>
  <c r="H572" i="7"/>
  <c r="I572" i="7"/>
  <c r="J572" i="7"/>
  <c r="K572" i="7"/>
  <c r="L572" i="7"/>
  <c r="A573" i="7"/>
  <c r="B573" i="7"/>
  <c r="C573" i="7"/>
  <c r="D573" i="7"/>
  <c r="E573" i="7"/>
  <c r="F573" i="7"/>
  <c r="J573" i="7" s="1"/>
  <c r="G573" i="7"/>
  <c r="H573" i="7"/>
  <c r="I573" i="7"/>
  <c r="K573" i="7"/>
  <c r="L573" i="7"/>
  <c r="A574" i="7"/>
  <c r="B574" i="7"/>
  <c r="C574" i="7"/>
  <c r="D574" i="7"/>
  <c r="E574" i="7"/>
  <c r="F574" i="7"/>
  <c r="G574" i="7"/>
  <c r="H574" i="7"/>
  <c r="I574" i="7"/>
  <c r="J574" i="7"/>
  <c r="K574" i="7"/>
  <c r="L574" i="7"/>
  <c r="A575" i="7"/>
  <c r="B575" i="7"/>
  <c r="C575" i="7"/>
  <c r="D575" i="7"/>
  <c r="E575" i="7"/>
  <c r="F575" i="7"/>
  <c r="J575" i="7" s="1"/>
  <c r="G575" i="7"/>
  <c r="H575" i="7"/>
  <c r="I575" i="7"/>
  <c r="K575" i="7"/>
  <c r="L575" i="7"/>
  <c r="A576" i="7"/>
  <c r="B576" i="7"/>
  <c r="C576" i="7"/>
  <c r="D576" i="7"/>
  <c r="E576" i="7"/>
  <c r="F576" i="7"/>
  <c r="G576" i="7"/>
  <c r="H576" i="7"/>
  <c r="I576" i="7"/>
  <c r="J576" i="7"/>
  <c r="K576" i="7"/>
  <c r="L576" i="7"/>
  <c r="A577" i="7"/>
  <c r="B577" i="7"/>
  <c r="C577" i="7"/>
  <c r="D577" i="7"/>
  <c r="E577" i="7"/>
  <c r="F577" i="7"/>
  <c r="J577" i="7" s="1"/>
  <c r="G577" i="7"/>
  <c r="H577" i="7"/>
  <c r="I577" i="7"/>
  <c r="K577" i="7"/>
  <c r="L577" i="7"/>
  <c r="A578" i="7"/>
  <c r="B578" i="7"/>
  <c r="C578" i="7"/>
  <c r="D578" i="7"/>
  <c r="E578" i="7"/>
  <c r="F578" i="7"/>
  <c r="G578" i="7"/>
  <c r="H578" i="7"/>
  <c r="I578" i="7"/>
  <c r="J578" i="7"/>
  <c r="K578" i="7"/>
  <c r="L578" i="7"/>
  <c r="A579" i="7"/>
  <c r="B579" i="7"/>
  <c r="C579" i="7"/>
  <c r="D579" i="7"/>
  <c r="E579" i="7"/>
  <c r="F579" i="7"/>
  <c r="J579" i="7" s="1"/>
  <c r="G579" i="7"/>
  <c r="H579" i="7"/>
  <c r="I579" i="7"/>
  <c r="K579" i="7"/>
  <c r="L579" i="7"/>
  <c r="A580" i="7"/>
  <c r="B580" i="7"/>
  <c r="C580" i="7"/>
  <c r="D580" i="7"/>
  <c r="E580" i="7"/>
  <c r="F580" i="7"/>
  <c r="G580" i="7"/>
  <c r="H580" i="7"/>
  <c r="I580" i="7"/>
  <c r="J580" i="7"/>
  <c r="K580" i="7"/>
  <c r="L580" i="7"/>
  <c r="A581" i="7"/>
  <c r="B581" i="7"/>
  <c r="C581" i="7"/>
  <c r="D581" i="7"/>
  <c r="E581" i="7"/>
  <c r="F581" i="7"/>
  <c r="J581" i="7" s="1"/>
  <c r="G581" i="7"/>
  <c r="H581" i="7"/>
  <c r="I581" i="7"/>
  <c r="K581" i="7"/>
  <c r="L581" i="7"/>
  <c r="A582" i="7"/>
  <c r="B582" i="7"/>
  <c r="C582" i="7"/>
  <c r="D582" i="7"/>
  <c r="E582" i="7"/>
  <c r="F582" i="7"/>
  <c r="G582" i="7"/>
  <c r="H582" i="7"/>
  <c r="I582" i="7"/>
  <c r="J582" i="7"/>
  <c r="K582" i="7"/>
  <c r="L582" i="7"/>
  <c r="A583" i="7"/>
  <c r="B583" i="7"/>
  <c r="C583" i="7"/>
  <c r="D583" i="7"/>
  <c r="E583" i="7"/>
  <c r="F583" i="7"/>
  <c r="J583" i="7" s="1"/>
  <c r="G583" i="7"/>
  <c r="H583" i="7"/>
  <c r="I583" i="7"/>
  <c r="K583" i="7"/>
  <c r="L583" i="7"/>
  <c r="A584" i="7"/>
  <c r="B584" i="7"/>
  <c r="C584" i="7"/>
  <c r="D584" i="7"/>
  <c r="E584" i="7"/>
  <c r="F584" i="7"/>
  <c r="G584" i="7"/>
  <c r="H584" i="7"/>
  <c r="I584" i="7"/>
  <c r="J584" i="7"/>
  <c r="K584" i="7"/>
  <c r="L584" i="7"/>
  <c r="A585" i="7"/>
  <c r="B585" i="7"/>
  <c r="C585" i="7"/>
  <c r="D585" i="7"/>
  <c r="E585" i="7"/>
  <c r="F585" i="7"/>
  <c r="J585" i="7" s="1"/>
  <c r="G585" i="7"/>
  <c r="H585" i="7"/>
  <c r="I585" i="7"/>
  <c r="K585" i="7"/>
  <c r="L585" i="7"/>
  <c r="A586" i="7"/>
  <c r="B586" i="7"/>
  <c r="C586" i="7"/>
  <c r="D586" i="7"/>
  <c r="E586" i="7"/>
  <c r="F586" i="7"/>
  <c r="G586" i="7"/>
  <c r="H586" i="7"/>
  <c r="I586" i="7"/>
  <c r="J586" i="7"/>
  <c r="K586" i="7"/>
  <c r="L586" i="7"/>
  <c r="A587" i="7"/>
  <c r="B587" i="7"/>
  <c r="C587" i="7"/>
  <c r="D587" i="7"/>
  <c r="E587" i="7"/>
  <c r="F587" i="7"/>
  <c r="J587" i="7" s="1"/>
  <c r="G587" i="7"/>
  <c r="H587" i="7"/>
  <c r="I587" i="7"/>
  <c r="K587" i="7"/>
  <c r="L587" i="7"/>
  <c r="A588" i="7"/>
  <c r="B588" i="7"/>
  <c r="C588" i="7"/>
  <c r="D588" i="7"/>
  <c r="E588" i="7"/>
  <c r="F588" i="7"/>
  <c r="G588" i="7"/>
  <c r="H588" i="7"/>
  <c r="I588" i="7"/>
  <c r="J588" i="7"/>
  <c r="K588" i="7"/>
  <c r="L588" i="7"/>
  <c r="A589" i="7"/>
  <c r="B589" i="7"/>
  <c r="C589" i="7"/>
  <c r="D589" i="7"/>
  <c r="E589" i="7"/>
  <c r="F589" i="7"/>
  <c r="J589" i="7" s="1"/>
  <c r="G589" i="7"/>
  <c r="H589" i="7"/>
  <c r="I589" i="7"/>
  <c r="K589" i="7"/>
  <c r="L589" i="7"/>
  <c r="A590" i="7"/>
  <c r="B590" i="7"/>
  <c r="C590" i="7"/>
  <c r="D590" i="7"/>
  <c r="E590" i="7"/>
  <c r="F590" i="7"/>
  <c r="G590" i="7"/>
  <c r="H590" i="7"/>
  <c r="I590" i="7"/>
  <c r="J590" i="7"/>
  <c r="K590" i="7"/>
  <c r="L590" i="7"/>
  <c r="A591" i="7"/>
  <c r="B591" i="7"/>
  <c r="C591" i="7"/>
  <c r="D591" i="7"/>
  <c r="E591" i="7"/>
  <c r="F591" i="7"/>
  <c r="J591" i="7" s="1"/>
  <c r="G591" i="7"/>
  <c r="H591" i="7"/>
  <c r="I591" i="7"/>
  <c r="K591" i="7"/>
  <c r="L591" i="7"/>
  <c r="A592" i="7"/>
  <c r="B592" i="7"/>
  <c r="C592" i="7"/>
  <c r="D592" i="7"/>
  <c r="E592" i="7"/>
  <c r="F592" i="7"/>
  <c r="G592" i="7"/>
  <c r="H592" i="7"/>
  <c r="I592" i="7"/>
  <c r="J592" i="7"/>
  <c r="K592" i="7"/>
  <c r="L592" i="7"/>
  <c r="A593" i="7"/>
  <c r="B593" i="7"/>
  <c r="C593" i="7"/>
  <c r="D593" i="7"/>
  <c r="E593" i="7"/>
  <c r="F593" i="7"/>
  <c r="J593" i="7" s="1"/>
  <c r="G593" i="7"/>
  <c r="H593" i="7"/>
  <c r="I593" i="7"/>
  <c r="K593" i="7"/>
  <c r="L593" i="7"/>
  <c r="A594" i="7"/>
  <c r="B594" i="7"/>
  <c r="C594" i="7"/>
  <c r="D594" i="7"/>
  <c r="E594" i="7"/>
  <c r="F594" i="7"/>
  <c r="G594" i="7"/>
  <c r="H594" i="7"/>
  <c r="I594" i="7"/>
  <c r="J594" i="7"/>
  <c r="K594" i="7"/>
  <c r="L594" i="7"/>
  <c r="A595" i="7"/>
  <c r="B595" i="7"/>
  <c r="C595" i="7"/>
  <c r="D595" i="7"/>
  <c r="E595" i="7"/>
  <c r="F595" i="7"/>
  <c r="J595" i="7" s="1"/>
  <c r="G595" i="7"/>
  <c r="H595" i="7"/>
  <c r="I595" i="7"/>
  <c r="K595" i="7"/>
  <c r="L595" i="7"/>
  <c r="A596" i="7"/>
  <c r="B596" i="7"/>
  <c r="C596" i="7"/>
  <c r="D596" i="7"/>
  <c r="E596" i="7"/>
  <c r="F596" i="7"/>
  <c r="G596" i="7"/>
  <c r="H596" i="7"/>
  <c r="I596" i="7"/>
  <c r="J596" i="7"/>
  <c r="K596" i="7"/>
  <c r="L596" i="7"/>
  <c r="A597" i="7"/>
  <c r="B597" i="7"/>
  <c r="C597" i="7"/>
  <c r="D597" i="7"/>
  <c r="E597" i="7"/>
  <c r="F597" i="7"/>
  <c r="J597" i="7" s="1"/>
  <c r="G597" i="7"/>
  <c r="H597" i="7"/>
  <c r="I597" i="7"/>
  <c r="K597" i="7"/>
  <c r="L597" i="7"/>
  <c r="A598" i="7"/>
  <c r="B598" i="7"/>
  <c r="C598" i="7"/>
  <c r="D598" i="7"/>
  <c r="E598" i="7"/>
  <c r="F598" i="7"/>
  <c r="G598" i="7"/>
  <c r="H598" i="7"/>
  <c r="I598" i="7"/>
  <c r="J598" i="7"/>
  <c r="K598" i="7"/>
  <c r="L598" i="7"/>
  <c r="A599" i="7"/>
  <c r="B599" i="7"/>
  <c r="C599" i="7"/>
  <c r="D599" i="7"/>
  <c r="E599" i="7"/>
  <c r="F599" i="7"/>
  <c r="J599" i="7" s="1"/>
  <c r="G599" i="7"/>
  <c r="H599" i="7"/>
  <c r="I599" i="7"/>
  <c r="K599" i="7"/>
  <c r="L599" i="7"/>
  <c r="A600" i="7"/>
  <c r="B600" i="7"/>
  <c r="C600" i="7"/>
  <c r="D600" i="7"/>
  <c r="E600" i="7"/>
  <c r="F600" i="7"/>
  <c r="G600" i="7"/>
  <c r="H600" i="7"/>
  <c r="I600" i="7"/>
  <c r="J600" i="7"/>
  <c r="K600" i="7"/>
  <c r="L600" i="7"/>
  <c r="A601" i="7"/>
  <c r="B601" i="7"/>
  <c r="C601" i="7"/>
  <c r="D601" i="7"/>
  <c r="E601" i="7"/>
  <c r="F601" i="7"/>
  <c r="J601" i="7" s="1"/>
  <c r="G601" i="7"/>
  <c r="H601" i="7"/>
  <c r="I601" i="7"/>
  <c r="K601" i="7"/>
  <c r="L601" i="7"/>
  <c r="A602" i="7"/>
  <c r="B602" i="7"/>
  <c r="C602" i="7"/>
  <c r="D602" i="7"/>
  <c r="E602" i="7"/>
  <c r="F602" i="7"/>
  <c r="G602" i="7"/>
  <c r="H602" i="7"/>
  <c r="I602" i="7"/>
  <c r="J602" i="7"/>
  <c r="K602" i="7"/>
  <c r="L602" i="7"/>
  <c r="A603" i="7"/>
  <c r="B603" i="7"/>
  <c r="C603" i="7"/>
  <c r="D603" i="7"/>
  <c r="E603" i="7"/>
  <c r="F603" i="7"/>
  <c r="J603" i="7" s="1"/>
  <c r="G603" i="7"/>
  <c r="H603" i="7"/>
  <c r="I603" i="7"/>
  <c r="K603" i="7"/>
  <c r="L603" i="7"/>
  <c r="A604" i="7"/>
  <c r="B604" i="7"/>
  <c r="C604" i="7"/>
  <c r="D604" i="7"/>
  <c r="E604" i="7"/>
  <c r="F604" i="7"/>
  <c r="G604" i="7"/>
  <c r="H604" i="7"/>
  <c r="I604" i="7"/>
  <c r="J604" i="7"/>
  <c r="K604" i="7"/>
  <c r="L604" i="7"/>
  <c r="A605" i="7"/>
  <c r="B605" i="7"/>
  <c r="C605" i="7"/>
  <c r="D605" i="7"/>
  <c r="E605" i="7"/>
  <c r="F605" i="7"/>
  <c r="J605" i="7" s="1"/>
  <c r="G605" i="7"/>
  <c r="H605" i="7"/>
  <c r="I605" i="7"/>
  <c r="K605" i="7"/>
  <c r="L605" i="7"/>
  <c r="A606" i="7"/>
  <c r="B606" i="7"/>
  <c r="C606" i="7"/>
  <c r="D606" i="7"/>
  <c r="E606" i="7"/>
  <c r="F606" i="7"/>
  <c r="G606" i="7"/>
  <c r="H606" i="7"/>
  <c r="I606" i="7"/>
  <c r="J606" i="7"/>
  <c r="K606" i="7"/>
  <c r="L606" i="7"/>
  <c r="A607" i="7"/>
  <c r="B607" i="7"/>
  <c r="C607" i="7"/>
  <c r="D607" i="7"/>
  <c r="E607" i="7"/>
  <c r="F607" i="7"/>
  <c r="J607" i="7" s="1"/>
  <c r="G607" i="7"/>
  <c r="H607" i="7"/>
  <c r="I607" i="7"/>
  <c r="K607" i="7"/>
  <c r="L607" i="7"/>
  <c r="A608" i="7"/>
  <c r="B608" i="7"/>
  <c r="C608" i="7"/>
  <c r="D608" i="7"/>
  <c r="E608" i="7"/>
  <c r="F608" i="7"/>
  <c r="G608" i="7"/>
  <c r="H608" i="7"/>
  <c r="I608" i="7"/>
  <c r="J608" i="7"/>
  <c r="K608" i="7"/>
  <c r="L608" i="7"/>
  <c r="A609" i="7"/>
  <c r="B609" i="7"/>
  <c r="C609" i="7"/>
  <c r="D609" i="7"/>
  <c r="E609" i="7"/>
  <c r="F609" i="7"/>
  <c r="J609" i="7" s="1"/>
  <c r="G609" i="7"/>
  <c r="H609" i="7"/>
  <c r="I609" i="7"/>
  <c r="K609" i="7"/>
  <c r="L609" i="7"/>
  <c r="A610" i="7"/>
  <c r="B610" i="7"/>
  <c r="C610" i="7"/>
  <c r="D610" i="7"/>
  <c r="E610" i="7"/>
  <c r="F610" i="7"/>
  <c r="G610" i="7"/>
  <c r="H610" i="7"/>
  <c r="I610" i="7"/>
  <c r="J610" i="7"/>
  <c r="K610" i="7"/>
  <c r="L610" i="7"/>
  <c r="A611" i="7"/>
  <c r="B611" i="7"/>
  <c r="C611" i="7"/>
  <c r="D611" i="7"/>
  <c r="E611" i="7"/>
  <c r="F611" i="7"/>
  <c r="J611" i="7" s="1"/>
  <c r="G611" i="7"/>
  <c r="H611" i="7"/>
  <c r="I611" i="7"/>
  <c r="K611" i="7"/>
  <c r="L611" i="7"/>
  <c r="A612" i="7"/>
  <c r="B612" i="7"/>
  <c r="C612" i="7"/>
  <c r="D612" i="7"/>
  <c r="E612" i="7"/>
  <c r="F612" i="7"/>
  <c r="G612" i="7"/>
  <c r="H612" i="7"/>
  <c r="I612" i="7"/>
  <c r="J612" i="7"/>
  <c r="K612" i="7"/>
  <c r="L612" i="7"/>
  <c r="A613" i="7"/>
  <c r="B613" i="7"/>
  <c r="C613" i="7"/>
  <c r="D613" i="7"/>
  <c r="E613" i="7"/>
  <c r="F613" i="7"/>
  <c r="J613" i="7" s="1"/>
  <c r="G613" i="7"/>
  <c r="H613" i="7"/>
  <c r="I613" i="7"/>
  <c r="K613" i="7"/>
  <c r="L613" i="7"/>
  <c r="A614" i="7"/>
  <c r="B614" i="7"/>
  <c r="C614" i="7"/>
  <c r="D614" i="7"/>
  <c r="E614" i="7"/>
  <c r="F614" i="7"/>
  <c r="G614" i="7"/>
  <c r="H614" i="7"/>
  <c r="I614" i="7"/>
  <c r="J614" i="7"/>
  <c r="K614" i="7"/>
  <c r="L614" i="7"/>
  <c r="A615" i="7"/>
  <c r="B615" i="7"/>
  <c r="C615" i="7"/>
  <c r="D615" i="7"/>
  <c r="E615" i="7"/>
  <c r="F615" i="7"/>
  <c r="J615" i="7" s="1"/>
  <c r="G615" i="7"/>
  <c r="H615" i="7"/>
  <c r="I615" i="7"/>
  <c r="K615" i="7"/>
  <c r="L615" i="7"/>
  <c r="A616" i="7"/>
  <c r="B616" i="7"/>
  <c r="C616" i="7"/>
  <c r="D616" i="7"/>
  <c r="E616" i="7"/>
  <c r="F616" i="7"/>
  <c r="G616" i="7"/>
  <c r="H616" i="7"/>
  <c r="I616" i="7"/>
  <c r="J616" i="7"/>
  <c r="K616" i="7"/>
  <c r="L616" i="7"/>
  <c r="A617" i="7"/>
  <c r="B617" i="7"/>
  <c r="C617" i="7"/>
  <c r="D617" i="7"/>
  <c r="E617" i="7"/>
  <c r="F617" i="7"/>
  <c r="J617" i="7" s="1"/>
  <c r="G617" i="7"/>
  <c r="H617" i="7"/>
  <c r="I617" i="7"/>
  <c r="K617" i="7"/>
  <c r="L617" i="7"/>
  <c r="A618" i="7"/>
  <c r="B618" i="7"/>
  <c r="C618" i="7"/>
  <c r="D618" i="7"/>
  <c r="E618" i="7"/>
  <c r="F618" i="7"/>
  <c r="G618" i="7"/>
  <c r="H618" i="7"/>
  <c r="I618" i="7"/>
  <c r="J618" i="7"/>
  <c r="K618" i="7"/>
  <c r="L618" i="7"/>
  <c r="A619" i="7"/>
  <c r="B619" i="7"/>
  <c r="C619" i="7"/>
  <c r="D619" i="7"/>
  <c r="E619" i="7"/>
  <c r="F619" i="7"/>
  <c r="J619" i="7" s="1"/>
  <c r="G619" i="7"/>
  <c r="H619" i="7"/>
  <c r="I619" i="7"/>
  <c r="K619" i="7"/>
  <c r="L619" i="7"/>
  <c r="A620" i="7"/>
  <c r="B620" i="7"/>
  <c r="C620" i="7"/>
  <c r="D620" i="7"/>
  <c r="E620" i="7"/>
  <c r="F620" i="7"/>
  <c r="G620" i="7"/>
  <c r="H620" i="7"/>
  <c r="I620" i="7"/>
  <c r="J620" i="7"/>
  <c r="K620" i="7"/>
  <c r="L620" i="7"/>
  <c r="A621" i="7"/>
  <c r="B621" i="7"/>
  <c r="C621" i="7"/>
  <c r="D621" i="7"/>
  <c r="E621" i="7"/>
  <c r="F621" i="7"/>
  <c r="J621" i="7" s="1"/>
  <c r="G621" i="7"/>
  <c r="H621" i="7"/>
  <c r="I621" i="7"/>
  <c r="K621" i="7"/>
  <c r="L621" i="7"/>
  <c r="A622" i="7"/>
  <c r="B622" i="7"/>
  <c r="C622" i="7"/>
  <c r="D622" i="7"/>
  <c r="E622" i="7"/>
  <c r="F622" i="7"/>
  <c r="G622" i="7"/>
  <c r="H622" i="7"/>
  <c r="I622" i="7"/>
  <c r="J622" i="7"/>
  <c r="K622" i="7"/>
  <c r="L622" i="7"/>
  <c r="A623" i="7"/>
  <c r="B623" i="7"/>
  <c r="C623" i="7"/>
  <c r="D623" i="7"/>
  <c r="E623" i="7"/>
  <c r="F623" i="7"/>
  <c r="J623" i="7" s="1"/>
  <c r="G623" i="7"/>
  <c r="H623" i="7"/>
  <c r="I623" i="7"/>
  <c r="K623" i="7"/>
  <c r="L623" i="7"/>
  <c r="A624" i="7"/>
  <c r="B624" i="7"/>
  <c r="C624" i="7"/>
  <c r="D624" i="7"/>
  <c r="E624" i="7"/>
  <c r="F624" i="7"/>
  <c r="G624" i="7"/>
  <c r="H624" i="7"/>
  <c r="I624" i="7"/>
  <c r="J624" i="7"/>
  <c r="K624" i="7"/>
  <c r="L624" i="7"/>
  <c r="A625" i="7"/>
  <c r="B625" i="7"/>
  <c r="C625" i="7"/>
  <c r="D625" i="7"/>
  <c r="E625" i="7"/>
  <c r="F625" i="7"/>
  <c r="J625" i="7" s="1"/>
  <c r="G625" i="7"/>
  <c r="H625" i="7"/>
  <c r="I625" i="7"/>
  <c r="K625" i="7"/>
  <c r="L625" i="7"/>
  <c r="A626" i="7"/>
  <c r="B626" i="7"/>
  <c r="C626" i="7"/>
  <c r="D626" i="7"/>
  <c r="E626" i="7"/>
  <c r="F626" i="7"/>
  <c r="G626" i="7"/>
  <c r="H626" i="7"/>
  <c r="I626" i="7"/>
  <c r="J626" i="7"/>
  <c r="K626" i="7"/>
  <c r="L626" i="7"/>
  <c r="A627" i="7"/>
  <c r="B627" i="7"/>
  <c r="C627" i="7"/>
  <c r="D627" i="7"/>
  <c r="E627" i="7"/>
  <c r="F627" i="7"/>
  <c r="J627" i="7" s="1"/>
  <c r="G627" i="7"/>
  <c r="H627" i="7"/>
  <c r="I627" i="7"/>
  <c r="K627" i="7"/>
  <c r="L627" i="7"/>
  <c r="A628" i="7"/>
  <c r="B628" i="7"/>
  <c r="C628" i="7"/>
  <c r="D628" i="7"/>
  <c r="E628" i="7"/>
  <c r="F628" i="7"/>
  <c r="G628" i="7"/>
  <c r="H628" i="7"/>
  <c r="I628" i="7"/>
  <c r="J628" i="7"/>
  <c r="K628" i="7"/>
  <c r="L628" i="7"/>
  <c r="A629" i="7"/>
  <c r="B629" i="7"/>
  <c r="C629" i="7"/>
  <c r="D629" i="7"/>
  <c r="E629" i="7"/>
  <c r="F629" i="7"/>
  <c r="J629" i="7" s="1"/>
  <c r="G629" i="7"/>
  <c r="H629" i="7"/>
  <c r="I629" i="7"/>
  <c r="K629" i="7"/>
  <c r="L629" i="7"/>
  <c r="A630" i="7"/>
  <c r="B630" i="7"/>
  <c r="C630" i="7"/>
  <c r="D630" i="7"/>
  <c r="E630" i="7"/>
  <c r="F630" i="7"/>
  <c r="G630" i="7"/>
  <c r="H630" i="7"/>
  <c r="I630" i="7"/>
  <c r="J630" i="7"/>
  <c r="K630" i="7"/>
  <c r="L630" i="7"/>
  <c r="A631" i="7"/>
  <c r="B631" i="7"/>
  <c r="C631" i="7"/>
  <c r="D631" i="7"/>
  <c r="E631" i="7"/>
  <c r="F631" i="7"/>
  <c r="J631" i="7" s="1"/>
  <c r="G631" i="7"/>
  <c r="H631" i="7"/>
  <c r="I631" i="7"/>
  <c r="K631" i="7"/>
  <c r="L631" i="7"/>
  <c r="A632" i="7"/>
  <c r="B632" i="7"/>
  <c r="C632" i="7"/>
  <c r="D632" i="7"/>
  <c r="E632" i="7"/>
  <c r="F632" i="7"/>
  <c r="G632" i="7"/>
  <c r="H632" i="7"/>
  <c r="I632" i="7"/>
  <c r="J632" i="7"/>
  <c r="K632" i="7"/>
  <c r="L632" i="7"/>
  <c r="A633" i="7"/>
  <c r="B633" i="7"/>
  <c r="C633" i="7"/>
  <c r="D633" i="7"/>
  <c r="E633" i="7"/>
  <c r="F633" i="7"/>
  <c r="J633" i="7" s="1"/>
  <c r="G633" i="7"/>
  <c r="H633" i="7"/>
  <c r="I633" i="7"/>
  <c r="K633" i="7"/>
  <c r="L633" i="7"/>
  <c r="A634" i="7"/>
  <c r="B634" i="7"/>
  <c r="C634" i="7"/>
  <c r="D634" i="7"/>
  <c r="E634" i="7"/>
  <c r="F634" i="7"/>
  <c r="G634" i="7"/>
  <c r="H634" i="7"/>
  <c r="I634" i="7"/>
  <c r="J634" i="7"/>
  <c r="K634" i="7"/>
  <c r="L634" i="7"/>
  <c r="A635" i="7"/>
  <c r="B635" i="7"/>
  <c r="C635" i="7"/>
  <c r="D635" i="7"/>
  <c r="E635" i="7"/>
  <c r="F635" i="7"/>
  <c r="J635" i="7" s="1"/>
  <c r="G635" i="7"/>
  <c r="H635" i="7"/>
  <c r="I635" i="7"/>
  <c r="K635" i="7"/>
  <c r="L635" i="7"/>
  <c r="A636" i="7"/>
  <c r="B636" i="7"/>
  <c r="C636" i="7"/>
  <c r="D636" i="7"/>
  <c r="E636" i="7"/>
  <c r="F636" i="7"/>
  <c r="G636" i="7"/>
  <c r="H636" i="7"/>
  <c r="I636" i="7"/>
  <c r="J636" i="7"/>
  <c r="K636" i="7"/>
  <c r="L636" i="7"/>
  <c r="A637" i="7"/>
  <c r="B637" i="7"/>
  <c r="C637" i="7"/>
  <c r="D637" i="7"/>
  <c r="E637" i="7"/>
  <c r="F637" i="7"/>
  <c r="J637" i="7" s="1"/>
  <c r="G637" i="7"/>
  <c r="H637" i="7"/>
  <c r="I637" i="7"/>
  <c r="K637" i="7"/>
  <c r="L637" i="7"/>
  <c r="A638" i="7"/>
  <c r="B638" i="7"/>
  <c r="C638" i="7"/>
  <c r="D638" i="7"/>
  <c r="E638" i="7"/>
  <c r="F638" i="7"/>
  <c r="G638" i="7"/>
  <c r="H638" i="7"/>
  <c r="I638" i="7"/>
  <c r="J638" i="7"/>
  <c r="K638" i="7"/>
  <c r="L638" i="7"/>
  <c r="A639" i="7"/>
  <c r="B639" i="7"/>
  <c r="C639" i="7"/>
  <c r="D639" i="7"/>
  <c r="E639" i="7"/>
  <c r="F639" i="7"/>
  <c r="J639" i="7" s="1"/>
  <c r="G639" i="7"/>
  <c r="H639" i="7"/>
  <c r="I639" i="7"/>
  <c r="K639" i="7"/>
  <c r="L639" i="7"/>
  <c r="A640" i="7"/>
  <c r="B640" i="7"/>
  <c r="C640" i="7"/>
  <c r="D640" i="7"/>
  <c r="E640" i="7"/>
  <c r="F640" i="7"/>
  <c r="G640" i="7"/>
  <c r="H640" i="7"/>
  <c r="I640" i="7"/>
  <c r="J640" i="7"/>
  <c r="K640" i="7"/>
  <c r="L640" i="7"/>
  <c r="A641" i="7"/>
  <c r="B641" i="7"/>
  <c r="C641" i="7"/>
  <c r="D641" i="7"/>
  <c r="E641" i="7"/>
  <c r="F641" i="7"/>
  <c r="J641" i="7" s="1"/>
  <c r="G641" i="7"/>
  <c r="H641" i="7"/>
  <c r="I641" i="7"/>
  <c r="K641" i="7"/>
  <c r="L641" i="7"/>
  <c r="A642" i="7"/>
  <c r="B642" i="7"/>
  <c r="C642" i="7"/>
  <c r="D642" i="7"/>
  <c r="E642" i="7"/>
  <c r="F642" i="7"/>
  <c r="G642" i="7"/>
  <c r="H642" i="7"/>
  <c r="I642" i="7"/>
  <c r="J642" i="7"/>
  <c r="K642" i="7"/>
  <c r="L642" i="7"/>
  <c r="A643" i="7"/>
  <c r="B643" i="7"/>
  <c r="C643" i="7"/>
  <c r="D643" i="7"/>
  <c r="E643" i="7"/>
  <c r="F643" i="7"/>
  <c r="J643" i="7" s="1"/>
  <c r="G643" i="7"/>
  <c r="H643" i="7"/>
  <c r="I643" i="7"/>
  <c r="K643" i="7"/>
  <c r="L643" i="7"/>
  <c r="A644" i="7"/>
  <c r="B644" i="7"/>
  <c r="C644" i="7"/>
  <c r="D644" i="7"/>
  <c r="E644" i="7"/>
  <c r="F644" i="7"/>
  <c r="G644" i="7"/>
  <c r="H644" i="7"/>
  <c r="I644" i="7"/>
  <c r="J644" i="7"/>
  <c r="K644" i="7"/>
  <c r="L644" i="7"/>
  <c r="A645" i="7"/>
  <c r="B645" i="7"/>
  <c r="C645" i="7"/>
  <c r="D645" i="7"/>
  <c r="E645" i="7"/>
  <c r="F645" i="7"/>
  <c r="J645" i="7" s="1"/>
  <c r="G645" i="7"/>
  <c r="H645" i="7"/>
  <c r="I645" i="7"/>
  <c r="K645" i="7"/>
  <c r="L645" i="7"/>
  <c r="A646" i="7"/>
  <c r="B646" i="7"/>
  <c r="C646" i="7"/>
  <c r="D646" i="7"/>
  <c r="E646" i="7"/>
  <c r="F646" i="7"/>
  <c r="G646" i="7"/>
  <c r="H646" i="7"/>
  <c r="I646" i="7"/>
  <c r="J646" i="7"/>
  <c r="K646" i="7"/>
  <c r="L646" i="7"/>
  <c r="A647" i="7"/>
  <c r="B647" i="7"/>
  <c r="C647" i="7"/>
  <c r="D647" i="7"/>
  <c r="E647" i="7"/>
  <c r="F647" i="7"/>
  <c r="J647" i="7" s="1"/>
  <c r="G647" i="7"/>
  <c r="H647" i="7"/>
  <c r="I647" i="7"/>
  <c r="K647" i="7"/>
  <c r="L647" i="7"/>
  <c r="A648" i="7"/>
  <c r="B648" i="7"/>
  <c r="C648" i="7"/>
  <c r="D648" i="7"/>
  <c r="E648" i="7"/>
  <c r="F648" i="7"/>
  <c r="G648" i="7"/>
  <c r="H648" i="7"/>
  <c r="I648" i="7"/>
  <c r="J648" i="7"/>
  <c r="K648" i="7"/>
  <c r="L648" i="7"/>
  <c r="A649" i="7"/>
  <c r="B649" i="7"/>
  <c r="C649" i="7"/>
  <c r="D649" i="7"/>
  <c r="E649" i="7"/>
  <c r="F649" i="7"/>
  <c r="J649" i="7" s="1"/>
  <c r="G649" i="7"/>
  <c r="H649" i="7"/>
  <c r="I649" i="7"/>
  <c r="K649" i="7"/>
  <c r="L649" i="7"/>
  <c r="A650" i="7"/>
  <c r="B650" i="7"/>
  <c r="C650" i="7"/>
  <c r="D650" i="7"/>
  <c r="E650" i="7"/>
  <c r="F650" i="7"/>
  <c r="G650" i="7"/>
  <c r="H650" i="7"/>
  <c r="I650" i="7"/>
  <c r="J650" i="7"/>
  <c r="K650" i="7"/>
  <c r="L650" i="7"/>
  <c r="A651" i="7"/>
  <c r="B651" i="7"/>
  <c r="C651" i="7"/>
  <c r="D651" i="7"/>
  <c r="E651" i="7"/>
  <c r="F651" i="7"/>
  <c r="J651" i="7" s="1"/>
  <c r="G651" i="7"/>
  <c r="H651" i="7"/>
  <c r="I651" i="7"/>
  <c r="K651" i="7"/>
  <c r="L651" i="7"/>
  <c r="A652" i="7"/>
  <c r="B652" i="7"/>
  <c r="C652" i="7"/>
  <c r="D652" i="7"/>
  <c r="E652" i="7"/>
  <c r="F652" i="7"/>
  <c r="G652" i="7"/>
  <c r="H652" i="7"/>
  <c r="I652" i="7"/>
  <c r="J652" i="7"/>
  <c r="K652" i="7"/>
  <c r="L652" i="7"/>
  <c r="A653" i="7"/>
  <c r="B653" i="7"/>
  <c r="C653" i="7"/>
  <c r="D653" i="7"/>
  <c r="E653" i="7"/>
  <c r="F653" i="7"/>
  <c r="J653" i="7" s="1"/>
  <c r="G653" i="7"/>
  <c r="H653" i="7"/>
  <c r="I653" i="7"/>
  <c r="K653" i="7"/>
  <c r="L653" i="7"/>
  <c r="A654" i="7"/>
  <c r="B654" i="7"/>
  <c r="C654" i="7"/>
  <c r="D654" i="7"/>
  <c r="E654" i="7"/>
  <c r="F654" i="7"/>
  <c r="G654" i="7"/>
  <c r="H654" i="7"/>
  <c r="I654" i="7"/>
  <c r="J654" i="7"/>
  <c r="K654" i="7"/>
  <c r="L654" i="7"/>
  <c r="A655" i="7"/>
  <c r="B655" i="7"/>
  <c r="C655" i="7"/>
  <c r="D655" i="7"/>
  <c r="E655" i="7"/>
  <c r="F655" i="7"/>
  <c r="J655" i="7" s="1"/>
  <c r="G655" i="7"/>
  <c r="H655" i="7"/>
  <c r="I655" i="7"/>
  <c r="K655" i="7"/>
  <c r="L655" i="7"/>
  <c r="A656" i="7"/>
  <c r="B656" i="7"/>
  <c r="C656" i="7"/>
  <c r="D656" i="7"/>
  <c r="E656" i="7"/>
  <c r="F656" i="7"/>
  <c r="G656" i="7"/>
  <c r="H656" i="7"/>
  <c r="I656" i="7"/>
  <c r="J656" i="7"/>
  <c r="K656" i="7"/>
  <c r="L656" i="7"/>
  <c r="A657" i="7"/>
  <c r="B657" i="7"/>
  <c r="C657" i="7"/>
  <c r="D657" i="7"/>
  <c r="E657" i="7"/>
  <c r="F657" i="7"/>
  <c r="J657" i="7" s="1"/>
  <c r="G657" i="7"/>
  <c r="H657" i="7"/>
  <c r="I657" i="7"/>
  <c r="K657" i="7"/>
  <c r="L657" i="7"/>
  <c r="A658" i="7"/>
  <c r="B658" i="7"/>
  <c r="C658" i="7"/>
  <c r="D658" i="7"/>
  <c r="E658" i="7"/>
  <c r="F658" i="7"/>
  <c r="G658" i="7"/>
  <c r="H658" i="7"/>
  <c r="I658" i="7"/>
  <c r="J658" i="7"/>
  <c r="K658" i="7"/>
  <c r="L658" i="7"/>
  <c r="A659" i="7"/>
  <c r="B659" i="7"/>
  <c r="C659" i="7"/>
  <c r="D659" i="7"/>
  <c r="E659" i="7"/>
  <c r="F659" i="7"/>
  <c r="J659" i="7" s="1"/>
  <c r="G659" i="7"/>
  <c r="H659" i="7"/>
  <c r="I659" i="7"/>
  <c r="K659" i="7"/>
  <c r="L659" i="7"/>
  <c r="A660" i="7"/>
  <c r="B660" i="7"/>
  <c r="C660" i="7"/>
  <c r="D660" i="7"/>
  <c r="E660" i="7"/>
  <c r="F660" i="7"/>
  <c r="G660" i="7"/>
  <c r="H660" i="7"/>
  <c r="I660" i="7"/>
  <c r="J660" i="7"/>
  <c r="K660" i="7"/>
  <c r="L660" i="7"/>
  <c r="A661" i="7"/>
  <c r="B661" i="7"/>
  <c r="C661" i="7"/>
  <c r="D661" i="7"/>
  <c r="E661" i="7"/>
  <c r="F661" i="7"/>
  <c r="J661" i="7" s="1"/>
  <c r="G661" i="7"/>
  <c r="H661" i="7"/>
  <c r="I661" i="7"/>
  <c r="K661" i="7"/>
  <c r="L661" i="7"/>
  <c r="A662" i="7"/>
  <c r="B662" i="7"/>
  <c r="C662" i="7"/>
  <c r="D662" i="7"/>
  <c r="E662" i="7"/>
  <c r="F662" i="7"/>
  <c r="G662" i="7"/>
  <c r="H662" i="7"/>
  <c r="I662" i="7"/>
  <c r="J662" i="7"/>
  <c r="K662" i="7"/>
  <c r="L662" i="7"/>
  <c r="A663" i="7"/>
  <c r="B663" i="7"/>
  <c r="C663" i="7"/>
  <c r="D663" i="7"/>
  <c r="E663" i="7"/>
  <c r="F663" i="7"/>
  <c r="J663" i="7" s="1"/>
  <c r="G663" i="7"/>
  <c r="H663" i="7"/>
  <c r="I663" i="7"/>
  <c r="K663" i="7"/>
  <c r="L663" i="7"/>
  <c r="A664" i="7"/>
  <c r="B664" i="7"/>
  <c r="C664" i="7"/>
  <c r="D664" i="7"/>
  <c r="E664" i="7"/>
  <c r="F664" i="7"/>
  <c r="G664" i="7"/>
  <c r="H664" i="7"/>
  <c r="I664" i="7"/>
  <c r="J664" i="7"/>
  <c r="K664" i="7"/>
  <c r="L664" i="7"/>
  <c r="A665" i="7"/>
  <c r="B665" i="7"/>
  <c r="C665" i="7"/>
  <c r="D665" i="7"/>
  <c r="E665" i="7"/>
  <c r="F665" i="7"/>
  <c r="J665" i="7" s="1"/>
  <c r="G665" i="7"/>
  <c r="H665" i="7"/>
  <c r="I665" i="7"/>
  <c r="K665" i="7"/>
  <c r="L665" i="7"/>
  <c r="A666" i="7"/>
  <c r="B666" i="7"/>
  <c r="C666" i="7"/>
  <c r="D666" i="7"/>
  <c r="E666" i="7"/>
  <c r="F666" i="7"/>
  <c r="G666" i="7"/>
  <c r="H666" i="7"/>
  <c r="I666" i="7"/>
  <c r="J666" i="7"/>
  <c r="K666" i="7"/>
  <c r="L666" i="7"/>
  <c r="A667" i="7"/>
  <c r="B667" i="7"/>
  <c r="C667" i="7"/>
  <c r="D667" i="7"/>
  <c r="E667" i="7"/>
  <c r="F667" i="7"/>
  <c r="J667" i="7" s="1"/>
  <c r="G667" i="7"/>
  <c r="H667" i="7"/>
  <c r="I667" i="7"/>
  <c r="K667" i="7"/>
  <c r="L667" i="7"/>
  <c r="A668" i="7"/>
  <c r="B668" i="7"/>
  <c r="C668" i="7"/>
  <c r="D668" i="7"/>
  <c r="E668" i="7"/>
  <c r="F668" i="7"/>
  <c r="G668" i="7"/>
  <c r="H668" i="7"/>
  <c r="I668" i="7"/>
  <c r="J668" i="7"/>
  <c r="K668" i="7"/>
  <c r="L668" i="7"/>
  <c r="A669" i="7"/>
  <c r="B669" i="7"/>
  <c r="C669" i="7"/>
  <c r="D669" i="7"/>
  <c r="E669" i="7"/>
  <c r="F669" i="7"/>
  <c r="J669" i="7" s="1"/>
  <c r="G669" i="7"/>
  <c r="H669" i="7"/>
  <c r="I669" i="7"/>
  <c r="K669" i="7"/>
  <c r="L669" i="7"/>
  <c r="A670" i="7"/>
  <c r="B670" i="7"/>
  <c r="C670" i="7"/>
  <c r="D670" i="7"/>
  <c r="E670" i="7"/>
  <c r="F670" i="7"/>
  <c r="G670" i="7"/>
  <c r="H670" i="7"/>
  <c r="I670" i="7"/>
  <c r="J670" i="7"/>
  <c r="K670" i="7"/>
  <c r="L670" i="7"/>
  <c r="A671" i="7"/>
  <c r="B671" i="7"/>
  <c r="C671" i="7"/>
  <c r="D671" i="7"/>
  <c r="E671" i="7"/>
  <c r="F671" i="7"/>
  <c r="J671" i="7" s="1"/>
  <c r="G671" i="7"/>
  <c r="H671" i="7"/>
  <c r="I671" i="7"/>
  <c r="K671" i="7"/>
  <c r="L671" i="7"/>
  <c r="A672" i="7"/>
  <c r="B672" i="7"/>
  <c r="C672" i="7"/>
  <c r="D672" i="7"/>
  <c r="E672" i="7"/>
  <c r="F672" i="7"/>
  <c r="G672" i="7"/>
  <c r="H672" i="7"/>
  <c r="I672" i="7"/>
  <c r="J672" i="7"/>
  <c r="K672" i="7"/>
  <c r="L672" i="7"/>
  <c r="A673" i="7"/>
  <c r="B673" i="7"/>
  <c r="C673" i="7"/>
  <c r="D673" i="7"/>
  <c r="E673" i="7"/>
  <c r="F673" i="7"/>
  <c r="J673" i="7" s="1"/>
  <c r="G673" i="7"/>
  <c r="H673" i="7"/>
  <c r="I673" i="7"/>
  <c r="K673" i="7"/>
  <c r="L673" i="7"/>
  <c r="A674" i="7"/>
  <c r="B674" i="7"/>
  <c r="C674" i="7"/>
  <c r="D674" i="7"/>
  <c r="E674" i="7"/>
  <c r="F674" i="7"/>
  <c r="G674" i="7"/>
  <c r="H674" i="7"/>
  <c r="I674" i="7"/>
  <c r="J674" i="7"/>
  <c r="K674" i="7"/>
  <c r="L674" i="7"/>
  <c r="A675" i="7"/>
  <c r="B675" i="7"/>
  <c r="C675" i="7"/>
  <c r="D675" i="7"/>
  <c r="E675" i="7"/>
  <c r="F675" i="7"/>
  <c r="J675" i="7" s="1"/>
  <c r="G675" i="7"/>
  <c r="H675" i="7"/>
  <c r="I675" i="7"/>
  <c r="K675" i="7"/>
  <c r="L675" i="7"/>
  <c r="A676" i="7"/>
  <c r="B676" i="7"/>
  <c r="C676" i="7"/>
  <c r="D676" i="7"/>
  <c r="E676" i="7"/>
  <c r="F676" i="7"/>
  <c r="G676" i="7"/>
  <c r="H676" i="7"/>
  <c r="I676" i="7"/>
  <c r="J676" i="7"/>
  <c r="K676" i="7"/>
  <c r="L676" i="7"/>
  <c r="A677" i="7"/>
  <c r="B677" i="7"/>
  <c r="C677" i="7"/>
  <c r="D677" i="7"/>
  <c r="E677" i="7"/>
  <c r="F677" i="7"/>
  <c r="J677" i="7" s="1"/>
  <c r="G677" i="7"/>
  <c r="H677" i="7"/>
  <c r="I677" i="7"/>
  <c r="K677" i="7"/>
  <c r="L677" i="7"/>
  <c r="A678" i="7"/>
  <c r="B678" i="7"/>
  <c r="C678" i="7"/>
  <c r="D678" i="7"/>
  <c r="E678" i="7"/>
  <c r="F678" i="7"/>
  <c r="G678" i="7"/>
  <c r="H678" i="7"/>
  <c r="I678" i="7"/>
  <c r="J678" i="7"/>
  <c r="K678" i="7"/>
  <c r="L678" i="7"/>
  <c r="A679" i="7"/>
  <c r="B679" i="7"/>
  <c r="C679" i="7"/>
  <c r="D679" i="7"/>
  <c r="E679" i="7"/>
  <c r="F679" i="7"/>
  <c r="J679" i="7" s="1"/>
  <c r="G679" i="7"/>
  <c r="H679" i="7"/>
  <c r="I679" i="7"/>
  <c r="K679" i="7"/>
  <c r="L679" i="7"/>
  <c r="A680" i="7"/>
  <c r="B680" i="7"/>
  <c r="C680" i="7"/>
  <c r="D680" i="7"/>
  <c r="E680" i="7"/>
  <c r="F680" i="7"/>
  <c r="G680" i="7"/>
  <c r="H680" i="7"/>
  <c r="I680" i="7"/>
  <c r="J680" i="7"/>
  <c r="K680" i="7"/>
  <c r="L680" i="7"/>
  <c r="A681" i="7"/>
  <c r="B681" i="7"/>
  <c r="C681" i="7"/>
  <c r="D681" i="7"/>
  <c r="E681" i="7"/>
  <c r="F681" i="7"/>
  <c r="J681" i="7" s="1"/>
  <c r="G681" i="7"/>
  <c r="H681" i="7"/>
  <c r="I681" i="7"/>
  <c r="K681" i="7"/>
  <c r="L681" i="7"/>
  <c r="A682" i="7"/>
  <c r="B682" i="7"/>
  <c r="C682" i="7"/>
  <c r="D682" i="7"/>
  <c r="E682" i="7"/>
  <c r="F682" i="7"/>
  <c r="G682" i="7"/>
  <c r="H682" i="7"/>
  <c r="I682" i="7"/>
  <c r="J682" i="7"/>
  <c r="K682" i="7"/>
  <c r="L682" i="7"/>
  <c r="A683" i="7"/>
  <c r="B683" i="7"/>
  <c r="C683" i="7"/>
  <c r="D683" i="7"/>
  <c r="E683" i="7"/>
  <c r="F683" i="7"/>
  <c r="J683" i="7" s="1"/>
  <c r="G683" i="7"/>
  <c r="H683" i="7"/>
  <c r="I683" i="7"/>
  <c r="K683" i="7"/>
  <c r="L683" i="7"/>
  <c r="A684" i="7"/>
  <c r="B684" i="7"/>
  <c r="C684" i="7"/>
  <c r="D684" i="7"/>
  <c r="E684" i="7"/>
  <c r="F684" i="7"/>
  <c r="G684" i="7"/>
  <c r="H684" i="7"/>
  <c r="I684" i="7"/>
  <c r="J684" i="7"/>
  <c r="K684" i="7"/>
  <c r="L684" i="7"/>
  <c r="A685" i="7"/>
  <c r="B685" i="7"/>
  <c r="C685" i="7"/>
  <c r="D685" i="7"/>
  <c r="E685" i="7"/>
  <c r="F685" i="7"/>
  <c r="J685" i="7" s="1"/>
  <c r="G685" i="7"/>
  <c r="H685" i="7"/>
  <c r="I685" i="7"/>
  <c r="K685" i="7"/>
  <c r="L685" i="7"/>
  <c r="A686" i="7"/>
  <c r="B686" i="7"/>
  <c r="C686" i="7"/>
  <c r="D686" i="7"/>
  <c r="E686" i="7"/>
  <c r="F686" i="7"/>
  <c r="G686" i="7"/>
  <c r="H686" i="7"/>
  <c r="I686" i="7"/>
  <c r="J686" i="7"/>
  <c r="K686" i="7"/>
  <c r="L686" i="7"/>
  <c r="A687" i="7"/>
  <c r="B687" i="7"/>
  <c r="C687" i="7"/>
  <c r="D687" i="7"/>
  <c r="E687" i="7"/>
  <c r="F687" i="7"/>
  <c r="J687" i="7" s="1"/>
  <c r="G687" i="7"/>
  <c r="H687" i="7"/>
  <c r="I687" i="7"/>
  <c r="K687" i="7"/>
  <c r="L687" i="7"/>
  <c r="A688" i="7"/>
  <c r="B688" i="7"/>
  <c r="C688" i="7"/>
  <c r="D688" i="7"/>
  <c r="E688" i="7"/>
  <c r="F688" i="7"/>
  <c r="G688" i="7"/>
  <c r="H688" i="7"/>
  <c r="I688" i="7"/>
  <c r="J688" i="7"/>
  <c r="K688" i="7"/>
  <c r="L688" i="7"/>
  <c r="A689" i="7"/>
  <c r="B689" i="7"/>
  <c r="C689" i="7"/>
  <c r="D689" i="7"/>
  <c r="E689" i="7"/>
  <c r="F689" i="7"/>
  <c r="J689" i="7" s="1"/>
  <c r="G689" i="7"/>
  <c r="H689" i="7"/>
  <c r="I689" i="7"/>
  <c r="K689" i="7"/>
  <c r="L689" i="7"/>
  <c r="A690" i="7"/>
  <c r="B690" i="7"/>
  <c r="C690" i="7"/>
  <c r="D690" i="7"/>
  <c r="E690" i="7"/>
  <c r="F690" i="7"/>
  <c r="G690" i="7"/>
  <c r="H690" i="7"/>
  <c r="I690" i="7"/>
  <c r="J690" i="7"/>
  <c r="K690" i="7"/>
  <c r="L690" i="7"/>
  <c r="A691" i="7"/>
  <c r="B691" i="7"/>
  <c r="C691" i="7"/>
  <c r="D691" i="7"/>
  <c r="E691" i="7"/>
  <c r="F691" i="7"/>
  <c r="J691" i="7" s="1"/>
  <c r="G691" i="7"/>
  <c r="H691" i="7"/>
  <c r="I691" i="7"/>
  <c r="K691" i="7"/>
  <c r="L691" i="7"/>
  <c r="A692" i="7"/>
  <c r="B692" i="7"/>
  <c r="C692" i="7"/>
  <c r="D692" i="7"/>
  <c r="E692" i="7"/>
  <c r="F692" i="7"/>
  <c r="G692" i="7"/>
  <c r="H692" i="7"/>
  <c r="I692" i="7"/>
  <c r="J692" i="7"/>
  <c r="K692" i="7"/>
  <c r="L692" i="7"/>
  <c r="A693" i="7"/>
  <c r="B693" i="7"/>
  <c r="C693" i="7"/>
  <c r="D693" i="7"/>
  <c r="E693" i="7"/>
  <c r="F693" i="7"/>
  <c r="J693" i="7" s="1"/>
  <c r="G693" i="7"/>
  <c r="H693" i="7"/>
  <c r="I693" i="7"/>
  <c r="K693" i="7"/>
  <c r="L693" i="7"/>
  <c r="A694" i="7"/>
  <c r="B694" i="7"/>
  <c r="C694" i="7"/>
  <c r="D694" i="7"/>
  <c r="E694" i="7"/>
  <c r="F694" i="7"/>
  <c r="G694" i="7"/>
  <c r="H694" i="7"/>
  <c r="I694" i="7"/>
  <c r="J694" i="7"/>
  <c r="K694" i="7"/>
  <c r="L694" i="7"/>
  <c r="A695" i="7"/>
  <c r="B695" i="7"/>
  <c r="C695" i="7"/>
  <c r="D695" i="7"/>
  <c r="E695" i="7"/>
  <c r="F695" i="7"/>
  <c r="J695" i="7" s="1"/>
  <c r="G695" i="7"/>
  <c r="H695" i="7"/>
  <c r="I695" i="7"/>
  <c r="K695" i="7"/>
  <c r="L695" i="7"/>
  <c r="A696" i="7"/>
  <c r="B696" i="7"/>
  <c r="C696" i="7"/>
  <c r="D696" i="7"/>
  <c r="E696" i="7"/>
  <c r="F696" i="7"/>
  <c r="G696" i="7"/>
  <c r="H696" i="7"/>
  <c r="I696" i="7"/>
  <c r="J696" i="7"/>
  <c r="K696" i="7"/>
  <c r="L696" i="7"/>
  <c r="A697" i="7"/>
  <c r="B697" i="7"/>
  <c r="C697" i="7"/>
  <c r="D697" i="7"/>
  <c r="E697" i="7"/>
  <c r="F697" i="7"/>
  <c r="J697" i="7" s="1"/>
  <c r="G697" i="7"/>
  <c r="H697" i="7"/>
  <c r="I697" i="7"/>
  <c r="K697" i="7"/>
  <c r="L697" i="7"/>
  <c r="A698" i="7"/>
  <c r="B698" i="7"/>
  <c r="C698" i="7"/>
  <c r="D698" i="7"/>
  <c r="E698" i="7"/>
  <c r="F698" i="7"/>
  <c r="G698" i="7"/>
  <c r="H698" i="7"/>
  <c r="I698" i="7"/>
  <c r="J698" i="7"/>
  <c r="K698" i="7"/>
  <c r="L698" i="7"/>
  <c r="A699" i="7"/>
  <c r="B699" i="7"/>
  <c r="C699" i="7"/>
  <c r="D699" i="7"/>
  <c r="E699" i="7"/>
  <c r="F699" i="7"/>
  <c r="J699" i="7" s="1"/>
  <c r="G699" i="7"/>
  <c r="H699" i="7"/>
  <c r="I699" i="7"/>
  <c r="K699" i="7"/>
  <c r="L699" i="7"/>
  <c r="A700" i="7"/>
  <c r="B700" i="7"/>
  <c r="C700" i="7"/>
  <c r="D700" i="7"/>
  <c r="E700" i="7"/>
  <c r="F700" i="7"/>
  <c r="G700" i="7"/>
  <c r="H700" i="7"/>
  <c r="I700" i="7"/>
  <c r="J700" i="7"/>
  <c r="K700" i="7"/>
  <c r="L700" i="7"/>
  <c r="A701" i="7"/>
  <c r="B701" i="7"/>
  <c r="C701" i="7"/>
  <c r="D701" i="7"/>
  <c r="E701" i="7"/>
  <c r="F701" i="7"/>
  <c r="J701" i="7" s="1"/>
  <c r="G701" i="7"/>
  <c r="H701" i="7"/>
  <c r="I701" i="7"/>
  <c r="K701" i="7"/>
  <c r="L701" i="7"/>
  <c r="A702" i="7"/>
  <c r="B702" i="7"/>
  <c r="C702" i="7"/>
  <c r="D702" i="7"/>
  <c r="E702" i="7"/>
  <c r="F702" i="7"/>
  <c r="G702" i="7"/>
  <c r="H702" i="7"/>
  <c r="I702" i="7"/>
  <c r="J702" i="7"/>
  <c r="K702" i="7"/>
  <c r="L702" i="7"/>
  <c r="A703" i="7"/>
  <c r="B703" i="7"/>
  <c r="C703" i="7"/>
  <c r="D703" i="7"/>
  <c r="E703" i="7"/>
  <c r="F703" i="7"/>
  <c r="J703" i="7" s="1"/>
  <c r="G703" i="7"/>
  <c r="H703" i="7"/>
  <c r="I703" i="7"/>
  <c r="K703" i="7"/>
  <c r="L703" i="7"/>
  <c r="A704" i="7"/>
  <c r="B704" i="7"/>
  <c r="C704" i="7"/>
  <c r="D704" i="7"/>
  <c r="E704" i="7"/>
  <c r="F704" i="7"/>
  <c r="G704" i="7"/>
  <c r="H704" i="7"/>
  <c r="I704" i="7"/>
  <c r="J704" i="7"/>
  <c r="K704" i="7"/>
  <c r="L704" i="7"/>
  <c r="A705" i="7"/>
  <c r="B705" i="7"/>
  <c r="C705" i="7"/>
  <c r="D705" i="7"/>
  <c r="E705" i="7"/>
  <c r="F705" i="7"/>
  <c r="J705" i="7" s="1"/>
  <c r="G705" i="7"/>
  <c r="H705" i="7"/>
  <c r="I705" i="7"/>
  <c r="K705" i="7"/>
  <c r="L705" i="7"/>
  <c r="A706" i="7"/>
  <c r="B706" i="7"/>
  <c r="C706" i="7"/>
  <c r="D706" i="7"/>
  <c r="E706" i="7"/>
  <c r="F706" i="7"/>
  <c r="G706" i="7"/>
  <c r="H706" i="7"/>
  <c r="I706" i="7"/>
  <c r="J706" i="7"/>
  <c r="K706" i="7"/>
  <c r="L706" i="7"/>
  <c r="A707" i="7"/>
  <c r="B707" i="7"/>
  <c r="C707" i="7"/>
  <c r="D707" i="7"/>
  <c r="E707" i="7"/>
  <c r="F707" i="7"/>
  <c r="J707" i="7" s="1"/>
  <c r="G707" i="7"/>
  <c r="H707" i="7"/>
  <c r="I707" i="7"/>
  <c r="K707" i="7"/>
  <c r="L707" i="7"/>
  <c r="A708" i="7"/>
  <c r="B708" i="7"/>
  <c r="C708" i="7"/>
  <c r="D708" i="7"/>
  <c r="E708" i="7"/>
  <c r="F708" i="7"/>
  <c r="G708" i="7"/>
  <c r="H708" i="7"/>
  <c r="I708" i="7"/>
  <c r="J708" i="7"/>
  <c r="K708" i="7"/>
  <c r="L708" i="7"/>
  <c r="A709" i="7"/>
  <c r="B709" i="7"/>
  <c r="C709" i="7"/>
  <c r="D709" i="7"/>
  <c r="E709" i="7"/>
  <c r="F709" i="7"/>
  <c r="J709" i="7" s="1"/>
  <c r="G709" i="7"/>
  <c r="H709" i="7"/>
  <c r="I709" i="7"/>
  <c r="K709" i="7"/>
  <c r="L709" i="7"/>
  <c r="A710" i="7"/>
  <c r="B710" i="7"/>
  <c r="C710" i="7"/>
  <c r="D710" i="7"/>
  <c r="E710" i="7"/>
  <c r="F710" i="7"/>
  <c r="G710" i="7"/>
  <c r="H710" i="7"/>
  <c r="I710" i="7"/>
  <c r="J710" i="7"/>
  <c r="K710" i="7"/>
  <c r="L710" i="7"/>
  <c r="A711" i="7"/>
  <c r="B711" i="7"/>
  <c r="C711" i="7"/>
  <c r="D711" i="7"/>
  <c r="E711" i="7"/>
  <c r="F711" i="7"/>
  <c r="J711" i="7" s="1"/>
  <c r="G711" i="7"/>
  <c r="H711" i="7"/>
  <c r="I711" i="7"/>
  <c r="K711" i="7"/>
  <c r="L711" i="7"/>
  <c r="A712" i="7"/>
  <c r="B712" i="7"/>
  <c r="C712" i="7"/>
  <c r="D712" i="7"/>
  <c r="E712" i="7"/>
  <c r="F712" i="7"/>
  <c r="G712" i="7"/>
  <c r="H712" i="7"/>
  <c r="I712" i="7"/>
  <c r="J712" i="7"/>
  <c r="K712" i="7"/>
  <c r="L712" i="7"/>
  <c r="A713" i="7"/>
  <c r="B713" i="7"/>
  <c r="C713" i="7"/>
  <c r="D713" i="7"/>
  <c r="E713" i="7"/>
  <c r="F713" i="7"/>
  <c r="J713" i="7" s="1"/>
  <c r="G713" i="7"/>
  <c r="H713" i="7"/>
  <c r="I713" i="7"/>
  <c r="K713" i="7"/>
  <c r="L713" i="7"/>
  <c r="A714" i="7"/>
  <c r="B714" i="7"/>
  <c r="C714" i="7"/>
  <c r="D714" i="7"/>
  <c r="E714" i="7"/>
  <c r="F714" i="7"/>
  <c r="G714" i="7"/>
  <c r="H714" i="7"/>
  <c r="I714" i="7"/>
  <c r="J714" i="7"/>
  <c r="K714" i="7"/>
  <c r="L714" i="7"/>
  <c r="A715" i="7"/>
  <c r="B715" i="7"/>
  <c r="C715" i="7"/>
  <c r="D715" i="7"/>
  <c r="E715" i="7"/>
  <c r="F715" i="7"/>
  <c r="J715" i="7" s="1"/>
  <c r="G715" i="7"/>
  <c r="H715" i="7"/>
  <c r="I715" i="7"/>
  <c r="K715" i="7"/>
  <c r="L715" i="7"/>
  <c r="A716" i="7"/>
  <c r="B716" i="7"/>
  <c r="C716" i="7"/>
  <c r="D716" i="7"/>
  <c r="E716" i="7"/>
  <c r="F716" i="7"/>
  <c r="G716" i="7"/>
  <c r="H716" i="7"/>
  <c r="I716" i="7"/>
  <c r="J716" i="7"/>
  <c r="K716" i="7"/>
  <c r="L716" i="7"/>
  <c r="A717" i="7"/>
  <c r="B717" i="7"/>
  <c r="C717" i="7"/>
  <c r="D717" i="7"/>
  <c r="E717" i="7"/>
  <c r="F717" i="7"/>
  <c r="J717" i="7" s="1"/>
  <c r="G717" i="7"/>
  <c r="H717" i="7"/>
  <c r="I717" i="7"/>
  <c r="K717" i="7"/>
  <c r="L717" i="7"/>
  <c r="A718" i="7"/>
  <c r="B718" i="7"/>
  <c r="C718" i="7"/>
  <c r="D718" i="7"/>
  <c r="E718" i="7"/>
  <c r="F718" i="7"/>
  <c r="G718" i="7"/>
  <c r="H718" i="7"/>
  <c r="I718" i="7"/>
  <c r="J718" i="7"/>
  <c r="K718" i="7"/>
  <c r="L718" i="7"/>
  <c r="A719" i="7"/>
  <c r="B719" i="7"/>
  <c r="C719" i="7"/>
  <c r="D719" i="7"/>
  <c r="E719" i="7"/>
  <c r="F719" i="7"/>
  <c r="J719" i="7" s="1"/>
  <c r="G719" i="7"/>
  <c r="H719" i="7"/>
  <c r="I719" i="7"/>
  <c r="K719" i="7"/>
  <c r="L719" i="7"/>
  <c r="A720" i="7"/>
  <c r="B720" i="7"/>
  <c r="C720" i="7"/>
  <c r="D720" i="7"/>
  <c r="E720" i="7"/>
  <c r="F720" i="7"/>
  <c r="J720" i="7" s="1"/>
  <c r="G720" i="7"/>
  <c r="H720" i="7"/>
  <c r="I720" i="7"/>
  <c r="K720" i="7"/>
  <c r="L720" i="7"/>
  <c r="A721" i="7"/>
  <c r="B721" i="7"/>
  <c r="C721" i="7"/>
  <c r="D721" i="7"/>
  <c r="E721" i="7"/>
  <c r="F721" i="7"/>
  <c r="G721" i="7"/>
  <c r="H721" i="7"/>
  <c r="I721" i="7"/>
  <c r="J721" i="7"/>
  <c r="K721" i="7"/>
  <c r="L721" i="7"/>
  <c r="A722" i="7"/>
  <c r="B722" i="7"/>
  <c r="C722" i="7"/>
  <c r="D722" i="7"/>
  <c r="E722" i="7"/>
  <c r="F722" i="7"/>
  <c r="J722" i="7" s="1"/>
  <c r="G722" i="7"/>
  <c r="H722" i="7"/>
  <c r="I722" i="7"/>
  <c r="K722" i="7"/>
  <c r="L722" i="7"/>
  <c r="A723" i="7"/>
  <c r="B723" i="7"/>
  <c r="C723" i="7"/>
  <c r="D723" i="7"/>
  <c r="E723" i="7"/>
  <c r="F723" i="7"/>
  <c r="G723" i="7"/>
  <c r="H723" i="7"/>
  <c r="I723" i="7"/>
  <c r="J723" i="7"/>
  <c r="K723" i="7"/>
  <c r="L723" i="7"/>
  <c r="A724" i="7"/>
  <c r="B724" i="7"/>
  <c r="C724" i="7"/>
  <c r="D724" i="7"/>
  <c r="E724" i="7"/>
  <c r="F724" i="7"/>
  <c r="J724" i="7" s="1"/>
  <c r="G724" i="7"/>
  <c r="H724" i="7"/>
  <c r="I724" i="7"/>
  <c r="K724" i="7"/>
  <c r="L724" i="7"/>
  <c r="A725" i="7"/>
  <c r="B725" i="7"/>
  <c r="C725" i="7"/>
  <c r="D725" i="7"/>
  <c r="E725" i="7"/>
  <c r="F725" i="7"/>
  <c r="G725" i="7"/>
  <c r="H725" i="7"/>
  <c r="I725" i="7"/>
  <c r="J725" i="7"/>
  <c r="K725" i="7"/>
  <c r="L725" i="7"/>
  <c r="A726" i="7"/>
  <c r="B726" i="7"/>
  <c r="C726" i="7"/>
  <c r="D726" i="7"/>
  <c r="E726" i="7"/>
  <c r="F726" i="7"/>
  <c r="J726" i="7" s="1"/>
  <c r="G726" i="7"/>
  <c r="H726" i="7"/>
  <c r="I726" i="7"/>
  <c r="K726" i="7"/>
  <c r="L726" i="7"/>
  <c r="A727" i="7"/>
  <c r="B727" i="7"/>
  <c r="C727" i="7"/>
  <c r="D727" i="7"/>
  <c r="E727" i="7"/>
  <c r="F727" i="7"/>
  <c r="G727" i="7"/>
  <c r="H727" i="7"/>
  <c r="I727" i="7"/>
  <c r="J727" i="7"/>
  <c r="K727" i="7"/>
  <c r="L727" i="7"/>
  <c r="A728" i="7"/>
  <c r="B728" i="7"/>
  <c r="C728" i="7"/>
  <c r="D728" i="7"/>
  <c r="E728" i="7"/>
  <c r="F728" i="7"/>
  <c r="J728" i="7" s="1"/>
  <c r="G728" i="7"/>
  <c r="H728" i="7"/>
  <c r="I728" i="7"/>
  <c r="K728" i="7"/>
  <c r="L728" i="7"/>
  <c r="A729" i="7"/>
  <c r="B729" i="7"/>
  <c r="C729" i="7"/>
  <c r="D729" i="7"/>
  <c r="E729" i="7"/>
  <c r="F729" i="7"/>
  <c r="G729" i="7"/>
  <c r="H729" i="7"/>
  <c r="I729" i="7"/>
  <c r="J729" i="7"/>
  <c r="K729" i="7"/>
  <c r="L729" i="7"/>
  <c r="A730" i="7"/>
  <c r="B730" i="7"/>
  <c r="C730" i="7"/>
  <c r="D730" i="7"/>
  <c r="E730" i="7"/>
  <c r="F730" i="7"/>
  <c r="J730" i="7" s="1"/>
  <c r="G730" i="7"/>
  <c r="H730" i="7"/>
  <c r="I730" i="7"/>
  <c r="K730" i="7"/>
  <c r="L730" i="7"/>
  <c r="A731" i="7"/>
  <c r="B731" i="7"/>
  <c r="C731" i="7"/>
  <c r="D731" i="7"/>
  <c r="E731" i="7"/>
  <c r="F731" i="7"/>
  <c r="G731" i="7"/>
  <c r="H731" i="7"/>
  <c r="I731" i="7"/>
  <c r="J731" i="7"/>
  <c r="K731" i="7"/>
  <c r="L731" i="7"/>
  <c r="A732" i="7"/>
  <c r="B732" i="7"/>
  <c r="C732" i="7"/>
  <c r="D732" i="7"/>
  <c r="E732" i="7"/>
  <c r="F732" i="7"/>
  <c r="J732" i="7" s="1"/>
  <c r="G732" i="7"/>
  <c r="H732" i="7"/>
  <c r="I732" i="7"/>
  <c r="K732" i="7"/>
  <c r="L732" i="7"/>
  <c r="A733" i="7"/>
  <c r="B733" i="7"/>
  <c r="C733" i="7"/>
  <c r="D733" i="7"/>
  <c r="E733" i="7"/>
  <c r="F733" i="7"/>
  <c r="G733" i="7"/>
  <c r="H733" i="7"/>
  <c r="I733" i="7"/>
  <c r="J733" i="7"/>
  <c r="K733" i="7"/>
  <c r="L733" i="7"/>
  <c r="A734" i="7"/>
  <c r="B734" i="7"/>
  <c r="C734" i="7"/>
  <c r="D734" i="7"/>
  <c r="E734" i="7"/>
  <c r="F734" i="7"/>
  <c r="J734" i="7" s="1"/>
  <c r="G734" i="7"/>
  <c r="H734" i="7"/>
  <c r="I734" i="7"/>
  <c r="K734" i="7"/>
  <c r="L734" i="7"/>
  <c r="A735" i="7"/>
  <c r="B735" i="7"/>
  <c r="C735" i="7"/>
  <c r="D735" i="7"/>
  <c r="E735" i="7"/>
  <c r="F735" i="7"/>
  <c r="G735" i="7"/>
  <c r="H735" i="7"/>
  <c r="I735" i="7"/>
  <c r="J735" i="7"/>
  <c r="K735" i="7"/>
  <c r="L735" i="7"/>
  <c r="A736" i="7"/>
  <c r="B736" i="7"/>
  <c r="C736" i="7"/>
  <c r="D736" i="7"/>
  <c r="E736" i="7"/>
  <c r="F736" i="7"/>
  <c r="J736" i="7" s="1"/>
  <c r="G736" i="7"/>
  <c r="H736" i="7"/>
  <c r="I736" i="7"/>
  <c r="K736" i="7"/>
  <c r="L736" i="7"/>
  <c r="A737" i="7"/>
  <c r="B737" i="7"/>
  <c r="C737" i="7"/>
  <c r="D737" i="7"/>
  <c r="E737" i="7"/>
  <c r="F737" i="7"/>
  <c r="G737" i="7"/>
  <c r="H737" i="7"/>
  <c r="I737" i="7"/>
  <c r="J737" i="7"/>
  <c r="K737" i="7"/>
  <c r="L737" i="7"/>
  <c r="A738" i="7"/>
  <c r="B738" i="7"/>
  <c r="C738" i="7"/>
  <c r="D738" i="7"/>
  <c r="E738" i="7"/>
  <c r="F738" i="7"/>
  <c r="J738" i="7" s="1"/>
  <c r="G738" i="7"/>
  <c r="H738" i="7"/>
  <c r="I738" i="7"/>
  <c r="K738" i="7"/>
  <c r="L738" i="7"/>
  <c r="A739" i="7"/>
  <c r="B739" i="7"/>
  <c r="C739" i="7"/>
  <c r="D739" i="7"/>
  <c r="E739" i="7"/>
  <c r="F739" i="7"/>
  <c r="G739" i="7"/>
  <c r="H739" i="7"/>
  <c r="I739" i="7"/>
  <c r="J739" i="7"/>
  <c r="K739" i="7"/>
  <c r="L739" i="7"/>
  <c r="A740" i="7"/>
  <c r="B740" i="7"/>
  <c r="C740" i="7"/>
  <c r="D740" i="7"/>
  <c r="E740" i="7"/>
  <c r="F740" i="7"/>
  <c r="J740" i="7" s="1"/>
  <c r="G740" i="7"/>
  <c r="H740" i="7"/>
  <c r="I740" i="7"/>
  <c r="K740" i="7"/>
  <c r="L740" i="7"/>
  <c r="A741" i="7"/>
  <c r="B741" i="7"/>
  <c r="C741" i="7"/>
  <c r="D741" i="7"/>
  <c r="E741" i="7"/>
  <c r="F741" i="7"/>
  <c r="G741" i="7"/>
  <c r="H741" i="7"/>
  <c r="I741" i="7"/>
  <c r="J741" i="7"/>
  <c r="K741" i="7"/>
  <c r="L741" i="7"/>
  <c r="A742" i="7"/>
  <c r="B742" i="7"/>
  <c r="C742" i="7"/>
  <c r="D742" i="7"/>
  <c r="E742" i="7"/>
  <c r="F742" i="7"/>
  <c r="J742" i="7" s="1"/>
  <c r="G742" i="7"/>
  <c r="H742" i="7"/>
  <c r="I742" i="7"/>
  <c r="K742" i="7"/>
  <c r="L742" i="7"/>
  <c r="A743" i="7"/>
  <c r="B743" i="7"/>
  <c r="C743" i="7"/>
  <c r="D743" i="7"/>
  <c r="E743" i="7"/>
  <c r="F743" i="7"/>
  <c r="G743" i="7"/>
  <c r="H743" i="7"/>
  <c r="I743" i="7"/>
  <c r="J743" i="7"/>
  <c r="K743" i="7"/>
  <c r="L743" i="7"/>
  <c r="A744" i="7"/>
  <c r="B744" i="7"/>
  <c r="C744" i="7"/>
  <c r="D744" i="7"/>
  <c r="E744" i="7"/>
  <c r="F744" i="7"/>
  <c r="J744" i="7" s="1"/>
  <c r="G744" i="7"/>
  <c r="H744" i="7"/>
  <c r="I744" i="7"/>
  <c r="K744" i="7"/>
  <c r="L744" i="7"/>
  <c r="A745" i="7"/>
  <c r="B745" i="7"/>
  <c r="C745" i="7"/>
  <c r="D745" i="7"/>
  <c r="E745" i="7"/>
  <c r="F745" i="7"/>
  <c r="G745" i="7"/>
  <c r="H745" i="7"/>
  <c r="I745" i="7"/>
  <c r="J745" i="7"/>
  <c r="K745" i="7"/>
  <c r="L745" i="7"/>
  <c r="A746" i="7"/>
  <c r="B746" i="7"/>
  <c r="C746" i="7"/>
  <c r="D746" i="7"/>
  <c r="E746" i="7"/>
  <c r="F746" i="7"/>
  <c r="J746" i="7" s="1"/>
  <c r="G746" i="7"/>
  <c r="H746" i="7"/>
  <c r="I746" i="7"/>
  <c r="K746" i="7"/>
  <c r="L746" i="7"/>
  <c r="A747" i="7"/>
  <c r="B747" i="7"/>
  <c r="C747" i="7"/>
  <c r="D747" i="7"/>
  <c r="E747" i="7"/>
  <c r="F747" i="7"/>
  <c r="G747" i="7"/>
  <c r="H747" i="7"/>
  <c r="I747" i="7"/>
  <c r="J747" i="7"/>
  <c r="K747" i="7"/>
  <c r="L747" i="7"/>
  <c r="A748" i="7"/>
  <c r="B748" i="7"/>
  <c r="C748" i="7"/>
  <c r="D748" i="7"/>
  <c r="E748" i="7"/>
  <c r="F748" i="7"/>
  <c r="J748" i="7" s="1"/>
  <c r="G748" i="7"/>
  <c r="H748" i="7"/>
  <c r="I748" i="7"/>
  <c r="K748" i="7"/>
  <c r="L748" i="7"/>
  <c r="A749" i="7"/>
  <c r="B749" i="7"/>
  <c r="C749" i="7"/>
  <c r="D749" i="7"/>
  <c r="E749" i="7"/>
  <c r="F749" i="7"/>
  <c r="G749" i="7"/>
  <c r="H749" i="7"/>
  <c r="I749" i="7"/>
  <c r="J749" i="7"/>
  <c r="K749" i="7"/>
  <c r="L749" i="7"/>
  <c r="A750" i="7"/>
  <c r="B750" i="7"/>
  <c r="C750" i="7"/>
  <c r="D750" i="7"/>
  <c r="E750" i="7"/>
  <c r="F750" i="7"/>
  <c r="J750" i="7" s="1"/>
  <c r="G750" i="7"/>
  <c r="H750" i="7"/>
  <c r="I750" i="7"/>
  <c r="K750" i="7"/>
  <c r="L750" i="7"/>
  <c r="A751" i="7"/>
  <c r="B751" i="7"/>
  <c r="C751" i="7"/>
  <c r="D751" i="7"/>
  <c r="E751" i="7"/>
  <c r="F751" i="7"/>
  <c r="G751" i="7"/>
  <c r="H751" i="7"/>
  <c r="I751" i="7"/>
  <c r="J751" i="7"/>
  <c r="K751" i="7"/>
  <c r="L751" i="7"/>
  <c r="A752" i="7"/>
  <c r="B752" i="7"/>
  <c r="C752" i="7"/>
  <c r="D752" i="7"/>
  <c r="E752" i="7"/>
  <c r="F752" i="7"/>
  <c r="J752" i="7" s="1"/>
  <c r="G752" i="7"/>
  <c r="H752" i="7"/>
  <c r="I752" i="7"/>
  <c r="K752" i="7"/>
  <c r="L752" i="7"/>
  <c r="A753" i="7"/>
  <c r="B753" i="7"/>
  <c r="C753" i="7"/>
  <c r="D753" i="7"/>
  <c r="E753" i="7"/>
  <c r="F753" i="7"/>
  <c r="G753" i="7"/>
  <c r="H753" i="7"/>
  <c r="I753" i="7"/>
  <c r="J753" i="7"/>
  <c r="K753" i="7"/>
  <c r="L753" i="7"/>
  <c r="A754" i="7"/>
  <c r="B754" i="7"/>
  <c r="C754" i="7"/>
  <c r="D754" i="7"/>
  <c r="E754" i="7"/>
  <c r="F754" i="7"/>
  <c r="J754" i="7" s="1"/>
  <c r="G754" i="7"/>
  <c r="H754" i="7"/>
  <c r="I754" i="7"/>
  <c r="K754" i="7"/>
  <c r="L754" i="7"/>
  <c r="A755" i="7"/>
  <c r="B755" i="7"/>
  <c r="C755" i="7"/>
  <c r="D755" i="7"/>
  <c r="E755" i="7"/>
  <c r="F755" i="7"/>
  <c r="G755" i="7"/>
  <c r="H755" i="7"/>
  <c r="I755" i="7"/>
  <c r="J755" i="7"/>
  <c r="K755" i="7"/>
  <c r="L755" i="7"/>
  <c r="A756" i="7"/>
  <c r="B756" i="7"/>
  <c r="C756" i="7"/>
  <c r="D756" i="7"/>
  <c r="E756" i="7"/>
  <c r="F756" i="7"/>
  <c r="J756" i="7" s="1"/>
  <c r="G756" i="7"/>
  <c r="H756" i="7"/>
  <c r="I756" i="7"/>
  <c r="K756" i="7"/>
  <c r="L756" i="7"/>
  <c r="A757" i="7"/>
  <c r="B757" i="7"/>
  <c r="C757" i="7"/>
  <c r="D757" i="7"/>
  <c r="E757" i="7"/>
  <c r="F757" i="7"/>
  <c r="G757" i="7"/>
  <c r="H757" i="7"/>
  <c r="I757" i="7"/>
  <c r="J757" i="7"/>
  <c r="K757" i="7"/>
  <c r="L757" i="7"/>
  <c r="A758" i="7"/>
  <c r="B758" i="7"/>
  <c r="C758" i="7"/>
  <c r="D758" i="7"/>
  <c r="E758" i="7"/>
  <c r="F758" i="7"/>
  <c r="J758" i="7" s="1"/>
  <c r="G758" i="7"/>
  <c r="H758" i="7"/>
  <c r="I758" i="7"/>
  <c r="K758" i="7"/>
  <c r="L758" i="7"/>
  <c r="A759" i="7"/>
  <c r="B759" i="7"/>
  <c r="C759" i="7"/>
  <c r="D759" i="7"/>
  <c r="E759" i="7"/>
  <c r="F759" i="7"/>
  <c r="G759" i="7"/>
  <c r="H759" i="7"/>
  <c r="I759" i="7"/>
  <c r="J759" i="7"/>
  <c r="K759" i="7"/>
  <c r="L759" i="7"/>
  <c r="A760" i="7"/>
  <c r="B760" i="7"/>
  <c r="C760" i="7"/>
  <c r="D760" i="7"/>
  <c r="E760" i="7"/>
  <c r="F760" i="7"/>
  <c r="J760" i="7" s="1"/>
  <c r="G760" i="7"/>
  <c r="H760" i="7"/>
  <c r="I760" i="7"/>
  <c r="K760" i="7"/>
  <c r="L760" i="7"/>
  <c r="A761" i="7"/>
  <c r="B761" i="7"/>
  <c r="C761" i="7"/>
  <c r="D761" i="7"/>
  <c r="E761" i="7"/>
  <c r="F761" i="7"/>
  <c r="G761" i="7"/>
  <c r="H761" i="7"/>
  <c r="I761" i="7"/>
  <c r="J761" i="7"/>
  <c r="K761" i="7"/>
  <c r="L761" i="7"/>
  <c r="A762" i="7"/>
  <c r="B762" i="7"/>
  <c r="C762" i="7"/>
  <c r="D762" i="7"/>
  <c r="E762" i="7"/>
  <c r="F762" i="7"/>
  <c r="J762" i="7" s="1"/>
  <c r="G762" i="7"/>
  <c r="H762" i="7"/>
  <c r="I762" i="7"/>
  <c r="K762" i="7"/>
  <c r="L762" i="7"/>
  <c r="A763" i="7"/>
  <c r="B763" i="7"/>
  <c r="C763" i="7"/>
  <c r="D763" i="7"/>
  <c r="E763" i="7"/>
  <c r="F763" i="7"/>
  <c r="G763" i="7"/>
  <c r="H763" i="7"/>
  <c r="I763" i="7"/>
  <c r="J763" i="7"/>
  <c r="K763" i="7"/>
  <c r="L763" i="7"/>
  <c r="A764" i="7"/>
  <c r="B764" i="7"/>
  <c r="C764" i="7"/>
  <c r="D764" i="7"/>
  <c r="E764" i="7"/>
  <c r="F764" i="7"/>
  <c r="J764" i="7" s="1"/>
  <c r="G764" i="7"/>
  <c r="H764" i="7"/>
  <c r="I764" i="7"/>
  <c r="K764" i="7"/>
  <c r="L764" i="7"/>
  <c r="A765" i="7"/>
  <c r="B765" i="7"/>
  <c r="C765" i="7"/>
  <c r="D765" i="7"/>
  <c r="E765" i="7"/>
  <c r="F765" i="7"/>
  <c r="G765" i="7"/>
  <c r="H765" i="7"/>
  <c r="I765" i="7"/>
  <c r="J765" i="7"/>
  <c r="K765" i="7"/>
  <c r="L765" i="7"/>
  <c r="A766" i="7"/>
  <c r="B766" i="7"/>
  <c r="C766" i="7"/>
  <c r="D766" i="7"/>
  <c r="E766" i="7"/>
  <c r="F766" i="7"/>
  <c r="J766" i="7" s="1"/>
  <c r="G766" i="7"/>
  <c r="H766" i="7"/>
  <c r="I766" i="7"/>
  <c r="K766" i="7"/>
  <c r="L766" i="7"/>
  <c r="A767" i="7"/>
  <c r="B767" i="7"/>
  <c r="C767" i="7"/>
  <c r="D767" i="7"/>
  <c r="E767" i="7"/>
  <c r="F767" i="7"/>
  <c r="G767" i="7"/>
  <c r="H767" i="7"/>
  <c r="I767" i="7"/>
  <c r="J767" i="7"/>
  <c r="K767" i="7"/>
  <c r="L767" i="7"/>
  <c r="A768" i="7"/>
  <c r="B768" i="7"/>
  <c r="C768" i="7"/>
  <c r="D768" i="7"/>
  <c r="E768" i="7"/>
  <c r="F768" i="7"/>
  <c r="J768" i="7" s="1"/>
  <c r="G768" i="7"/>
  <c r="H768" i="7"/>
  <c r="I768" i="7"/>
  <c r="K768" i="7"/>
  <c r="L768" i="7"/>
  <c r="A769" i="7"/>
  <c r="B769" i="7"/>
  <c r="C769" i="7"/>
  <c r="D769" i="7"/>
  <c r="E769" i="7"/>
  <c r="F769" i="7"/>
  <c r="G769" i="7"/>
  <c r="H769" i="7"/>
  <c r="I769" i="7"/>
  <c r="J769" i="7"/>
  <c r="K769" i="7"/>
  <c r="L769" i="7"/>
  <c r="A770" i="7"/>
  <c r="B770" i="7"/>
  <c r="C770" i="7"/>
  <c r="D770" i="7"/>
  <c r="E770" i="7"/>
  <c r="F770" i="7"/>
  <c r="J770" i="7" s="1"/>
  <c r="G770" i="7"/>
  <c r="H770" i="7"/>
  <c r="I770" i="7"/>
  <c r="K770" i="7"/>
  <c r="L770" i="7"/>
  <c r="A771" i="7"/>
  <c r="B771" i="7"/>
  <c r="C771" i="7"/>
  <c r="D771" i="7"/>
  <c r="E771" i="7"/>
  <c r="F771" i="7"/>
  <c r="G771" i="7"/>
  <c r="H771" i="7"/>
  <c r="I771" i="7"/>
  <c r="J771" i="7"/>
  <c r="K771" i="7"/>
  <c r="L771" i="7"/>
  <c r="A772" i="7"/>
  <c r="B772" i="7"/>
  <c r="C772" i="7"/>
  <c r="D772" i="7"/>
  <c r="E772" i="7"/>
  <c r="F772" i="7"/>
  <c r="J772" i="7" s="1"/>
  <c r="G772" i="7"/>
  <c r="H772" i="7"/>
  <c r="I772" i="7"/>
  <c r="K772" i="7"/>
  <c r="L772" i="7"/>
  <c r="A773" i="7"/>
  <c r="B773" i="7"/>
  <c r="C773" i="7"/>
  <c r="D773" i="7"/>
  <c r="E773" i="7"/>
  <c r="F773" i="7"/>
  <c r="G773" i="7"/>
  <c r="H773" i="7"/>
  <c r="I773" i="7"/>
  <c r="J773" i="7"/>
  <c r="K773" i="7"/>
  <c r="L773" i="7"/>
  <c r="A774" i="7"/>
  <c r="B774" i="7"/>
  <c r="C774" i="7"/>
  <c r="D774" i="7"/>
  <c r="E774" i="7"/>
  <c r="F774" i="7"/>
  <c r="J774" i="7" s="1"/>
  <c r="G774" i="7"/>
  <c r="H774" i="7"/>
  <c r="I774" i="7"/>
  <c r="K774" i="7"/>
  <c r="L774" i="7"/>
  <c r="A775" i="7"/>
  <c r="B775" i="7"/>
  <c r="C775" i="7"/>
  <c r="D775" i="7"/>
  <c r="E775" i="7"/>
  <c r="F775" i="7"/>
  <c r="G775" i="7"/>
  <c r="H775" i="7"/>
  <c r="I775" i="7"/>
  <c r="J775" i="7"/>
  <c r="K775" i="7"/>
  <c r="L775" i="7"/>
  <c r="A776" i="7"/>
  <c r="B776" i="7"/>
  <c r="C776" i="7"/>
  <c r="D776" i="7"/>
  <c r="E776" i="7"/>
  <c r="F776" i="7"/>
  <c r="J776" i="7" s="1"/>
  <c r="G776" i="7"/>
  <c r="H776" i="7"/>
  <c r="I776" i="7"/>
  <c r="K776" i="7"/>
  <c r="L776" i="7"/>
  <c r="A777" i="7"/>
  <c r="B777" i="7"/>
  <c r="C777" i="7"/>
  <c r="D777" i="7"/>
  <c r="E777" i="7"/>
  <c r="F777" i="7"/>
  <c r="G777" i="7"/>
  <c r="H777" i="7"/>
  <c r="I777" i="7"/>
  <c r="J777" i="7"/>
  <c r="K777" i="7"/>
  <c r="L777" i="7"/>
  <c r="A778" i="7"/>
  <c r="B778" i="7"/>
  <c r="C778" i="7"/>
  <c r="D778" i="7"/>
  <c r="E778" i="7"/>
  <c r="F778" i="7"/>
  <c r="J778" i="7" s="1"/>
  <c r="G778" i="7"/>
  <c r="H778" i="7"/>
  <c r="I778" i="7"/>
  <c r="K778" i="7"/>
  <c r="L778" i="7"/>
  <c r="A779" i="7"/>
  <c r="B779" i="7"/>
  <c r="C779" i="7"/>
  <c r="D779" i="7"/>
  <c r="E779" i="7"/>
  <c r="F779" i="7"/>
  <c r="G779" i="7"/>
  <c r="H779" i="7"/>
  <c r="I779" i="7"/>
  <c r="J779" i="7"/>
  <c r="K779" i="7"/>
  <c r="L779" i="7"/>
  <c r="A780" i="7"/>
  <c r="B780" i="7"/>
  <c r="C780" i="7"/>
  <c r="D780" i="7"/>
  <c r="E780" i="7"/>
  <c r="F780" i="7"/>
  <c r="J780" i="7" s="1"/>
  <c r="G780" i="7"/>
  <c r="H780" i="7"/>
  <c r="I780" i="7"/>
  <c r="K780" i="7"/>
  <c r="L780" i="7"/>
  <c r="A781" i="7"/>
  <c r="B781" i="7"/>
  <c r="C781" i="7"/>
  <c r="D781" i="7"/>
  <c r="E781" i="7"/>
  <c r="F781" i="7"/>
  <c r="G781" i="7"/>
  <c r="H781" i="7"/>
  <c r="I781" i="7"/>
  <c r="J781" i="7"/>
  <c r="K781" i="7"/>
  <c r="L781" i="7"/>
  <c r="A782" i="7"/>
  <c r="B782" i="7"/>
  <c r="C782" i="7"/>
  <c r="D782" i="7"/>
  <c r="E782" i="7"/>
  <c r="F782" i="7"/>
  <c r="J782" i="7" s="1"/>
  <c r="G782" i="7"/>
  <c r="H782" i="7"/>
  <c r="I782" i="7"/>
  <c r="K782" i="7"/>
  <c r="L782" i="7"/>
  <c r="A783" i="7"/>
  <c r="B783" i="7"/>
  <c r="C783" i="7"/>
  <c r="D783" i="7"/>
  <c r="E783" i="7"/>
  <c r="F783" i="7"/>
  <c r="G783" i="7"/>
  <c r="H783" i="7"/>
  <c r="I783" i="7"/>
  <c r="J783" i="7"/>
  <c r="K783" i="7"/>
  <c r="L783" i="7"/>
  <c r="A784" i="7"/>
  <c r="B784" i="7"/>
  <c r="C784" i="7"/>
  <c r="D784" i="7"/>
  <c r="E784" i="7"/>
  <c r="F784" i="7"/>
  <c r="J784" i="7" s="1"/>
  <c r="G784" i="7"/>
  <c r="H784" i="7"/>
  <c r="I784" i="7"/>
  <c r="K784" i="7"/>
  <c r="L784" i="7"/>
  <c r="A785" i="7"/>
  <c r="B785" i="7"/>
  <c r="C785" i="7"/>
  <c r="D785" i="7"/>
  <c r="E785" i="7"/>
  <c r="F785" i="7"/>
  <c r="G785" i="7"/>
  <c r="H785" i="7"/>
  <c r="I785" i="7"/>
  <c r="J785" i="7"/>
  <c r="K785" i="7"/>
  <c r="L785" i="7"/>
  <c r="A786" i="7"/>
  <c r="B786" i="7"/>
  <c r="C786" i="7"/>
  <c r="D786" i="7"/>
  <c r="E786" i="7"/>
  <c r="F786" i="7"/>
  <c r="J786" i="7" s="1"/>
  <c r="G786" i="7"/>
  <c r="H786" i="7"/>
  <c r="I786" i="7"/>
  <c r="K786" i="7"/>
  <c r="L786" i="7"/>
  <c r="A787" i="7"/>
  <c r="B787" i="7"/>
  <c r="C787" i="7"/>
  <c r="D787" i="7"/>
  <c r="E787" i="7"/>
  <c r="F787" i="7"/>
  <c r="G787" i="7"/>
  <c r="H787" i="7"/>
  <c r="I787" i="7"/>
  <c r="J787" i="7"/>
  <c r="K787" i="7"/>
  <c r="L787" i="7"/>
  <c r="A788" i="7"/>
  <c r="B788" i="7"/>
  <c r="C788" i="7"/>
  <c r="D788" i="7"/>
  <c r="E788" i="7"/>
  <c r="F788" i="7"/>
  <c r="J788" i="7" s="1"/>
  <c r="G788" i="7"/>
  <c r="H788" i="7"/>
  <c r="I788" i="7"/>
  <c r="K788" i="7"/>
  <c r="L788" i="7"/>
  <c r="A789" i="7"/>
  <c r="B789" i="7"/>
  <c r="C789" i="7"/>
  <c r="D789" i="7"/>
  <c r="E789" i="7"/>
  <c r="F789" i="7"/>
  <c r="G789" i="7"/>
  <c r="H789" i="7"/>
  <c r="I789" i="7"/>
  <c r="J789" i="7"/>
  <c r="K789" i="7"/>
  <c r="L789" i="7"/>
  <c r="A790" i="7"/>
  <c r="B790" i="7"/>
  <c r="C790" i="7"/>
  <c r="D790" i="7"/>
  <c r="E790" i="7"/>
  <c r="F790" i="7"/>
  <c r="J790" i="7" s="1"/>
  <c r="G790" i="7"/>
  <c r="H790" i="7"/>
  <c r="I790" i="7"/>
  <c r="K790" i="7"/>
  <c r="L790" i="7"/>
  <c r="A791" i="7"/>
  <c r="B791" i="7"/>
  <c r="C791" i="7"/>
  <c r="D791" i="7"/>
  <c r="E791" i="7"/>
  <c r="F791" i="7"/>
  <c r="G791" i="7"/>
  <c r="H791" i="7"/>
  <c r="I791" i="7"/>
  <c r="J791" i="7"/>
  <c r="K791" i="7"/>
  <c r="L791" i="7"/>
  <c r="A792" i="7"/>
  <c r="B792" i="7"/>
  <c r="C792" i="7"/>
  <c r="D792" i="7"/>
  <c r="E792" i="7"/>
  <c r="F792" i="7"/>
  <c r="J792" i="7" s="1"/>
  <c r="G792" i="7"/>
  <c r="H792" i="7"/>
  <c r="I792" i="7"/>
  <c r="K792" i="7"/>
  <c r="L792" i="7"/>
  <c r="A793" i="7"/>
  <c r="B793" i="7"/>
  <c r="C793" i="7"/>
  <c r="D793" i="7"/>
  <c r="E793" i="7"/>
  <c r="F793" i="7"/>
  <c r="G793" i="7"/>
  <c r="H793" i="7"/>
  <c r="I793" i="7"/>
  <c r="J793" i="7"/>
  <c r="K793" i="7"/>
  <c r="L793" i="7"/>
  <c r="A794" i="7"/>
  <c r="B794" i="7"/>
  <c r="C794" i="7"/>
  <c r="D794" i="7"/>
  <c r="E794" i="7"/>
  <c r="F794" i="7"/>
  <c r="J794" i="7" s="1"/>
  <c r="G794" i="7"/>
  <c r="H794" i="7"/>
  <c r="I794" i="7"/>
  <c r="K794" i="7"/>
  <c r="L794" i="7"/>
  <c r="A795" i="7"/>
  <c r="B795" i="7"/>
  <c r="C795" i="7"/>
  <c r="D795" i="7"/>
  <c r="E795" i="7"/>
  <c r="F795" i="7"/>
  <c r="G795" i="7"/>
  <c r="H795" i="7"/>
  <c r="I795" i="7"/>
  <c r="J795" i="7"/>
  <c r="K795" i="7"/>
  <c r="L795" i="7"/>
  <c r="A796" i="7"/>
  <c r="B796" i="7"/>
  <c r="C796" i="7"/>
  <c r="D796" i="7"/>
  <c r="E796" i="7"/>
  <c r="F796" i="7"/>
  <c r="J796" i="7" s="1"/>
  <c r="G796" i="7"/>
  <c r="H796" i="7"/>
  <c r="I796" i="7"/>
  <c r="K796" i="7"/>
  <c r="L796" i="7"/>
  <c r="A797" i="7"/>
  <c r="B797" i="7"/>
  <c r="C797" i="7"/>
  <c r="D797" i="7"/>
  <c r="E797" i="7"/>
  <c r="F797" i="7"/>
  <c r="G797" i="7"/>
  <c r="H797" i="7"/>
  <c r="I797" i="7"/>
  <c r="J797" i="7"/>
  <c r="K797" i="7"/>
  <c r="L797" i="7"/>
  <c r="A798" i="7"/>
  <c r="B798" i="7"/>
  <c r="C798" i="7"/>
  <c r="D798" i="7"/>
  <c r="E798" i="7"/>
  <c r="F798" i="7"/>
  <c r="J798" i="7" s="1"/>
  <c r="G798" i="7"/>
  <c r="H798" i="7"/>
  <c r="I798" i="7"/>
  <c r="K798" i="7"/>
  <c r="L798" i="7"/>
  <c r="A799" i="7"/>
  <c r="B799" i="7"/>
  <c r="C799" i="7"/>
  <c r="D799" i="7"/>
  <c r="E799" i="7"/>
  <c r="F799" i="7"/>
  <c r="G799" i="7"/>
  <c r="H799" i="7"/>
  <c r="I799" i="7"/>
  <c r="J799" i="7"/>
  <c r="K799" i="7"/>
  <c r="L799" i="7"/>
  <c r="A800" i="7"/>
  <c r="B800" i="7"/>
  <c r="C800" i="7"/>
  <c r="D800" i="7"/>
  <c r="E800" i="7"/>
  <c r="F800" i="7"/>
  <c r="J800" i="7" s="1"/>
  <c r="G800" i="7"/>
  <c r="H800" i="7"/>
  <c r="I800" i="7"/>
  <c r="K800" i="7"/>
  <c r="L800" i="7"/>
  <c r="A801" i="7"/>
  <c r="B801" i="7"/>
  <c r="C801" i="7"/>
  <c r="D801" i="7"/>
  <c r="E801" i="7"/>
  <c r="F801" i="7"/>
  <c r="G801" i="7"/>
  <c r="H801" i="7"/>
  <c r="I801" i="7"/>
  <c r="J801" i="7"/>
  <c r="K801" i="7"/>
  <c r="L801" i="7"/>
  <c r="A802" i="7"/>
  <c r="B802" i="7"/>
  <c r="C802" i="7"/>
  <c r="D802" i="7"/>
  <c r="E802" i="7"/>
  <c r="F802" i="7"/>
  <c r="J802" i="7" s="1"/>
  <c r="G802" i="7"/>
  <c r="H802" i="7"/>
  <c r="I802" i="7"/>
  <c r="K802" i="7"/>
  <c r="L802" i="7"/>
  <c r="A803" i="7"/>
  <c r="B803" i="7"/>
  <c r="C803" i="7"/>
  <c r="D803" i="7"/>
  <c r="E803" i="7"/>
  <c r="F803" i="7"/>
  <c r="G803" i="7"/>
  <c r="H803" i="7"/>
  <c r="I803" i="7"/>
  <c r="J803" i="7"/>
  <c r="K803" i="7"/>
  <c r="L803" i="7"/>
  <c r="A804" i="7"/>
  <c r="B804" i="7"/>
  <c r="C804" i="7"/>
  <c r="D804" i="7"/>
  <c r="E804" i="7"/>
  <c r="F804" i="7"/>
  <c r="J804" i="7" s="1"/>
  <c r="G804" i="7"/>
  <c r="H804" i="7"/>
  <c r="I804" i="7"/>
  <c r="K804" i="7"/>
  <c r="L804" i="7"/>
  <c r="A805" i="7"/>
  <c r="B805" i="7"/>
  <c r="C805" i="7"/>
  <c r="D805" i="7"/>
  <c r="E805" i="7"/>
  <c r="F805" i="7"/>
  <c r="G805" i="7"/>
  <c r="H805" i="7"/>
  <c r="I805" i="7"/>
  <c r="J805" i="7"/>
  <c r="K805" i="7"/>
  <c r="L805" i="7"/>
  <c r="A806" i="7"/>
  <c r="B806" i="7"/>
  <c r="C806" i="7"/>
  <c r="D806" i="7"/>
  <c r="E806" i="7"/>
  <c r="F806" i="7"/>
  <c r="J806" i="7" s="1"/>
  <c r="G806" i="7"/>
  <c r="H806" i="7"/>
  <c r="I806" i="7"/>
  <c r="K806" i="7"/>
  <c r="L806" i="7"/>
  <c r="A807" i="7"/>
  <c r="B807" i="7"/>
  <c r="C807" i="7"/>
  <c r="D807" i="7"/>
  <c r="E807" i="7"/>
  <c r="F807" i="7"/>
  <c r="G807" i="7"/>
  <c r="H807" i="7"/>
  <c r="I807" i="7"/>
  <c r="J807" i="7"/>
  <c r="K807" i="7"/>
  <c r="L807" i="7"/>
  <c r="A808" i="7"/>
  <c r="B808" i="7"/>
  <c r="C808" i="7"/>
  <c r="D808" i="7"/>
  <c r="E808" i="7"/>
  <c r="F808" i="7"/>
  <c r="J808" i="7" s="1"/>
  <c r="G808" i="7"/>
  <c r="H808" i="7"/>
  <c r="I808" i="7"/>
  <c r="K808" i="7"/>
  <c r="L808" i="7"/>
  <c r="A809" i="7"/>
  <c r="B809" i="7"/>
  <c r="C809" i="7"/>
  <c r="D809" i="7"/>
  <c r="E809" i="7"/>
  <c r="F809" i="7"/>
  <c r="G809" i="7"/>
  <c r="H809" i="7"/>
  <c r="I809" i="7"/>
  <c r="J809" i="7"/>
  <c r="K809" i="7"/>
  <c r="L809" i="7"/>
  <c r="A810" i="7"/>
  <c r="B810" i="7"/>
  <c r="C810" i="7"/>
  <c r="D810" i="7"/>
  <c r="E810" i="7"/>
  <c r="F810" i="7"/>
  <c r="J810" i="7" s="1"/>
  <c r="G810" i="7"/>
  <c r="H810" i="7"/>
  <c r="I810" i="7"/>
  <c r="K810" i="7"/>
  <c r="L810" i="7"/>
  <c r="A811" i="7"/>
  <c r="B811" i="7"/>
  <c r="C811" i="7"/>
  <c r="D811" i="7"/>
  <c r="E811" i="7"/>
  <c r="F811" i="7"/>
  <c r="G811" i="7"/>
  <c r="H811" i="7"/>
  <c r="I811" i="7"/>
  <c r="J811" i="7"/>
  <c r="K811" i="7"/>
  <c r="L811" i="7"/>
  <c r="A812" i="7"/>
  <c r="B812" i="7"/>
  <c r="C812" i="7"/>
  <c r="D812" i="7"/>
  <c r="E812" i="7"/>
  <c r="F812" i="7"/>
  <c r="J812" i="7" s="1"/>
  <c r="G812" i="7"/>
  <c r="H812" i="7"/>
  <c r="I812" i="7"/>
  <c r="K812" i="7"/>
  <c r="L812" i="7"/>
  <c r="A813" i="7"/>
  <c r="B813" i="7"/>
  <c r="C813" i="7"/>
  <c r="D813" i="7"/>
  <c r="E813" i="7"/>
  <c r="F813" i="7"/>
  <c r="G813" i="7"/>
  <c r="H813" i="7"/>
  <c r="I813" i="7"/>
  <c r="J813" i="7"/>
  <c r="K813" i="7"/>
  <c r="L813" i="7"/>
  <c r="A814" i="7"/>
  <c r="B814" i="7"/>
  <c r="C814" i="7"/>
  <c r="D814" i="7"/>
  <c r="E814" i="7"/>
  <c r="F814" i="7"/>
  <c r="J814" i="7" s="1"/>
  <c r="G814" i="7"/>
  <c r="H814" i="7"/>
  <c r="I814" i="7"/>
  <c r="K814" i="7"/>
  <c r="L814" i="7"/>
  <c r="A815" i="7"/>
  <c r="B815" i="7"/>
  <c r="C815" i="7"/>
  <c r="D815" i="7"/>
  <c r="E815" i="7"/>
  <c r="F815" i="7"/>
  <c r="G815" i="7"/>
  <c r="H815" i="7"/>
  <c r="I815" i="7"/>
  <c r="J815" i="7"/>
  <c r="K815" i="7"/>
  <c r="L815" i="7"/>
  <c r="A816" i="7"/>
  <c r="B816" i="7"/>
  <c r="C816" i="7"/>
  <c r="D816" i="7"/>
  <c r="E816" i="7"/>
  <c r="F816" i="7"/>
  <c r="J816" i="7" s="1"/>
  <c r="G816" i="7"/>
  <c r="H816" i="7"/>
  <c r="I816" i="7"/>
  <c r="K816" i="7"/>
  <c r="L816" i="7"/>
  <c r="A817" i="7"/>
  <c r="B817" i="7"/>
  <c r="C817" i="7"/>
  <c r="D817" i="7"/>
  <c r="E817" i="7"/>
  <c r="F817" i="7"/>
  <c r="G817" i="7"/>
  <c r="H817" i="7"/>
  <c r="I817" i="7"/>
  <c r="J817" i="7"/>
  <c r="K817" i="7"/>
  <c r="L817" i="7"/>
  <c r="A818" i="7"/>
  <c r="B818" i="7"/>
  <c r="C818" i="7"/>
  <c r="D818" i="7"/>
  <c r="E818" i="7"/>
  <c r="F818" i="7"/>
  <c r="J818" i="7" s="1"/>
  <c r="G818" i="7"/>
  <c r="H818" i="7"/>
  <c r="I818" i="7"/>
  <c r="K818" i="7"/>
  <c r="L818" i="7"/>
  <c r="A819" i="7"/>
  <c r="B819" i="7"/>
  <c r="C819" i="7"/>
  <c r="D819" i="7"/>
  <c r="E819" i="7"/>
  <c r="F819" i="7"/>
  <c r="G819" i="7"/>
  <c r="H819" i="7"/>
  <c r="I819" i="7"/>
  <c r="J819" i="7"/>
  <c r="K819" i="7"/>
  <c r="L819" i="7"/>
  <c r="A820" i="7"/>
  <c r="B820" i="7"/>
  <c r="C820" i="7"/>
  <c r="D820" i="7"/>
  <c r="E820" i="7"/>
  <c r="F820" i="7"/>
  <c r="J820" i="7" s="1"/>
  <c r="G820" i="7"/>
  <c r="H820" i="7"/>
  <c r="I820" i="7"/>
  <c r="K820" i="7"/>
  <c r="L820" i="7"/>
  <c r="A821" i="7"/>
  <c r="B821" i="7"/>
  <c r="C821" i="7"/>
  <c r="D821" i="7"/>
  <c r="E821" i="7"/>
  <c r="F821" i="7"/>
  <c r="G821" i="7"/>
  <c r="H821" i="7"/>
  <c r="I821" i="7"/>
  <c r="J821" i="7"/>
  <c r="K821" i="7"/>
  <c r="L821" i="7"/>
  <c r="A822" i="7"/>
  <c r="B822" i="7"/>
  <c r="C822" i="7"/>
  <c r="D822" i="7"/>
  <c r="E822" i="7"/>
  <c r="F822" i="7"/>
  <c r="J822" i="7" s="1"/>
  <c r="G822" i="7"/>
  <c r="H822" i="7"/>
  <c r="I822" i="7"/>
  <c r="K822" i="7"/>
  <c r="L822" i="7"/>
  <c r="A823" i="7"/>
  <c r="B823" i="7"/>
  <c r="C823" i="7"/>
  <c r="D823" i="7"/>
  <c r="E823" i="7"/>
  <c r="F823" i="7"/>
  <c r="G823" i="7"/>
  <c r="H823" i="7"/>
  <c r="I823" i="7"/>
  <c r="J823" i="7"/>
  <c r="K823" i="7"/>
  <c r="L823" i="7"/>
  <c r="A824" i="7"/>
  <c r="B824" i="7"/>
  <c r="C824" i="7"/>
  <c r="D824" i="7"/>
  <c r="E824" i="7"/>
  <c r="F824" i="7"/>
  <c r="J824" i="7" s="1"/>
  <c r="G824" i="7"/>
  <c r="H824" i="7"/>
  <c r="I824" i="7"/>
  <c r="K824" i="7"/>
  <c r="L824" i="7"/>
  <c r="A825" i="7"/>
  <c r="B825" i="7"/>
  <c r="C825" i="7"/>
  <c r="D825" i="7"/>
  <c r="E825" i="7"/>
  <c r="F825" i="7"/>
  <c r="G825" i="7"/>
  <c r="H825" i="7"/>
  <c r="I825" i="7"/>
  <c r="J825" i="7"/>
  <c r="K825" i="7"/>
  <c r="L825" i="7"/>
  <c r="A826" i="7"/>
  <c r="B826" i="7"/>
  <c r="C826" i="7"/>
  <c r="D826" i="7"/>
  <c r="E826" i="7"/>
  <c r="F826" i="7"/>
  <c r="J826" i="7" s="1"/>
  <c r="G826" i="7"/>
  <c r="H826" i="7"/>
  <c r="I826" i="7"/>
  <c r="K826" i="7"/>
  <c r="L826" i="7"/>
  <c r="A827" i="7"/>
  <c r="B827" i="7"/>
  <c r="C827" i="7"/>
  <c r="D827" i="7"/>
  <c r="E827" i="7"/>
  <c r="F827" i="7"/>
  <c r="G827" i="7"/>
  <c r="H827" i="7"/>
  <c r="I827" i="7"/>
  <c r="J827" i="7"/>
  <c r="K827" i="7"/>
  <c r="L827" i="7"/>
  <c r="A828" i="7"/>
  <c r="B828" i="7"/>
  <c r="C828" i="7"/>
  <c r="D828" i="7"/>
  <c r="E828" i="7"/>
  <c r="F828" i="7"/>
  <c r="J828" i="7" s="1"/>
  <c r="G828" i="7"/>
  <c r="H828" i="7"/>
  <c r="I828" i="7"/>
  <c r="K828" i="7"/>
  <c r="L828" i="7"/>
  <c r="A829" i="7"/>
  <c r="B829" i="7"/>
  <c r="C829" i="7"/>
  <c r="D829" i="7"/>
  <c r="E829" i="7"/>
  <c r="F829" i="7"/>
  <c r="G829" i="7"/>
  <c r="H829" i="7"/>
  <c r="I829" i="7"/>
  <c r="J829" i="7"/>
  <c r="K829" i="7"/>
  <c r="L829" i="7"/>
  <c r="A830" i="7"/>
  <c r="B830" i="7"/>
  <c r="C830" i="7"/>
  <c r="D830" i="7"/>
  <c r="E830" i="7"/>
  <c r="F830" i="7"/>
  <c r="J830" i="7" s="1"/>
  <c r="G830" i="7"/>
  <c r="H830" i="7"/>
  <c r="I830" i="7"/>
  <c r="K830" i="7"/>
  <c r="L830" i="7"/>
  <c r="A831" i="7"/>
  <c r="B831" i="7"/>
  <c r="C831" i="7"/>
  <c r="D831" i="7"/>
  <c r="E831" i="7"/>
  <c r="F831" i="7"/>
  <c r="G831" i="7"/>
  <c r="H831" i="7"/>
  <c r="I831" i="7"/>
  <c r="J831" i="7"/>
  <c r="K831" i="7"/>
  <c r="L831" i="7"/>
  <c r="E44" i="1"/>
  <c r="F44" i="1"/>
  <c r="G44" i="1"/>
  <c r="H44" i="1"/>
  <c r="I44" i="1"/>
  <c r="E45" i="1"/>
  <c r="F45" i="1"/>
  <c r="G45" i="1"/>
  <c r="H45" i="1"/>
  <c r="I45" i="1"/>
  <c r="E46" i="1"/>
  <c r="F46" i="1"/>
  <c r="G46" i="1"/>
  <c r="H46" i="1"/>
  <c r="I46" i="1"/>
  <c r="E47" i="1"/>
  <c r="F47" i="1"/>
  <c r="G47" i="1"/>
  <c r="H47" i="1"/>
  <c r="I47" i="1"/>
  <c r="E48" i="1"/>
  <c r="F48" i="1"/>
  <c r="G48" i="1"/>
  <c r="H48" i="1"/>
  <c r="I48" i="1"/>
  <c r="E49" i="1"/>
  <c r="F49" i="1"/>
  <c r="G49" i="1"/>
  <c r="H49" i="1"/>
  <c r="I49" i="1"/>
  <c r="E50" i="1"/>
  <c r="F50" i="1"/>
  <c r="G50" i="1"/>
  <c r="H50" i="1"/>
  <c r="I50" i="1"/>
  <c r="E51" i="1"/>
  <c r="F51" i="1"/>
  <c r="G51" i="1"/>
  <c r="H51" i="1"/>
  <c r="I51" i="1"/>
  <c r="E52" i="1"/>
  <c r="F52" i="1"/>
  <c r="G52" i="1"/>
  <c r="H52" i="1"/>
  <c r="I52" i="1"/>
  <c r="E53" i="1"/>
  <c r="F53" i="1"/>
  <c r="G53" i="1"/>
  <c r="H53" i="1"/>
  <c r="I53" i="1"/>
  <c r="E54" i="1"/>
  <c r="F54" i="1"/>
  <c r="G54" i="1"/>
  <c r="H54" i="1"/>
  <c r="I54" i="1"/>
  <c r="E55" i="1"/>
  <c r="F55" i="1"/>
  <c r="G55" i="1"/>
  <c r="H55" i="1"/>
  <c r="I55" i="1"/>
  <c r="E56" i="1"/>
  <c r="F56" i="1"/>
  <c r="G56" i="1"/>
  <c r="H56" i="1"/>
  <c r="I56" i="1"/>
  <c r="E57" i="1"/>
  <c r="F57" i="1"/>
  <c r="G57" i="1"/>
  <c r="H57" i="1"/>
  <c r="I57" i="1"/>
  <c r="E58" i="1"/>
  <c r="F58" i="1"/>
  <c r="G58" i="1"/>
  <c r="H58" i="1"/>
  <c r="I58" i="1"/>
  <c r="E59" i="1"/>
  <c r="F59" i="1"/>
  <c r="G59" i="1"/>
  <c r="H59" i="1"/>
  <c r="I59" i="1"/>
  <c r="E60" i="1"/>
  <c r="F60" i="1"/>
  <c r="G60" i="1"/>
  <c r="H60" i="1"/>
  <c r="I60" i="1"/>
  <c r="E61" i="1"/>
  <c r="F61" i="1"/>
  <c r="G61" i="1"/>
  <c r="H61" i="1"/>
  <c r="I61" i="1"/>
  <c r="E62" i="1"/>
  <c r="F62" i="1"/>
  <c r="G62" i="1"/>
  <c r="H62" i="1"/>
  <c r="I62" i="1"/>
  <c r="E63" i="1"/>
  <c r="F63" i="1"/>
  <c r="G63" i="1"/>
  <c r="H63" i="1"/>
  <c r="I63" i="1"/>
  <c r="E64" i="1"/>
  <c r="F64" i="1"/>
  <c r="G64" i="1"/>
  <c r="H64" i="1"/>
  <c r="I64" i="1"/>
  <c r="E65" i="1"/>
  <c r="F65" i="1"/>
  <c r="G65" i="1"/>
  <c r="H65" i="1"/>
  <c r="I65" i="1"/>
  <c r="E66" i="1"/>
  <c r="F66" i="1"/>
  <c r="G66" i="1"/>
  <c r="H66" i="1"/>
  <c r="I66" i="1"/>
  <c r="E67" i="1"/>
  <c r="F67" i="1"/>
  <c r="G67" i="1"/>
  <c r="H67" i="1"/>
  <c r="I67" i="1"/>
  <c r="E68" i="1"/>
  <c r="F68" i="1"/>
  <c r="G68" i="1"/>
  <c r="H68" i="1"/>
  <c r="I68" i="1"/>
  <c r="E69" i="1"/>
  <c r="F69" i="1"/>
  <c r="G69" i="1"/>
  <c r="H69" i="1"/>
  <c r="I69" i="1"/>
  <c r="E70" i="1"/>
  <c r="F70" i="1"/>
  <c r="G70" i="1"/>
  <c r="H70" i="1"/>
  <c r="I70" i="1"/>
  <c r="E71" i="1"/>
  <c r="F71" i="1"/>
  <c r="G71" i="1"/>
  <c r="H71" i="1"/>
  <c r="I71" i="1"/>
  <c r="E72" i="1"/>
  <c r="F72" i="1"/>
  <c r="G72" i="1"/>
  <c r="H72" i="1"/>
  <c r="I72" i="1"/>
  <c r="E73" i="1"/>
  <c r="F73" i="1"/>
  <c r="G73" i="1"/>
  <c r="H73" i="1"/>
  <c r="I73" i="1"/>
  <c r="E74" i="1"/>
  <c r="F74" i="1"/>
  <c r="G74" i="1"/>
  <c r="H74" i="1"/>
  <c r="I74" i="1"/>
  <c r="E75" i="1"/>
  <c r="F75" i="1"/>
  <c r="G75" i="1"/>
  <c r="H75" i="1"/>
  <c r="I75" i="1"/>
  <c r="E76" i="1"/>
  <c r="F76" i="1"/>
  <c r="G76" i="1"/>
  <c r="H76" i="1"/>
  <c r="I76" i="1"/>
  <c r="E77" i="1"/>
  <c r="F77" i="1"/>
  <c r="G77" i="1"/>
  <c r="H77" i="1"/>
  <c r="I77" i="1"/>
  <c r="E78" i="1"/>
  <c r="F78" i="1"/>
  <c r="G78" i="1"/>
  <c r="H78" i="1"/>
  <c r="I78" i="1"/>
  <c r="E79" i="1"/>
  <c r="F79" i="1"/>
  <c r="G79" i="1"/>
  <c r="H79" i="1"/>
  <c r="I79" i="1"/>
  <c r="E80" i="1"/>
  <c r="F80" i="1"/>
  <c r="G80" i="1"/>
  <c r="H80" i="1"/>
  <c r="I80" i="1"/>
  <c r="E81" i="1"/>
  <c r="F81" i="1"/>
  <c r="G81" i="1"/>
  <c r="H81" i="1"/>
  <c r="I81" i="1"/>
  <c r="E82" i="1"/>
  <c r="F82" i="1"/>
  <c r="G82" i="1"/>
  <c r="H82" i="1"/>
  <c r="I82" i="1"/>
  <c r="E83" i="1"/>
  <c r="F83" i="1"/>
  <c r="G83" i="1"/>
  <c r="H83" i="1"/>
  <c r="I83" i="1"/>
  <c r="E84" i="1"/>
  <c r="F84" i="1"/>
  <c r="G84" i="1"/>
  <c r="H84" i="1"/>
  <c r="I84" i="1"/>
  <c r="E85" i="1"/>
  <c r="F85" i="1"/>
  <c r="G85" i="1"/>
  <c r="H85" i="1"/>
  <c r="I85" i="1"/>
  <c r="E86" i="1"/>
  <c r="F86" i="1"/>
  <c r="G86" i="1"/>
  <c r="H86" i="1"/>
  <c r="I86" i="1"/>
  <c r="E87" i="1"/>
  <c r="F87" i="1"/>
  <c r="G87" i="1"/>
  <c r="H87" i="1"/>
  <c r="I87" i="1"/>
  <c r="E88" i="1"/>
  <c r="F88" i="1"/>
  <c r="G88" i="1"/>
  <c r="H88" i="1"/>
  <c r="I88" i="1"/>
  <c r="E89" i="1"/>
  <c r="F89" i="1"/>
  <c r="G89" i="1"/>
  <c r="H89" i="1"/>
  <c r="I89" i="1"/>
  <c r="E90" i="1"/>
  <c r="F90" i="1"/>
  <c r="G90" i="1"/>
  <c r="H90" i="1"/>
  <c r="I90" i="1"/>
  <c r="E91" i="1"/>
  <c r="F91" i="1"/>
  <c r="G91" i="1"/>
  <c r="H91" i="1"/>
  <c r="I91" i="1"/>
  <c r="E92" i="1"/>
  <c r="F92" i="1"/>
  <c r="G92" i="1"/>
  <c r="H92" i="1"/>
  <c r="I92" i="1"/>
  <c r="E93" i="1"/>
  <c r="F93" i="1"/>
  <c r="G93" i="1"/>
  <c r="H93" i="1"/>
  <c r="I93" i="1"/>
  <c r="E94" i="1"/>
  <c r="F94" i="1"/>
  <c r="G94" i="1"/>
  <c r="H94" i="1"/>
  <c r="I94" i="1"/>
  <c r="E95" i="1"/>
  <c r="F95" i="1"/>
  <c r="G95" i="1"/>
  <c r="H95" i="1"/>
  <c r="I95" i="1"/>
  <c r="E96" i="1"/>
  <c r="F96" i="1"/>
  <c r="G96" i="1"/>
  <c r="H96" i="1"/>
  <c r="I96" i="1"/>
  <c r="E97" i="1"/>
  <c r="F97" i="1"/>
  <c r="G97" i="1"/>
  <c r="H97" i="1"/>
  <c r="I97" i="1"/>
  <c r="E98" i="1"/>
  <c r="F98" i="1"/>
  <c r="G98" i="1"/>
  <c r="H98" i="1"/>
  <c r="I98" i="1"/>
  <c r="E99" i="1"/>
  <c r="F99" i="1"/>
  <c r="G99" i="1"/>
  <c r="H99" i="1"/>
  <c r="I99" i="1"/>
  <c r="E100" i="1"/>
  <c r="F100" i="1"/>
  <c r="G100" i="1"/>
  <c r="H100" i="1"/>
  <c r="I100" i="1"/>
  <c r="E101" i="1"/>
  <c r="F101" i="1"/>
  <c r="G101" i="1"/>
  <c r="H101" i="1"/>
  <c r="I101" i="1"/>
  <c r="E102" i="1"/>
  <c r="F102" i="1"/>
  <c r="G102" i="1"/>
  <c r="H102" i="1"/>
  <c r="I102" i="1"/>
  <c r="E103" i="1"/>
  <c r="F103" i="1"/>
  <c r="G103" i="1"/>
  <c r="H103" i="1"/>
  <c r="I103" i="1"/>
  <c r="E104" i="1"/>
  <c r="F104" i="1"/>
  <c r="G104" i="1"/>
  <c r="H104" i="1"/>
  <c r="I104" i="1"/>
  <c r="E105" i="1"/>
  <c r="F105" i="1"/>
  <c r="G105" i="1"/>
  <c r="H105" i="1"/>
  <c r="I105" i="1"/>
  <c r="E106" i="1"/>
  <c r="F106" i="1"/>
  <c r="G106" i="1"/>
  <c r="H106" i="1"/>
  <c r="I106" i="1"/>
  <c r="E107" i="1"/>
  <c r="F107" i="1"/>
  <c r="G107" i="1"/>
  <c r="H107" i="1"/>
  <c r="I107" i="1"/>
  <c r="E108" i="1"/>
  <c r="F108" i="1"/>
  <c r="G108" i="1"/>
  <c r="H108" i="1"/>
  <c r="I108" i="1"/>
  <c r="E109" i="1"/>
  <c r="F109" i="1"/>
  <c r="G109" i="1"/>
  <c r="H109" i="1"/>
  <c r="I109" i="1"/>
  <c r="E110" i="1"/>
  <c r="F110" i="1"/>
  <c r="G110" i="1"/>
  <c r="H110" i="1"/>
  <c r="I110" i="1"/>
  <c r="E111" i="1"/>
  <c r="F111" i="1"/>
  <c r="G111" i="1"/>
  <c r="H111" i="1"/>
  <c r="I111" i="1"/>
  <c r="E112" i="1"/>
  <c r="F112" i="1"/>
  <c r="G112" i="1"/>
  <c r="H112" i="1"/>
  <c r="I112" i="1"/>
  <c r="E113" i="1"/>
  <c r="F113" i="1"/>
  <c r="G113" i="1"/>
  <c r="H113" i="1"/>
  <c r="I113" i="1"/>
  <c r="E114" i="1"/>
  <c r="F114" i="1"/>
  <c r="G114" i="1"/>
  <c r="H114" i="1"/>
  <c r="I114" i="1"/>
  <c r="E115" i="1"/>
  <c r="F115" i="1"/>
  <c r="G115" i="1"/>
  <c r="H115" i="1"/>
  <c r="I115" i="1"/>
  <c r="E116" i="1"/>
  <c r="F116" i="1"/>
  <c r="G116" i="1"/>
  <c r="H116" i="1"/>
  <c r="I116" i="1"/>
  <c r="E117" i="1"/>
  <c r="F117" i="1"/>
  <c r="G117" i="1"/>
  <c r="H117" i="1"/>
  <c r="I117" i="1"/>
  <c r="E118" i="1"/>
  <c r="F118" i="1"/>
  <c r="G118" i="1"/>
  <c r="H118" i="1"/>
  <c r="I118" i="1"/>
  <c r="E119" i="1"/>
  <c r="F119" i="1"/>
  <c r="G119" i="1"/>
  <c r="H119" i="1"/>
  <c r="I119" i="1"/>
  <c r="E120" i="1"/>
  <c r="F120" i="1"/>
  <c r="G120" i="1"/>
  <c r="H120" i="1"/>
  <c r="I120" i="1"/>
  <c r="E121" i="1"/>
  <c r="F121" i="1"/>
  <c r="G121" i="1"/>
  <c r="H121" i="1"/>
  <c r="I121" i="1"/>
  <c r="E122" i="1"/>
  <c r="F122" i="1"/>
  <c r="G122" i="1"/>
  <c r="H122" i="1"/>
  <c r="I122" i="1"/>
  <c r="E123" i="1"/>
  <c r="F123" i="1"/>
  <c r="G123" i="1"/>
  <c r="H123" i="1"/>
  <c r="I123" i="1"/>
  <c r="E124" i="1"/>
  <c r="F124" i="1"/>
  <c r="G124" i="1"/>
  <c r="H124" i="1"/>
  <c r="I124" i="1"/>
  <c r="E125" i="1"/>
  <c r="F125" i="1"/>
  <c r="G125" i="1"/>
  <c r="H125" i="1"/>
  <c r="I125" i="1"/>
  <c r="E126" i="1"/>
  <c r="F126" i="1"/>
  <c r="G126" i="1"/>
  <c r="H126" i="1"/>
  <c r="I126" i="1"/>
  <c r="E127" i="1"/>
  <c r="F127" i="1"/>
  <c r="G127" i="1"/>
  <c r="H127" i="1"/>
  <c r="I127" i="1"/>
  <c r="E128" i="1"/>
  <c r="F128" i="1"/>
  <c r="G128" i="1"/>
  <c r="H128" i="1"/>
  <c r="I128" i="1"/>
  <c r="E129" i="1"/>
  <c r="F129" i="1"/>
  <c r="G129" i="1"/>
  <c r="H129" i="1"/>
  <c r="I129" i="1"/>
  <c r="E130" i="1"/>
  <c r="F130" i="1"/>
  <c r="G130" i="1"/>
  <c r="H130" i="1"/>
  <c r="I130" i="1"/>
  <c r="E131" i="1"/>
  <c r="F131" i="1"/>
  <c r="G131" i="1"/>
  <c r="H131" i="1"/>
  <c r="I131" i="1"/>
  <c r="E132" i="1"/>
  <c r="F132" i="1"/>
  <c r="G132" i="1"/>
  <c r="H132" i="1"/>
  <c r="I132" i="1"/>
  <c r="E133" i="1"/>
  <c r="F133" i="1"/>
  <c r="G133" i="1"/>
  <c r="H133" i="1"/>
  <c r="I133" i="1"/>
  <c r="E134" i="1"/>
  <c r="F134" i="1"/>
  <c r="G134" i="1"/>
  <c r="H134" i="1"/>
  <c r="I134" i="1"/>
  <c r="E135" i="1"/>
  <c r="F135" i="1"/>
  <c r="G135" i="1"/>
  <c r="H135" i="1"/>
  <c r="I135" i="1"/>
  <c r="E136" i="1"/>
  <c r="F136" i="1"/>
  <c r="G136" i="1"/>
  <c r="H136" i="1"/>
  <c r="I136" i="1"/>
  <c r="E137" i="1"/>
  <c r="F137" i="1"/>
  <c r="G137" i="1"/>
  <c r="H137" i="1"/>
  <c r="I137" i="1"/>
  <c r="E138" i="1"/>
  <c r="F138" i="1"/>
  <c r="G138" i="1"/>
  <c r="H138" i="1"/>
  <c r="I138" i="1"/>
  <c r="E139" i="1"/>
  <c r="F139" i="1"/>
  <c r="G139" i="1"/>
  <c r="H139" i="1"/>
  <c r="I139" i="1"/>
  <c r="E140" i="1"/>
  <c r="F140" i="1"/>
  <c r="G140" i="1"/>
  <c r="H140" i="1"/>
  <c r="I140" i="1"/>
  <c r="E141" i="1"/>
  <c r="F141" i="1"/>
  <c r="G141" i="1"/>
  <c r="H141" i="1"/>
  <c r="I141" i="1"/>
  <c r="E142" i="1"/>
  <c r="F142" i="1"/>
  <c r="G142" i="1"/>
  <c r="H142" i="1"/>
  <c r="I142" i="1"/>
  <c r="E143" i="1"/>
  <c r="F143" i="1"/>
  <c r="G143" i="1"/>
  <c r="H143" i="1"/>
  <c r="I143" i="1"/>
  <c r="E144" i="1"/>
  <c r="F144" i="1"/>
  <c r="G144" i="1"/>
  <c r="H144" i="1"/>
  <c r="I144" i="1"/>
  <c r="E145" i="1"/>
  <c r="F145" i="1"/>
  <c r="G145" i="1"/>
  <c r="H145" i="1"/>
  <c r="I145" i="1"/>
  <c r="E146" i="1"/>
  <c r="F146" i="1"/>
  <c r="G146" i="1"/>
  <c r="H146" i="1"/>
  <c r="I146" i="1"/>
  <c r="E147" i="1"/>
  <c r="F147" i="1"/>
  <c r="G147" i="1"/>
  <c r="H147" i="1"/>
  <c r="I147" i="1"/>
  <c r="E148" i="1"/>
  <c r="F148" i="1"/>
  <c r="G148" i="1"/>
  <c r="H148" i="1"/>
  <c r="I148" i="1"/>
  <c r="E149" i="1"/>
  <c r="F149" i="1"/>
  <c r="G149" i="1"/>
  <c r="H149" i="1"/>
  <c r="I149" i="1"/>
  <c r="E150" i="1"/>
  <c r="F150" i="1"/>
  <c r="G150" i="1"/>
  <c r="H150" i="1"/>
  <c r="I150" i="1"/>
  <c r="E151" i="1"/>
  <c r="F151" i="1"/>
  <c r="G151" i="1"/>
  <c r="H151" i="1"/>
  <c r="I151" i="1"/>
  <c r="E152" i="1"/>
  <c r="F152" i="1"/>
  <c r="G152" i="1"/>
  <c r="H152" i="1"/>
  <c r="I152" i="1"/>
  <c r="E153" i="1"/>
  <c r="F153" i="1"/>
  <c r="G153" i="1"/>
  <c r="H153" i="1"/>
  <c r="I153" i="1"/>
  <c r="E154" i="1"/>
  <c r="F154" i="1"/>
  <c r="G154" i="1"/>
  <c r="H154" i="1"/>
  <c r="I154" i="1"/>
  <c r="E155" i="1"/>
  <c r="F155" i="1"/>
  <c r="G155" i="1"/>
  <c r="H155" i="1"/>
  <c r="I155" i="1"/>
  <c r="E156" i="1"/>
  <c r="F156" i="1"/>
  <c r="G156" i="1"/>
  <c r="H156" i="1"/>
  <c r="I156" i="1"/>
  <c r="E157" i="1"/>
  <c r="F157" i="1"/>
  <c r="G157" i="1"/>
  <c r="H157" i="1"/>
  <c r="I157" i="1"/>
  <c r="E158" i="1"/>
  <c r="F158" i="1"/>
  <c r="G158" i="1"/>
  <c r="H158" i="1"/>
  <c r="I158" i="1"/>
  <c r="E159" i="1"/>
  <c r="F159" i="1"/>
  <c r="G159" i="1"/>
  <c r="H159" i="1"/>
  <c r="I159" i="1"/>
  <c r="E160" i="1"/>
  <c r="F160" i="1"/>
  <c r="G160" i="1"/>
  <c r="H160" i="1"/>
  <c r="I160" i="1"/>
  <c r="E161" i="1"/>
  <c r="F161" i="1"/>
  <c r="G161" i="1"/>
  <c r="H161" i="1"/>
  <c r="I161" i="1"/>
  <c r="E162" i="1"/>
  <c r="F162" i="1"/>
  <c r="G162" i="1"/>
  <c r="H162" i="1"/>
  <c r="I162" i="1"/>
  <c r="E163" i="1"/>
  <c r="F163" i="1"/>
  <c r="G163" i="1"/>
  <c r="H163" i="1"/>
  <c r="I163" i="1"/>
  <c r="E164" i="1"/>
  <c r="F164" i="1"/>
  <c r="G164" i="1"/>
  <c r="H164" i="1"/>
  <c r="I164" i="1"/>
  <c r="E165" i="1"/>
  <c r="F165" i="1"/>
  <c r="G165" i="1"/>
  <c r="H165" i="1"/>
  <c r="I165" i="1"/>
  <c r="E166" i="1"/>
  <c r="F166" i="1"/>
  <c r="G166" i="1"/>
  <c r="H166" i="1"/>
  <c r="I166" i="1"/>
  <c r="E167" i="1"/>
  <c r="F167" i="1"/>
  <c r="G167" i="1"/>
  <c r="H167" i="1"/>
  <c r="I167" i="1"/>
  <c r="E168" i="1"/>
  <c r="F168" i="1"/>
  <c r="G168" i="1"/>
  <c r="H168" i="1"/>
  <c r="I168" i="1"/>
  <c r="E169" i="1"/>
  <c r="F169" i="1"/>
  <c r="G169" i="1"/>
  <c r="H169" i="1"/>
  <c r="I169" i="1"/>
  <c r="E170" i="1"/>
  <c r="F170" i="1"/>
  <c r="G170" i="1"/>
  <c r="H170" i="1"/>
  <c r="I170" i="1"/>
  <c r="E171" i="1"/>
  <c r="F171" i="1"/>
  <c r="G171" i="1"/>
  <c r="H171" i="1"/>
  <c r="I171" i="1"/>
  <c r="E172" i="1"/>
  <c r="F172" i="1"/>
  <c r="G172" i="1"/>
  <c r="H172" i="1"/>
  <c r="I172" i="1"/>
  <c r="E173" i="1"/>
  <c r="F173" i="1"/>
  <c r="G173" i="1"/>
  <c r="H173" i="1"/>
  <c r="I173" i="1"/>
  <c r="E174" i="1"/>
  <c r="F174" i="1"/>
  <c r="G174" i="1"/>
  <c r="H174" i="1"/>
  <c r="I174" i="1"/>
  <c r="E175" i="1"/>
  <c r="F175" i="1"/>
  <c r="G175" i="1"/>
  <c r="H175" i="1"/>
  <c r="I175" i="1"/>
  <c r="E176" i="1"/>
  <c r="F176" i="1"/>
  <c r="G176" i="1"/>
  <c r="H176" i="1"/>
  <c r="I176" i="1"/>
  <c r="E177" i="1"/>
  <c r="F177" i="1"/>
  <c r="G177" i="1"/>
  <c r="H177" i="1"/>
  <c r="I177" i="1"/>
  <c r="E178" i="1"/>
  <c r="F178" i="1"/>
  <c r="G178" i="1"/>
  <c r="H178" i="1"/>
  <c r="I178" i="1"/>
  <c r="E179" i="1"/>
  <c r="F179" i="1"/>
  <c r="G179" i="1"/>
  <c r="H179" i="1"/>
  <c r="I179" i="1"/>
  <c r="E180" i="1"/>
  <c r="F180" i="1"/>
  <c r="G180" i="1"/>
  <c r="H180" i="1"/>
  <c r="I180" i="1"/>
  <c r="E181" i="1"/>
  <c r="F181" i="1"/>
  <c r="G181" i="1"/>
  <c r="H181" i="1"/>
  <c r="I181" i="1"/>
  <c r="E182" i="1"/>
  <c r="F182" i="1"/>
  <c r="G182" i="1"/>
  <c r="H182" i="1"/>
  <c r="I182" i="1"/>
  <c r="E183" i="1"/>
  <c r="F183" i="1"/>
  <c r="G183" i="1"/>
  <c r="H183" i="1"/>
  <c r="I183" i="1"/>
  <c r="E184" i="1"/>
  <c r="F184" i="1"/>
  <c r="G184" i="1"/>
  <c r="H184" i="1"/>
  <c r="I184" i="1"/>
  <c r="E185" i="1"/>
  <c r="F185" i="1"/>
  <c r="G185" i="1"/>
  <c r="H185" i="1"/>
  <c r="I185" i="1"/>
  <c r="E186" i="1"/>
  <c r="F186" i="1"/>
  <c r="G186" i="1"/>
  <c r="H186" i="1"/>
  <c r="I186" i="1"/>
  <c r="E187" i="1"/>
  <c r="F187" i="1"/>
  <c r="G187" i="1"/>
  <c r="H187" i="1"/>
  <c r="I187" i="1"/>
  <c r="E188" i="1"/>
  <c r="F188" i="1"/>
  <c r="G188" i="1"/>
  <c r="H188" i="1"/>
  <c r="I188" i="1"/>
  <c r="E189" i="1"/>
  <c r="F189" i="1"/>
  <c r="G189" i="1"/>
  <c r="H189" i="1"/>
  <c r="I189" i="1"/>
  <c r="E190" i="1"/>
  <c r="F190" i="1"/>
  <c r="G190" i="1"/>
  <c r="H190" i="1"/>
  <c r="I190" i="1"/>
  <c r="E191" i="1"/>
  <c r="F191" i="1"/>
  <c r="G191" i="1"/>
  <c r="H191" i="1"/>
  <c r="I191" i="1"/>
  <c r="E192" i="1"/>
  <c r="F192" i="1"/>
  <c r="G192" i="1"/>
  <c r="H192" i="1"/>
  <c r="I192" i="1"/>
  <c r="E193" i="1"/>
  <c r="F193" i="1"/>
  <c r="G193" i="1"/>
  <c r="H193" i="1"/>
  <c r="I193" i="1"/>
  <c r="E194" i="1"/>
  <c r="F194" i="1"/>
  <c r="G194" i="1"/>
  <c r="H194" i="1"/>
  <c r="I194" i="1"/>
  <c r="E195" i="1"/>
  <c r="F195" i="1"/>
  <c r="G195" i="1"/>
  <c r="H195" i="1"/>
  <c r="I195" i="1"/>
  <c r="E196" i="1"/>
  <c r="F196" i="1"/>
  <c r="G196" i="1"/>
  <c r="H196" i="1"/>
  <c r="I196" i="1"/>
  <c r="E197" i="1"/>
  <c r="F197" i="1"/>
  <c r="G197" i="1"/>
  <c r="H197" i="1"/>
  <c r="I197" i="1"/>
  <c r="E198" i="1"/>
  <c r="F198" i="1"/>
  <c r="G198" i="1"/>
  <c r="H198" i="1"/>
  <c r="I198" i="1"/>
  <c r="E199" i="1"/>
  <c r="F199" i="1"/>
  <c r="G199" i="1"/>
  <c r="H199" i="1"/>
  <c r="I199" i="1"/>
  <c r="E200" i="1"/>
  <c r="F200" i="1"/>
  <c r="G200" i="1"/>
  <c r="H200" i="1"/>
  <c r="I200" i="1"/>
  <c r="E201" i="1"/>
  <c r="F201" i="1"/>
  <c r="G201" i="1"/>
  <c r="H201" i="1"/>
  <c r="I201" i="1"/>
  <c r="E202" i="1"/>
  <c r="F202" i="1"/>
  <c r="G202" i="1"/>
  <c r="H202" i="1"/>
  <c r="I202" i="1"/>
  <c r="E203" i="1"/>
  <c r="F203" i="1"/>
  <c r="G203" i="1"/>
  <c r="H203" i="1"/>
  <c r="I203" i="1"/>
  <c r="E204" i="1"/>
  <c r="F204" i="1"/>
  <c r="G204" i="1"/>
  <c r="H204" i="1"/>
  <c r="I204" i="1"/>
  <c r="E205" i="1"/>
  <c r="F205" i="1"/>
  <c r="G205" i="1"/>
  <c r="H205" i="1"/>
  <c r="I205" i="1"/>
  <c r="E206" i="1"/>
  <c r="F206" i="1"/>
  <c r="G206" i="1"/>
  <c r="H206" i="1"/>
  <c r="I206" i="1"/>
  <c r="E207" i="1"/>
  <c r="F207" i="1"/>
  <c r="G207" i="1"/>
  <c r="H207" i="1"/>
  <c r="I207" i="1"/>
  <c r="E208" i="1"/>
  <c r="F208" i="1"/>
  <c r="G208" i="1"/>
  <c r="H208" i="1"/>
  <c r="I208" i="1"/>
  <c r="E209" i="1"/>
  <c r="F209" i="1"/>
  <c r="G209" i="1"/>
  <c r="H209" i="1"/>
  <c r="I209" i="1"/>
  <c r="E210" i="1"/>
  <c r="F210" i="1"/>
  <c r="G210" i="1"/>
  <c r="H210" i="1"/>
  <c r="I210" i="1"/>
  <c r="E211" i="1"/>
  <c r="F211" i="1"/>
  <c r="G211" i="1"/>
  <c r="H211" i="1"/>
  <c r="I211" i="1"/>
  <c r="E212" i="1"/>
  <c r="F212" i="1"/>
  <c r="G212" i="1"/>
  <c r="H212" i="1"/>
  <c r="I212" i="1"/>
  <c r="E213" i="1"/>
  <c r="F213" i="1"/>
  <c r="G213" i="1"/>
  <c r="H213" i="1"/>
  <c r="I213" i="1"/>
  <c r="E214" i="1"/>
  <c r="F214" i="1"/>
  <c r="G214" i="1"/>
  <c r="H214" i="1"/>
  <c r="I214" i="1"/>
  <c r="E215" i="1"/>
  <c r="F215" i="1"/>
  <c r="G215" i="1"/>
  <c r="H215" i="1"/>
  <c r="I215" i="1"/>
  <c r="E216" i="1"/>
  <c r="F216" i="1"/>
  <c r="G216" i="1"/>
  <c r="H216" i="1"/>
  <c r="I216" i="1"/>
  <c r="E217" i="1"/>
  <c r="F217" i="1"/>
  <c r="G217" i="1"/>
  <c r="H217" i="1"/>
  <c r="I217" i="1"/>
  <c r="E218" i="1"/>
  <c r="F218" i="1"/>
  <c r="G218" i="1"/>
  <c r="H218" i="1"/>
  <c r="I218" i="1"/>
  <c r="E219" i="1"/>
  <c r="F219" i="1"/>
  <c r="G219" i="1"/>
  <c r="H219" i="1"/>
  <c r="I219" i="1"/>
  <c r="E220" i="1"/>
  <c r="F220" i="1"/>
  <c r="G220" i="1"/>
  <c r="H220" i="1"/>
  <c r="I220" i="1"/>
  <c r="E221" i="1"/>
  <c r="F221" i="1"/>
  <c r="G221" i="1"/>
  <c r="H221" i="1"/>
  <c r="I221" i="1"/>
  <c r="E222" i="1"/>
  <c r="F222" i="1"/>
  <c r="G222" i="1"/>
  <c r="H222" i="1"/>
  <c r="I222" i="1"/>
  <c r="E223" i="1"/>
  <c r="F223" i="1"/>
  <c r="G223" i="1"/>
  <c r="H223" i="1"/>
  <c r="I223" i="1"/>
  <c r="E224" i="1"/>
  <c r="F224" i="1"/>
  <c r="G224" i="1"/>
  <c r="H224" i="1"/>
  <c r="I224" i="1"/>
  <c r="E225" i="1"/>
  <c r="F225" i="1"/>
  <c r="G225" i="1"/>
  <c r="H225" i="1"/>
  <c r="I225" i="1"/>
  <c r="E226" i="1"/>
  <c r="F226" i="1"/>
  <c r="G226" i="1"/>
  <c r="H226" i="1"/>
  <c r="I226" i="1"/>
  <c r="E227" i="1"/>
  <c r="F227" i="1"/>
  <c r="G227" i="1"/>
  <c r="H227" i="1"/>
  <c r="I227" i="1"/>
  <c r="E228" i="1"/>
  <c r="F228" i="1"/>
  <c r="G228" i="1"/>
  <c r="H228" i="1"/>
  <c r="I228" i="1"/>
  <c r="E229" i="1"/>
  <c r="F229" i="1"/>
  <c r="G229" i="1"/>
  <c r="H229" i="1"/>
  <c r="I229" i="1"/>
  <c r="E230" i="1"/>
  <c r="F230" i="1"/>
  <c r="G230" i="1"/>
  <c r="H230" i="1"/>
  <c r="I230" i="1"/>
  <c r="E231" i="1"/>
  <c r="F231" i="1"/>
  <c r="G231" i="1"/>
  <c r="H231" i="1"/>
  <c r="I231" i="1"/>
  <c r="E232" i="1"/>
  <c r="F232" i="1"/>
  <c r="G232" i="1"/>
  <c r="H232" i="1"/>
  <c r="I232" i="1"/>
  <c r="E233" i="1"/>
  <c r="F233" i="1"/>
  <c r="G233" i="1"/>
  <c r="H233" i="1"/>
  <c r="I233" i="1"/>
  <c r="E234" i="1"/>
  <c r="F234" i="1"/>
  <c r="G234" i="1"/>
  <c r="H234" i="1"/>
  <c r="I234" i="1"/>
  <c r="E235" i="1"/>
  <c r="F235" i="1"/>
  <c r="G235" i="1"/>
  <c r="H235" i="1"/>
  <c r="I235" i="1"/>
  <c r="E236" i="1"/>
  <c r="F236" i="1"/>
  <c r="G236" i="1"/>
  <c r="H236" i="1"/>
  <c r="I236" i="1"/>
  <c r="E237" i="1"/>
  <c r="F237" i="1"/>
  <c r="G237" i="1"/>
  <c r="H237" i="1"/>
  <c r="I237" i="1"/>
  <c r="E238" i="1"/>
  <c r="F238" i="1"/>
  <c r="G238" i="1"/>
  <c r="H238" i="1"/>
  <c r="I238" i="1"/>
  <c r="E239" i="1"/>
  <c r="F239" i="1"/>
  <c r="G239" i="1"/>
  <c r="H239" i="1"/>
  <c r="I239" i="1"/>
  <c r="E240" i="1"/>
  <c r="F240" i="1"/>
  <c r="G240" i="1"/>
  <c r="H240" i="1"/>
  <c r="I240" i="1"/>
  <c r="E241" i="1"/>
  <c r="F241" i="1"/>
  <c r="G241" i="1"/>
  <c r="H241" i="1"/>
  <c r="I241" i="1"/>
  <c r="E242" i="1"/>
  <c r="F242" i="1"/>
  <c r="G242" i="1"/>
  <c r="H242" i="1"/>
  <c r="I242" i="1"/>
  <c r="E243" i="1"/>
  <c r="F243" i="1"/>
  <c r="G243" i="1"/>
  <c r="H243" i="1"/>
  <c r="I243" i="1"/>
  <c r="E244" i="1"/>
  <c r="F244" i="1"/>
  <c r="G244" i="1"/>
  <c r="H244" i="1"/>
  <c r="I244" i="1"/>
  <c r="E245" i="1"/>
  <c r="F245" i="1"/>
  <c r="G245" i="1"/>
  <c r="H245" i="1"/>
  <c r="I245" i="1"/>
  <c r="E246" i="1"/>
  <c r="F246" i="1"/>
  <c r="G246" i="1"/>
  <c r="H246" i="1"/>
  <c r="I246" i="1"/>
  <c r="E247" i="1"/>
  <c r="F247" i="1"/>
  <c r="G247" i="1"/>
  <c r="H247" i="1"/>
  <c r="I247" i="1"/>
  <c r="E248" i="1"/>
  <c r="F248" i="1"/>
  <c r="G248" i="1"/>
  <c r="H248" i="1"/>
  <c r="I248" i="1"/>
  <c r="E249" i="1"/>
  <c r="F249" i="1"/>
  <c r="G249" i="1"/>
  <c r="H249" i="1"/>
  <c r="I249" i="1"/>
  <c r="E250" i="1"/>
  <c r="F250" i="1"/>
  <c r="G250" i="1"/>
  <c r="H250" i="1"/>
  <c r="I250" i="1"/>
  <c r="E251" i="1"/>
  <c r="F251" i="1"/>
  <c r="G251" i="1"/>
  <c r="H251" i="1"/>
  <c r="I251" i="1"/>
  <c r="E252" i="1"/>
  <c r="F252" i="1"/>
  <c r="G252" i="1"/>
  <c r="H252" i="1"/>
  <c r="I252" i="1"/>
  <c r="E253" i="1"/>
  <c r="F253" i="1"/>
  <c r="G253" i="1"/>
  <c r="H253" i="1"/>
  <c r="I253" i="1"/>
  <c r="E254" i="1"/>
  <c r="F254" i="1"/>
  <c r="G254" i="1"/>
  <c r="H254" i="1"/>
  <c r="I254" i="1"/>
  <c r="E255" i="1"/>
  <c r="F255" i="1"/>
  <c r="G255" i="1"/>
  <c r="H255" i="1"/>
  <c r="I255" i="1"/>
  <c r="E256" i="1"/>
  <c r="F256" i="1"/>
  <c r="G256" i="1"/>
  <c r="H256" i="1"/>
  <c r="I256" i="1"/>
  <c r="E257" i="1"/>
  <c r="F257" i="1"/>
  <c r="G257" i="1"/>
  <c r="H257" i="1"/>
  <c r="I257" i="1"/>
  <c r="E258" i="1"/>
  <c r="F258" i="1"/>
  <c r="G258" i="1"/>
  <c r="H258" i="1"/>
  <c r="I258" i="1"/>
  <c r="E259" i="1"/>
  <c r="F259" i="1"/>
  <c r="G259" i="1"/>
  <c r="H259" i="1"/>
  <c r="I259" i="1"/>
  <c r="E260" i="1"/>
  <c r="F260" i="1"/>
  <c r="G260" i="1"/>
  <c r="H260" i="1"/>
  <c r="I260" i="1"/>
  <c r="E261" i="1"/>
  <c r="F261" i="1"/>
  <c r="G261" i="1"/>
  <c r="H261" i="1"/>
  <c r="I261" i="1"/>
  <c r="E262" i="1"/>
  <c r="F262" i="1"/>
  <c r="G262" i="1"/>
  <c r="H262" i="1"/>
  <c r="I262" i="1"/>
  <c r="E263" i="1"/>
  <c r="F263" i="1"/>
  <c r="G263" i="1"/>
  <c r="H263" i="1"/>
  <c r="I263" i="1"/>
  <c r="E264" i="1"/>
  <c r="F264" i="1"/>
  <c r="G264" i="1"/>
  <c r="H264" i="1"/>
  <c r="I264" i="1"/>
  <c r="E265" i="1"/>
  <c r="F265" i="1"/>
  <c r="G265" i="1"/>
  <c r="H265" i="1"/>
  <c r="I265" i="1"/>
  <c r="E266" i="1"/>
  <c r="F266" i="1"/>
  <c r="G266" i="1"/>
  <c r="H266" i="1"/>
  <c r="I266" i="1"/>
  <c r="E267" i="1"/>
  <c r="F267" i="1"/>
  <c r="G267" i="1"/>
  <c r="H267" i="1"/>
  <c r="I267" i="1"/>
  <c r="E268" i="1"/>
  <c r="F268" i="1"/>
  <c r="G268" i="1"/>
  <c r="H268" i="1"/>
  <c r="I268" i="1"/>
  <c r="E269" i="1"/>
  <c r="F269" i="1"/>
  <c r="G269" i="1"/>
  <c r="H269" i="1"/>
  <c r="I269" i="1"/>
  <c r="E270" i="1"/>
  <c r="F270" i="1"/>
  <c r="G270" i="1"/>
  <c r="H270" i="1"/>
  <c r="I270" i="1"/>
  <c r="E271" i="1"/>
  <c r="F271" i="1"/>
  <c r="G271" i="1"/>
  <c r="H271" i="1"/>
  <c r="I271" i="1"/>
  <c r="E272" i="1"/>
  <c r="F272" i="1"/>
  <c r="G272" i="1"/>
  <c r="H272" i="1"/>
  <c r="I272" i="1"/>
  <c r="E273" i="1"/>
  <c r="F273" i="1"/>
  <c r="G273" i="1"/>
  <c r="H273" i="1"/>
  <c r="I273" i="1"/>
  <c r="E274" i="1"/>
  <c r="F274" i="1"/>
  <c r="G274" i="1"/>
  <c r="H274" i="1"/>
  <c r="I274" i="1"/>
  <c r="E275" i="1"/>
  <c r="F275" i="1"/>
  <c r="G275" i="1"/>
  <c r="H275" i="1"/>
  <c r="I275" i="1"/>
  <c r="E276" i="1"/>
  <c r="F276" i="1"/>
  <c r="G276" i="1"/>
  <c r="H276" i="1"/>
  <c r="I276" i="1"/>
  <c r="E277" i="1"/>
  <c r="F277" i="1"/>
  <c r="G277" i="1"/>
  <c r="H277" i="1"/>
  <c r="I277" i="1"/>
  <c r="E278" i="1"/>
  <c r="F278" i="1"/>
  <c r="G278" i="1"/>
  <c r="H278" i="1"/>
  <c r="I278" i="1"/>
  <c r="E279" i="1"/>
  <c r="F279" i="1"/>
  <c r="G279" i="1"/>
  <c r="H279" i="1"/>
  <c r="I279" i="1"/>
  <c r="E280" i="1"/>
  <c r="F280" i="1"/>
  <c r="G280" i="1"/>
  <c r="H280" i="1"/>
  <c r="I280" i="1"/>
  <c r="E281" i="1"/>
  <c r="F281" i="1"/>
  <c r="G281" i="1"/>
  <c r="H281" i="1"/>
  <c r="I281" i="1"/>
  <c r="E282" i="1"/>
  <c r="F282" i="1"/>
  <c r="G282" i="1"/>
  <c r="H282" i="1"/>
  <c r="I282" i="1"/>
  <c r="E283" i="1"/>
  <c r="F283" i="1"/>
  <c r="G283" i="1"/>
  <c r="H283" i="1"/>
  <c r="I283" i="1"/>
  <c r="E284" i="1"/>
  <c r="F284" i="1"/>
  <c r="G284" i="1"/>
  <c r="H284" i="1"/>
  <c r="I284" i="1"/>
  <c r="E285" i="1"/>
  <c r="F285" i="1"/>
  <c r="G285" i="1"/>
  <c r="H285" i="1"/>
  <c r="I285" i="1"/>
  <c r="E286" i="1"/>
  <c r="F286" i="1"/>
  <c r="G286" i="1"/>
  <c r="H286" i="1"/>
  <c r="I286" i="1"/>
  <c r="E287" i="1"/>
  <c r="F287" i="1"/>
  <c r="G287" i="1"/>
  <c r="H287" i="1"/>
  <c r="I287" i="1"/>
  <c r="E288" i="1"/>
  <c r="F288" i="1"/>
  <c r="G288" i="1"/>
  <c r="H288" i="1"/>
  <c r="I288" i="1"/>
  <c r="E289" i="1"/>
  <c r="F289" i="1"/>
  <c r="G289" i="1"/>
  <c r="H289" i="1"/>
  <c r="I289" i="1"/>
  <c r="E290" i="1"/>
  <c r="F290" i="1"/>
  <c r="G290" i="1"/>
  <c r="H290" i="1"/>
  <c r="I290" i="1"/>
  <c r="E291" i="1"/>
  <c r="F291" i="1"/>
  <c r="G291" i="1"/>
  <c r="H291" i="1"/>
  <c r="I291" i="1"/>
  <c r="A8" i="6"/>
  <c r="A10" i="6"/>
  <c r="A16" i="6"/>
  <c r="A18" i="6"/>
  <c r="A24" i="6"/>
  <c r="A26" i="6"/>
  <c r="A32" i="6"/>
  <c r="A34" i="6"/>
  <c r="A40" i="6"/>
  <c r="A42" i="6"/>
  <c r="A48" i="6"/>
  <c r="A56" i="6"/>
  <c r="A58" i="6"/>
  <c r="A64" i="6"/>
  <c r="A66" i="6"/>
  <c r="A72" i="6"/>
  <c r="A74" i="6"/>
  <c r="A80" i="6"/>
  <c r="A82" i="6"/>
  <c r="A88" i="6"/>
  <c r="A90" i="6"/>
  <c r="A96" i="6"/>
  <c r="A104" i="6"/>
  <c r="A106" i="6"/>
  <c r="A128" i="6"/>
  <c r="A130" i="6"/>
  <c r="A136" i="6"/>
  <c r="A138" i="6"/>
  <c r="A146" i="6"/>
  <c r="A152" i="6"/>
  <c r="A154" i="6"/>
  <c r="A162" i="6"/>
  <c r="A168" i="6"/>
  <c r="A170" i="6"/>
  <c r="A178" i="6"/>
  <c r="A184" i="6"/>
  <c r="A186" i="6"/>
  <c r="A194" i="6"/>
  <c r="A200" i="6"/>
  <c r="A208" i="6"/>
  <c r="A216" i="6"/>
  <c r="A218" i="6"/>
  <c r="A224" i="6"/>
  <c r="A232" i="6"/>
  <c r="A234" i="6"/>
  <c r="A242" i="6"/>
  <c r="A248" i="6"/>
  <c r="A250" i="6"/>
  <c r="A264" i="6"/>
  <c r="A282" i="6"/>
  <c r="A288" i="6"/>
  <c r="A290" i="6"/>
  <c r="A296" i="6"/>
  <c r="A298" i="6"/>
  <c r="A312" i="6"/>
  <c r="A322" i="6"/>
  <c r="A328" i="6"/>
  <c r="A330" i="6"/>
  <c r="A338" i="6"/>
  <c r="A346" i="6"/>
  <c r="A360" i="6"/>
  <c r="A362" i="6"/>
  <c r="A370" i="6"/>
  <c r="A376" i="6"/>
  <c r="A378" i="6"/>
  <c r="A384" i="6"/>
  <c r="A386" i="6"/>
  <c r="A402" i="6"/>
  <c r="A418" i="6"/>
  <c r="C15" i="6"/>
  <c r="E33" i="6"/>
  <c r="B58" i="6"/>
  <c r="B74" i="6"/>
  <c r="D76" i="6"/>
  <c r="B90" i="6"/>
  <c r="D92" i="6"/>
  <c r="D108" i="6"/>
  <c r="D124" i="6"/>
  <c r="B138" i="6"/>
  <c r="B154" i="6"/>
  <c r="D156" i="6"/>
  <c r="B170" i="6"/>
  <c r="D172" i="6"/>
  <c r="B186" i="6"/>
  <c r="D188" i="6"/>
  <c r="B202" i="6"/>
  <c r="D204" i="6"/>
  <c r="C217" i="6"/>
  <c r="B218" i="6"/>
  <c r="D220" i="6"/>
  <c r="C233" i="6"/>
  <c r="B234" i="6"/>
  <c r="C249" i="6"/>
  <c r="B250" i="6"/>
  <c r="D252" i="6"/>
  <c r="C265" i="6"/>
  <c r="D268" i="6"/>
  <c r="C281" i="6"/>
  <c r="B282" i="6"/>
  <c r="D284" i="6"/>
  <c r="E284" i="6"/>
  <c r="B285" i="6"/>
  <c r="C297" i="6"/>
  <c r="B298" i="6"/>
  <c r="D300" i="6"/>
  <c r="E300" i="6"/>
  <c r="B301" i="6"/>
  <c r="D303" i="6"/>
  <c r="E303" i="6"/>
  <c r="B304" i="6"/>
  <c r="C313" i="6"/>
  <c r="B314" i="6"/>
  <c r="D316" i="6"/>
  <c r="B317" i="6"/>
  <c r="D319" i="6"/>
  <c r="E319" i="6"/>
  <c r="B320" i="6"/>
  <c r="B330" i="6"/>
  <c r="B333" i="6"/>
  <c r="D335" i="6"/>
  <c r="E335" i="6"/>
  <c r="B336" i="6"/>
  <c r="C345" i="6"/>
  <c r="B346" i="6"/>
  <c r="D348" i="6"/>
  <c r="B349" i="6"/>
  <c r="D351" i="6"/>
  <c r="E351" i="6"/>
  <c r="B352" i="6"/>
  <c r="C361" i="6"/>
  <c r="B362" i="6"/>
  <c r="D364" i="6"/>
  <c r="E364" i="6"/>
  <c r="D367" i="6"/>
  <c r="E367" i="6"/>
  <c r="B368" i="6"/>
  <c r="C377" i="6"/>
  <c r="B378" i="6"/>
  <c r="D380" i="6"/>
  <c r="E380" i="6"/>
  <c r="B381" i="6"/>
  <c r="C393" i="6"/>
  <c r="B394" i="6"/>
  <c r="D396" i="6"/>
  <c r="E396" i="6"/>
  <c r="B397" i="6"/>
  <c r="C409" i="6"/>
  <c r="B410" i="6"/>
  <c r="D412" i="6"/>
  <c r="E412" i="6"/>
  <c r="B413" i="6"/>
  <c r="B832" i="7"/>
  <c r="C832" i="7"/>
  <c r="D832" i="7"/>
  <c r="E832" i="7"/>
  <c r="F832" i="7"/>
  <c r="G832" i="7"/>
  <c r="H832" i="7"/>
  <c r="I832" i="7"/>
  <c r="J832" i="7"/>
  <c r="K832" i="7"/>
  <c r="L832" i="7"/>
  <c r="A3" i="6"/>
  <c r="B3" i="6"/>
  <c r="C3" i="6"/>
  <c r="D3" i="6"/>
  <c r="E3" i="6"/>
  <c r="T3" i="6"/>
  <c r="U3" i="6"/>
  <c r="V3" i="6"/>
  <c r="W3" i="6" s="1"/>
  <c r="X3" i="6"/>
  <c r="Y3" i="6"/>
  <c r="AA3" i="6"/>
  <c r="AC3" i="6"/>
  <c r="AE3" i="6"/>
  <c r="AF3" i="6"/>
  <c r="A4" i="6"/>
  <c r="B4" i="6"/>
  <c r="C4" i="6"/>
  <c r="D4" i="6"/>
  <c r="E4" i="6"/>
  <c r="T4" i="6"/>
  <c r="U4" i="6"/>
  <c r="V4" i="6"/>
  <c r="W4" i="6" s="1"/>
  <c r="X4" i="6"/>
  <c r="Y4" i="6"/>
  <c r="AA4" i="6"/>
  <c r="AF4" i="6" s="1"/>
  <c r="AC4" i="6"/>
  <c r="AE4" i="6"/>
  <c r="A5" i="6"/>
  <c r="B5" i="6"/>
  <c r="C5" i="6"/>
  <c r="D5" i="6"/>
  <c r="E5" i="6"/>
  <c r="T5" i="6"/>
  <c r="U5" i="6"/>
  <c r="V5" i="6"/>
  <c r="W5" i="6"/>
  <c r="X5" i="6"/>
  <c r="Y5" i="6"/>
  <c r="AA5" i="6"/>
  <c r="AF5" i="6" s="1"/>
  <c r="AC5" i="6"/>
  <c r="AE5" i="6"/>
  <c r="A6" i="6"/>
  <c r="B6" i="6"/>
  <c r="C6" i="6"/>
  <c r="D6" i="6"/>
  <c r="E6" i="6"/>
  <c r="T6" i="6"/>
  <c r="U6" i="6" s="1"/>
  <c r="V6" i="6"/>
  <c r="W6" i="6"/>
  <c r="X6" i="6"/>
  <c r="Y6" i="6"/>
  <c r="AA6" i="6"/>
  <c r="AC6" i="6"/>
  <c r="AF6" i="6" s="1"/>
  <c r="AE6" i="6"/>
  <c r="A7" i="6"/>
  <c r="B7" i="6"/>
  <c r="C7" i="6"/>
  <c r="D7" i="6"/>
  <c r="E7" i="6"/>
  <c r="T7" i="6"/>
  <c r="U7" i="6"/>
  <c r="V7" i="6"/>
  <c r="W7" i="6" s="1"/>
  <c r="X7" i="6"/>
  <c r="Y7" i="6"/>
  <c r="AA7" i="6"/>
  <c r="AC7" i="6"/>
  <c r="AE7" i="6"/>
  <c r="AF7" i="6"/>
  <c r="B8" i="6"/>
  <c r="C8" i="6"/>
  <c r="D8" i="6"/>
  <c r="E8" i="6"/>
  <c r="T8" i="6"/>
  <c r="U8" i="6" s="1"/>
  <c r="V8" i="6"/>
  <c r="W8" i="6"/>
  <c r="X8" i="6"/>
  <c r="Y8" i="6"/>
  <c r="AA8" i="6"/>
  <c r="AC8" i="6"/>
  <c r="AE8" i="6"/>
  <c r="AF8" i="6"/>
  <c r="A9" i="6"/>
  <c r="B9" i="6"/>
  <c r="C9" i="6"/>
  <c r="D9" i="6"/>
  <c r="E9" i="6"/>
  <c r="T9" i="6"/>
  <c r="U9" i="6"/>
  <c r="V9" i="6"/>
  <c r="W9" i="6" s="1"/>
  <c r="X9" i="6"/>
  <c r="Y9" i="6"/>
  <c r="AA9" i="6"/>
  <c r="AC9" i="6"/>
  <c r="AE9" i="6"/>
  <c r="AF9" i="6"/>
  <c r="B10" i="6"/>
  <c r="C10" i="6"/>
  <c r="D10" i="6"/>
  <c r="E10" i="6"/>
  <c r="T10" i="6"/>
  <c r="U10" i="6" s="1"/>
  <c r="V10" i="6"/>
  <c r="W10" i="6"/>
  <c r="X10" i="6"/>
  <c r="Y10" i="6"/>
  <c r="AA10" i="6"/>
  <c r="AC10" i="6"/>
  <c r="AF10" i="6" s="1"/>
  <c r="AE10" i="6"/>
  <c r="A11" i="6"/>
  <c r="B11" i="6"/>
  <c r="C11" i="6"/>
  <c r="D11" i="6"/>
  <c r="E11" i="6"/>
  <c r="T11" i="6"/>
  <c r="U11" i="6"/>
  <c r="V11" i="6"/>
  <c r="W11" i="6" s="1"/>
  <c r="X11" i="6"/>
  <c r="Y11" i="6"/>
  <c r="AA11" i="6"/>
  <c r="AC11" i="6"/>
  <c r="AF11" i="6" s="1"/>
  <c r="AE11" i="6"/>
  <c r="A12" i="6"/>
  <c r="B12" i="6"/>
  <c r="C12" i="6"/>
  <c r="D12" i="6"/>
  <c r="E12" i="6"/>
  <c r="T12" i="6"/>
  <c r="U12" i="6"/>
  <c r="V12" i="6"/>
  <c r="W12" i="6"/>
  <c r="X12" i="6"/>
  <c r="Y12" i="6"/>
  <c r="AA12" i="6"/>
  <c r="AC12" i="6"/>
  <c r="AE12" i="6"/>
  <c r="AF12" i="6"/>
  <c r="A13" i="6"/>
  <c r="B13" i="6"/>
  <c r="C13" i="6"/>
  <c r="D13" i="6"/>
  <c r="E13" i="6"/>
  <c r="T13" i="6"/>
  <c r="U13" i="6"/>
  <c r="V13" i="6"/>
  <c r="W13" i="6" s="1"/>
  <c r="X13" i="6"/>
  <c r="Y13" i="6"/>
  <c r="AA13" i="6"/>
  <c r="AC13" i="6"/>
  <c r="AE13" i="6"/>
  <c r="AF13" i="6"/>
  <c r="A14" i="6"/>
  <c r="B14" i="6"/>
  <c r="C14" i="6"/>
  <c r="D14" i="6"/>
  <c r="E14" i="6"/>
  <c r="T14" i="6"/>
  <c r="U14" i="6"/>
  <c r="V14" i="6"/>
  <c r="W14" i="6"/>
  <c r="X14" i="6"/>
  <c r="Y14" i="6"/>
  <c r="AA14" i="6"/>
  <c r="AC14" i="6"/>
  <c r="AE14" i="6"/>
  <c r="A15" i="6"/>
  <c r="B15" i="6"/>
  <c r="D15" i="6"/>
  <c r="E15" i="6"/>
  <c r="T15" i="6"/>
  <c r="U15" i="6" s="1"/>
  <c r="V15" i="6"/>
  <c r="W15" i="6" s="1"/>
  <c r="X15" i="6"/>
  <c r="Y15" i="6"/>
  <c r="AA15" i="6"/>
  <c r="AC15" i="6"/>
  <c r="AE15" i="6"/>
  <c r="AF15" i="6"/>
  <c r="B16" i="6"/>
  <c r="C16" i="6"/>
  <c r="D16" i="6"/>
  <c r="E16" i="6"/>
  <c r="T16" i="6"/>
  <c r="U16" i="6"/>
  <c r="V16" i="6"/>
  <c r="W16" i="6"/>
  <c r="X16" i="6"/>
  <c r="Y16" i="6"/>
  <c r="AA16" i="6"/>
  <c r="AC16" i="6"/>
  <c r="AE16" i="6"/>
  <c r="AF16" i="6"/>
  <c r="A17" i="6"/>
  <c r="B17" i="6"/>
  <c r="C17" i="6"/>
  <c r="D17" i="6"/>
  <c r="E17" i="6"/>
  <c r="T17" i="6"/>
  <c r="U17" i="6"/>
  <c r="V17" i="6"/>
  <c r="W17" i="6" s="1"/>
  <c r="X17" i="6"/>
  <c r="Y17" i="6"/>
  <c r="AA17" i="6"/>
  <c r="AC17" i="6"/>
  <c r="AE17" i="6"/>
  <c r="AF17" i="6"/>
  <c r="B18" i="6"/>
  <c r="C18" i="6"/>
  <c r="D18" i="6"/>
  <c r="E18" i="6"/>
  <c r="T18" i="6"/>
  <c r="U18" i="6" s="1"/>
  <c r="V18" i="6"/>
  <c r="W18" i="6"/>
  <c r="X18" i="6"/>
  <c r="Y18" i="6"/>
  <c r="AA18" i="6"/>
  <c r="AC18" i="6"/>
  <c r="AE18" i="6"/>
  <c r="A19" i="6"/>
  <c r="B19" i="6"/>
  <c r="C19" i="6"/>
  <c r="D19" i="6"/>
  <c r="E19" i="6"/>
  <c r="T19" i="6"/>
  <c r="U19" i="6"/>
  <c r="V19" i="6"/>
  <c r="W19" i="6" s="1"/>
  <c r="X19" i="6"/>
  <c r="Y19" i="6"/>
  <c r="AA19" i="6"/>
  <c r="AC19" i="6"/>
  <c r="AF19" i="6" s="1"/>
  <c r="AE19" i="6"/>
  <c r="A20" i="6"/>
  <c r="B20" i="6"/>
  <c r="C20" i="6"/>
  <c r="E20" i="6"/>
  <c r="T20" i="6"/>
  <c r="U20" i="6"/>
  <c r="V20" i="6"/>
  <c r="W20" i="6" s="1"/>
  <c r="X20" i="6"/>
  <c r="Y20" i="6"/>
  <c r="AA20" i="6"/>
  <c r="AC20" i="6"/>
  <c r="AE20" i="6"/>
  <c r="AF20" i="6"/>
  <c r="A21" i="6"/>
  <c r="B21" i="6"/>
  <c r="C21" i="6"/>
  <c r="D21" i="6"/>
  <c r="E21" i="6"/>
  <c r="T21" i="6"/>
  <c r="U21" i="6"/>
  <c r="V21" i="6"/>
  <c r="W21" i="6"/>
  <c r="X21" i="6"/>
  <c r="Y21" i="6"/>
  <c r="AA21" i="6"/>
  <c r="AF21" i="6" s="1"/>
  <c r="AC21" i="6"/>
  <c r="AE21" i="6"/>
  <c r="A22" i="6"/>
  <c r="B22" i="6"/>
  <c r="C22" i="6"/>
  <c r="D22" i="6"/>
  <c r="E22" i="6"/>
  <c r="T22" i="6"/>
  <c r="U22" i="6" s="1"/>
  <c r="V22" i="6"/>
  <c r="W22" i="6"/>
  <c r="X22" i="6"/>
  <c r="Y22" i="6"/>
  <c r="AA22" i="6"/>
  <c r="AC22" i="6"/>
  <c r="AE22" i="6"/>
  <c r="A23" i="6"/>
  <c r="B23" i="6"/>
  <c r="C23" i="6"/>
  <c r="D23" i="6"/>
  <c r="E23" i="6"/>
  <c r="T23" i="6"/>
  <c r="U23" i="6"/>
  <c r="V23" i="6"/>
  <c r="W23" i="6" s="1"/>
  <c r="X23" i="6"/>
  <c r="Y23" i="6"/>
  <c r="AA23" i="6"/>
  <c r="AC23" i="6"/>
  <c r="AF23" i="6" s="1"/>
  <c r="AE23" i="6"/>
  <c r="B24" i="6"/>
  <c r="C24" i="6"/>
  <c r="D24" i="6"/>
  <c r="E24" i="6"/>
  <c r="T24" i="6"/>
  <c r="U24" i="6"/>
  <c r="V24" i="6"/>
  <c r="W24" i="6" s="1"/>
  <c r="X24" i="6"/>
  <c r="Y24" i="6"/>
  <c r="AA24" i="6"/>
  <c r="AC24" i="6"/>
  <c r="AE24" i="6"/>
  <c r="AF24" i="6"/>
  <c r="A25" i="6"/>
  <c r="B25" i="6"/>
  <c r="C25" i="6"/>
  <c r="D25" i="6"/>
  <c r="E25" i="6"/>
  <c r="T25" i="6"/>
  <c r="U25" i="6"/>
  <c r="V25" i="6"/>
  <c r="W25" i="6"/>
  <c r="X25" i="6"/>
  <c r="Y25" i="6"/>
  <c r="AA25" i="6"/>
  <c r="AF25" i="6" s="1"/>
  <c r="AC25" i="6"/>
  <c r="AE25" i="6"/>
  <c r="B26" i="6"/>
  <c r="C26" i="6"/>
  <c r="D26" i="6"/>
  <c r="E26" i="6"/>
  <c r="T26" i="6"/>
  <c r="U26" i="6" s="1"/>
  <c r="V26" i="6"/>
  <c r="W26" i="6" s="1"/>
  <c r="X26" i="6"/>
  <c r="Y26" i="6"/>
  <c r="AA26" i="6"/>
  <c r="AC26" i="6"/>
  <c r="AE26" i="6"/>
  <c r="A27" i="6"/>
  <c r="B27" i="6"/>
  <c r="C27" i="6"/>
  <c r="D27" i="6"/>
  <c r="E27" i="6"/>
  <c r="T27" i="6"/>
  <c r="U27" i="6" s="1"/>
  <c r="V27" i="6"/>
  <c r="W27" i="6" s="1"/>
  <c r="X27" i="6"/>
  <c r="Y27" i="6"/>
  <c r="AA27" i="6"/>
  <c r="AC27" i="6"/>
  <c r="AF27" i="6" s="1"/>
  <c r="AE27" i="6"/>
  <c r="A28" i="6"/>
  <c r="B28" i="6"/>
  <c r="C28" i="6"/>
  <c r="D28" i="6"/>
  <c r="E28" i="6"/>
  <c r="T28" i="6"/>
  <c r="U28" i="6"/>
  <c r="V28" i="6"/>
  <c r="W28" i="6"/>
  <c r="X28" i="6"/>
  <c r="Y28" i="6"/>
  <c r="AA28" i="6"/>
  <c r="AC28" i="6"/>
  <c r="AE28" i="6"/>
  <c r="A29" i="6"/>
  <c r="B29" i="6"/>
  <c r="C29" i="6"/>
  <c r="D29" i="6"/>
  <c r="E29" i="6"/>
  <c r="T29" i="6"/>
  <c r="U29" i="6" s="1"/>
  <c r="V29" i="6"/>
  <c r="W29" i="6"/>
  <c r="X29" i="6"/>
  <c r="Y29" i="6"/>
  <c r="AA29" i="6"/>
  <c r="AF29" i="6" s="1"/>
  <c r="AC29" i="6"/>
  <c r="AE29" i="6"/>
  <c r="A30" i="6"/>
  <c r="B30" i="6"/>
  <c r="C30" i="6"/>
  <c r="D30" i="6"/>
  <c r="E30" i="6"/>
  <c r="T30" i="6"/>
  <c r="U30" i="6" s="1"/>
  <c r="V30" i="6"/>
  <c r="W30" i="6" s="1"/>
  <c r="X30" i="6"/>
  <c r="Y30" i="6"/>
  <c r="AA30" i="6"/>
  <c r="AC30" i="6"/>
  <c r="AE30" i="6"/>
  <c r="A31" i="6"/>
  <c r="B31" i="6"/>
  <c r="C31" i="6"/>
  <c r="D31" i="6"/>
  <c r="E31" i="6"/>
  <c r="T31" i="6"/>
  <c r="U31" i="6"/>
  <c r="V31" i="6"/>
  <c r="W31" i="6" s="1"/>
  <c r="X31" i="6"/>
  <c r="Y31" i="6"/>
  <c r="AA31" i="6"/>
  <c r="AC31" i="6"/>
  <c r="AE31" i="6"/>
  <c r="AF31" i="6"/>
  <c r="B32" i="6"/>
  <c r="C32" i="6"/>
  <c r="D32" i="6"/>
  <c r="E32" i="6"/>
  <c r="T32" i="6"/>
  <c r="U32" i="6" s="1"/>
  <c r="V32" i="6"/>
  <c r="W32" i="6"/>
  <c r="X32" i="6"/>
  <c r="Y32" i="6"/>
  <c r="AA32" i="6"/>
  <c r="AC32" i="6"/>
  <c r="AE32" i="6"/>
  <c r="A33" i="6"/>
  <c r="B33" i="6"/>
  <c r="C33" i="6"/>
  <c r="D33" i="6"/>
  <c r="T33" i="6"/>
  <c r="U33" i="6"/>
  <c r="V33" i="6"/>
  <c r="W33" i="6" s="1"/>
  <c r="X33" i="6"/>
  <c r="Y33" i="6"/>
  <c r="AA33" i="6"/>
  <c r="AC33" i="6"/>
  <c r="AE33" i="6"/>
  <c r="AF33" i="6"/>
  <c r="B34" i="6"/>
  <c r="C34" i="6"/>
  <c r="D34" i="6"/>
  <c r="E34" i="6"/>
  <c r="T34" i="6"/>
  <c r="U34" i="6" s="1"/>
  <c r="V34" i="6"/>
  <c r="W34" i="6" s="1"/>
  <c r="X34" i="6"/>
  <c r="Y34" i="6"/>
  <c r="AA34" i="6"/>
  <c r="AF34" i="6" s="1"/>
  <c r="AC34" i="6"/>
  <c r="AE34" i="6"/>
  <c r="A35" i="6"/>
  <c r="B35" i="6"/>
  <c r="C35" i="6"/>
  <c r="D35" i="6"/>
  <c r="E35" i="6"/>
  <c r="T35" i="6"/>
  <c r="U35" i="6" s="1"/>
  <c r="V35" i="6"/>
  <c r="W35" i="6" s="1"/>
  <c r="X35" i="6"/>
  <c r="Y35" i="6"/>
  <c r="AA35" i="6"/>
  <c r="AC35" i="6"/>
  <c r="AF35" i="6" s="1"/>
  <c r="AE35" i="6"/>
  <c r="A36" i="6"/>
  <c r="B36" i="6"/>
  <c r="C36" i="6"/>
  <c r="E36" i="6"/>
  <c r="T36" i="6"/>
  <c r="U36" i="6"/>
  <c r="V36" i="6"/>
  <c r="W36" i="6"/>
  <c r="X36" i="6"/>
  <c r="Y36" i="6"/>
  <c r="AA36" i="6"/>
  <c r="AC36" i="6"/>
  <c r="AE36" i="6"/>
  <c r="AF36" i="6"/>
  <c r="A37" i="6"/>
  <c r="B37" i="6"/>
  <c r="C37" i="6"/>
  <c r="D37" i="6"/>
  <c r="E37" i="6"/>
  <c r="T37" i="6"/>
  <c r="U37" i="6" s="1"/>
  <c r="V37" i="6"/>
  <c r="W37" i="6" s="1"/>
  <c r="X37" i="6"/>
  <c r="Y37" i="6"/>
  <c r="AA37" i="6"/>
  <c r="AC37" i="6"/>
  <c r="AF37" i="6" s="1"/>
  <c r="AE37" i="6"/>
  <c r="A38" i="6"/>
  <c r="B38" i="6"/>
  <c r="C38" i="6"/>
  <c r="D38" i="6"/>
  <c r="E38" i="6"/>
  <c r="T38" i="6"/>
  <c r="U38" i="6" s="1"/>
  <c r="V38" i="6"/>
  <c r="W38" i="6" s="1"/>
  <c r="X38" i="6"/>
  <c r="Y38" i="6"/>
  <c r="AA38" i="6"/>
  <c r="AC38" i="6"/>
  <c r="AE38" i="6"/>
  <c r="A39" i="6"/>
  <c r="B39" i="6"/>
  <c r="C39" i="6"/>
  <c r="D39" i="6"/>
  <c r="E39" i="6"/>
  <c r="T39" i="6"/>
  <c r="U39" i="6" s="1"/>
  <c r="V39" i="6"/>
  <c r="W39" i="6" s="1"/>
  <c r="X39" i="6"/>
  <c r="Y39" i="6"/>
  <c r="AA39" i="6"/>
  <c r="AC39" i="6"/>
  <c r="AF39" i="6" s="1"/>
  <c r="AE39" i="6"/>
  <c r="B40" i="6"/>
  <c r="C40" i="6"/>
  <c r="D40" i="6"/>
  <c r="E40" i="6"/>
  <c r="T40" i="6"/>
  <c r="U40" i="6"/>
  <c r="V40" i="6"/>
  <c r="W40" i="6"/>
  <c r="X40" i="6"/>
  <c r="Y40" i="6"/>
  <c r="AA40" i="6"/>
  <c r="AC40" i="6"/>
  <c r="AE40" i="6"/>
  <c r="AF40" i="6"/>
  <c r="A41" i="6"/>
  <c r="B41" i="6"/>
  <c r="C41" i="6"/>
  <c r="D41" i="6"/>
  <c r="E41" i="6"/>
  <c r="T41" i="6"/>
  <c r="U41" i="6" s="1"/>
  <c r="V41" i="6"/>
  <c r="W41" i="6" s="1"/>
  <c r="X41" i="6"/>
  <c r="Y41" i="6"/>
  <c r="AA41" i="6"/>
  <c r="AC41" i="6"/>
  <c r="AF41" i="6" s="1"/>
  <c r="AE41" i="6"/>
  <c r="B42" i="6"/>
  <c r="C42" i="6"/>
  <c r="D42" i="6"/>
  <c r="E42" i="6"/>
  <c r="T42" i="6"/>
  <c r="U42" i="6" s="1"/>
  <c r="V42" i="6"/>
  <c r="W42" i="6"/>
  <c r="X42" i="6"/>
  <c r="Y42" i="6"/>
  <c r="AA42" i="6"/>
  <c r="AC42" i="6"/>
  <c r="AE42" i="6"/>
  <c r="A43" i="6"/>
  <c r="B43" i="6"/>
  <c r="C43" i="6"/>
  <c r="D43" i="6"/>
  <c r="E43" i="6"/>
  <c r="T43" i="6"/>
  <c r="U43" i="6"/>
  <c r="V43" i="6"/>
  <c r="W43" i="6" s="1"/>
  <c r="X43" i="6"/>
  <c r="Y43" i="6"/>
  <c r="AA43" i="6"/>
  <c r="AC43" i="6"/>
  <c r="AE43" i="6"/>
  <c r="A44" i="6"/>
  <c r="B44" i="6"/>
  <c r="C44" i="6"/>
  <c r="D44" i="6"/>
  <c r="E44" i="6"/>
  <c r="T44" i="6"/>
  <c r="U44" i="6"/>
  <c r="V44" i="6"/>
  <c r="W44" i="6"/>
  <c r="X44" i="6"/>
  <c r="Y44" i="6"/>
  <c r="AA44" i="6"/>
  <c r="AC44" i="6"/>
  <c r="AE44" i="6"/>
  <c r="AF44" i="6"/>
  <c r="A45" i="6"/>
  <c r="B45" i="6"/>
  <c r="C45" i="6"/>
  <c r="D45" i="6"/>
  <c r="E45" i="6"/>
  <c r="T45" i="6"/>
  <c r="U45" i="6"/>
  <c r="V45" i="6"/>
  <c r="W45" i="6"/>
  <c r="X45" i="6"/>
  <c r="Y45" i="6"/>
  <c r="AA45" i="6"/>
  <c r="AC45" i="6"/>
  <c r="AE45" i="6"/>
  <c r="AF45" i="6"/>
  <c r="A46" i="6"/>
  <c r="B46" i="6"/>
  <c r="C46" i="6"/>
  <c r="D46" i="6"/>
  <c r="E46" i="6"/>
  <c r="T46" i="6"/>
  <c r="U46" i="6" s="1"/>
  <c r="V46" i="6"/>
  <c r="W46" i="6"/>
  <c r="X46" i="6"/>
  <c r="Y46" i="6"/>
  <c r="AA46" i="6"/>
  <c r="AC46" i="6"/>
  <c r="AE46" i="6"/>
  <c r="A47" i="6"/>
  <c r="C47" i="6"/>
  <c r="D47" i="6"/>
  <c r="E47" i="6"/>
  <c r="T47" i="6"/>
  <c r="U47" i="6"/>
  <c r="V47" i="6"/>
  <c r="W47" i="6" s="1"/>
  <c r="X47" i="6"/>
  <c r="Y47" i="6"/>
  <c r="AA47" i="6"/>
  <c r="AC47" i="6"/>
  <c r="AE47" i="6"/>
  <c r="AF47" i="6"/>
  <c r="B48" i="6"/>
  <c r="C48" i="6"/>
  <c r="D48" i="6"/>
  <c r="E48" i="6"/>
  <c r="T48" i="6"/>
  <c r="U48" i="6"/>
  <c r="V48" i="6"/>
  <c r="W48" i="6"/>
  <c r="X48" i="6"/>
  <c r="Y48" i="6"/>
  <c r="AA48" i="6"/>
  <c r="AC48" i="6"/>
  <c r="AF48" i="6" s="1"/>
  <c r="AE48" i="6"/>
  <c r="A49" i="6"/>
  <c r="B49" i="6"/>
  <c r="C49" i="6"/>
  <c r="D49" i="6"/>
  <c r="E49" i="6"/>
  <c r="T49" i="6"/>
  <c r="U49" i="6"/>
  <c r="V49" i="6"/>
  <c r="W49" i="6"/>
  <c r="X49" i="6"/>
  <c r="Y49" i="6"/>
  <c r="AA49" i="6"/>
  <c r="AC49" i="6"/>
  <c r="AE49" i="6"/>
  <c r="AF49" i="6"/>
  <c r="A50" i="6"/>
  <c r="B50" i="6"/>
  <c r="C50" i="6"/>
  <c r="D50" i="6"/>
  <c r="E50" i="6"/>
  <c r="T50" i="6"/>
  <c r="U50" i="6" s="1"/>
  <c r="V50" i="6"/>
  <c r="W50" i="6"/>
  <c r="X50" i="6"/>
  <c r="Y50" i="6"/>
  <c r="AA50" i="6"/>
  <c r="AF50" i="6" s="1"/>
  <c r="AC50" i="6"/>
  <c r="AE50" i="6"/>
  <c r="A51" i="6"/>
  <c r="B51" i="6"/>
  <c r="C51" i="6"/>
  <c r="D51" i="6"/>
  <c r="E51" i="6"/>
  <c r="T51" i="6"/>
  <c r="U51" i="6"/>
  <c r="V51" i="6"/>
  <c r="W51" i="6" s="1"/>
  <c r="X51" i="6"/>
  <c r="Y51" i="6"/>
  <c r="AA51" i="6"/>
  <c r="AC51" i="6"/>
  <c r="AF51" i="6" s="1"/>
  <c r="AE51" i="6"/>
  <c r="A52" i="6"/>
  <c r="B52" i="6"/>
  <c r="C52" i="6"/>
  <c r="D52" i="6"/>
  <c r="E52" i="6"/>
  <c r="T52" i="6"/>
  <c r="U52" i="6"/>
  <c r="V52" i="6"/>
  <c r="W52" i="6"/>
  <c r="X52" i="6"/>
  <c r="Y52" i="6"/>
  <c r="AA52" i="6"/>
  <c r="AC52" i="6"/>
  <c r="AE52" i="6"/>
  <c r="AF52" i="6"/>
  <c r="A53" i="6"/>
  <c r="B53" i="6"/>
  <c r="C53" i="6"/>
  <c r="D53" i="6"/>
  <c r="E53" i="6"/>
  <c r="T53" i="6"/>
  <c r="U53" i="6"/>
  <c r="V53" i="6"/>
  <c r="W53" i="6"/>
  <c r="X53" i="6"/>
  <c r="Y53" i="6"/>
  <c r="AA53" i="6"/>
  <c r="AC53" i="6"/>
  <c r="AE53" i="6"/>
  <c r="AF53" i="6"/>
  <c r="A54" i="6"/>
  <c r="B54" i="6"/>
  <c r="C54" i="6"/>
  <c r="D54" i="6"/>
  <c r="E54" i="6"/>
  <c r="T54" i="6"/>
  <c r="U54" i="6" s="1"/>
  <c r="V54" i="6"/>
  <c r="W54" i="6"/>
  <c r="X54" i="6"/>
  <c r="Y54" i="6"/>
  <c r="AA54" i="6"/>
  <c r="AF54" i="6" s="1"/>
  <c r="AC54" i="6"/>
  <c r="AE54" i="6"/>
  <c r="A55" i="6"/>
  <c r="B55" i="6"/>
  <c r="C55" i="6"/>
  <c r="D55" i="6"/>
  <c r="E55" i="6"/>
  <c r="T55" i="6"/>
  <c r="U55" i="6"/>
  <c r="V55" i="6"/>
  <c r="W55" i="6" s="1"/>
  <c r="X55" i="6"/>
  <c r="Y55" i="6"/>
  <c r="AA55" i="6"/>
  <c r="AC55" i="6"/>
  <c r="AF55" i="6" s="1"/>
  <c r="AE55" i="6"/>
  <c r="B56" i="6"/>
  <c r="C56" i="6"/>
  <c r="D56" i="6"/>
  <c r="E56" i="6"/>
  <c r="T56" i="6"/>
  <c r="U56" i="6"/>
  <c r="V56" i="6"/>
  <c r="W56" i="6"/>
  <c r="X56" i="6"/>
  <c r="Y56" i="6"/>
  <c r="AA56" i="6"/>
  <c r="AC56" i="6"/>
  <c r="AF56" i="6" s="1"/>
  <c r="AE56" i="6"/>
  <c r="A57" i="6"/>
  <c r="B57" i="6"/>
  <c r="C57" i="6"/>
  <c r="D57" i="6"/>
  <c r="E57" i="6"/>
  <c r="T57" i="6"/>
  <c r="U57" i="6"/>
  <c r="V57" i="6"/>
  <c r="W57" i="6"/>
  <c r="X57" i="6"/>
  <c r="Y57" i="6"/>
  <c r="AA57" i="6"/>
  <c r="AC57" i="6"/>
  <c r="AE57" i="6"/>
  <c r="AF57" i="6"/>
  <c r="C58" i="6"/>
  <c r="D58" i="6"/>
  <c r="E58" i="6"/>
  <c r="T58" i="6"/>
  <c r="U58" i="6" s="1"/>
  <c r="V58" i="6"/>
  <c r="W58" i="6"/>
  <c r="X58" i="6"/>
  <c r="Y58" i="6"/>
  <c r="AA58" i="6"/>
  <c r="AF58" i="6" s="1"/>
  <c r="AC58" i="6"/>
  <c r="AE58" i="6"/>
  <c r="A59" i="6"/>
  <c r="B59" i="6"/>
  <c r="C59" i="6"/>
  <c r="D59" i="6"/>
  <c r="E59" i="6"/>
  <c r="T59" i="6"/>
  <c r="U59" i="6"/>
  <c r="V59" i="6"/>
  <c r="W59" i="6" s="1"/>
  <c r="X59" i="6"/>
  <c r="Y59" i="6"/>
  <c r="AA59" i="6"/>
  <c r="AC59" i="6"/>
  <c r="AF59" i="6" s="1"/>
  <c r="AE59" i="6"/>
  <c r="A60" i="6"/>
  <c r="B60" i="6"/>
  <c r="C60" i="6"/>
  <c r="D60" i="6"/>
  <c r="E60" i="6"/>
  <c r="T60" i="6"/>
  <c r="U60" i="6"/>
  <c r="V60" i="6"/>
  <c r="W60" i="6"/>
  <c r="X60" i="6"/>
  <c r="Y60" i="6"/>
  <c r="AA60" i="6"/>
  <c r="AF60" i="6" s="1"/>
  <c r="AC60" i="6"/>
  <c r="AE60" i="6"/>
  <c r="B61" i="6"/>
  <c r="C61" i="6"/>
  <c r="D61" i="6"/>
  <c r="E61" i="6"/>
  <c r="T61" i="6"/>
  <c r="U61" i="6" s="1"/>
  <c r="V61" i="6"/>
  <c r="W61" i="6"/>
  <c r="X61" i="6"/>
  <c r="Y61" i="6"/>
  <c r="AA61" i="6"/>
  <c r="AF61" i="6" s="1"/>
  <c r="AC61" i="6"/>
  <c r="AE61" i="6"/>
  <c r="A62" i="6"/>
  <c r="B62" i="6"/>
  <c r="C62" i="6"/>
  <c r="D62" i="6"/>
  <c r="E62" i="6"/>
  <c r="T62" i="6"/>
  <c r="U62" i="6" s="1"/>
  <c r="V62" i="6"/>
  <c r="W62" i="6"/>
  <c r="X62" i="6"/>
  <c r="Y62" i="6"/>
  <c r="AA62" i="6"/>
  <c r="AC62" i="6"/>
  <c r="AE62" i="6"/>
  <c r="A63" i="6"/>
  <c r="B63" i="6"/>
  <c r="C63" i="6"/>
  <c r="D63" i="6"/>
  <c r="E63" i="6"/>
  <c r="T63" i="6"/>
  <c r="U63" i="6" s="1"/>
  <c r="V63" i="6"/>
  <c r="W63" i="6" s="1"/>
  <c r="X63" i="6"/>
  <c r="Y63" i="6"/>
  <c r="AA63" i="6"/>
  <c r="AC63" i="6"/>
  <c r="AE63" i="6"/>
  <c r="AF63" i="6"/>
  <c r="B64" i="6"/>
  <c r="C64" i="6"/>
  <c r="D64" i="6"/>
  <c r="E64" i="6"/>
  <c r="T64" i="6"/>
  <c r="U64" i="6" s="1"/>
  <c r="V64" i="6"/>
  <c r="W64" i="6" s="1"/>
  <c r="X64" i="6"/>
  <c r="Y64" i="6"/>
  <c r="AA64" i="6"/>
  <c r="AC64" i="6"/>
  <c r="AF64" i="6" s="1"/>
  <c r="AE64" i="6"/>
  <c r="A65" i="6"/>
  <c r="B65" i="6"/>
  <c r="C65" i="6"/>
  <c r="D65" i="6"/>
  <c r="E65" i="6"/>
  <c r="T65" i="6"/>
  <c r="U65" i="6" s="1"/>
  <c r="V65" i="6"/>
  <c r="W65" i="6" s="1"/>
  <c r="X65" i="6"/>
  <c r="Y65" i="6"/>
  <c r="AA65" i="6"/>
  <c r="AF65" i="6" s="1"/>
  <c r="AC65" i="6"/>
  <c r="AE65" i="6"/>
  <c r="B66" i="6"/>
  <c r="C66" i="6"/>
  <c r="D66" i="6"/>
  <c r="E66" i="6"/>
  <c r="T66" i="6"/>
  <c r="U66" i="6" s="1"/>
  <c r="V66" i="6"/>
  <c r="W66" i="6" s="1"/>
  <c r="X66" i="6"/>
  <c r="Y66" i="6"/>
  <c r="AA66" i="6"/>
  <c r="AC66" i="6"/>
  <c r="AE66" i="6"/>
  <c r="A67" i="6"/>
  <c r="B67" i="6"/>
  <c r="C67" i="6"/>
  <c r="D67" i="6"/>
  <c r="E67" i="6"/>
  <c r="T67" i="6"/>
  <c r="U67" i="6" s="1"/>
  <c r="V67" i="6"/>
  <c r="W67" i="6" s="1"/>
  <c r="X67" i="6"/>
  <c r="Y67" i="6"/>
  <c r="AA67" i="6"/>
  <c r="AF67" i="6" s="1"/>
  <c r="AC67" i="6"/>
  <c r="AE67" i="6"/>
  <c r="A68" i="6"/>
  <c r="B68" i="6"/>
  <c r="C68" i="6"/>
  <c r="D68" i="6"/>
  <c r="E68" i="6"/>
  <c r="T68" i="6"/>
  <c r="U68" i="6"/>
  <c r="V68" i="6"/>
  <c r="W68" i="6" s="1"/>
  <c r="X68" i="6"/>
  <c r="Y68" i="6"/>
  <c r="AA68" i="6"/>
  <c r="AC68" i="6"/>
  <c r="AE68" i="6"/>
  <c r="AF68" i="6"/>
  <c r="A69" i="6"/>
  <c r="B69" i="6"/>
  <c r="C69" i="6"/>
  <c r="D69" i="6"/>
  <c r="E69" i="6"/>
  <c r="T69" i="6"/>
  <c r="U69" i="6" s="1"/>
  <c r="V69" i="6"/>
  <c r="W69" i="6" s="1"/>
  <c r="X69" i="6"/>
  <c r="Y69" i="6"/>
  <c r="AA69" i="6"/>
  <c r="AC69" i="6"/>
  <c r="AE69" i="6"/>
  <c r="AF69" i="6" s="1"/>
  <c r="A70" i="6"/>
  <c r="B70" i="6"/>
  <c r="C70" i="6"/>
  <c r="D70" i="6"/>
  <c r="E70" i="6"/>
  <c r="T70" i="6"/>
  <c r="U70" i="6" s="1"/>
  <c r="V70" i="6"/>
  <c r="W70" i="6" s="1"/>
  <c r="X70" i="6"/>
  <c r="Y70" i="6"/>
  <c r="AA70" i="6"/>
  <c r="AC70" i="6"/>
  <c r="AE70" i="6"/>
  <c r="A71" i="6"/>
  <c r="B71" i="6"/>
  <c r="C71" i="6"/>
  <c r="D71" i="6"/>
  <c r="E71" i="6"/>
  <c r="T71" i="6"/>
  <c r="U71" i="6" s="1"/>
  <c r="V71" i="6"/>
  <c r="W71" i="6" s="1"/>
  <c r="X71" i="6"/>
  <c r="Y71" i="6"/>
  <c r="AA71" i="6"/>
  <c r="AC71" i="6"/>
  <c r="AE71" i="6"/>
  <c r="AF71" i="6"/>
  <c r="B72" i="6"/>
  <c r="C72" i="6"/>
  <c r="D72" i="6"/>
  <c r="T72" i="6"/>
  <c r="U72" i="6"/>
  <c r="V72" i="6"/>
  <c r="W72" i="6" s="1"/>
  <c r="X72" i="6"/>
  <c r="Y72" i="6"/>
  <c r="AA72" i="6"/>
  <c r="AF72" i="6" s="1"/>
  <c r="AC72" i="6"/>
  <c r="AE72" i="6"/>
  <c r="A73" i="6"/>
  <c r="B73" i="6"/>
  <c r="D73" i="6"/>
  <c r="E73" i="6"/>
  <c r="T73" i="6"/>
  <c r="U73" i="6"/>
  <c r="V73" i="6"/>
  <c r="W73" i="6" s="1"/>
  <c r="X73" i="6"/>
  <c r="Y73" i="6"/>
  <c r="AA73" i="6"/>
  <c r="AC73" i="6"/>
  <c r="AE73" i="6"/>
  <c r="AF73" i="6"/>
  <c r="C74" i="6"/>
  <c r="D74" i="6"/>
  <c r="E74" i="6"/>
  <c r="T74" i="6"/>
  <c r="U74" i="6" s="1"/>
  <c r="V74" i="6"/>
  <c r="W74" i="6" s="1"/>
  <c r="X74" i="6"/>
  <c r="Y74" i="6"/>
  <c r="AA74" i="6"/>
  <c r="AC74" i="6"/>
  <c r="AE74" i="6"/>
  <c r="A75" i="6"/>
  <c r="B75" i="6"/>
  <c r="C75" i="6"/>
  <c r="D75" i="6"/>
  <c r="E75" i="6"/>
  <c r="T75" i="6"/>
  <c r="U75" i="6" s="1"/>
  <c r="V75" i="6"/>
  <c r="W75" i="6" s="1"/>
  <c r="X75" i="6"/>
  <c r="Y75" i="6"/>
  <c r="AA75" i="6"/>
  <c r="AF75" i="6" s="1"/>
  <c r="AC75" i="6"/>
  <c r="AE75" i="6"/>
  <c r="A76" i="6"/>
  <c r="B76" i="6"/>
  <c r="C76" i="6"/>
  <c r="E76" i="6"/>
  <c r="T76" i="6"/>
  <c r="U76" i="6" s="1"/>
  <c r="V76" i="6"/>
  <c r="W76" i="6" s="1"/>
  <c r="X76" i="6"/>
  <c r="Y76" i="6"/>
  <c r="AA76" i="6"/>
  <c r="AF76" i="6" s="1"/>
  <c r="AC76" i="6"/>
  <c r="AE76" i="6"/>
  <c r="A77" i="6"/>
  <c r="B77" i="6"/>
  <c r="C77" i="6"/>
  <c r="D77" i="6"/>
  <c r="E77" i="6"/>
  <c r="T77" i="6"/>
  <c r="U77" i="6" s="1"/>
  <c r="V77" i="6"/>
  <c r="W77" i="6" s="1"/>
  <c r="X77" i="6"/>
  <c r="Y77" i="6"/>
  <c r="AA77" i="6"/>
  <c r="AC77" i="6"/>
  <c r="AF77" i="6" s="1"/>
  <c r="AE77" i="6"/>
  <c r="A78" i="6"/>
  <c r="B78" i="6"/>
  <c r="C78" i="6"/>
  <c r="D78" i="6"/>
  <c r="E78" i="6"/>
  <c r="T78" i="6"/>
  <c r="U78" i="6"/>
  <c r="V78" i="6"/>
  <c r="W78" i="6" s="1"/>
  <c r="X78" i="6"/>
  <c r="Y78" i="6"/>
  <c r="AA78" i="6"/>
  <c r="AF78" i="6" s="1"/>
  <c r="AC78" i="6"/>
  <c r="AE78" i="6"/>
  <c r="A79" i="6"/>
  <c r="B79" i="6"/>
  <c r="C79" i="6"/>
  <c r="D79" i="6"/>
  <c r="E79" i="6"/>
  <c r="T79" i="6"/>
  <c r="U79" i="6" s="1"/>
  <c r="V79" i="6"/>
  <c r="W79" i="6"/>
  <c r="X79" i="6"/>
  <c r="Y79" i="6"/>
  <c r="AA79" i="6"/>
  <c r="AF79" i="6" s="1"/>
  <c r="AC79" i="6"/>
  <c r="AE79" i="6"/>
  <c r="B80" i="6"/>
  <c r="C80" i="6"/>
  <c r="D80" i="6"/>
  <c r="E80" i="6"/>
  <c r="T80" i="6"/>
  <c r="U80" i="6" s="1"/>
  <c r="V80" i="6"/>
  <c r="W80" i="6" s="1"/>
  <c r="X80" i="6"/>
  <c r="Y80" i="6"/>
  <c r="AA80" i="6"/>
  <c r="AF80" i="6" s="1"/>
  <c r="AC80" i="6"/>
  <c r="AE80" i="6"/>
  <c r="A81" i="6"/>
  <c r="B81" i="6"/>
  <c r="C81" i="6"/>
  <c r="D81" i="6"/>
  <c r="E81" i="6"/>
  <c r="T81" i="6"/>
  <c r="U81" i="6" s="1"/>
  <c r="V81" i="6"/>
  <c r="W81" i="6" s="1"/>
  <c r="X81" i="6"/>
  <c r="Y81" i="6"/>
  <c r="AA81" i="6"/>
  <c r="AC81" i="6"/>
  <c r="AF81" i="6" s="1"/>
  <c r="AE81" i="6"/>
  <c r="B82" i="6"/>
  <c r="C82" i="6"/>
  <c r="D82" i="6"/>
  <c r="E82" i="6"/>
  <c r="T82" i="6"/>
  <c r="U82" i="6"/>
  <c r="V82" i="6"/>
  <c r="W82" i="6" s="1"/>
  <c r="X82" i="6"/>
  <c r="Y82" i="6"/>
  <c r="AA82" i="6"/>
  <c r="AF82" i="6" s="1"/>
  <c r="AC82" i="6"/>
  <c r="AE82" i="6"/>
  <c r="A83" i="6"/>
  <c r="B83" i="6"/>
  <c r="C83" i="6"/>
  <c r="D83" i="6"/>
  <c r="E83" i="6"/>
  <c r="T83" i="6"/>
  <c r="U83" i="6" s="1"/>
  <c r="V83" i="6"/>
  <c r="W83" i="6"/>
  <c r="X83" i="6"/>
  <c r="Y83" i="6"/>
  <c r="AA83" i="6"/>
  <c r="AF83" i="6" s="1"/>
  <c r="AC83" i="6"/>
  <c r="AE83" i="6"/>
  <c r="A84" i="6"/>
  <c r="B84" i="6"/>
  <c r="C84" i="6"/>
  <c r="D84" i="6"/>
  <c r="E84" i="6"/>
  <c r="T84" i="6"/>
  <c r="U84" i="6" s="1"/>
  <c r="V84" i="6"/>
  <c r="W84" i="6" s="1"/>
  <c r="X84" i="6"/>
  <c r="Y84" i="6"/>
  <c r="AA84" i="6"/>
  <c r="AF84" i="6" s="1"/>
  <c r="AC84" i="6"/>
  <c r="AE84" i="6"/>
  <c r="A85" i="6"/>
  <c r="B85" i="6"/>
  <c r="C85" i="6"/>
  <c r="D85" i="6"/>
  <c r="E85" i="6"/>
  <c r="T85" i="6"/>
  <c r="U85" i="6" s="1"/>
  <c r="V85" i="6"/>
  <c r="W85" i="6" s="1"/>
  <c r="X85" i="6"/>
  <c r="Y85" i="6"/>
  <c r="AA85" i="6"/>
  <c r="AC85" i="6"/>
  <c r="AF85" i="6" s="1"/>
  <c r="AE85" i="6"/>
  <c r="A86" i="6"/>
  <c r="B86" i="6"/>
  <c r="C86" i="6"/>
  <c r="E86" i="6"/>
  <c r="T86" i="6"/>
  <c r="U86" i="6"/>
  <c r="V86" i="6"/>
  <c r="W86" i="6" s="1"/>
  <c r="X86" i="6"/>
  <c r="Y86" i="6"/>
  <c r="AA86" i="6"/>
  <c r="AF86" i="6" s="1"/>
  <c r="AC86" i="6"/>
  <c r="AE86" i="6"/>
  <c r="A87" i="6"/>
  <c r="C87" i="6"/>
  <c r="D87" i="6"/>
  <c r="E87" i="6"/>
  <c r="T87" i="6"/>
  <c r="U87" i="6" s="1"/>
  <c r="V87" i="6"/>
  <c r="W87" i="6"/>
  <c r="X87" i="6"/>
  <c r="Y87" i="6"/>
  <c r="AA87" i="6"/>
  <c r="AF87" i="6" s="1"/>
  <c r="AC87" i="6"/>
  <c r="AE87" i="6"/>
  <c r="B88" i="6"/>
  <c r="C88" i="6"/>
  <c r="D88" i="6"/>
  <c r="E88" i="6"/>
  <c r="T88" i="6"/>
  <c r="U88" i="6" s="1"/>
  <c r="V88" i="6"/>
  <c r="W88" i="6" s="1"/>
  <c r="X88" i="6"/>
  <c r="Y88" i="6"/>
  <c r="AA88" i="6"/>
  <c r="AF88" i="6" s="1"/>
  <c r="AC88" i="6"/>
  <c r="AE88" i="6"/>
  <c r="A89" i="6"/>
  <c r="B89" i="6"/>
  <c r="C89" i="6"/>
  <c r="D89" i="6"/>
  <c r="E89" i="6"/>
  <c r="T89" i="6"/>
  <c r="U89" i="6" s="1"/>
  <c r="V89" i="6"/>
  <c r="W89" i="6" s="1"/>
  <c r="X89" i="6"/>
  <c r="Y89" i="6"/>
  <c r="AA89" i="6"/>
  <c r="AC89" i="6"/>
  <c r="AF89" i="6" s="1"/>
  <c r="AE89" i="6"/>
  <c r="C90" i="6"/>
  <c r="D90" i="6"/>
  <c r="E90" i="6"/>
  <c r="T90" i="6"/>
  <c r="U90" i="6"/>
  <c r="V90" i="6"/>
  <c r="W90" i="6" s="1"/>
  <c r="X90" i="6"/>
  <c r="Y90" i="6"/>
  <c r="AA90" i="6"/>
  <c r="AF90" i="6" s="1"/>
  <c r="AC90" i="6"/>
  <c r="AE90" i="6"/>
  <c r="A91" i="6"/>
  <c r="B91" i="6"/>
  <c r="C91" i="6"/>
  <c r="D91" i="6"/>
  <c r="E91" i="6"/>
  <c r="T91" i="6"/>
  <c r="U91" i="6" s="1"/>
  <c r="V91" i="6"/>
  <c r="W91" i="6"/>
  <c r="X91" i="6"/>
  <c r="Y91" i="6"/>
  <c r="AA91" i="6"/>
  <c r="AF91" i="6" s="1"/>
  <c r="AC91" i="6"/>
  <c r="AE91" i="6"/>
  <c r="A92" i="6"/>
  <c r="B92" i="6"/>
  <c r="C92" i="6"/>
  <c r="E92" i="6"/>
  <c r="T92" i="6"/>
  <c r="U92" i="6" s="1"/>
  <c r="V92" i="6"/>
  <c r="W92" i="6" s="1"/>
  <c r="X92" i="6"/>
  <c r="Y92" i="6"/>
  <c r="AA92" i="6"/>
  <c r="AF92" i="6" s="1"/>
  <c r="AC92" i="6"/>
  <c r="AE92" i="6"/>
  <c r="B93" i="6"/>
  <c r="C93" i="6"/>
  <c r="D93" i="6"/>
  <c r="E93" i="6"/>
  <c r="T93" i="6"/>
  <c r="U93" i="6" s="1"/>
  <c r="V93" i="6"/>
  <c r="W93" i="6" s="1"/>
  <c r="X93" i="6"/>
  <c r="Y93" i="6"/>
  <c r="AA93" i="6"/>
  <c r="AF93" i="6" s="1"/>
  <c r="AC93" i="6"/>
  <c r="AE93" i="6"/>
  <c r="A94" i="6"/>
  <c r="B94" i="6"/>
  <c r="C94" i="6"/>
  <c r="D94" i="6"/>
  <c r="E94" i="6"/>
  <c r="T94" i="6"/>
  <c r="U94" i="6"/>
  <c r="V94" i="6"/>
  <c r="W94" i="6" s="1"/>
  <c r="X94" i="6"/>
  <c r="Y94" i="6"/>
  <c r="AA94" i="6"/>
  <c r="AF94" i="6" s="1"/>
  <c r="AC94" i="6"/>
  <c r="AE94" i="6"/>
  <c r="A95" i="6"/>
  <c r="B95" i="6"/>
  <c r="C95" i="6"/>
  <c r="D95" i="6"/>
  <c r="E95" i="6"/>
  <c r="T95" i="6"/>
  <c r="U95" i="6" s="1"/>
  <c r="V95" i="6"/>
  <c r="W95" i="6"/>
  <c r="X95" i="6"/>
  <c r="Y95" i="6"/>
  <c r="AA95" i="6"/>
  <c r="AF95" i="6" s="1"/>
  <c r="AC95" i="6"/>
  <c r="AE95" i="6"/>
  <c r="B96" i="6"/>
  <c r="C96" i="6"/>
  <c r="D96" i="6"/>
  <c r="E96" i="6"/>
  <c r="T96" i="6"/>
  <c r="U96" i="6" s="1"/>
  <c r="V96" i="6"/>
  <c r="W96" i="6" s="1"/>
  <c r="X96" i="6"/>
  <c r="Y96" i="6"/>
  <c r="AA96" i="6"/>
  <c r="AF96" i="6" s="1"/>
  <c r="AC96" i="6"/>
  <c r="AE96" i="6"/>
  <c r="A97" i="6"/>
  <c r="B97" i="6"/>
  <c r="D97" i="6"/>
  <c r="E97" i="6"/>
  <c r="T97" i="6"/>
  <c r="U97" i="6" s="1"/>
  <c r="V97" i="6"/>
  <c r="W97" i="6" s="1"/>
  <c r="X97" i="6"/>
  <c r="Y97" i="6"/>
  <c r="AA97" i="6"/>
  <c r="AF97" i="6" s="1"/>
  <c r="AC97" i="6"/>
  <c r="AE97" i="6"/>
  <c r="A98" i="6"/>
  <c r="B98" i="6"/>
  <c r="C98" i="6"/>
  <c r="D98" i="6"/>
  <c r="E98" i="6"/>
  <c r="T98" i="6"/>
  <c r="U98" i="6"/>
  <c r="V98" i="6"/>
  <c r="W98" i="6" s="1"/>
  <c r="X98" i="6"/>
  <c r="Y98" i="6"/>
  <c r="AA98" i="6"/>
  <c r="AF98" i="6" s="1"/>
  <c r="AC98" i="6"/>
  <c r="AE98" i="6"/>
  <c r="A99" i="6"/>
  <c r="B99" i="6"/>
  <c r="C99" i="6"/>
  <c r="D99" i="6"/>
  <c r="E99" i="6"/>
  <c r="T99" i="6"/>
  <c r="U99" i="6" s="1"/>
  <c r="V99" i="6"/>
  <c r="W99" i="6"/>
  <c r="X99" i="6"/>
  <c r="Y99" i="6"/>
  <c r="AA99" i="6"/>
  <c r="AC99" i="6"/>
  <c r="AE99" i="6"/>
  <c r="A100" i="6"/>
  <c r="B100" i="6"/>
  <c r="C100" i="6"/>
  <c r="D100" i="6"/>
  <c r="E100" i="6"/>
  <c r="T100" i="6"/>
  <c r="U100" i="6" s="1"/>
  <c r="V100" i="6"/>
  <c r="W100" i="6" s="1"/>
  <c r="X100" i="6"/>
  <c r="Y100" i="6"/>
  <c r="AA100" i="6"/>
  <c r="AF100" i="6" s="1"/>
  <c r="AC100" i="6"/>
  <c r="AE100" i="6"/>
  <c r="A101" i="6"/>
  <c r="B101" i="6"/>
  <c r="C101" i="6"/>
  <c r="D101" i="6"/>
  <c r="E101" i="6"/>
  <c r="T101" i="6"/>
  <c r="U101" i="6" s="1"/>
  <c r="V101" i="6"/>
  <c r="W101" i="6" s="1"/>
  <c r="X101" i="6"/>
  <c r="Y101" i="6"/>
  <c r="AA101" i="6"/>
  <c r="AF101" i="6" s="1"/>
  <c r="AC101" i="6"/>
  <c r="AE101" i="6"/>
  <c r="A102" i="6"/>
  <c r="B102" i="6"/>
  <c r="C102" i="6"/>
  <c r="E102" i="6"/>
  <c r="T102" i="6"/>
  <c r="U102" i="6"/>
  <c r="V102" i="6"/>
  <c r="W102" i="6" s="1"/>
  <c r="X102" i="6"/>
  <c r="Y102" i="6"/>
  <c r="AA102" i="6"/>
  <c r="AF102" i="6" s="1"/>
  <c r="AC102" i="6"/>
  <c r="AE102" i="6"/>
  <c r="A103" i="6"/>
  <c r="C103" i="6"/>
  <c r="D103" i="6"/>
  <c r="E103" i="6"/>
  <c r="T103" i="6"/>
  <c r="U103" i="6" s="1"/>
  <c r="V103" i="6"/>
  <c r="W103" i="6" s="1"/>
  <c r="X103" i="6"/>
  <c r="Y103" i="6"/>
  <c r="AA103" i="6"/>
  <c r="AC103" i="6"/>
  <c r="AE103" i="6"/>
  <c r="B104" i="6"/>
  <c r="C104" i="6"/>
  <c r="D104" i="6"/>
  <c r="E104" i="6"/>
  <c r="T104" i="6"/>
  <c r="U104" i="6" s="1"/>
  <c r="V104" i="6"/>
  <c r="W104" i="6" s="1"/>
  <c r="X104" i="6"/>
  <c r="Y104" i="6"/>
  <c r="AA104" i="6"/>
  <c r="AC104" i="6"/>
  <c r="AE104" i="6"/>
  <c r="A105" i="6"/>
  <c r="B105" i="6"/>
  <c r="C105" i="6"/>
  <c r="D105" i="6"/>
  <c r="E105" i="6"/>
  <c r="T105" i="6"/>
  <c r="U105" i="6" s="1"/>
  <c r="V105" i="6"/>
  <c r="W105" i="6" s="1"/>
  <c r="X105" i="6"/>
  <c r="Y105" i="6"/>
  <c r="AA105" i="6"/>
  <c r="AF105" i="6" s="1"/>
  <c r="AC105" i="6"/>
  <c r="AE105" i="6"/>
  <c r="B106" i="6"/>
  <c r="C106" i="6"/>
  <c r="D106" i="6"/>
  <c r="E106" i="6"/>
  <c r="T106" i="6"/>
  <c r="U106" i="6" s="1"/>
  <c r="V106" i="6"/>
  <c r="W106" i="6" s="1"/>
  <c r="X106" i="6"/>
  <c r="Y106" i="6"/>
  <c r="AA106" i="6"/>
  <c r="AF106" i="6" s="1"/>
  <c r="AC106" i="6"/>
  <c r="AE106" i="6"/>
  <c r="A107" i="6"/>
  <c r="B107" i="6"/>
  <c r="C107" i="6"/>
  <c r="D107" i="6"/>
  <c r="E107" i="6"/>
  <c r="T107" i="6"/>
  <c r="U107" i="6" s="1"/>
  <c r="V107" i="6"/>
  <c r="W107" i="6" s="1"/>
  <c r="X107" i="6"/>
  <c r="Y107" i="6"/>
  <c r="AA107" i="6"/>
  <c r="AF107" i="6" s="1"/>
  <c r="AC107" i="6"/>
  <c r="AE107" i="6"/>
  <c r="A108" i="6"/>
  <c r="B108" i="6"/>
  <c r="C108" i="6"/>
  <c r="E108" i="6"/>
  <c r="T108" i="6"/>
  <c r="U108" i="6" s="1"/>
  <c r="V108" i="6"/>
  <c r="W108" i="6" s="1"/>
  <c r="X108" i="6"/>
  <c r="Y108" i="6"/>
  <c r="AA108" i="6"/>
  <c r="AF108" i="6" s="1"/>
  <c r="AC108" i="6"/>
  <c r="AE108" i="6"/>
  <c r="A109" i="6"/>
  <c r="B109" i="6"/>
  <c r="C109" i="6"/>
  <c r="D109" i="6"/>
  <c r="E109" i="6"/>
  <c r="T109" i="6"/>
  <c r="U109" i="6" s="1"/>
  <c r="V109" i="6"/>
  <c r="W109" i="6" s="1"/>
  <c r="X109" i="6"/>
  <c r="Y109" i="6"/>
  <c r="AA109" i="6"/>
  <c r="AF109" i="6" s="1"/>
  <c r="AC109" i="6"/>
  <c r="AE109" i="6"/>
  <c r="A110" i="6"/>
  <c r="B110" i="6"/>
  <c r="C110" i="6"/>
  <c r="D110" i="6"/>
  <c r="E110" i="6"/>
  <c r="T110" i="6"/>
  <c r="U110" i="6" s="1"/>
  <c r="V110" i="6"/>
  <c r="W110" i="6" s="1"/>
  <c r="X110" i="6"/>
  <c r="Y110" i="6"/>
  <c r="AA110" i="6"/>
  <c r="AF110" i="6" s="1"/>
  <c r="AC110" i="6"/>
  <c r="AE110" i="6"/>
  <c r="A111" i="6"/>
  <c r="B111" i="6"/>
  <c r="C111" i="6"/>
  <c r="D111" i="6"/>
  <c r="E111" i="6"/>
  <c r="T111" i="6"/>
  <c r="U111" i="6" s="1"/>
  <c r="V111" i="6"/>
  <c r="W111" i="6" s="1"/>
  <c r="X111" i="6"/>
  <c r="Y111" i="6"/>
  <c r="AA111" i="6"/>
  <c r="AC111" i="6"/>
  <c r="AE111" i="6"/>
  <c r="A112" i="6"/>
  <c r="B112" i="6"/>
  <c r="C112" i="6"/>
  <c r="D112" i="6"/>
  <c r="E112" i="6"/>
  <c r="T112" i="6"/>
  <c r="U112" i="6" s="1"/>
  <c r="V112" i="6"/>
  <c r="W112" i="6" s="1"/>
  <c r="X112" i="6"/>
  <c r="Y112" i="6"/>
  <c r="AA112" i="6"/>
  <c r="AC112" i="6"/>
  <c r="AE112" i="6"/>
  <c r="A113" i="6"/>
  <c r="B113" i="6"/>
  <c r="D113" i="6"/>
  <c r="E113" i="6"/>
  <c r="T113" i="6"/>
  <c r="U113" i="6" s="1"/>
  <c r="V113" i="6"/>
  <c r="W113" i="6" s="1"/>
  <c r="X113" i="6"/>
  <c r="Y113" i="6"/>
  <c r="AA113" i="6"/>
  <c r="AF113" i="6" s="1"/>
  <c r="AC113" i="6"/>
  <c r="AE113" i="6"/>
  <c r="A114" i="6"/>
  <c r="B114" i="6"/>
  <c r="C114" i="6"/>
  <c r="D114" i="6"/>
  <c r="E114" i="6"/>
  <c r="T114" i="6"/>
  <c r="U114" i="6" s="1"/>
  <c r="V114" i="6"/>
  <c r="W114" i="6" s="1"/>
  <c r="X114" i="6"/>
  <c r="Y114" i="6"/>
  <c r="AA114" i="6"/>
  <c r="AF114" i="6" s="1"/>
  <c r="AC114" i="6"/>
  <c r="AE114" i="6"/>
  <c r="A115" i="6"/>
  <c r="B115" i="6"/>
  <c r="C115" i="6"/>
  <c r="D115" i="6"/>
  <c r="E115" i="6"/>
  <c r="T115" i="6"/>
  <c r="U115" i="6" s="1"/>
  <c r="V115" i="6"/>
  <c r="W115" i="6" s="1"/>
  <c r="X115" i="6"/>
  <c r="Y115" i="6"/>
  <c r="AA115" i="6"/>
  <c r="AF115" i="6" s="1"/>
  <c r="AC115" i="6"/>
  <c r="AE115" i="6"/>
  <c r="A116" i="6"/>
  <c r="B116" i="6"/>
  <c r="C116" i="6"/>
  <c r="D116" i="6"/>
  <c r="E116" i="6"/>
  <c r="T116" i="6"/>
  <c r="U116" i="6" s="1"/>
  <c r="V116" i="6"/>
  <c r="W116" i="6" s="1"/>
  <c r="X116" i="6"/>
  <c r="Y116" i="6"/>
  <c r="AA116" i="6"/>
  <c r="AF116" i="6" s="1"/>
  <c r="AC116" i="6"/>
  <c r="AE116" i="6"/>
  <c r="A117" i="6"/>
  <c r="B117" i="6"/>
  <c r="C117" i="6"/>
  <c r="D117" i="6"/>
  <c r="E117" i="6"/>
  <c r="T117" i="6"/>
  <c r="U117" i="6" s="1"/>
  <c r="V117" i="6"/>
  <c r="W117" i="6" s="1"/>
  <c r="X117" i="6"/>
  <c r="Y117" i="6"/>
  <c r="AA117" i="6"/>
  <c r="AF117" i="6" s="1"/>
  <c r="AC117" i="6"/>
  <c r="AE117" i="6"/>
  <c r="A118" i="6"/>
  <c r="B118" i="6"/>
  <c r="C118" i="6"/>
  <c r="D118" i="6"/>
  <c r="E118" i="6"/>
  <c r="T118" i="6"/>
  <c r="U118" i="6" s="1"/>
  <c r="V118" i="6"/>
  <c r="W118" i="6" s="1"/>
  <c r="X118" i="6"/>
  <c r="Y118" i="6"/>
  <c r="AA118" i="6"/>
  <c r="AF118" i="6" s="1"/>
  <c r="AC118" i="6"/>
  <c r="AE118" i="6"/>
  <c r="A119" i="6"/>
  <c r="B119" i="6"/>
  <c r="C119" i="6"/>
  <c r="D119" i="6"/>
  <c r="E119" i="6"/>
  <c r="T119" i="6"/>
  <c r="U119" i="6" s="1"/>
  <c r="V119" i="6"/>
  <c r="W119" i="6" s="1"/>
  <c r="X119" i="6"/>
  <c r="Y119" i="6"/>
  <c r="AA119" i="6"/>
  <c r="AC119" i="6"/>
  <c r="AE119" i="6"/>
  <c r="A120" i="6"/>
  <c r="B120" i="6"/>
  <c r="C120" i="6"/>
  <c r="D120" i="6"/>
  <c r="E120" i="6"/>
  <c r="T120" i="6"/>
  <c r="U120" i="6" s="1"/>
  <c r="V120" i="6"/>
  <c r="W120" i="6" s="1"/>
  <c r="X120" i="6"/>
  <c r="Y120" i="6"/>
  <c r="AA120" i="6"/>
  <c r="AC120" i="6"/>
  <c r="AE120" i="6"/>
  <c r="A121" i="6"/>
  <c r="B121" i="6"/>
  <c r="D121" i="6"/>
  <c r="E121" i="6"/>
  <c r="T121" i="6"/>
  <c r="U121" i="6" s="1"/>
  <c r="V121" i="6"/>
  <c r="W121" i="6" s="1"/>
  <c r="X121" i="6"/>
  <c r="Y121" i="6"/>
  <c r="AA121" i="6"/>
  <c r="AC121" i="6"/>
  <c r="AE121" i="6"/>
  <c r="A122" i="6"/>
  <c r="B122" i="6"/>
  <c r="C122" i="6"/>
  <c r="D122" i="6"/>
  <c r="E122" i="6"/>
  <c r="T122" i="6"/>
  <c r="U122" i="6" s="1"/>
  <c r="V122" i="6"/>
  <c r="W122" i="6" s="1"/>
  <c r="X122" i="6"/>
  <c r="Y122" i="6"/>
  <c r="AA122" i="6"/>
  <c r="AC122" i="6"/>
  <c r="AE122" i="6"/>
  <c r="A123" i="6"/>
  <c r="B123" i="6"/>
  <c r="C123" i="6"/>
  <c r="D123" i="6"/>
  <c r="E123" i="6"/>
  <c r="T123" i="6"/>
  <c r="U123" i="6" s="1"/>
  <c r="V123" i="6"/>
  <c r="W123" i="6" s="1"/>
  <c r="X123" i="6"/>
  <c r="Y123" i="6"/>
  <c r="AA123" i="6"/>
  <c r="AF123" i="6" s="1"/>
  <c r="AC123" i="6"/>
  <c r="AE123" i="6"/>
  <c r="A124" i="6"/>
  <c r="B124" i="6"/>
  <c r="C124" i="6"/>
  <c r="E124" i="6"/>
  <c r="T124" i="6"/>
  <c r="U124" i="6" s="1"/>
  <c r="V124" i="6"/>
  <c r="W124" i="6" s="1"/>
  <c r="X124" i="6"/>
  <c r="Y124" i="6"/>
  <c r="AA124" i="6"/>
  <c r="AF124" i="6" s="1"/>
  <c r="AC124" i="6"/>
  <c r="AE124" i="6"/>
  <c r="A125" i="6"/>
  <c r="B125" i="6"/>
  <c r="C125" i="6"/>
  <c r="D125" i="6"/>
  <c r="E125" i="6"/>
  <c r="T125" i="6"/>
  <c r="U125" i="6" s="1"/>
  <c r="V125" i="6"/>
  <c r="W125" i="6" s="1"/>
  <c r="X125" i="6"/>
  <c r="Y125" i="6"/>
  <c r="AA125" i="6"/>
  <c r="AF125" i="6" s="1"/>
  <c r="AC125" i="6"/>
  <c r="AE125" i="6"/>
  <c r="A126" i="6"/>
  <c r="B126" i="6"/>
  <c r="C126" i="6"/>
  <c r="D126" i="6"/>
  <c r="E126" i="6"/>
  <c r="T126" i="6"/>
  <c r="U126" i="6" s="1"/>
  <c r="V126" i="6"/>
  <c r="W126" i="6" s="1"/>
  <c r="X126" i="6"/>
  <c r="Y126" i="6"/>
  <c r="AA126" i="6"/>
  <c r="AF126" i="6" s="1"/>
  <c r="AC126" i="6"/>
  <c r="AE126" i="6"/>
  <c r="A127" i="6"/>
  <c r="B127" i="6"/>
  <c r="C127" i="6"/>
  <c r="D127" i="6"/>
  <c r="E127" i="6"/>
  <c r="T127" i="6"/>
  <c r="U127" i="6" s="1"/>
  <c r="V127" i="6"/>
  <c r="W127" i="6" s="1"/>
  <c r="X127" i="6"/>
  <c r="Y127" i="6"/>
  <c r="AA127" i="6"/>
  <c r="AC127" i="6"/>
  <c r="AE127" i="6"/>
  <c r="B128" i="6"/>
  <c r="C128" i="6"/>
  <c r="D128" i="6"/>
  <c r="E128" i="6"/>
  <c r="T128" i="6"/>
  <c r="U128" i="6" s="1"/>
  <c r="V128" i="6"/>
  <c r="W128" i="6" s="1"/>
  <c r="X128" i="6"/>
  <c r="Y128" i="6"/>
  <c r="AA128" i="6"/>
  <c r="AC128" i="6"/>
  <c r="AE128" i="6"/>
  <c r="A129" i="6"/>
  <c r="B129" i="6"/>
  <c r="C129" i="6"/>
  <c r="D129" i="6"/>
  <c r="E129" i="6"/>
  <c r="T129" i="6"/>
  <c r="U129" i="6" s="1"/>
  <c r="V129" i="6"/>
  <c r="W129" i="6" s="1"/>
  <c r="X129" i="6"/>
  <c r="Y129" i="6"/>
  <c r="AA129" i="6"/>
  <c r="AC129" i="6"/>
  <c r="AE129" i="6"/>
  <c r="B130" i="6"/>
  <c r="C130" i="6"/>
  <c r="D130" i="6"/>
  <c r="E130" i="6"/>
  <c r="T130" i="6"/>
  <c r="U130" i="6"/>
  <c r="V130" i="6"/>
  <c r="W130" i="6" s="1"/>
  <c r="X130" i="6"/>
  <c r="Y130" i="6"/>
  <c r="AA130" i="6"/>
  <c r="AF130" i="6" s="1"/>
  <c r="AC130" i="6"/>
  <c r="AE130" i="6"/>
  <c r="A131" i="6"/>
  <c r="B131" i="6"/>
  <c r="C131" i="6"/>
  <c r="D131" i="6"/>
  <c r="E131" i="6"/>
  <c r="T131" i="6"/>
  <c r="U131" i="6" s="1"/>
  <c r="V131" i="6"/>
  <c r="W131" i="6"/>
  <c r="X131" i="6"/>
  <c r="Y131" i="6"/>
  <c r="AA131" i="6"/>
  <c r="AC131" i="6"/>
  <c r="AE131" i="6"/>
  <c r="A132" i="6"/>
  <c r="B132" i="6"/>
  <c r="C132" i="6"/>
  <c r="D132" i="6"/>
  <c r="E132" i="6"/>
  <c r="T132" i="6"/>
  <c r="U132" i="6" s="1"/>
  <c r="V132" i="6"/>
  <c r="W132" i="6" s="1"/>
  <c r="X132" i="6"/>
  <c r="Y132" i="6"/>
  <c r="AA132" i="6"/>
  <c r="AC132" i="6"/>
  <c r="AE132" i="6"/>
  <c r="A133" i="6"/>
  <c r="B133" i="6"/>
  <c r="C133" i="6"/>
  <c r="D133" i="6"/>
  <c r="E133" i="6"/>
  <c r="T133" i="6"/>
  <c r="U133" i="6"/>
  <c r="V133" i="6"/>
  <c r="W133" i="6" s="1"/>
  <c r="X133" i="6"/>
  <c r="Y133" i="6"/>
  <c r="AA133" i="6"/>
  <c r="AC133" i="6"/>
  <c r="AE133" i="6"/>
  <c r="AF133" i="6"/>
  <c r="A134" i="6"/>
  <c r="B134" i="6"/>
  <c r="C134" i="6"/>
  <c r="D134" i="6"/>
  <c r="E134" i="6"/>
  <c r="T134" i="6"/>
  <c r="U134" i="6"/>
  <c r="V134" i="6"/>
  <c r="W134" i="6" s="1"/>
  <c r="X134" i="6"/>
  <c r="Y134" i="6"/>
  <c r="AA134" i="6"/>
  <c r="AF134" i="6" s="1"/>
  <c r="AC134" i="6"/>
  <c r="AE134" i="6"/>
  <c r="B135" i="6"/>
  <c r="C135" i="6"/>
  <c r="D135" i="6"/>
  <c r="E135" i="6"/>
  <c r="T135" i="6"/>
  <c r="U135" i="6" s="1"/>
  <c r="V135" i="6"/>
  <c r="W135" i="6" s="1"/>
  <c r="X135" i="6"/>
  <c r="Y135" i="6"/>
  <c r="AA135" i="6"/>
  <c r="AC135" i="6"/>
  <c r="AE135" i="6"/>
  <c r="B136" i="6"/>
  <c r="C136" i="6"/>
  <c r="D136" i="6"/>
  <c r="E136" i="6"/>
  <c r="T136" i="6"/>
  <c r="U136" i="6" s="1"/>
  <c r="V136" i="6"/>
  <c r="W136" i="6"/>
  <c r="X136" i="6"/>
  <c r="Y136" i="6"/>
  <c r="AA136" i="6"/>
  <c r="AC136" i="6"/>
  <c r="AE136" i="6"/>
  <c r="AF136" i="6" s="1"/>
  <c r="A137" i="6"/>
  <c r="B137" i="6"/>
  <c r="C137" i="6"/>
  <c r="D137" i="6"/>
  <c r="E137" i="6"/>
  <c r="T137" i="6"/>
  <c r="U137" i="6"/>
  <c r="V137" i="6"/>
  <c r="W137" i="6" s="1"/>
  <c r="X137" i="6"/>
  <c r="Y137" i="6"/>
  <c r="AA137" i="6"/>
  <c r="AF137" i="6" s="1"/>
  <c r="AC137" i="6"/>
  <c r="AE137" i="6"/>
  <c r="C138" i="6"/>
  <c r="D138" i="6"/>
  <c r="E138" i="6"/>
  <c r="T138" i="6"/>
  <c r="U138" i="6"/>
  <c r="V138" i="6"/>
  <c r="W138" i="6"/>
  <c r="X138" i="6"/>
  <c r="Y138" i="6"/>
  <c r="AA138" i="6"/>
  <c r="AC138" i="6"/>
  <c r="AE138" i="6"/>
  <c r="A139" i="6"/>
  <c r="B139" i="6"/>
  <c r="C139" i="6"/>
  <c r="D139" i="6"/>
  <c r="E139" i="6"/>
  <c r="T139" i="6"/>
  <c r="U139" i="6"/>
  <c r="V139" i="6"/>
  <c r="W139" i="6"/>
  <c r="X139" i="6"/>
  <c r="Y139" i="6"/>
  <c r="AA139" i="6"/>
  <c r="AC139" i="6"/>
  <c r="AE139" i="6"/>
  <c r="AF139" i="6"/>
  <c r="A140" i="6"/>
  <c r="B140" i="6"/>
  <c r="C140" i="6"/>
  <c r="D140" i="6"/>
  <c r="E140" i="6"/>
  <c r="T140" i="6"/>
  <c r="U140" i="6" s="1"/>
  <c r="V140" i="6"/>
  <c r="W140" i="6"/>
  <c r="X140" i="6"/>
  <c r="Y140" i="6"/>
  <c r="AA140" i="6"/>
  <c r="AC140" i="6"/>
  <c r="AE140" i="6"/>
  <c r="AF140" i="6" s="1"/>
  <c r="A141" i="6"/>
  <c r="B141" i="6"/>
  <c r="C141" i="6"/>
  <c r="D141" i="6"/>
  <c r="E141" i="6"/>
  <c r="T141" i="6"/>
  <c r="U141" i="6" s="1"/>
  <c r="V141" i="6"/>
  <c r="W141" i="6" s="1"/>
  <c r="X141" i="6"/>
  <c r="Y141" i="6"/>
  <c r="AA141" i="6"/>
  <c r="AF141" i="6" s="1"/>
  <c r="AC141" i="6"/>
  <c r="AE141" i="6"/>
  <c r="A142" i="6"/>
  <c r="B142" i="6"/>
  <c r="C142" i="6"/>
  <c r="D142" i="6"/>
  <c r="E142" i="6"/>
  <c r="T142" i="6"/>
  <c r="U142" i="6"/>
  <c r="V142" i="6"/>
  <c r="W142" i="6" s="1"/>
  <c r="X142" i="6"/>
  <c r="Y142" i="6"/>
  <c r="AA142" i="6"/>
  <c r="AF142" i="6" s="1"/>
  <c r="AC142" i="6"/>
  <c r="AE142" i="6"/>
  <c r="A143" i="6"/>
  <c r="B143" i="6"/>
  <c r="C143" i="6"/>
  <c r="D143" i="6"/>
  <c r="E143" i="6"/>
  <c r="T143" i="6"/>
  <c r="U143" i="6"/>
  <c r="V143" i="6"/>
  <c r="W143" i="6"/>
  <c r="X143" i="6"/>
  <c r="Y143" i="6"/>
  <c r="AA143" i="6"/>
  <c r="AC143" i="6"/>
  <c r="AE143" i="6"/>
  <c r="AF143" i="6"/>
  <c r="A144" i="6"/>
  <c r="B144" i="6"/>
  <c r="C144" i="6"/>
  <c r="D144" i="6"/>
  <c r="E144" i="6"/>
  <c r="T144" i="6"/>
  <c r="U144" i="6" s="1"/>
  <c r="V144" i="6"/>
  <c r="W144" i="6"/>
  <c r="X144" i="6"/>
  <c r="Y144" i="6"/>
  <c r="AA144" i="6"/>
  <c r="AC144" i="6"/>
  <c r="AE144" i="6"/>
  <c r="AF144" i="6" s="1"/>
  <c r="A145" i="6"/>
  <c r="B145" i="6"/>
  <c r="D145" i="6"/>
  <c r="E145" i="6"/>
  <c r="T145" i="6"/>
  <c r="U145" i="6" s="1"/>
  <c r="V145" i="6"/>
  <c r="W145" i="6" s="1"/>
  <c r="X145" i="6"/>
  <c r="Y145" i="6"/>
  <c r="AA145" i="6"/>
  <c r="AF145" i="6" s="1"/>
  <c r="AC145" i="6"/>
  <c r="AE145" i="6"/>
  <c r="B146" i="6"/>
  <c r="C146" i="6"/>
  <c r="D146" i="6"/>
  <c r="E146" i="6"/>
  <c r="T146" i="6"/>
  <c r="U146" i="6"/>
  <c r="V146" i="6"/>
  <c r="W146" i="6" s="1"/>
  <c r="X146" i="6"/>
  <c r="Y146" i="6"/>
  <c r="AA146" i="6"/>
  <c r="AC146" i="6"/>
  <c r="AE146" i="6"/>
  <c r="A147" i="6"/>
  <c r="B147" i="6"/>
  <c r="C147" i="6"/>
  <c r="D147" i="6"/>
  <c r="E147" i="6"/>
  <c r="T147" i="6"/>
  <c r="U147" i="6"/>
  <c r="V147" i="6"/>
  <c r="W147" i="6"/>
  <c r="X147" i="6"/>
  <c r="Y147" i="6"/>
  <c r="AA147" i="6"/>
  <c r="AC147" i="6"/>
  <c r="AE147" i="6"/>
  <c r="AF147" i="6"/>
  <c r="A148" i="6"/>
  <c r="B148" i="6"/>
  <c r="C148" i="6"/>
  <c r="D148" i="6"/>
  <c r="E148" i="6"/>
  <c r="T148" i="6"/>
  <c r="U148" i="6" s="1"/>
  <c r="V148" i="6"/>
  <c r="W148" i="6"/>
  <c r="X148" i="6"/>
  <c r="Y148" i="6"/>
  <c r="AA148" i="6"/>
  <c r="AC148" i="6"/>
  <c r="AE148" i="6"/>
  <c r="AF148" i="6" s="1"/>
  <c r="A149" i="6"/>
  <c r="B149" i="6"/>
  <c r="C149" i="6"/>
  <c r="D149" i="6"/>
  <c r="E149" i="6"/>
  <c r="T149" i="6"/>
  <c r="U149" i="6" s="1"/>
  <c r="V149" i="6"/>
  <c r="W149" i="6" s="1"/>
  <c r="X149" i="6"/>
  <c r="Y149" i="6"/>
  <c r="AA149" i="6"/>
  <c r="AF149" i="6" s="1"/>
  <c r="AC149" i="6"/>
  <c r="AE149" i="6"/>
  <c r="A150" i="6"/>
  <c r="B150" i="6"/>
  <c r="C150" i="6"/>
  <c r="D150" i="6"/>
  <c r="E150" i="6"/>
  <c r="T150" i="6"/>
  <c r="U150" i="6" s="1"/>
  <c r="V150" i="6"/>
  <c r="W150" i="6" s="1"/>
  <c r="X150" i="6"/>
  <c r="Y150" i="6"/>
  <c r="AA150" i="6"/>
  <c r="AF150" i="6" s="1"/>
  <c r="AC150" i="6"/>
  <c r="AE150" i="6"/>
  <c r="A151" i="6"/>
  <c r="B151" i="6"/>
  <c r="C151" i="6"/>
  <c r="D151" i="6"/>
  <c r="E151" i="6"/>
  <c r="T151" i="6"/>
  <c r="U151" i="6"/>
  <c r="V151" i="6"/>
  <c r="W151" i="6" s="1"/>
  <c r="X151" i="6"/>
  <c r="Y151" i="6"/>
  <c r="AA151" i="6"/>
  <c r="AC151" i="6"/>
  <c r="AE151" i="6"/>
  <c r="AF151" i="6"/>
  <c r="B152" i="6"/>
  <c r="C152" i="6"/>
  <c r="D152" i="6"/>
  <c r="E152" i="6"/>
  <c r="T152" i="6"/>
  <c r="U152" i="6" s="1"/>
  <c r="V152" i="6"/>
  <c r="W152" i="6"/>
  <c r="X152" i="6"/>
  <c r="Y152" i="6"/>
  <c r="AA152" i="6"/>
  <c r="AC152" i="6"/>
  <c r="AE152" i="6"/>
  <c r="AF152" i="6" s="1"/>
  <c r="A153" i="6"/>
  <c r="B153" i="6"/>
  <c r="C153" i="6"/>
  <c r="D153" i="6"/>
  <c r="E153" i="6"/>
  <c r="T153" i="6"/>
  <c r="U153" i="6" s="1"/>
  <c r="V153" i="6"/>
  <c r="W153" i="6" s="1"/>
  <c r="X153" i="6"/>
  <c r="Y153" i="6"/>
  <c r="AA153" i="6"/>
  <c r="AF153" i="6" s="1"/>
  <c r="AC153" i="6"/>
  <c r="AE153" i="6"/>
  <c r="C154" i="6"/>
  <c r="D154" i="6"/>
  <c r="E154" i="6"/>
  <c r="T154" i="6"/>
  <c r="U154" i="6" s="1"/>
  <c r="V154" i="6"/>
  <c r="W154" i="6" s="1"/>
  <c r="X154" i="6"/>
  <c r="Y154" i="6"/>
  <c r="AA154" i="6"/>
  <c r="AF154" i="6" s="1"/>
  <c r="AC154" i="6"/>
  <c r="AE154" i="6"/>
  <c r="A155" i="6"/>
  <c r="B155" i="6"/>
  <c r="C155" i="6"/>
  <c r="D155" i="6"/>
  <c r="E155" i="6"/>
  <c r="T155" i="6"/>
  <c r="U155" i="6"/>
  <c r="V155" i="6"/>
  <c r="W155" i="6" s="1"/>
  <c r="X155" i="6"/>
  <c r="Y155" i="6"/>
  <c r="AA155" i="6"/>
  <c r="AC155" i="6"/>
  <c r="AE155" i="6"/>
  <c r="AF155" i="6"/>
  <c r="A156" i="6"/>
  <c r="B156" i="6"/>
  <c r="C156" i="6"/>
  <c r="E156" i="6"/>
  <c r="T156" i="6"/>
  <c r="U156" i="6" s="1"/>
  <c r="V156" i="6"/>
  <c r="W156" i="6"/>
  <c r="X156" i="6"/>
  <c r="Y156" i="6"/>
  <c r="AA156" i="6"/>
  <c r="AC156" i="6"/>
  <c r="AE156" i="6"/>
  <c r="AF156" i="6" s="1"/>
  <c r="A157" i="6"/>
  <c r="B157" i="6"/>
  <c r="C157" i="6"/>
  <c r="D157" i="6"/>
  <c r="E157" i="6"/>
  <c r="T157" i="6"/>
  <c r="U157" i="6" s="1"/>
  <c r="V157" i="6"/>
  <c r="W157" i="6" s="1"/>
  <c r="X157" i="6"/>
  <c r="Y157" i="6"/>
  <c r="AA157" i="6"/>
  <c r="AF157" i="6" s="1"/>
  <c r="AC157" i="6"/>
  <c r="AE157" i="6"/>
  <c r="A158" i="6"/>
  <c r="B158" i="6"/>
  <c r="C158" i="6"/>
  <c r="D158" i="6"/>
  <c r="E158" i="6"/>
  <c r="T158" i="6"/>
  <c r="U158" i="6" s="1"/>
  <c r="V158" i="6"/>
  <c r="W158" i="6" s="1"/>
  <c r="X158" i="6"/>
  <c r="Y158" i="6"/>
  <c r="AA158" i="6"/>
  <c r="AF158" i="6" s="1"/>
  <c r="AC158" i="6"/>
  <c r="AE158" i="6"/>
  <c r="A159" i="6"/>
  <c r="B159" i="6"/>
  <c r="C159" i="6"/>
  <c r="D159" i="6"/>
  <c r="E159" i="6"/>
  <c r="T159" i="6"/>
  <c r="U159" i="6"/>
  <c r="V159" i="6"/>
  <c r="W159" i="6" s="1"/>
  <c r="X159" i="6"/>
  <c r="Y159" i="6"/>
  <c r="AA159" i="6"/>
  <c r="AC159" i="6"/>
  <c r="AE159" i="6"/>
  <c r="AF159" i="6"/>
  <c r="B160" i="6"/>
  <c r="C160" i="6"/>
  <c r="D160" i="6"/>
  <c r="E160" i="6"/>
  <c r="T160" i="6"/>
  <c r="U160" i="6" s="1"/>
  <c r="V160" i="6"/>
  <c r="W160" i="6"/>
  <c r="X160" i="6"/>
  <c r="Y160" i="6"/>
  <c r="AA160" i="6"/>
  <c r="AC160" i="6"/>
  <c r="AE160" i="6"/>
  <c r="AF160" i="6" s="1"/>
  <c r="A161" i="6"/>
  <c r="B161" i="6"/>
  <c r="C161" i="6"/>
  <c r="D161" i="6"/>
  <c r="E161" i="6"/>
  <c r="T161" i="6"/>
  <c r="U161" i="6" s="1"/>
  <c r="V161" i="6"/>
  <c r="W161" i="6" s="1"/>
  <c r="X161" i="6"/>
  <c r="Y161" i="6"/>
  <c r="AA161" i="6"/>
  <c r="AF161" i="6" s="1"/>
  <c r="AC161" i="6"/>
  <c r="AE161" i="6"/>
  <c r="B162" i="6"/>
  <c r="C162" i="6"/>
  <c r="D162" i="6"/>
  <c r="E162" i="6"/>
  <c r="T162" i="6"/>
  <c r="U162" i="6" s="1"/>
  <c r="V162" i="6"/>
  <c r="W162" i="6" s="1"/>
  <c r="X162" i="6"/>
  <c r="Y162" i="6"/>
  <c r="AA162" i="6"/>
  <c r="AF162" i="6" s="1"/>
  <c r="AC162" i="6"/>
  <c r="AE162" i="6"/>
  <c r="A163" i="6"/>
  <c r="B163" i="6"/>
  <c r="C163" i="6"/>
  <c r="E163" i="6"/>
  <c r="T163" i="6"/>
  <c r="U163" i="6"/>
  <c r="V163" i="6"/>
  <c r="W163" i="6" s="1"/>
  <c r="X163" i="6"/>
  <c r="Y163" i="6"/>
  <c r="AA163" i="6"/>
  <c r="AC163" i="6"/>
  <c r="AE163" i="6"/>
  <c r="AF163" i="6"/>
  <c r="A164" i="6"/>
  <c r="B164" i="6"/>
  <c r="C164" i="6"/>
  <c r="D164" i="6"/>
  <c r="E164" i="6"/>
  <c r="T164" i="6"/>
  <c r="U164" i="6" s="1"/>
  <c r="V164" i="6"/>
  <c r="W164" i="6"/>
  <c r="X164" i="6"/>
  <c r="Y164" i="6"/>
  <c r="AA164" i="6"/>
  <c r="AC164" i="6"/>
  <c r="AE164" i="6"/>
  <c r="AF164" i="6" s="1"/>
  <c r="A165" i="6"/>
  <c r="B165" i="6"/>
  <c r="C165" i="6"/>
  <c r="D165" i="6"/>
  <c r="E165" i="6"/>
  <c r="T165" i="6"/>
  <c r="U165" i="6" s="1"/>
  <c r="V165" i="6"/>
  <c r="W165" i="6" s="1"/>
  <c r="X165" i="6"/>
  <c r="Y165" i="6"/>
  <c r="AA165" i="6"/>
  <c r="AF165" i="6" s="1"/>
  <c r="AC165" i="6"/>
  <c r="AE165" i="6"/>
  <c r="A166" i="6"/>
  <c r="B166" i="6"/>
  <c r="C166" i="6"/>
  <c r="E166" i="6"/>
  <c r="T166" i="6"/>
  <c r="U166" i="6" s="1"/>
  <c r="V166" i="6"/>
  <c r="W166" i="6" s="1"/>
  <c r="X166" i="6"/>
  <c r="Y166" i="6"/>
  <c r="AA166" i="6"/>
  <c r="AF166" i="6" s="1"/>
  <c r="AC166" i="6"/>
  <c r="AE166" i="6"/>
  <c r="A167" i="6"/>
  <c r="B167" i="6"/>
  <c r="C167" i="6"/>
  <c r="D167" i="6"/>
  <c r="E167" i="6"/>
  <c r="T167" i="6"/>
  <c r="U167" i="6" s="1"/>
  <c r="V167" i="6"/>
  <c r="W167" i="6" s="1"/>
  <c r="X167" i="6"/>
  <c r="Y167" i="6"/>
  <c r="AA167" i="6"/>
  <c r="AC167" i="6"/>
  <c r="AE167" i="6"/>
  <c r="AF167" i="6"/>
  <c r="B168" i="6"/>
  <c r="C168" i="6"/>
  <c r="D168" i="6"/>
  <c r="E168" i="6"/>
  <c r="T168" i="6"/>
  <c r="U168" i="6" s="1"/>
  <c r="V168" i="6"/>
  <c r="W168" i="6" s="1"/>
  <c r="X168" i="6"/>
  <c r="Y168" i="6"/>
  <c r="AA168" i="6"/>
  <c r="AC168" i="6"/>
  <c r="AE168" i="6"/>
  <c r="AF168" i="6" s="1"/>
  <c r="A169" i="6"/>
  <c r="B169" i="6"/>
  <c r="C169" i="6"/>
  <c r="D169" i="6"/>
  <c r="E169" i="6"/>
  <c r="T169" i="6"/>
  <c r="U169" i="6" s="1"/>
  <c r="V169" i="6"/>
  <c r="W169" i="6" s="1"/>
  <c r="X169" i="6"/>
  <c r="Y169" i="6"/>
  <c r="AA169" i="6"/>
  <c r="AF169" i="6" s="1"/>
  <c r="AC169" i="6"/>
  <c r="AE169" i="6"/>
  <c r="C170" i="6"/>
  <c r="D170" i="6"/>
  <c r="E170" i="6"/>
  <c r="T170" i="6"/>
  <c r="U170" i="6" s="1"/>
  <c r="V170" i="6"/>
  <c r="W170" i="6" s="1"/>
  <c r="X170" i="6"/>
  <c r="Y170" i="6"/>
  <c r="AA170" i="6"/>
  <c r="AF170" i="6" s="1"/>
  <c r="AC170" i="6"/>
  <c r="AE170" i="6"/>
  <c r="A171" i="6"/>
  <c r="B171" i="6"/>
  <c r="C171" i="6"/>
  <c r="D171" i="6"/>
  <c r="E171" i="6"/>
  <c r="T171" i="6"/>
  <c r="U171" i="6" s="1"/>
  <c r="V171" i="6"/>
  <c r="W171" i="6" s="1"/>
  <c r="X171" i="6"/>
  <c r="Y171" i="6"/>
  <c r="AA171" i="6"/>
  <c r="AC171" i="6"/>
  <c r="AE171" i="6"/>
  <c r="AF171" i="6"/>
  <c r="A172" i="6"/>
  <c r="B172" i="6"/>
  <c r="C172" i="6"/>
  <c r="E172" i="6"/>
  <c r="T172" i="6"/>
  <c r="U172" i="6" s="1"/>
  <c r="V172" i="6"/>
  <c r="W172" i="6" s="1"/>
  <c r="X172" i="6"/>
  <c r="Y172" i="6"/>
  <c r="AA172" i="6"/>
  <c r="AC172" i="6"/>
  <c r="AE172" i="6"/>
  <c r="AF172" i="6" s="1"/>
  <c r="A173" i="6"/>
  <c r="B173" i="6"/>
  <c r="C173" i="6"/>
  <c r="D173" i="6"/>
  <c r="E173" i="6"/>
  <c r="T173" i="6"/>
  <c r="U173" i="6" s="1"/>
  <c r="V173" i="6"/>
  <c r="W173" i="6" s="1"/>
  <c r="X173" i="6"/>
  <c r="Y173" i="6"/>
  <c r="AA173" i="6"/>
  <c r="AF173" i="6" s="1"/>
  <c r="AC173" i="6"/>
  <c r="AE173" i="6"/>
  <c r="A174" i="6"/>
  <c r="B174" i="6"/>
  <c r="C174" i="6"/>
  <c r="D174" i="6"/>
  <c r="E174" i="6"/>
  <c r="T174" i="6"/>
  <c r="U174" i="6" s="1"/>
  <c r="V174" i="6"/>
  <c r="W174" i="6" s="1"/>
  <c r="X174" i="6"/>
  <c r="Y174" i="6"/>
  <c r="AA174" i="6"/>
  <c r="AF174" i="6" s="1"/>
  <c r="AC174" i="6"/>
  <c r="AE174" i="6"/>
  <c r="A175" i="6"/>
  <c r="B175" i="6"/>
  <c r="C175" i="6"/>
  <c r="D175" i="6"/>
  <c r="E175" i="6"/>
  <c r="T175" i="6"/>
  <c r="U175" i="6" s="1"/>
  <c r="V175" i="6"/>
  <c r="W175" i="6" s="1"/>
  <c r="X175" i="6"/>
  <c r="Y175" i="6"/>
  <c r="AA175" i="6"/>
  <c r="AC175" i="6"/>
  <c r="AE175" i="6"/>
  <c r="AF175" i="6"/>
  <c r="B176" i="6"/>
  <c r="C176" i="6"/>
  <c r="D176" i="6"/>
  <c r="E176" i="6"/>
  <c r="T176" i="6"/>
  <c r="U176" i="6" s="1"/>
  <c r="V176" i="6"/>
  <c r="W176" i="6" s="1"/>
  <c r="X176" i="6"/>
  <c r="Y176" i="6"/>
  <c r="AA176" i="6"/>
  <c r="AC176" i="6"/>
  <c r="AE176" i="6"/>
  <c r="AF176" i="6" s="1"/>
  <c r="A177" i="6"/>
  <c r="B177" i="6"/>
  <c r="D177" i="6"/>
  <c r="E177" i="6"/>
  <c r="T177" i="6"/>
  <c r="U177" i="6" s="1"/>
  <c r="V177" i="6"/>
  <c r="W177" i="6" s="1"/>
  <c r="X177" i="6"/>
  <c r="Y177" i="6"/>
  <c r="AA177" i="6"/>
  <c r="AF177" i="6" s="1"/>
  <c r="AC177" i="6"/>
  <c r="AE177" i="6"/>
  <c r="B178" i="6"/>
  <c r="C178" i="6"/>
  <c r="D178" i="6"/>
  <c r="E178" i="6"/>
  <c r="T178" i="6"/>
  <c r="U178" i="6" s="1"/>
  <c r="V178" i="6"/>
  <c r="W178" i="6" s="1"/>
  <c r="X178" i="6"/>
  <c r="Y178" i="6"/>
  <c r="AA178" i="6"/>
  <c r="AF178" i="6" s="1"/>
  <c r="AC178" i="6"/>
  <c r="AE178" i="6"/>
  <c r="A179" i="6"/>
  <c r="B179" i="6"/>
  <c r="C179" i="6"/>
  <c r="D179" i="6"/>
  <c r="E179" i="6"/>
  <c r="T179" i="6"/>
  <c r="U179" i="6" s="1"/>
  <c r="V179" i="6"/>
  <c r="W179" i="6" s="1"/>
  <c r="X179" i="6"/>
  <c r="Y179" i="6"/>
  <c r="AA179" i="6"/>
  <c r="AC179" i="6"/>
  <c r="AE179" i="6"/>
  <c r="AF179" i="6"/>
  <c r="A180" i="6"/>
  <c r="B180" i="6"/>
  <c r="C180" i="6"/>
  <c r="D180" i="6"/>
  <c r="E180" i="6"/>
  <c r="T180" i="6"/>
  <c r="U180" i="6"/>
  <c r="V180" i="6"/>
  <c r="W180" i="6"/>
  <c r="X180" i="6"/>
  <c r="Y180" i="6"/>
  <c r="AA180" i="6"/>
  <c r="AC180" i="6"/>
  <c r="AE180" i="6"/>
  <c r="AF180" i="6"/>
  <c r="A181" i="6"/>
  <c r="B181" i="6"/>
  <c r="C181" i="6"/>
  <c r="D181" i="6"/>
  <c r="E181" i="6"/>
  <c r="T181" i="6"/>
  <c r="U181" i="6" s="1"/>
  <c r="V181" i="6"/>
  <c r="W181" i="6"/>
  <c r="X181" i="6"/>
  <c r="Y181" i="6"/>
  <c r="AA181" i="6"/>
  <c r="AF181" i="6" s="1"/>
  <c r="AC181" i="6"/>
  <c r="AE181" i="6"/>
  <c r="A182" i="6"/>
  <c r="B182" i="6"/>
  <c r="C182" i="6"/>
  <c r="D182" i="6"/>
  <c r="E182" i="6"/>
  <c r="T182" i="6"/>
  <c r="U182" i="6" s="1"/>
  <c r="V182" i="6"/>
  <c r="W182" i="6" s="1"/>
  <c r="X182" i="6"/>
  <c r="Y182" i="6"/>
  <c r="AA182" i="6"/>
  <c r="AF182" i="6" s="1"/>
  <c r="AC182" i="6"/>
  <c r="AE182" i="6"/>
  <c r="A183" i="6"/>
  <c r="B183" i="6"/>
  <c r="C183" i="6"/>
  <c r="D183" i="6"/>
  <c r="E183" i="6"/>
  <c r="T183" i="6"/>
  <c r="U183" i="6" s="1"/>
  <c r="V183" i="6"/>
  <c r="W183" i="6" s="1"/>
  <c r="X183" i="6"/>
  <c r="Y183" i="6"/>
  <c r="AA183" i="6"/>
  <c r="AC183" i="6"/>
  <c r="AF183" i="6" s="1"/>
  <c r="AE183" i="6"/>
  <c r="B184" i="6"/>
  <c r="C184" i="6"/>
  <c r="D184" i="6"/>
  <c r="E184" i="6"/>
  <c r="T184" i="6"/>
  <c r="U184" i="6"/>
  <c r="V184" i="6"/>
  <c r="W184" i="6"/>
  <c r="X184" i="6"/>
  <c r="Y184" i="6"/>
  <c r="AA184" i="6"/>
  <c r="AC184" i="6"/>
  <c r="AE184" i="6"/>
  <c r="AF184" i="6"/>
  <c r="A185" i="6"/>
  <c r="B185" i="6"/>
  <c r="C185" i="6"/>
  <c r="D185" i="6"/>
  <c r="E185" i="6"/>
  <c r="T185" i="6"/>
  <c r="U185" i="6" s="1"/>
  <c r="V185" i="6"/>
  <c r="W185" i="6"/>
  <c r="X185" i="6"/>
  <c r="Y185" i="6"/>
  <c r="AA185" i="6"/>
  <c r="AC185" i="6"/>
  <c r="AE185" i="6"/>
  <c r="C186" i="6"/>
  <c r="D186" i="6"/>
  <c r="E186" i="6"/>
  <c r="T186" i="6"/>
  <c r="U186" i="6" s="1"/>
  <c r="V186" i="6"/>
  <c r="W186" i="6" s="1"/>
  <c r="X186" i="6"/>
  <c r="Y186" i="6"/>
  <c r="AA186" i="6"/>
  <c r="AC186" i="6"/>
  <c r="AE186" i="6"/>
  <c r="A187" i="6"/>
  <c r="B187" i="6"/>
  <c r="C187" i="6"/>
  <c r="D187" i="6"/>
  <c r="E187" i="6"/>
  <c r="T187" i="6"/>
  <c r="U187" i="6" s="1"/>
  <c r="V187" i="6"/>
  <c r="W187" i="6" s="1"/>
  <c r="X187" i="6"/>
  <c r="Y187" i="6"/>
  <c r="AA187" i="6"/>
  <c r="AF187" i="6" s="1"/>
  <c r="AC187" i="6"/>
  <c r="AE187" i="6"/>
  <c r="A188" i="6"/>
  <c r="B188" i="6"/>
  <c r="C188" i="6"/>
  <c r="E188" i="6"/>
  <c r="T188" i="6"/>
  <c r="U188" i="6" s="1"/>
  <c r="V188" i="6"/>
  <c r="W188" i="6" s="1"/>
  <c r="X188" i="6"/>
  <c r="Y188" i="6"/>
  <c r="AA188" i="6"/>
  <c r="AC188" i="6"/>
  <c r="AE188" i="6"/>
  <c r="AF188" i="6" s="1"/>
  <c r="A189" i="6"/>
  <c r="B189" i="6"/>
  <c r="C189" i="6"/>
  <c r="E189" i="6"/>
  <c r="T189" i="6"/>
  <c r="U189" i="6" s="1"/>
  <c r="V189" i="6"/>
  <c r="W189" i="6"/>
  <c r="X189" i="6"/>
  <c r="Y189" i="6"/>
  <c r="AA189" i="6"/>
  <c r="AC189" i="6"/>
  <c r="AE189" i="6"/>
  <c r="A190" i="6"/>
  <c r="B190" i="6"/>
  <c r="C190" i="6"/>
  <c r="D190" i="6"/>
  <c r="E190" i="6"/>
  <c r="T190" i="6"/>
  <c r="U190" i="6" s="1"/>
  <c r="V190" i="6"/>
  <c r="W190" i="6" s="1"/>
  <c r="X190" i="6"/>
  <c r="Y190" i="6"/>
  <c r="AA190" i="6"/>
  <c r="AC190" i="6"/>
  <c r="AF190" i="6" s="1"/>
  <c r="AE190" i="6"/>
  <c r="A191" i="6"/>
  <c r="B191" i="6"/>
  <c r="C191" i="6"/>
  <c r="D191" i="6"/>
  <c r="E191" i="6"/>
  <c r="T191" i="6"/>
  <c r="U191" i="6" s="1"/>
  <c r="V191" i="6"/>
  <c r="W191" i="6" s="1"/>
  <c r="X191" i="6"/>
  <c r="Y191" i="6"/>
  <c r="AA191" i="6"/>
  <c r="AF191" i="6" s="1"/>
  <c r="AC191" i="6"/>
  <c r="AE191" i="6"/>
  <c r="B192" i="6"/>
  <c r="C192" i="6"/>
  <c r="D192" i="6"/>
  <c r="E192" i="6"/>
  <c r="T192" i="6"/>
  <c r="U192" i="6"/>
  <c r="V192" i="6"/>
  <c r="W192" i="6" s="1"/>
  <c r="X192" i="6"/>
  <c r="Y192" i="6"/>
  <c r="AA192" i="6"/>
  <c r="AF192" i="6" s="1"/>
  <c r="AC192" i="6"/>
  <c r="AE192" i="6"/>
  <c r="A193" i="6"/>
  <c r="B193" i="6"/>
  <c r="C193" i="6"/>
  <c r="D193" i="6"/>
  <c r="E193" i="6"/>
  <c r="T193" i="6"/>
  <c r="U193" i="6" s="1"/>
  <c r="V193" i="6"/>
  <c r="W193" i="6" s="1"/>
  <c r="X193" i="6"/>
  <c r="Y193" i="6"/>
  <c r="AA193" i="6"/>
  <c r="AC193" i="6"/>
  <c r="AE193" i="6"/>
  <c r="B194" i="6"/>
  <c r="C194" i="6"/>
  <c r="D194" i="6"/>
  <c r="E194" i="6"/>
  <c r="T194" i="6"/>
  <c r="U194" i="6" s="1"/>
  <c r="V194" i="6"/>
  <c r="W194" i="6" s="1"/>
  <c r="X194" i="6"/>
  <c r="Y194" i="6"/>
  <c r="AA194" i="6"/>
  <c r="AF194" i="6" s="1"/>
  <c r="AC194" i="6"/>
  <c r="AE194" i="6"/>
  <c r="A195" i="6"/>
  <c r="B195" i="6"/>
  <c r="C195" i="6"/>
  <c r="D195" i="6"/>
  <c r="E195" i="6"/>
  <c r="T195" i="6"/>
  <c r="U195" i="6"/>
  <c r="V195" i="6"/>
  <c r="W195" i="6"/>
  <c r="X195" i="6"/>
  <c r="Y195" i="6"/>
  <c r="AA195" i="6"/>
  <c r="AC195" i="6"/>
  <c r="AF195" i="6" s="1"/>
  <c r="AE195" i="6"/>
  <c r="A196" i="6"/>
  <c r="B196" i="6"/>
  <c r="C196" i="6"/>
  <c r="D196" i="6"/>
  <c r="E196" i="6"/>
  <c r="T196" i="6"/>
  <c r="U196" i="6" s="1"/>
  <c r="V196" i="6"/>
  <c r="W196" i="6" s="1"/>
  <c r="X196" i="6"/>
  <c r="Y196" i="6"/>
  <c r="AA196" i="6"/>
  <c r="AF196" i="6" s="1"/>
  <c r="AC196" i="6"/>
  <c r="AE196" i="6"/>
  <c r="A197" i="6"/>
  <c r="B197" i="6"/>
  <c r="C197" i="6"/>
  <c r="D197" i="6"/>
  <c r="E197" i="6"/>
  <c r="T197" i="6"/>
  <c r="U197" i="6" s="1"/>
  <c r="V197" i="6"/>
  <c r="W197" i="6" s="1"/>
  <c r="X197" i="6"/>
  <c r="Y197" i="6"/>
  <c r="AA197" i="6"/>
  <c r="AC197" i="6"/>
  <c r="AE197" i="6"/>
  <c r="A198" i="6"/>
  <c r="B198" i="6"/>
  <c r="C198" i="6"/>
  <c r="D198" i="6"/>
  <c r="E198" i="6"/>
  <c r="T198" i="6"/>
  <c r="U198" i="6" s="1"/>
  <c r="V198" i="6"/>
  <c r="W198" i="6" s="1"/>
  <c r="X198" i="6"/>
  <c r="Y198" i="6"/>
  <c r="AA198" i="6"/>
  <c r="AC198" i="6"/>
  <c r="AE198" i="6"/>
  <c r="AF198" i="6"/>
  <c r="B199" i="6"/>
  <c r="C199" i="6"/>
  <c r="D199" i="6"/>
  <c r="E199" i="6"/>
  <c r="T199" i="6"/>
  <c r="U199" i="6" s="1"/>
  <c r="V199" i="6"/>
  <c r="W199" i="6" s="1"/>
  <c r="X199" i="6"/>
  <c r="Y199" i="6"/>
  <c r="AA199" i="6"/>
  <c r="AF199" i="6" s="1"/>
  <c r="AC199" i="6"/>
  <c r="AE199" i="6"/>
  <c r="B200" i="6"/>
  <c r="C200" i="6"/>
  <c r="D200" i="6"/>
  <c r="E200" i="6"/>
  <c r="T200" i="6"/>
  <c r="U200" i="6" s="1"/>
  <c r="V200" i="6"/>
  <c r="W200" i="6" s="1"/>
  <c r="X200" i="6"/>
  <c r="Y200" i="6"/>
  <c r="AA200" i="6"/>
  <c r="AF200" i="6" s="1"/>
  <c r="AC200" i="6"/>
  <c r="AE200" i="6"/>
  <c r="A201" i="6"/>
  <c r="B201" i="6"/>
  <c r="C201" i="6"/>
  <c r="D201" i="6"/>
  <c r="E201" i="6"/>
  <c r="T201" i="6"/>
  <c r="U201" i="6" s="1"/>
  <c r="V201" i="6"/>
  <c r="W201" i="6" s="1"/>
  <c r="X201" i="6"/>
  <c r="Y201" i="6"/>
  <c r="AA201" i="6"/>
  <c r="AC201" i="6"/>
  <c r="AE201" i="6"/>
  <c r="AF201" i="6" s="1"/>
  <c r="A202" i="6"/>
  <c r="C202" i="6"/>
  <c r="D202" i="6"/>
  <c r="E202" i="6"/>
  <c r="T202" i="6"/>
  <c r="U202" i="6" s="1"/>
  <c r="V202" i="6"/>
  <c r="W202" i="6" s="1"/>
  <c r="X202" i="6"/>
  <c r="Y202" i="6"/>
  <c r="AA202" i="6"/>
  <c r="AF202" i="6" s="1"/>
  <c r="AC202" i="6"/>
  <c r="AE202" i="6"/>
  <c r="A203" i="6"/>
  <c r="B203" i="6"/>
  <c r="C203" i="6"/>
  <c r="D203" i="6"/>
  <c r="E203" i="6"/>
  <c r="T203" i="6"/>
  <c r="U203" i="6" s="1"/>
  <c r="V203" i="6"/>
  <c r="W203" i="6" s="1"/>
  <c r="X203" i="6"/>
  <c r="Y203" i="6"/>
  <c r="AA203" i="6"/>
  <c r="AF203" i="6" s="1"/>
  <c r="AC203" i="6"/>
  <c r="AE203" i="6"/>
  <c r="A204" i="6"/>
  <c r="B204" i="6"/>
  <c r="C204" i="6"/>
  <c r="E204" i="6"/>
  <c r="T204" i="6"/>
  <c r="U204" i="6" s="1"/>
  <c r="V204" i="6"/>
  <c r="W204" i="6" s="1"/>
  <c r="X204" i="6"/>
  <c r="Y204" i="6"/>
  <c r="AA204" i="6"/>
  <c r="AF204" i="6" s="1"/>
  <c r="AC204" i="6"/>
  <c r="AE204" i="6"/>
  <c r="A205" i="6"/>
  <c r="B205" i="6"/>
  <c r="C205" i="6"/>
  <c r="E205" i="6"/>
  <c r="T205" i="6"/>
  <c r="U205" i="6" s="1"/>
  <c r="V205" i="6"/>
  <c r="W205" i="6" s="1"/>
  <c r="X205" i="6"/>
  <c r="Y205" i="6"/>
  <c r="AA205" i="6"/>
  <c r="AC205" i="6"/>
  <c r="AE205" i="6"/>
  <c r="AF205" i="6" s="1"/>
  <c r="A206" i="6"/>
  <c r="B206" i="6"/>
  <c r="C206" i="6"/>
  <c r="D206" i="6"/>
  <c r="E206" i="6"/>
  <c r="T206" i="6"/>
  <c r="U206" i="6" s="1"/>
  <c r="V206" i="6"/>
  <c r="W206" i="6" s="1"/>
  <c r="X206" i="6"/>
  <c r="Y206" i="6"/>
  <c r="AA206" i="6"/>
  <c r="AF206" i="6" s="1"/>
  <c r="AC206" i="6"/>
  <c r="AE206" i="6"/>
  <c r="A207" i="6"/>
  <c r="B207" i="6"/>
  <c r="C207" i="6"/>
  <c r="D207" i="6"/>
  <c r="E207" i="6"/>
  <c r="T207" i="6"/>
  <c r="U207" i="6" s="1"/>
  <c r="V207" i="6"/>
  <c r="W207" i="6" s="1"/>
  <c r="X207" i="6"/>
  <c r="Y207" i="6"/>
  <c r="AA207" i="6"/>
  <c r="AF207" i="6" s="1"/>
  <c r="AC207" i="6"/>
  <c r="AE207" i="6"/>
  <c r="B208" i="6"/>
  <c r="C208" i="6"/>
  <c r="D208" i="6"/>
  <c r="E208" i="6"/>
  <c r="T208" i="6"/>
  <c r="U208" i="6" s="1"/>
  <c r="V208" i="6"/>
  <c r="W208" i="6" s="1"/>
  <c r="X208" i="6"/>
  <c r="Y208" i="6"/>
  <c r="AA208" i="6"/>
  <c r="AC208" i="6"/>
  <c r="AE208" i="6"/>
  <c r="A209" i="6"/>
  <c r="B209" i="6"/>
  <c r="C209" i="6"/>
  <c r="D209" i="6"/>
  <c r="E209" i="6"/>
  <c r="T209" i="6"/>
  <c r="U209" i="6" s="1"/>
  <c r="V209" i="6"/>
  <c r="W209" i="6" s="1"/>
  <c r="X209" i="6"/>
  <c r="Y209" i="6"/>
  <c r="AA209" i="6"/>
  <c r="AC209" i="6"/>
  <c r="AE209" i="6"/>
  <c r="AF209" i="6" s="1"/>
  <c r="B210" i="6"/>
  <c r="C210" i="6"/>
  <c r="D210" i="6"/>
  <c r="E210" i="6"/>
  <c r="T210" i="6"/>
  <c r="U210" i="6" s="1"/>
  <c r="V210" i="6"/>
  <c r="W210" i="6" s="1"/>
  <c r="X210" i="6"/>
  <c r="Y210" i="6"/>
  <c r="AA210" i="6"/>
  <c r="AF210" i="6" s="1"/>
  <c r="AC210" i="6"/>
  <c r="AE210" i="6"/>
  <c r="A211" i="6"/>
  <c r="B211" i="6"/>
  <c r="C211" i="6"/>
  <c r="D211" i="6"/>
  <c r="E211" i="6"/>
  <c r="T211" i="6"/>
  <c r="U211" i="6" s="1"/>
  <c r="V211" i="6"/>
  <c r="W211" i="6" s="1"/>
  <c r="X211" i="6"/>
  <c r="Y211" i="6"/>
  <c r="AA211" i="6"/>
  <c r="AF211" i="6" s="1"/>
  <c r="AC211" i="6"/>
  <c r="AE211" i="6"/>
  <c r="A212" i="6"/>
  <c r="B212" i="6"/>
  <c r="C212" i="6"/>
  <c r="D212" i="6"/>
  <c r="E212" i="6"/>
  <c r="T212" i="6"/>
  <c r="U212" i="6" s="1"/>
  <c r="V212" i="6"/>
  <c r="W212" i="6" s="1"/>
  <c r="X212" i="6"/>
  <c r="Y212" i="6"/>
  <c r="AA212" i="6"/>
  <c r="AC212" i="6"/>
  <c r="AE212" i="6"/>
  <c r="A213" i="6"/>
  <c r="B213" i="6"/>
  <c r="C213" i="6"/>
  <c r="D213" i="6"/>
  <c r="T213" i="6"/>
  <c r="U213" i="6" s="1"/>
  <c r="V213" i="6"/>
  <c r="W213" i="6" s="1"/>
  <c r="X213" i="6"/>
  <c r="Y213" i="6"/>
  <c r="AA213" i="6"/>
  <c r="AC213" i="6"/>
  <c r="AE213" i="6"/>
  <c r="AF213" i="6" s="1"/>
  <c r="A214" i="6"/>
  <c r="B214" i="6"/>
  <c r="C214" i="6"/>
  <c r="D214" i="6"/>
  <c r="E214" i="6"/>
  <c r="T214" i="6"/>
  <c r="U214" i="6" s="1"/>
  <c r="V214" i="6"/>
  <c r="W214" i="6" s="1"/>
  <c r="X214" i="6"/>
  <c r="Y214" i="6"/>
  <c r="AA214" i="6"/>
  <c r="AF214" i="6" s="1"/>
  <c r="AC214" i="6"/>
  <c r="AE214" i="6"/>
  <c r="A215" i="6"/>
  <c r="B215" i="6"/>
  <c r="C215" i="6"/>
  <c r="D215" i="6"/>
  <c r="E215" i="6"/>
  <c r="T215" i="6"/>
  <c r="U215" i="6" s="1"/>
  <c r="V215" i="6"/>
  <c r="W215" i="6" s="1"/>
  <c r="X215" i="6"/>
  <c r="Y215" i="6"/>
  <c r="AA215" i="6"/>
  <c r="AF215" i="6" s="1"/>
  <c r="AC215" i="6"/>
  <c r="AE215" i="6"/>
  <c r="B216" i="6"/>
  <c r="C216" i="6"/>
  <c r="D216" i="6"/>
  <c r="E216" i="6"/>
  <c r="T216" i="6"/>
  <c r="U216" i="6" s="1"/>
  <c r="V216" i="6"/>
  <c r="W216" i="6" s="1"/>
  <c r="X216" i="6"/>
  <c r="Y216" i="6"/>
  <c r="AA216" i="6"/>
  <c r="AF216" i="6" s="1"/>
  <c r="AC216" i="6"/>
  <c r="AE216" i="6"/>
  <c r="A217" i="6"/>
  <c r="B217" i="6"/>
  <c r="D217" i="6"/>
  <c r="E217" i="6"/>
  <c r="T217" i="6"/>
  <c r="U217" i="6" s="1"/>
  <c r="V217" i="6"/>
  <c r="W217" i="6" s="1"/>
  <c r="X217" i="6"/>
  <c r="Y217" i="6"/>
  <c r="AA217" i="6"/>
  <c r="AC217" i="6"/>
  <c r="AE217" i="6"/>
  <c r="AF217" i="6" s="1"/>
  <c r="C218" i="6"/>
  <c r="E218" i="6"/>
  <c r="T218" i="6"/>
  <c r="U218" i="6" s="1"/>
  <c r="V218" i="6"/>
  <c r="W218" i="6" s="1"/>
  <c r="X218" i="6"/>
  <c r="Y218" i="6"/>
  <c r="AA218" i="6"/>
  <c r="AF218" i="6" s="1"/>
  <c r="AC218" i="6"/>
  <c r="AE218" i="6"/>
  <c r="A219" i="6"/>
  <c r="B219" i="6"/>
  <c r="C219" i="6"/>
  <c r="D219" i="6"/>
  <c r="E219" i="6"/>
  <c r="T219" i="6"/>
  <c r="U219" i="6" s="1"/>
  <c r="V219" i="6"/>
  <c r="W219" i="6" s="1"/>
  <c r="X219" i="6"/>
  <c r="Y219" i="6"/>
  <c r="AA219" i="6"/>
  <c r="AF219" i="6" s="1"/>
  <c r="AC219" i="6"/>
  <c r="AE219" i="6"/>
  <c r="A220" i="6"/>
  <c r="B220" i="6"/>
  <c r="C220" i="6"/>
  <c r="E220" i="6"/>
  <c r="T220" i="6"/>
  <c r="U220" i="6" s="1"/>
  <c r="V220" i="6"/>
  <c r="W220" i="6" s="1"/>
  <c r="X220" i="6"/>
  <c r="Y220" i="6"/>
  <c r="AA220" i="6"/>
  <c r="AC220" i="6"/>
  <c r="AE220" i="6"/>
  <c r="B221" i="6"/>
  <c r="C221" i="6"/>
  <c r="D221" i="6"/>
  <c r="E221" i="6"/>
  <c r="T221" i="6"/>
  <c r="U221" i="6" s="1"/>
  <c r="V221" i="6"/>
  <c r="W221" i="6" s="1"/>
  <c r="X221" i="6"/>
  <c r="Y221" i="6"/>
  <c r="AA221" i="6"/>
  <c r="AC221" i="6"/>
  <c r="AE221" i="6"/>
  <c r="AF221" i="6" s="1"/>
  <c r="B222" i="6"/>
  <c r="C222" i="6"/>
  <c r="D222" i="6"/>
  <c r="E222" i="6"/>
  <c r="T222" i="6"/>
  <c r="U222" i="6" s="1"/>
  <c r="V222" i="6"/>
  <c r="W222" i="6" s="1"/>
  <c r="X222" i="6"/>
  <c r="Y222" i="6"/>
  <c r="AA222" i="6"/>
  <c r="AF222" i="6" s="1"/>
  <c r="AC222" i="6"/>
  <c r="AE222" i="6"/>
  <c r="A223" i="6"/>
  <c r="B223" i="6"/>
  <c r="C223" i="6"/>
  <c r="D223" i="6"/>
  <c r="E223" i="6"/>
  <c r="T223" i="6"/>
  <c r="U223" i="6" s="1"/>
  <c r="V223" i="6"/>
  <c r="W223" i="6" s="1"/>
  <c r="X223" i="6"/>
  <c r="Y223" i="6"/>
  <c r="AA223" i="6"/>
  <c r="AF223" i="6" s="1"/>
  <c r="AC223" i="6"/>
  <c r="AE223" i="6"/>
  <c r="B224" i="6"/>
  <c r="C224" i="6"/>
  <c r="D224" i="6"/>
  <c r="E224" i="6"/>
  <c r="T224" i="6"/>
  <c r="U224" i="6" s="1"/>
  <c r="V224" i="6"/>
  <c r="W224" i="6" s="1"/>
  <c r="X224" i="6"/>
  <c r="Y224" i="6"/>
  <c r="AA224" i="6"/>
  <c r="AF224" i="6" s="1"/>
  <c r="AC224" i="6"/>
  <c r="AE224" i="6"/>
  <c r="A225" i="6"/>
  <c r="B225" i="6"/>
  <c r="C225" i="6"/>
  <c r="D225" i="6"/>
  <c r="E225" i="6"/>
  <c r="T225" i="6"/>
  <c r="U225" i="6"/>
  <c r="V225" i="6"/>
  <c r="W225" i="6" s="1"/>
  <c r="X225" i="6"/>
  <c r="Y225" i="6"/>
  <c r="AA225" i="6"/>
  <c r="AC225" i="6"/>
  <c r="AE225" i="6"/>
  <c r="AF225" i="6"/>
  <c r="A226" i="6"/>
  <c r="B226" i="6"/>
  <c r="D226" i="6"/>
  <c r="E226" i="6"/>
  <c r="T226" i="6"/>
  <c r="U226" i="6" s="1"/>
  <c r="V226" i="6"/>
  <c r="W226" i="6"/>
  <c r="X226" i="6"/>
  <c r="Y226" i="6"/>
  <c r="AA226" i="6"/>
  <c r="AF226" i="6" s="1"/>
  <c r="AC226" i="6"/>
  <c r="AE226" i="6"/>
  <c r="A227" i="6"/>
  <c r="B227" i="6"/>
  <c r="C227" i="6"/>
  <c r="D227" i="6"/>
  <c r="E227" i="6"/>
  <c r="T227" i="6"/>
  <c r="U227" i="6" s="1"/>
  <c r="V227" i="6"/>
  <c r="W227" i="6" s="1"/>
  <c r="X227" i="6"/>
  <c r="Y227" i="6"/>
  <c r="AA227" i="6"/>
  <c r="AF227" i="6" s="1"/>
  <c r="AC227" i="6"/>
  <c r="AE227" i="6"/>
  <c r="A228" i="6"/>
  <c r="B228" i="6"/>
  <c r="C228" i="6"/>
  <c r="D228" i="6"/>
  <c r="E228" i="6"/>
  <c r="T228" i="6"/>
  <c r="U228" i="6" s="1"/>
  <c r="V228" i="6"/>
  <c r="W228" i="6" s="1"/>
  <c r="X228" i="6"/>
  <c r="Y228" i="6"/>
  <c r="AA228" i="6"/>
  <c r="AC228" i="6"/>
  <c r="AE228" i="6"/>
  <c r="A229" i="6"/>
  <c r="B229" i="6"/>
  <c r="C229" i="6"/>
  <c r="D229" i="6"/>
  <c r="E229" i="6"/>
  <c r="T229" i="6"/>
  <c r="U229" i="6" s="1"/>
  <c r="V229" i="6"/>
  <c r="W229" i="6" s="1"/>
  <c r="X229" i="6"/>
  <c r="Y229" i="6"/>
  <c r="AA229" i="6"/>
  <c r="AC229" i="6"/>
  <c r="AE229" i="6"/>
  <c r="AF229" i="6"/>
  <c r="A230" i="6"/>
  <c r="B230" i="6"/>
  <c r="C230" i="6"/>
  <c r="D230" i="6"/>
  <c r="E230" i="6"/>
  <c r="T230" i="6"/>
  <c r="U230" i="6" s="1"/>
  <c r="V230" i="6"/>
  <c r="W230" i="6" s="1"/>
  <c r="X230" i="6"/>
  <c r="Y230" i="6"/>
  <c r="AA230" i="6"/>
  <c r="AF230" i="6" s="1"/>
  <c r="AC230" i="6"/>
  <c r="AE230" i="6"/>
  <c r="A231" i="6"/>
  <c r="B231" i="6"/>
  <c r="C231" i="6"/>
  <c r="D231" i="6"/>
  <c r="E231" i="6"/>
  <c r="T231" i="6"/>
  <c r="U231" i="6" s="1"/>
  <c r="V231" i="6"/>
  <c r="W231" i="6" s="1"/>
  <c r="X231" i="6"/>
  <c r="Y231" i="6"/>
  <c r="AA231" i="6"/>
  <c r="AF231" i="6" s="1"/>
  <c r="AC231" i="6"/>
  <c r="AE231" i="6"/>
  <c r="B232" i="6"/>
  <c r="D232" i="6"/>
  <c r="E232" i="6"/>
  <c r="T232" i="6"/>
  <c r="U232" i="6" s="1"/>
  <c r="V232" i="6"/>
  <c r="W232" i="6" s="1"/>
  <c r="X232" i="6"/>
  <c r="Y232" i="6"/>
  <c r="AA232" i="6"/>
  <c r="AF232" i="6" s="1"/>
  <c r="AC232" i="6"/>
  <c r="AE232" i="6"/>
  <c r="A233" i="6"/>
  <c r="B233" i="6"/>
  <c r="D233" i="6"/>
  <c r="E233" i="6"/>
  <c r="T233" i="6"/>
  <c r="U233" i="6" s="1"/>
  <c r="V233" i="6"/>
  <c r="W233" i="6" s="1"/>
  <c r="X233" i="6"/>
  <c r="Y233" i="6"/>
  <c r="AA233" i="6"/>
  <c r="AC233" i="6"/>
  <c r="AE233" i="6"/>
  <c r="AF233" i="6" s="1"/>
  <c r="C234" i="6"/>
  <c r="D234" i="6"/>
  <c r="E234" i="6"/>
  <c r="T234" i="6"/>
  <c r="U234" i="6" s="1"/>
  <c r="V234" i="6"/>
  <c r="W234" i="6"/>
  <c r="X234" i="6"/>
  <c r="Y234" i="6"/>
  <c r="AA234" i="6"/>
  <c r="AF234" i="6" s="1"/>
  <c r="AC234" i="6"/>
  <c r="AE234" i="6"/>
  <c r="A235" i="6"/>
  <c r="B235" i="6"/>
  <c r="C235" i="6"/>
  <c r="D235" i="6"/>
  <c r="E235" i="6"/>
  <c r="T235" i="6"/>
  <c r="U235" i="6" s="1"/>
  <c r="V235" i="6"/>
  <c r="W235" i="6" s="1"/>
  <c r="X235" i="6"/>
  <c r="Y235" i="6"/>
  <c r="AA235" i="6"/>
  <c r="AC235" i="6"/>
  <c r="AE235" i="6"/>
  <c r="A236" i="6"/>
  <c r="B236" i="6"/>
  <c r="C236" i="6"/>
  <c r="D236" i="6"/>
  <c r="E236" i="6"/>
  <c r="T236" i="6"/>
  <c r="U236" i="6" s="1"/>
  <c r="V236" i="6"/>
  <c r="W236" i="6" s="1"/>
  <c r="X236" i="6"/>
  <c r="Y236" i="6"/>
  <c r="AA236" i="6"/>
  <c r="AC236" i="6"/>
  <c r="AE236" i="6"/>
  <c r="A237" i="6"/>
  <c r="B237" i="6"/>
  <c r="C237" i="6"/>
  <c r="D237" i="6"/>
  <c r="E237" i="6"/>
  <c r="T237" i="6"/>
  <c r="U237" i="6" s="1"/>
  <c r="V237" i="6"/>
  <c r="W237" i="6" s="1"/>
  <c r="X237" i="6"/>
  <c r="Y237" i="6"/>
  <c r="AA237" i="6"/>
  <c r="AC237" i="6"/>
  <c r="AE237" i="6"/>
  <c r="AF237" i="6" s="1"/>
  <c r="A238" i="6"/>
  <c r="B238" i="6"/>
  <c r="C238" i="6"/>
  <c r="D238" i="6"/>
  <c r="E238" i="6"/>
  <c r="T238" i="6"/>
  <c r="U238" i="6" s="1"/>
  <c r="V238" i="6"/>
  <c r="W238" i="6"/>
  <c r="X238" i="6"/>
  <c r="Y238" i="6"/>
  <c r="AA238" i="6"/>
  <c r="AF238" i="6" s="1"/>
  <c r="AC238" i="6"/>
  <c r="AE238" i="6"/>
  <c r="A239" i="6"/>
  <c r="B239" i="6"/>
  <c r="C239" i="6"/>
  <c r="D239" i="6"/>
  <c r="E239" i="6"/>
  <c r="T239" i="6"/>
  <c r="U239" i="6" s="1"/>
  <c r="V239" i="6"/>
  <c r="W239" i="6" s="1"/>
  <c r="X239" i="6"/>
  <c r="Y239" i="6"/>
  <c r="AA239" i="6"/>
  <c r="AF239" i="6" s="1"/>
  <c r="AC239" i="6"/>
  <c r="AE239" i="6"/>
  <c r="A240" i="6"/>
  <c r="B240" i="6"/>
  <c r="C240" i="6"/>
  <c r="D240" i="6"/>
  <c r="E240" i="6"/>
  <c r="T240" i="6"/>
  <c r="U240" i="6" s="1"/>
  <c r="V240" i="6"/>
  <c r="W240" i="6" s="1"/>
  <c r="X240" i="6"/>
  <c r="Y240" i="6"/>
  <c r="AA240" i="6"/>
  <c r="AC240" i="6"/>
  <c r="AE240" i="6"/>
  <c r="A241" i="6"/>
  <c r="B241" i="6"/>
  <c r="C241" i="6"/>
  <c r="D241" i="6"/>
  <c r="E241" i="6"/>
  <c r="T241" i="6"/>
  <c r="U241" i="6"/>
  <c r="V241" i="6"/>
  <c r="W241" i="6" s="1"/>
  <c r="X241" i="6"/>
  <c r="Y241" i="6"/>
  <c r="AA241" i="6"/>
  <c r="AF241" i="6" s="1"/>
  <c r="AC241" i="6"/>
  <c r="AE241" i="6"/>
  <c r="B242" i="6"/>
  <c r="C242" i="6"/>
  <c r="D242" i="6"/>
  <c r="E242" i="6"/>
  <c r="T242" i="6"/>
  <c r="U242" i="6" s="1"/>
  <c r="V242" i="6"/>
  <c r="W242" i="6" s="1"/>
  <c r="X242" i="6"/>
  <c r="Y242" i="6"/>
  <c r="AA242" i="6"/>
  <c r="AF242" i="6" s="1"/>
  <c r="AC242" i="6"/>
  <c r="AE242" i="6"/>
  <c r="A243" i="6"/>
  <c r="B243" i="6"/>
  <c r="C243" i="6"/>
  <c r="D243" i="6"/>
  <c r="E243" i="6"/>
  <c r="T243" i="6"/>
  <c r="U243" i="6" s="1"/>
  <c r="V243" i="6"/>
  <c r="W243" i="6" s="1"/>
  <c r="X243" i="6"/>
  <c r="Y243" i="6"/>
  <c r="AA243" i="6"/>
  <c r="AC243" i="6"/>
  <c r="AE243" i="6"/>
  <c r="AF243" i="6"/>
  <c r="A244" i="6"/>
  <c r="B244" i="6"/>
  <c r="C244" i="6"/>
  <c r="E244" i="6"/>
  <c r="T244" i="6"/>
  <c r="U244" i="6" s="1"/>
  <c r="V244" i="6"/>
  <c r="W244" i="6"/>
  <c r="X244" i="6"/>
  <c r="Y244" i="6"/>
  <c r="AA244" i="6"/>
  <c r="AC244" i="6"/>
  <c r="AE244" i="6"/>
  <c r="A245" i="6"/>
  <c r="B245" i="6"/>
  <c r="C245" i="6"/>
  <c r="D245" i="6"/>
  <c r="E245" i="6"/>
  <c r="T245" i="6"/>
  <c r="U245" i="6"/>
  <c r="V245" i="6"/>
  <c r="W245" i="6" s="1"/>
  <c r="X245" i="6"/>
  <c r="Y245" i="6"/>
  <c r="AA245" i="6"/>
  <c r="AC245" i="6"/>
  <c r="AE245" i="6"/>
  <c r="AF245" i="6" s="1"/>
  <c r="A246" i="6"/>
  <c r="B246" i="6"/>
  <c r="C246" i="6"/>
  <c r="D246" i="6"/>
  <c r="E246" i="6"/>
  <c r="T246" i="6"/>
  <c r="U246" i="6" s="1"/>
  <c r="V246" i="6"/>
  <c r="W246" i="6"/>
  <c r="X246" i="6"/>
  <c r="Y246" i="6"/>
  <c r="AA246" i="6"/>
  <c r="AF246" i="6" s="1"/>
  <c r="AC246" i="6"/>
  <c r="AE246" i="6"/>
  <c r="A247" i="6"/>
  <c r="B247" i="6"/>
  <c r="C247" i="6"/>
  <c r="D247" i="6"/>
  <c r="E247" i="6"/>
  <c r="T247" i="6"/>
  <c r="U247" i="6" s="1"/>
  <c r="V247" i="6"/>
  <c r="W247" i="6" s="1"/>
  <c r="X247" i="6"/>
  <c r="Y247" i="6"/>
  <c r="AA247" i="6"/>
  <c r="AC247" i="6"/>
  <c r="AE247" i="6"/>
  <c r="AF247" i="6"/>
  <c r="B248" i="6"/>
  <c r="C248" i="6"/>
  <c r="D248" i="6"/>
  <c r="E248" i="6"/>
  <c r="T248" i="6"/>
  <c r="U248" i="6" s="1"/>
  <c r="V248" i="6"/>
  <c r="W248" i="6" s="1"/>
  <c r="X248" i="6"/>
  <c r="Y248" i="6"/>
  <c r="AA248" i="6"/>
  <c r="AC248" i="6"/>
  <c r="AE248" i="6"/>
  <c r="A249" i="6"/>
  <c r="B249" i="6"/>
  <c r="D249" i="6"/>
  <c r="E249" i="6"/>
  <c r="T249" i="6"/>
  <c r="U249" i="6"/>
  <c r="V249" i="6"/>
  <c r="W249" i="6" s="1"/>
  <c r="X249" i="6"/>
  <c r="Y249" i="6"/>
  <c r="AA249" i="6"/>
  <c r="AF249" i="6" s="1"/>
  <c r="AC249" i="6"/>
  <c r="AE249" i="6"/>
  <c r="C250" i="6"/>
  <c r="D250" i="6"/>
  <c r="E250" i="6"/>
  <c r="T250" i="6"/>
  <c r="U250" i="6" s="1"/>
  <c r="V250" i="6"/>
  <c r="W250" i="6" s="1"/>
  <c r="X250" i="6"/>
  <c r="Y250" i="6"/>
  <c r="AA250" i="6"/>
  <c r="AF250" i="6" s="1"/>
  <c r="AC250" i="6"/>
  <c r="AE250" i="6"/>
  <c r="A251" i="6"/>
  <c r="B251" i="6"/>
  <c r="C251" i="6"/>
  <c r="D251" i="6"/>
  <c r="E251" i="6"/>
  <c r="T251" i="6"/>
  <c r="U251" i="6"/>
  <c r="V251" i="6"/>
  <c r="W251" i="6" s="1"/>
  <c r="X251" i="6"/>
  <c r="Y251" i="6"/>
  <c r="AA251" i="6"/>
  <c r="AC251" i="6"/>
  <c r="AE251" i="6"/>
  <c r="AF251" i="6"/>
  <c r="A252" i="6"/>
  <c r="B252" i="6"/>
  <c r="C252" i="6"/>
  <c r="E252" i="6"/>
  <c r="T252" i="6"/>
  <c r="U252" i="6" s="1"/>
  <c r="V252" i="6"/>
  <c r="W252" i="6"/>
  <c r="X252" i="6"/>
  <c r="Y252" i="6"/>
  <c r="AA252" i="6"/>
  <c r="AC252" i="6"/>
  <c r="AE252" i="6"/>
  <c r="A253" i="6"/>
  <c r="B253" i="6"/>
  <c r="C253" i="6"/>
  <c r="D253" i="6"/>
  <c r="E253" i="6"/>
  <c r="T253" i="6"/>
  <c r="U253" i="6"/>
  <c r="V253" i="6"/>
  <c r="W253" i="6" s="1"/>
  <c r="X253" i="6"/>
  <c r="Y253" i="6"/>
  <c r="AA253" i="6"/>
  <c r="AF253" i="6" s="1"/>
  <c r="AC253" i="6"/>
  <c r="AE253" i="6"/>
  <c r="A254" i="6"/>
  <c r="B254" i="6"/>
  <c r="C254" i="6"/>
  <c r="D254" i="6"/>
  <c r="E254" i="6"/>
  <c r="T254" i="6"/>
  <c r="U254" i="6" s="1"/>
  <c r="V254" i="6"/>
  <c r="W254" i="6" s="1"/>
  <c r="X254" i="6"/>
  <c r="Y254" i="6"/>
  <c r="AA254" i="6"/>
  <c r="AC254" i="6"/>
  <c r="AE254" i="6"/>
  <c r="A255" i="6"/>
  <c r="B255" i="6"/>
  <c r="C255" i="6"/>
  <c r="D255" i="6"/>
  <c r="E255" i="6"/>
  <c r="T255" i="6"/>
  <c r="U255" i="6" s="1"/>
  <c r="V255" i="6"/>
  <c r="W255" i="6" s="1"/>
  <c r="X255" i="6"/>
  <c r="Y255" i="6"/>
  <c r="AA255" i="6"/>
  <c r="AF255" i="6" s="1"/>
  <c r="AC255" i="6"/>
  <c r="AE255" i="6"/>
  <c r="A256" i="6"/>
  <c r="B256" i="6"/>
  <c r="C256" i="6"/>
  <c r="D256" i="6"/>
  <c r="E256" i="6"/>
  <c r="T256" i="6"/>
  <c r="U256" i="6" s="1"/>
  <c r="V256" i="6"/>
  <c r="W256" i="6"/>
  <c r="X256" i="6"/>
  <c r="Y256" i="6"/>
  <c r="AA256" i="6"/>
  <c r="AC256" i="6"/>
  <c r="AE256" i="6"/>
  <c r="A257" i="6"/>
  <c r="B257" i="6"/>
  <c r="C257" i="6"/>
  <c r="D257" i="6"/>
  <c r="E257" i="6"/>
  <c r="T257" i="6"/>
  <c r="U257" i="6"/>
  <c r="V257" i="6"/>
  <c r="W257" i="6" s="1"/>
  <c r="X257" i="6"/>
  <c r="Y257" i="6"/>
  <c r="AA257" i="6"/>
  <c r="AF257" i="6" s="1"/>
  <c r="AC257" i="6"/>
  <c r="AE257" i="6"/>
  <c r="B258" i="6"/>
  <c r="C258" i="6"/>
  <c r="D258" i="6"/>
  <c r="E258" i="6"/>
  <c r="T258" i="6"/>
  <c r="U258" i="6" s="1"/>
  <c r="V258" i="6"/>
  <c r="W258" i="6" s="1"/>
  <c r="X258" i="6"/>
  <c r="Y258" i="6"/>
  <c r="AA258" i="6"/>
  <c r="AF258" i="6" s="1"/>
  <c r="AC258" i="6"/>
  <c r="AE258" i="6"/>
  <c r="A259" i="6"/>
  <c r="B259" i="6"/>
  <c r="C259" i="6"/>
  <c r="D259" i="6"/>
  <c r="E259" i="6"/>
  <c r="T259" i="6"/>
  <c r="U259" i="6"/>
  <c r="V259" i="6"/>
  <c r="W259" i="6"/>
  <c r="X259" i="6"/>
  <c r="Y259" i="6"/>
  <c r="AA259" i="6"/>
  <c r="AF259" i="6" s="1"/>
  <c r="AC259" i="6"/>
  <c r="AE259" i="6"/>
  <c r="A260" i="6"/>
  <c r="B260" i="6"/>
  <c r="C260" i="6"/>
  <c r="D260" i="6"/>
  <c r="E260" i="6"/>
  <c r="T260" i="6"/>
  <c r="U260" i="6"/>
  <c r="V260" i="6"/>
  <c r="W260" i="6"/>
  <c r="X260" i="6"/>
  <c r="Y260" i="6"/>
  <c r="AA260" i="6"/>
  <c r="AC260" i="6"/>
  <c r="AF260" i="6" s="1"/>
  <c r="AE260" i="6"/>
  <c r="A261" i="6"/>
  <c r="B261" i="6"/>
  <c r="C261" i="6"/>
  <c r="D261" i="6"/>
  <c r="E261" i="6"/>
  <c r="T261" i="6"/>
  <c r="U261" i="6"/>
  <c r="V261" i="6"/>
  <c r="W261" i="6"/>
  <c r="X261" i="6"/>
  <c r="Y261" i="6"/>
  <c r="AA261" i="6"/>
  <c r="AC261" i="6"/>
  <c r="AE261" i="6"/>
  <c r="AF261" i="6"/>
  <c r="A262" i="6"/>
  <c r="B262" i="6"/>
  <c r="C262" i="6"/>
  <c r="D262" i="6"/>
  <c r="E262" i="6"/>
  <c r="T262" i="6"/>
  <c r="U262" i="6"/>
  <c r="V262" i="6"/>
  <c r="W262" i="6"/>
  <c r="X262" i="6"/>
  <c r="Y262" i="6"/>
  <c r="AA262" i="6"/>
  <c r="AC262" i="6"/>
  <c r="AF262" i="6" s="1"/>
  <c r="AE262" i="6"/>
  <c r="A263" i="6"/>
  <c r="B263" i="6"/>
  <c r="C263" i="6"/>
  <c r="D263" i="6"/>
  <c r="E263" i="6"/>
  <c r="T263" i="6"/>
  <c r="U263" i="6"/>
  <c r="V263" i="6"/>
  <c r="W263" i="6"/>
  <c r="X263" i="6"/>
  <c r="Y263" i="6"/>
  <c r="AA263" i="6"/>
  <c r="AF263" i="6" s="1"/>
  <c r="AC263" i="6"/>
  <c r="AE263" i="6"/>
  <c r="B264" i="6"/>
  <c r="C264" i="6"/>
  <c r="D264" i="6"/>
  <c r="E264" i="6"/>
  <c r="T264" i="6"/>
  <c r="U264" i="6"/>
  <c r="V264" i="6"/>
  <c r="W264" i="6"/>
  <c r="X264" i="6"/>
  <c r="Y264" i="6"/>
  <c r="AA264" i="6"/>
  <c r="AC264" i="6"/>
  <c r="AF264" i="6" s="1"/>
  <c r="AE264" i="6"/>
  <c r="A265" i="6"/>
  <c r="B265" i="6"/>
  <c r="D265" i="6"/>
  <c r="E265" i="6"/>
  <c r="T265" i="6"/>
  <c r="U265" i="6"/>
  <c r="V265" i="6"/>
  <c r="W265" i="6"/>
  <c r="X265" i="6"/>
  <c r="Y265" i="6"/>
  <c r="AA265" i="6"/>
  <c r="AC265" i="6"/>
  <c r="AE265" i="6"/>
  <c r="AF265" i="6"/>
  <c r="A266" i="6"/>
  <c r="B266" i="6"/>
  <c r="C266" i="6"/>
  <c r="D266" i="6"/>
  <c r="E266" i="6"/>
  <c r="T266" i="6"/>
  <c r="U266" i="6"/>
  <c r="V266" i="6"/>
  <c r="W266" i="6"/>
  <c r="X266" i="6"/>
  <c r="Y266" i="6"/>
  <c r="AA266" i="6"/>
  <c r="AC266" i="6"/>
  <c r="AF266" i="6" s="1"/>
  <c r="AE266" i="6"/>
  <c r="A267" i="6"/>
  <c r="B267" i="6"/>
  <c r="C267" i="6"/>
  <c r="D267" i="6"/>
  <c r="E267" i="6"/>
  <c r="T267" i="6"/>
  <c r="U267" i="6"/>
  <c r="V267" i="6"/>
  <c r="W267" i="6"/>
  <c r="X267" i="6"/>
  <c r="Y267" i="6"/>
  <c r="AA267" i="6"/>
  <c r="AF267" i="6" s="1"/>
  <c r="AC267" i="6"/>
  <c r="AE267" i="6"/>
  <c r="A268" i="6"/>
  <c r="B268" i="6"/>
  <c r="C268" i="6"/>
  <c r="E268" i="6"/>
  <c r="T268" i="6"/>
  <c r="U268" i="6" s="1"/>
  <c r="V268" i="6"/>
  <c r="W268" i="6"/>
  <c r="X268" i="6"/>
  <c r="Y268" i="6"/>
  <c r="AA268" i="6"/>
  <c r="AC268" i="6"/>
  <c r="AF268" i="6" s="1"/>
  <c r="AE268" i="6"/>
  <c r="A269" i="6"/>
  <c r="B269" i="6"/>
  <c r="C269" i="6"/>
  <c r="D269" i="6"/>
  <c r="E269" i="6"/>
  <c r="T269" i="6"/>
  <c r="U269" i="6"/>
  <c r="V269" i="6"/>
  <c r="W269" i="6" s="1"/>
  <c r="X269" i="6"/>
  <c r="Y269" i="6"/>
  <c r="AA269" i="6"/>
  <c r="AC269" i="6"/>
  <c r="AE269" i="6"/>
  <c r="AF269" i="6"/>
  <c r="A270" i="6"/>
  <c r="B270" i="6"/>
  <c r="C270" i="6"/>
  <c r="D270" i="6"/>
  <c r="E270" i="6"/>
  <c r="T270" i="6"/>
  <c r="U270" i="6"/>
  <c r="V270" i="6"/>
  <c r="W270" i="6"/>
  <c r="X270" i="6"/>
  <c r="Y270" i="6"/>
  <c r="AA270" i="6"/>
  <c r="AC270" i="6"/>
  <c r="AF270" i="6" s="1"/>
  <c r="AE270" i="6"/>
  <c r="A271" i="6"/>
  <c r="B271" i="6"/>
  <c r="C271" i="6"/>
  <c r="D271" i="6"/>
  <c r="E271" i="6"/>
  <c r="T271" i="6"/>
  <c r="U271" i="6"/>
  <c r="V271" i="6"/>
  <c r="W271" i="6"/>
  <c r="X271" i="6"/>
  <c r="Y271" i="6"/>
  <c r="AA271" i="6"/>
  <c r="AF271" i="6" s="1"/>
  <c r="AC271" i="6"/>
  <c r="AE271" i="6"/>
  <c r="A272" i="6"/>
  <c r="C272" i="6"/>
  <c r="D272" i="6"/>
  <c r="E272" i="6"/>
  <c r="T272" i="6"/>
  <c r="U272" i="6" s="1"/>
  <c r="V272" i="6"/>
  <c r="W272" i="6"/>
  <c r="X272" i="6"/>
  <c r="Y272" i="6"/>
  <c r="AA272" i="6"/>
  <c r="AC272" i="6"/>
  <c r="AF272" i="6" s="1"/>
  <c r="AE272" i="6"/>
  <c r="A273" i="6"/>
  <c r="B273" i="6"/>
  <c r="C273" i="6"/>
  <c r="D273" i="6"/>
  <c r="E273" i="6"/>
  <c r="T273" i="6"/>
  <c r="U273" i="6"/>
  <c r="V273" i="6"/>
  <c r="W273" i="6" s="1"/>
  <c r="X273" i="6"/>
  <c r="Y273" i="6"/>
  <c r="AA273" i="6"/>
  <c r="AC273" i="6"/>
  <c r="AE273" i="6"/>
  <c r="AF273" i="6"/>
  <c r="A274" i="6"/>
  <c r="B274" i="6"/>
  <c r="C274" i="6"/>
  <c r="D274" i="6"/>
  <c r="E274" i="6"/>
  <c r="T274" i="6"/>
  <c r="U274" i="6" s="1"/>
  <c r="V274" i="6"/>
  <c r="W274" i="6"/>
  <c r="X274" i="6"/>
  <c r="Y274" i="6"/>
  <c r="AA274" i="6"/>
  <c r="AC274" i="6"/>
  <c r="AF274" i="6" s="1"/>
  <c r="AE274" i="6"/>
  <c r="A275" i="6"/>
  <c r="B275" i="6"/>
  <c r="C275" i="6"/>
  <c r="D275" i="6"/>
  <c r="E275" i="6"/>
  <c r="T275" i="6"/>
  <c r="U275" i="6"/>
  <c r="V275" i="6"/>
  <c r="W275" i="6" s="1"/>
  <c r="X275" i="6"/>
  <c r="Y275" i="6"/>
  <c r="AA275" i="6"/>
  <c r="AF275" i="6" s="1"/>
  <c r="AC275" i="6"/>
  <c r="AE275" i="6"/>
  <c r="A276" i="6"/>
  <c r="B276" i="6"/>
  <c r="C276" i="6"/>
  <c r="E276" i="6"/>
  <c r="T276" i="6"/>
  <c r="U276" i="6" s="1"/>
  <c r="V276" i="6"/>
  <c r="W276" i="6"/>
  <c r="X276" i="6"/>
  <c r="Y276" i="6"/>
  <c r="AA276" i="6"/>
  <c r="AC276" i="6"/>
  <c r="AF276" i="6" s="1"/>
  <c r="AE276" i="6"/>
  <c r="A277" i="6"/>
  <c r="B277" i="6"/>
  <c r="C277" i="6"/>
  <c r="D277" i="6"/>
  <c r="E277" i="6"/>
  <c r="T277" i="6"/>
  <c r="U277" i="6"/>
  <c r="V277" i="6"/>
  <c r="W277" i="6" s="1"/>
  <c r="X277" i="6"/>
  <c r="Y277" i="6"/>
  <c r="AA277" i="6"/>
  <c r="AC277" i="6"/>
  <c r="AE277" i="6"/>
  <c r="AF277" i="6"/>
  <c r="A278" i="6"/>
  <c r="B278" i="6"/>
  <c r="C278" i="6"/>
  <c r="D278" i="6"/>
  <c r="E278" i="6"/>
  <c r="T278" i="6"/>
  <c r="U278" i="6" s="1"/>
  <c r="V278" i="6"/>
  <c r="W278" i="6"/>
  <c r="X278" i="6"/>
  <c r="Y278" i="6"/>
  <c r="AA278" i="6"/>
  <c r="AC278" i="6"/>
  <c r="AE278" i="6"/>
  <c r="AF278" i="6" s="1"/>
  <c r="A279" i="6"/>
  <c r="B279" i="6"/>
  <c r="C279" i="6"/>
  <c r="D279" i="6"/>
  <c r="E279" i="6"/>
  <c r="T279" i="6"/>
  <c r="U279" i="6"/>
  <c r="V279" i="6"/>
  <c r="W279" i="6" s="1"/>
  <c r="X279" i="6"/>
  <c r="Y279" i="6"/>
  <c r="AA279" i="6"/>
  <c r="AF279" i="6" s="1"/>
  <c r="AC279" i="6"/>
  <c r="AE279" i="6"/>
  <c r="A280" i="6"/>
  <c r="B280" i="6"/>
  <c r="C280" i="6"/>
  <c r="D280" i="6"/>
  <c r="E280" i="6"/>
  <c r="T280" i="6"/>
  <c r="U280" i="6" s="1"/>
  <c r="V280" i="6"/>
  <c r="W280" i="6"/>
  <c r="X280" i="6"/>
  <c r="Y280" i="6"/>
  <c r="AA280" i="6"/>
  <c r="AF280" i="6" s="1"/>
  <c r="AC280" i="6"/>
  <c r="AE280" i="6"/>
  <c r="A281" i="6"/>
  <c r="B281" i="6"/>
  <c r="D281" i="6"/>
  <c r="E281" i="6"/>
  <c r="T281" i="6"/>
  <c r="U281" i="6"/>
  <c r="V281" i="6"/>
  <c r="W281" i="6" s="1"/>
  <c r="X281" i="6"/>
  <c r="Y281" i="6"/>
  <c r="AA281" i="6"/>
  <c r="AC281" i="6"/>
  <c r="AE281" i="6"/>
  <c r="AF281" i="6"/>
  <c r="C282" i="6"/>
  <c r="D282" i="6"/>
  <c r="E282" i="6"/>
  <c r="T282" i="6"/>
  <c r="U282" i="6" s="1"/>
  <c r="V282" i="6"/>
  <c r="W282" i="6"/>
  <c r="X282" i="6"/>
  <c r="Y282" i="6"/>
  <c r="AA282" i="6"/>
  <c r="AC282" i="6"/>
  <c r="AE282" i="6"/>
  <c r="AF282" i="6" s="1"/>
  <c r="A283" i="6"/>
  <c r="B283" i="6"/>
  <c r="C283" i="6"/>
  <c r="D283" i="6"/>
  <c r="E283" i="6"/>
  <c r="T283" i="6"/>
  <c r="U283" i="6"/>
  <c r="V283" i="6"/>
  <c r="W283" i="6" s="1"/>
  <c r="X283" i="6"/>
  <c r="Y283" i="6"/>
  <c r="AA283" i="6"/>
  <c r="AF283" i="6" s="1"/>
  <c r="AC283" i="6"/>
  <c r="AE283" i="6"/>
  <c r="A284" i="6"/>
  <c r="B284" i="6"/>
  <c r="C284" i="6"/>
  <c r="T284" i="6"/>
  <c r="U284" i="6" s="1"/>
  <c r="V284" i="6"/>
  <c r="W284" i="6"/>
  <c r="X284" i="6"/>
  <c r="Y284" i="6"/>
  <c r="AA284" i="6"/>
  <c r="AF284" i="6" s="1"/>
  <c r="AC284" i="6"/>
  <c r="AE284" i="6"/>
  <c r="A285" i="6"/>
  <c r="C285" i="6"/>
  <c r="D285" i="6"/>
  <c r="E285" i="6"/>
  <c r="T285" i="6"/>
  <c r="U285" i="6"/>
  <c r="V285" i="6"/>
  <c r="W285" i="6" s="1"/>
  <c r="X285" i="6"/>
  <c r="Y285" i="6"/>
  <c r="AA285" i="6"/>
  <c r="AC285" i="6"/>
  <c r="AE285" i="6"/>
  <c r="AF285" i="6"/>
  <c r="A286" i="6"/>
  <c r="B286" i="6"/>
  <c r="C286" i="6"/>
  <c r="D286" i="6"/>
  <c r="E286" i="6"/>
  <c r="T286" i="6"/>
  <c r="U286" i="6" s="1"/>
  <c r="V286" i="6"/>
  <c r="W286" i="6"/>
  <c r="X286" i="6"/>
  <c r="Y286" i="6"/>
  <c r="AA286" i="6"/>
  <c r="AC286" i="6"/>
  <c r="AE286" i="6"/>
  <c r="AF286" i="6" s="1"/>
  <c r="A287" i="6"/>
  <c r="B287" i="6"/>
  <c r="C287" i="6"/>
  <c r="D287" i="6"/>
  <c r="E287" i="6"/>
  <c r="T287" i="6"/>
  <c r="U287" i="6"/>
  <c r="V287" i="6"/>
  <c r="W287" i="6" s="1"/>
  <c r="X287" i="6"/>
  <c r="Y287" i="6"/>
  <c r="AA287" i="6"/>
  <c r="AF287" i="6" s="1"/>
  <c r="AC287" i="6"/>
  <c r="AE287" i="6"/>
  <c r="B288" i="6"/>
  <c r="C288" i="6"/>
  <c r="D288" i="6"/>
  <c r="E288" i="6"/>
  <c r="T288" i="6"/>
  <c r="U288" i="6" s="1"/>
  <c r="V288" i="6"/>
  <c r="W288" i="6"/>
  <c r="X288" i="6"/>
  <c r="Y288" i="6"/>
  <c r="AA288" i="6"/>
  <c r="AF288" i="6" s="1"/>
  <c r="AC288" i="6"/>
  <c r="AE288" i="6"/>
  <c r="A289" i="6"/>
  <c r="B289" i="6"/>
  <c r="C289" i="6"/>
  <c r="D289" i="6"/>
  <c r="E289" i="6"/>
  <c r="T289" i="6"/>
  <c r="U289" i="6"/>
  <c r="V289" i="6"/>
  <c r="W289" i="6" s="1"/>
  <c r="X289" i="6"/>
  <c r="Y289" i="6"/>
  <c r="AA289" i="6"/>
  <c r="AC289" i="6"/>
  <c r="AE289" i="6"/>
  <c r="AF289" i="6"/>
  <c r="B290" i="6"/>
  <c r="C290" i="6"/>
  <c r="D290" i="6"/>
  <c r="E290" i="6"/>
  <c r="T290" i="6"/>
  <c r="U290" i="6" s="1"/>
  <c r="V290" i="6"/>
  <c r="W290" i="6"/>
  <c r="X290" i="6"/>
  <c r="Y290" i="6"/>
  <c r="AA290" i="6"/>
  <c r="AC290" i="6"/>
  <c r="AE290" i="6"/>
  <c r="AF290" i="6" s="1"/>
  <c r="A291" i="6"/>
  <c r="B291" i="6"/>
  <c r="C291" i="6"/>
  <c r="D291" i="6"/>
  <c r="E291" i="6"/>
  <c r="T291" i="6"/>
  <c r="U291" i="6"/>
  <c r="V291" i="6"/>
  <c r="W291" i="6" s="1"/>
  <c r="X291" i="6"/>
  <c r="Y291" i="6"/>
  <c r="AA291" i="6"/>
  <c r="AF291" i="6" s="1"/>
  <c r="AC291" i="6"/>
  <c r="AE291" i="6"/>
  <c r="A292" i="6"/>
  <c r="B292" i="6"/>
  <c r="C292" i="6"/>
  <c r="D292" i="6"/>
  <c r="E292" i="6"/>
  <c r="T292" i="6"/>
  <c r="U292" i="6" s="1"/>
  <c r="V292" i="6"/>
  <c r="W292" i="6"/>
  <c r="X292" i="6"/>
  <c r="Y292" i="6"/>
  <c r="AA292" i="6"/>
  <c r="AC292" i="6"/>
  <c r="AE292" i="6"/>
  <c r="A293" i="6"/>
  <c r="B293" i="6"/>
  <c r="C293" i="6"/>
  <c r="D293" i="6"/>
  <c r="E293" i="6"/>
  <c r="T293" i="6"/>
  <c r="U293" i="6"/>
  <c r="V293" i="6"/>
  <c r="W293" i="6" s="1"/>
  <c r="X293" i="6"/>
  <c r="Y293" i="6"/>
  <c r="AA293" i="6"/>
  <c r="AC293" i="6"/>
  <c r="AE293" i="6"/>
  <c r="AF293" i="6"/>
  <c r="A294" i="6"/>
  <c r="C294" i="6"/>
  <c r="D294" i="6"/>
  <c r="E294" i="6"/>
  <c r="T294" i="6"/>
  <c r="U294" i="6" s="1"/>
  <c r="V294" i="6"/>
  <c r="W294" i="6"/>
  <c r="X294" i="6"/>
  <c r="Y294" i="6"/>
  <c r="AA294" i="6"/>
  <c r="AC294" i="6"/>
  <c r="AE294" i="6"/>
  <c r="AF294" i="6" s="1"/>
  <c r="A295" i="6"/>
  <c r="B295" i="6"/>
  <c r="C295" i="6"/>
  <c r="D295" i="6"/>
  <c r="E295" i="6"/>
  <c r="T295" i="6"/>
  <c r="U295" i="6"/>
  <c r="V295" i="6"/>
  <c r="W295" i="6" s="1"/>
  <c r="X295" i="6"/>
  <c r="Y295" i="6"/>
  <c r="AA295" i="6"/>
  <c r="AF295" i="6" s="1"/>
  <c r="AC295" i="6"/>
  <c r="AE295" i="6"/>
  <c r="B296" i="6"/>
  <c r="C296" i="6"/>
  <c r="D296" i="6"/>
  <c r="E296" i="6"/>
  <c r="T296" i="6"/>
  <c r="U296" i="6" s="1"/>
  <c r="V296" i="6"/>
  <c r="W296" i="6"/>
  <c r="X296" i="6"/>
  <c r="Y296" i="6"/>
  <c r="AA296" i="6"/>
  <c r="AC296" i="6"/>
  <c r="AE296" i="6"/>
  <c r="A297" i="6"/>
  <c r="B297" i="6"/>
  <c r="D297" i="6"/>
  <c r="E297" i="6"/>
  <c r="T297" i="6"/>
  <c r="U297" i="6"/>
  <c r="V297" i="6"/>
  <c r="W297" i="6" s="1"/>
  <c r="X297" i="6"/>
  <c r="Y297" i="6"/>
  <c r="AA297" i="6"/>
  <c r="AC297" i="6"/>
  <c r="AE297" i="6"/>
  <c r="AF297" i="6"/>
  <c r="C298" i="6"/>
  <c r="D298" i="6"/>
  <c r="E298" i="6"/>
  <c r="T298" i="6"/>
  <c r="U298" i="6" s="1"/>
  <c r="V298" i="6"/>
  <c r="W298" i="6"/>
  <c r="X298" i="6"/>
  <c r="Y298" i="6"/>
  <c r="AA298" i="6"/>
  <c r="AC298" i="6"/>
  <c r="AE298" i="6"/>
  <c r="AF298" i="6" s="1"/>
  <c r="A299" i="6"/>
  <c r="B299" i="6"/>
  <c r="C299" i="6"/>
  <c r="D299" i="6"/>
  <c r="E299" i="6"/>
  <c r="T299" i="6"/>
  <c r="U299" i="6"/>
  <c r="V299" i="6"/>
  <c r="W299" i="6" s="1"/>
  <c r="X299" i="6"/>
  <c r="Y299" i="6"/>
  <c r="AA299" i="6"/>
  <c r="AF299" i="6" s="1"/>
  <c r="AC299" i="6"/>
  <c r="AE299" i="6"/>
  <c r="A300" i="6"/>
  <c r="B300" i="6"/>
  <c r="C300" i="6"/>
  <c r="T300" i="6"/>
  <c r="U300" i="6" s="1"/>
  <c r="V300" i="6"/>
  <c r="W300" i="6"/>
  <c r="X300" i="6"/>
  <c r="Y300" i="6"/>
  <c r="AA300" i="6"/>
  <c r="AC300" i="6"/>
  <c r="AE300" i="6"/>
  <c r="A301" i="6"/>
  <c r="C301" i="6"/>
  <c r="D301" i="6"/>
  <c r="E301" i="6"/>
  <c r="T301" i="6"/>
  <c r="U301" i="6"/>
  <c r="V301" i="6"/>
  <c r="W301" i="6" s="1"/>
  <c r="X301" i="6"/>
  <c r="Y301" i="6"/>
  <c r="AA301" i="6"/>
  <c r="AC301" i="6"/>
  <c r="AE301" i="6"/>
  <c r="AF301" i="6"/>
  <c r="B302" i="6"/>
  <c r="C302" i="6"/>
  <c r="D302" i="6"/>
  <c r="E302" i="6"/>
  <c r="T302" i="6"/>
  <c r="U302" i="6" s="1"/>
  <c r="V302" i="6"/>
  <c r="W302" i="6"/>
  <c r="X302" i="6"/>
  <c r="Y302" i="6"/>
  <c r="AA302" i="6"/>
  <c r="AC302" i="6"/>
  <c r="AE302" i="6"/>
  <c r="AF302" i="6" s="1"/>
  <c r="A303" i="6"/>
  <c r="B303" i="6"/>
  <c r="C303" i="6"/>
  <c r="T303" i="6"/>
  <c r="U303" i="6"/>
  <c r="V303" i="6"/>
  <c r="W303" i="6" s="1"/>
  <c r="X303" i="6"/>
  <c r="Y303" i="6"/>
  <c r="AA303" i="6"/>
  <c r="AF303" i="6" s="1"/>
  <c r="AC303" i="6"/>
  <c r="AE303" i="6"/>
  <c r="C304" i="6"/>
  <c r="D304" i="6"/>
  <c r="E304" i="6"/>
  <c r="T304" i="6"/>
  <c r="U304" i="6" s="1"/>
  <c r="V304" i="6"/>
  <c r="W304" i="6" s="1"/>
  <c r="X304" i="6"/>
  <c r="Y304" i="6"/>
  <c r="AA304" i="6"/>
  <c r="AF304" i="6" s="1"/>
  <c r="AC304" i="6"/>
  <c r="AE304" i="6"/>
  <c r="A305" i="6"/>
  <c r="B305" i="6"/>
  <c r="C305" i="6"/>
  <c r="D305" i="6"/>
  <c r="E305" i="6"/>
  <c r="T305" i="6"/>
  <c r="U305" i="6"/>
  <c r="V305" i="6"/>
  <c r="W305" i="6" s="1"/>
  <c r="X305" i="6"/>
  <c r="Y305" i="6"/>
  <c r="AA305" i="6"/>
  <c r="AC305" i="6"/>
  <c r="AE305" i="6"/>
  <c r="AF305" i="6"/>
  <c r="B306" i="6"/>
  <c r="D306" i="6"/>
  <c r="E306" i="6"/>
  <c r="T306" i="6"/>
  <c r="U306" i="6" s="1"/>
  <c r="V306" i="6"/>
  <c r="W306" i="6"/>
  <c r="X306" i="6"/>
  <c r="Y306" i="6"/>
  <c r="AA306" i="6"/>
  <c r="AC306" i="6"/>
  <c r="AE306" i="6"/>
  <c r="AF306" i="6" s="1"/>
  <c r="A307" i="6"/>
  <c r="B307" i="6"/>
  <c r="C307" i="6"/>
  <c r="D307" i="6"/>
  <c r="E307" i="6"/>
  <c r="T307" i="6"/>
  <c r="U307" i="6" s="1"/>
  <c r="V307" i="6"/>
  <c r="W307" i="6" s="1"/>
  <c r="X307" i="6"/>
  <c r="Y307" i="6"/>
  <c r="AA307" i="6"/>
  <c r="AF307" i="6" s="1"/>
  <c r="AC307" i="6"/>
  <c r="AE307" i="6"/>
  <c r="A308" i="6"/>
  <c r="B308" i="6"/>
  <c r="C308" i="6"/>
  <c r="D308" i="6"/>
  <c r="E308" i="6"/>
  <c r="T308" i="6"/>
  <c r="U308" i="6" s="1"/>
  <c r="V308" i="6"/>
  <c r="W308" i="6" s="1"/>
  <c r="X308" i="6"/>
  <c r="Y308" i="6"/>
  <c r="AA308" i="6"/>
  <c r="AC308" i="6"/>
  <c r="AE308" i="6"/>
  <c r="A309" i="6"/>
  <c r="B309" i="6"/>
  <c r="C309" i="6"/>
  <c r="D309" i="6"/>
  <c r="T309" i="6"/>
  <c r="U309" i="6"/>
  <c r="V309" i="6"/>
  <c r="W309" i="6" s="1"/>
  <c r="X309" i="6"/>
  <c r="Y309" i="6"/>
  <c r="AA309" i="6"/>
  <c r="AC309" i="6"/>
  <c r="AE309" i="6"/>
  <c r="AF309" i="6"/>
  <c r="A310" i="6"/>
  <c r="B310" i="6"/>
  <c r="C310" i="6"/>
  <c r="D310" i="6"/>
  <c r="E310" i="6"/>
  <c r="T310" i="6"/>
  <c r="U310" i="6" s="1"/>
  <c r="V310" i="6"/>
  <c r="W310" i="6"/>
  <c r="X310" i="6"/>
  <c r="Y310" i="6"/>
  <c r="AA310" i="6"/>
  <c r="AC310" i="6"/>
  <c r="AE310" i="6"/>
  <c r="AF310" i="6" s="1"/>
  <c r="A311" i="6"/>
  <c r="B311" i="6"/>
  <c r="C311" i="6"/>
  <c r="D311" i="6"/>
  <c r="E311" i="6"/>
  <c r="T311" i="6"/>
  <c r="U311" i="6" s="1"/>
  <c r="V311" i="6"/>
  <c r="W311" i="6" s="1"/>
  <c r="X311" i="6"/>
  <c r="Y311" i="6"/>
  <c r="AA311" i="6"/>
  <c r="AF311" i="6" s="1"/>
  <c r="AC311" i="6"/>
  <c r="AE311" i="6"/>
  <c r="B312" i="6"/>
  <c r="C312" i="6"/>
  <c r="D312" i="6"/>
  <c r="E312" i="6"/>
  <c r="T312" i="6"/>
  <c r="U312" i="6" s="1"/>
  <c r="V312" i="6"/>
  <c r="W312" i="6" s="1"/>
  <c r="X312" i="6"/>
  <c r="Y312" i="6"/>
  <c r="AA312" i="6"/>
  <c r="AF312" i="6" s="1"/>
  <c r="AC312" i="6"/>
  <c r="AE312" i="6"/>
  <c r="A313" i="6"/>
  <c r="B313" i="6"/>
  <c r="D313" i="6"/>
  <c r="E313" i="6"/>
  <c r="T313" i="6"/>
  <c r="U313" i="6"/>
  <c r="V313" i="6"/>
  <c r="W313" i="6" s="1"/>
  <c r="X313" i="6"/>
  <c r="Y313" i="6"/>
  <c r="AA313" i="6"/>
  <c r="AC313" i="6"/>
  <c r="AE313" i="6"/>
  <c r="AF313" i="6"/>
  <c r="A314" i="6"/>
  <c r="C314" i="6"/>
  <c r="D314" i="6"/>
  <c r="E314" i="6"/>
  <c r="T314" i="6"/>
  <c r="U314" i="6" s="1"/>
  <c r="V314" i="6"/>
  <c r="W314" i="6"/>
  <c r="X314" i="6"/>
  <c r="Y314" i="6"/>
  <c r="AA314" i="6"/>
  <c r="AC314" i="6"/>
  <c r="AE314" i="6"/>
  <c r="AF314" i="6" s="1"/>
  <c r="A315" i="6"/>
  <c r="B315" i="6"/>
  <c r="C315" i="6"/>
  <c r="D315" i="6"/>
  <c r="E315" i="6"/>
  <c r="T315" i="6"/>
  <c r="U315" i="6" s="1"/>
  <c r="V315" i="6"/>
  <c r="W315" i="6" s="1"/>
  <c r="X315" i="6"/>
  <c r="Y315" i="6"/>
  <c r="AA315" i="6"/>
  <c r="AF315" i="6" s="1"/>
  <c r="AC315" i="6"/>
  <c r="AE315" i="6"/>
  <c r="A316" i="6"/>
  <c r="B316" i="6"/>
  <c r="C316" i="6"/>
  <c r="T316" i="6"/>
  <c r="U316" i="6" s="1"/>
  <c r="V316" i="6"/>
  <c r="W316" i="6" s="1"/>
  <c r="X316" i="6"/>
  <c r="Y316" i="6"/>
  <c r="AA316" i="6"/>
  <c r="AC316" i="6"/>
  <c r="AE316" i="6"/>
  <c r="A317" i="6"/>
  <c r="C317" i="6"/>
  <c r="D317" i="6"/>
  <c r="E317" i="6"/>
  <c r="T317" i="6"/>
  <c r="U317" i="6"/>
  <c r="V317" i="6"/>
  <c r="W317" i="6" s="1"/>
  <c r="X317" i="6"/>
  <c r="Y317" i="6"/>
  <c r="AA317" i="6"/>
  <c r="AC317" i="6"/>
  <c r="AE317" i="6"/>
  <c r="AF317" i="6"/>
  <c r="A318" i="6"/>
  <c r="B318" i="6"/>
  <c r="C318" i="6"/>
  <c r="D318" i="6"/>
  <c r="E318" i="6"/>
  <c r="T318" i="6"/>
  <c r="U318" i="6" s="1"/>
  <c r="V318" i="6"/>
  <c r="W318" i="6"/>
  <c r="X318" i="6"/>
  <c r="Y318" i="6"/>
  <c r="AA318" i="6"/>
  <c r="AC318" i="6"/>
  <c r="AE318" i="6"/>
  <c r="AF318" i="6" s="1"/>
  <c r="A319" i="6"/>
  <c r="B319" i="6"/>
  <c r="C319" i="6"/>
  <c r="T319" i="6"/>
  <c r="U319" i="6" s="1"/>
  <c r="V319" i="6"/>
  <c r="W319" i="6" s="1"/>
  <c r="X319" i="6"/>
  <c r="Y319" i="6"/>
  <c r="AA319" i="6"/>
  <c r="AF319" i="6" s="1"/>
  <c r="AC319" i="6"/>
  <c r="AE319" i="6"/>
  <c r="A320" i="6"/>
  <c r="C320" i="6"/>
  <c r="D320" i="6"/>
  <c r="E320" i="6"/>
  <c r="T320" i="6"/>
  <c r="U320" i="6" s="1"/>
  <c r="V320" i="6"/>
  <c r="W320" i="6" s="1"/>
  <c r="X320" i="6"/>
  <c r="Y320" i="6"/>
  <c r="AA320" i="6"/>
  <c r="AF320" i="6" s="1"/>
  <c r="AC320" i="6"/>
  <c r="AE320" i="6"/>
  <c r="A321" i="6"/>
  <c r="B321" i="6"/>
  <c r="C321" i="6"/>
  <c r="D321" i="6"/>
  <c r="E321" i="6"/>
  <c r="T321" i="6"/>
  <c r="U321" i="6"/>
  <c r="V321" i="6"/>
  <c r="W321" i="6" s="1"/>
  <c r="X321" i="6"/>
  <c r="Y321" i="6"/>
  <c r="AA321" i="6"/>
  <c r="AC321" i="6"/>
  <c r="AE321" i="6"/>
  <c r="AF321" i="6" s="1"/>
  <c r="B322" i="6"/>
  <c r="C322" i="6"/>
  <c r="D322" i="6"/>
  <c r="E322" i="6"/>
  <c r="T322" i="6"/>
  <c r="U322" i="6" s="1"/>
  <c r="V322" i="6"/>
  <c r="W322" i="6"/>
  <c r="X322" i="6"/>
  <c r="Y322" i="6"/>
  <c r="AA322" i="6"/>
  <c r="AC322" i="6"/>
  <c r="AE322" i="6"/>
  <c r="AF322" i="6" s="1"/>
  <c r="A323" i="6"/>
  <c r="B323" i="6"/>
  <c r="C323" i="6"/>
  <c r="D323" i="6"/>
  <c r="E323" i="6"/>
  <c r="T323" i="6"/>
  <c r="U323" i="6" s="1"/>
  <c r="V323" i="6"/>
  <c r="W323" i="6" s="1"/>
  <c r="X323" i="6"/>
  <c r="Y323" i="6"/>
  <c r="AA323" i="6"/>
  <c r="AF323" i="6" s="1"/>
  <c r="AC323" i="6"/>
  <c r="AE323" i="6"/>
  <c r="A324" i="6"/>
  <c r="B324" i="6"/>
  <c r="C324" i="6"/>
  <c r="D324" i="6"/>
  <c r="E324" i="6"/>
  <c r="T324" i="6"/>
  <c r="U324" i="6" s="1"/>
  <c r="V324" i="6"/>
  <c r="W324" i="6" s="1"/>
  <c r="X324" i="6"/>
  <c r="Y324" i="6"/>
  <c r="AA324" i="6"/>
  <c r="AC324" i="6"/>
  <c r="AE324" i="6"/>
  <c r="A325" i="6"/>
  <c r="B325" i="6"/>
  <c r="C325" i="6"/>
  <c r="D325" i="6"/>
  <c r="E325" i="6"/>
  <c r="T325" i="6"/>
  <c r="U325" i="6" s="1"/>
  <c r="V325" i="6"/>
  <c r="W325" i="6" s="1"/>
  <c r="X325" i="6"/>
  <c r="Y325" i="6"/>
  <c r="AA325" i="6"/>
  <c r="AC325" i="6"/>
  <c r="AE325" i="6"/>
  <c r="AF325" i="6"/>
  <c r="A326" i="6"/>
  <c r="B326" i="6"/>
  <c r="C326" i="6"/>
  <c r="D326" i="6"/>
  <c r="E326" i="6"/>
  <c r="T326" i="6"/>
  <c r="U326" i="6" s="1"/>
  <c r="V326" i="6"/>
  <c r="W326" i="6" s="1"/>
  <c r="X326" i="6"/>
  <c r="Y326" i="6"/>
  <c r="AA326" i="6"/>
  <c r="AC326" i="6"/>
  <c r="AE326" i="6"/>
  <c r="AF326" i="6" s="1"/>
  <c r="A327" i="6"/>
  <c r="B327" i="6"/>
  <c r="C327" i="6"/>
  <c r="D327" i="6"/>
  <c r="E327" i="6"/>
  <c r="T327" i="6"/>
  <c r="U327" i="6" s="1"/>
  <c r="V327" i="6"/>
  <c r="W327" i="6" s="1"/>
  <c r="X327" i="6"/>
  <c r="Y327" i="6"/>
  <c r="AA327" i="6"/>
  <c r="AF327" i="6" s="1"/>
  <c r="AC327" i="6"/>
  <c r="AE327" i="6"/>
  <c r="B328" i="6"/>
  <c r="C328" i="6"/>
  <c r="D328" i="6"/>
  <c r="E328" i="6"/>
  <c r="T328" i="6"/>
  <c r="U328" i="6" s="1"/>
  <c r="V328" i="6"/>
  <c r="W328" i="6" s="1"/>
  <c r="X328" i="6"/>
  <c r="Y328" i="6"/>
  <c r="AA328" i="6"/>
  <c r="AF328" i="6" s="1"/>
  <c r="AC328" i="6"/>
  <c r="AE328" i="6"/>
  <c r="A329" i="6"/>
  <c r="B329" i="6"/>
  <c r="C329" i="6"/>
  <c r="D329" i="6"/>
  <c r="E329" i="6"/>
  <c r="T329" i="6"/>
  <c r="U329" i="6"/>
  <c r="V329" i="6"/>
  <c r="W329" i="6" s="1"/>
  <c r="X329" i="6"/>
  <c r="Y329" i="6"/>
  <c r="AA329" i="6"/>
  <c r="AC329" i="6"/>
  <c r="AE329" i="6"/>
  <c r="AF329" i="6"/>
  <c r="C330" i="6"/>
  <c r="D330" i="6"/>
  <c r="E330" i="6"/>
  <c r="T330" i="6"/>
  <c r="U330" i="6" s="1"/>
  <c r="V330" i="6"/>
  <c r="W330" i="6"/>
  <c r="X330" i="6"/>
  <c r="Y330" i="6"/>
  <c r="AA330" i="6"/>
  <c r="AC330" i="6"/>
  <c r="AE330" i="6"/>
  <c r="AF330" i="6" s="1"/>
  <c r="A331" i="6"/>
  <c r="B331" i="6"/>
  <c r="C331" i="6"/>
  <c r="D331" i="6"/>
  <c r="E331" i="6"/>
  <c r="T331" i="6"/>
  <c r="U331" i="6" s="1"/>
  <c r="V331" i="6"/>
  <c r="W331" i="6" s="1"/>
  <c r="X331" i="6"/>
  <c r="Y331" i="6"/>
  <c r="AA331" i="6"/>
  <c r="AF331" i="6" s="1"/>
  <c r="AC331" i="6"/>
  <c r="AE331" i="6"/>
  <c r="A332" i="6"/>
  <c r="B332" i="6"/>
  <c r="C332" i="6"/>
  <c r="D332" i="6"/>
  <c r="E332" i="6"/>
  <c r="T332" i="6"/>
  <c r="U332" i="6" s="1"/>
  <c r="V332" i="6"/>
  <c r="W332" i="6" s="1"/>
  <c r="X332" i="6"/>
  <c r="Y332" i="6"/>
  <c r="AA332" i="6"/>
  <c r="AC332" i="6"/>
  <c r="AE332" i="6"/>
  <c r="A333" i="6"/>
  <c r="C333" i="6"/>
  <c r="D333" i="6"/>
  <c r="E333" i="6"/>
  <c r="T333" i="6"/>
  <c r="U333" i="6" s="1"/>
  <c r="V333" i="6"/>
  <c r="W333" i="6" s="1"/>
  <c r="X333" i="6"/>
  <c r="Y333" i="6"/>
  <c r="AA333" i="6"/>
  <c r="AC333" i="6"/>
  <c r="AE333" i="6"/>
  <c r="AF333" i="6" s="1"/>
  <c r="A334" i="6"/>
  <c r="B334" i="6"/>
  <c r="C334" i="6"/>
  <c r="D334" i="6"/>
  <c r="E334" i="6"/>
  <c r="T334" i="6"/>
  <c r="U334" i="6" s="1"/>
  <c r="V334" i="6"/>
  <c r="W334" i="6" s="1"/>
  <c r="X334" i="6"/>
  <c r="Y334" i="6"/>
  <c r="AA334" i="6"/>
  <c r="AC334" i="6"/>
  <c r="AE334" i="6"/>
  <c r="AF334" i="6" s="1"/>
  <c r="A335" i="6"/>
  <c r="B335" i="6"/>
  <c r="C335" i="6"/>
  <c r="T335" i="6"/>
  <c r="U335" i="6" s="1"/>
  <c r="V335" i="6"/>
  <c r="W335" i="6" s="1"/>
  <c r="X335" i="6"/>
  <c r="Y335" i="6"/>
  <c r="AA335" i="6"/>
  <c r="AF335" i="6" s="1"/>
  <c r="AC335" i="6"/>
  <c r="AE335" i="6"/>
  <c r="A336" i="6"/>
  <c r="C336" i="6"/>
  <c r="D336" i="6"/>
  <c r="E336" i="6"/>
  <c r="T336" i="6"/>
  <c r="U336" i="6" s="1"/>
  <c r="V336" i="6"/>
  <c r="W336" i="6" s="1"/>
  <c r="X336" i="6"/>
  <c r="Y336" i="6"/>
  <c r="AA336" i="6"/>
  <c r="AC336" i="6"/>
  <c r="AE336" i="6"/>
  <c r="A337" i="6"/>
  <c r="B337" i="6"/>
  <c r="C337" i="6"/>
  <c r="D337" i="6"/>
  <c r="E337" i="6"/>
  <c r="T337" i="6"/>
  <c r="U337" i="6"/>
  <c r="V337" i="6"/>
  <c r="W337" i="6" s="1"/>
  <c r="X337" i="6"/>
  <c r="Y337" i="6"/>
  <c r="AA337" i="6"/>
  <c r="AF337" i="6" s="1"/>
  <c r="AC337" i="6"/>
  <c r="AE337" i="6"/>
  <c r="B338" i="6"/>
  <c r="C338" i="6"/>
  <c r="D338" i="6"/>
  <c r="E338" i="6"/>
  <c r="T338" i="6"/>
  <c r="U338" i="6"/>
  <c r="V338" i="6"/>
  <c r="W338" i="6" s="1"/>
  <c r="X338" i="6"/>
  <c r="Y338" i="6"/>
  <c r="AA338" i="6"/>
  <c r="AC338" i="6"/>
  <c r="AE338" i="6"/>
  <c r="AF338" i="6"/>
  <c r="A339" i="6"/>
  <c r="B339" i="6"/>
  <c r="C339" i="6"/>
  <c r="D339" i="6"/>
  <c r="E339" i="6"/>
  <c r="T339" i="6"/>
  <c r="U339" i="6" s="1"/>
  <c r="V339" i="6"/>
  <c r="W339" i="6"/>
  <c r="X339" i="6"/>
  <c r="Y339" i="6"/>
  <c r="AA339" i="6"/>
  <c r="AF339" i="6" s="1"/>
  <c r="AC339" i="6"/>
  <c r="AE339" i="6"/>
  <c r="A340" i="6"/>
  <c r="B340" i="6"/>
  <c r="C340" i="6"/>
  <c r="D340" i="6"/>
  <c r="E340" i="6"/>
  <c r="T340" i="6"/>
  <c r="U340" i="6" s="1"/>
  <c r="V340" i="6"/>
  <c r="W340" i="6" s="1"/>
  <c r="X340" i="6"/>
  <c r="Y340" i="6"/>
  <c r="AA340" i="6"/>
  <c r="AC340" i="6"/>
  <c r="AE340" i="6"/>
  <c r="A341" i="6"/>
  <c r="B341" i="6"/>
  <c r="C341" i="6"/>
  <c r="D341" i="6"/>
  <c r="E341" i="6"/>
  <c r="T341" i="6"/>
  <c r="U341" i="6" s="1"/>
  <c r="V341" i="6"/>
  <c r="W341" i="6" s="1"/>
  <c r="X341" i="6"/>
  <c r="Y341" i="6"/>
  <c r="AA341" i="6"/>
  <c r="AC341" i="6"/>
  <c r="AE341" i="6"/>
  <c r="AF341" i="6" s="1"/>
  <c r="A342" i="6"/>
  <c r="B342" i="6"/>
  <c r="C342" i="6"/>
  <c r="D342" i="6"/>
  <c r="E342" i="6"/>
  <c r="T342" i="6"/>
  <c r="U342" i="6"/>
  <c r="V342" i="6"/>
  <c r="W342" i="6"/>
  <c r="X342" i="6"/>
  <c r="Y342" i="6"/>
  <c r="AA342" i="6"/>
  <c r="AF342" i="6" s="1"/>
  <c r="AC342" i="6"/>
  <c r="AE342" i="6"/>
  <c r="B343" i="6"/>
  <c r="C343" i="6"/>
  <c r="D343" i="6"/>
  <c r="E343" i="6"/>
  <c r="T343" i="6"/>
  <c r="U343" i="6" s="1"/>
  <c r="V343" i="6"/>
  <c r="W343" i="6" s="1"/>
  <c r="X343" i="6"/>
  <c r="Y343" i="6"/>
  <c r="AA343" i="6"/>
  <c r="AC343" i="6"/>
  <c r="AE343" i="6"/>
  <c r="A344" i="6"/>
  <c r="B344" i="6"/>
  <c r="C344" i="6"/>
  <c r="D344" i="6"/>
  <c r="E344" i="6"/>
  <c r="T344" i="6"/>
  <c r="U344" i="6" s="1"/>
  <c r="V344" i="6"/>
  <c r="W344" i="6" s="1"/>
  <c r="X344" i="6"/>
  <c r="Y344" i="6"/>
  <c r="AA344" i="6"/>
  <c r="AF344" i="6" s="1"/>
  <c r="AC344" i="6"/>
  <c r="AE344" i="6"/>
  <c r="A345" i="6"/>
  <c r="B345" i="6"/>
  <c r="D345" i="6"/>
  <c r="E345" i="6"/>
  <c r="T345" i="6"/>
  <c r="U345" i="6"/>
  <c r="V345" i="6"/>
  <c r="W345" i="6" s="1"/>
  <c r="X345" i="6"/>
  <c r="Y345" i="6"/>
  <c r="AA345" i="6"/>
  <c r="AC345" i="6"/>
  <c r="AE345" i="6"/>
  <c r="AF345" i="6"/>
  <c r="C346" i="6"/>
  <c r="D346" i="6"/>
  <c r="E346" i="6"/>
  <c r="T346" i="6"/>
  <c r="U346" i="6" s="1"/>
  <c r="V346" i="6"/>
  <c r="W346" i="6"/>
  <c r="X346" i="6"/>
  <c r="Y346" i="6"/>
  <c r="AA346" i="6"/>
  <c r="AF346" i="6" s="1"/>
  <c r="AC346" i="6"/>
  <c r="AE346" i="6"/>
  <c r="A347" i="6"/>
  <c r="B347" i="6"/>
  <c r="C347" i="6"/>
  <c r="D347" i="6"/>
  <c r="E347" i="6"/>
  <c r="T347" i="6"/>
  <c r="U347" i="6" s="1"/>
  <c r="V347" i="6"/>
  <c r="W347" i="6" s="1"/>
  <c r="X347" i="6"/>
  <c r="Y347" i="6"/>
  <c r="AA347" i="6"/>
  <c r="AC347" i="6"/>
  <c r="AE347" i="6"/>
  <c r="A348" i="6"/>
  <c r="B348" i="6"/>
  <c r="C348" i="6"/>
  <c r="T348" i="6"/>
  <c r="U348" i="6"/>
  <c r="V348" i="6"/>
  <c r="W348" i="6" s="1"/>
  <c r="X348" i="6"/>
  <c r="Y348" i="6"/>
  <c r="AA348" i="6"/>
  <c r="AF348" i="6" s="1"/>
  <c r="AC348" i="6"/>
  <c r="AE348" i="6"/>
  <c r="A349" i="6"/>
  <c r="C349" i="6"/>
  <c r="D349" i="6"/>
  <c r="E349" i="6"/>
  <c r="T349" i="6"/>
  <c r="U349" i="6" s="1"/>
  <c r="V349" i="6"/>
  <c r="W349" i="6" s="1"/>
  <c r="X349" i="6"/>
  <c r="Y349" i="6"/>
  <c r="AA349" i="6"/>
  <c r="AC349" i="6"/>
  <c r="AE349" i="6"/>
  <c r="AF349" i="6" s="1"/>
  <c r="A350" i="6"/>
  <c r="B350" i="6"/>
  <c r="C350" i="6"/>
  <c r="D350" i="6"/>
  <c r="E350" i="6"/>
  <c r="T350" i="6"/>
  <c r="U350" i="6"/>
  <c r="V350" i="6"/>
  <c r="W350" i="6"/>
  <c r="X350" i="6"/>
  <c r="Y350" i="6"/>
  <c r="AA350" i="6"/>
  <c r="AC350" i="6"/>
  <c r="AE350" i="6"/>
  <c r="AF350" i="6"/>
  <c r="A351" i="6"/>
  <c r="B351" i="6"/>
  <c r="C351" i="6"/>
  <c r="T351" i="6"/>
  <c r="U351" i="6" s="1"/>
  <c r="V351" i="6"/>
  <c r="W351" i="6"/>
  <c r="X351" i="6"/>
  <c r="Y351" i="6"/>
  <c r="AA351" i="6"/>
  <c r="AF351" i="6" s="1"/>
  <c r="AC351" i="6"/>
  <c r="AE351" i="6"/>
  <c r="A352" i="6"/>
  <c r="C352" i="6"/>
  <c r="D352" i="6"/>
  <c r="E352" i="6"/>
  <c r="T352" i="6"/>
  <c r="U352" i="6"/>
  <c r="V352" i="6"/>
  <c r="W352" i="6" s="1"/>
  <c r="X352" i="6"/>
  <c r="Y352" i="6"/>
  <c r="AA352" i="6"/>
  <c r="AC352" i="6"/>
  <c r="AE352" i="6"/>
  <c r="AF352" i="6"/>
  <c r="A353" i="6"/>
  <c r="B353" i="6"/>
  <c r="C353" i="6"/>
  <c r="D353" i="6"/>
  <c r="E353" i="6"/>
  <c r="T353" i="6"/>
  <c r="U353" i="6"/>
  <c r="V353" i="6"/>
  <c r="W353" i="6"/>
  <c r="X353" i="6"/>
  <c r="Y353" i="6"/>
  <c r="AA353" i="6"/>
  <c r="AC353" i="6"/>
  <c r="AE353" i="6"/>
  <c r="AF353" i="6"/>
  <c r="A354" i="6"/>
  <c r="B354" i="6"/>
  <c r="C354" i="6"/>
  <c r="D354" i="6"/>
  <c r="E354" i="6"/>
  <c r="T354" i="6"/>
  <c r="U354" i="6"/>
  <c r="V354" i="6"/>
  <c r="W354" i="6"/>
  <c r="X354" i="6"/>
  <c r="Y354" i="6"/>
  <c r="AA354" i="6"/>
  <c r="AF354" i="6" s="1"/>
  <c r="AC354" i="6"/>
  <c r="AE354" i="6"/>
  <c r="A355" i="6"/>
  <c r="B355" i="6"/>
  <c r="C355" i="6"/>
  <c r="D355" i="6"/>
  <c r="E355" i="6"/>
  <c r="T355" i="6"/>
  <c r="U355" i="6" s="1"/>
  <c r="V355" i="6"/>
  <c r="W355" i="6"/>
  <c r="X355" i="6"/>
  <c r="Y355" i="6"/>
  <c r="AA355" i="6"/>
  <c r="AF355" i="6" s="1"/>
  <c r="AC355" i="6"/>
  <c r="AE355" i="6"/>
  <c r="A356" i="6"/>
  <c r="B356" i="6"/>
  <c r="C356" i="6"/>
  <c r="D356" i="6"/>
  <c r="E356" i="6"/>
  <c r="T356" i="6"/>
  <c r="U356" i="6"/>
  <c r="V356" i="6"/>
  <c r="W356" i="6" s="1"/>
  <c r="X356" i="6"/>
  <c r="Y356" i="6"/>
  <c r="AA356" i="6"/>
  <c r="AC356" i="6"/>
  <c r="AE356" i="6"/>
  <c r="AF356" i="6"/>
  <c r="A357" i="6"/>
  <c r="B357" i="6"/>
  <c r="C357" i="6"/>
  <c r="D357" i="6"/>
  <c r="E357" i="6"/>
  <c r="T357" i="6"/>
  <c r="U357" i="6"/>
  <c r="V357" i="6"/>
  <c r="W357" i="6"/>
  <c r="X357" i="6"/>
  <c r="Y357" i="6"/>
  <c r="AA357" i="6"/>
  <c r="AC357" i="6"/>
  <c r="AE357" i="6"/>
  <c r="AF357" i="6"/>
  <c r="A358" i="6"/>
  <c r="B358" i="6"/>
  <c r="C358" i="6"/>
  <c r="D358" i="6"/>
  <c r="E358" i="6"/>
  <c r="T358" i="6"/>
  <c r="U358" i="6"/>
  <c r="V358" i="6"/>
  <c r="W358" i="6"/>
  <c r="X358" i="6"/>
  <c r="Y358" i="6"/>
  <c r="AA358" i="6"/>
  <c r="AF358" i="6" s="1"/>
  <c r="AC358" i="6"/>
  <c r="AE358" i="6"/>
  <c r="A359" i="6"/>
  <c r="B359" i="6"/>
  <c r="C359" i="6"/>
  <c r="D359" i="6"/>
  <c r="E359" i="6"/>
  <c r="T359" i="6"/>
  <c r="U359" i="6" s="1"/>
  <c r="V359" i="6"/>
  <c r="W359" i="6" s="1"/>
  <c r="X359" i="6"/>
  <c r="Y359" i="6"/>
  <c r="AA359" i="6"/>
  <c r="AF359" i="6" s="1"/>
  <c r="AC359" i="6"/>
  <c r="AE359" i="6"/>
  <c r="B360" i="6"/>
  <c r="C360" i="6"/>
  <c r="D360" i="6"/>
  <c r="E360" i="6"/>
  <c r="T360" i="6"/>
  <c r="U360" i="6"/>
  <c r="V360" i="6"/>
  <c r="W360" i="6" s="1"/>
  <c r="X360" i="6"/>
  <c r="Y360" i="6"/>
  <c r="AA360" i="6"/>
  <c r="AC360" i="6"/>
  <c r="AE360" i="6"/>
  <c r="AF360" i="6"/>
  <c r="A361" i="6"/>
  <c r="B361" i="6"/>
  <c r="D361" i="6"/>
  <c r="E361" i="6"/>
  <c r="T361" i="6"/>
  <c r="U361" i="6"/>
  <c r="V361" i="6"/>
  <c r="W361" i="6"/>
  <c r="X361" i="6"/>
  <c r="Y361" i="6"/>
  <c r="AA361" i="6"/>
  <c r="AC361" i="6"/>
  <c r="AE361" i="6"/>
  <c r="AF361" i="6"/>
  <c r="C362" i="6"/>
  <c r="D362" i="6"/>
  <c r="E362" i="6"/>
  <c r="T362" i="6"/>
  <c r="U362" i="6" s="1"/>
  <c r="V362" i="6"/>
  <c r="W362" i="6"/>
  <c r="X362" i="6"/>
  <c r="Y362" i="6"/>
  <c r="AA362" i="6"/>
  <c r="AF362" i="6" s="1"/>
  <c r="AC362" i="6"/>
  <c r="AE362" i="6"/>
  <c r="A363" i="6"/>
  <c r="B363" i="6"/>
  <c r="C363" i="6"/>
  <c r="D363" i="6"/>
  <c r="E363" i="6"/>
  <c r="T363" i="6"/>
  <c r="U363" i="6" s="1"/>
  <c r="V363" i="6"/>
  <c r="W363" i="6" s="1"/>
  <c r="X363" i="6"/>
  <c r="Y363" i="6"/>
  <c r="AA363" i="6"/>
  <c r="AF363" i="6" s="1"/>
  <c r="AC363" i="6"/>
  <c r="AE363" i="6"/>
  <c r="A364" i="6"/>
  <c r="B364" i="6"/>
  <c r="C364" i="6"/>
  <c r="T364" i="6"/>
  <c r="U364" i="6"/>
  <c r="V364" i="6"/>
  <c r="W364" i="6" s="1"/>
  <c r="X364" i="6"/>
  <c r="Y364" i="6"/>
  <c r="AA364" i="6"/>
  <c r="AC364" i="6"/>
  <c r="AE364" i="6"/>
  <c r="AF364" i="6"/>
  <c r="A365" i="6"/>
  <c r="B365" i="6"/>
  <c r="C365" i="6"/>
  <c r="D365" i="6"/>
  <c r="E365" i="6"/>
  <c r="T365" i="6"/>
  <c r="U365" i="6"/>
  <c r="V365" i="6"/>
  <c r="W365" i="6"/>
  <c r="X365" i="6"/>
  <c r="Y365" i="6"/>
  <c r="AA365" i="6"/>
  <c r="AC365" i="6"/>
  <c r="AE365" i="6"/>
  <c r="AF365" i="6"/>
  <c r="A366" i="6"/>
  <c r="B366" i="6"/>
  <c r="C366" i="6"/>
  <c r="D366" i="6"/>
  <c r="E366" i="6"/>
  <c r="T366" i="6"/>
  <c r="U366" i="6"/>
  <c r="V366" i="6"/>
  <c r="W366" i="6"/>
  <c r="X366" i="6"/>
  <c r="Y366" i="6"/>
  <c r="AA366" i="6"/>
  <c r="AF366" i="6" s="1"/>
  <c r="AC366" i="6"/>
  <c r="AE366" i="6"/>
  <c r="A367" i="6"/>
  <c r="B367" i="6"/>
  <c r="C367" i="6"/>
  <c r="T367" i="6"/>
  <c r="U367" i="6" s="1"/>
  <c r="V367" i="6"/>
  <c r="W367" i="6"/>
  <c r="X367" i="6"/>
  <c r="Y367" i="6"/>
  <c r="AA367" i="6"/>
  <c r="AF367" i="6" s="1"/>
  <c r="AC367" i="6"/>
  <c r="AE367" i="6"/>
  <c r="C368" i="6"/>
  <c r="D368" i="6"/>
  <c r="E368" i="6"/>
  <c r="T368" i="6"/>
  <c r="U368" i="6"/>
  <c r="V368" i="6"/>
  <c r="W368" i="6" s="1"/>
  <c r="X368" i="6"/>
  <c r="Y368" i="6"/>
  <c r="AA368" i="6"/>
  <c r="AC368" i="6"/>
  <c r="AE368" i="6"/>
  <c r="AF368" i="6"/>
  <c r="A369" i="6"/>
  <c r="B369" i="6"/>
  <c r="C369" i="6"/>
  <c r="D369" i="6"/>
  <c r="E369" i="6"/>
  <c r="T369" i="6"/>
  <c r="U369" i="6"/>
  <c r="V369" i="6"/>
  <c r="W369" i="6"/>
  <c r="X369" i="6"/>
  <c r="Y369" i="6"/>
  <c r="AA369" i="6"/>
  <c r="AC369" i="6"/>
  <c r="AE369" i="6"/>
  <c r="AF369" i="6"/>
  <c r="B370" i="6"/>
  <c r="C370" i="6"/>
  <c r="D370" i="6"/>
  <c r="E370" i="6"/>
  <c r="T370" i="6"/>
  <c r="U370" i="6"/>
  <c r="V370" i="6"/>
  <c r="W370" i="6"/>
  <c r="X370" i="6"/>
  <c r="Y370" i="6"/>
  <c r="AA370" i="6"/>
  <c r="AF370" i="6" s="1"/>
  <c r="AC370" i="6"/>
  <c r="AE370" i="6"/>
  <c r="A371" i="6"/>
  <c r="B371" i="6"/>
  <c r="C371" i="6"/>
  <c r="D371" i="6"/>
  <c r="E371" i="6"/>
  <c r="T371" i="6"/>
  <c r="U371" i="6" s="1"/>
  <c r="V371" i="6"/>
  <c r="W371" i="6"/>
  <c r="X371" i="6"/>
  <c r="Y371" i="6"/>
  <c r="AA371" i="6"/>
  <c r="AF371" i="6" s="1"/>
  <c r="AC371" i="6"/>
  <c r="AE371" i="6"/>
  <c r="A372" i="6"/>
  <c r="B372" i="6"/>
  <c r="C372" i="6"/>
  <c r="D372" i="6"/>
  <c r="E372" i="6"/>
  <c r="T372" i="6"/>
  <c r="U372" i="6"/>
  <c r="V372" i="6"/>
  <c r="W372" i="6" s="1"/>
  <c r="X372" i="6"/>
  <c r="Y372" i="6"/>
  <c r="AA372" i="6"/>
  <c r="AC372" i="6"/>
  <c r="AE372" i="6"/>
  <c r="AF372" i="6"/>
  <c r="A373" i="6"/>
  <c r="B373" i="6"/>
  <c r="C373" i="6"/>
  <c r="D373" i="6"/>
  <c r="E373" i="6"/>
  <c r="T373" i="6"/>
  <c r="U373" i="6"/>
  <c r="V373" i="6"/>
  <c r="W373" i="6"/>
  <c r="X373" i="6"/>
  <c r="Y373" i="6"/>
  <c r="AA373" i="6"/>
  <c r="AC373" i="6"/>
  <c r="AE373" i="6"/>
  <c r="AF373" i="6"/>
  <c r="A374" i="6"/>
  <c r="B374" i="6"/>
  <c r="C374" i="6"/>
  <c r="D374" i="6"/>
  <c r="E374" i="6"/>
  <c r="T374" i="6"/>
  <c r="U374" i="6" s="1"/>
  <c r="V374" i="6"/>
  <c r="W374" i="6"/>
  <c r="X374" i="6"/>
  <c r="Y374" i="6"/>
  <c r="AA374" i="6"/>
  <c r="AF374" i="6" s="1"/>
  <c r="AC374" i="6"/>
  <c r="AE374" i="6"/>
  <c r="A375" i="6"/>
  <c r="B375" i="6"/>
  <c r="C375" i="6"/>
  <c r="D375" i="6"/>
  <c r="E375" i="6"/>
  <c r="T375" i="6"/>
  <c r="U375" i="6" s="1"/>
  <c r="V375" i="6"/>
  <c r="W375" i="6" s="1"/>
  <c r="X375" i="6"/>
  <c r="Y375" i="6"/>
  <c r="AA375" i="6"/>
  <c r="AF375" i="6" s="1"/>
  <c r="AC375" i="6"/>
  <c r="AE375" i="6"/>
  <c r="B376" i="6"/>
  <c r="C376" i="6"/>
  <c r="D376" i="6"/>
  <c r="E376" i="6"/>
  <c r="T376" i="6"/>
  <c r="U376" i="6"/>
  <c r="V376" i="6"/>
  <c r="W376" i="6" s="1"/>
  <c r="X376" i="6"/>
  <c r="Y376" i="6"/>
  <c r="AA376" i="6"/>
  <c r="AC376" i="6"/>
  <c r="AE376" i="6"/>
  <c r="AF376" i="6"/>
  <c r="A377" i="6"/>
  <c r="B377" i="6"/>
  <c r="D377" i="6"/>
  <c r="E377" i="6"/>
  <c r="T377" i="6"/>
  <c r="U377" i="6"/>
  <c r="V377" i="6"/>
  <c r="W377" i="6"/>
  <c r="X377" i="6"/>
  <c r="Y377" i="6"/>
  <c r="AA377" i="6"/>
  <c r="AC377" i="6"/>
  <c r="AE377" i="6"/>
  <c r="AF377" i="6"/>
  <c r="C378" i="6"/>
  <c r="D378" i="6"/>
  <c r="E378" i="6"/>
  <c r="T378" i="6"/>
  <c r="U378" i="6" s="1"/>
  <c r="V378" i="6"/>
  <c r="W378" i="6"/>
  <c r="X378" i="6"/>
  <c r="Y378" i="6"/>
  <c r="AA378" i="6"/>
  <c r="AF378" i="6" s="1"/>
  <c r="AC378" i="6"/>
  <c r="AE378" i="6"/>
  <c r="A379" i="6"/>
  <c r="B379" i="6"/>
  <c r="C379" i="6"/>
  <c r="D379" i="6"/>
  <c r="E379" i="6"/>
  <c r="T379" i="6"/>
  <c r="U379" i="6" s="1"/>
  <c r="V379" i="6"/>
  <c r="W379" i="6" s="1"/>
  <c r="X379" i="6"/>
  <c r="Y379" i="6"/>
  <c r="AA379" i="6"/>
  <c r="AF379" i="6" s="1"/>
  <c r="AC379" i="6"/>
  <c r="AE379" i="6"/>
  <c r="A380" i="6"/>
  <c r="B380" i="6"/>
  <c r="C380" i="6"/>
  <c r="T380" i="6"/>
  <c r="U380" i="6"/>
  <c r="V380" i="6"/>
  <c r="W380" i="6" s="1"/>
  <c r="X380" i="6"/>
  <c r="Y380" i="6"/>
  <c r="AA380" i="6"/>
  <c r="AC380" i="6"/>
  <c r="AE380" i="6"/>
  <c r="AF380" i="6"/>
  <c r="A381" i="6"/>
  <c r="C381" i="6"/>
  <c r="D381" i="6"/>
  <c r="E381" i="6"/>
  <c r="T381" i="6"/>
  <c r="U381" i="6"/>
  <c r="V381" i="6"/>
  <c r="W381" i="6"/>
  <c r="X381" i="6"/>
  <c r="Y381" i="6"/>
  <c r="AA381" i="6"/>
  <c r="AC381" i="6"/>
  <c r="AE381" i="6"/>
  <c r="AF381" i="6"/>
  <c r="A382" i="6"/>
  <c r="B382" i="6"/>
  <c r="C382" i="6"/>
  <c r="D382" i="6"/>
  <c r="E382" i="6"/>
  <c r="T382" i="6"/>
  <c r="U382" i="6" s="1"/>
  <c r="V382" i="6"/>
  <c r="W382" i="6"/>
  <c r="X382" i="6"/>
  <c r="Y382" i="6"/>
  <c r="AA382" i="6"/>
  <c r="AF382" i="6" s="1"/>
  <c r="AC382" i="6"/>
  <c r="AE382" i="6"/>
  <c r="A383" i="6"/>
  <c r="B383" i="6"/>
  <c r="C383" i="6"/>
  <c r="D383" i="6"/>
  <c r="E383" i="6"/>
  <c r="T383" i="6"/>
  <c r="U383" i="6" s="1"/>
  <c r="V383" i="6"/>
  <c r="W383" i="6" s="1"/>
  <c r="X383" i="6"/>
  <c r="Y383" i="6"/>
  <c r="AA383" i="6"/>
  <c r="AF383" i="6" s="1"/>
  <c r="AC383" i="6"/>
  <c r="AE383" i="6"/>
  <c r="B384" i="6"/>
  <c r="C384" i="6"/>
  <c r="D384" i="6"/>
  <c r="E384" i="6"/>
  <c r="T384" i="6"/>
  <c r="U384" i="6"/>
  <c r="V384" i="6"/>
  <c r="W384" i="6" s="1"/>
  <c r="X384" i="6"/>
  <c r="Y384" i="6"/>
  <c r="AA384" i="6"/>
  <c r="AC384" i="6"/>
  <c r="AE384" i="6"/>
  <c r="AF384" i="6"/>
  <c r="A385" i="6"/>
  <c r="B385" i="6"/>
  <c r="C385" i="6"/>
  <c r="D385" i="6"/>
  <c r="E385" i="6"/>
  <c r="T385" i="6"/>
  <c r="U385" i="6"/>
  <c r="V385" i="6"/>
  <c r="W385" i="6"/>
  <c r="X385" i="6"/>
  <c r="Y385" i="6"/>
  <c r="AA385" i="6"/>
  <c r="AC385" i="6"/>
  <c r="AE385" i="6"/>
  <c r="AF385" i="6"/>
  <c r="B386" i="6"/>
  <c r="C386" i="6"/>
  <c r="D386" i="6"/>
  <c r="E386" i="6"/>
  <c r="T386" i="6"/>
  <c r="U386" i="6" s="1"/>
  <c r="V386" i="6"/>
  <c r="W386" i="6"/>
  <c r="X386" i="6"/>
  <c r="Y386" i="6"/>
  <c r="AA386" i="6"/>
  <c r="AF386" i="6" s="1"/>
  <c r="AC386" i="6"/>
  <c r="AE386" i="6"/>
  <c r="A387" i="6"/>
  <c r="B387" i="6"/>
  <c r="C387" i="6"/>
  <c r="D387" i="6"/>
  <c r="E387" i="6"/>
  <c r="T387" i="6"/>
  <c r="U387" i="6" s="1"/>
  <c r="V387" i="6"/>
  <c r="W387" i="6" s="1"/>
  <c r="X387" i="6"/>
  <c r="Y387" i="6"/>
  <c r="AA387" i="6"/>
  <c r="AF387" i="6" s="1"/>
  <c r="AC387" i="6"/>
  <c r="AE387" i="6"/>
  <c r="A388" i="6"/>
  <c r="B388" i="6"/>
  <c r="C388" i="6"/>
  <c r="D388" i="6"/>
  <c r="E388" i="6"/>
  <c r="T388" i="6"/>
  <c r="U388" i="6"/>
  <c r="V388" i="6"/>
  <c r="W388" i="6" s="1"/>
  <c r="X388" i="6"/>
  <c r="Y388" i="6"/>
  <c r="AA388" i="6"/>
  <c r="AC388" i="6"/>
  <c r="AE388" i="6"/>
  <c r="AF388" i="6"/>
  <c r="A389" i="6"/>
  <c r="B389" i="6"/>
  <c r="C389" i="6"/>
  <c r="D389" i="6"/>
  <c r="E389" i="6"/>
  <c r="T389" i="6"/>
  <c r="U389" i="6"/>
  <c r="V389" i="6"/>
  <c r="W389" i="6"/>
  <c r="X389" i="6"/>
  <c r="Y389" i="6"/>
  <c r="AA389" i="6"/>
  <c r="AC389" i="6"/>
  <c r="AE389" i="6"/>
  <c r="AF389" i="6"/>
  <c r="A390" i="6"/>
  <c r="B390" i="6"/>
  <c r="C390" i="6"/>
  <c r="D390" i="6"/>
  <c r="E390" i="6"/>
  <c r="T390" i="6"/>
  <c r="U390" i="6" s="1"/>
  <c r="V390" i="6"/>
  <c r="W390" i="6"/>
  <c r="X390" i="6"/>
  <c r="Y390" i="6"/>
  <c r="AA390" i="6"/>
  <c r="AF390" i="6" s="1"/>
  <c r="AC390" i="6"/>
  <c r="AE390" i="6"/>
  <c r="A391" i="6"/>
  <c r="B391" i="6"/>
  <c r="C391" i="6"/>
  <c r="D391" i="6"/>
  <c r="E391" i="6"/>
  <c r="T391" i="6"/>
  <c r="U391" i="6" s="1"/>
  <c r="V391" i="6"/>
  <c r="W391" i="6" s="1"/>
  <c r="X391" i="6"/>
  <c r="Y391" i="6"/>
  <c r="AA391" i="6"/>
  <c r="AF391" i="6" s="1"/>
  <c r="AC391" i="6"/>
  <c r="AE391" i="6"/>
  <c r="B392" i="6"/>
  <c r="C392" i="6"/>
  <c r="D392" i="6"/>
  <c r="E392" i="6"/>
  <c r="T392" i="6"/>
  <c r="U392" i="6"/>
  <c r="V392" i="6"/>
  <c r="W392" i="6" s="1"/>
  <c r="X392" i="6"/>
  <c r="Y392" i="6"/>
  <c r="AA392" i="6"/>
  <c r="AC392" i="6"/>
  <c r="AE392" i="6"/>
  <c r="AF392" i="6"/>
  <c r="A393" i="6"/>
  <c r="B393" i="6"/>
  <c r="D393" i="6"/>
  <c r="E393" i="6"/>
  <c r="T393" i="6"/>
  <c r="U393" i="6"/>
  <c r="V393" i="6"/>
  <c r="W393" i="6"/>
  <c r="X393" i="6"/>
  <c r="Y393" i="6"/>
  <c r="AA393" i="6"/>
  <c r="AC393" i="6"/>
  <c r="AE393" i="6"/>
  <c r="AF393" i="6"/>
  <c r="C394" i="6"/>
  <c r="D394" i="6"/>
  <c r="E394" i="6"/>
  <c r="T394" i="6"/>
  <c r="U394" i="6" s="1"/>
  <c r="V394" i="6"/>
  <c r="W394" i="6"/>
  <c r="X394" i="6"/>
  <c r="Y394" i="6"/>
  <c r="AA394" i="6"/>
  <c r="AF394" i="6" s="1"/>
  <c r="AC394" i="6"/>
  <c r="AE394" i="6"/>
  <c r="A395" i="6"/>
  <c r="B395" i="6"/>
  <c r="C395" i="6"/>
  <c r="D395" i="6"/>
  <c r="E395" i="6"/>
  <c r="T395" i="6"/>
  <c r="U395" i="6" s="1"/>
  <c r="V395" i="6"/>
  <c r="W395" i="6" s="1"/>
  <c r="X395" i="6"/>
  <c r="Y395" i="6"/>
  <c r="AA395" i="6"/>
  <c r="AF395" i="6" s="1"/>
  <c r="AC395" i="6"/>
  <c r="AE395" i="6"/>
  <c r="A396" i="6"/>
  <c r="B396" i="6"/>
  <c r="C396" i="6"/>
  <c r="T396" i="6"/>
  <c r="U396" i="6"/>
  <c r="V396" i="6"/>
  <c r="W396" i="6" s="1"/>
  <c r="X396" i="6"/>
  <c r="Y396" i="6"/>
  <c r="AA396" i="6"/>
  <c r="AC396" i="6"/>
  <c r="AE396" i="6"/>
  <c r="AF396" i="6"/>
  <c r="A397" i="6"/>
  <c r="C397" i="6"/>
  <c r="D397" i="6"/>
  <c r="E397" i="6"/>
  <c r="T397" i="6"/>
  <c r="U397" i="6"/>
  <c r="V397" i="6"/>
  <c r="W397" i="6"/>
  <c r="X397" i="6"/>
  <c r="Y397" i="6"/>
  <c r="AA397" i="6"/>
  <c r="AC397" i="6"/>
  <c r="AE397" i="6"/>
  <c r="AF397" i="6"/>
  <c r="A398" i="6"/>
  <c r="B398" i="6"/>
  <c r="C398" i="6"/>
  <c r="D398" i="6"/>
  <c r="E398" i="6"/>
  <c r="T398" i="6"/>
  <c r="U398" i="6" s="1"/>
  <c r="V398" i="6"/>
  <c r="W398" i="6"/>
  <c r="X398" i="6"/>
  <c r="Y398" i="6"/>
  <c r="AA398" i="6"/>
  <c r="AF398" i="6" s="1"/>
  <c r="AC398" i="6"/>
  <c r="AE398" i="6"/>
  <c r="A399" i="6"/>
  <c r="B399" i="6"/>
  <c r="C399" i="6"/>
  <c r="D399" i="6"/>
  <c r="E399" i="6"/>
  <c r="T399" i="6"/>
  <c r="U399" i="6" s="1"/>
  <c r="V399" i="6"/>
  <c r="W399" i="6" s="1"/>
  <c r="X399" i="6"/>
  <c r="Y399" i="6"/>
  <c r="AA399" i="6"/>
  <c r="AF399" i="6" s="1"/>
  <c r="AC399" i="6"/>
  <c r="AE399" i="6"/>
  <c r="B400" i="6"/>
  <c r="C400" i="6"/>
  <c r="D400" i="6"/>
  <c r="E400" i="6"/>
  <c r="T400" i="6"/>
  <c r="U400" i="6"/>
  <c r="V400" i="6"/>
  <c r="W400" i="6" s="1"/>
  <c r="X400" i="6"/>
  <c r="Y400" i="6"/>
  <c r="AA400" i="6"/>
  <c r="AC400" i="6"/>
  <c r="AE400" i="6"/>
  <c r="AF400" i="6"/>
  <c r="A401" i="6"/>
  <c r="B401" i="6"/>
  <c r="C401" i="6"/>
  <c r="D401" i="6"/>
  <c r="E401" i="6"/>
  <c r="T401" i="6"/>
  <c r="U401" i="6"/>
  <c r="V401" i="6"/>
  <c r="W401" i="6"/>
  <c r="X401" i="6"/>
  <c r="Y401" i="6"/>
  <c r="AA401" i="6"/>
  <c r="AC401" i="6"/>
  <c r="AE401" i="6"/>
  <c r="AF401" i="6"/>
  <c r="B402" i="6"/>
  <c r="C402" i="6"/>
  <c r="D402" i="6"/>
  <c r="E402" i="6"/>
  <c r="T402" i="6"/>
  <c r="U402" i="6" s="1"/>
  <c r="V402" i="6"/>
  <c r="W402" i="6"/>
  <c r="X402" i="6"/>
  <c r="Y402" i="6"/>
  <c r="AA402" i="6"/>
  <c r="AF402" i="6" s="1"/>
  <c r="AC402" i="6"/>
  <c r="AE402" i="6"/>
  <c r="A403" i="6"/>
  <c r="B403" i="6"/>
  <c r="C403" i="6"/>
  <c r="D403" i="6"/>
  <c r="E403" i="6"/>
  <c r="T403" i="6"/>
  <c r="U403" i="6" s="1"/>
  <c r="V403" i="6"/>
  <c r="W403" i="6" s="1"/>
  <c r="X403" i="6"/>
  <c r="Y403" i="6"/>
  <c r="AA403" i="6"/>
  <c r="AF403" i="6" s="1"/>
  <c r="AC403" i="6"/>
  <c r="AE403" i="6"/>
  <c r="A404" i="6"/>
  <c r="B404" i="6"/>
  <c r="C404" i="6"/>
  <c r="D404" i="6"/>
  <c r="E404" i="6"/>
  <c r="T404" i="6"/>
  <c r="U404" i="6"/>
  <c r="V404" i="6"/>
  <c r="W404" i="6" s="1"/>
  <c r="X404" i="6"/>
  <c r="Y404" i="6"/>
  <c r="AA404" i="6"/>
  <c r="AC404" i="6"/>
  <c r="AE404" i="6"/>
  <c r="AF404" i="6"/>
  <c r="A405" i="6"/>
  <c r="B405" i="6"/>
  <c r="C405" i="6"/>
  <c r="D405" i="6"/>
  <c r="E405" i="6"/>
  <c r="T405" i="6"/>
  <c r="U405" i="6"/>
  <c r="V405" i="6"/>
  <c r="W405" i="6"/>
  <c r="X405" i="6"/>
  <c r="Y405" i="6"/>
  <c r="AA405" i="6"/>
  <c r="AC405" i="6"/>
  <c r="AE405" i="6"/>
  <c r="AF405" i="6"/>
  <c r="A406" i="6"/>
  <c r="B406" i="6"/>
  <c r="C406" i="6"/>
  <c r="D406" i="6"/>
  <c r="E406" i="6"/>
  <c r="T406" i="6"/>
  <c r="U406" i="6" s="1"/>
  <c r="V406" i="6"/>
  <c r="W406" i="6"/>
  <c r="X406" i="6"/>
  <c r="Y406" i="6"/>
  <c r="AA406" i="6"/>
  <c r="AF406" i="6" s="1"/>
  <c r="AC406" i="6"/>
  <c r="AE406" i="6"/>
  <c r="A407" i="6"/>
  <c r="B407" i="6"/>
  <c r="C407" i="6"/>
  <c r="D407" i="6"/>
  <c r="E407" i="6"/>
  <c r="T407" i="6"/>
  <c r="U407" i="6" s="1"/>
  <c r="V407" i="6"/>
  <c r="W407" i="6" s="1"/>
  <c r="X407" i="6"/>
  <c r="Y407" i="6"/>
  <c r="AA407" i="6"/>
  <c r="AF407" i="6" s="1"/>
  <c r="AC407" i="6"/>
  <c r="AE407" i="6"/>
  <c r="B408" i="6"/>
  <c r="C408" i="6"/>
  <c r="D408" i="6"/>
  <c r="E408" i="6"/>
  <c r="T408" i="6"/>
  <c r="U408" i="6"/>
  <c r="V408" i="6"/>
  <c r="W408" i="6" s="1"/>
  <c r="X408" i="6"/>
  <c r="Y408" i="6"/>
  <c r="AA408" i="6"/>
  <c r="AC408" i="6"/>
  <c r="AE408" i="6"/>
  <c r="AF408" i="6"/>
  <c r="A409" i="6"/>
  <c r="B409" i="6"/>
  <c r="D409" i="6"/>
  <c r="E409" i="6"/>
  <c r="T409" i="6"/>
  <c r="U409" i="6"/>
  <c r="V409" i="6"/>
  <c r="W409" i="6"/>
  <c r="X409" i="6"/>
  <c r="Y409" i="6"/>
  <c r="AA409" i="6"/>
  <c r="AC409" i="6"/>
  <c r="AE409" i="6"/>
  <c r="AF409" i="6"/>
  <c r="C410" i="6"/>
  <c r="D410" i="6"/>
  <c r="E410" i="6"/>
  <c r="T410" i="6"/>
  <c r="U410" i="6" s="1"/>
  <c r="V410" i="6"/>
  <c r="W410" i="6"/>
  <c r="X410" i="6"/>
  <c r="Y410" i="6"/>
  <c r="AA410" i="6"/>
  <c r="AF410" i="6" s="1"/>
  <c r="AC410" i="6"/>
  <c r="AE410" i="6"/>
  <c r="A411" i="6"/>
  <c r="B411" i="6"/>
  <c r="C411" i="6"/>
  <c r="D411" i="6"/>
  <c r="E411" i="6"/>
  <c r="T411" i="6"/>
  <c r="U411" i="6" s="1"/>
  <c r="V411" i="6"/>
  <c r="W411" i="6" s="1"/>
  <c r="X411" i="6"/>
  <c r="Y411" i="6"/>
  <c r="AA411" i="6"/>
  <c r="AF411" i="6" s="1"/>
  <c r="AC411" i="6"/>
  <c r="AE411" i="6"/>
  <c r="A412" i="6"/>
  <c r="B412" i="6"/>
  <c r="C412" i="6"/>
  <c r="T412" i="6"/>
  <c r="U412" i="6"/>
  <c r="V412" i="6"/>
  <c r="W412" i="6" s="1"/>
  <c r="X412" i="6"/>
  <c r="Y412" i="6"/>
  <c r="AA412" i="6"/>
  <c r="AC412" i="6"/>
  <c r="AE412" i="6"/>
  <c r="AF412" i="6"/>
  <c r="A413" i="6"/>
  <c r="C413" i="6"/>
  <c r="D413" i="6"/>
  <c r="E413" i="6"/>
  <c r="T413" i="6"/>
  <c r="U413" i="6"/>
  <c r="V413" i="6"/>
  <c r="W413" i="6"/>
  <c r="X413" i="6"/>
  <c r="Y413" i="6"/>
  <c r="AA413" i="6"/>
  <c r="AC413" i="6"/>
  <c r="AE413" i="6"/>
  <c r="AF413" i="6"/>
  <c r="A414" i="6"/>
  <c r="B414" i="6"/>
  <c r="C414" i="6"/>
  <c r="D414" i="6"/>
  <c r="E414" i="6"/>
  <c r="T414" i="6"/>
  <c r="U414" i="6" s="1"/>
  <c r="V414" i="6"/>
  <c r="W414" i="6"/>
  <c r="X414" i="6"/>
  <c r="Y414" i="6"/>
  <c r="AA414" i="6"/>
  <c r="AF414" i="6" s="1"/>
  <c r="AC414" i="6"/>
  <c r="AE414" i="6"/>
  <c r="A415" i="6"/>
  <c r="B415" i="6"/>
  <c r="C415" i="6"/>
  <c r="D415" i="6"/>
  <c r="E415" i="6"/>
  <c r="T415" i="6"/>
  <c r="U415" i="6" s="1"/>
  <c r="V415" i="6"/>
  <c r="W415" i="6" s="1"/>
  <c r="X415" i="6"/>
  <c r="Y415" i="6"/>
  <c r="AA415" i="6"/>
  <c r="AF415" i="6" s="1"/>
  <c r="AC415" i="6"/>
  <c r="AE415" i="6"/>
  <c r="B416" i="6"/>
  <c r="C416" i="6"/>
  <c r="D416" i="6"/>
  <c r="E416" i="6"/>
  <c r="T416" i="6"/>
  <c r="U416" i="6"/>
  <c r="V416" i="6"/>
  <c r="W416" i="6" s="1"/>
  <c r="X416" i="6"/>
  <c r="Y416" i="6"/>
  <c r="AA416" i="6"/>
  <c r="AC416" i="6"/>
  <c r="AE416" i="6"/>
  <c r="AF416" i="6"/>
  <c r="A417" i="6"/>
  <c r="B417" i="6"/>
  <c r="C417" i="6"/>
  <c r="D417" i="6"/>
  <c r="E417" i="6"/>
  <c r="T417" i="6"/>
  <c r="U417" i="6"/>
  <c r="V417" i="6"/>
  <c r="W417" i="6"/>
  <c r="X417" i="6"/>
  <c r="Y417" i="6"/>
  <c r="AA417" i="6"/>
  <c r="AC417" i="6"/>
  <c r="AE417" i="6"/>
  <c r="AF417" i="6"/>
  <c r="B418" i="6"/>
  <c r="C418" i="6"/>
  <c r="D418" i="6"/>
  <c r="E418" i="6"/>
  <c r="T418" i="6"/>
  <c r="U418" i="6" s="1"/>
  <c r="V418" i="6"/>
  <c r="W418" i="6"/>
  <c r="X418" i="6"/>
  <c r="Y418" i="6"/>
  <c r="AA418" i="6"/>
  <c r="AF418" i="6" s="1"/>
  <c r="AC418" i="6"/>
  <c r="AE418" i="6"/>
  <c r="A419" i="6"/>
  <c r="B419" i="6"/>
  <c r="C419" i="6"/>
  <c r="D419" i="6"/>
  <c r="E419" i="6"/>
  <c r="T419" i="6"/>
  <c r="U419" i="6" s="1"/>
  <c r="V419" i="6"/>
  <c r="W419" i="6" s="1"/>
  <c r="X419" i="6"/>
  <c r="Y419" i="6"/>
  <c r="AA419" i="6"/>
  <c r="AF419" i="6" s="1"/>
  <c r="AC419" i="6"/>
  <c r="AE419" i="6"/>
  <c r="A420" i="6"/>
  <c r="B420" i="6"/>
  <c r="C420" i="6"/>
  <c r="D420" i="6"/>
  <c r="E420" i="6"/>
  <c r="T420" i="6"/>
  <c r="U420" i="6"/>
  <c r="V420" i="6"/>
  <c r="W420" i="6" s="1"/>
  <c r="X420" i="6"/>
  <c r="Y420" i="6"/>
  <c r="AA420" i="6"/>
  <c r="AC420" i="6"/>
  <c r="AE420" i="6"/>
  <c r="AF420" i="6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8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0" i="9"/>
  <c r="N261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A3" i="9"/>
  <c r="B3" i="9"/>
  <c r="N3" i="9" s="1"/>
  <c r="C3" i="9"/>
  <c r="D3" i="9"/>
  <c r="E3" i="9"/>
  <c r="F3" i="9"/>
  <c r="G3" i="9"/>
  <c r="H3" i="9"/>
  <c r="I3" i="9"/>
  <c r="J3" i="9"/>
  <c r="K3" i="9"/>
  <c r="L3" i="9"/>
  <c r="A4" i="9"/>
  <c r="B4" i="9"/>
  <c r="N4" i="9" s="1"/>
  <c r="C4" i="9"/>
  <c r="D4" i="9"/>
  <c r="E4" i="9"/>
  <c r="F4" i="9"/>
  <c r="G4" i="9"/>
  <c r="H4" i="9"/>
  <c r="I4" i="9"/>
  <c r="J4" i="9"/>
  <c r="K4" i="9"/>
  <c r="L4" i="9"/>
  <c r="A5" i="9"/>
  <c r="B5" i="9"/>
  <c r="N5" i="9" s="1"/>
  <c r="C5" i="9"/>
  <c r="D5" i="9"/>
  <c r="E5" i="9"/>
  <c r="F5" i="9"/>
  <c r="G5" i="9"/>
  <c r="H5" i="9"/>
  <c r="I5" i="9"/>
  <c r="J5" i="9"/>
  <c r="K5" i="9"/>
  <c r="L5" i="9"/>
  <c r="A6" i="9"/>
  <c r="B6" i="9"/>
  <c r="N6" i="9" s="1"/>
  <c r="C6" i="9"/>
  <c r="D6" i="9"/>
  <c r="E6" i="9"/>
  <c r="F6" i="9"/>
  <c r="G6" i="9"/>
  <c r="H6" i="9"/>
  <c r="I6" i="9"/>
  <c r="J6" i="9"/>
  <c r="K6" i="9"/>
  <c r="L6" i="9"/>
  <c r="A7" i="9"/>
  <c r="B7" i="9"/>
  <c r="C7" i="9"/>
  <c r="N7" i="9" s="1"/>
  <c r="D7" i="9"/>
  <c r="E7" i="9"/>
  <c r="F7" i="9"/>
  <c r="G7" i="9"/>
  <c r="H7" i="9"/>
  <c r="I7" i="9"/>
  <c r="J7" i="9"/>
  <c r="K7" i="9"/>
  <c r="L7" i="9"/>
  <c r="A8" i="9"/>
  <c r="B8" i="9"/>
  <c r="C8" i="9"/>
  <c r="N8" i="9" s="1"/>
  <c r="D8" i="9"/>
  <c r="E8" i="9"/>
  <c r="F8" i="9"/>
  <c r="G8" i="9"/>
  <c r="H8" i="9"/>
  <c r="I8" i="9"/>
  <c r="J8" i="9"/>
  <c r="K8" i="9"/>
  <c r="L8" i="9"/>
  <c r="A9" i="9"/>
  <c r="B9" i="9"/>
  <c r="N9" i="9" s="1"/>
  <c r="C9" i="9"/>
  <c r="D9" i="9"/>
  <c r="E9" i="9"/>
  <c r="F9" i="9"/>
  <c r="G9" i="9"/>
  <c r="H9" i="9"/>
  <c r="I9" i="9"/>
  <c r="J9" i="9"/>
  <c r="K9" i="9"/>
  <c r="L9" i="9"/>
  <c r="A10" i="9"/>
  <c r="B10" i="9"/>
  <c r="N10" i="9" s="1"/>
  <c r="C10" i="9"/>
  <c r="D10" i="9"/>
  <c r="E10" i="9"/>
  <c r="F10" i="9"/>
  <c r="G10" i="9"/>
  <c r="H10" i="9"/>
  <c r="I10" i="9"/>
  <c r="J10" i="9"/>
  <c r="K10" i="9"/>
  <c r="L10" i="9"/>
  <c r="A11" i="9"/>
  <c r="B11" i="9"/>
  <c r="N11" i="9" s="1"/>
  <c r="C11" i="9"/>
  <c r="D11" i="9"/>
  <c r="E11" i="9"/>
  <c r="F11" i="9"/>
  <c r="G11" i="9"/>
  <c r="H11" i="9"/>
  <c r="I11" i="9"/>
  <c r="J11" i="9"/>
  <c r="K11" i="9"/>
  <c r="L11" i="9"/>
  <c r="A12" i="9"/>
  <c r="B12" i="9"/>
  <c r="N12" i="9" s="1"/>
  <c r="C12" i="9"/>
  <c r="D12" i="9"/>
  <c r="E12" i="9"/>
  <c r="F12" i="9"/>
  <c r="G12" i="9"/>
  <c r="H12" i="9"/>
  <c r="I12" i="9"/>
  <c r="J12" i="9"/>
  <c r="K12" i="9"/>
  <c r="L12" i="9"/>
  <c r="A13" i="9"/>
  <c r="B13" i="9"/>
  <c r="N13" i="9" s="1"/>
  <c r="C13" i="9"/>
  <c r="D13" i="9"/>
  <c r="E13" i="9"/>
  <c r="F13" i="9"/>
  <c r="G13" i="9"/>
  <c r="H13" i="9"/>
  <c r="I13" i="9"/>
  <c r="J13" i="9"/>
  <c r="K13" i="9"/>
  <c r="L13" i="9"/>
  <c r="A14" i="9"/>
  <c r="B14" i="9"/>
  <c r="N14" i="9" s="1"/>
  <c r="C14" i="9"/>
  <c r="D14" i="9"/>
  <c r="E14" i="9"/>
  <c r="F14" i="9"/>
  <c r="G14" i="9"/>
  <c r="H14" i="9"/>
  <c r="I14" i="9"/>
  <c r="J14" i="9"/>
  <c r="K14" i="9"/>
  <c r="L14" i="9"/>
  <c r="A15" i="9"/>
  <c r="B15" i="9"/>
  <c r="C15" i="9"/>
  <c r="N15" i="9" s="1"/>
  <c r="D15" i="9"/>
  <c r="E15" i="9"/>
  <c r="F15" i="9"/>
  <c r="G15" i="9"/>
  <c r="H15" i="9"/>
  <c r="I15" i="9"/>
  <c r="J15" i="9"/>
  <c r="K15" i="9"/>
  <c r="L15" i="9"/>
  <c r="A16" i="9"/>
  <c r="B16" i="9"/>
  <c r="C16" i="9"/>
  <c r="N16" i="9" s="1"/>
  <c r="D16" i="9"/>
  <c r="E16" i="9"/>
  <c r="F16" i="9"/>
  <c r="G16" i="9"/>
  <c r="H16" i="9"/>
  <c r="I16" i="9"/>
  <c r="J16" i="9"/>
  <c r="K16" i="9"/>
  <c r="L16" i="9"/>
  <c r="A17" i="9"/>
  <c r="B17" i="9"/>
  <c r="N17" i="9" s="1"/>
  <c r="C17" i="9"/>
  <c r="D17" i="9"/>
  <c r="E17" i="9"/>
  <c r="F17" i="9"/>
  <c r="G17" i="9"/>
  <c r="H17" i="9"/>
  <c r="I17" i="9"/>
  <c r="J17" i="9"/>
  <c r="K17" i="9"/>
  <c r="L17" i="9"/>
  <c r="A18" i="9"/>
  <c r="B18" i="9"/>
  <c r="N18" i="9" s="1"/>
  <c r="C18" i="9"/>
  <c r="D18" i="9"/>
  <c r="E18" i="9"/>
  <c r="F18" i="9"/>
  <c r="G18" i="9"/>
  <c r="H18" i="9"/>
  <c r="I18" i="9"/>
  <c r="J18" i="9"/>
  <c r="K18" i="9"/>
  <c r="L18" i="9"/>
  <c r="A19" i="9"/>
  <c r="B19" i="9"/>
  <c r="N19" i="9" s="1"/>
  <c r="C19" i="9"/>
  <c r="D19" i="9"/>
  <c r="E19" i="9"/>
  <c r="F19" i="9"/>
  <c r="G19" i="9"/>
  <c r="H19" i="9"/>
  <c r="I19" i="9"/>
  <c r="J19" i="9"/>
  <c r="K19" i="9"/>
  <c r="L19" i="9"/>
  <c r="A20" i="9"/>
  <c r="B20" i="9"/>
  <c r="N20" i="9" s="1"/>
  <c r="C20" i="9"/>
  <c r="D20" i="9"/>
  <c r="E20" i="9"/>
  <c r="F20" i="9"/>
  <c r="G20" i="9"/>
  <c r="H20" i="9"/>
  <c r="I20" i="9"/>
  <c r="J20" i="9"/>
  <c r="K20" i="9"/>
  <c r="L20" i="9"/>
  <c r="A21" i="9"/>
  <c r="B21" i="9"/>
  <c r="N21" i="9" s="1"/>
  <c r="C21" i="9"/>
  <c r="D21" i="9"/>
  <c r="E21" i="9"/>
  <c r="F21" i="9"/>
  <c r="G21" i="9"/>
  <c r="H21" i="9"/>
  <c r="I21" i="9"/>
  <c r="J21" i="9"/>
  <c r="K21" i="9"/>
  <c r="L21" i="9"/>
  <c r="A22" i="9"/>
  <c r="B22" i="9"/>
  <c r="N22" i="9" s="1"/>
  <c r="C22" i="9"/>
  <c r="D22" i="9"/>
  <c r="E22" i="9"/>
  <c r="F22" i="9"/>
  <c r="G22" i="9"/>
  <c r="H22" i="9"/>
  <c r="I22" i="9"/>
  <c r="J22" i="9"/>
  <c r="K22" i="9"/>
  <c r="L22" i="9"/>
  <c r="A23" i="9"/>
  <c r="B23" i="9"/>
  <c r="C23" i="9"/>
  <c r="N23" i="9" s="1"/>
  <c r="D23" i="9"/>
  <c r="E23" i="9"/>
  <c r="F23" i="9"/>
  <c r="G23" i="9"/>
  <c r="H23" i="9"/>
  <c r="I23" i="9"/>
  <c r="J23" i="9"/>
  <c r="K23" i="9"/>
  <c r="L23" i="9"/>
  <c r="A24" i="9"/>
  <c r="B24" i="9"/>
  <c r="C24" i="9"/>
  <c r="N24" i="9" s="1"/>
  <c r="D24" i="9"/>
  <c r="E24" i="9"/>
  <c r="F24" i="9"/>
  <c r="G24" i="9"/>
  <c r="H24" i="9"/>
  <c r="I24" i="9"/>
  <c r="J24" i="9"/>
  <c r="K24" i="9"/>
  <c r="L24" i="9"/>
  <c r="A25" i="9"/>
  <c r="B25" i="9"/>
  <c r="N25" i="9" s="1"/>
  <c r="C25" i="9"/>
  <c r="D25" i="9"/>
  <c r="E25" i="9"/>
  <c r="F25" i="9"/>
  <c r="G25" i="9"/>
  <c r="H25" i="9"/>
  <c r="I25" i="9"/>
  <c r="J25" i="9"/>
  <c r="K25" i="9"/>
  <c r="L25" i="9"/>
  <c r="A26" i="9"/>
  <c r="B26" i="9"/>
  <c r="N26" i="9" s="1"/>
  <c r="C26" i="9"/>
  <c r="D26" i="9"/>
  <c r="E26" i="9"/>
  <c r="F26" i="9"/>
  <c r="G26" i="9"/>
  <c r="H26" i="9"/>
  <c r="I26" i="9"/>
  <c r="J26" i="9"/>
  <c r="K26" i="9"/>
  <c r="L26" i="9"/>
  <c r="A27" i="9"/>
  <c r="B27" i="9"/>
  <c r="N27" i="9" s="1"/>
  <c r="C27" i="9"/>
  <c r="D27" i="9"/>
  <c r="E27" i="9"/>
  <c r="F27" i="9"/>
  <c r="G27" i="9"/>
  <c r="H27" i="9"/>
  <c r="I27" i="9"/>
  <c r="J27" i="9"/>
  <c r="K27" i="9"/>
  <c r="L27" i="9"/>
  <c r="A28" i="9"/>
  <c r="B28" i="9"/>
  <c r="N28" i="9" s="1"/>
  <c r="C28" i="9"/>
  <c r="D28" i="9"/>
  <c r="E28" i="9"/>
  <c r="F28" i="9"/>
  <c r="G28" i="9"/>
  <c r="H28" i="9"/>
  <c r="I28" i="9"/>
  <c r="J28" i="9"/>
  <c r="K28" i="9"/>
  <c r="L28" i="9"/>
  <c r="A29" i="9"/>
  <c r="B29" i="9"/>
  <c r="N29" i="9" s="1"/>
  <c r="C29" i="9"/>
  <c r="D29" i="9"/>
  <c r="E29" i="9"/>
  <c r="F29" i="9"/>
  <c r="G29" i="9"/>
  <c r="H29" i="9"/>
  <c r="I29" i="9"/>
  <c r="J29" i="9"/>
  <c r="K29" i="9"/>
  <c r="L29" i="9"/>
  <c r="A30" i="9"/>
  <c r="B30" i="9"/>
  <c r="N30" i="9" s="1"/>
  <c r="C30" i="9"/>
  <c r="D30" i="9"/>
  <c r="E30" i="9"/>
  <c r="F30" i="9"/>
  <c r="G30" i="9"/>
  <c r="H30" i="9"/>
  <c r="I30" i="9"/>
  <c r="J30" i="9"/>
  <c r="K30" i="9"/>
  <c r="L30" i="9"/>
  <c r="A31" i="9"/>
  <c r="B31" i="9"/>
  <c r="C31" i="9"/>
  <c r="N31" i="9" s="1"/>
  <c r="D31" i="9"/>
  <c r="E31" i="9"/>
  <c r="F31" i="9"/>
  <c r="G31" i="9"/>
  <c r="H31" i="9"/>
  <c r="I31" i="9"/>
  <c r="J31" i="9"/>
  <c r="K31" i="9"/>
  <c r="L31" i="9"/>
  <c r="A32" i="9"/>
  <c r="B32" i="9"/>
  <c r="C32" i="9"/>
  <c r="N32" i="9" s="1"/>
  <c r="D32" i="9"/>
  <c r="E32" i="9"/>
  <c r="F32" i="9"/>
  <c r="G32" i="9"/>
  <c r="H32" i="9"/>
  <c r="I32" i="9"/>
  <c r="J32" i="9"/>
  <c r="K32" i="9"/>
  <c r="L32" i="9"/>
  <c r="A33" i="9"/>
  <c r="B33" i="9"/>
  <c r="N33" i="9" s="1"/>
  <c r="C33" i="9"/>
  <c r="D33" i="9"/>
  <c r="E33" i="9"/>
  <c r="F33" i="9"/>
  <c r="G33" i="9"/>
  <c r="H33" i="9"/>
  <c r="I33" i="9"/>
  <c r="J33" i="9"/>
  <c r="K33" i="9"/>
  <c r="L33" i="9"/>
  <c r="A34" i="9"/>
  <c r="B34" i="9"/>
  <c r="N34" i="9" s="1"/>
  <c r="C34" i="9"/>
  <c r="D34" i="9"/>
  <c r="E34" i="9"/>
  <c r="F34" i="9"/>
  <c r="G34" i="9"/>
  <c r="H34" i="9"/>
  <c r="I34" i="9"/>
  <c r="J34" i="9"/>
  <c r="K34" i="9"/>
  <c r="L34" i="9"/>
  <c r="A35" i="9"/>
  <c r="B35" i="9"/>
  <c r="N35" i="9" s="1"/>
  <c r="C35" i="9"/>
  <c r="D35" i="9"/>
  <c r="E35" i="9"/>
  <c r="F35" i="9"/>
  <c r="G35" i="9"/>
  <c r="H35" i="9"/>
  <c r="I35" i="9"/>
  <c r="J35" i="9"/>
  <c r="K35" i="9"/>
  <c r="L35" i="9"/>
  <c r="A36" i="9"/>
  <c r="B36" i="9"/>
  <c r="N36" i="9" s="1"/>
  <c r="C36" i="9"/>
  <c r="D36" i="9"/>
  <c r="E36" i="9"/>
  <c r="F36" i="9"/>
  <c r="G36" i="9"/>
  <c r="H36" i="9"/>
  <c r="I36" i="9"/>
  <c r="J36" i="9"/>
  <c r="K36" i="9"/>
  <c r="L36" i="9"/>
  <c r="A37" i="9"/>
  <c r="B37" i="9"/>
  <c r="N37" i="9" s="1"/>
  <c r="C37" i="9"/>
  <c r="D37" i="9"/>
  <c r="E37" i="9"/>
  <c r="F37" i="9"/>
  <c r="G37" i="9"/>
  <c r="H37" i="9"/>
  <c r="I37" i="9"/>
  <c r="J37" i="9"/>
  <c r="K37" i="9"/>
  <c r="L37" i="9"/>
  <c r="A38" i="9"/>
  <c r="B38" i="9"/>
  <c r="N38" i="9" s="1"/>
  <c r="C38" i="9"/>
  <c r="D38" i="9"/>
  <c r="E38" i="9"/>
  <c r="F38" i="9"/>
  <c r="G38" i="9"/>
  <c r="H38" i="9"/>
  <c r="I38" i="9"/>
  <c r="J38" i="9"/>
  <c r="K38" i="9"/>
  <c r="L38" i="9"/>
  <c r="A39" i="9"/>
  <c r="B39" i="9"/>
  <c r="C39" i="9"/>
  <c r="N39" i="9" s="1"/>
  <c r="D39" i="9"/>
  <c r="E39" i="9"/>
  <c r="F39" i="9"/>
  <c r="G39" i="9"/>
  <c r="H39" i="9"/>
  <c r="I39" i="9"/>
  <c r="J39" i="9"/>
  <c r="K39" i="9"/>
  <c r="L39" i="9"/>
  <c r="A40" i="9"/>
  <c r="B40" i="9"/>
  <c r="C40" i="9"/>
  <c r="N40" i="9" s="1"/>
  <c r="D40" i="9"/>
  <c r="E40" i="9"/>
  <c r="F40" i="9"/>
  <c r="G40" i="9"/>
  <c r="H40" i="9"/>
  <c r="I40" i="9"/>
  <c r="J40" i="9"/>
  <c r="K40" i="9"/>
  <c r="L40" i="9"/>
  <c r="A41" i="9"/>
  <c r="B41" i="9"/>
  <c r="N41" i="9" s="1"/>
  <c r="C41" i="9"/>
  <c r="D41" i="9"/>
  <c r="E41" i="9"/>
  <c r="F41" i="9"/>
  <c r="G41" i="9"/>
  <c r="H41" i="9"/>
  <c r="I41" i="9"/>
  <c r="J41" i="9"/>
  <c r="K41" i="9"/>
  <c r="L41" i="9"/>
  <c r="A42" i="9"/>
  <c r="B42" i="9"/>
  <c r="N42" i="9" s="1"/>
  <c r="C42" i="9"/>
  <c r="D42" i="9"/>
  <c r="E42" i="9"/>
  <c r="F42" i="9"/>
  <c r="G42" i="9"/>
  <c r="H42" i="9"/>
  <c r="I42" i="9"/>
  <c r="J42" i="9"/>
  <c r="K42" i="9"/>
  <c r="L42" i="9"/>
  <c r="A43" i="9"/>
  <c r="B43" i="9"/>
  <c r="N43" i="9" s="1"/>
  <c r="C43" i="9"/>
  <c r="D43" i="9"/>
  <c r="E43" i="9"/>
  <c r="F43" i="9"/>
  <c r="G43" i="9"/>
  <c r="H43" i="9"/>
  <c r="I43" i="9"/>
  <c r="J43" i="9"/>
  <c r="K43" i="9"/>
  <c r="L43" i="9"/>
  <c r="A44" i="9"/>
  <c r="B44" i="9"/>
  <c r="C44" i="9"/>
  <c r="D44" i="9"/>
  <c r="E44" i="9"/>
  <c r="F44" i="9"/>
  <c r="G44" i="9"/>
  <c r="H44" i="9"/>
  <c r="I44" i="9"/>
  <c r="J44" i="9"/>
  <c r="K44" i="9"/>
  <c r="L44" i="9"/>
  <c r="A45" i="9"/>
  <c r="B45" i="9"/>
  <c r="C45" i="9"/>
  <c r="D45" i="9"/>
  <c r="E45" i="9"/>
  <c r="F45" i="9"/>
  <c r="G45" i="9"/>
  <c r="H45" i="9"/>
  <c r="I45" i="9"/>
  <c r="J45" i="9"/>
  <c r="K45" i="9"/>
  <c r="L45" i="9"/>
  <c r="A46" i="9"/>
  <c r="B46" i="9"/>
  <c r="C46" i="9"/>
  <c r="D46" i="9"/>
  <c r="E46" i="9"/>
  <c r="F46" i="9"/>
  <c r="G46" i="9"/>
  <c r="H46" i="9"/>
  <c r="I46" i="9"/>
  <c r="J46" i="9"/>
  <c r="K46" i="9"/>
  <c r="L46" i="9"/>
  <c r="A47" i="9"/>
  <c r="B47" i="9"/>
  <c r="C47" i="9"/>
  <c r="D47" i="9"/>
  <c r="E47" i="9"/>
  <c r="F47" i="9"/>
  <c r="G47" i="9"/>
  <c r="H47" i="9"/>
  <c r="I47" i="9"/>
  <c r="J47" i="9"/>
  <c r="K47" i="9"/>
  <c r="L47" i="9"/>
  <c r="A48" i="9"/>
  <c r="B48" i="9"/>
  <c r="C48" i="9"/>
  <c r="D48" i="9"/>
  <c r="E48" i="9"/>
  <c r="F48" i="9"/>
  <c r="G48" i="9"/>
  <c r="H48" i="9"/>
  <c r="I48" i="9"/>
  <c r="J48" i="9"/>
  <c r="K48" i="9"/>
  <c r="L48" i="9"/>
  <c r="A49" i="9"/>
  <c r="B49" i="9"/>
  <c r="C49" i="9"/>
  <c r="D49" i="9"/>
  <c r="E49" i="9"/>
  <c r="F49" i="9"/>
  <c r="G49" i="9"/>
  <c r="H49" i="9"/>
  <c r="I49" i="9"/>
  <c r="J49" i="9"/>
  <c r="K49" i="9"/>
  <c r="L49" i="9"/>
  <c r="A50" i="9"/>
  <c r="B50" i="9"/>
  <c r="C50" i="9"/>
  <c r="D50" i="9"/>
  <c r="E50" i="9"/>
  <c r="F50" i="9"/>
  <c r="G50" i="9"/>
  <c r="H50" i="9"/>
  <c r="I50" i="9"/>
  <c r="J50" i="9"/>
  <c r="K50" i="9"/>
  <c r="L50" i="9"/>
  <c r="A51" i="9"/>
  <c r="B51" i="9"/>
  <c r="C51" i="9"/>
  <c r="D51" i="9"/>
  <c r="E51" i="9"/>
  <c r="F51" i="9"/>
  <c r="G51" i="9"/>
  <c r="H51" i="9"/>
  <c r="I51" i="9"/>
  <c r="J51" i="9"/>
  <c r="K51" i="9"/>
  <c r="L51" i="9"/>
  <c r="A52" i="9"/>
  <c r="B52" i="9"/>
  <c r="C52" i="9"/>
  <c r="D52" i="9"/>
  <c r="E52" i="9"/>
  <c r="F52" i="9"/>
  <c r="G52" i="9"/>
  <c r="H52" i="9"/>
  <c r="I52" i="9"/>
  <c r="J52" i="9"/>
  <c r="K52" i="9"/>
  <c r="L52" i="9"/>
  <c r="A53" i="9"/>
  <c r="B53" i="9"/>
  <c r="C53" i="9"/>
  <c r="D53" i="9"/>
  <c r="E53" i="9"/>
  <c r="F53" i="9"/>
  <c r="G53" i="9"/>
  <c r="H53" i="9"/>
  <c r="I53" i="9"/>
  <c r="J53" i="9"/>
  <c r="K53" i="9"/>
  <c r="L53" i="9"/>
  <c r="A54" i="9"/>
  <c r="B54" i="9"/>
  <c r="C54" i="9"/>
  <c r="D54" i="9"/>
  <c r="E54" i="9"/>
  <c r="F54" i="9"/>
  <c r="G54" i="9"/>
  <c r="H54" i="9"/>
  <c r="I54" i="9"/>
  <c r="J54" i="9"/>
  <c r="K54" i="9"/>
  <c r="L54" i="9"/>
  <c r="A55" i="9"/>
  <c r="B55" i="9"/>
  <c r="C55" i="9"/>
  <c r="D55" i="9"/>
  <c r="E55" i="9"/>
  <c r="F55" i="9"/>
  <c r="G55" i="9"/>
  <c r="H55" i="9"/>
  <c r="I55" i="9"/>
  <c r="J55" i="9"/>
  <c r="K55" i="9"/>
  <c r="L55" i="9"/>
  <c r="A56" i="9"/>
  <c r="B56" i="9"/>
  <c r="C56" i="9"/>
  <c r="D56" i="9"/>
  <c r="E56" i="9"/>
  <c r="F56" i="9"/>
  <c r="G56" i="9"/>
  <c r="H56" i="9"/>
  <c r="I56" i="9"/>
  <c r="J56" i="9"/>
  <c r="K56" i="9"/>
  <c r="L56" i="9"/>
  <c r="A57" i="9"/>
  <c r="B57" i="9"/>
  <c r="C57" i="9"/>
  <c r="D57" i="9"/>
  <c r="E57" i="9"/>
  <c r="F57" i="9"/>
  <c r="G57" i="9"/>
  <c r="H57" i="9"/>
  <c r="I57" i="9"/>
  <c r="J57" i="9"/>
  <c r="K57" i="9"/>
  <c r="L57" i="9"/>
  <c r="A58" i="9"/>
  <c r="B58" i="9"/>
  <c r="C58" i="9"/>
  <c r="D58" i="9"/>
  <c r="E58" i="9"/>
  <c r="F58" i="9"/>
  <c r="G58" i="9"/>
  <c r="H58" i="9"/>
  <c r="I58" i="9"/>
  <c r="J58" i="9"/>
  <c r="K58" i="9"/>
  <c r="L58" i="9"/>
  <c r="A59" i="9"/>
  <c r="B59" i="9"/>
  <c r="C59" i="9"/>
  <c r="D59" i="9"/>
  <c r="E59" i="9"/>
  <c r="F59" i="9"/>
  <c r="G59" i="9"/>
  <c r="H59" i="9"/>
  <c r="I59" i="9"/>
  <c r="J59" i="9"/>
  <c r="K59" i="9"/>
  <c r="L59" i="9"/>
  <c r="A60" i="9"/>
  <c r="B60" i="9"/>
  <c r="C60" i="9"/>
  <c r="D60" i="9"/>
  <c r="E60" i="9"/>
  <c r="F60" i="9"/>
  <c r="G60" i="9"/>
  <c r="H60" i="9"/>
  <c r="I60" i="9"/>
  <c r="J60" i="9"/>
  <c r="K60" i="9"/>
  <c r="L60" i="9"/>
  <c r="A61" i="9"/>
  <c r="B61" i="9"/>
  <c r="C61" i="9"/>
  <c r="D61" i="9"/>
  <c r="E61" i="9"/>
  <c r="F61" i="9"/>
  <c r="G61" i="9"/>
  <c r="H61" i="9"/>
  <c r="I61" i="9"/>
  <c r="J61" i="9"/>
  <c r="K61" i="9"/>
  <c r="L61" i="9"/>
  <c r="A62" i="9"/>
  <c r="B62" i="9"/>
  <c r="C62" i="9"/>
  <c r="D62" i="9"/>
  <c r="E62" i="9"/>
  <c r="F62" i="9"/>
  <c r="G62" i="9"/>
  <c r="H62" i="9"/>
  <c r="I62" i="9"/>
  <c r="J62" i="9"/>
  <c r="K62" i="9"/>
  <c r="L62" i="9"/>
  <c r="A63" i="9"/>
  <c r="B63" i="9"/>
  <c r="C63" i="9"/>
  <c r="D63" i="9"/>
  <c r="E63" i="9"/>
  <c r="F63" i="9"/>
  <c r="G63" i="9"/>
  <c r="H63" i="9"/>
  <c r="I63" i="9"/>
  <c r="J63" i="9"/>
  <c r="K63" i="9"/>
  <c r="L63" i="9"/>
  <c r="A64" i="9"/>
  <c r="B64" i="9"/>
  <c r="C64" i="9"/>
  <c r="D64" i="9"/>
  <c r="E64" i="9"/>
  <c r="F64" i="9"/>
  <c r="G64" i="9"/>
  <c r="H64" i="9"/>
  <c r="I64" i="9"/>
  <c r="J64" i="9"/>
  <c r="K64" i="9"/>
  <c r="L64" i="9"/>
  <c r="A65" i="9"/>
  <c r="B65" i="9"/>
  <c r="C65" i="9"/>
  <c r="D65" i="9"/>
  <c r="E65" i="9"/>
  <c r="F65" i="9"/>
  <c r="G65" i="9"/>
  <c r="H65" i="9"/>
  <c r="I65" i="9"/>
  <c r="J65" i="9"/>
  <c r="K65" i="9"/>
  <c r="L65" i="9"/>
  <c r="A66" i="9"/>
  <c r="B66" i="9"/>
  <c r="C66" i="9"/>
  <c r="D66" i="9"/>
  <c r="E66" i="9"/>
  <c r="F66" i="9"/>
  <c r="G66" i="9"/>
  <c r="H66" i="9"/>
  <c r="I66" i="9"/>
  <c r="J66" i="9"/>
  <c r="K66" i="9"/>
  <c r="L66" i="9"/>
  <c r="A67" i="9"/>
  <c r="B67" i="9"/>
  <c r="C67" i="9"/>
  <c r="D67" i="9"/>
  <c r="E67" i="9"/>
  <c r="F67" i="9"/>
  <c r="G67" i="9"/>
  <c r="H67" i="9"/>
  <c r="I67" i="9"/>
  <c r="J67" i="9"/>
  <c r="K67" i="9"/>
  <c r="L67" i="9"/>
  <c r="A68" i="9"/>
  <c r="B68" i="9"/>
  <c r="C68" i="9"/>
  <c r="D68" i="9"/>
  <c r="E68" i="9"/>
  <c r="F68" i="9"/>
  <c r="G68" i="9"/>
  <c r="H68" i="9"/>
  <c r="I68" i="9"/>
  <c r="J68" i="9"/>
  <c r="K68" i="9"/>
  <c r="L68" i="9"/>
  <c r="A69" i="9"/>
  <c r="B69" i="9"/>
  <c r="C69" i="9"/>
  <c r="D69" i="9"/>
  <c r="E69" i="9"/>
  <c r="F69" i="9"/>
  <c r="G69" i="9"/>
  <c r="H69" i="9"/>
  <c r="I69" i="9"/>
  <c r="J69" i="9"/>
  <c r="K69" i="9"/>
  <c r="L69" i="9"/>
  <c r="A70" i="9"/>
  <c r="B70" i="9"/>
  <c r="C70" i="9"/>
  <c r="D70" i="9"/>
  <c r="E70" i="9"/>
  <c r="F70" i="9"/>
  <c r="G70" i="9"/>
  <c r="H70" i="9"/>
  <c r="I70" i="9"/>
  <c r="J70" i="9"/>
  <c r="K70" i="9"/>
  <c r="L70" i="9"/>
  <c r="A71" i="9"/>
  <c r="B71" i="9"/>
  <c r="C71" i="9"/>
  <c r="D71" i="9"/>
  <c r="E71" i="9"/>
  <c r="F71" i="9"/>
  <c r="G71" i="9"/>
  <c r="H71" i="9"/>
  <c r="I71" i="9"/>
  <c r="J71" i="9"/>
  <c r="K71" i="9"/>
  <c r="L71" i="9"/>
  <c r="A72" i="9"/>
  <c r="B72" i="9"/>
  <c r="C72" i="9"/>
  <c r="D72" i="9"/>
  <c r="E72" i="9"/>
  <c r="F72" i="9"/>
  <c r="G72" i="9"/>
  <c r="H72" i="9"/>
  <c r="I72" i="9"/>
  <c r="J72" i="9"/>
  <c r="K72" i="9"/>
  <c r="L72" i="9"/>
  <c r="A73" i="9"/>
  <c r="B73" i="9"/>
  <c r="C73" i="9"/>
  <c r="D73" i="9"/>
  <c r="E73" i="9"/>
  <c r="F73" i="9"/>
  <c r="G73" i="9"/>
  <c r="H73" i="9"/>
  <c r="I73" i="9"/>
  <c r="J73" i="9"/>
  <c r="K73" i="9"/>
  <c r="L73" i="9"/>
  <c r="A74" i="9"/>
  <c r="B74" i="9"/>
  <c r="C74" i="9"/>
  <c r="D74" i="9"/>
  <c r="E74" i="9"/>
  <c r="F74" i="9"/>
  <c r="G74" i="9"/>
  <c r="H74" i="9"/>
  <c r="I74" i="9"/>
  <c r="J74" i="9"/>
  <c r="K74" i="9"/>
  <c r="L74" i="9"/>
  <c r="A75" i="9"/>
  <c r="B75" i="9"/>
  <c r="C75" i="9"/>
  <c r="D75" i="9"/>
  <c r="E75" i="9"/>
  <c r="F75" i="9"/>
  <c r="G75" i="9"/>
  <c r="H75" i="9"/>
  <c r="I75" i="9"/>
  <c r="J75" i="9"/>
  <c r="K75" i="9"/>
  <c r="L75" i="9"/>
  <c r="A76" i="9"/>
  <c r="B76" i="9"/>
  <c r="C76" i="9"/>
  <c r="D76" i="9"/>
  <c r="E76" i="9"/>
  <c r="F76" i="9"/>
  <c r="G76" i="9"/>
  <c r="H76" i="9"/>
  <c r="I76" i="9"/>
  <c r="J76" i="9"/>
  <c r="K76" i="9"/>
  <c r="L76" i="9"/>
  <c r="A77" i="9"/>
  <c r="B77" i="9"/>
  <c r="C77" i="9"/>
  <c r="D77" i="9"/>
  <c r="E77" i="9"/>
  <c r="F77" i="9"/>
  <c r="G77" i="9"/>
  <c r="H77" i="9"/>
  <c r="I77" i="9"/>
  <c r="J77" i="9"/>
  <c r="K77" i="9"/>
  <c r="L77" i="9"/>
  <c r="A78" i="9"/>
  <c r="B78" i="9"/>
  <c r="C78" i="9"/>
  <c r="D78" i="9"/>
  <c r="E78" i="9"/>
  <c r="F78" i="9"/>
  <c r="G78" i="9"/>
  <c r="H78" i="9"/>
  <c r="I78" i="9"/>
  <c r="J78" i="9"/>
  <c r="K78" i="9"/>
  <c r="L78" i="9"/>
  <c r="A79" i="9"/>
  <c r="B79" i="9"/>
  <c r="C79" i="9"/>
  <c r="D79" i="9"/>
  <c r="E79" i="9"/>
  <c r="F79" i="9"/>
  <c r="G79" i="9"/>
  <c r="H79" i="9"/>
  <c r="I79" i="9"/>
  <c r="J79" i="9"/>
  <c r="K79" i="9"/>
  <c r="L79" i="9"/>
  <c r="A80" i="9"/>
  <c r="B80" i="9"/>
  <c r="C80" i="9"/>
  <c r="D80" i="9"/>
  <c r="E80" i="9"/>
  <c r="F80" i="9"/>
  <c r="G80" i="9"/>
  <c r="H80" i="9"/>
  <c r="I80" i="9"/>
  <c r="J80" i="9"/>
  <c r="K80" i="9"/>
  <c r="L80" i="9"/>
  <c r="A81" i="9"/>
  <c r="B81" i="9"/>
  <c r="C81" i="9"/>
  <c r="D81" i="9"/>
  <c r="E81" i="9"/>
  <c r="F81" i="9"/>
  <c r="G81" i="9"/>
  <c r="H81" i="9"/>
  <c r="I81" i="9"/>
  <c r="J81" i="9"/>
  <c r="K81" i="9"/>
  <c r="L81" i="9"/>
  <c r="A82" i="9"/>
  <c r="B82" i="9"/>
  <c r="C82" i="9"/>
  <c r="D82" i="9"/>
  <c r="E82" i="9"/>
  <c r="F82" i="9"/>
  <c r="G82" i="9"/>
  <c r="H82" i="9"/>
  <c r="I82" i="9"/>
  <c r="J82" i="9"/>
  <c r="K82" i="9"/>
  <c r="L82" i="9"/>
  <c r="A83" i="9"/>
  <c r="B83" i="9"/>
  <c r="C83" i="9"/>
  <c r="D83" i="9"/>
  <c r="E83" i="9"/>
  <c r="F83" i="9"/>
  <c r="G83" i="9"/>
  <c r="H83" i="9"/>
  <c r="I83" i="9"/>
  <c r="J83" i="9"/>
  <c r="K83" i="9"/>
  <c r="L83" i="9"/>
  <c r="A84" i="9"/>
  <c r="B84" i="9"/>
  <c r="C84" i="9"/>
  <c r="D84" i="9"/>
  <c r="E84" i="9"/>
  <c r="F84" i="9"/>
  <c r="G84" i="9"/>
  <c r="H84" i="9"/>
  <c r="I84" i="9"/>
  <c r="J84" i="9"/>
  <c r="K84" i="9"/>
  <c r="L84" i="9"/>
  <c r="A85" i="9"/>
  <c r="B85" i="9"/>
  <c r="C85" i="9"/>
  <c r="D85" i="9"/>
  <c r="E85" i="9"/>
  <c r="F85" i="9"/>
  <c r="G85" i="9"/>
  <c r="H85" i="9"/>
  <c r="I85" i="9"/>
  <c r="J85" i="9"/>
  <c r="K85" i="9"/>
  <c r="L85" i="9"/>
  <c r="A86" i="9"/>
  <c r="B86" i="9"/>
  <c r="C86" i="9"/>
  <c r="D86" i="9"/>
  <c r="E86" i="9"/>
  <c r="F86" i="9"/>
  <c r="G86" i="9"/>
  <c r="H86" i="9"/>
  <c r="I86" i="9"/>
  <c r="J86" i="9"/>
  <c r="K86" i="9"/>
  <c r="L86" i="9"/>
  <c r="A87" i="9"/>
  <c r="B87" i="9"/>
  <c r="C87" i="9"/>
  <c r="D87" i="9"/>
  <c r="E87" i="9"/>
  <c r="F87" i="9"/>
  <c r="G87" i="9"/>
  <c r="H87" i="9"/>
  <c r="I87" i="9"/>
  <c r="J87" i="9"/>
  <c r="K87" i="9"/>
  <c r="L87" i="9"/>
  <c r="A88" i="9"/>
  <c r="B88" i="9"/>
  <c r="C88" i="9"/>
  <c r="D88" i="9"/>
  <c r="E88" i="9"/>
  <c r="F88" i="9"/>
  <c r="G88" i="9"/>
  <c r="H88" i="9"/>
  <c r="I88" i="9"/>
  <c r="J88" i="9"/>
  <c r="K88" i="9"/>
  <c r="L88" i="9"/>
  <c r="A89" i="9"/>
  <c r="B89" i="9"/>
  <c r="C89" i="9"/>
  <c r="D89" i="9"/>
  <c r="E89" i="9"/>
  <c r="F89" i="9"/>
  <c r="G89" i="9"/>
  <c r="H89" i="9"/>
  <c r="I89" i="9"/>
  <c r="J89" i="9"/>
  <c r="K89" i="9"/>
  <c r="L89" i="9"/>
  <c r="A90" i="9"/>
  <c r="B90" i="9"/>
  <c r="C90" i="9"/>
  <c r="D90" i="9"/>
  <c r="E90" i="9"/>
  <c r="F90" i="9"/>
  <c r="G90" i="9"/>
  <c r="H90" i="9"/>
  <c r="I90" i="9"/>
  <c r="J90" i="9"/>
  <c r="K90" i="9"/>
  <c r="L90" i="9"/>
  <c r="A91" i="9"/>
  <c r="B91" i="9"/>
  <c r="C91" i="9"/>
  <c r="D91" i="9"/>
  <c r="E91" i="9"/>
  <c r="F91" i="9"/>
  <c r="G91" i="9"/>
  <c r="H91" i="9"/>
  <c r="I91" i="9"/>
  <c r="J91" i="9"/>
  <c r="K91" i="9"/>
  <c r="L91" i="9"/>
  <c r="A92" i="9"/>
  <c r="B92" i="9"/>
  <c r="C92" i="9"/>
  <c r="D92" i="9"/>
  <c r="E92" i="9"/>
  <c r="F92" i="9"/>
  <c r="G92" i="9"/>
  <c r="H92" i="9"/>
  <c r="I92" i="9"/>
  <c r="J92" i="9"/>
  <c r="K92" i="9"/>
  <c r="L92" i="9"/>
  <c r="A93" i="9"/>
  <c r="B93" i="9"/>
  <c r="C93" i="9"/>
  <c r="D93" i="9"/>
  <c r="E93" i="9"/>
  <c r="F93" i="9"/>
  <c r="G93" i="9"/>
  <c r="H93" i="9"/>
  <c r="I93" i="9"/>
  <c r="J93" i="9"/>
  <c r="K93" i="9"/>
  <c r="L93" i="9"/>
  <c r="A94" i="9"/>
  <c r="B94" i="9"/>
  <c r="C94" i="9"/>
  <c r="D94" i="9"/>
  <c r="E94" i="9"/>
  <c r="F94" i="9"/>
  <c r="G94" i="9"/>
  <c r="H94" i="9"/>
  <c r="I94" i="9"/>
  <c r="J94" i="9"/>
  <c r="K94" i="9"/>
  <c r="L94" i="9"/>
  <c r="A95" i="9"/>
  <c r="B95" i="9"/>
  <c r="C95" i="9"/>
  <c r="D95" i="9"/>
  <c r="E95" i="9"/>
  <c r="F95" i="9"/>
  <c r="G95" i="9"/>
  <c r="H95" i="9"/>
  <c r="I95" i="9"/>
  <c r="J95" i="9"/>
  <c r="K95" i="9"/>
  <c r="L95" i="9"/>
  <c r="A96" i="9"/>
  <c r="B96" i="9"/>
  <c r="C96" i="9"/>
  <c r="D96" i="9"/>
  <c r="E96" i="9"/>
  <c r="F96" i="9"/>
  <c r="G96" i="9"/>
  <c r="H96" i="9"/>
  <c r="I96" i="9"/>
  <c r="J96" i="9"/>
  <c r="K96" i="9"/>
  <c r="L96" i="9"/>
  <c r="A97" i="9"/>
  <c r="B97" i="9"/>
  <c r="C97" i="9"/>
  <c r="D97" i="9"/>
  <c r="E97" i="9"/>
  <c r="F97" i="9"/>
  <c r="G97" i="9"/>
  <c r="H97" i="9"/>
  <c r="I97" i="9"/>
  <c r="J97" i="9"/>
  <c r="K97" i="9"/>
  <c r="L97" i="9"/>
  <c r="A98" i="9"/>
  <c r="B98" i="9"/>
  <c r="C98" i="9"/>
  <c r="D98" i="9"/>
  <c r="E98" i="9"/>
  <c r="F98" i="9"/>
  <c r="G98" i="9"/>
  <c r="H98" i="9"/>
  <c r="I98" i="9"/>
  <c r="J98" i="9"/>
  <c r="K98" i="9"/>
  <c r="L98" i="9"/>
  <c r="A99" i="9"/>
  <c r="B99" i="9"/>
  <c r="C99" i="9"/>
  <c r="D99" i="9"/>
  <c r="E99" i="9"/>
  <c r="F99" i="9"/>
  <c r="G99" i="9"/>
  <c r="H99" i="9"/>
  <c r="I99" i="9"/>
  <c r="J99" i="9"/>
  <c r="K99" i="9"/>
  <c r="L99" i="9"/>
  <c r="A100" i="9"/>
  <c r="B100" i="9"/>
  <c r="C100" i="9"/>
  <c r="D100" i="9"/>
  <c r="E100" i="9"/>
  <c r="F100" i="9"/>
  <c r="G100" i="9"/>
  <c r="H100" i="9"/>
  <c r="I100" i="9"/>
  <c r="J100" i="9"/>
  <c r="K100" i="9"/>
  <c r="L100" i="9"/>
  <c r="A101" i="9"/>
  <c r="B101" i="9"/>
  <c r="C101" i="9"/>
  <c r="D101" i="9"/>
  <c r="E101" i="9"/>
  <c r="F101" i="9"/>
  <c r="G101" i="9"/>
  <c r="H101" i="9"/>
  <c r="I101" i="9"/>
  <c r="J101" i="9"/>
  <c r="K101" i="9"/>
  <c r="L101" i="9"/>
  <c r="A102" i="9"/>
  <c r="B102" i="9"/>
  <c r="C102" i="9"/>
  <c r="D102" i="9"/>
  <c r="E102" i="9"/>
  <c r="F102" i="9"/>
  <c r="G102" i="9"/>
  <c r="H102" i="9"/>
  <c r="I102" i="9"/>
  <c r="J102" i="9"/>
  <c r="K102" i="9"/>
  <c r="L102" i="9"/>
  <c r="A103" i="9"/>
  <c r="B103" i="9"/>
  <c r="C103" i="9"/>
  <c r="D103" i="9"/>
  <c r="E103" i="9"/>
  <c r="F103" i="9"/>
  <c r="G103" i="9"/>
  <c r="H103" i="9"/>
  <c r="I103" i="9"/>
  <c r="J103" i="9"/>
  <c r="K103" i="9"/>
  <c r="L103" i="9"/>
  <c r="A104" i="9"/>
  <c r="B104" i="9"/>
  <c r="C104" i="9"/>
  <c r="D104" i="9"/>
  <c r="E104" i="9"/>
  <c r="F104" i="9"/>
  <c r="G104" i="9"/>
  <c r="H104" i="9"/>
  <c r="I104" i="9"/>
  <c r="J104" i="9"/>
  <c r="K104" i="9"/>
  <c r="L104" i="9"/>
  <c r="A105" i="9"/>
  <c r="B105" i="9"/>
  <c r="C105" i="9"/>
  <c r="D105" i="9"/>
  <c r="E105" i="9"/>
  <c r="F105" i="9"/>
  <c r="G105" i="9"/>
  <c r="H105" i="9"/>
  <c r="I105" i="9"/>
  <c r="J105" i="9"/>
  <c r="K105" i="9"/>
  <c r="L105" i="9"/>
  <c r="A106" i="9"/>
  <c r="B106" i="9"/>
  <c r="C106" i="9"/>
  <c r="D106" i="9"/>
  <c r="E106" i="9"/>
  <c r="F106" i="9"/>
  <c r="G106" i="9"/>
  <c r="H106" i="9"/>
  <c r="I106" i="9"/>
  <c r="J106" i="9"/>
  <c r="K106" i="9"/>
  <c r="L106" i="9"/>
  <c r="A107" i="9"/>
  <c r="B107" i="9"/>
  <c r="C107" i="9"/>
  <c r="D107" i="9"/>
  <c r="E107" i="9"/>
  <c r="F107" i="9"/>
  <c r="G107" i="9"/>
  <c r="H107" i="9"/>
  <c r="I107" i="9"/>
  <c r="J107" i="9"/>
  <c r="K107" i="9"/>
  <c r="L107" i="9"/>
  <c r="A108" i="9"/>
  <c r="B108" i="9"/>
  <c r="C108" i="9"/>
  <c r="D108" i="9"/>
  <c r="E108" i="9"/>
  <c r="F108" i="9"/>
  <c r="G108" i="9"/>
  <c r="H108" i="9"/>
  <c r="I108" i="9"/>
  <c r="J108" i="9"/>
  <c r="K108" i="9"/>
  <c r="L108" i="9"/>
  <c r="A109" i="9"/>
  <c r="B109" i="9"/>
  <c r="C109" i="9"/>
  <c r="D109" i="9"/>
  <c r="E109" i="9"/>
  <c r="F109" i="9"/>
  <c r="G109" i="9"/>
  <c r="H109" i="9"/>
  <c r="I109" i="9"/>
  <c r="J109" i="9"/>
  <c r="K109" i="9"/>
  <c r="L109" i="9"/>
  <c r="A110" i="9"/>
  <c r="B110" i="9"/>
  <c r="C110" i="9"/>
  <c r="D110" i="9"/>
  <c r="E110" i="9"/>
  <c r="F110" i="9"/>
  <c r="G110" i="9"/>
  <c r="H110" i="9"/>
  <c r="I110" i="9"/>
  <c r="J110" i="9"/>
  <c r="K110" i="9"/>
  <c r="L110" i="9"/>
  <c r="A111" i="9"/>
  <c r="B111" i="9"/>
  <c r="C111" i="9"/>
  <c r="D111" i="9"/>
  <c r="E111" i="9"/>
  <c r="F111" i="9"/>
  <c r="G111" i="9"/>
  <c r="H111" i="9"/>
  <c r="I111" i="9"/>
  <c r="J111" i="9"/>
  <c r="K111" i="9"/>
  <c r="L111" i="9"/>
  <c r="A112" i="9"/>
  <c r="B112" i="9"/>
  <c r="C112" i="9"/>
  <c r="D112" i="9"/>
  <c r="E112" i="9"/>
  <c r="F112" i="9"/>
  <c r="G112" i="9"/>
  <c r="H112" i="9"/>
  <c r="I112" i="9"/>
  <c r="J112" i="9"/>
  <c r="K112" i="9"/>
  <c r="L112" i="9"/>
  <c r="A113" i="9"/>
  <c r="B113" i="9"/>
  <c r="C113" i="9"/>
  <c r="D113" i="9"/>
  <c r="E113" i="9"/>
  <c r="F113" i="9"/>
  <c r="G113" i="9"/>
  <c r="H113" i="9"/>
  <c r="I113" i="9"/>
  <c r="J113" i="9"/>
  <c r="K113" i="9"/>
  <c r="L113" i="9"/>
  <c r="A114" i="9"/>
  <c r="B114" i="9"/>
  <c r="C114" i="9"/>
  <c r="D114" i="9"/>
  <c r="E114" i="9"/>
  <c r="F114" i="9"/>
  <c r="G114" i="9"/>
  <c r="H114" i="9"/>
  <c r="I114" i="9"/>
  <c r="J114" i="9"/>
  <c r="K114" i="9"/>
  <c r="L114" i="9"/>
  <c r="A115" i="9"/>
  <c r="B115" i="9"/>
  <c r="C115" i="9"/>
  <c r="D115" i="9"/>
  <c r="E115" i="9"/>
  <c r="F115" i="9"/>
  <c r="G115" i="9"/>
  <c r="H115" i="9"/>
  <c r="I115" i="9"/>
  <c r="J115" i="9"/>
  <c r="K115" i="9"/>
  <c r="L115" i="9"/>
  <c r="A116" i="9"/>
  <c r="B116" i="9"/>
  <c r="C116" i="9"/>
  <c r="D116" i="9"/>
  <c r="E116" i="9"/>
  <c r="F116" i="9"/>
  <c r="G116" i="9"/>
  <c r="H116" i="9"/>
  <c r="I116" i="9"/>
  <c r="J116" i="9"/>
  <c r="K116" i="9"/>
  <c r="L116" i="9"/>
  <c r="A117" i="9"/>
  <c r="B117" i="9"/>
  <c r="C117" i="9"/>
  <c r="D117" i="9"/>
  <c r="E117" i="9"/>
  <c r="F117" i="9"/>
  <c r="G117" i="9"/>
  <c r="H117" i="9"/>
  <c r="I117" i="9"/>
  <c r="J117" i="9"/>
  <c r="K117" i="9"/>
  <c r="L117" i="9"/>
  <c r="A118" i="9"/>
  <c r="B118" i="9"/>
  <c r="C118" i="9"/>
  <c r="D118" i="9"/>
  <c r="E118" i="9"/>
  <c r="F118" i="9"/>
  <c r="G118" i="9"/>
  <c r="H118" i="9"/>
  <c r="I118" i="9"/>
  <c r="J118" i="9"/>
  <c r="K118" i="9"/>
  <c r="L118" i="9"/>
  <c r="A119" i="9"/>
  <c r="B119" i="9"/>
  <c r="C119" i="9"/>
  <c r="D119" i="9"/>
  <c r="E119" i="9"/>
  <c r="F119" i="9"/>
  <c r="G119" i="9"/>
  <c r="H119" i="9"/>
  <c r="I119" i="9"/>
  <c r="J119" i="9"/>
  <c r="K119" i="9"/>
  <c r="L119" i="9"/>
  <c r="A120" i="9"/>
  <c r="B120" i="9"/>
  <c r="C120" i="9"/>
  <c r="D120" i="9"/>
  <c r="E120" i="9"/>
  <c r="F120" i="9"/>
  <c r="G120" i="9"/>
  <c r="H120" i="9"/>
  <c r="I120" i="9"/>
  <c r="J120" i="9"/>
  <c r="K120" i="9"/>
  <c r="L120" i="9"/>
  <c r="A121" i="9"/>
  <c r="B121" i="9"/>
  <c r="C121" i="9"/>
  <c r="D121" i="9"/>
  <c r="E121" i="9"/>
  <c r="F121" i="9"/>
  <c r="G121" i="9"/>
  <c r="H121" i="9"/>
  <c r="I121" i="9"/>
  <c r="J121" i="9"/>
  <c r="K121" i="9"/>
  <c r="L121" i="9"/>
  <c r="A122" i="9"/>
  <c r="B122" i="9"/>
  <c r="C122" i="9"/>
  <c r="D122" i="9"/>
  <c r="E122" i="9"/>
  <c r="F122" i="9"/>
  <c r="G122" i="9"/>
  <c r="H122" i="9"/>
  <c r="I122" i="9"/>
  <c r="J122" i="9"/>
  <c r="K122" i="9"/>
  <c r="L122" i="9"/>
  <c r="A123" i="9"/>
  <c r="B123" i="9"/>
  <c r="C123" i="9"/>
  <c r="D123" i="9"/>
  <c r="E123" i="9"/>
  <c r="F123" i="9"/>
  <c r="G123" i="9"/>
  <c r="H123" i="9"/>
  <c r="I123" i="9"/>
  <c r="J123" i="9"/>
  <c r="K123" i="9"/>
  <c r="L123" i="9"/>
  <c r="A124" i="9"/>
  <c r="B124" i="9"/>
  <c r="C124" i="9"/>
  <c r="D124" i="9"/>
  <c r="E124" i="9"/>
  <c r="F124" i="9"/>
  <c r="G124" i="9"/>
  <c r="H124" i="9"/>
  <c r="I124" i="9"/>
  <c r="J124" i="9"/>
  <c r="K124" i="9"/>
  <c r="L124" i="9"/>
  <c r="A125" i="9"/>
  <c r="B125" i="9"/>
  <c r="C125" i="9"/>
  <c r="D125" i="9"/>
  <c r="E125" i="9"/>
  <c r="F125" i="9"/>
  <c r="G125" i="9"/>
  <c r="H125" i="9"/>
  <c r="I125" i="9"/>
  <c r="J125" i="9"/>
  <c r="K125" i="9"/>
  <c r="L125" i="9"/>
  <c r="A126" i="9"/>
  <c r="B126" i="9"/>
  <c r="C126" i="9"/>
  <c r="D126" i="9"/>
  <c r="E126" i="9"/>
  <c r="F126" i="9"/>
  <c r="G126" i="9"/>
  <c r="H126" i="9"/>
  <c r="I126" i="9"/>
  <c r="J126" i="9"/>
  <c r="K126" i="9"/>
  <c r="L126" i="9"/>
  <c r="A127" i="9"/>
  <c r="B127" i="9"/>
  <c r="C127" i="9"/>
  <c r="D127" i="9"/>
  <c r="E127" i="9"/>
  <c r="F127" i="9"/>
  <c r="G127" i="9"/>
  <c r="H127" i="9"/>
  <c r="I127" i="9"/>
  <c r="J127" i="9"/>
  <c r="K127" i="9"/>
  <c r="L127" i="9"/>
  <c r="A128" i="9"/>
  <c r="B128" i="9"/>
  <c r="C128" i="9"/>
  <c r="D128" i="9"/>
  <c r="E128" i="9"/>
  <c r="F128" i="9"/>
  <c r="G128" i="9"/>
  <c r="H128" i="9"/>
  <c r="I128" i="9"/>
  <c r="J128" i="9"/>
  <c r="K128" i="9"/>
  <c r="L128" i="9"/>
  <c r="A129" i="9"/>
  <c r="B129" i="9"/>
  <c r="C129" i="9"/>
  <c r="D129" i="9"/>
  <c r="E129" i="9"/>
  <c r="F129" i="9"/>
  <c r="G129" i="9"/>
  <c r="H129" i="9"/>
  <c r="I129" i="9"/>
  <c r="J129" i="9"/>
  <c r="K129" i="9"/>
  <c r="L129" i="9"/>
  <c r="A130" i="9"/>
  <c r="B130" i="9"/>
  <c r="C130" i="9"/>
  <c r="D130" i="9"/>
  <c r="E130" i="9"/>
  <c r="F130" i="9"/>
  <c r="G130" i="9"/>
  <c r="H130" i="9"/>
  <c r="I130" i="9"/>
  <c r="J130" i="9"/>
  <c r="K130" i="9"/>
  <c r="L130" i="9"/>
  <c r="A131" i="9"/>
  <c r="B131" i="9"/>
  <c r="C131" i="9"/>
  <c r="D131" i="9"/>
  <c r="E131" i="9"/>
  <c r="F131" i="9"/>
  <c r="G131" i="9"/>
  <c r="H131" i="9"/>
  <c r="I131" i="9"/>
  <c r="J131" i="9"/>
  <c r="K131" i="9"/>
  <c r="L131" i="9"/>
  <c r="A132" i="9"/>
  <c r="B132" i="9"/>
  <c r="C132" i="9"/>
  <c r="D132" i="9"/>
  <c r="E132" i="9"/>
  <c r="F132" i="9"/>
  <c r="G132" i="9"/>
  <c r="H132" i="9"/>
  <c r="I132" i="9"/>
  <c r="J132" i="9"/>
  <c r="K132" i="9"/>
  <c r="L132" i="9"/>
  <c r="A133" i="9"/>
  <c r="B133" i="9"/>
  <c r="C133" i="9"/>
  <c r="D133" i="9"/>
  <c r="E133" i="9"/>
  <c r="F133" i="9"/>
  <c r="G133" i="9"/>
  <c r="H133" i="9"/>
  <c r="I133" i="9"/>
  <c r="J133" i="9"/>
  <c r="K133" i="9"/>
  <c r="L133" i="9"/>
  <c r="A134" i="9"/>
  <c r="B134" i="9"/>
  <c r="C134" i="9"/>
  <c r="D134" i="9"/>
  <c r="E134" i="9"/>
  <c r="F134" i="9"/>
  <c r="G134" i="9"/>
  <c r="H134" i="9"/>
  <c r="I134" i="9"/>
  <c r="J134" i="9"/>
  <c r="K134" i="9"/>
  <c r="L134" i="9"/>
  <c r="A135" i="9"/>
  <c r="B135" i="9"/>
  <c r="C135" i="9"/>
  <c r="D135" i="9"/>
  <c r="E135" i="9"/>
  <c r="F135" i="9"/>
  <c r="G135" i="9"/>
  <c r="H135" i="9"/>
  <c r="I135" i="9"/>
  <c r="J135" i="9"/>
  <c r="K135" i="9"/>
  <c r="L135" i="9"/>
  <c r="A136" i="9"/>
  <c r="B136" i="9"/>
  <c r="C136" i="9"/>
  <c r="D136" i="9"/>
  <c r="E136" i="9"/>
  <c r="F136" i="9"/>
  <c r="G136" i="9"/>
  <c r="H136" i="9"/>
  <c r="I136" i="9"/>
  <c r="J136" i="9"/>
  <c r="K136" i="9"/>
  <c r="L136" i="9"/>
  <c r="A137" i="9"/>
  <c r="B137" i="9"/>
  <c r="C137" i="9"/>
  <c r="D137" i="9"/>
  <c r="E137" i="9"/>
  <c r="F137" i="9"/>
  <c r="G137" i="9"/>
  <c r="H137" i="9"/>
  <c r="I137" i="9"/>
  <c r="J137" i="9"/>
  <c r="K137" i="9"/>
  <c r="L137" i="9"/>
  <c r="A138" i="9"/>
  <c r="B138" i="9"/>
  <c r="C138" i="9"/>
  <c r="D138" i="9"/>
  <c r="E138" i="9"/>
  <c r="F138" i="9"/>
  <c r="G138" i="9"/>
  <c r="H138" i="9"/>
  <c r="I138" i="9"/>
  <c r="J138" i="9"/>
  <c r="K138" i="9"/>
  <c r="L138" i="9"/>
  <c r="A139" i="9"/>
  <c r="B139" i="9"/>
  <c r="C139" i="9"/>
  <c r="D139" i="9"/>
  <c r="E139" i="9"/>
  <c r="F139" i="9"/>
  <c r="G139" i="9"/>
  <c r="H139" i="9"/>
  <c r="I139" i="9"/>
  <c r="J139" i="9"/>
  <c r="K139" i="9"/>
  <c r="L139" i="9"/>
  <c r="A140" i="9"/>
  <c r="B140" i="9"/>
  <c r="C140" i="9"/>
  <c r="D140" i="9"/>
  <c r="E140" i="9"/>
  <c r="F140" i="9"/>
  <c r="G140" i="9"/>
  <c r="H140" i="9"/>
  <c r="I140" i="9"/>
  <c r="J140" i="9"/>
  <c r="K140" i="9"/>
  <c r="L140" i="9"/>
  <c r="A141" i="9"/>
  <c r="B141" i="9"/>
  <c r="C141" i="9"/>
  <c r="D141" i="9"/>
  <c r="E141" i="9"/>
  <c r="F141" i="9"/>
  <c r="G141" i="9"/>
  <c r="H141" i="9"/>
  <c r="I141" i="9"/>
  <c r="J141" i="9"/>
  <c r="K141" i="9"/>
  <c r="L141" i="9"/>
  <c r="A142" i="9"/>
  <c r="B142" i="9"/>
  <c r="C142" i="9"/>
  <c r="D142" i="9"/>
  <c r="E142" i="9"/>
  <c r="F142" i="9"/>
  <c r="G142" i="9"/>
  <c r="H142" i="9"/>
  <c r="I142" i="9"/>
  <c r="J142" i="9"/>
  <c r="K142" i="9"/>
  <c r="L142" i="9"/>
  <c r="A143" i="9"/>
  <c r="B143" i="9"/>
  <c r="C143" i="9"/>
  <c r="D143" i="9"/>
  <c r="E143" i="9"/>
  <c r="F143" i="9"/>
  <c r="G143" i="9"/>
  <c r="H143" i="9"/>
  <c r="I143" i="9"/>
  <c r="J143" i="9"/>
  <c r="K143" i="9"/>
  <c r="L143" i="9"/>
  <c r="A144" i="9"/>
  <c r="B144" i="9"/>
  <c r="C144" i="9"/>
  <c r="D144" i="9"/>
  <c r="E144" i="9"/>
  <c r="F144" i="9"/>
  <c r="G144" i="9"/>
  <c r="H144" i="9"/>
  <c r="I144" i="9"/>
  <c r="J144" i="9"/>
  <c r="K144" i="9"/>
  <c r="L144" i="9"/>
  <c r="A145" i="9"/>
  <c r="B145" i="9"/>
  <c r="C145" i="9"/>
  <c r="D145" i="9"/>
  <c r="E145" i="9"/>
  <c r="F145" i="9"/>
  <c r="G145" i="9"/>
  <c r="H145" i="9"/>
  <c r="I145" i="9"/>
  <c r="J145" i="9"/>
  <c r="K145" i="9"/>
  <c r="L145" i="9"/>
  <c r="A146" i="9"/>
  <c r="B146" i="9"/>
  <c r="C146" i="9"/>
  <c r="D146" i="9"/>
  <c r="E146" i="9"/>
  <c r="F146" i="9"/>
  <c r="G146" i="9"/>
  <c r="H146" i="9"/>
  <c r="I146" i="9"/>
  <c r="J146" i="9"/>
  <c r="K146" i="9"/>
  <c r="L146" i="9"/>
  <c r="A147" i="9"/>
  <c r="B147" i="9"/>
  <c r="C147" i="9"/>
  <c r="D147" i="9"/>
  <c r="E147" i="9"/>
  <c r="F147" i="9"/>
  <c r="G147" i="9"/>
  <c r="H147" i="9"/>
  <c r="I147" i="9"/>
  <c r="J147" i="9"/>
  <c r="K147" i="9"/>
  <c r="L147" i="9"/>
  <c r="A148" i="9"/>
  <c r="B148" i="9"/>
  <c r="C148" i="9"/>
  <c r="D148" i="9"/>
  <c r="E148" i="9"/>
  <c r="F148" i="9"/>
  <c r="G148" i="9"/>
  <c r="H148" i="9"/>
  <c r="I148" i="9"/>
  <c r="J148" i="9"/>
  <c r="K148" i="9"/>
  <c r="L148" i="9"/>
  <c r="A149" i="9"/>
  <c r="B149" i="9"/>
  <c r="C149" i="9"/>
  <c r="D149" i="9"/>
  <c r="E149" i="9"/>
  <c r="F149" i="9"/>
  <c r="G149" i="9"/>
  <c r="H149" i="9"/>
  <c r="I149" i="9"/>
  <c r="J149" i="9"/>
  <c r="K149" i="9"/>
  <c r="L149" i="9"/>
  <c r="A150" i="9"/>
  <c r="B150" i="9"/>
  <c r="C150" i="9"/>
  <c r="D150" i="9"/>
  <c r="E150" i="9"/>
  <c r="F150" i="9"/>
  <c r="G150" i="9"/>
  <c r="H150" i="9"/>
  <c r="I150" i="9"/>
  <c r="J150" i="9"/>
  <c r="K150" i="9"/>
  <c r="L150" i="9"/>
  <c r="A151" i="9"/>
  <c r="B151" i="9"/>
  <c r="C151" i="9"/>
  <c r="D151" i="9"/>
  <c r="E151" i="9"/>
  <c r="F151" i="9"/>
  <c r="G151" i="9"/>
  <c r="H151" i="9"/>
  <c r="I151" i="9"/>
  <c r="J151" i="9"/>
  <c r="K151" i="9"/>
  <c r="L151" i="9"/>
  <c r="A152" i="9"/>
  <c r="B152" i="9"/>
  <c r="C152" i="9"/>
  <c r="D152" i="9"/>
  <c r="E152" i="9"/>
  <c r="F152" i="9"/>
  <c r="G152" i="9"/>
  <c r="H152" i="9"/>
  <c r="I152" i="9"/>
  <c r="J152" i="9"/>
  <c r="K152" i="9"/>
  <c r="L152" i="9"/>
  <c r="A153" i="9"/>
  <c r="B153" i="9"/>
  <c r="C153" i="9"/>
  <c r="D153" i="9"/>
  <c r="E153" i="9"/>
  <c r="F153" i="9"/>
  <c r="G153" i="9"/>
  <c r="H153" i="9"/>
  <c r="I153" i="9"/>
  <c r="J153" i="9"/>
  <c r="K153" i="9"/>
  <c r="L153" i="9"/>
  <c r="A154" i="9"/>
  <c r="B154" i="9"/>
  <c r="C154" i="9"/>
  <c r="D154" i="9"/>
  <c r="E154" i="9"/>
  <c r="F154" i="9"/>
  <c r="G154" i="9"/>
  <c r="H154" i="9"/>
  <c r="I154" i="9"/>
  <c r="J154" i="9"/>
  <c r="K154" i="9"/>
  <c r="L154" i="9"/>
  <c r="A155" i="9"/>
  <c r="B155" i="9"/>
  <c r="C155" i="9"/>
  <c r="D155" i="9"/>
  <c r="E155" i="9"/>
  <c r="F155" i="9"/>
  <c r="G155" i="9"/>
  <c r="H155" i="9"/>
  <c r="I155" i="9"/>
  <c r="J155" i="9"/>
  <c r="K155" i="9"/>
  <c r="L155" i="9"/>
  <c r="A156" i="9"/>
  <c r="B156" i="9"/>
  <c r="C156" i="9"/>
  <c r="D156" i="9"/>
  <c r="E156" i="9"/>
  <c r="F156" i="9"/>
  <c r="G156" i="9"/>
  <c r="H156" i="9"/>
  <c r="I156" i="9"/>
  <c r="J156" i="9"/>
  <c r="K156" i="9"/>
  <c r="L156" i="9"/>
  <c r="A157" i="9"/>
  <c r="B157" i="9"/>
  <c r="C157" i="9"/>
  <c r="D157" i="9"/>
  <c r="E157" i="9"/>
  <c r="F157" i="9"/>
  <c r="G157" i="9"/>
  <c r="H157" i="9"/>
  <c r="I157" i="9"/>
  <c r="J157" i="9"/>
  <c r="K157" i="9"/>
  <c r="L157" i="9"/>
  <c r="A158" i="9"/>
  <c r="B158" i="9"/>
  <c r="C158" i="9"/>
  <c r="D158" i="9"/>
  <c r="E158" i="9"/>
  <c r="F158" i="9"/>
  <c r="G158" i="9"/>
  <c r="H158" i="9"/>
  <c r="I158" i="9"/>
  <c r="J158" i="9"/>
  <c r="K158" i="9"/>
  <c r="L158" i="9"/>
  <c r="A159" i="9"/>
  <c r="B159" i="9"/>
  <c r="C159" i="9"/>
  <c r="D159" i="9"/>
  <c r="E159" i="9"/>
  <c r="F159" i="9"/>
  <c r="G159" i="9"/>
  <c r="H159" i="9"/>
  <c r="I159" i="9"/>
  <c r="J159" i="9"/>
  <c r="K159" i="9"/>
  <c r="L159" i="9"/>
  <c r="A160" i="9"/>
  <c r="B160" i="9"/>
  <c r="C160" i="9"/>
  <c r="D160" i="9"/>
  <c r="E160" i="9"/>
  <c r="F160" i="9"/>
  <c r="G160" i="9"/>
  <c r="H160" i="9"/>
  <c r="I160" i="9"/>
  <c r="J160" i="9"/>
  <c r="K160" i="9"/>
  <c r="L160" i="9"/>
  <c r="A161" i="9"/>
  <c r="B161" i="9"/>
  <c r="C161" i="9"/>
  <c r="D161" i="9"/>
  <c r="E161" i="9"/>
  <c r="F161" i="9"/>
  <c r="G161" i="9"/>
  <c r="H161" i="9"/>
  <c r="I161" i="9"/>
  <c r="J161" i="9"/>
  <c r="K161" i="9"/>
  <c r="L161" i="9"/>
  <c r="A162" i="9"/>
  <c r="B162" i="9"/>
  <c r="C162" i="9"/>
  <c r="D162" i="9"/>
  <c r="E162" i="9"/>
  <c r="F162" i="9"/>
  <c r="G162" i="9"/>
  <c r="H162" i="9"/>
  <c r="I162" i="9"/>
  <c r="J162" i="9"/>
  <c r="K162" i="9"/>
  <c r="L162" i="9"/>
  <c r="A163" i="9"/>
  <c r="B163" i="9"/>
  <c r="C163" i="9"/>
  <c r="D163" i="9"/>
  <c r="E163" i="9"/>
  <c r="F163" i="9"/>
  <c r="G163" i="9"/>
  <c r="H163" i="9"/>
  <c r="I163" i="9"/>
  <c r="J163" i="9"/>
  <c r="K163" i="9"/>
  <c r="L163" i="9"/>
  <c r="A164" i="9"/>
  <c r="B164" i="9"/>
  <c r="C164" i="9"/>
  <c r="D164" i="9"/>
  <c r="E164" i="9"/>
  <c r="F164" i="9"/>
  <c r="G164" i="9"/>
  <c r="H164" i="9"/>
  <c r="I164" i="9"/>
  <c r="J164" i="9"/>
  <c r="K164" i="9"/>
  <c r="L164" i="9"/>
  <c r="A165" i="9"/>
  <c r="B165" i="9"/>
  <c r="C165" i="9"/>
  <c r="D165" i="9"/>
  <c r="E165" i="9"/>
  <c r="F165" i="9"/>
  <c r="G165" i="9"/>
  <c r="H165" i="9"/>
  <c r="I165" i="9"/>
  <c r="J165" i="9"/>
  <c r="K165" i="9"/>
  <c r="L165" i="9"/>
  <c r="A166" i="9"/>
  <c r="B166" i="9"/>
  <c r="C166" i="9"/>
  <c r="D166" i="9"/>
  <c r="E166" i="9"/>
  <c r="F166" i="9"/>
  <c r="G166" i="9"/>
  <c r="H166" i="9"/>
  <c r="I166" i="9"/>
  <c r="J166" i="9"/>
  <c r="K166" i="9"/>
  <c r="L166" i="9"/>
  <c r="A167" i="9"/>
  <c r="B167" i="9"/>
  <c r="C167" i="9"/>
  <c r="D167" i="9"/>
  <c r="E167" i="9"/>
  <c r="F167" i="9"/>
  <c r="G167" i="9"/>
  <c r="H167" i="9"/>
  <c r="I167" i="9"/>
  <c r="J167" i="9"/>
  <c r="K167" i="9"/>
  <c r="L167" i="9"/>
  <c r="A168" i="9"/>
  <c r="B168" i="9"/>
  <c r="C168" i="9"/>
  <c r="D168" i="9"/>
  <c r="E168" i="9"/>
  <c r="F168" i="9"/>
  <c r="G168" i="9"/>
  <c r="H168" i="9"/>
  <c r="I168" i="9"/>
  <c r="J168" i="9"/>
  <c r="K168" i="9"/>
  <c r="L168" i="9"/>
  <c r="A169" i="9"/>
  <c r="B169" i="9"/>
  <c r="C169" i="9"/>
  <c r="D169" i="9"/>
  <c r="E169" i="9"/>
  <c r="F169" i="9"/>
  <c r="G169" i="9"/>
  <c r="H169" i="9"/>
  <c r="I169" i="9"/>
  <c r="J169" i="9"/>
  <c r="K169" i="9"/>
  <c r="L169" i="9"/>
  <c r="A170" i="9"/>
  <c r="B170" i="9"/>
  <c r="C170" i="9"/>
  <c r="D170" i="9"/>
  <c r="E170" i="9"/>
  <c r="F170" i="9"/>
  <c r="G170" i="9"/>
  <c r="H170" i="9"/>
  <c r="I170" i="9"/>
  <c r="J170" i="9"/>
  <c r="K170" i="9"/>
  <c r="L170" i="9"/>
  <c r="A171" i="9"/>
  <c r="B171" i="9"/>
  <c r="C171" i="9"/>
  <c r="D171" i="9"/>
  <c r="E171" i="9"/>
  <c r="F171" i="9"/>
  <c r="G171" i="9"/>
  <c r="H171" i="9"/>
  <c r="I171" i="9"/>
  <c r="J171" i="9"/>
  <c r="K171" i="9"/>
  <c r="L171" i="9"/>
  <c r="A172" i="9"/>
  <c r="B172" i="9"/>
  <c r="C172" i="9"/>
  <c r="D172" i="9"/>
  <c r="E172" i="9"/>
  <c r="F172" i="9"/>
  <c r="G172" i="9"/>
  <c r="H172" i="9"/>
  <c r="I172" i="9"/>
  <c r="J172" i="9"/>
  <c r="K172" i="9"/>
  <c r="L172" i="9"/>
  <c r="A173" i="9"/>
  <c r="B173" i="9"/>
  <c r="C173" i="9"/>
  <c r="D173" i="9"/>
  <c r="E173" i="9"/>
  <c r="F173" i="9"/>
  <c r="G173" i="9"/>
  <c r="H173" i="9"/>
  <c r="I173" i="9"/>
  <c r="J173" i="9"/>
  <c r="K173" i="9"/>
  <c r="L173" i="9"/>
  <c r="A174" i="9"/>
  <c r="B174" i="9"/>
  <c r="C174" i="9"/>
  <c r="D174" i="9"/>
  <c r="E174" i="9"/>
  <c r="F174" i="9"/>
  <c r="G174" i="9"/>
  <c r="H174" i="9"/>
  <c r="I174" i="9"/>
  <c r="J174" i="9"/>
  <c r="K174" i="9"/>
  <c r="L174" i="9"/>
  <c r="A175" i="9"/>
  <c r="B175" i="9"/>
  <c r="C175" i="9"/>
  <c r="D175" i="9"/>
  <c r="E175" i="9"/>
  <c r="F175" i="9"/>
  <c r="G175" i="9"/>
  <c r="H175" i="9"/>
  <c r="I175" i="9"/>
  <c r="J175" i="9"/>
  <c r="K175" i="9"/>
  <c r="L175" i="9"/>
  <c r="A176" i="9"/>
  <c r="B176" i="9"/>
  <c r="C176" i="9"/>
  <c r="D176" i="9"/>
  <c r="E176" i="9"/>
  <c r="F176" i="9"/>
  <c r="G176" i="9"/>
  <c r="H176" i="9"/>
  <c r="I176" i="9"/>
  <c r="J176" i="9"/>
  <c r="K176" i="9"/>
  <c r="L176" i="9"/>
  <c r="A177" i="9"/>
  <c r="B177" i="9"/>
  <c r="C177" i="9"/>
  <c r="D177" i="9"/>
  <c r="E177" i="9"/>
  <c r="F177" i="9"/>
  <c r="G177" i="9"/>
  <c r="H177" i="9"/>
  <c r="I177" i="9"/>
  <c r="J177" i="9"/>
  <c r="K177" i="9"/>
  <c r="L177" i="9"/>
  <c r="A178" i="9"/>
  <c r="B178" i="9"/>
  <c r="C178" i="9"/>
  <c r="D178" i="9"/>
  <c r="E178" i="9"/>
  <c r="F178" i="9"/>
  <c r="G178" i="9"/>
  <c r="H178" i="9"/>
  <c r="I178" i="9"/>
  <c r="J178" i="9"/>
  <c r="K178" i="9"/>
  <c r="L178" i="9"/>
  <c r="A179" i="9"/>
  <c r="B179" i="9"/>
  <c r="C179" i="9"/>
  <c r="D179" i="9"/>
  <c r="E179" i="9"/>
  <c r="F179" i="9"/>
  <c r="G179" i="9"/>
  <c r="H179" i="9"/>
  <c r="I179" i="9"/>
  <c r="J179" i="9"/>
  <c r="K179" i="9"/>
  <c r="L179" i="9"/>
  <c r="A180" i="9"/>
  <c r="B180" i="9"/>
  <c r="C180" i="9"/>
  <c r="D180" i="9"/>
  <c r="E180" i="9"/>
  <c r="F180" i="9"/>
  <c r="G180" i="9"/>
  <c r="H180" i="9"/>
  <c r="I180" i="9"/>
  <c r="J180" i="9"/>
  <c r="K180" i="9"/>
  <c r="L180" i="9"/>
  <c r="A181" i="9"/>
  <c r="B181" i="9"/>
  <c r="C181" i="9"/>
  <c r="D181" i="9"/>
  <c r="E181" i="9"/>
  <c r="F181" i="9"/>
  <c r="G181" i="9"/>
  <c r="H181" i="9"/>
  <c r="I181" i="9"/>
  <c r="J181" i="9"/>
  <c r="K181" i="9"/>
  <c r="L181" i="9"/>
  <c r="A182" i="9"/>
  <c r="B182" i="9"/>
  <c r="C182" i="9"/>
  <c r="D182" i="9"/>
  <c r="E182" i="9"/>
  <c r="F182" i="9"/>
  <c r="G182" i="9"/>
  <c r="H182" i="9"/>
  <c r="I182" i="9"/>
  <c r="J182" i="9"/>
  <c r="K182" i="9"/>
  <c r="L182" i="9"/>
  <c r="A183" i="9"/>
  <c r="B183" i="9"/>
  <c r="C183" i="9"/>
  <c r="D183" i="9"/>
  <c r="E183" i="9"/>
  <c r="F183" i="9"/>
  <c r="G183" i="9"/>
  <c r="H183" i="9"/>
  <c r="I183" i="9"/>
  <c r="J183" i="9"/>
  <c r="K183" i="9"/>
  <c r="L183" i="9"/>
  <c r="A184" i="9"/>
  <c r="B184" i="9"/>
  <c r="C184" i="9"/>
  <c r="D184" i="9"/>
  <c r="E184" i="9"/>
  <c r="F184" i="9"/>
  <c r="G184" i="9"/>
  <c r="H184" i="9"/>
  <c r="I184" i="9"/>
  <c r="J184" i="9"/>
  <c r="K184" i="9"/>
  <c r="L184" i="9"/>
  <c r="A185" i="9"/>
  <c r="B185" i="9"/>
  <c r="C185" i="9"/>
  <c r="D185" i="9"/>
  <c r="E185" i="9"/>
  <c r="F185" i="9"/>
  <c r="G185" i="9"/>
  <c r="H185" i="9"/>
  <c r="I185" i="9"/>
  <c r="J185" i="9"/>
  <c r="K185" i="9"/>
  <c r="L185" i="9"/>
  <c r="A186" i="9"/>
  <c r="B186" i="9"/>
  <c r="C186" i="9"/>
  <c r="D186" i="9"/>
  <c r="E186" i="9"/>
  <c r="F186" i="9"/>
  <c r="G186" i="9"/>
  <c r="H186" i="9"/>
  <c r="I186" i="9"/>
  <c r="J186" i="9"/>
  <c r="K186" i="9"/>
  <c r="L186" i="9"/>
  <c r="A187" i="9"/>
  <c r="B187" i="9"/>
  <c r="C187" i="9"/>
  <c r="D187" i="9"/>
  <c r="E187" i="9"/>
  <c r="F187" i="9"/>
  <c r="G187" i="9"/>
  <c r="H187" i="9"/>
  <c r="I187" i="9"/>
  <c r="J187" i="9"/>
  <c r="K187" i="9"/>
  <c r="L187" i="9"/>
  <c r="A188" i="9"/>
  <c r="B188" i="9"/>
  <c r="C188" i="9"/>
  <c r="D188" i="9"/>
  <c r="E188" i="9"/>
  <c r="F188" i="9"/>
  <c r="G188" i="9"/>
  <c r="H188" i="9"/>
  <c r="I188" i="9"/>
  <c r="J188" i="9"/>
  <c r="K188" i="9"/>
  <c r="L188" i="9"/>
  <c r="A189" i="9"/>
  <c r="B189" i="9"/>
  <c r="C189" i="9"/>
  <c r="D189" i="9"/>
  <c r="E189" i="9"/>
  <c r="F189" i="9"/>
  <c r="G189" i="9"/>
  <c r="H189" i="9"/>
  <c r="I189" i="9"/>
  <c r="J189" i="9"/>
  <c r="K189" i="9"/>
  <c r="L189" i="9"/>
  <c r="A190" i="9"/>
  <c r="B190" i="9"/>
  <c r="C190" i="9"/>
  <c r="D190" i="9"/>
  <c r="E190" i="9"/>
  <c r="F190" i="9"/>
  <c r="G190" i="9"/>
  <c r="H190" i="9"/>
  <c r="I190" i="9"/>
  <c r="J190" i="9"/>
  <c r="K190" i="9"/>
  <c r="L190" i="9"/>
  <c r="A191" i="9"/>
  <c r="B191" i="9"/>
  <c r="C191" i="9"/>
  <c r="D191" i="9"/>
  <c r="E191" i="9"/>
  <c r="F191" i="9"/>
  <c r="G191" i="9"/>
  <c r="H191" i="9"/>
  <c r="I191" i="9"/>
  <c r="J191" i="9"/>
  <c r="K191" i="9"/>
  <c r="L191" i="9"/>
  <c r="A192" i="9"/>
  <c r="B192" i="9"/>
  <c r="C192" i="9"/>
  <c r="D192" i="9"/>
  <c r="E192" i="9"/>
  <c r="F192" i="9"/>
  <c r="G192" i="9"/>
  <c r="H192" i="9"/>
  <c r="I192" i="9"/>
  <c r="J192" i="9"/>
  <c r="K192" i="9"/>
  <c r="L192" i="9"/>
  <c r="A193" i="9"/>
  <c r="B193" i="9"/>
  <c r="C193" i="9"/>
  <c r="D193" i="9"/>
  <c r="E193" i="9"/>
  <c r="F193" i="9"/>
  <c r="G193" i="9"/>
  <c r="H193" i="9"/>
  <c r="I193" i="9"/>
  <c r="J193" i="9"/>
  <c r="K193" i="9"/>
  <c r="L193" i="9"/>
  <c r="A194" i="9"/>
  <c r="B194" i="9"/>
  <c r="C194" i="9"/>
  <c r="D194" i="9"/>
  <c r="E194" i="9"/>
  <c r="F194" i="9"/>
  <c r="G194" i="9"/>
  <c r="H194" i="9"/>
  <c r="I194" i="9"/>
  <c r="J194" i="9"/>
  <c r="K194" i="9"/>
  <c r="L194" i="9"/>
  <c r="A195" i="9"/>
  <c r="B195" i="9"/>
  <c r="C195" i="9"/>
  <c r="D195" i="9"/>
  <c r="E195" i="9"/>
  <c r="F195" i="9"/>
  <c r="G195" i="9"/>
  <c r="H195" i="9"/>
  <c r="I195" i="9"/>
  <c r="J195" i="9"/>
  <c r="K195" i="9"/>
  <c r="L195" i="9"/>
  <c r="A196" i="9"/>
  <c r="B196" i="9"/>
  <c r="C196" i="9"/>
  <c r="D196" i="9"/>
  <c r="E196" i="9"/>
  <c r="F196" i="9"/>
  <c r="G196" i="9"/>
  <c r="H196" i="9"/>
  <c r="I196" i="9"/>
  <c r="J196" i="9"/>
  <c r="K196" i="9"/>
  <c r="L196" i="9"/>
  <c r="A197" i="9"/>
  <c r="B197" i="9"/>
  <c r="C197" i="9"/>
  <c r="D197" i="9"/>
  <c r="E197" i="9"/>
  <c r="F197" i="9"/>
  <c r="G197" i="9"/>
  <c r="H197" i="9"/>
  <c r="I197" i="9"/>
  <c r="J197" i="9"/>
  <c r="K197" i="9"/>
  <c r="L197" i="9"/>
  <c r="A198" i="9"/>
  <c r="B198" i="9"/>
  <c r="C198" i="9"/>
  <c r="D198" i="9"/>
  <c r="E198" i="9"/>
  <c r="F198" i="9"/>
  <c r="G198" i="9"/>
  <c r="H198" i="9"/>
  <c r="I198" i="9"/>
  <c r="J198" i="9"/>
  <c r="K198" i="9"/>
  <c r="L198" i="9"/>
  <c r="A199" i="9"/>
  <c r="B199" i="9"/>
  <c r="C199" i="9"/>
  <c r="D199" i="9"/>
  <c r="E199" i="9"/>
  <c r="F199" i="9"/>
  <c r="G199" i="9"/>
  <c r="H199" i="9"/>
  <c r="I199" i="9"/>
  <c r="J199" i="9"/>
  <c r="K199" i="9"/>
  <c r="L199" i="9"/>
  <c r="A200" i="9"/>
  <c r="B200" i="9"/>
  <c r="C200" i="9"/>
  <c r="D200" i="9"/>
  <c r="E200" i="9"/>
  <c r="F200" i="9"/>
  <c r="G200" i="9"/>
  <c r="H200" i="9"/>
  <c r="I200" i="9"/>
  <c r="J200" i="9"/>
  <c r="K200" i="9"/>
  <c r="L200" i="9"/>
  <c r="A201" i="9"/>
  <c r="B201" i="9"/>
  <c r="C201" i="9"/>
  <c r="D201" i="9"/>
  <c r="E201" i="9"/>
  <c r="F201" i="9"/>
  <c r="G201" i="9"/>
  <c r="H201" i="9"/>
  <c r="I201" i="9"/>
  <c r="J201" i="9"/>
  <c r="K201" i="9"/>
  <c r="L201" i="9"/>
  <c r="A202" i="9"/>
  <c r="B202" i="9"/>
  <c r="C202" i="9"/>
  <c r="D202" i="9"/>
  <c r="E202" i="9"/>
  <c r="F202" i="9"/>
  <c r="G202" i="9"/>
  <c r="H202" i="9"/>
  <c r="I202" i="9"/>
  <c r="J202" i="9"/>
  <c r="K202" i="9"/>
  <c r="L202" i="9"/>
  <c r="A203" i="9"/>
  <c r="B203" i="9"/>
  <c r="C203" i="9"/>
  <c r="D203" i="9"/>
  <c r="E203" i="9"/>
  <c r="F203" i="9"/>
  <c r="G203" i="9"/>
  <c r="H203" i="9"/>
  <c r="I203" i="9"/>
  <c r="J203" i="9"/>
  <c r="K203" i="9"/>
  <c r="L203" i="9"/>
  <c r="A204" i="9"/>
  <c r="B204" i="9"/>
  <c r="C204" i="9"/>
  <c r="D204" i="9"/>
  <c r="E204" i="9"/>
  <c r="F204" i="9"/>
  <c r="G204" i="9"/>
  <c r="H204" i="9"/>
  <c r="I204" i="9"/>
  <c r="J204" i="9"/>
  <c r="K204" i="9"/>
  <c r="L204" i="9"/>
  <c r="A205" i="9"/>
  <c r="B205" i="9"/>
  <c r="C205" i="9"/>
  <c r="D205" i="9"/>
  <c r="E205" i="9"/>
  <c r="F205" i="9"/>
  <c r="G205" i="9"/>
  <c r="H205" i="9"/>
  <c r="I205" i="9"/>
  <c r="J205" i="9"/>
  <c r="K205" i="9"/>
  <c r="L205" i="9"/>
  <c r="A206" i="9"/>
  <c r="B206" i="9"/>
  <c r="C206" i="9"/>
  <c r="D206" i="9"/>
  <c r="E206" i="9"/>
  <c r="F206" i="9"/>
  <c r="G206" i="9"/>
  <c r="H206" i="9"/>
  <c r="I206" i="9"/>
  <c r="J206" i="9"/>
  <c r="K206" i="9"/>
  <c r="L206" i="9"/>
  <c r="A207" i="9"/>
  <c r="B207" i="9"/>
  <c r="C207" i="9"/>
  <c r="D207" i="9"/>
  <c r="E207" i="9"/>
  <c r="F207" i="9"/>
  <c r="G207" i="9"/>
  <c r="H207" i="9"/>
  <c r="I207" i="9"/>
  <c r="J207" i="9"/>
  <c r="K207" i="9"/>
  <c r="L207" i="9"/>
  <c r="A208" i="9"/>
  <c r="B208" i="9"/>
  <c r="C208" i="9"/>
  <c r="D208" i="9"/>
  <c r="E208" i="9"/>
  <c r="F208" i="9"/>
  <c r="G208" i="9"/>
  <c r="H208" i="9"/>
  <c r="I208" i="9"/>
  <c r="J208" i="9"/>
  <c r="K208" i="9"/>
  <c r="L208" i="9"/>
  <c r="A209" i="9"/>
  <c r="B209" i="9"/>
  <c r="C209" i="9"/>
  <c r="D209" i="9"/>
  <c r="E209" i="9"/>
  <c r="F209" i="9"/>
  <c r="G209" i="9"/>
  <c r="H209" i="9"/>
  <c r="I209" i="9"/>
  <c r="J209" i="9"/>
  <c r="K209" i="9"/>
  <c r="L209" i="9"/>
  <c r="A210" i="9"/>
  <c r="B210" i="9"/>
  <c r="C210" i="9"/>
  <c r="D210" i="9"/>
  <c r="E210" i="9"/>
  <c r="F210" i="9"/>
  <c r="G210" i="9"/>
  <c r="H210" i="9"/>
  <c r="I210" i="9"/>
  <c r="J210" i="9"/>
  <c r="K210" i="9"/>
  <c r="L210" i="9"/>
  <c r="A211" i="9"/>
  <c r="B211" i="9"/>
  <c r="C211" i="9"/>
  <c r="D211" i="9"/>
  <c r="E211" i="9"/>
  <c r="F211" i="9"/>
  <c r="G211" i="9"/>
  <c r="H211" i="9"/>
  <c r="I211" i="9"/>
  <c r="J211" i="9"/>
  <c r="K211" i="9"/>
  <c r="L211" i="9"/>
  <c r="A212" i="9"/>
  <c r="B212" i="9"/>
  <c r="C212" i="9"/>
  <c r="D212" i="9"/>
  <c r="E212" i="9"/>
  <c r="F212" i="9"/>
  <c r="G212" i="9"/>
  <c r="H212" i="9"/>
  <c r="I212" i="9"/>
  <c r="J212" i="9"/>
  <c r="K212" i="9"/>
  <c r="L212" i="9"/>
  <c r="A213" i="9"/>
  <c r="B213" i="9"/>
  <c r="C213" i="9"/>
  <c r="D213" i="9"/>
  <c r="E213" i="9"/>
  <c r="F213" i="9"/>
  <c r="G213" i="9"/>
  <c r="H213" i="9"/>
  <c r="I213" i="9"/>
  <c r="J213" i="9"/>
  <c r="K213" i="9"/>
  <c r="L213" i="9"/>
  <c r="A214" i="9"/>
  <c r="B214" i="9"/>
  <c r="C214" i="9"/>
  <c r="D214" i="9"/>
  <c r="E214" i="9"/>
  <c r="F214" i="9"/>
  <c r="G214" i="9"/>
  <c r="H214" i="9"/>
  <c r="I214" i="9"/>
  <c r="J214" i="9"/>
  <c r="K214" i="9"/>
  <c r="L214" i="9"/>
  <c r="A215" i="9"/>
  <c r="B215" i="9"/>
  <c r="C215" i="9"/>
  <c r="D215" i="9"/>
  <c r="E215" i="9"/>
  <c r="F215" i="9"/>
  <c r="G215" i="9"/>
  <c r="H215" i="9"/>
  <c r="I215" i="9"/>
  <c r="J215" i="9"/>
  <c r="K215" i="9"/>
  <c r="L215" i="9"/>
  <c r="A216" i="9"/>
  <c r="B216" i="9"/>
  <c r="C216" i="9"/>
  <c r="D216" i="9"/>
  <c r="E216" i="9"/>
  <c r="F216" i="9"/>
  <c r="G216" i="9"/>
  <c r="H216" i="9"/>
  <c r="I216" i="9"/>
  <c r="J216" i="9"/>
  <c r="K216" i="9"/>
  <c r="L216" i="9"/>
  <c r="A217" i="9"/>
  <c r="B217" i="9"/>
  <c r="C217" i="9"/>
  <c r="D217" i="9"/>
  <c r="E217" i="9"/>
  <c r="F217" i="9"/>
  <c r="G217" i="9"/>
  <c r="H217" i="9"/>
  <c r="I217" i="9"/>
  <c r="J217" i="9"/>
  <c r="K217" i="9"/>
  <c r="L217" i="9"/>
  <c r="A218" i="9"/>
  <c r="B218" i="9"/>
  <c r="C218" i="9"/>
  <c r="D218" i="9"/>
  <c r="E218" i="9"/>
  <c r="F218" i="9"/>
  <c r="G218" i="9"/>
  <c r="H218" i="9"/>
  <c r="I218" i="9"/>
  <c r="J218" i="9"/>
  <c r="K218" i="9"/>
  <c r="L218" i="9"/>
  <c r="A219" i="9"/>
  <c r="B219" i="9"/>
  <c r="C219" i="9"/>
  <c r="D219" i="9"/>
  <c r="E219" i="9"/>
  <c r="F219" i="9"/>
  <c r="G219" i="9"/>
  <c r="H219" i="9"/>
  <c r="I219" i="9"/>
  <c r="J219" i="9"/>
  <c r="K219" i="9"/>
  <c r="L219" i="9"/>
  <c r="A220" i="9"/>
  <c r="B220" i="9"/>
  <c r="C220" i="9"/>
  <c r="D220" i="9"/>
  <c r="E220" i="9"/>
  <c r="F220" i="9"/>
  <c r="G220" i="9"/>
  <c r="H220" i="9"/>
  <c r="I220" i="9"/>
  <c r="J220" i="9"/>
  <c r="K220" i="9"/>
  <c r="L220" i="9"/>
  <c r="A221" i="9"/>
  <c r="B221" i="9"/>
  <c r="C221" i="9"/>
  <c r="D221" i="9"/>
  <c r="E221" i="9"/>
  <c r="F221" i="9"/>
  <c r="G221" i="9"/>
  <c r="H221" i="9"/>
  <c r="I221" i="9"/>
  <c r="J221" i="9"/>
  <c r="K221" i="9"/>
  <c r="L221" i="9"/>
  <c r="A222" i="9"/>
  <c r="B222" i="9"/>
  <c r="C222" i="9"/>
  <c r="D222" i="9"/>
  <c r="E222" i="9"/>
  <c r="F222" i="9"/>
  <c r="G222" i="9"/>
  <c r="H222" i="9"/>
  <c r="I222" i="9"/>
  <c r="J222" i="9"/>
  <c r="K222" i="9"/>
  <c r="L222" i="9"/>
  <c r="A223" i="9"/>
  <c r="B223" i="9"/>
  <c r="C223" i="9"/>
  <c r="D223" i="9"/>
  <c r="E223" i="9"/>
  <c r="F223" i="9"/>
  <c r="G223" i="9"/>
  <c r="H223" i="9"/>
  <c r="I223" i="9"/>
  <c r="J223" i="9"/>
  <c r="K223" i="9"/>
  <c r="L223" i="9"/>
  <c r="A224" i="9"/>
  <c r="B224" i="9"/>
  <c r="C224" i="9"/>
  <c r="D224" i="9"/>
  <c r="E224" i="9"/>
  <c r="F224" i="9"/>
  <c r="G224" i="9"/>
  <c r="H224" i="9"/>
  <c r="I224" i="9"/>
  <c r="J224" i="9"/>
  <c r="K224" i="9"/>
  <c r="L224" i="9"/>
  <c r="A225" i="9"/>
  <c r="B225" i="9"/>
  <c r="C225" i="9"/>
  <c r="D225" i="9"/>
  <c r="E225" i="9"/>
  <c r="F225" i="9"/>
  <c r="G225" i="9"/>
  <c r="H225" i="9"/>
  <c r="I225" i="9"/>
  <c r="J225" i="9"/>
  <c r="K225" i="9"/>
  <c r="L225" i="9"/>
  <c r="A226" i="9"/>
  <c r="B226" i="9"/>
  <c r="C226" i="9"/>
  <c r="D226" i="9"/>
  <c r="E226" i="9"/>
  <c r="F226" i="9"/>
  <c r="G226" i="9"/>
  <c r="H226" i="9"/>
  <c r="I226" i="9"/>
  <c r="J226" i="9"/>
  <c r="K226" i="9"/>
  <c r="L226" i="9"/>
  <c r="A227" i="9"/>
  <c r="B227" i="9"/>
  <c r="C227" i="9"/>
  <c r="D227" i="9"/>
  <c r="E227" i="9"/>
  <c r="F227" i="9"/>
  <c r="G227" i="9"/>
  <c r="H227" i="9"/>
  <c r="I227" i="9"/>
  <c r="J227" i="9"/>
  <c r="K227" i="9"/>
  <c r="L227" i="9"/>
  <c r="A228" i="9"/>
  <c r="B228" i="9"/>
  <c r="C228" i="9"/>
  <c r="D228" i="9"/>
  <c r="E228" i="9"/>
  <c r="F228" i="9"/>
  <c r="G228" i="9"/>
  <c r="H228" i="9"/>
  <c r="I228" i="9"/>
  <c r="J228" i="9"/>
  <c r="K228" i="9"/>
  <c r="L228" i="9"/>
  <c r="A229" i="9"/>
  <c r="B229" i="9"/>
  <c r="C229" i="9"/>
  <c r="D229" i="9"/>
  <c r="E229" i="9"/>
  <c r="F229" i="9"/>
  <c r="G229" i="9"/>
  <c r="H229" i="9"/>
  <c r="I229" i="9"/>
  <c r="J229" i="9"/>
  <c r="K229" i="9"/>
  <c r="L229" i="9"/>
  <c r="A230" i="9"/>
  <c r="B230" i="9"/>
  <c r="C230" i="9"/>
  <c r="D230" i="9"/>
  <c r="E230" i="9"/>
  <c r="F230" i="9"/>
  <c r="G230" i="9"/>
  <c r="H230" i="9"/>
  <c r="I230" i="9"/>
  <c r="J230" i="9"/>
  <c r="K230" i="9"/>
  <c r="L230" i="9"/>
  <c r="A231" i="9"/>
  <c r="B231" i="9"/>
  <c r="C231" i="9"/>
  <c r="D231" i="9"/>
  <c r="E231" i="9"/>
  <c r="F231" i="9"/>
  <c r="G231" i="9"/>
  <c r="H231" i="9"/>
  <c r="I231" i="9"/>
  <c r="J231" i="9"/>
  <c r="K231" i="9"/>
  <c r="L231" i="9"/>
  <c r="A232" i="9"/>
  <c r="B232" i="9"/>
  <c r="C232" i="9"/>
  <c r="D232" i="9"/>
  <c r="E232" i="9"/>
  <c r="F232" i="9"/>
  <c r="G232" i="9"/>
  <c r="H232" i="9"/>
  <c r="I232" i="9"/>
  <c r="J232" i="9"/>
  <c r="K232" i="9"/>
  <c r="L232" i="9"/>
  <c r="A233" i="9"/>
  <c r="B233" i="9"/>
  <c r="C233" i="9"/>
  <c r="D233" i="9"/>
  <c r="E233" i="9"/>
  <c r="F233" i="9"/>
  <c r="G233" i="9"/>
  <c r="H233" i="9"/>
  <c r="I233" i="9"/>
  <c r="J233" i="9"/>
  <c r="K233" i="9"/>
  <c r="L233" i="9"/>
  <c r="A234" i="9"/>
  <c r="B234" i="9"/>
  <c r="C234" i="9"/>
  <c r="D234" i="9"/>
  <c r="E234" i="9"/>
  <c r="F234" i="9"/>
  <c r="G234" i="9"/>
  <c r="H234" i="9"/>
  <c r="I234" i="9"/>
  <c r="J234" i="9"/>
  <c r="K234" i="9"/>
  <c r="L234" i="9"/>
  <c r="A235" i="9"/>
  <c r="B235" i="9"/>
  <c r="C235" i="9"/>
  <c r="D235" i="9"/>
  <c r="E235" i="9"/>
  <c r="F235" i="9"/>
  <c r="G235" i="9"/>
  <c r="H235" i="9"/>
  <c r="I235" i="9"/>
  <c r="J235" i="9"/>
  <c r="K235" i="9"/>
  <c r="L235" i="9"/>
  <c r="A236" i="9"/>
  <c r="B236" i="9"/>
  <c r="C236" i="9"/>
  <c r="D236" i="9"/>
  <c r="E236" i="9"/>
  <c r="F236" i="9"/>
  <c r="G236" i="9"/>
  <c r="H236" i="9"/>
  <c r="I236" i="9"/>
  <c r="J236" i="9"/>
  <c r="K236" i="9"/>
  <c r="L236" i="9"/>
  <c r="A237" i="9"/>
  <c r="B237" i="9"/>
  <c r="C237" i="9"/>
  <c r="D237" i="9"/>
  <c r="E237" i="9"/>
  <c r="F237" i="9"/>
  <c r="G237" i="9"/>
  <c r="H237" i="9"/>
  <c r="I237" i="9"/>
  <c r="J237" i="9"/>
  <c r="K237" i="9"/>
  <c r="L237" i="9"/>
  <c r="A238" i="9"/>
  <c r="B238" i="9"/>
  <c r="C238" i="9"/>
  <c r="D238" i="9"/>
  <c r="E238" i="9"/>
  <c r="F238" i="9"/>
  <c r="G238" i="9"/>
  <c r="H238" i="9"/>
  <c r="I238" i="9"/>
  <c r="J238" i="9"/>
  <c r="K238" i="9"/>
  <c r="L238" i="9"/>
  <c r="A239" i="9"/>
  <c r="B239" i="9"/>
  <c r="C239" i="9"/>
  <c r="D239" i="9"/>
  <c r="E239" i="9"/>
  <c r="F239" i="9"/>
  <c r="G239" i="9"/>
  <c r="H239" i="9"/>
  <c r="I239" i="9"/>
  <c r="J239" i="9"/>
  <c r="K239" i="9"/>
  <c r="L239" i="9"/>
  <c r="A240" i="9"/>
  <c r="B240" i="9"/>
  <c r="C240" i="9"/>
  <c r="D240" i="9"/>
  <c r="E240" i="9"/>
  <c r="F240" i="9"/>
  <c r="G240" i="9"/>
  <c r="H240" i="9"/>
  <c r="I240" i="9"/>
  <c r="J240" i="9"/>
  <c r="K240" i="9"/>
  <c r="L240" i="9"/>
  <c r="A241" i="9"/>
  <c r="B241" i="9"/>
  <c r="C241" i="9"/>
  <c r="D241" i="9"/>
  <c r="E241" i="9"/>
  <c r="F241" i="9"/>
  <c r="G241" i="9"/>
  <c r="H241" i="9"/>
  <c r="I241" i="9"/>
  <c r="J241" i="9"/>
  <c r="K241" i="9"/>
  <c r="L241" i="9"/>
  <c r="A242" i="9"/>
  <c r="B242" i="9"/>
  <c r="C242" i="9"/>
  <c r="D242" i="9"/>
  <c r="E242" i="9"/>
  <c r="F242" i="9"/>
  <c r="G242" i="9"/>
  <c r="H242" i="9"/>
  <c r="I242" i="9"/>
  <c r="J242" i="9"/>
  <c r="K242" i="9"/>
  <c r="L242" i="9"/>
  <c r="A243" i="9"/>
  <c r="B243" i="9"/>
  <c r="C243" i="9"/>
  <c r="D243" i="9"/>
  <c r="E243" i="9"/>
  <c r="F243" i="9"/>
  <c r="G243" i="9"/>
  <c r="H243" i="9"/>
  <c r="I243" i="9"/>
  <c r="J243" i="9"/>
  <c r="K243" i="9"/>
  <c r="L243" i="9"/>
  <c r="A244" i="9"/>
  <c r="B244" i="9"/>
  <c r="C244" i="9"/>
  <c r="D244" i="9"/>
  <c r="E244" i="9"/>
  <c r="F244" i="9"/>
  <c r="G244" i="9"/>
  <c r="H244" i="9"/>
  <c r="I244" i="9"/>
  <c r="J244" i="9"/>
  <c r="K244" i="9"/>
  <c r="L244" i="9"/>
  <c r="A245" i="9"/>
  <c r="B245" i="9"/>
  <c r="C245" i="9"/>
  <c r="D245" i="9"/>
  <c r="E245" i="9"/>
  <c r="F245" i="9"/>
  <c r="G245" i="9"/>
  <c r="H245" i="9"/>
  <c r="I245" i="9"/>
  <c r="J245" i="9"/>
  <c r="K245" i="9"/>
  <c r="L245" i="9"/>
  <c r="A246" i="9"/>
  <c r="B246" i="9"/>
  <c r="C246" i="9"/>
  <c r="D246" i="9"/>
  <c r="E246" i="9"/>
  <c r="F246" i="9"/>
  <c r="G246" i="9"/>
  <c r="H246" i="9"/>
  <c r="I246" i="9"/>
  <c r="J246" i="9"/>
  <c r="K246" i="9"/>
  <c r="L246" i="9"/>
  <c r="A247" i="9"/>
  <c r="B247" i="9"/>
  <c r="C247" i="9"/>
  <c r="D247" i="9"/>
  <c r="E247" i="9"/>
  <c r="F247" i="9"/>
  <c r="G247" i="9"/>
  <c r="H247" i="9"/>
  <c r="I247" i="9"/>
  <c r="J247" i="9"/>
  <c r="K247" i="9"/>
  <c r="L247" i="9"/>
  <c r="A248" i="9"/>
  <c r="B248" i="9"/>
  <c r="C248" i="9"/>
  <c r="D248" i="9"/>
  <c r="E248" i="9"/>
  <c r="F248" i="9"/>
  <c r="G248" i="9"/>
  <c r="H248" i="9"/>
  <c r="I248" i="9"/>
  <c r="J248" i="9"/>
  <c r="K248" i="9"/>
  <c r="L248" i="9"/>
  <c r="A249" i="9"/>
  <c r="B249" i="9"/>
  <c r="C249" i="9"/>
  <c r="D249" i="9"/>
  <c r="E249" i="9"/>
  <c r="F249" i="9"/>
  <c r="G249" i="9"/>
  <c r="H249" i="9"/>
  <c r="I249" i="9"/>
  <c r="J249" i="9"/>
  <c r="K249" i="9"/>
  <c r="L249" i="9"/>
  <c r="A250" i="9"/>
  <c r="B250" i="9"/>
  <c r="C250" i="9"/>
  <c r="D250" i="9"/>
  <c r="E250" i="9"/>
  <c r="F250" i="9"/>
  <c r="G250" i="9"/>
  <c r="H250" i="9"/>
  <c r="I250" i="9"/>
  <c r="J250" i="9"/>
  <c r="K250" i="9"/>
  <c r="L250" i="9"/>
  <c r="A251" i="9"/>
  <c r="B251" i="9"/>
  <c r="C251" i="9"/>
  <c r="D251" i="9"/>
  <c r="E251" i="9"/>
  <c r="F251" i="9"/>
  <c r="G251" i="9"/>
  <c r="H251" i="9"/>
  <c r="I251" i="9"/>
  <c r="J251" i="9"/>
  <c r="K251" i="9"/>
  <c r="L251" i="9"/>
  <c r="A252" i="9"/>
  <c r="B252" i="9"/>
  <c r="C252" i="9"/>
  <c r="D252" i="9"/>
  <c r="E252" i="9"/>
  <c r="F252" i="9"/>
  <c r="G252" i="9"/>
  <c r="H252" i="9"/>
  <c r="I252" i="9"/>
  <c r="J252" i="9"/>
  <c r="K252" i="9"/>
  <c r="L252" i="9"/>
  <c r="A253" i="9"/>
  <c r="B253" i="9"/>
  <c r="C253" i="9"/>
  <c r="D253" i="9"/>
  <c r="E253" i="9"/>
  <c r="F253" i="9"/>
  <c r="G253" i="9"/>
  <c r="H253" i="9"/>
  <c r="I253" i="9"/>
  <c r="J253" i="9"/>
  <c r="K253" i="9"/>
  <c r="L253" i="9"/>
  <c r="A254" i="9"/>
  <c r="B254" i="9"/>
  <c r="C254" i="9"/>
  <c r="D254" i="9"/>
  <c r="E254" i="9"/>
  <c r="F254" i="9"/>
  <c r="G254" i="9"/>
  <c r="H254" i="9"/>
  <c r="I254" i="9"/>
  <c r="J254" i="9"/>
  <c r="K254" i="9"/>
  <c r="L254" i="9"/>
  <c r="A255" i="9"/>
  <c r="B255" i="9"/>
  <c r="C255" i="9"/>
  <c r="D255" i="9"/>
  <c r="E255" i="9"/>
  <c r="F255" i="9"/>
  <c r="G255" i="9"/>
  <c r="H255" i="9"/>
  <c r="I255" i="9"/>
  <c r="J255" i="9"/>
  <c r="K255" i="9"/>
  <c r="L255" i="9"/>
  <c r="A256" i="9"/>
  <c r="B256" i="9"/>
  <c r="C256" i="9"/>
  <c r="D256" i="9"/>
  <c r="E256" i="9"/>
  <c r="F256" i="9"/>
  <c r="G256" i="9"/>
  <c r="H256" i="9"/>
  <c r="I256" i="9"/>
  <c r="J256" i="9"/>
  <c r="K256" i="9"/>
  <c r="L256" i="9"/>
  <c r="A257" i="9"/>
  <c r="B257" i="9"/>
  <c r="C257" i="9"/>
  <c r="D257" i="9"/>
  <c r="E257" i="9"/>
  <c r="F257" i="9"/>
  <c r="G257" i="9"/>
  <c r="H257" i="9"/>
  <c r="I257" i="9"/>
  <c r="J257" i="9"/>
  <c r="K257" i="9"/>
  <c r="L257" i="9"/>
  <c r="A258" i="9"/>
  <c r="B258" i="9"/>
  <c r="C258" i="9"/>
  <c r="D258" i="9"/>
  <c r="E258" i="9"/>
  <c r="F258" i="9"/>
  <c r="G258" i="9"/>
  <c r="H258" i="9"/>
  <c r="I258" i="9"/>
  <c r="J258" i="9"/>
  <c r="K258" i="9"/>
  <c r="L258" i="9"/>
  <c r="A259" i="9"/>
  <c r="B259" i="9"/>
  <c r="C259" i="9"/>
  <c r="D259" i="9"/>
  <c r="E259" i="9"/>
  <c r="F259" i="9"/>
  <c r="G259" i="9"/>
  <c r="H259" i="9"/>
  <c r="I259" i="9"/>
  <c r="J259" i="9"/>
  <c r="K259" i="9"/>
  <c r="L259" i="9"/>
  <c r="A260" i="9"/>
  <c r="B260" i="9"/>
  <c r="C260" i="9"/>
  <c r="D260" i="9"/>
  <c r="E260" i="9"/>
  <c r="F260" i="9"/>
  <c r="G260" i="9"/>
  <c r="H260" i="9"/>
  <c r="I260" i="9"/>
  <c r="J260" i="9"/>
  <c r="K260" i="9"/>
  <c r="L260" i="9"/>
  <c r="A261" i="9"/>
  <c r="B261" i="9"/>
  <c r="C261" i="9"/>
  <c r="D261" i="9"/>
  <c r="E261" i="9"/>
  <c r="F261" i="9"/>
  <c r="G261" i="9"/>
  <c r="H261" i="9"/>
  <c r="I261" i="9"/>
  <c r="J261" i="9"/>
  <c r="K261" i="9"/>
  <c r="L261" i="9"/>
  <c r="A262" i="9"/>
  <c r="B262" i="9"/>
  <c r="C262" i="9"/>
  <c r="D262" i="9"/>
  <c r="E262" i="9"/>
  <c r="F262" i="9"/>
  <c r="G262" i="9"/>
  <c r="H262" i="9"/>
  <c r="I262" i="9"/>
  <c r="J262" i="9"/>
  <c r="K262" i="9"/>
  <c r="L262" i="9"/>
  <c r="A263" i="9"/>
  <c r="B263" i="9"/>
  <c r="C263" i="9"/>
  <c r="D263" i="9"/>
  <c r="E263" i="9"/>
  <c r="F263" i="9"/>
  <c r="G263" i="9"/>
  <c r="H263" i="9"/>
  <c r="I263" i="9"/>
  <c r="J263" i="9"/>
  <c r="K263" i="9"/>
  <c r="L263" i="9"/>
  <c r="A264" i="9"/>
  <c r="B264" i="9"/>
  <c r="C264" i="9"/>
  <c r="D264" i="9"/>
  <c r="E264" i="9"/>
  <c r="F264" i="9"/>
  <c r="G264" i="9"/>
  <c r="H264" i="9"/>
  <c r="I264" i="9"/>
  <c r="J264" i="9"/>
  <c r="K264" i="9"/>
  <c r="L264" i="9"/>
  <c r="A265" i="9"/>
  <c r="B265" i="9"/>
  <c r="C265" i="9"/>
  <c r="D265" i="9"/>
  <c r="E265" i="9"/>
  <c r="F265" i="9"/>
  <c r="G265" i="9"/>
  <c r="H265" i="9"/>
  <c r="I265" i="9"/>
  <c r="J265" i="9"/>
  <c r="K265" i="9"/>
  <c r="L265" i="9"/>
  <c r="A266" i="9"/>
  <c r="B266" i="9"/>
  <c r="C266" i="9"/>
  <c r="D266" i="9"/>
  <c r="E266" i="9"/>
  <c r="F266" i="9"/>
  <c r="G266" i="9"/>
  <c r="H266" i="9"/>
  <c r="I266" i="9"/>
  <c r="J266" i="9"/>
  <c r="K266" i="9"/>
  <c r="L266" i="9"/>
  <c r="A267" i="9"/>
  <c r="B267" i="9"/>
  <c r="C267" i="9"/>
  <c r="D267" i="9"/>
  <c r="E267" i="9"/>
  <c r="F267" i="9"/>
  <c r="G267" i="9"/>
  <c r="H267" i="9"/>
  <c r="I267" i="9"/>
  <c r="J267" i="9"/>
  <c r="K267" i="9"/>
  <c r="L267" i="9"/>
  <c r="A268" i="9"/>
  <c r="B268" i="9"/>
  <c r="C268" i="9"/>
  <c r="D268" i="9"/>
  <c r="E268" i="9"/>
  <c r="F268" i="9"/>
  <c r="G268" i="9"/>
  <c r="H268" i="9"/>
  <c r="I268" i="9"/>
  <c r="J268" i="9"/>
  <c r="K268" i="9"/>
  <c r="L268" i="9"/>
  <c r="A269" i="9"/>
  <c r="B269" i="9"/>
  <c r="C269" i="9"/>
  <c r="D269" i="9"/>
  <c r="E269" i="9"/>
  <c r="F269" i="9"/>
  <c r="G269" i="9"/>
  <c r="H269" i="9"/>
  <c r="I269" i="9"/>
  <c r="J269" i="9"/>
  <c r="K269" i="9"/>
  <c r="L269" i="9"/>
  <c r="A270" i="9"/>
  <c r="B270" i="9"/>
  <c r="C270" i="9"/>
  <c r="D270" i="9"/>
  <c r="E270" i="9"/>
  <c r="F270" i="9"/>
  <c r="G270" i="9"/>
  <c r="H270" i="9"/>
  <c r="I270" i="9"/>
  <c r="J270" i="9"/>
  <c r="K270" i="9"/>
  <c r="L270" i="9"/>
  <c r="A271" i="9"/>
  <c r="B271" i="9"/>
  <c r="C271" i="9"/>
  <c r="D271" i="9"/>
  <c r="E271" i="9"/>
  <c r="F271" i="9"/>
  <c r="G271" i="9"/>
  <c r="H271" i="9"/>
  <c r="I271" i="9"/>
  <c r="J271" i="9"/>
  <c r="K271" i="9"/>
  <c r="L271" i="9"/>
  <c r="A272" i="9"/>
  <c r="B272" i="9"/>
  <c r="C272" i="9"/>
  <c r="D272" i="9"/>
  <c r="E272" i="9"/>
  <c r="F272" i="9"/>
  <c r="G272" i="9"/>
  <c r="H272" i="9"/>
  <c r="I272" i="9"/>
  <c r="J272" i="9"/>
  <c r="K272" i="9"/>
  <c r="L272" i="9"/>
  <c r="A273" i="9"/>
  <c r="B273" i="9"/>
  <c r="C273" i="9"/>
  <c r="D273" i="9"/>
  <c r="E273" i="9"/>
  <c r="F273" i="9"/>
  <c r="G273" i="9"/>
  <c r="H273" i="9"/>
  <c r="I273" i="9"/>
  <c r="J273" i="9"/>
  <c r="K273" i="9"/>
  <c r="L273" i="9"/>
  <c r="A274" i="9"/>
  <c r="B274" i="9"/>
  <c r="C274" i="9"/>
  <c r="D274" i="9"/>
  <c r="E274" i="9"/>
  <c r="F274" i="9"/>
  <c r="G274" i="9"/>
  <c r="H274" i="9"/>
  <c r="I274" i="9"/>
  <c r="J274" i="9"/>
  <c r="K274" i="9"/>
  <c r="L274" i="9"/>
  <c r="A275" i="9"/>
  <c r="B275" i="9"/>
  <c r="C275" i="9"/>
  <c r="D275" i="9"/>
  <c r="E275" i="9"/>
  <c r="F275" i="9"/>
  <c r="G275" i="9"/>
  <c r="H275" i="9"/>
  <c r="I275" i="9"/>
  <c r="J275" i="9"/>
  <c r="K275" i="9"/>
  <c r="L275" i="9"/>
  <c r="A276" i="9"/>
  <c r="B276" i="9"/>
  <c r="C276" i="9"/>
  <c r="D276" i="9"/>
  <c r="E276" i="9"/>
  <c r="F276" i="9"/>
  <c r="G276" i="9"/>
  <c r="H276" i="9"/>
  <c r="I276" i="9"/>
  <c r="J276" i="9"/>
  <c r="K276" i="9"/>
  <c r="L276" i="9"/>
  <c r="A277" i="9"/>
  <c r="B277" i="9"/>
  <c r="C277" i="9"/>
  <c r="D277" i="9"/>
  <c r="E277" i="9"/>
  <c r="F277" i="9"/>
  <c r="G277" i="9"/>
  <c r="H277" i="9"/>
  <c r="I277" i="9"/>
  <c r="J277" i="9"/>
  <c r="K277" i="9"/>
  <c r="L277" i="9"/>
  <c r="A278" i="9"/>
  <c r="B278" i="9"/>
  <c r="C278" i="9"/>
  <c r="D278" i="9"/>
  <c r="E278" i="9"/>
  <c r="F278" i="9"/>
  <c r="G278" i="9"/>
  <c r="H278" i="9"/>
  <c r="I278" i="9"/>
  <c r="J278" i="9"/>
  <c r="K278" i="9"/>
  <c r="L278" i="9"/>
  <c r="A279" i="9"/>
  <c r="B279" i="9"/>
  <c r="C279" i="9"/>
  <c r="D279" i="9"/>
  <c r="E279" i="9"/>
  <c r="F279" i="9"/>
  <c r="G279" i="9"/>
  <c r="H279" i="9"/>
  <c r="I279" i="9"/>
  <c r="J279" i="9"/>
  <c r="K279" i="9"/>
  <c r="L279" i="9"/>
  <c r="A280" i="9"/>
  <c r="B280" i="9"/>
  <c r="C280" i="9"/>
  <c r="D280" i="9"/>
  <c r="E280" i="9"/>
  <c r="F280" i="9"/>
  <c r="G280" i="9"/>
  <c r="H280" i="9"/>
  <c r="I280" i="9"/>
  <c r="J280" i="9"/>
  <c r="K280" i="9"/>
  <c r="L280" i="9"/>
  <c r="A281" i="9"/>
  <c r="B281" i="9"/>
  <c r="C281" i="9"/>
  <c r="D281" i="9"/>
  <c r="E281" i="9"/>
  <c r="F281" i="9"/>
  <c r="G281" i="9"/>
  <c r="H281" i="9"/>
  <c r="I281" i="9"/>
  <c r="J281" i="9"/>
  <c r="K281" i="9"/>
  <c r="L281" i="9"/>
  <c r="A282" i="9"/>
  <c r="B282" i="9"/>
  <c r="C282" i="9"/>
  <c r="D282" i="9"/>
  <c r="E282" i="9"/>
  <c r="F282" i="9"/>
  <c r="G282" i="9"/>
  <c r="H282" i="9"/>
  <c r="I282" i="9"/>
  <c r="J282" i="9"/>
  <c r="K282" i="9"/>
  <c r="L282" i="9"/>
  <c r="A283" i="9"/>
  <c r="B283" i="9"/>
  <c r="C283" i="9"/>
  <c r="D283" i="9"/>
  <c r="E283" i="9"/>
  <c r="F283" i="9"/>
  <c r="G283" i="9"/>
  <c r="H283" i="9"/>
  <c r="I283" i="9"/>
  <c r="J283" i="9"/>
  <c r="K283" i="9"/>
  <c r="L283" i="9"/>
  <c r="A284" i="9"/>
  <c r="B284" i="9"/>
  <c r="C284" i="9"/>
  <c r="D284" i="9"/>
  <c r="E284" i="9"/>
  <c r="F284" i="9"/>
  <c r="G284" i="9"/>
  <c r="H284" i="9"/>
  <c r="I284" i="9"/>
  <c r="J284" i="9"/>
  <c r="K284" i="9"/>
  <c r="L284" i="9"/>
  <c r="A285" i="9"/>
  <c r="B285" i="9"/>
  <c r="C285" i="9"/>
  <c r="D285" i="9"/>
  <c r="E285" i="9"/>
  <c r="F285" i="9"/>
  <c r="G285" i="9"/>
  <c r="H285" i="9"/>
  <c r="I285" i="9"/>
  <c r="J285" i="9"/>
  <c r="K285" i="9"/>
  <c r="L285" i="9"/>
  <c r="A286" i="9"/>
  <c r="B286" i="9"/>
  <c r="C286" i="9"/>
  <c r="D286" i="9"/>
  <c r="E286" i="9"/>
  <c r="F286" i="9"/>
  <c r="G286" i="9"/>
  <c r="H286" i="9"/>
  <c r="I286" i="9"/>
  <c r="J286" i="9"/>
  <c r="K286" i="9"/>
  <c r="L286" i="9"/>
  <c r="B2" i="9"/>
  <c r="N2" i="9" s="1"/>
  <c r="C2" i="9"/>
  <c r="D2" i="9"/>
  <c r="E2" i="9"/>
  <c r="F2" i="9"/>
  <c r="G2" i="9"/>
  <c r="H2" i="9"/>
  <c r="I2" i="9"/>
  <c r="J2" i="9"/>
  <c r="K2" i="9"/>
  <c r="L2" i="9"/>
  <c r="A2" i="9"/>
  <c r="L220" i="4"/>
  <c r="K220" i="4"/>
  <c r="J220" i="4"/>
  <c r="I220" i="4"/>
  <c r="H220" i="4"/>
  <c r="G220" i="4"/>
  <c r="F220" i="4"/>
  <c r="E220" i="4"/>
  <c r="D220" i="4"/>
  <c r="C220" i="4"/>
  <c r="B220" i="4"/>
  <c r="A220" i="4"/>
  <c r="L219" i="4"/>
  <c r="K219" i="4"/>
  <c r="J219" i="4"/>
  <c r="I219" i="4"/>
  <c r="H219" i="4"/>
  <c r="G219" i="4"/>
  <c r="F219" i="4"/>
  <c r="E219" i="4"/>
  <c r="D219" i="4"/>
  <c r="C219" i="4"/>
  <c r="B219" i="4"/>
  <c r="A219" i="4"/>
  <c r="L218" i="4"/>
  <c r="K218" i="4"/>
  <c r="J218" i="4"/>
  <c r="I218" i="4"/>
  <c r="H218" i="4"/>
  <c r="G218" i="4"/>
  <c r="F218" i="4"/>
  <c r="E218" i="4"/>
  <c r="D218" i="4"/>
  <c r="C218" i="4"/>
  <c r="B218" i="4"/>
  <c r="A218" i="4"/>
  <c r="L217" i="4"/>
  <c r="K217" i="4"/>
  <c r="J217" i="4"/>
  <c r="I217" i="4"/>
  <c r="H217" i="4"/>
  <c r="G217" i="4"/>
  <c r="F217" i="4"/>
  <c r="E217" i="4"/>
  <c r="D217" i="4"/>
  <c r="C217" i="4"/>
  <c r="B217" i="4"/>
  <c r="A217" i="4"/>
  <c r="L216" i="4"/>
  <c r="K216" i="4"/>
  <c r="J216" i="4"/>
  <c r="I216" i="4"/>
  <c r="H216" i="4"/>
  <c r="G216" i="4"/>
  <c r="F216" i="4"/>
  <c r="E216" i="4"/>
  <c r="D216" i="4"/>
  <c r="C216" i="4"/>
  <c r="B216" i="4"/>
  <c r="A216" i="4"/>
  <c r="L215" i="4"/>
  <c r="K215" i="4"/>
  <c r="J215" i="4"/>
  <c r="I215" i="4"/>
  <c r="H215" i="4"/>
  <c r="G215" i="4"/>
  <c r="F215" i="4"/>
  <c r="E215" i="4"/>
  <c r="D215" i="4"/>
  <c r="C215" i="4"/>
  <c r="B215" i="4"/>
  <c r="A215" i="4"/>
  <c r="L214" i="4"/>
  <c r="K214" i="4"/>
  <c r="J214" i="4"/>
  <c r="I214" i="4"/>
  <c r="H214" i="4"/>
  <c r="G214" i="4"/>
  <c r="F214" i="4"/>
  <c r="E214" i="4"/>
  <c r="D214" i="4"/>
  <c r="C214" i="4"/>
  <c r="B214" i="4"/>
  <c r="A214" i="4"/>
  <c r="L213" i="4"/>
  <c r="K213" i="4"/>
  <c r="J213" i="4"/>
  <c r="I213" i="4"/>
  <c r="H213" i="4"/>
  <c r="G213" i="4"/>
  <c r="F213" i="4"/>
  <c r="E213" i="4"/>
  <c r="D213" i="4"/>
  <c r="C213" i="4"/>
  <c r="B213" i="4"/>
  <c r="A213" i="4"/>
  <c r="L212" i="4"/>
  <c r="K212" i="4"/>
  <c r="J212" i="4"/>
  <c r="I212" i="4"/>
  <c r="H212" i="4"/>
  <c r="G212" i="4"/>
  <c r="F212" i="4"/>
  <c r="E212" i="4"/>
  <c r="D212" i="4"/>
  <c r="C212" i="4"/>
  <c r="B212" i="4"/>
  <c r="O212" i="4" s="1"/>
  <c r="A212" i="4"/>
  <c r="L211" i="4"/>
  <c r="K211" i="4"/>
  <c r="J211" i="4"/>
  <c r="I211" i="4"/>
  <c r="H211" i="4"/>
  <c r="G211" i="4"/>
  <c r="F211" i="4"/>
  <c r="E211" i="4"/>
  <c r="D211" i="4"/>
  <c r="C211" i="4"/>
  <c r="B211" i="4"/>
  <c r="A211" i="4"/>
  <c r="L210" i="4"/>
  <c r="K210" i="4"/>
  <c r="J210" i="4"/>
  <c r="I210" i="4"/>
  <c r="H210" i="4"/>
  <c r="G210" i="4"/>
  <c r="F210" i="4"/>
  <c r="E210" i="4"/>
  <c r="D210" i="4"/>
  <c r="C210" i="4"/>
  <c r="B210" i="4"/>
  <c r="A210" i="4"/>
  <c r="O210" i="4" s="1"/>
  <c r="L209" i="4"/>
  <c r="K209" i="4"/>
  <c r="J209" i="4"/>
  <c r="I209" i="4"/>
  <c r="H209" i="4"/>
  <c r="G209" i="4"/>
  <c r="F209" i="4"/>
  <c r="E209" i="4"/>
  <c r="D209" i="4"/>
  <c r="C209" i="4"/>
  <c r="O209" i="4" s="1"/>
  <c r="B209" i="4"/>
  <c r="A209" i="4"/>
  <c r="L208" i="4"/>
  <c r="K208" i="4"/>
  <c r="J208" i="4"/>
  <c r="I208" i="4"/>
  <c r="H208" i="4"/>
  <c r="G208" i="4"/>
  <c r="F208" i="4"/>
  <c r="E208" i="4"/>
  <c r="D208" i="4"/>
  <c r="C208" i="4"/>
  <c r="B208" i="4"/>
  <c r="A208" i="4"/>
  <c r="O208" i="4" s="1"/>
  <c r="L207" i="4"/>
  <c r="K207" i="4"/>
  <c r="J207" i="4"/>
  <c r="I207" i="4"/>
  <c r="H207" i="4"/>
  <c r="G207" i="4"/>
  <c r="F207" i="4"/>
  <c r="E207" i="4"/>
  <c r="D207" i="4"/>
  <c r="C207" i="4"/>
  <c r="B207" i="4"/>
  <c r="O207" i="4" s="1"/>
  <c r="A207" i="4"/>
  <c r="L206" i="4"/>
  <c r="K206" i="4"/>
  <c r="J206" i="4"/>
  <c r="I206" i="4"/>
  <c r="H206" i="4"/>
  <c r="G206" i="4"/>
  <c r="F206" i="4"/>
  <c r="E206" i="4"/>
  <c r="D206" i="4"/>
  <c r="C206" i="4"/>
  <c r="B206" i="4"/>
  <c r="A206" i="4"/>
  <c r="L205" i="4"/>
  <c r="K205" i="4"/>
  <c r="J205" i="4"/>
  <c r="I205" i="4"/>
  <c r="H205" i="4"/>
  <c r="G205" i="4"/>
  <c r="F205" i="4"/>
  <c r="E205" i="4"/>
  <c r="D205" i="4"/>
  <c r="C205" i="4"/>
  <c r="B205" i="4"/>
  <c r="A205" i="4"/>
  <c r="L204" i="4"/>
  <c r="K204" i="4"/>
  <c r="J204" i="4"/>
  <c r="I204" i="4"/>
  <c r="H204" i="4"/>
  <c r="G204" i="4"/>
  <c r="F204" i="4"/>
  <c r="E204" i="4"/>
  <c r="D204" i="4"/>
  <c r="C204" i="4"/>
  <c r="O204" i="4" s="1"/>
  <c r="B204" i="4"/>
  <c r="A204" i="4"/>
  <c r="L203" i="4"/>
  <c r="K203" i="4"/>
  <c r="J203" i="4"/>
  <c r="I203" i="4"/>
  <c r="H203" i="4"/>
  <c r="G203" i="4"/>
  <c r="F203" i="4"/>
  <c r="E203" i="4"/>
  <c r="D203" i="4"/>
  <c r="C203" i="4"/>
  <c r="B203" i="4"/>
  <c r="A203" i="4"/>
  <c r="L202" i="4"/>
  <c r="K202" i="4"/>
  <c r="J202" i="4"/>
  <c r="I202" i="4"/>
  <c r="H202" i="4"/>
  <c r="G202" i="4"/>
  <c r="F202" i="4"/>
  <c r="E202" i="4"/>
  <c r="D202" i="4"/>
  <c r="C202" i="4"/>
  <c r="B202" i="4"/>
  <c r="A202" i="4"/>
  <c r="L201" i="4"/>
  <c r="K201" i="4"/>
  <c r="J201" i="4"/>
  <c r="I201" i="4"/>
  <c r="H201" i="4"/>
  <c r="G201" i="4"/>
  <c r="F201" i="4"/>
  <c r="E201" i="4"/>
  <c r="D201" i="4"/>
  <c r="C201" i="4"/>
  <c r="O201" i="4" s="1"/>
  <c r="B201" i="4"/>
  <c r="A201" i="4"/>
  <c r="L200" i="4"/>
  <c r="K200" i="4"/>
  <c r="J200" i="4"/>
  <c r="I200" i="4"/>
  <c r="H200" i="4"/>
  <c r="G200" i="4"/>
  <c r="F200" i="4"/>
  <c r="E200" i="4"/>
  <c r="D200" i="4"/>
  <c r="C200" i="4"/>
  <c r="B200" i="4"/>
  <c r="A200" i="4"/>
  <c r="L199" i="4"/>
  <c r="K199" i="4"/>
  <c r="J199" i="4"/>
  <c r="I199" i="4"/>
  <c r="H199" i="4"/>
  <c r="G199" i="4"/>
  <c r="F199" i="4"/>
  <c r="E199" i="4"/>
  <c r="D199" i="4"/>
  <c r="C199" i="4"/>
  <c r="B199" i="4"/>
  <c r="O199" i="4" s="1"/>
  <c r="A199" i="4"/>
  <c r="L198" i="4"/>
  <c r="K198" i="4"/>
  <c r="J198" i="4"/>
  <c r="I198" i="4"/>
  <c r="H198" i="4"/>
  <c r="G198" i="4"/>
  <c r="F198" i="4"/>
  <c r="E198" i="4"/>
  <c r="D198" i="4"/>
  <c r="C198" i="4"/>
  <c r="B198" i="4"/>
  <c r="O198" i="4" s="1"/>
  <c r="A198" i="4"/>
  <c r="L197" i="4"/>
  <c r="K197" i="4"/>
  <c r="J197" i="4"/>
  <c r="I197" i="4"/>
  <c r="H197" i="4"/>
  <c r="G197" i="4"/>
  <c r="F197" i="4"/>
  <c r="E197" i="4"/>
  <c r="D197" i="4"/>
  <c r="C197" i="4"/>
  <c r="B197" i="4"/>
  <c r="A197" i="4"/>
  <c r="O196" i="4"/>
  <c r="L196" i="4"/>
  <c r="K196" i="4"/>
  <c r="J196" i="4"/>
  <c r="I196" i="4"/>
  <c r="H196" i="4"/>
  <c r="G196" i="4"/>
  <c r="F196" i="4"/>
  <c r="E196" i="4"/>
  <c r="D196" i="4"/>
  <c r="C196" i="4"/>
  <c r="B196" i="4"/>
  <c r="A196" i="4"/>
  <c r="L195" i="4"/>
  <c r="K195" i="4"/>
  <c r="J195" i="4"/>
  <c r="I195" i="4"/>
  <c r="H195" i="4"/>
  <c r="G195" i="4"/>
  <c r="F195" i="4"/>
  <c r="E195" i="4"/>
  <c r="D195" i="4"/>
  <c r="C195" i="4"/>
  <c r="B195" i="4"/>
  <c r="A195" i="4"/>
  <c r="L194" i="4"/>
  <c r="K194" i="4"/>
  <c r="J194" i="4"/>
  <c r="I194" i="4"/>
  <c r="H194" i="4"/>
  <c r="G194" i="4"/>
  <c r="F194" i="4"/>
  <c r="E194" i="4"/>
  <c r="D194" i="4"/>
  <c r="C194" i="4"/>
  <c r="B194" i="4"/>
  <c r="A194" i="4"/>
  <c r="O194" i="4" s="1"/>
  <c r="L193" i="4"/>
  <c r="K193" i="4"/>
  <c r="J193" i="4"/>
  <c r="I193" i="4"/>
  <c r="H193" i="4"/>
  <c r="G193" i="4"/>
  <c r="F193" i="4"/>
  <c r="E193" i="4"/>
  <c r="D193" i="4"/>
  <c r="C193" i="4"/>
  <c r="O193" i="4" s="1"/>
  <c r="B193" i="4"/>
  <c r="A193" i="4"/>
  <c r="L192" i="4"/>
  <c r="K192" i="4"/>
  <c r="J192" i="4"/>
  <c r="I192" i="4"/>
  <c r="H192" i="4"/>
  <c r="G192" i="4"/>
  <c r="F192" i="4"/>
  <c r="E192" i="4"/>
  <c r="D192" i="4"/>
  <c r="C192" i="4"/>
  <c r="B192" i="4"/>
  <c r="A192" i="4"/>
  <c r="O192" i="4" s="1"/>
  <c r="L191" i="4"/>
  <c r="K191" i="4"/>
  <c r="J191" i="4"/>
  <c r="I191" i="4"/>
  <c r="H191" i="4"/>
  <c r="G191" i="4"/>
  <c r="F191" i="4"/>
  <c r="E191" i="4"/>
  <c r="D191" i="4"/>
  <c r="C191" i="4"/>
  <c r="B191" i="4"/>
  <c r="O191" i="4" s="1"/>
  <c r="A191" i="4"/>
  <c r="L190" i="4"/>
  <c r="K190" i="4"/>
  <c r="J190" i="4"/>
  <c r="I190" i="4"/>
  <c r="H190" i="4"/>
  <c r="G190" i="4"/>
  <c r="F190" i="4"/>
  <c r="E190" i="4"/>
  <c r="D190" i="4"/>
  <c r="C190" i="4"/>
  <c r="B190" i="4"/>
  <c r="A190" i="4"/>
  <c r="L189" i="4"/>
  <c r="K189" i="4"/>
  <c r="J189" i="4"/>
  <c r="I189" i="4"/>
  <c r="H189" i="4"/>
  <c r="G189" i="4"/>
  <c r="F189" i="4"/>
  <c r="E189" i="4"/>
  <c r="D189" i="4"/>
  <c r="C189" i="4"/>
  <c r="B189" i="4"/>
  <c r="A189" i="4"/>
  <c r="L188" i="4"/>
  <c r="K188" i="4"/>
  <c r="J188" i="4"/>
  <c r="I188" i="4"/>
  <c r="H188" i="4"/>
  <c r="G188" i="4"/>
  <c r="F188" i="4"/>
  <c r="E188" i="4"/>
  <c r="D188" i="4"/>
  <c r="C188" i="4"/>
  <c r="O188" i="4" s="1"/>
  <c r="B188" i="4"/>
  <c r="A188" i="4"/>
  <c r="L187" i="4"/>
  <c r="K187" i="4"/>
  <c r="J187" i="4"/>
  <c r="I187" i="4"/>
  <c r="H187" i="4"/>
  <c r="G187" i="4"/>
  <c r="F187" i="4"/>
  <c r="E187" i="4"/>
  <c r="D187" i="4"/>
  <c r="C187" i="4"/>
  <c r="B187" i="4"/>
  <c r="A187" i="4"/>
  <c r="L186" i="4"/>
  <c r="K186" i="4"/>
  <c r="J186" i="4"/>
  <c r="I186" i="4"/>
  <c r="H186" i="4"/>
  <c r="G186" i="4"/>
  <c r="F186" i="4"/>
  <c r="E186" i="4"/>
  <c r="D186" i="4"/>
  <c r="C186" i="4"/>
  <c r="B186" i="4"/>
  <c r="A186" i="4"/>
  <c r="O186" i="4" s="1"/>
  <c r="L185" i="4"/>
  <c r="K185" i="4"/>
  <c r="J185" i="4"/>
  <c r="I185" i="4"/>
  <c r="H185" i="4"/>
  <c r="G185" i="4"/>
  <c r="F185" i="4"/>
  <c r="E185" i="4"/>
  <c r="D185" i="4"/>
  <c r="C185" i="4"/>
  <c r="O185" i="4" s="1"/>
  <c r="B185" i="4"/>
  <c r="A185" i="4"/>
  <c r="L184" i="4"/>
  <c r="K184" i="4"/>
  <c r="J184" i="4"/>
  <c r="I184" i="4"/>
  <c r="H184" i="4"/>
  <c r="G184" i="4"/>
  <c r="F184" i="4"/>
  <c r="E184" i="4"/>
  <c r="D184" i="4"/>
  <c r="C184" i="4"/>
  <c r="B184" i="4"/>
  <c r="A184" i="4"/>
  <c r="O184" i="4" s="1"/>
  <c r="O183" i="4"/>
  <c r="L183" i="4"/>
  <c r="K183" i="4"/>
  <c r="J183" i="4"/>
  <c r="I183" i="4"/>
  <c r="H183" i="4"/>
  <c r="G183" i="4"/>
  <c r="F183" i="4"/>
  <c r="E183" i="4"/>
  <c r="D183" i="4"/>
  <c r="C183" i="4"/>
  <c r="B183" i="4"/>
  <c r="A183" i="4"/>
  <c r="L182" i="4"/>
  <c r="K182" i="4"/>
  <c r="J182" i="4"/>
  <c r="I182" i="4"/>
  <c r="H182" i="4"/>
  <c r="G182" i="4"/>
  <c r="F182" i="4"/>
  <c r="E182" i="4"/>
  <c r="D182" i="4"/>
  <c r="C182" i="4"/>
  <c r="B182" i="4"/>
  <c r="A182" i="4"/>
  <c r="L181" i="4"/>
  <c r="K181" i="4"/>
  <c r="J181" i="4"/>
  <c r="I181" i="4"/>
  <c r="H181" i="4"/>
  <c r="G181" i="4"/>
  <c r="F181" i="4"/>
  <c r="E181" i="4"/>
  <c r="D181" i="4"/>
  <c r="C181" i="4"/>
  <c r="B181" i="4"/>
  <c r="A181" i="4"/>
  <c r="L180" i="4"/>
  <c r="K180" i="4"/>
  <c r="J180" i="4"/>
  <c r="I180" i="4"/>
  <c r="H180" i="4"/>
  <c r="G180" i="4"/>
  <c r="F180" i="4"/>
  <c r="E180" i="4"/>
  <c r="D180" i="4"/>
  <c r="C180" i="4"/>
  <c r="B180" i="4"/>
  <c r="O180" i="4" s="1"/>
  <c r="A180" i="4"/>
  <c r="L179" i="4"/>
  <c r="K179" i="4"/>
  <c r="J179" i="4"/>
  <c r="I179" i="4"/>
  <c r="H179" i="4"/>
  <c r="G179" i="4"/>
  <c r="F179" i="4"/>
  <c r="E179" i="4"/>
  <c r="D179" i="4"/>
  <c r="C179" i="4"/>
  <c r="B179" i="4"/>
  <c r="A179" i="4"/>
  <c r="L178" i="4"/>
  <c r="K178" i="4"/>
  <c r="J178" i="4"/>
  <c r="I178" i="4"/>
  <c r="H178" i="4"/>
  <c r="G178" i="4"/>
  <c r="F178" i="4"/>
  <c r="E178" i="4"/>
  <c r="D178" i="4"/>
  <c r="C178" i="4"/>
  <c r="B178" i="4"/>
  <c r="A178" i="4"/>
  <c r="O178" i="4" s="1"/>
  <c r="L177" i="4"/>
  <c r="K177" i="4"/>
  <c r="J177" i="4"/>
  <c r="I177" i="4"/>
  <c r="H177" i="4"/>
  <c r="G177" i="4"/>
  <c r="F177" i="4"/>
  <c r="E177" i="4"/>
  <c r="D177" i="4"/>
  <c r="C177" i="4"/>
  <c r="O177" i="4" s="1"/>
  <c r="B177" i="4"/>
  <c r="A177" i="4"/>
  <c r="L176" i="4"/>
  <c r="K176" i="4"/>
  <c r="J176" i="4"/>
  <c r="I176" i="4"/>
  <c r="H176" i="4"/>
  <c r="G176" i="4"/>
  <c r="F176" i="4"/>
  <c r="E176" i="4"/>
  <c r="D176" i="4"/>
  <c r="C176" i="4"/>
  <c r="B176" i="4"/>
  <c r="A176" i="4"/>
  <c r="O176" i="4" s="1"/>
  <c r="L175" i="4"/>
  <c r="K175" i="4"/>
  <c r="J175" i="4"/>
  <c r="I175" i="4"/>
  <c r="H175" i="4"/>
  <c r="G175" i="4"/>
  <c r="F175" i="4"/>
  <c r="E175" i="4"/>
  <c r="D175" i="4"/>
  <c r="C175" i="4"/>
  <c r="B175" i="4"/>
  <c r="O175" i="4" s="1"/>
  <c r="A175" i="4"/>
  <c r="L174" i="4"/>
  <c r="K174" i="4"/>
  <c r="J174" i="4"/>
  <c r="I174" i="4"/>
  <c r="H174" i="4"/>
  <c r="G174" i="4"/>
  <c r="F174" i="4"/>
  <c r="E174" i="4"/>
  <c r="D174" i="4"/>
  <c r="C174" i="4"/>
  <c r="B174" i="4"/>
  <c r="A174" i="4"/>
  <c r="L173" i="4"/>
  <c r="K173" i="4"/>
  <c r="J173" i="4"/>
  <c r="I173" i="4"/>
  <c r="H173" i="4"/>
  <c r="G173" i="4"/>
  <c r="F173" i="4"/>
  <c r="E173" i="4"/>
  <c r="D173" i="4"/>
  <c r="C173" i="4"/>
  <c r="B173" i="4"/>
  <c r="A173" i="4"/>
  <c r="L172" i="4"/>
  <c r="K172" i="4"/>
  <c r="J172" i="4"/>
  <c r="I172" i="4"/>
  <c r="H172" i="4"/>
  <c r="G172" i="4"/>
  <c r="F172" i="4"/>
  <c r="E172" i="4"/>
  <c r="D172" i="4"/>
  <c r="C172" i="4"/>
  <c r="O172" i="4" s="1"/>
  <c r="B172" i="4"/>
  <c r="A172" i="4"/>
  <c r="L171" i="4"/>
  <c r="K171" i="4"/>
  <c r="J171" i="4"/>
  <c r="I171" i="4"/>
  <c r="H171" i="4"/>
  <c r="G171" i="4"/>
  <c r="F171" i="4"/>
  <c r="E171" i="4"/>
  <c r="D171" i="4"/>
  <c r="C171" i="4"/>
  <c r="B171" i="4"/>
  <c r="A171" i="4"/>
  <c r="L170" i="4"/>
  <c r="K170" i="4"/>
  <c r="J170" i="4"/>
  <c r="I170" i="4"/>
  <c r="H170" i="4"/>
  <c r="G170" i="4"/>
  <c r="F170" i="4"/>
  <c r="E170" i="4"/>
  <c r="D170" i="4"/>
  <c r="C170" i="4"/>
  <c r="B170" i="4"/>
  <c r="A170" i="4"/>
  <c r="L169" i="4"/>
  <c r="K169" i="4"/>
  <c r="J169" i="4"/>
  <c r="I169" i="4"/>
  <c r="H169" i="4"/>
  <c r="G169" i="4"/>
  <c r="F169" i="4"/>
  <c r="E169" i="4"/>
  <c r="D169" i="4"/>
  <c r="C169" i="4"/>
  <c r="O169" i="4" s="1"/>
  <c r="B169" i="4"/>
  <c r="A169" i="4"/>
  <c r="L168" i="4"/>
  <c r="K168" i="4"/>
  <c r="J168" i="4"/>
  <c r="I168" i="4"/>
  <c r="H168" i="4"/>
  <c r="G168" i="4"/>
  <c r="F168" i="4"/>
  <c r="E168" i="4"/>
  <c r="D168" i="4"/>
  <c r="C168" i="4"/>
  <c r="B168" i="4"/>
  <c r="A168" i="4"/>
  <c r="L167" i="4"/>
  <c r="K167" i="4"/>
  <c r="J167" i="4"/>
  <c r="I167" i="4"/>
  <c r="H167" i="4"/>
  <c r="G167" i="4"/>
  <c r="F167" i="4"/>
  <c r="E167" i="4"/>
  <c r="D167" i="4"/>
  <c r="C167" i="4"/>
  <c r="B167" i="4"/>
  <c r="O167" i="4" s="1"/>
  <c r="A167" i="4"/>
  <c r="L166" i="4"/>
  <c r="K166" i="4"/>
  <c r="J166" i="4"/>
  <c r="I166" i="4"/>
  <c r="H166" i="4"/>
  <c r="G166" i="4"/>
  <c r="F166" i="4"/>
  <c r="E166" i="4"/>
  <c r="D166" i="4"/>
  <c r="C166" i="4"/>
  <c r="B166" i="4"/>
  <c r="O166" i="4" s="1"/>
  <c r="A166" i="4"/>
  <c r="L165" i="4"/>
  <c r="K165" i="4"/>
  <c r="J165" i="4"/>
  <c r="I165" i="4"/>
  <c r="H165" i="4"/>
  <c r="G165" i="4"/>
  <c r="F165" i="4"/>
  <c r="E165" i="4"/>
  <c r="D165" i="4"/>
  <c r="C165" i="4"/>
  <c r="B165" i="4"/>
  <c r="A165" i="4"/>
  <c r="O164" i="4"/>
  <c r="L164" i="4"/>
  <c r="K164" i="4"/>
  <c r="J164" i="4"/>
  <c r="I164" i="4"/>
  <c r="H164" i="4"/>
  <c r="G164" i="4"/>
  <c r="F164" i="4"/>
  <c r="E164" i="4"/>
  <c r="D164" i="4"/>
  <c r="C164" i="4"/>
  <c r="B164" i="4"/>
  <c r="A164" i="4"/>
  <c r="L163" i="4"/>
  <c r="K163" i="4"/>
  <c r="J163" i="4"/>
  <c r="I163" i="4"/>
  <c r="H163" i="4"/>
  <c r="G163" i="4"/>
  <c r="F163" i="4"/>
  <c r="E163" i="4"/>
  <c r="D163" i="4"/>
  <c r="C163" i="4"/>
  <c r="B163" i="4"/>
  <c r="A163" i="4"/>
  <c r="L162" i="4"/>
  <c r="K162" i="4"/>
  <c r="J162" i="4"/>
  <c r="I162" i="4"/>
  <c r="H162" i="4"/>
  <c r="G162" i="4"/>
  <c r="F162" i="4"/>
  <c r="E162" i="4"/>
  <c r="D162" i="4"/>
  <c r="C162" i="4"/>
  <c r="B162" i="4"/>
  <c r="A162" i="4"/>
  <c r="O162" i="4" s="1"/>
  <c r="L161" i="4"/>
  <c r="K161" i="4"/>
  <c r="J161" i="4"/>
  <c r="I161" i="4"/>
  <c r="H161" i="4"/>
  <c r="G161" i="4"/>
  <c r="F161" i="4"/>
  <c r="E161" i="4"/>
  <c r="D161" i="4"/>
  <c r="C161" i="4"/>
  <c r="O161" i="4" s="1"/>
  <c r="B161" i="4"/>
  <c r="A161" i="4"/>
  <c r="L160" i="4"/>
  <c r="K160" i="4"/>
  <c r="J160" i="4"/>
  <c r="I160" i="4"/>
  <c r="H160" i="4"/>
  <c r="G160" i="4"/>
  <c r="F160" i="4"/>
  <c r="E160" i="4"/>
  <c r="D160" i="4"/>
  <c r="C160" i="4"/>
  <c r="B160" i="4"/>
  <c r="A160" i="4"/>
  <c r="O160" i="4" s="1"/>
  <c r="L159" i="4"/>
  <c r="K159" i="4"/>
  <c r="J159" i="4"/>
  <c r="I159" i="4"/>
  <c r="H159" i="4"/>
  <c r="G159" i="4"/>
  <c r="F159" i="4"/>
  <c r="E159" i="4"/>
  <c r="D159" i="4"/>
  <c r="C159" i="4"/>
  <c r="B159" i="4"/>
  <c r="O159" i="4" s="1"/>
  <c r="A159" i="4"/>
  <c r="L158" i="4"/>
  <c r="K158" i="4"/>
  <c r="J158" i="4"/>
  <c r="I158" i="4"/>
  <c r="H158" i="4"/>
  <c r="G158" i="4"/>
  <c r="F158" i="4"/>
  <c r="E158" i="4"/>
  <c r="D158" i="4"/>
  <c r="C158" i="4"/>
  <c r="B158" i="4"/>
  <c r="A158" i="4"/>
  <c r="L157" i="4"/>
  <c r="K157" i="4"/>
  <c r="J157" i="4"/>
  <c r="I157" i="4"/>
  <c r="H157" i="4"/>
  <c r="G157" i="4"/>
  <c r="F157" i="4"/>
  <c r="E157" i="4"/>
  <c r="D157" i="4"/>
  <c r="C157" i="4"/>
  <c r="B157" i="4"/>
  <c r="A157" i="4"/>
  <c r="L156" i="4"/>
  <c r="K156" i="4"/>
  <c r="J156" i="4"/>
  <c r="I156" i="4"/>
  <c r="H156" i="4"/>
  <c r="G156" i="4"/>
  <c r="F156" i="4"/>
  <c r="E156" i="4"/>
  <c r="D156" i="4"/>
  <c r="C156" i="4"/>
  <c r="O156" i="4" s="1"/>
  <c r="B156" i="4"/>
  <c r="A156" i="4"/>
  <c r="L155" i="4"/>
  <c r="K155" i="4"/>
  <c r="J155" i="4"/>
  <c r="I155" i="4"/>
  <c r="H155" i="4"/>
  <c r="G155" i="4"/>
  <c r="F155" i="4"/>
  <c r="E155" i="4"/>
  <c r="D155" i="4"/>
  <c r="C155" i="4"/>
  <c r="B155" i="4"/>
  <c r="A155" i="4"/>
  <c r="L154" i="4"/>
  <c r="K154" i="4"/>
  <c r="J154" i="4"/>
  <c r="I154" i="4"/>
  <c r="H154" i="4"/>
  <c r="G154" i="4"/>
  <c r="F154" i="4"/>
  <c r="E154" i="4"/>
  <c r="D154" i="4"/>
  <c r="C154" i="4"/>
  <c r="B154" i="4"/>
  <c r="A154" i="4"/>
  <c r="O154" i="4" s="1"/>
  <c r="L153" i="4"/>
  <c r="K153" i="4"/>
  <c r="J153" i="4"/>
  <c r="I153" i="4"/>
  <c r="H153" i="4"/>
  <c r="G153" i="4"/>
  <c r="F153" i="4"/>
  <c r="E153" i="4"/>
  <c r="D153" i="4"/>
  <c r="C153" i="4"/>
  <c r="O153" i="4" s="1"/>
  <c r="B153" i="4"/>
  <c r="A153" i="4"/>
  <c r="L152" i="4"/>
  <c r="K152" i="4"/>
  <c r="J152" i="4"/>
  <c r="I152" i="4"/>
  <c r="H152" i="4"/>
  <c r="G152" i="4"/>
  <c r="F152" i="4"/>
  <c r="E152" i="4"/>
  <c r="D152" i="4"/>
  <c r="C152" i="4"/>
  <c r="B152" i="4"/>
  <c r="A152" i="4"/>
  <c r="O152" i="4" s="1"/>
  <c r="O151" i="4"/>
  <c r="L151" i="4"/>
  <c r="K151" i="4"/>
  <c r="J151" i="4"/>
  <c r="I151" i="4"/>
  <c r="H151" i="4"/>
  <c r="G151" i="4"/>
  <c r="F151" i="4"/>
  <c r="E151" i="4"/>
  <c r="D151" i="4"/>
  <c r="C151" i="4"/>
  <c r="B151" i="4"/>
  <c r="A151" i="4"/>
  <c r="L150" i="4"/>
  <c r="K150" i="4"/>
  <c r="J150" i="4"/>
  <c r="I150" i="4"/>
  <c r="H150" i="4"/>
  <c r="G150" i="4"/>
  <c r="F150" i="4"/>
  <c r="E150" i="4"/>
  <c r="D150" i="4"/>
  <c r="C150" i="4"/>
  <c r="B150" i="4"/>
  <c r="A150" i="4"/>
  <c r="L149" i="4"/>
  <c r="K149" i="4"/>
  <c r="J149" i="4"/>
  <c r="I149" i="4"/>
  <c r="H149" i="4"/>
  <c r="G149" i="4"/>
  <c r="F149" i="4"/>
  <c r="E149" i="4"/>
  <c r="D149" i="4"/>
  <c r="C149" i="4"/>
  <c r="B149" i="4"/>
  <c r="A149" i="4"/>
  <c r="L148" i="4"/>
  <c r="K148" i="4"/>
  <c r="J148" i="4"/>
  <c r="I148" i="4"/>
  <c r="H148" i="4"/>
  <c r="G148" i="4"/>
  <c r="F148" i="4"/>
  <c r="E148" i="4"/>
  <c r="D148" i="4"/>
  <c r="C148" i="4"/>
  <c r="B148" i="4"/>
  <c r="O148" i="4" s="1"/>
  <c r="A148" i="4"/>
  <c r="L147" i="4"/>
  <c r="K147" i="4"/>
  <c r="J147" i="4"/>
  <c r="I147" i="4"/>
  <c r="H147" i="4"/>
  <c r="G147" i="4"/>
  <c r="F147" i="4"/>
  <c r="E147" i="4"/>
  <c r="D147" i="4"/>
  <c r="C147" i="4"/>
  <c r="B147" i="4"/>
  <c r="A147" i="4"/>
  <c r="L146" i="4"/>
  <c r="K146" i="4"/>
  <c r="J146" i="4"/>
  <c r="I146" i="4"/>
  <c r="H146" i="4"/>
  <c r="G146" i="4"/>
  <c r="F146" i="4"/>
  <c r="E146" i="4"/>
  <c r="D146" i="4"/>
  <c r="C146" i="4"/>
  <c r="B146" i="4"/>
  <c r="A146" i="4"/>
  <c r="L145" i="4"/>
  <c r="K145" i="4"/>
  <c r="J145" i="4"/>
  <c r="I145" i="4"/>
  <c r="H145" i="4"/>
  <c r="G145" i="4"/>
  <c r="F145" i="4"/>
  <c r="E145" i="4"/>
  <c r="D145" i="4"/>
  <c r="C145" i="4"/>
  <c r="O145" i="4" s="1"/>
  <c r="B145" i="4"/>
  <c r="A145" i="4"/>
  <c r="L144" i="4"/>
  <c r="K144" i="4"/>
  <c r="J144" i="4"/>
  <c r="I144" i="4"/>
  <c r="H144" i="4"/>
  <c r="G144" i="4"/>
  <c r="F144" i="4"/>
  <c r="E144" i="4"/>
  <c r="D144" i="4"/>
  <c r="C144" i="4"/>
  <c r="B144" i="4"/>
  <c r="A144" i="4"/>
  <c r="L143" i="4"/>
  <c r="K143" i="4"/>
  <c r="J143" i="4"/>
  <c r="I143" i="4"/>
  <c r="H143" i="4"/>
  <c r="G143" i="4"/>
  <c r="F143" i="4"/>
  <c r="E143" i="4"/>
  <c r="D143" i="4"/>
  <c r="C143" i="4"/>
  <c r="B143" i="4"/>
  <c r="O143" i="4" s="1"/>
  <c r="A143" i="4"/>
  <c r="L142" i="4"/>
  <c r="K142" i="4"/>
  <c r="J142" i="4"/>
  <c r="I142" i="4"/>
  <c r="H142" i="4"/>
  <c r="G142" i="4"/>
  <c r="F142" i="4"/>
  <c r="E142" i="4"/>
  <c r="D142" i="4"/>
  <c r="C142" i="4"/>
  <c r="B142" i="4"/>
  <c r="A142" i="4"/>
  <c r="L141" i="4"/>
  <c r="K141" i="4"/>
  <c r="J141" i="4"/>
  <c r="I141" i="4"/>
  <c r="H141" i="4"/>
  <c r="G141" i="4"/>
  <c r="F141" i="4"/>
  <c r="E141" i="4"/>
  <c r="D141" i="4"/>
  <c r="C141" i="4"/>
  <c r="B141" i="4"/>
  <c r="A141" i="4"/>
  <c r="O140" i="4"/>
  <c r="L140" i="4"/>
  <c r="K140" i="4"/>
  <c r="J140" i="4"/>
  <c r="I140" i="4"/>
  <c r="H140" i="4"/>
  <c r="G140" i="4"/>
  <c r="F140" i="4"/>
  <c r="E140" i="4"/>
  <c r="D140" i="4"/>
  <c r="C140" i="4"/>
  <c r="B140" i="4"/>
  <c r="A140" i="4"/>
  <c r="L139" i="4"/>
  <c r="K139" i="4"/>
  <c r="J139" i="4"/>
  <c r="I139" i="4"/>
  <c r="H139" i="4"/>
  <c r="G139" i="4"/>
  <c r="F139" i="4"/>
  <c r="E139" i="4"/>
  <c r="D139" i="4"/>
  <c r="C139" i="4"/>
  <c r="B139" i="4"/>
  <c r="A139" i="4"/>
  <c r="L138" i="4"/>
  <c r="K138" i="4"/>
  <c r="J138" i="4"/>
  <c r="I138" i="4"/>
  <c r="H138" i="4"/>
  <c r="G138" i="4"/>
  <c r="F138" i="4"/>
  <c r="E138" i="4"/>
  <c r="D138" i="4"/>
  <c r="C138" i="4"/>
  <c r="B138" i="4"/>
  <c r="A138" i="4"/>
  <c r="L137" i="4"/>
  <c r="K137" i="4"/>
  <c r="J137" i="4"/>
  <c r="I137" i="4"/>
  <c r="H137" i="4"/>
  <c r="G137" i="4"/>
  <c r="F137" i="4"/>
  <c r="E137" i="4"/>
  <c r="D137" i="4"/>
  <c r="C137" i="4"/>
  <c r="O137" i="4" s="1"/>
  <c r="B137" i="4"/>
  <c r="A137" i="4"/>
  <c r="L136" i="4"/>
  <c r="K136" i="4"/>
  <c r="J136" i="4"/>
  <c r="I136" i="4"/>
  <c r="H136" i="4"/>
  <c r="G136" i="4"/>
  <c r="F136" i="4"/>
  <c r="E136" i="4"/>
  <c r="D136" i="4"/>
  <c r="C136" i="4"/>
  <c r="B136" i="4"/>
  <c r="A136" i="4"/>
  <c r="L135" i="4"/>
  <c r="K135" i="4"/>
  <c r="J135" i="4"/>
  <c r="I135" i="4"/>
  <c r="H135" i="4"/>
  <c r="G135" i="4"/>
  <c r="F135" i="4"/>
  <c r="E135" i="4"/>
  <c r="D135" i="4"/>
  <c r="C135" i="4"/>
  <c r="B135" i="4"/>
  <c r="O135" i="4" s="1"/>
  <c r="A135" i="4"/>
  <c r="L134" i="4"/>
  <c r="K134" i="4"/>
  <c r="J134" i="4"/>
  <c r="I134" i="4"/>
  <c r="H134" i="4"/>
  <c r="G134" i="4"/>
  <c r="F134" i="4"/>
  <c r="E134" i="4"/>
  <c r="D134" i="4"/>
  <c r="C134" i="4"/>
  <c r="B134" i="4"/>
  <c r="O134" i="4" s="1"/>
  <c r="A134" i="4"/>
  <c r="L133" i="4"/>
  <c r="K133" i="4"/>
  <c r="J133" i="4"/>
  <c r="I133" i="4"/>
  <c r="H133" i="4"/>
  <c r="G133" i="4"/>
  <c r="F133" i="4"/>
  <c r="E133" i="4"/>
  <c r="D133" i="4"/>
  <c r="C133" i="4"/>
  <c r="B133" i="4"/>
  <c r="A133" i="4"/>
  <c r="O132" i="4"/>
  <c r="L132" i="4"/>
  <c r="K132" i="4"/>
  <c r="J132" i="4"/>
  <c r="I132" i="4"/>
  <c r="H132" i="4"/>
  <c r="G132" i="4"/>
  <c r="F132" i="4"/>
  <c r="E132" i="4"/>
  <c r="D132" i="4"/>
  <c r="C132" i="4"/>
  <c r="B132" i="4"/>
  <c r="A132" i="4"/>
  <c r="L131" i="4"/>
  <c r="K131" i="4"/>
  <c r="J131" i="4"/>
  <c r="I131" i="4"/>
  <c r="H131" i="4"/>
  <c r="G131" i="4"/>
  <c r="F131" i="4"/>
  <c r="E131" i="4"/>
  <c r="D131" i="4"/>
  <c r="C131" i="4"/>
  <c r="B131" i="4"/>
  <c r="A131" i="4"/>
  <c r="L130" i="4"/>
  <c r="K130" i="4"/>
  <c r="J130" i="4"/>
  <c r="I130" i="4"/>
  <c r="H130" i="4"/>
  <c r="G130" i="4"/>
  <c r="F130" i="4"/>
  <c r="E130" i="4"/>
  <c r="D130" i="4"/>
  <c r="C130" i="4"/>
  <c r="B130" i="4"/>
  <c r="A130" i="4"/>
  <c r="O130" i="4" s="1"/>
  <c r="L129" i="4"/>
  <c r="K129" i="4"/>
  <c r="J129" i="4"/>
  <c r="I129" i="4"/>
  <c r="H129" i="4"/>
  <c r="G129" i="4"/>
  <c r="F129" i="4"/>
  <c r="E129" i="4"/>
  <c r="D129" i="4"/>
  <c r="C129" i="4"/>
  <c r="O129" i="4" s="1"/>
  <c r="B129" i="4"/>
  <c r="A129" i="4"/>
  <c r="L128" i="4"/>
  <c r="K128" i="4"/>
  <c r="J128" i="4"/>
  <c r="I128" i="4"/>
  <c r="H128" i="4"/>
  <c r="G128" i="4"/>
  <c r="F128" i="4"/>
  <c r="E128" i="4"/>
  <c r="D128" i="4"/>
  <c r="C128" i="4"/>
  <c r="B128" i="4"/>
  <c r="A128" i="4"/>
  <c r="L127" i="4"/>
  <c r="K127" i="4"/>
  <c r="J127" i="4"/>
  <c r="I127" i="4"/>
  <c r="H127" i="4"/>
  <c r="G127" i="4"/>
  <c r="F127" i="4"/>
  <c r="E127" i="4"/>
  <c r="D127" i="4"/>
  <c r="C127" i="4"/>
  <c r="B127" i="4"/>
  <c r="O127" i="4" s="1"/>
  <c r="A127" i="4"/>
  <c r="L126" i="4"/>
  <c r="K126" i="4"/>
  <c r="J126" i="4"/>
  <c r="I126" i="4"/>
  <c r="H126" i="4"/>
  <c r="G126" i="4"/>
  <c r="F126" i="4"/>
  <c r="E126" i="4"/>
  <c r="D126" i="4"/>
  <c r="C126" i="4"/>
  <c r="O126" i="4" s="1"/>
  <c r="B126" i="4"/>
  <c r="A126" i="4"/>
  <c r="L125" i="4"/>
  <c r="K125" i="4"/>
  <c r="J125" i="4"/>
  <c r="I125" i="4"/>
  <c r="H125" i="4"/>
  <c r="G125" i="4"/>
  <c r="F125" i="4"/>
  <c r="E125" i="4"/>
  <c r="D125" i="4"/>
  <c r="C125" i="4"/>
  <c r="B125" i="4"/>
  <c r="A125" i="4"/>
  <c r="L124" i="4"/>
  <c r="K124" i="4"/>
  <c r="J124" i="4"/>
  <c r="I124" i="4"/>
  <c r="H124" i="4"/>
  <c r="G124" i="4"/>
  <c r="F124" i="4"/>
  <c r="E124" i="4"/>
  <c r="D124" i="4"/>
  <c r="C124" i="4"/>
  <c r="B124" i="4"/>
  <c r="O124" i="4" s="1"/>
  <c r="A124" i="4"/>
  <c r="L123" i="4"/>
  <c r="K123" i="4"/>
  <c r="J123" i="4"/>
  <c r="I123" i="4"/>
  <c r="H123" i="4"/>
  <c r="G123" i="4"/>
  <c r="F123" i="4"/>
  <c r="E123" i="4"/>
  <c r="D123" i="4"/>
  <c r="C123" i="4"/>
  <c r="B123" i="4"/>
  <c r="A123" i="4"/>
  <c r="L122" i="4"/>
  <c r="K122" i="4"/>
  <c r="J122" i="4"/>
  <c r="I122" i="4"/>
  <c r="H122" i="4"/>
  <c r="G122" i="4"/>
  <c r="F122" i="4"/>
  <c r="E122" i="4"/>
  <c r="D122" i="4"/>
  <c r="C122" i="4"/>
  <c r="B122" i="4"/>
  <c r="A122" i="4"/>
  <c r="L121" i="4"/>
  <c r="K121" i="4"/>
  <c r="J121" i="4"/>
  <c r="I121" i="4"/>
  <c r="H121" i="4"/>
  <c r="G121" i="4"/>
  <c r="F121" i="4"/>
  <c r="E121" i="4"/>
  <c r="D121" i="4"/>
  <c r="C121" i="4"/>
  <c r="B121" i="4"/>
  <c r="A121" i="4"/>
  <c r="L120" i="4"/>
  <c r="K120" i="4"/>
  <c r="J120" i="4"/>
  <c r="I120" i="4"/>
  <c r="H120" i="4"/>
  <c r="G120" i="4"/>
  <c r="F120" i="4"/>
  <c r="E120" i="4"/>
  <c r="D120" i="4"/>
  <c r="C120" i="4"/>
  <c r="B120" i="4"/>
  <c r="A120" i="4"/>
  <c r="O119" i="4"/>
  <c r="L119" i="4"/>
  <c r="K119" i="4"/>
  <c r="J119" i="4"/>
  <c r="I119" i="4"/>
  <c r="H119" i="4"/>
  <c r="G119" i="4"/>
  <c r="F119" i="4"/>
  <c r="E119" i="4"/>
  <c r="D119" i="4"/>
  <c r="C119" i="4"/>
  <c r="B119" i="4"/>
  <c r="A119" i="4"/>
  <c r="L118" i="4"/>
  <c r="K118" i="4"/>
  <c r="J118" i="4"/>
  <c r="I118" i="4"/>
  <c r="H118" i="4"/>
  <c r="G118" i="4"/>
  <c r="F118" i="4"/>
  <c r="E118" i="4"/>
  <c r="D118" i="4"/>
  <c r="C118" i="4"/>
  <c r="B118" i="4"/>
  <c r="A118" i="4"/>
  <c r="L117" i="4"/>
  <c r="K117" i="4"/>
  <c r="J117" i="4"/>
  <c r="I117" i="4"/>
  <c r="H117" i="4"/>
  <c r="G117" i="4"/>
  <c r="F117" i="4"/>
  <c r="E117" i="4"/>
  <c r="D117" i="4"/>
  <c r="C117" i="4"/>
  <c r="B117" i="4"/>
  <c r="A117" i="4"/>
  <c r="L116" i="4"/>
  <c r="K116" i="4"/>
  <c r="J116" i="4"/>
  <c r="I116" i="4"/>
  <c r="H116" i="4"/>
  <c r="G116" i="4"/>
  <c r="F116" i="4"/>
  <c r="E116" i="4"/>
  <c r="D116" i="4"/>
  <c r="C116" i="4"/>
  <c r="B116" i="4"/>
  <c r="O116" i="4" s="1"/>
  <c r="A116" i="4"/>
  <c r="L115" i="4"/>
  <c r="K115" i="4"/>
  <c r="J115" i="4"/>
  <c r="I115" i="4"/>
  <c r="H115" i="4"/>
  <c r="G115" i="4"/>
  <c r="F115" i="4"/>
  <c r="E115" i="4"/>
  <c r="D115" i="4"/>
  <c r="C115" i="4"/>
  <c r="B115" i="4"/>
  <c r="A115" i="4"/>
  <c r="L114" i="4"/>
  <c r="K114" i="4"/>
  <c r="J114" i="4"/>
  <c r="I114" i="4"/>
  <c r="H114" i="4"/>
  <c r="G114" i="4"/>
  <c r="F114" i="4"/>
  <c r="E114" i="4"/>
  <c r="D114" i="4"/>
  <c r="C114" i="4"/>
  <c r="B114" i="4"/>
  <c r="A114" i="4"/>
  <c r="L113" i="4"/>
  <c r="K113" i="4"/>
  <c r="J113" i="4"/>
  <c r="I113" i="4"/>
  <c r="H113" i="4"/>
  <c r="G113" i="4"/>
  <c r="F113" i="4"/>
  <c r="E113" i="4"/>
  <c r="D113" i="4"/>
  <c r="C113" i="4"/>
  <c r="B113" i="4"/>
  <c r="A113" i="4"/>
  <c r="L112" i="4"/>
  <c r="K112" i="4"/>
  <c r="J112" i="4"/>
  <c r="I112" i="4"/>
  <c r="H112" i="4"/>
  <c r="G112" i="4"/>
  <c r="F112" i="4"/>
  <c r="E112" i="4"/>
  <c r="D112" i="4"/>
  <c r="C112" i="4"/>
  <c r="B112" i="4"/>
  <c r="A112" i="4"/>
  <c r="L111" i="4"/>
  <c r="K111" i="4"/>
  <c r="J111" i="4"/>
  <c r="I111" i="4"/>
  <c r="H111" i="4"/>
  <c r="G111" i="4"/>
  <c r="F111" i="4"/>
  <c r="E111" i="4"/>
  <c r="D111" i="4"/>
  <c r="C111" i="4"/>
  <c r="O111" i="4" s="1"/>
  <c r="B111" i="4"/>
  <c r="A111" i="4"/>
  <c r="L110" i="4"/>
  <c r="K110" i="4"/>
  <c r="J110" i="4"/>
  <c r="I110" i="4"/>
  <c r="H110" i="4"/>
  <c r="G110" i="4"/>
  <c r="F110" i="4"/>
  <c r="E110" i="4"/>
  <c r="D110" i="4"/>
  <c r="C110" i="4"/>
  <c r="B110" i="4"/>
  <c r="A110" i="4"/>
  <c r="L109" i="4"/>
  <c r="K109" i="4"/>
  <c r="J109" i="4"/>
  <c r="I109" i="4"/>
  <c r="H109" i="4"/>
  <c r="G109" i="4"/>
  <c r="F109" i="4"/>
  <c r="E109" i="4"/>
  <c r="D109" i="4"/>
  <c r="C109" i="4"/>
  <c r="B109" i="4"/>
  <c r="A109" i="4"/>
  <c r="O109" i="4" s="1"/>
  <c r="O108" i="4"/>
  <c r="L108" i="4"/>
  <c r="K108" i="4"/>
  <c r="J108" i="4"/>
  <c r="I108" i="4"/>
  <c r="H108" i="4"/>
  <c r="G108" i="4"/>
  <c r="F108" i="4"/>
  <c r="E108" i="4"/>
  <c r="D108" i="4"/>
  <c r="C108" i="4"/>
  <c r="B108" i="4"/>
  <c r="A108" i="4"/>
  <c r="L107" i="4"/>
  <c r="K107" i="4"/>
  <c r="J107" i="4"/>
  <c r="I107" i="4"/>
  <c r="H107" i="4"/>
  <c r="G107" i="4"/>
  <c r="F107" i="4"/>
  <c r="E107" i="4"/>
  <c r="D107" i="4"/>
  <c r="C107" i="4"/>
  <c r="B107" i="4"/>
  <c r="A107" i="4"/>
  <c r="L106" i="4"/>
  <c r="K106" i="4"/>
  <c r="J106" i="4"/>
  <c r="I106" i="4"/>
  <c r="H106" i="4"/>
  <c r="G106" i="4"/>
  <c r="F106" i="4"/>
  <c r="E106" i="4"/>
  <c r="D106" i="4"/>
  <c r="C106" i="4"/>
  <c r="B106" i="4"/>
  <c r="A106" i="4"/>
  <c r="L105" i="4"/>
  <c r="K105" i="4"/>
  <c r="J105" i="4"/>
  <c r="I105" i="4"/>
  <c r="H105" i="4"/>
  <c r="G105" i="4"/>
  <c r="F105" i="4"/>
  <c r="E105" i="4"/>
  <c r="D105" i="4"/>
  <c r="C105" i="4"/>
  <c r="B105" i="4"/>
  <c r="A105" i="4"/>
  <c r="L104" i="4"/>
  <c r="K104" i="4"/>
  <c r="J104" i="4"/>
  <c r="I104" i="4"/>
  <c r="H104" i="4"/>
  <c r="G104" i="4"/>
  <c r="F104" i="4"/>
  <c r="E104" i="4"/>
  <c r="D104" i="4"/>
  <c r="C104" i="4"/>
  <c r="B104" i="4"/>
  <c r="A104" i="4"/>
  <c r="L103" i="4"/>
  <c r="K103" i="4"/>
  <c r="J103" i="4"/>
  <c r="I103" i="4"/>
  <c r="H103" i="4"/>
  <c r="G103" i="4"/>
  <c r="F103" i="4"/>
  <c r="E103" i="4"/>
  <c r="D103" i="4"/>
  <c r="C103" i="4"/>
  <c r="B103" i="4"/>
  <c r="O103" i="4" s="1"/>
  <c r="A103" i="4"/>
  <c r="L102" i="4"/>
  <c r="K102" i="4"/>
  <c r="J102" i="4"/>
  <c r="I102" i="4"/>
  <c r="H102" i="4"/>
  <c r="G102" i="4"/>
  <c r="F102" i="4"/>
  <c r="E102" i="4"/>
  <c r="D102" i="4"/>
  <c r="C102" i="4"/>
  <c r="B102" i="4"/>
  <c r="A102" i="4"/>
  <c r="L101" i="4"/>
  <c r="K101" i="4"/>
  <c r="J101" i="4"/>
  <c r="I101" i="4"/>
  <c r="H101" i="4"/>
  <c r="G101" i="4"/>
  <c r="F101" i="4"/>
  <c r="E101" i="4"/>
  <c r="D101" i="4"/>
  <c r="C101" i="4"/>
  <c r="B101" i="4"/>
  <c r="A101" i="4"/>
  <c r="L100" i="4"/>
  <c r="K100" i="4"/>
  <c r="J100" i="4"/>
  <c r="I100" i="4"/>
  <c r="H100" i="4"/>
  <c r="G100" i="4"/>
  <c r="F100" i="4"/>
  <c r="E100" i="4"/>
  <c r="D100" i="4"/>
  <c r="C100" i="4"/>
  <c r="B100" i="4"/>
  <c r="O100" i="4" s="1"/>
  <c r="A100" i="4"/>
  <c r="L99" i="4"/>
  <c r="K99" i="4"/>
  <c r="J99" i="4"/>
  <c r="I99" i="4"/>
  <c r="H99" i="4"/>
  <c r="G99" i="4"/>
  <c r="F99" i="4"/>
  <c r="E99" i="4"/>
  <c r="D99" i="4"/>
  <c r="C99" i="4"/>
  <c r="B99" i="4"/>
  <c r="A99" i="4"/>
  <c r="L98" i="4"/>
  <c r="K98" i="4"/>
  <c r="J98" i="4"/>
  <c r="I98" i="4"/>
  <c r="H98" i="4"/>
  <c r="G98" i="4"/>
  <c r="F98" i="4"/>
  <c r="E98" i="4"/>
  <c r="D98" i="4"/>
  <c r="C98" i="4"/>
  <c r="B98" i="4"/>
  <c r="A98" i="4"/>
  <c r="L97" i="4"/>
  <c r="K97" i="4"/>
  <c r="J97" i="4"/>
  <c r="I97" i="4"/>
  <c r="H97" i="4"/>
  <c r="G97" i="4"/>
  <c r="F97" i="4"/>
  <c r="E97" i="4"/>
  <c r="D97" i="4"/>
  <c r="C97" i="4"/>
  <c r="B97" i="4"/>
  <c r="A97" i="4"/>
  <c r="L96" i="4"/>
  <c r="K96" i="4"/>
  <c r="J96" i="4"/>
  <c r="I96" i="4"/>
  <c r="H96" i="4"/>
  <c r="G96" i="4"/>
  <c r="F96" i="4"/>
  <c r="E96" i="4"/>
  <c r="D96" i="4"/>
  <c r="C96" i="4"/>
  <c r="B96" i="4"/>
  <c r="A96" i="4"/>
  <c r="O95" i="4"/>
  <c r="L95" i="4"/>
  <c r="K95" i="4"/>
  <c r="J95" i="4"/>
  <c r="I95" i="4"/>
  <c r="H95" i="4"/>
  <c r="G95" i="4"/>
  <c r="F95" i="4"/>
  <c r="E95" i="4"/>
  <c r="D95" i="4"/>
  <c r="C95" i="4"/>
  <c r="B95" i="4"/>
  <c r="A95" i="4"/>
  <c r="L94" i="4"/>
  <c r="K94" i="4"/>
  <c r="J94" i="4"/>
  <c r="I94" i="4"/>
  <c r="H94" i="4"/>
  <c r="G94" i="4"/>
  <c r="F94" i="4"/>
  <c r="E94" i="4"/>
  <c r="D94" i="4"/>
  <c r="C94" i="4"/>
  <c r="B94" i="4"/>
  <c r="O94" i="4" s="1"/>
  <c r="A94" i="4"/>
  <c r="L93" i="4"/>
  <c r="K93" i="4"/>
  <c r="J93" i="4"/>
  <c r="I93" i="4"/>
  <c r="H93" i="4"/>
  <c r="G93" i="4"/>
  <c r="F93" i="4"/>
  <c r="E93" i="4"/>
  <c r="D93" i="4"/>
  <c r="C93" i="4"/>
  <c r="B93" i="4"/>
  <c r="A93" i="4"/>
  <c r="L92" i="4"/>
  <c r="K92" i="4"/>
  <c r="J92" i="4"/>
  <c r="I92" i="4"/>
  <c r="H92" i="4"/>
  <c r="G92" i="4"/>
  <c r="F92" i="4"/>
  <c r="E92" i="4"/>
  <c r="D92" i="4"/>
  <c r="C92" i="4"/>
  <c r="B92" i="4"/>
  <c r="O92" i="4" s="1"/>
  <c r="A92" i="4"/>
  <c r="L91" i="4"/>
  <c r="K91" i="4"/>
  <c r="J91" i="4"/>
  <c r="I91" i="4"/>
  <c r="H91" i="4"/>
  <c r="G91" i="4"/>
  <c r="F91" i="4"/>
  <c r="E91" i="4"/>
  <c r="D91" i="4"/>
  <c r="C91" i="4"/>
  <c r="B91" i="4"/>
  <c r="A91" i="4"/>
  <c r="L90" i="4"/>
  <c r="K90" i="4"/>
  <c r="J90" i="4"/>
  <c r="I90" i="4"/>
  <c r="H90" i="4"/>
  <c r="G90" i="4"/>
  <c r="F90" i="4"/>
  <c r="E90" i="4"/>
  <c r="D90" i="4"/>
  <c r="C90" i="4"/>
  <c r="B90" i="4"/>
  <c r="A90" i="4"/>
  <c r="O90" i="4" s="1"/>
  <c r="L89" i="4"/>
  <c r="K89" i="4"/>
  <c r="J89" i="4"/>
  <c r="I89" i="4"/>
  <c r="H89" i="4"/>
  <c r="G89" i="4"/>
  <c r="F89" i="4"/>
  <c r="E89" i="4"/>
  <c r="D89" i="4"/>
  <c r="C89" i="4"/>
  <c r="O89" i="4" s="1"/>
  <c r="B89" i="4"/>
  <c r="A89" i="4"/>
  <c r="L88" i="4"/>
  <c r="K88" i="4"/>
  <c r="J88" i="4"/>
  <c r="I88" i="4"/>
  <c r="H88" i="4"/>
  <c r="G88" i="4"/>
  <c r="F88" i="4"/>
  <c r="E88" i="4"/>
  <c r="D88" i="4"/>
  <c r="C88" i="4"/>
  <c r="B88" i="4"/>
  <c r="A88" i="4"/>
  <c r="L87" i="4"/>
  <c r="K87" i="4"/>
  <c r="J87" i="4"/>
  <c r="I87" i="4"/>
  <c r="H87" i="4"/>
  <c r="G87" i="4"/>
  <c r="F87" i="4"/>
  <c r="E87" i="4"/>
  <c r="D87" i="4"/>
  <c r="C87" i="4"/>
  <c r="B87" i="4"/>
  <c r="O87" i="4" s="1"/>
  <c r="A87" i="4"/>
  <c r="L86" i="4"/>
  <c r="K86" i="4"/>
  <c r="J86" i="4"/>
  <c r="I86" i="4"/>
  <c r="H86" i="4"/>
  <c r="G86" i="4"/>
  <c r="F86" i="4"/>
  <c r="E86" i="4"/>
  <c r="D86" i="4"/>
  <c r="C86" i="4"/>
  <c r="O86" i="4" s="1"/>
  <c r="B86" i="4"/>
  <c r="A86" i="4"/>
  <c r="L85" i="4"/>
  <c r="K85" i="4"/>
  <c r="J85" i="4"/>
  <c r="I85" i="4"/>
  <c r="H85" i="4"/>
  <c r="G85" i="4"/>
  <c r="F85" i="4"/>
  <c r="E85" i="4"/>
  <c r="D85" i="4"/>
  <c r="C85" i="4"/>
  <c r="B85" i="4"/>
  <c r="A85" i="4"/>
  <c r="O85" i="4" s="1"/>
  <c r="O84" i="4"/>
  <c r="L84" i="4"/>
  <c r="K84" i="4"/>
  <c r="J84" i="4"/>
  <c r="I84" i="4"/>
  <c r="H84" i="4"/>
  <c r="G84" i="4"/>
  <c r="F84" i="4"/>
  <c r="E84" i="4"/>
  <c r="D84" i="4"/>
  <c r="C84" i="4"/>
  <c r="B84" i="4"/>
  <c r="A84" i="4"/>
  <c r="L83" i="4"/>
  <c r="K83" i="4"/>
  <c r="J83" i="4"/>
  <c r="I83" i="4"/>
  <c r="H83" i="4"/>
  <c r="G83" i="4"/>
  <c r="F83" i="4"/>
  <c r="E83" i="4"/>
  <c r="D83" i="4"/>
  <c r="C83" i="4"/>
  <c r="B83" i="4"/>
  <c r="A83" i="4"/>
  <c r="O83" i="4" s="1"/>
  <c r="L82" i="4"/>
  <c r="K82" i="4"/>
  <c r="J82" i="4"/>
  <c r="I82" i="4"/>
  <c r="H82" i="4"/>
  <c r="G82" i="4"/>
  <c r="F82" i="4"/>
  <c r="E82" i="4"/>
  <c r="D82" i="4"/>
  <c r="C82" i="4"/>
  <c r="B82" i="4"/>
  <c r="A82" i="4"/>
  <c r="L81" i="4"/>
  <c r="K81" i="4"/>
  <c r="J81" i="4"/>
  <c r="I81" i="4"/>
  <c r="H81" i="4"/>
  <c r="G81" i="4"/>
  <c r="F81" i="4"/>
  <c r="E81" i="4"/>
  <c r="D81" i="4"/>
  <c r="C81" i="4"/>
  <c r="B81" i="4"/>
  <c r="A81" i="4"/>
  <c r="L80" i="4"/>
  <c r="K80" i="4"/>
  <c r="J80" i="4"/>
  <c r="I80" i="4"/>
  <c r="H80" i="4"/>
  <c r="G80" i="4"/>
  <c r="F80" i="4"/>
  <c r="E80" i="4"/>
  <c r="D80" i="4"/>
  <c r="C80" i="4"/>
  <c r="B80" i="4"/>
  <c r="A80" i="4"/>
  <c r="L79" i="4"/>
  <c r="K79" i="4"/>
  <c r="J79" i="4"/>
  <c r="I79" i="4"/>
  <c r="H79" i="4"/>
  <c r="G79" i="4"/>
  <c r="F79" i="4"/>
  <c r="E79" i="4"/>
  <c r="D79" i="4"/>
  <c r="C79" i="4"/>
  <c r="B79" i="4"/>
  <c r="A79" i="4"/>
  <c r="L78" i="4"/>
  <c r="K78" i="4"/>
  <c r="J78" i="4"/>
  <c r="I78" i="4"/>
  <c r="H78" i="4"/>
  <c r="G78" i="4"/>
  <c r="F78" i="4"/>
  <c r="E78" i="4"/>
  <c r="D78" i="4"/>
  <c r="C78" i="4"/>
  <c r="O78" i="4" s="1"/>
  <c r="B78" i="4"/>
  <c r="A78" i="4"/>
  <c r="L77" i="4"/>
  <c r="K77" i="4"/>
  <c r="J77" i="4"/>
  <c r="I77" i="4"/>
  <c r="H77" i="4"/>
  <c r="G77" i="4"/>
  <c r="F77" i="4"/>
  <c r="E77" i="4"/>
  <c r="D77" i="4"/>
  <c r="C77" i="4"/>
  <c r="B77" i="4"/>
  <c r="A77" i="4"/>
  <c r="L76" i="4"/>
  <c r="K76" i="4"/>
  <c r="J76" i="4"/>
  <c r="I76" i="4"/>
  <c r="H76" i="4"/>
  <c r="G76" i="4"/>
  <c r="F76" i="4"/>
  <c r="E76" i="4"/>
  <c r="D76" i="4"/>
  <c r="C76" i="4"/>
  <c r="B76" i="4"/>
  <c r="O76" i="4" s="1"/>
  <c r="A76" i="4"/>
  <c r="L75" i="4"/>
  <c r="K75" i="4"/>
  <c r="J75" i="4"/>
  <c r="I75" i="4"/>
  <c r="H75" i="4"/>
  <c r="G75" i="4"/>
  <c r="F75" i="4"/>
  <c r="E75" i="4"/>
  <c r="D75" i="4"/>
  <c r="C75" i="4"/>
  <c r="B75" i="4"/>
  <c r="A75" i="4"/>
  <c r="L74" i="4"/>
  <c r="K74" i="4"/>
  <c r="J74" i="4"/>
  <c r="I74" i="4"/>
  <c r="H74" i="4"/>
  <c r="G74" i="4"/>
  <c r="F74" i="4"/>
  <c r="E74" i="4"/>
  <c r="D74" i="4"/>
  <c r="C74" i="4"/>
  <c r="B74" i="4"/>
  <c r="A74" i="4"/>
  <c r="L73" i="4"/>
  <c r="K73" i="4"/>
  <c r="J73" i="4"/>
  <c r="I73" i="4"/>
  <c r="H73" i="4"/>
  <c r="G73" i="4"/>
  <c r="F73" i="4"/>
  <c r="E73" i="4"/>
  <c r="D73" i="4"/>
  <c r="C73" i="4"/>
  <c r="O73" i="4" s="1"/>
  <c r="B73" i="4"/>
  <c r="A73" i="4"/>
  <c r="L72" i="4"/>
  <c r="K72" i="4"/>
  <c r="J72" i="4"/>
  <c r="I72" i="4"/>
  <c r="H72" i="4"/>
  <c r="G72" i="4"/>
  <c r="F72" i="4"/>
  <c r="E72" i="4"/>
  <c r="D72" i="4"/>
  <c r="C72" i="4"/>
  <c r="B72" i="4"/>
  <c r="A72" i="4"/>
  <c r="O71" i="4"/>
  <c r="L71" i="4"/>
  <c r="K71" i="4"/>
  <c r="J71" i="4"/>
  <c r="I71" i="4"/>
  <c r="H71" i="4"/>
  <c r="G71" i="4"/>
  <c r="F71" i="4"/>
  <c r="E71" i="4"/>
  <c r="D71" i="4"/>
  <c r="C71" i="4"/>
  <c r="B71" i="4"/>
  <c r="A71" i="4"/>
  <c r="L70" i="4"/>
  <c r="K70" i="4"/>
  <c r="J70" i="4"/>
  <c r="I70" i="4"/>
  <c r="H70" i="4"/>
  <c r="G70" i="4"/>
  <c r="F70" i="4"/>
  <c r="E70" i="4"/>
  <c r="D70" i="4"/>
  <c r="C70" i="4"/>
  <c r="B70" i="4"/>
  <c r="A70" i="4"/>
  <c r="L69" i="4"/>
  <c r="K69" i="4"/>
  <c r="J69" i="4"/>
  <c r="I69" i="4"/>
  <c r="H69" i="4"/>
  <c r="G69" i="4"/>
  <c r="F69" i="4"/>
  <c r="E69" i="4"/>
  <c r="D69" i="4"/>
  <c r="C69" i="4"/>
  <c r="B69" i="4"/>
  <c r="A69" i="4"/>
  <c r="L68" i="4"/>
  <c r="K68" i="4"/>
  <c r="J68" i="4"/>
  <c r="I68" i="4"/>
  <c r="H68" i="4"/>
  <c r="G68" i="4"/>
  <c r="F68" i="4"/>
  <c r="E68" i="4"/>
  <c r="D68" i="4"/>
  <c r="C68" i="4"/>
  <c r="B68" i="4"/>
  <c r="O68" i="4" s="1"/>
  <c r="A68" i="4"/>
  <c r="L67" i="4"/>
  <c r="K67" i="4"/>
  <c r="J67" i="4"/>
  <c r="I67" i="4"/>
  <c r="H67" i="4"/>
  <c r="G67" i="4"/>
  <c r="F67" i="4"/>
  <c r="E67" i="4"/>
  <c r="D67" i="4"/>
  <c r="C67" i="4"/>
  <c r="B67" i="4"/>
  <c r="A67" i="4"/>
  <c r="L66" i="4"/>
  <c r="K66" i="4"/>
  <c r="J66" i="4"/>
  <c r="I66" i="4"/>
  <c r="H66" i="4"/>
  <c r="G66" i="4"/>
  <c r="F66" i="4"/>
  <c r="E66" i="4"/>
  <c r="D66" i="4"/>
  <c r="C66" i="4"/>
  <c r="B66" i="4"/>
  <c r="A66" i="4"/>
  <c r="L65" i="4"/>
  <c r="K65" i="4"/>
  <c r="J65" i="4"/>
  <c r="I65" i="4"/>
  <c r="H65" i="4"/>
  <c r="G65" i="4"/>
  <c r="F65" i="4"/>
  <c r="E65" i="4"/>
  <c r="D65" i="4"/>
  <c r="C65" i="4"/>
  <c r="B65" i="4"/>
  <c r="A65" i="4"/>
  <c r="L64" i="4"/>
  <c r="K64" i="4"/>
  <c r="J64" i="4"/>
  <c r="I64" i="4"/>
  <c r="H64" i="4"/>
  <c r="G64" i="4"/>
  <c r="F64" i="4"/>
  <c r="E64" i="4"/>
  <c r="D64" i="4"/>
  <c r="C64" i="4"/>
  <c r="B64" i="4"/>
  <c r="A64" i="4"/>
  <c r="O63" i="4"/>
  <c r="L63" i="4"/>
  <c r="K63" i="4"/>
  <c r="J63" i="4"/>
  <c r="I63" i="4"/>
  <c r="H63" i="4"/>
  <c r="G63" i="4"/>
  <c r="F63" i="4"/>
  <c r="E63" i="4"/>
  <c r="D63" i="4"/>
  <c r="C63" i="4"/>
  <c r="B63" i="4"/>
  <c r="A63" i="4"/>
  <c r="L62" i="4"/>
  <c r="K62" i="4"/>
  <c r="J62" i="4"/>
  <c r="I62" i="4"/>
  <c r="H62" i="4"/>
  <c r="G62" i="4"/>
  <c r="F62" i="4"/>
  <c r="E62" i="4"/>
  <c r="D62" i="4"/>
  <c r="C62" i="4"/>
  <c r="B62" i="4"/>
  <c r="A62" i="4"/>
  <c r="L61" i="4"/>
  <c r="K61" i="4"/>
  <c r="J61" i="4"/>
  <c r="I61" i="4"/>
  <c r="H61" i="4"/>
  <c r="G61" i="4"/>
  <c r="F61" i="4"/>
  <c r="E61" i="4"/>
  <c r="D61" i="4"/>
  <c r="C61" i="4"/>
  <c r="B61" i="4"/>
  <c r="A61" i="4"/>
  <c r="O60" i="4"/>
  <c r="L60" i="4"/>
  <c r="K60" i="4"/>
  <c r="J60" i="4"/>
  <c r="I60" i="4"/>
  <c r="H60" i="4"/>
  <c r="G60" i="4"/>
  <c r="F60" i="4"/>
  <c r="E60" i="4"/>
  <c r="D60" i="4"/>
  <c r="C60" i="4"/>
  <c r="B60" i="4"/>
  <c r="A60" i="4"/>
  <c r="L59" i="4"/>
  <c r="K59" i="4"/>
  <c r="J59" i="4"/>
  <c r="I59" i="4"/>
  <c r="H59" i="4"/>
  <c r="G59" i="4"/>
  <c r="F59" i="4"/>
  <c r="E59" i="4"/>
  <c r="D59" i="4"/>
  <c r="C59" i="4"/>
  <c r="B59" i="4"/>
  <c r="A59" i="4"/>
  <c r="L58" i="4"/>
  <c r="K58" i="4"/>
  <c r="J58" i="4"/>
  <c r="I58" i="4"/>
  <c r="H58" i="4"/>
  <c r="G58" i="4"/>
  <c r="F58" i="4"/>
  <c r="E58" i="4"/>
  <c r="D58" i="4"/>
  <c r="C58" i="4"/>
  <c r="B58" i="4"/>
  <c r="A58" i="4"/>
  <c r="L57" i="4"/>
  <c r="K57" i="4"/>
  <c r="J57" i="4"/>
  <c r="I57" i="4"/>
  <c r="H57" i="4"/>
  <c r="G57" i="4"/>
  <c r="F57" i="4"/>
  <c r="E57" i="4"/>
  <c r="D57" i="4"/>
  <c r="C57" i="4"/>
  <c r="O57" i="4" s="1"/>
  <c r="B57" i="4"/>
  <c r="A57" i="4"/>
  <c r="L56" i="4"/>
  <c r="K56" i="4"/>
  <c r="J56" i="4"/>
  <c r="I56" i="4"/>
  <c r="H56" i="4"/>
  <c r="G56" i="4"/>
  <c r="F56" i="4"/>
  <c r="E56" i="4"/>
  <c r="D56" i="4"/>
  <c r="C56" i="4"/>
  <c r="B56" i="4"/>
  <c r="A56" i="4"/>
  <c r="L55" i="4"/>
  <c r="K55" i="4"/>
  <c r="J55" i="4"/>
  <c r="I55" i="4"/>
  <c r="H55" i="4"/>
  <c r="G55" i="4"/>
  <c r="F55" i="4"/>
  <c r="E55" i="4"/>
  <c r="D55" i="4"/>
  <c r="C55" i="4"/>
  <c r="B55" i="4"/>
  <c r="O55" i="4" s="1"/>
  <c r="A55" i="4"/>
  <c r="L54" i="4"/>
  <c r="K54" i="4"/>
  <c r="J54" i="4"/>
  <c r="I54" i="4"/>
  <c r="H54" i="4"/>
  <c r="G54" i="4"/>
  <c r="F54" i="4"/>
  <c r="E54" i="4"/>
  <c r="D54" i="4"/>
  <c r="C54" i="4"/>
  <c r="B54" i="4"/>
  <c r="O54" i="4" s="1"/>
  <c r="A54" i="4"/>
  <c r="L53" i="4"/>
  <c r="K53" i="4"/>
  <c r="J53" i="4"/>
  <c r="I53" i="4"/>
  <c r="H53" i="4"/>
  <c r="G53" i="4"/>
  <c r="F53" i="4"/>
  <c r="E53" i="4"/>
  <c r="D53" i="4"/>
  <c r="C53" i="4"/>
  <c r="B53" i="4"/>
  <c r="A53" i="4"/>
  <c r="O52" i="4"/>
  <c r="L52" i="4"/>
  <c r="K52" i="4"/>
  <c r="J52" i="4"/>
  <c r="I52" i="4"/>
  <c r="H52" i="4"/>
  <c r="G52" i="4"/>
  <c r="F52" i="4"/>
  <c r="E52" i="4"/>
  <c r="D52" i="4"/>
  <c r="C52" i="4"/>
  <c r="B52" i="4"/>
  <c r="A52" i="4"/>
  <c r="L51" i="4"/>
  <c r="K51" i="4"/>
  <c r="J51" i="4"/>
  <c r="I51" i="4"/>
  <c r="H51" i="4"/>
  <c r="G51" i="4"/>
  <c r="F51" i="4"/>
  <c r="E51" i="4"/>
  <c r="D51" i="4"/>
  <c r="C51" i="4"/>
  <c r="B51" i="4"/>
  <c r="A51" i="4"/>
  <c r="L50" i="4"/>
  <c r="K50" i="4"/>
  <c r="J50" i="4"/>
  <c r="I50" i="4"/>
  <c r="H50" i="4"/>
  <c r="G50" i="4"/>
  <c r="F50" i="4"/>
  <c r="E50" i="4"/>
  <c r="D50" i="4"/>
  <c r="C50" i="4"/>
  <c r="B50" i="4"/>
  <c r="A50" i="4"/>
  <c r="L49" i="4"/>
  <c r="K49" i="4"/>
  <c r="J49" i="4"/>
  <c r="I49" i="4"/>
  <c r="H49" i="4"/>
  <c r="G49" i="4"/>
  <c r="F49" i="4"/>
  <c r="E49" i="4"/>
  <c r="D49" i="4"/>
  <c r="C49" i="4"/>
  <c r="O49" i="4" s="1"/>
  <c r="B49" i="4"/>
  <c r="A49" i="4"/>
  <c r="L48" i="4"/>
  <c r="K48" i="4"/>
  <c r="J48" i="4"/>
  <c r="I48" i="4"/>
  <c r="H48" i="4"/>
  <c r="G48" i="4"/>
  <c r="F48" i="4"/>
  <c r="E48" i="4"/>
  <c r="D48" i="4"/>
  <c r="C48" i="4"/>
  <c r="B48" i="4"/>
  <c r="A48" i="4"/>
  <c r="L47" i="4"/>
  <c r="K47" i="4"/>
  <c r="J47" i="4"/>
  <c r="I47" i="4"/>
  <c r="H47" i="4"/>
  <c r="G47" i="4"/>
  <c r="F47" i="4"/>
  <c r="E47" i="4"/>
  <c r="D47" i="4"/>
  <c r="C47" i="4"/>
  <c r="B47" i="4"/>
  <c r="O47" i="4" s="1"/>
  <c r="A47" i="4"/>
  <c r="L46" i="4"/>
  <c r="K46" i="4"/>
  <c r="J46" i="4"/>
  <c r="I46" i="4"/>
  <c r="H46" i="4"/>
  <c r="G46" i="4"/>
  <c r="F46" i="4"/>
  <c r="E46" i="4"/>
  <c r="D46" i="4"/>
  <c r="C46" i="4"/>
  <c r="B46" i="4"/>
  <c r="A46" i="4"/>
  <c r="L45" i="4"/>
  <c r="K45" i="4"/>
  <c r="J45" i="4"/>
  <c r="I45" i="4"/>
  <c r="H45" i="4"/>
  <c r="G45" i="4"/>
  <c r="F45" i="4"/>
  <c r="E45" i="4"/>
  <c r="D45" i="4"/>
  <c r="C45" i="4"/>
  <c r="B45" i="4"/>
  <c r="A45" i="4"/>
  <c r="O44" i="4"/>
  <c r="L44" i="4"/>
  <c r="K44" i="4"/>
  <c r="J44" i="4"/>
  <c r="I44" i="4"/>
  <c r="H44" i="4"/>
  <c r="G44" i="4"/>
  <c r="F44" i="4"/>
  <c r="E44" i="4"/>
  <c r="D44" i="4"/>
  <c r="C44" i="4"/>
  <c r="B44" i="4"/>
  <c r="A44" i="4"/>
  <c r="L43" i="4"/>
  <c r="K43" i="4"/>
  <c r="J43" i="4"/>
  <c r="I43" i="4"/>
  <c r="H43" i="4"/>
  <c r="G43" i="4"/>
  <c r="F43" i="4"/>
  <c r="E43" i="4"/>
  <c r="D43" i="4"/>
  <c r="C43" i="4"/>
  <c r="B43" i="4"/>
  <c r="A43" i="4"/>
  <c r="L42" i="4"/>
  <c r="K42" i="4"/>
  <c r="J42" i="4"/>
  <c r="I42" i="4"/>
  <c r="H42" i="4"/>
  <c r="G42" i="4"/>
  <c r="F42" i="4"/>
  <c r="E42" i="4"/>
  <c r="D42" i="4"/>
  <c r="C42" i="4"/>
  <c r="B42" i="4"/>
  <c r="A42" i="4"/>
  <c r="L41" i="4"/>
  <c r="K41" i="4"/>
  <c r="J41" i="4"/>
  <c r="I41" i="4"/>
  <c r="H41" i="4"/>
  <c r="G41" i="4"/>
  <c r="F41" i="4"/>
  <c r="E41" i="4"/>
  <c r="D41" i="4"/>
  <c r="C41" i="4"/>
  <c r="B41" i="4"/>
  <c r="A41" i="4"/>
  <c r="L40" i="4"/>
  <c r="K40" i="4"/>
  <c r="J40" i="4"/>
  <c r="I40" i="4"/>
  <c r="H40" i="4"/>
  <c r="G40" i="4"/>
  <c r="F40" i="4"/>
  <c r="E40" i="4"/>
  <c r="D40" i="4"/>
  <c r="C40" i="4"/>
  <c r="B40" i="4"/>
  <c r="A40" i="4"/>
  <c r="L39" i="4"/>
  <c r="K39" i="4"/>
  <c r="J39" i="4"/>
  <c r="I39" i="4"/>
  <c r="H39" i="4"/>
  <c r="G39" i="4"/>
  <c r="F39" i="4"/>
  <c r="E39" i="4"/>
  <c r="D39" i="4"/>
  <c r="C39" i="4"/>
  <c r="B39" i="4"/>
  <c r="A39" i="4"/>
  <c r="L38" i="4"/>
  <c r="K38" i="4"/>
  <c r="J38" i="4"/>
  <c r="I38" i="4"/>
  <c r="H38" i="4"/>
  <c r="G38" i="4"/>
  <c r="F38" i="4"/>
  <c r="E38" i="4"/>
  <c r="D38" i="4"/>
  <c r="C38" i="4"/>
  <c r="B38" i="4"/>
  <c r="A38" i="4"/>
  <c r="L37" i="4"/>
  <c r="K37" i="4"/>
  <c r="J37" i="4"/>
  <c r="I37" i="4"/>
  <c r="H37" i="4"/>
  <c r="G37" i="4"/>
  <c r="F37" i="4"/>
  <c r="E37" i="4"/>
  <c r="D37" i="4"/>
  <c r="C37" i="4"/>
  <c r="B37" i="4"/>
  <c r="A37" i="4"/>
  <c r="L36" i="4"/>
  <c r="K36" i="4"/>
  <c r="J36" i="4"/>
  <c r="I36" i="4"/>
  <c r="H36" i="4"/>
  <c r="G36" i="4"/>
  <c r="F36" i="4"/>
  <c r="E36" i="4"/>
  <c r="D36" i="4"/>
  <c r="C36" i="4"/>
  <c r="B36" i="4"/>
  <c r="A36" i="4"/>
  <c r="L35" i="4"/>
  <c r="K35" i="4"/>
  <c r="J35" i="4"/>
  <c r="I35" i="4"/>
  <c r="H35" i="4"/>
  <c r="G35" i="4"/>
  <c r="F35" i="4"/>
  <c r="E35" i="4"/>
  <c r="D35" i="4"/>
  <c r="C35" i="4"/>
  <c r="B35" i="4"/>
  <c r="A35" i="4"/>
  <c r="L34" i="4"/>
  <c r="K34" i="4"/>
  <c r="J34" i="4"/>
  <c r="I34" i="4"/>
  <c r="H34" i="4"/>
  <c r="G34" i="4"/>
  <c r="F34" i="4"/>
  <c r="E34" i="4"/>
  <c r="D34" i="4"/>
  <c r="C34" i="4"/>
  <c r="B34" i="4"/>
  <c r="A34" i="4"/>
  <c r="L33" i="4"/>
  <c r="K33" i="4"/>
  <c r="J33" i="4"/>
  <c r="I33" i="4"/>
  <c r="H33" i="4"/>
  <c r="G33" i="4"/>
  <c r="F33" i="4"/>
  <c r="E33" i="4"/>
  <c r="D33" i="4"/>
  <c r="C33" i="4"/>
  <c r="B33" i="4"/>
  <c r="A33" i="4"/>
  <c r="L32" i="4"/>
  <c r="K32" i="4"/>
  <c r="J32" i="4"/>
  <c r="I32" i="4"/>
  <c r="H32" i="4"/>
  <c r="G32" i="4"/>
  <c r="F32" i="4"/>
  <c r="E32" i="4"/>
  <c r="D32" i="4"/>
  <c r="C32" i="4"/>
  <c r="B32" i="4"/>
  <c r="A32" i="4"/>
  <c r="L31" i="4"/>
  <c r="K31" i="4"/>
  <c r="J31" i="4"/>
  <c r="I31" i="4"/>
  <c r="H31" i="4"/>
  <c r="G31" i="4"/>
  <c r="F31" i="4"/>
  <c r="E31" i="4"/>
  <c r="D31" i="4"/>
  <c r="C31" i="4"/>
  <c r="B31" i="4"/>
  <c r="A31" i="4"/>
  <c r="L30" i="4"/>
  <c r="K30" i="4"/>
  <c r="J30" i="4"/>
  <c r="I30" i="4"/>
  <c r="H30" i="4"/>
  <c r="G30" i="4"/>
  <c r="F30" i="4"/>
  <c r="E30" i="4"/>
  <c r="D30" i="4"/>
  <c r="C30" i="4"/>
  <c r="B30" i="4"/>
  <c r="A30" i="4"/>
  <c r="L29" i="4"/>
  <c r="K29" i="4"/>
  <c r="J29" i="4"/>
  <c r="I29" i="4"/>
  <c r="H29" i="4"/>
  <c r="G29" i="4"/>
  <c r="F29" i="4"/>
  <c r="E29" i="4"/>
  <c r="D29" i="4"/>
  <c r="C29" i="4"/>
  <c r="B29" i="4"/>
  <c r="A29" i="4"/>
  <c r="L28" i="4"/>
  <c r="K28" i="4"/>
  <c r="J28" i="4"/>
  <c r="I28" i="4"/>
  <c r="H28" i="4"/>
  <c r="G28" i="4"/>
  <c r="F28" i="4"/>
  <c r="E28" i="4"/>
  <c r="D28" i="4"/>
  <c r="C28" i="4"/>
  <c r="B28" i="4"/>
  <c r="A28" i="4"/>
  <c r="L27" i="4"/>
  <c r="K27" i="4"/>
  <c r="J27" i="4"/>
  <c r="I27" i="4"/>
  <c r="H27" i="4"/>
  <c r="G27" i="4"/>
  <c r="F27" i="4"/>
  <c r="E27" i="4"/>
  <c r="D27" i="4"/>
  <c r="C27" i="4"/>
  <c r="B27" i="4"/>
  <c r="A27" i="4"/>
  <c r="L26" i="4"/>
  <c r="K26" i="4"/>
  <c r="J26" i="4"/>
  <c r="I26" i="4"/>
  <c r="H26" i="4"/>
  <c r="G26" i="4"/>
  <c r="F26" i="4"/>
  <c r="E26" i="4"/>
  <c r="D26" i="4"/>
  <c r="C26" i="4"/>
  <c r="B26" i="4"/>
  <c r="A26" i="4"/>
  <c r="L25" i="4"/>
  <c r="K25" i="4"/>
  <c r="J25" i="4"/>
  <c r="I25" i="4"/>
  <c r="H25" i="4"/>
  <c r="G25" i="4"/>
  <c r="F25" i="4"/>
  <c r="E25" i="4"/>
  <c r="D25" i="4"/>
  <c r="C25" i="4"/>
  <c r="B25" i="4"/>
  <c r="A25" i="4"/>
  <c r="L24" i="4"/>
  <c r="K24" i="4"/>
  <c r="J24" i="4"/>
  <c r="I24" i="4"/>
  <c r="H24" i="4"/>
  <c r="G24" i="4"/>
  <c r="F24" i="4"/>
  <c r="E24" i="4"/>
  <c r="D24" i="4"/>
  <c r="C24" i="4"/>
  <c r="B24" i="4"/>
  <c r="A24" i="4"/>
  <c r="L23" i="4"/>
  <c r="K23" i="4"/>
  <c r="J23" i="4"/>
  <c r="I23" i="4"/>
  <c r="H23" i="4"/>
  <c r="G23" i="4"/>
  <c r="F23" i="4"/>
  <c r="E23" i="4"/>
  <c r="D23" i="4"/>
  <c r="C23" i="4"/>
  <c r="B23" i="4"/>
  <c r="A23" i="4"/>
  <c r="L22" i="4"/>
  <c r="K22" i="4"/>
  <c r="J22" i="4"/>
  <c r="I22" i="4"/>
  <c r="H22" i="4"/>
  <c r="G22" i="4"/>
  <c r="F22" i="4"/>
  <c r="E22" i="4"/>
  <c r="D22" i="4"/>
  <c r="C22" i="4"/>
  <c r="B22" i="4"/>
  <c r="A22" i="4"/>
  <c r="L21" i="4"/>
  <c r="K21" i="4"/>
  <c r="J21" i="4"/>
  <c r="I21" i="4"/>
  <c r="H21" i="4"/>
  <c r="G21" i="4"/>
  <c r="F21" i="4"/>
  <c r="E21" i="4"/>
  <c r="D21" i="4"/>
  <c r="C21" i="4"/>
  <c r="B21" i="4"/>
  <c r="A21" i="4"/>
  <c r="L20" i="4"/>
  <c r="K20" i="4"/>
  <c r="J20" i="4"/>
  <c r="I20" i="4"/>
  <c r="H20" i="4"/>
  <c r="G20" i="4"/>
  <c r="F20" i="4"/>
  <c r="E20" i="4"/>
  <c r="D20" i="4"/>
  <c r="C20" i="4"/>
  <c r="B20" i="4"/>
  <c r="A20" i="4"/>
  <c r="L19" i="4"/>
  <c r="K19" i="4"/>
  <c r="J19" i="4"/>
  <c r="I19" i="4"/>
  <c r="H19" i="4"/>
  <c r="G19" i="4"/>
  <c r="F19" i="4"/>
  <c r="E19" i="4"/>
  <c r="D19" i="4"/>
  <c r="C19" i="4"/>
  <c r="B19" i="4"/>
  <c r="A19" i="4"/>
  <c r="L18" i="4"/>
  <c r="K18" i="4"/>
  <c r="J18" i="4"/>
  <c r="I18" i="4"/>
  <c r="H18" i="4"/>
  <c r="G18" i="4"/>
  <c r="F18" i="4"/>
  <c r="E18" i="4"/>
  <c r="D18" i="4"/>
  <c r="C18" i="4"/>
  <c r="B18" i="4"/>
  <c r="A18" i="4"/>
  <c r="L17" i="4"/>
  <c r="K17" i="4"/>
  <c r="J17" i="4"/>
  <c r="I17" i="4"/>
  <c r="H17" i="4"/>
  <c r="G17" i="4"/>
  <c r="F17" i="4"/>
  <c r="E17" i="4"/>
  <c r="D17" i="4"/>
  <c r="C17" i="4"/>
  <c r="B17" i="4"/>
  <c r="A17" i="4"/>
  <c r="L16" i="4"/>
  <c r="K16" i="4"/>
  <c r="J16" i="4"/>
  <c r="I16" i="4"/>
  <c r="H16" i="4"/>
  <c r="G16" i="4"/>
  <c r="F16" i="4"/>
  <c r="E16" i="4"/>
  <c r="D16" i="4"/>
  <c r="C16" i="4"/>
  <c r="B16" i="4"/>
  <c r="A16" i="4"/>
  <c r="L15" i="4"/>
  <c r="K15" i="4"/>
  <c r="J15" i="4"/>
  <c r="I15" i="4"/>
  <c r="H15" i="4"/>
  <c r="G15" i="4"/>
  <c r="F15" i="4"/>
  <c r="E15" i="4"/>
  <c r="D15" i="4"/>
  <c r="C15" i="4"/>
  <c r="B15" i="4"/>
  <c r="A15" i="4"/>
  <c r="L14" i="4"/>
  <c r="K14" i="4"/>
  <c r="J14" i="4"/>
  <c r="I14" i="4"/>
  <c r="H14" i="4"/>
  <c r="G14" i="4"/>
  <c r="F14" i="4"/>
  <c r="E14" i="4"/>
  <c r="D14" i="4"/>
  <c r="C14" i="4"/>
  <c r="B14" i="4"/>
  <c r="A14" i="4"/>
  <c r="L13" i="4"/>
  <c r="K13" i="4"/>
  <c r="J13" i="4"/>
  <c r="I13" i="4"/>
  <c r="H13" i="4"/>
  <c r="G13" i="4"/>
  <c r="F13" i="4"/>
  <c r="E13" i="4"/>
  <c r="D13" i="4"/>
  <c r="C13" i="4"/>
  <c r="B13" i="4"/>
  <c r="A13" i="4"/>
  <c r="L12" i="4"/>
  <c r="K12" i="4"/>
  <c r="J12" i="4"/>
  <c r="I12" i="4"/>
  <c r="H12" i="4"/>
  <c r="G12" i="4"/>
  <c r="F12" i="4"/>
  <c r="E12" i="4"/>
  <c r="D12" i="4"/>
  <c r="C12" i="4"/>
  <c r="B12" i="4"/>
  <c r="A12" i="4"/>
  <c r="L11" i="4"/>
  <c r="K11" i="4"/>
  <c r="J11" i="4"/>
  <c r="I11" i="4"/>
  <c r="H11" i="4"/>
  <c r="G11" i="4"/>
  <c r="F11" i="4"/>
  <c r="E11" i="4"/>
  <c r="D11" i="4"/>
  <c r="C11" i="4"/>
  <c r="B11" i="4"/>
  <c r="A11" i="4"/>
  <c r="L10" i="4"/>
  <c r="K10" i="4"/>
  <c r="J10" i="4"/>
  <c r="I10" i="4"/>
  <c r="H10" i="4"/>
  <c r="G10" i="4"/>
  <c r="F10" i="4"/>
  <c r="E10" i="4"/>
  <c r="D10" i="4"/>
  <c r="C10" i="4"/>
  <c r="B10" i="4"/>
  <c r="A10" i="4"/>
  <c r="L9" i="4"/>
  <c r="K9" i="4"/>
  <c r="J9" i="4"/>
  <c r="I9" i="4"/>
  <c r="H9" i="4"/>
  <c r="G9" i="4"/>
  <c r="F9" i="4"/>
  <c r="E9" i="4"/>
  <c r="D9" i="4"/>
  <c r="C9" i="4"/>
  <c r="B9" i="4"/>
  <c r="A9" i="4"/>
  <c r="L8" i="4"/>
  <c r="K8" i="4"/>
  <c r="J8" i="4"/>
  <c r="I8" i="4"/>
  <c r="H8" i="4"/>
  <c r="G8" i="4"/>
  <c r="F8" i="4"/>
  <c r="E8" i="4"/>
  <c r="D8" i="4"/>
  <c r="C8" i="4"/>
  <c r="B8" i="4"/>
  <c r="A8" i="4"/>
  <c r="L7" i="4"/>
  <c r="K7" i="4"/>
  <c r="J7" i="4"/>
  <c r="I7" i="4"/>
  <c r="H7" i="4"/>
  <c r="G7" i="4"/>
  <c r="F7" i="4"/>
  <c r="E7" i="4"/>
  <c r="D7" i="4"/>
  <c r="C7" i="4"/>
  <c r="B7" i="4"/>
  <c r="A7" i="4"/>
  <c r="L6" i="4"/>
  <c r="K6" i="4"/>
  <c r="J6" i="4"/>
  <c r="I6" i="4"/>
  <c r="H6" i="4"/>
  <c r="G6" i="4"/>
  <c r="F6" i="4"/>
  <c r="E6" i="4"/>
  <c r="D6" i="4"/>
  <c r="C6" i="4"/>
  <c r="B6" i="4"/>
  <c r="A6" i="4"/>
  <c r="L5" i="4"/>
  <c r="K5" i="4"/>
  <c r="J5" i="4"/>
  <c r="I5" i="4"/>
  <c r="H5" i="4"/>
  <c r="G5" i="4"/>
  <c r="F5" i="4"/>
  <c r="E5" i="4"/>
  <c r="D5" i="4"/>
  <c r="C5" i="4"/>
  <c r="B5" i="4"/>
  <c r="A5" i="4"/>
  <c r="L4" i="4"/>
  <c r="K4" i="4"/>
  <c r="J4" i="4"/>
  <c r="I4" i="4"/>
  <c r="H4" i="4"/>
  <c r="G4" i="4"/>
  <c r="F4" i="4"/>
  <c r="E4" i="4"/>
  <c r="D4" i="4"/>
  <c r="C4" i="4"/>
  <c r="B4" i="4"/>
  <c r="A4" i="4"/>
  <c r="L3" i="4"/>
  <c r="K3" i="4"/>
  <c r="J3" i="4"/>
  <c r="I3" i="4"/>
  <c r="H3" i="4"/>
  <c r="G3" i="4"/>
  <c r="F3" i="4"/>
  <c r="E3" i="4"/>
  <c r="D3" i="4"/>
  <c r="C3" i="4"/>
  <c r="B3" i="4"/>
  <c r="A3" i="4"/>
  <c r="L2" i="4"/>
  <c r="K2" i="4"/>
  <c r="J2" i="4"/>
  <c r="I2" i="4"/>
  <c r="H2" i="4"/>
  <c r="G2" i="4"/>
  <c r="F2" i="4"/>
  <c r="E2" i="4"/>
  <c r="D2" i="4"/>
  <c r="C2" i="4"/>
  <c r="B2" i="4"/>
  <c r="A2" i="4"/>
  <c r="AA1873" i="6"/>
  <c r="I1873" i="6"/>
  <c r="AA1872" i="6"/>
  <c r="I1872" i="6"/>
  <c r="AA1871" i="6"/>
  <c r="I1871" i="6"/>
  <c r="AA1870" i="6"/>
  <c r="I1870" i="6"/>
  <c r="AA1869" i="6"/>
  <c r="I1869" i="6"/>
  <c r="AA1868" i="6"/>
  <c r="I1868" i="6"/>
  <c r="AA1867" i="6"/>
  <c r="I1867" i="6"/>
  <c r="AA1866" i="6"/>
  <c r="I1866" i="6"/>
  <c r="AA1865" i="6"/>
  <c r="I1865" i="6"/>
  <c r="AA1864" i="6"/>
  <c r="I1864" i="6"/>
  <c r="AA1863" i="6"/>
  <c r="I1863" i="6"/>
  <c r="AA1862" i="6"/>
  <c r="I1862" i="6"/>
  <c r="AA1861" i="6"/>
  <c r="I1861" i="6"/>
  <c r="AA1860" i="6"/>
  <c r="I1860" i="6"/>
  <c r="AA1859" i="6"/>
  <c r="I1859" i="6"/>
  <c r="AA1858" i="6"/>
  <c r="I1858" i="6"/>
  <c r="AA1857" i="6"/>
  <c r="I1857" i="6"/>
  <c r="AA1856" i="6"/>
  <c r="I1856" i="6"/>
  <c r="AA1855" i="6"/>
  <c r="I1855" i="6"/>
  <c r="AA1854" i="6"/>
  <c r="I1854" i="6"/>
  <c r="AA1853" i="6"/>
  <c r="I1853" i="6"/>
  <c r="AA1852" i="6"/>
  <c r="I1852" i="6"/>
  <c r="AA1851" i="6"/>
  <c r="I1851" i="6"/>
  <c r="AA1850" i="6"/>
  <c r="I1850" i="6"/>
  <c r="AA1849" i="6"/>
  <c r="I1849" i="6"/>
  <c r="AA1848" i="6"/>
  <c r="I1848" i="6"/>
  <c r="AA1847" i="6"/>
  <c r="I1847" i="6"/>
  <c r="AA1846" i="6"/>
  <c r="I1846" i="6"/>
  <c r="AA1845" i="6"/>
  <c r="I1845" i="6"/>
  <c r="AA1844" i="6"/>
  <c r="I1844" i="6"/>
  <c r="AA1843" i="6"/>
  <c r="I1843" i="6"/>
  <c r="AA1842" i="6"/>
  <c r="I1842" i="6"/>
  <c r="AA1841" i="6"/>
  <c r="I1841" i="6"/>
  <c r="AA1840" i="6"/>
  <c r="I1840" i="6"/>
  <c r="AA1839" i="6"/>
  <c r="I1839" i="6"/>
  <c r="AA1838" i="6"/>
  <c r="I1838" i="6"/>
  <c r="AA1837" i="6"/>
  <c r="I1837" i="6"/>
  <c r="AA1836" i="6"/>
  <c r="I1836" i="6"/>
  <c r="AA1835" i="6"/>
  <c r="I1835" i="6"/>
  <c r="AA1834" i="6"/>
  <c r="I1834" i="6"/>
  <c r="AA1833" i="6"/>
  <c r="I1833" i="6"/>
  <c r="AA1832" i="6"/>
  <c r="I1832" i="6"/>
  <c r="AA1831" i="6"/>
  <c r="I1831" i="6"/>
  <c r="AA1830" i="6"/>
  <c r="I1830" i="6"/>
  <c r="AA1829" i="6"/>
  <c r="I1829" i="6"/>
  <c r="AA1828" i="6"/>
  <c r="I1828" i="6"/>
  <c r="AA1827" i="6"/>
  <c r="I1827" i="6"/>
  <c r="AA1826" i="6"/>
  <c r="I1826" i="6"/>
  <c r="AA1825" i="6"/>
  <c r="I1825" i="6"/>
  <c r="AA1824" i="6"/>
  <c r="I1824" i="6"/>
  <c r="AA1823" i="6"/>
  <c r="I1823" i="6"/>
  <c r="AA1822" i="6"/>
  <c r="I1822" i="6"/>
  <c r="AA1821" i="6"/>
  <c r="I1821" i="6"/>
  <c r="AA1820" i="6"/>
  <c r="I1820" i="6"/>
  <c r="AA1819" i="6"/>
  <c r="I1819" i="6"/>
  <c r="AA1818" i="6"/>
  <c r="I1818" i="6"/>
  <c r="AA1817" i="6"/>
  <c r="I1817" i="6"/>
  <c r="AA1816" i="6"/>
  <c r="I1816" i="6"/>
  <c r="AA1815" i="6"/>
  <c r="I1815" i="6"/>
  <c r="AA1814" i="6"/>
  <c r="I1814" i="6"/>
  <c r="AA1813" i="6"/>
  <c r="I1813" i="6"/>
  <c r="AA1812" i="6"/>
  <c r="I1812" i="6"/>
  <c r="AA1811" i="6"/>
  <c r="I1811" i="6"/>
  <c r="AA1810" i="6"/>
  <c r="I1810" i="6"/>
  <c r="AA1809" i="6"/>
  <c r="I1809" i="6"/>
  <c r="AA1808" i="6"/>
  <c r="I1808" i="6"/>
  <c r="AA1807" i="6"/>
  <c r="I1807" i="6"/>
  <c r="AA1806" i="6"/>
  <c r="I1806" i="6"/>
  <c r="AA1805" i="6"/>
  <c r="I1805" i="6"/>
  <c r="AA1804" i="6"/>
  <c r="I1804" i="6"/>
  <c r="AA1803" i="6"/>
  <c r="I1803" i="6"/>
  <c r="AA1802" i="6"/>
  <c r="I1802" i="6"/>
  <c r="AA1801" i="6"/>
  <c r="I1801" i="6"/>
  <c r="AA1800" i="6"/>
  <c r="I1800" i="6"/>
  <c r="AA1799" i="6"/>
  <c r="I1799" i="6"/>
  <c r="AA1798" i="6"/>
  <c r="I1798" i="6"/>
  <c r="AA1797" i="6"/>
  <c r="I1797" i="6"/>
  <c r="AA1796" i="6"/>
  <c r="I1796" i="6"/>
  <c r="AA1795" i="6"/>
  <c r="I1795" i="6"/>
  <c r="AA1794" i="6"/>
  <c r="I1794" i="6"/>
  <c r="AA1793" i="6"/>
  <c r="I1793" i="6"/>
  <c r="AA1792" i="6"/>
  <c r="I1792" i="6"/>
  <c r="AA1791" i="6"/>
  <c r="I1791" i="6"/>
  <c r="AA1790" i="6"/>
  <c r="I1790" i="6"/>
  <c r="AA1789" i="6"/>
  <c r="I1789" i="6"/>
  <c r="AA1788" i="6"/>
  <c r="I1788" i="6"/>
  <c r="AA1787" i="6"/>
  <c r="I1787" i="6"/>
  <c r="AA1786" i="6"/>
  <c r="I1786" i="6"/>
  <c r="AA1785" i="6"/>
  <c r="I1785" i="6"/>
  <c r="AA1784" i="6"/>
  <c r="I1784" i="6"/>
  <c r="AA1783" i="6"/>
  <c r="I1783" i="6"/>
  <c r="AA1782" i="6"/>
  <c r="I1782" i="6"/>
  <c r="AA1781" i="6"/>
  <c r="I1781" i="6"/>
  <c r="AA1780" i="6"/>
  <c r="I1780" i="6"/>
  <c r="AA1779" i="6"/>
  <c r="I1779" i="6"/>
  <c r="AA1778" i="6"/>
  <c r="I1778" i="6"/>
  <c r="AA1777" i="6"/>
  <c r="I1777" i="6"/>
  <c r="AA1776" i="6"/>
  <c r="I1776" i="6"/>
  <c r="AA1775" i="6"/>
  <c r="I1775" i="6"/>
  <c r="AA1774" i="6"/>
  <c r="I1774" i="6"/>
  <c r="AA1773" i="6"/>
  <c r="I1773" i="6"/>
  <c r="AA1772" i="6"/>
  <c r="I1772" i="6"/>
  <c r="AA1771" i="6"/>
  <c r="I1771" i="6"/>
  <c r="AA1770" i="6"/>
  <c r="I1770" i="6"/>
  <c r="AA1769" i="6"/>
  <c r="I1769" i="6"/>
  <c r="AA1768" i="6"/>
  <c r="I1768" i="6"/>
  <c r="AA1767" i="6"/>
  <c r="I1767" i="6"/>
  <c r="AA1766" i="6"/>
  <c r="I1766" i="6"/>
  <c r="AA1765" i="6"/>
  <c r="I1765" i="6"/>
  <c r="AA1764" i="6"/>
  <c r="I1764" i="6"/>
  <c r="AA1763" i="6"/>
  <c r="I1763" i="6"/>
  <c r="AA1762" i="6"/>
  <c r="I1762" i="6"/>
  <c r="AA1761" i="6"/>
  <c r="I1761" i="6"/>
  <c r="AA1760" i="6"/>
  <c r="I1760" i="6"/>
  <c r="AA1759" i="6"/>
  <c r="I1759" i="6"/>
  <c r="AA1758" i="6"/>
  <c r="I1758" i="6"/>
  <c r="AA1757" i="6"/>
  <c r="I1757" i="6"/>
  <c r="AA1756" i="6"/>
  <c r="I1756" i="6"/>
  <c r="AA1755" i="6"/>
  <c r="I1755" i="6"/>
  <c r="AA1754" i="6"/>
  <c r="I1754" i="6"/>
  <c r="AA1753" i="6"/>
  <c r="I1753" i="6"/>
  <c r="AA1752" i="6"/>
  <c r="I1752" i="6"/>
  <c r="AA1751" i="6"/>
  <c r="I1751" i="6"/>
  <c r="AA1750" i="6"/>
  <c r="I1750" i="6"/>
  <c r="AA1749" i="6"/>
  <c r="I1749" i="6"/>
  <c r="AA1748" i="6"/>
  <c r="I1748" i="6"/>
  <c r="AA1747" i="6"/>
  <c r="I1747" i="6"/>
  <c r="AA1746" i="6"/>
  <c r="I1746" i="6"/>
  <c r="AA1745" i="6"/>
  <c r="I1745" i="6"/>
  <c r="AA1744" i="6"/>
  <c r="I1744" i="6"/>
  <c r="AA1743" i="6"/>
  <c r="I1743" i="6"/>
  <c r="AA1742" i="6"/>
  <c r="I1742" i="6"/>
  <c r="AA1741" i="6"/>
  <c r="I1741" i="6"/>
  <c r="AA1740" i="6"/>
  <c r="I1740" i="6"/>
  <c r="AA1739" i="6"/>
  <c r="I1739" i="6"/>
  <c r="AA1738" i="6"/>
  <c r="I1738" i="6"/>
  <c r="AA1737" i="6"/>
  <c r="I1737" i="6"/>
  <c r="AA1736" i="6"/>
  <c r="I1736" i="6"/>
  <c r="AA1735" i="6"/>
  <c r="I1735" i="6"/>
  <c r="AA1734" i="6"/>
  <c r="I1734" i="6"/>
  <c r="AA1733" i="6"/>
  <c r="I1733" i="6"/>
  <c r="AA1732" i="6"/>
  <c r="I1732" i="6"/>
  <c r="AA1731" i="6"/>
  <c r="I1731" i="6"/>
  <c r="AA1730" i="6"/>
  <c r="I1730" i="6"/>
  <c r="AA1729" i="6"/>
  <c r="I1729" i="6"/>
  <c r="AA1728" i="6"/>
  <c r="I1728" i="6"/>
  <c r="AA1727" i="6"/>
  <c r="I1727" i="6"/>
  <c r="AA1726" i="6"/>
  <c r="I1726" i="6"/>
  <c r="AA1725" i="6"/>
  <c r="I1725" i="6"/>
  <c r="AA1724" i="6"/>
  <c r="I1724" i="6"/>
  <c r="AA1723" i="6"/>
  <c r="I1723" i="6"/>
  <c r="AA1722" i="6"/>
  <c r="I1722" i="6"/>
  <c r="AA1721" i="6"/>
  <c r="I1721" i="6"/>
  <c r="AA1720" i="6"/>
  <c r="I1720" i="6"/>
  <c r="AA1719" i="6"/>
  <c r="I1719" i="6"/>
  <c r="AA1718" i="6"/>
  <c r="I1718" i="6"/>
  <c r="AA1717" i="6"/>
  <c r="I1717" i="6"/>
  <c r="AA1716" i="6"/>
  <c r="I1716" i="6"/>
  <c r="AA1715" i="6"/>
  <c r="I1715" i="6"/>
  <c r="AA1714" i="6"/>
  <c r="I1714" i="6"/>
  <c r="AA1713" i="6"/>
  <c r="I1713" i="6"/>
  <c r="AA1712" i="6"/>
  <c r="I1712" i="6"/>
  <c r="AA1711" i="6"/>
  <c r="I1711" i="6"/>
  <c r="AA1710" i="6"/>
  <c r="I1710" i="6"/>
  <c r="AA1709" i="6"/>
  <c r="I1709" i="6"/>
  <c r="AA1708" i="6"/>
  <c r="I1708" i="6"/>
  <c r="AA1707" i="6"/>
  <c r="I1707" i="6"/>
  <c r="AA1706" i="6"/>
  <c r="I1706" i="6"/>
  <c r="AA1705" i="6"/>
  <c r="I1705" i="6"/>
  <c r="AA1704" i="6"/>
  <c r="I1704" i="6"/>
  <c r="AA1703" i="6"/>
  <c r="I1703" i="6"/>
  <c r="AA1702" i="6"/>
  <c r="I1702" i="6"/>
  <c r="AA1701" i="6"/>
  <c r="I1701" i="6"/>
  <c r="AA1700" i="6"/>
  <c r="I1700" i="6"/>
  <c r="AA1699" i="6"/>
  <c r="I1699" i="6"/>
  <c r="AA1698" i="6"/>
  <c r="I1698" i="6"/>
  <c r="AA1697" i="6"/>
  <c r="I1697" i="6"/>
  <c r="AA1696" i="6"/>
  <c r="I1696" i="6"/>
  <c r="AA1695" i="6"/>
  <c r="I1695" i="6"/>
  <c r="AA1694" i="6"/>
  <c r="I1694" i="6"/>
  <c r="AA1693" i="6"/>
  <c r="I1693" i="6"/>
  <c r="AA1692" i="6"/>
  <c r="I1692" i="6"/>
  <c r="AA1691" i="6"/>
  <c r="I1691" i="6"/>
  <c r="AA1690" i="6"/>
  <c r="I1690" i="6"/>
  <c r="AA1689" i="6"/>
  <c r="I1689" i="6"/>
  <c r="AA1688" i="6"/>
  <c r="I1688" i="6"/>
  <c r="AA1687" i="6"/>
  <c r="I1687" i="6"/>
  <c r="AA1686" i="6"/>
  <c r="I1686" i="6"/>
  <c r="AA1685" i="6"/>
  <c r="I1685" i="6"/>
  <c r="AA1684" i="6"/>
  <c r="I1684" i="6"/>
  <c r="AA1683" i="6"/>
  <c r="I1683" i="6"/>
  <c r="AA1682" i="6"/>
  <c r="I1682" i="6"/>
  <c r="AA1681" i="6"/>
  <c r="I1681" i="6"/>
  <c r="AA1680" i="6"/>
  <c r="I1680" i="6"/>
  <c r="AA1679" i="6"/>
  <c r="I1679" i="6"/>
  <c r="AA1678" i="6"/>
  <c r="I1678" i="6"/>
  <c r="AA1677" i="6"/>
  <c r="I1677" i="6"/>
  <c r="AA1676" i="6"/>
  <c r="I1676" i="6"/>
  <c r="AA1675" i="6"/>
  <c r="I1675" i="6"/>
  <c r="AA1674" i="6"/>
  <c r="I1674" i="6"/>
  <c r="AA1673" i="6"/>
  <c r="I1673" i="6"/>
  <c r="AA1672" i="6"/>
  <c r="I1672" i="6"/>
  <c r="AA1671" i="6"/>
  <c r="I1671" i="6"/>
  <c r="AA1670" i="6"/>
  <c r="I1670" i="6"/>
  <c r="AA1669" i="6"/>
  <c r="I1669" i="6"/>
  <c r="AA1668" i="6"/>
  <c r="I1668" i="6"/>
  <c r="AA1667" i="6"/>
  <c r="I1667" i="6"/>
  <c r="AA1666" i="6"/>
  <c r="I1666" i="6"/>
  <c r="AA1665" i="6"/>
  <c r="I1665" i="6"/>
  <c r="AA1664" i="6"/>
  <c r="I1664" i="6"/>
  <c r="AA1663" i="6"/>
  <c r="I1663" i="6"/>
  <c r="AA1662" i="6"/>
  <c r="I1662" i="6"/>
  <c r="AA1661" i="6"/>
  <c r="I1661" i="6"/>
  <c r="AA1660" i="6"/>
  <c r="I1660" i="6"/>
  <c r="AA1659" i="6"/>
  <c r="I1659" i="6"/>
  <c r="AA1658" i="6"/>
  <c r="I1658" i="6"/>
  <c r="AA1657" i="6"/>
  <c r="I1657" i="6"/>
  <c r="AA1656" i="6"/>
  <c r="I1656" i="6"/>
  <c r="AA1655" i="6"/>
  <c r="I1655" i="6"/>
  <c r="AA1654" i="6"/>
  <c r="I1654" i="6"/>
  <c r="AA1653" i="6"/>
  <c r="I1653" i="6"/>
  <c r="AA1652" i="6"/>
  <c r="I1652" i="6"/>
  <c r="AA1651" i="6"/>
  <c r="I1651" i="6"/>
  <c r="AA1650" i="6"/>
  <c r="I1650" i="6"/>
  <c r="AA1649" i="6"/>
  <c r="I1649" i="6"/>
  <c r="AA1648" i="6"/>
  <c r="I1648" i="6"/>
  <c r="AA1647" i="6"/>
  <c r="I1647" i="6"/>
  <c r="AA1646" i="6"/>
  <c r="I1646" i="6"/>
  <c r="AA1645" i="6"/>
  <c r="I1645" i="6"/>
  <c r="AA1644" i="6"/>
  <c r="I1644" i="6"/>
  <c r="AA1643" i="6"/>
  <c r="I1643" i="6"/>
  <c r="AA1642" i="6"/>
  <c r="I1642" i="6"/>
  <c r="AA1641" i="6"/>
  <c r="I1641" i="6"/>
  <c r="AA1640" i="6"/>
  <c r="I1640" i="6"/>
  <c r="AA1639" i="6"/>
  <c r="I1639" i="6"/>
  <c r="AA1638" i="6"/>
  <c r="I1638" i="6"/>
  <c r="AA1637" i="6"/>
  <c r="I1637" i="6"/>
  <c r="AA1636" i="6"/>
  <c r="I1636" i="6"/>
  <c r="AA1635" i="6"/>
  <c r="I1635" i="6"/>
  <c r="AA1634" i="6"/>
  <c r="I1634" i="6"/>
  <c r="AA1633" i="6"/>
  <c r="I1633" i="6"/>
  <c r="AA1632" i="6"/>
  <c r="I1632" i="6"/>
  <c r="AA1631" i="6"/>
  <c r="I1631" i="6"/>
  <c r="AA1630" i="6"/>
  <c r="I1630" i="6"/>
  <c r="AA1629" i="6"/>
  <c r="I1629" i="6"/>
  <c r="AA1628" i="6"/>
  <c r="I1628" i="6"/>
  <c r="AA1627" i="6"/>
  <c r="I1627" i="6"/>
  <c r="AA1626" i="6"/>
  <c r="I1626" i="6"/>
  <c r="AA1625" i="6"/>
  <c r="I1625" i="6"/>
  <c r="AA1624" i="6"/>
  <c r="I1624" i="6"/>
  <c r="AA1623" i="6"/>
  <c r="I1623" i="6"/>
  <c r="AA1622" i="6"/>
  <c r="I1622" i="6"/>
  <c r="AA1621" i="6"/>
  <c r="I1621" i="6"/>
  <c r="AA1620" i="6"/>
  <c r="I1620" i="6"/>
  <c r="AA1619" i="6"/>
  <c r="I1619" i="6"/>
  <c r="AA1618" i="6"/>
  <c r="I1618" i="6"/>
  <c r="AA1617" i="6"/>
  <c r="I1617" i="6"/>
  <c r="AA1616" i="6"/>
  <c r="I1616" i="6"/>
  <c r="AA1615" i="6"/>
  <c r="I1615" i="6"/>
  <c r="AA1614" i="6"/>
  <c r="I1614" i="6"/>
  <c r="AA1613" i="6"/>
  <c r="I1613" i="6"/>
  <c r="AA1612" i="6"/>
  <c r="I1612" i="6"/>
  <c r="AA1611" i="6"/>
  <c r="I1611" i="6"/>
  <c r="AA1610" i="6"/>
  <c r="I1610" i="6"/>
  <c r="AA1609" i="6"/>
  <c r="I1609" i="6"/>
  <c r="AA1608" i="6"/>
  <c r="I1608" i="6"/>
  <c r="AA1607" i="6"/>
  <c r="I1607" i="6"/>
  <c r="AA1606" i="6"/>
  <c r="I1606" i="6"/>
  <c r="AA1605" i="6"/>
  <c r="I1605" i="6"/>
  <c r="AA1604" i="6"/>
  <c r="I1604" i="6"/>
  <c r="AA1603" i="6"/>
  <c r="I1603" i="6"/>
  <c r="AA1602" i="6"/>
  <c r="I1602" i="6"/>
  <c r="AA1601" i="6"/>
  <c r="I1601" i="6"/>
  <c r="AA1600" i="6"/>
  <c r="I1600" i="6"/>
  <c r="AA1599" i="6"/>
  <c r="I1599" i="6"/>
  <c r="AA1598" i="6"/>
  <c r="I1598" i="6"/>
  <c r="AA1597" i="6"/>
  <c r="I1597" i="6"/>
  <c r="AA1596" i="6"/>
  <c r="I1596" i="6"/>
  <c r="AA1595" i="6"/>
  <c r="I1595" i="6"/>
  <c r="AA1594" i="6"/>
  <c r="I1594" i="6"/>
  <c r="AA1593" i="6"/>
  <c r="I1593" i="6"/>
  <c r="AA1592" i="6"/>
  <c r="I1592" i="6"/>
  <c r="AA1591" i="6"/>
  <c r="I1591" i="6"/>
  <c r="AA1590" i="6"/>
  <c r="I1590" i="6"/>
  <c r="AA1589" i="6"/>
  <c r="I1589" i="6"/>
  <c r="AA1588" i="6"/>
  <c r="I1588" i="6"/>
  <c r="AA1587" i="6"/>
  <c r="I1587" i="6"/>
  <c r="AA1586" i="6"/>
  <c r="I1586" i="6"/>
  <c r="AA1585" i="6"/>
  <c r="I1585" i="6"/>
  <c r="AA1584" i="6"/>
  <c r="I1584" i="6"/>
  <c r="AA1583" i="6"/>
  <c r="I1583" i="6"/>
  <c r="AA1582" i="6"/>
  <c r="I1582" i="6"/>
  <c r="AA1581" i="6"/>
  <c r="I1581" i="6"/>
  <c r="AA1580" i="6"/>
  <c r="I1580" i="6"/>
  <c r="AA1579" i="6"/>
  <c r="I1579" i="6"/>
  <c r="AA1578" i="6"/>
  <c r="I1578" i="6"/>
  <c r="AA1577" i="6"/>
  <c r="I1577" i="6"/>
  <c r="AA1576" i="6"/>
  <c r="I1576" i="6"/>
  <c r="AA1575" i="6"/>
  <c r="I1575" i="6"/>
  <c r="AA1574" i="6"/>
  <c r="I1574" i="6"/>
  <c r="AA1573" i="6"/>
  <c r="I1573" i="6"/>
  <c r="AA1572" i="6"/>
  <c r="I1572" i="6"/>
  <c r="AA1571" i="6"/>
  <c r="I1571" i="6"/>
  <c r="AA1570" i="6"/>
  <c r="I1570" i="6"/>
  <c r="AA1569" i="6"/>
  <c r="I1569" i="6"/>
  <c r="AA1568" i="6"/>
  <c r="I1568" i="6"/>
  <c r="AA1567" i="6"/>
  <c r="I1567" i="6"/>
  <c r="AA1566" i="6"/>
  <c r="I1566" i="6"/>
  <c r="AA1565" i="6"/>
  <c r="I1565" i="6"/>
  <c r="AA1564" i="6"/>
  <c r="I1564" i="6"/>
  <c r="AA1563" i="6"/>
  <c r="I1563" i="6"/>
  <c r="AA1562" i="6"/>
  <c r="I1562" i="6"/>
  <c r="AA1561" i="6"/>
  <c r="I1561" i="6"/>
  <c r="AA1560" i="6"/>
  <c r="I1560" i="6"/>
  <c r="AA1559" i="6"/>
  <c r="I1559" i="6"/>
  <c r="AA1558" i="6"/>
  <c r="I1558" i="6"/>
  <c r="AA1557" i="6"/>
  <c r="I1557" i="6"/>
  <c r="AA1556" i="6"/>
  <c r="I1556" i="6"/>
  <c r="AA1555" i="6"/>
  <c r="I1555" i="6"/>
  <c r="AA1554" i="6"/>
  <c r="I1554" i="6"/>
  <c r="AA1553" i="6"/>
  <c r="I1553" i="6"/>
  <c r="AA1552" i="6"/>
  <c r="I1552" i="6"/>
  <c r="AA1551" i="6"/>
  <c r="I1551" i="6"/>
  <c r="AA1550" i="6"/>
  <c r="I1550" i="6"/>
  <c r="AA1549" i="6"/>
  <c r="I1549" i="6"/>
  <c r="AA1548" i="6"/>
  <c r="I1548" i="6"/>
  <c r="AA1547" i="6"/>
  <c r="I1547" i="6"/>
  <c r="AA1546" i="6"/>
  <c r="I1546" i="6"/>
  <c r="AA1545" i="6"/>
  <c r="I1545" i="6"/>
  <c r="AA1544" i="6"/>
  <c r="I1544" i="6"/>
  <c r="AA1543" i="6"/>
  <c r="I1543" i="6"/>
  <c r="AA1542" i="6"/>
  <c r="I1542" i="6"/>
  <c r="AA1541" i="6"/>
  <c r="I1541" i="6"/>
  <c r="AA1540" i="6"/>
  <c r="I1540" i="6"/>
  <c r="AA1539" i="6"/>
  <c r="I1539" i="6"/>
  <c r="AA1538" i="6"/>
  <c r="I1538" i="6"/>
  <c r="AA1537" i="6"/>
  <c r="I1537" i="6"/>
  <c r="AA1536" i="6"/>
  <c r="I1536" i="6"/>
  <c r="AA1535" i="6"/>
  <c r="I1535" i="6"/>
  <c r="AA1534" i="6"/>
  <c r="I1534" i="6"/>
  <c r="AA1533" i="6"/>
  <c r="I1533" i="6"/>
  <c r="AA1532" i="6"/>
  <c r="I1532" i="6"/>
  <c r="AA1531" i="6"/>
  <c r="I1531" i="6"/>
  <c r="AA1530" i="6"/>
  <c r="I1530" i="6"/>
  <c r="AA1529" i="6"/>
  <c r="I1529" i="6"/>
  <c r="AA1528" i="6"/>
  <c r="I1528" i="6"/>
  <c r="AA1527" i="6"/>
  <c r="I1527" i="6"/>
  <c r="AA1526" i="6"/>
  <c r="I1526" i="6"/>
  <c r="AA1525" i="6"/>
  <c r="I1525" i="6"/>
  <c r="AA1524" i="6"/>
  <c r="I1524" i="6"/>
  <c r="AA1523" i="6"/>
  <c r="I1523" i="6"/>
  <c r="AA1522" i="6"/>
  <c r="I1522" i="6"/>
  <c r="AA1521" i="6"/>
  <c r="I1521" i="6"/>
  <c r="AA1520" i="6"/>
  <c r="I1520" i="6"/>
  <c r="AA1519" i="6"/>
  <c r="I1519" i="6"/>
  <c r="AA1518" i="6"/>
  <c r="I1518" i="6"/>
  <c r="AA1517" i="6"/>
  <c r="I1517" i="6"/>
  <c r="AA1516" i="6"/>
  <c r="I1516" i="6"/>
  <c r="AA1515" i="6"/>
  <c r="I1515" i="6"/>
  <c r="AA1514" i="6"/>
  <c r="I1514" i="6"/>
  <c r="AA1513" i="6"/>
  <c r="I1513" i="6"/>
  <c r="AA1512" i="6"/>
  <c r="I1512" i="6"/>
  <c r="AA1511" i="6"/>
  <c r="I1511" i="6"/>
  <c r="AA1510" i="6"/>
  <c r="I1510" i="6"/>
  <c r="AA1509" i="6"/>
  <c r="I1509" i="6"/>
  <c r="AA1508" i="6"/>
  <c r="I1508" i="6"/>
  <c r="AA1507" i="6"/>
  <c r="I1507" i="6"/>
  <c r="AA1506" i="6"/>
  <c r="I1506" i="6"/>
  <c r="AA1505" i="6"/>
  <c r="I1505" i="6"/>
  <c r="AA1504" i="6"/>
  <c r="I1504" i="6"/>
  <c r="AA1503" i="6"/>
  <c r="I1503" i="6"/>
  <c r="AA1502" i="6"/>
  <c r="I1502" i="6"/>
  <c r="AA1501" i="6"/>
  <c r="I1501" i="6"/>
  <c r="AA1500" i="6"/>
  <c r="I1500" i="6"/>
  <c r="AA1499" i="6"/>
  <c r="I1499" i="6"/>
  <c r="AA1498" i="6"/>
  <c r="I1498" i="6"/>
  <c r="AA1497" i="6"/>
  <c r="I1497" i="6"/>
  <c r="AA1496" i="6"/>
  <c r="I1496" i="6"/>
  <c r="AA1495" i="6"/>
  <c r="I1495" i="6"/>
  <c r="AA1494" i="6"/>
  <c r="I1494" i="6"/>
  <c r="AA1493" i="6"/>
  <c r="I1493" i="6"/>
  <c r="AA1492" i="6"/>
  <c r="I1492" i="6"/>
  <c r="AA1491" i="6"/>
  <c r="I1491" i="6"/>
  <c r="AA1490" i="6"/>
  <c r="I1490" i="6"/>
  <c r="AA1489" i="6"/>
  <c r="I1489" i="6"/>
  <c r="AA1488" i="6"/>
  <c r="I1488" i="6"/>
  <c r="AA1487" i="6"/>
  <c r="I1487" i="6"/>
  <c r="AA1486" i="6"/>
  <c r="I1486" i="6"/>
  <c r="AA1485" i="6"/>
  <c r="I1485" i="6"/>
  <c r="AA1484" i="6"/>
  <c r="I1484" i="6"/>
  <c r="AA1483" i="6"/>
  <c r="I1483" i="6"/>
  <c r="AA1482" i="6"/>
  <c r="I1482" i="6"/>
  <c r="AA1481" i="6"/>
  <c r="I1481" i="6"/>
  <c r="AA1480" i="6"/>
  <c r="I1480" i="6"/>
  <c r="AA1479" i="6"/>
  <c r="I1479" i="6"/>
  <c r="AA1478" i="6"/>
  <c r="I1478" i="6"/>
  <c r="AA1477" i="6"/>
  <c r="I1477" i="6"/>
  <c r="AA1476" i="6"/>
  <c r="I1476" i="6"/>
  <c r="AA1475" i="6"/>
  <c r="I1475" i="6"/>
  <c r="AA1474" i="6"/>
  <c r="I1474" i="6"/>
  <c r="AA1473" i="6"/>
  <c r="I1473" i="6"/>
  <c r="AA1472" i="6"/>
  <c r="I1472" i="6"/>
  <c r="AA1471" i="6"/>
  <c r="I1471" i="6"/>
  <c r="AA1470" i="6"/>
  <c r="I1470" i="6"/>
  <c r="AA1469" i="6"/>
  <c r="I1469" i="6"/>
  <c r="AA1468" i="6"/>
  <c r="I1468" i="6"/>
  <c r="AA1467" i="6"/>
  <c r="I1467" i="6"/>
  <c r="AA1466" i="6"/>
  <c r="I1466" i="6"/>
  <c r="AA1465" i="6"/>
  <c r="I1465" i="6"/>
  <c r="AA1464" i="6"/>
  <c r="I1464" i="6"/>
  <c r="AA1463" i="6"/>
  <c r="I1463" i="6"/>
  <c r="AA1462" i="6"/>
  <c r="I1462" i="6"/>
  <c r="AA1461" i="6"/>
  <c r="I1461" i="6"/>
  <c r="AA1460" i="6"/>
  <c r="I1460" i="6"/>
  <c r="AA1459" i="6"/>
  <c r="I1459" i="6"/>
  <c r="AA1458" i="6"/>
  <c r="I1458" i="6"/>
  <c r="AA1457" i="6"/>
  <c r="I1457" i="6"/>
  <c r="AA1456" i="6"/>
  <c r="I1456" i="6"/>
  <c r="AA1455" i="6"/>
  <c r="I1455" i="6"/>
  <c r="AA1454" i="6"/>
  <c r="I1454" i="6"/>
  <c r="AA1453" i="6"/>
  <c r="I1453" i="6"/>
  <c r="AA1452" i="6"/>
  <c r="I1452" i="6"/>
  <c r="AA1451" i="6"/>
  <c r="I1451" i="6"/>
  <c r="AA1450" i="6"/>
  <c r="I1450" i="6"/>
  <c r="AA1449" i="6"/>
  <c r="I1449" i="6"/>
  <c r="AA1448" i="6"/>
  <c r="I1448" i="6"/>
  <c r="AA1447" i="6"/>
  <c r="I1447" i="6"/>
  <c r="AA1446" i="6"/>
  <c r="I1446" i="6"/>
  <c r="AA1445" i="6"/>
  <c r="I1445" i="6"/>
  <c r="AA1444" i="6"/>
  <c r="I1444" i="6"/>
  <c r="AA1443" i="6"/>
  <c r="I1443" i="6"/>
  <c r="AA1442" i="6"/>
  <c r="I1442" i="6"/>
  <c r="AA1441" i="6"/>
  <c r="I1441" i="6"/>
  <c r="AA1440" i="6"/>
  <c r="I1440" i="6"/>
  <c r="AA1439" i="6"/>
  <c r="I1439" i="6"/>
  <c r="AA1438" i="6"/>
  <c r="I1438" i="6"/>
  <c r="AA1437" i="6"/>
  <c r="I1437" i="6"/>
  <c r="AA1436" i="6"/>
  <c r="I1436" i="6"/>
  <c r="AA1435" i="6"/>
  <c r="I1435" i="6"/>
  <c r="AA1434" i="6"/>
  <c r="I1434" i="6"/>
  <c r="AA1433" i="6"/>
  <c r="I1433" i="6"/>
  <c r="AA1432" i="6"/>
  <c r="I1432" i="6"/>
  <c r="AA1431" i="6"/>
  <c r="I1431" i="6"/>
  <c r="AA1430" i="6"/>
  <c r="I1430" i="6"/>
  <c r="AA1429" i="6"/>
  <c r="I1429" i="6"/>
  <c r="AA1428" i="6"/>
  <c r="I1428" i="6"/>
  <c r="AA1427" i="6"/>
  <c r="I1427" i="6"/>
  <c r="AA1426" i="6"/>
  <c r="I1426" i="6"/>
  <c r="AA1425" i="6"/>
  <c r="I1425" i="6"/>
  <c r="AA1424" i="6"/>
  <c r="I1424" i="6"/>
  <c r="AA1423" i="6"/>
  <c r="I1423" i="6"/>
  <c r="AA1422" i="6"/>
  <c r="I1422" i="6"/>
  <c r="AA1421" i="6"/>
  <c r="I1421" i="6"/>
  <c r="AA1420" i="6"/>
  <c r="I1420" i="6"/>
  <c r="AA1419" i="6"/>
  <c r="I1419" i="6"/>
  <c r="AA1418" i="6"/>
  <c r="I1418" i="6"/>
  <c r="AA1417" i="6"/>
  <c r="I1417" i="6"/>
  <c r="AA1416" i="6"/>
  <c r="I1416" i="6"/>
  <c r="AA1415" i="6"/>
  <c r="I1415" i="6"/>
  <c r="AA1414" i="6"/>
  <c r="I1414" i="6"/>
  <c r="AA1413" i="6"/>
  <c r="I1413" i="6"/>
  <c r="AA1412" i="6"/>
  <c r="I1412" i="6"/>
  <c r="AA1411" i="6"/>
  <c r="I1411" i="6"/>
  <c r="AA1410" i="6"/>
  <c r="I1410" i="6"/>
  <c r="AA1409" i="6"/>
  <c r="I1409" i="6"/>
  <c r="AA1408" i="6"/>
  <c r="I1408" i="6"/>
  <c r="AA1407" i="6"/>
  <c r="I1407" i="6"/>
  <c r="AA1406" i="6"/>
  <c r="I1406" i="6"/>
  <c r="AA1405" i="6"/>
  <c r="I1405" i="6"/>
  <c r="AA1404" i="6"/>
  <c r="I1404" i="6"/>
  <c r="AA1403" i="6"/>
  <c r="I1403" i="6"/>
  <c r="AA1402" i="6"/>
  <c r="I1402" i="6"/>
  <c r="AA1401" i="6"/>
  <c r="I1401" i="6"/>
  <c r="AA1400" i="6"/>
  <c r="I1400" i="6"/>
  <c r="AA1399" i="6"/>
  <c r="I1399" i="6"/>
  <c r="AA1398" i="6"/>
  <c r="I1398" i="6"/>
  <c r="AA1397" i="6"/>
  <c r="I1397" i="6"/>
  <c r="AA1396" i="6"/>
  <c r="I1396" i="6"/>
  <c r="AA1395" i="6"/>
  <c r="I1395" i="6"/>
  <c r="AA1394" i="6"/>
  <c r="I1394" i="6"/>
  <c r="AA1393" i="6"/>
  <c r="I1393" i="6"/>
  <c r="AA1392" i="6"/>
  <c r="I1392" i="6"/>
  <c r="AA1391" i="6"/>
  <c r="I1391" i="6"/>
  <c r="AA1390" i="6"/>
  <c r="I1390" i="6"/>
  <c r="AA1389" i="6"/>
  <c r="I1389" i="6"/>
  <c r="AA1388" i="6"/>
  <c r="I1388" i="6"/>
  <c r="AA1387" i="6"/>
  <c r="I1387" i="6"/>
  <c r="AA1386" i="6"/>
  <c r="I1386" i="6"/>
  <c r="AA1385" i="6"/>
  <c r="I1385" i="6"/>
  <c r="AA1384" i="6"/>
  <c r="I1384" i="6"/>
  <c r="AA1383" i="6"/>
  <c r="I1383" i="6"/>
  <c r="AA1382" i="6"/>
  <c r="I1382" i="6"/>
  <c r="AA1381" i="6"/>
  <c r="I1381" i="6"/>
  <c r="AA1380" i="6"/>
  <c r="I1380" i="6"/>
  <c r="AA1379" i="6"/>
  <c r="I1379" i="6"/>
  <c r="AA1378" i="6"/>
  <c r="I1378" i="6"/>
  <c r="AA1377" i="6"/>
  <c r="I1377" i="6"/>
  <c r="AA1376" i="6"/>
  <c r="I1376" i="6"/>
  <c r="AA1375" i="6"/>
  <c r="I1375" i="6"/>
  <c r="AA1374" i="6"/>
  <c r="I1374" i="6"/>
  <c r="AA1373" i="6"/>
  <c r="I1373" i="6"/>
  <c r="AA1372" i="6"/>
  <c r="I1372" i="6"/>
  <c r="AA1371" i="6"/>
  <c r="I1371" i="6"/>
  <c r="AA1370" i="6"/>
  <c r="I1370" i="6"/>
  <c r="AA1369" i="6"/>
  <c r="I1369" i="6"/>
  <c r="AA1368" i="6"/>
  <c r="I1368" i="6"/>
  <c r="AA1367" i="6"/>
  <c r="I1367" i="6"/>
  <c r="AA1366" i="6"/>
  <c r="I1366" i="6"/>
  <c r="AA1365" i="6"/>
  <c r="I1365" i="6"/>
  <c r="AA1364" i="6"/>
  <c r="I1364" i="6"/>
  <c r="AA1363" i="6"/>
  <c r="I1363" i="6"/>
  <c r="AA1362" i="6"/>
  <c r="I1362" i="6"/>
  <c r="AA1361" i="6"/>
  <c r="I1361" i="6"/>
  <c r="AA1360" i="6"/>
  <c r="I1360" i="6"/>
  <c r="AA1359" i="6"/>
  <c r="I1359" i="6"/>
  <c r="AA1358" i="6"/>
  <c r="I1358" i="6"/>
  <c r="AA1357" i="6"/>
  <c r="I1357" i="6"/>
  <c r="AA1356" i="6"/>
  <c r="I1356" i="6"/>
  <c r="AA1355" i="6"/>
  <c r="I1355" i="6"/>
  <c r="AA1354" i="6"/>
  <c r="I1354" i="6"/>
  <c r="AA1353" i="6"/>
  <c r="I1353" i="6"/>
  <c r="AA1352" i="6"/>
  <c r="I1352" i="6"/>
  <c r="AA1351" i="6"/>
  <c r="I1351" i="6"/>
  <c r="AA1350" i="6"/>
  <c r="I1350" i="6"/>
  <c r="AA1349" i="6"/>
  <c r="I1349" i="6"/>
  <c r="AA1348" i="6"/>
  <c r="I1348" i="6"/>
  <c r="AA1347" i="6"/>
  <c r="I1347" i="6"/>
  <c r="AA1346" i="6"/>
  <c r="I1346" i="6"/>
  <c r="AA1345" i="6"/>
  <c r="I1345" i="6"/>
  <c r="AA1344" i="6"/>
  <c r="I1344" i="6"/>
  <c r="AA1343" i="6"/>
  <c r="I1343" i="6"/>
  <c r="AA1342" i="6"/>
  <c r="I1342" i="6"/>
  <c r="AA1341" i="6"/>
  <c r="I1341" i="6"/>
  <c r="AA1340" i="6"/>
  <c r="I1340" i="6"/>
  <c r="AA1339" i="6"/>
  <c r="I1339" i="6"/>
  <c r="AA1338" i="6"/>
  <c r="I1338" i="6"/>
  <c r="AA1337" i="6"/>
  <c r="I1337" i="6"/>
  <c r="AA1336" i="6"/>
  <c r="I1336" i="6"/>
  <c r="AA1335" i="6"/>
  <c r="I1335" i="6"/>
  <c r="AA1334" i="6"/>
  <c r="I1334" i="6"/>
  <c r="AA1333" i="6"/>
  <c r="I1333" i="6"/>
  <c r="AA1332" i="6"/>
  <c r="I1332" i="6"/>
  <c r="AA1331" i="6"/>
  <c r="I1331" i="6"/>
  <c r="AA1330" i="6"/>
  <c r="I1330" i="6"/>
  <c r="AA1329" i="6"/>
  <c r="I1329" i="6"/>
  <c r="AA1328" i="6"/>
  <c r="I1328" i="6"/>
  <c r="AA1327" i="6"/>
  <c r="I1327" i="6"/>
  <c r="AA1326" i="6"/>
  <c r="I1326" i="6"/>
  <c r="AA1325" i="6"/>
  <c r="I1325" i="6"/>
  <c r="AA1324" i="6"/>
  <c r="I1324" i="6"/>
  <c r="AA1323" i="6"/>
  <c r="I1323" i="6"/>
  <c r="AA1322" i="6"/>
  <c r="I1322" i="6"/>
  <c r="AA1321" i="6"/>
  <c r="I1321" i="6"/>
  <c r="AA1320" i="6"/>
  <c r="I1320" i="6"/>
  <c r="AA1319" i="6"/>
  <c r="I1319" i="6"/>
  <c r="AA1318" i="6"/>
  <c r="I1318" i="6"/>
  <c r="AA1317" i="6"/>
  <c r="I1317" i="6"/>
  <c r="AA1316" i="6"/>
  <c r="I1316" i="6"/>
  <c r="AA1315" i="6"/>
  <c r="I1315" i="6"/>
  <c r="AA1314" i="6"/>
  <c r="I1314" i="6"/>
  <c r="AA1313" i="6"/>
  <c r="I1313" i="6"/>
  <c r="AA1312" i="6"/>
  <c r="I1312" i="6"/>
  <c r="AA1311" i="6"/>
  <c r="I1311" i="6"/>
  <c r="AA1310" i="6"/>
  <c r="I1310" i="6"/>
  <c r="AA1309" i="6"/>
  <c r="I1309" i="6"/>
  <c r="AA1308" i="6"/>
  <c r="I1308" i="6"/>
  <c r="AA1307" i="6"/>
  <c r="I1307" i="6"/>
  <c r="AA1306" i="6"/>
  <c r="I1306" i="6"/>
  <c r="AA1305" i="6"/>
  <c r="I1305" i="6"/>
  <c r="AA1304" i="6"/>
  <c r="I1304" i="6"/>
  <c r="AA1303" i="6"/>
  <c r="I1303" i="6"/>
  <c r="AA1302" i="6"/>
  <c r="I1302" i="6"/>
  <c r="AA1301" i="6"/>
  <c r="I1301" i="6"/>
  <c r="AA1300" i="6"/>
  <c r="I1300" i="6"/>
  <c r="AA1299" i="6"/>
  <c r="I1299" i="6"/>
  <c r="AA1298" i="6"/>
  <c r="I1298" i="6"/>
  <c r="AA1297" i="6"/>
  <c r="I1297" i="6"/>
  <c r="AA1296" i="6"/>
  <c r="I1296" i="6"/>
  <c r="AA1295" i="6"/>
  <c r="I1295" i="6"/>
  <c r="AA1294" i="6"/>
  <c r="I1294" i="6"/>
  <c r="AA1293" i="6"/>
  <c r="I1293" i="6"/>
  <c r="AA1292" i="6"/>
  <c r="I1292" i="6"/>
  <c r="AA1291" i="6"/>
  <c r="I1291" i="6"/>
  <c r="AA1290" i="6"/>
  <c r="I1290" i="6"/>
  <c r="AA1289" i="6"/>
  <c r="I1289" i="6"/>
  <c r="AA1288" i="6"/>
  <c r="I1288" i="6"/>
  <c r="AA1287" i="6"/>
  <c r="I1287" i="6"/>
  <c r="AA1286" i="6"/>
  <c r="I1286" i="6"/>
  <c r="AA1285" i="6"/>
  <c r="I1285" i="6"/>
  <c r="AA1284" i="6"/>
  <c r="I1284" i="6"/>
  <c r="AA1283" i="6"/>
  <c r="I1283" i="6"/>
  <c r="AA1282" i="6"/>
  <c r="I1282" i="6"/>
  <c r="AA1281" i="6"/>
  <c r="I1281" i="6"/>
  <c r="AA1280" i="6"/>
  <c r="I1280" i="6"/>
  <c r="AA1279" i="6"/>
  <c r="I1279" i="6"/>
  <c r="AA1278" i="6"/>
  <c r="I1278" i="6"/>
  <c r="AA1277" i="6"/>
  <c r="I1277" i="6"/>
  <c r="AA1276" i="6"/>
  <c r="I1276" i="6"/>
  <c r="AA1275" i="6"/>
  <c r="I1275" i="6"/>
  <c r="AA1274" i="6"/>
  <c r="I1274" i="6"/>
  <c r="AA1273" i="6"/>
  <c r="I1273" i="6"/>
  <c r="AA1272" i="6"/>
  <c r="I1272" i="6"/>
  <c r="AA1271" i="6"/>
  <c r="I1271" i="6"/>
  <c r="AA1270" i="6"/>
  <c r="I1270" i="6"/>
  <c r="AA1269" i="6"/>
  <c r="I1269" i="6"/>
  <c r="AA1268" i="6"/>
  <c r="I1268" i="6"/>
  <c r="AA1267" i="6"/>
  <c r="I1267" i="6"/>
  <c r="AA1266" i="6"/>
  <c r="I1266" i="6"/>
  <c r="AA1265" i="6"/>
  <c r="I1265" i="6"/>
  <c r="AA1264" i="6"/>
  <c r="I1264" i="6"/>
  <c r="AA1263" i="6"/>
  <c r="I1263" i="6"/>
  <c r="AA1262" i="6"/>
  <c r="I1262" i="6"/>
  <c r="AA1261" i="6"/>
  <c r="I1261" i="6"/>
  <c r="AA1260" i="6"/>
  <c r="I1260" i="6"/>
  <c r="AA1259" i="6"/>
  <c r="I1259" i="6"/>
  <c r="AA1258" i="6"/>
  <c r="I1258" i="6"/>
  <c r="AA1257" i="6"/>
  <c r="I1257" i="6"/>
  <c r="AA1256" i="6"/>
  <c r="I1256" i="6"/>
  <c r="AA1255" i="6"/>
  <c r="I1255" i="6"/>
  <c r="AA1254" i="6"/>
  <c r="I1254" i="6"/>
  <c r="AA1253" i="6"/>
  <c r="I1253" i="6"/>
  <c r="AA1252" i="6"/>
  <c r="I1252" i="6"/>
  <c r="AA1251" i="6"/>
  <c r="I1251" i="6"/>
  <c r="AA1250" i="6"/>
  <c r="I1250" i="6"/>
  <c r="AA1249" i="6"/>
  <c r="I1249" i="6"/>
  <c r="AA1248" i="6"/>
  <c r="I1248" i="6"/>
  <c r="AA1247" i="6"/>
  <c r="I1247" i="6"/>
  <c r="AA1246" i="6"/>
  <c r="I1246" i="6"/>
  <c r="AA1245" i="6"/>
  <c r="I1245" i="6"/>
  <c r="AA1244" i="6"/>
  <c r="I1244" i="6"/>
  <c r="AA1243" i="6"/>
  <c r="I1243" i="6"/>
  <c r="AA1242" i="6"/>
  <c r="I1242" i="6"/>
  <c r="AA1241" i="6"/>
  <c r="I1241" i="6"/>
  <c r="AA1240" i="6"/>
  <c r="I1240" i="6"/>
  <c r="AA1239" i="6"/>
  <c r="I1239" i="6"/>
  <c r="AA1238" i="6"/>
  <c r="I1238" i="6"/>
  <c r="AA1237" i="6"/>
  <c r="I1237" i="6"/>
  <c r="AA1236" i="6"/>
  <c r="I1236" i="6"/>
  <c r="AA1235" i="6"/>
  <c r="I1235" i="6"/>
  <c r="AA1234" i="6"/>
  <c r="I1234" i="6"/>
  <c r="AA1233" i="6"/>
  <c r="I1233" i="6"/>
  <c r="AA1232" i="6"/>
  <c r="I1232" i="6"/>
  <c r="AA1231" i="6"/>
  <c r="I1231" i="6"/>
  <c r="AA1230" i="6"/>
  <c r="I1230" i="6"/>
  <c r="AA1229" i="6"/>
  <c r="I1229" i="6"/>
  <c r="AA1228" i="6"/>
  <c r="I1228" i="6"/>
  <c r="AA1227" i="6"/>
  <c r="I1227" i="6"/>
  <c r="AA1226" i="6"/>
  <c r="I1226" i="6"/>
  <c r="AA1225" i="6"/>
  <c r="I1225" i="6"/>
  <c r="AA1224" i="6"/>
  <c r="I1224" i="6"/>
  <c r="AA1223" i="6"/>
  <c r="I1223" i="6"/>
  <c r="AA1222" i="6"/>
  <c r="I1222" i="6"/>
  <c r="AA1221" i="6"/>
  <c r="I1221" i="6"/>
  <c r="AA1220" i="6"/>
  <c r="I1220" i="6"/>
  <c r="AA1219" i="6"/>
  <c r="I1219" i="6"/>
  <c r="AA1218" i="6"/>
  <c r="I1218" i="6"/>
  <c r="AA1217" i="6"/>
  <c r="I1217" i="6"/>
  <c r="AA1216" i="6"/>
  <c r="I1216" i="6"/>
  <c r="AA1215" i="6"/>
  <c r="I1215" i="6"/>
  <c r="AA1214" i="6"/>
  <c r="I1214" i="6"/>
  <c r="AA1213" i="6"/>
  <c r="I1213" i="6"/>
  <c r="AA1212" i="6"/>
  <c r="I1212" i="6"/>
  <c r="AA1211" i="6"/>
  <c r="I1211" i="6"/>
  <c r="AA1210" i="6"/>
  <c r="I1210" i="6"/>
  <c r="AA1209" i="6"/>
  <c r="I1209" i="6"/>
  <c r="AA1208" i="6"/>
  <c r="I1208" i="6"/>
  <c r="AA1207" i="6"/>
  <c r="I1207" i="6"/>
  <c r="AA1206" i="6"/>
  <c r="I1206" i="6"/>
  <c r="AA1205" i="6"/>
  <c r="I1205" i="6"/>
  <c r="AA1204" i="6"/>
  <c r="I1204" i="6"/>
  <c r="AA1203" i="6"/>
  <c r="I1203" i="6"/>
  <c r="AA1202" i="6"/>
  <c r="I1202" i="6"/>
  <c r="AA1201" i="6"/>
  <c r="I1201" i="6"/>
  <c r="AA1200" i="6"/>
  <c r="I1200" i="6"/>
  <c r="AA1199" i="6"/>
  <c r="I1199" i="6"/>
  <c r="AA1198" i="6"/>
  <c r="I1198" i="6"/>
  <c r="AA1197" i="6"/>
  <c r="I1197" i="6"/>
  <c r="AA1196" i="6"/>
  <c r="I1196" i="6"/>
  <c r="AA1195" i="6"/>
  <c r="I1195" i="6"/>
  <c r="AA1194" i="6"/>
  <c r="I1194" i="6"/>
  <c r="AA1193" i="6"/>
  <c r="I1193" i="6"/>
  <c r="AA1192" i="6"/>
  <c r="I1192" i="6"/>
  <c r="AA1191" i="6"/>
  <c r="I1191" i="6"/>
  <c r="AA1190" i="6"/>
  <c r="I1190" i="6"/>
  <c r="AA1189" i="6"/>
  <c r="I1189" i="6"/>
  <c r="AA1188" i="6"/>
  <c r="I1188" i="6"/>
  <c r="AA1187" i="6"/>
  <c r="I1187" i="6"/>
  <c r="AA1186" i="6"/>
  <c r="I1186" i="6"/>
  <c r="AA1185" i="6"/>
  <c r="I1185" i="6"/>
  <c r="AA1184" i="6"/>
  <c r="I1184" i="6"/>
  <c r="AA1183" i="6"/>
  <c r="I1183" i="6"/>
  <c r="AA1182" i="6"/>
  <c r="I1182" i="6"/>
  <c r="AA1181" i="6"/>
  <c r="I1181" i="6"/>
  <c r="AA1180" i="6"/>
  <c r="I1180" i="6"/>
  <c r="AA1179" i="6"/>
  <c r="I1179" i="6"/>
  <c r="AA1178" i="6"/>
  <c r="I1178" i="6"/>
  <c r="AA1177" i="6"/>
  <c r="I1177" i="6"/>
  <c r="AA1176" i="6"/>
  <c r="I1176" i="6"/>
  <c r="AA1175" i="6"/>
  <c r="I1175" i="6"/>
  <c r="AA1174" i="6"/>
  <c r="I1174" i="6"/>
  <c r="AA1173" i="6"/>
  <c r="I1173" i="6"/>
  <c r="AA1172" i="6"/>
  <c r="I1172" i="6"/>
  <c r="AA1171" i="6"/>
  <c r="I1171" i="6"/>
  <c r="AA1170" i="6"/>
  <c r="I1170" i="6"/>
  <c r="AA1169" i="6"/>
  <c r="I1169" i="6"/>
  <c r="AA1168" i="6"/>
  <c r="I1168" i="6"/>
  <c r="AA1167" i="6"/>
  <c r="I1167" i="6"/>
  <c r="AA1166" i="6"/>
  <c r="I1166" i="6"/>
  <c r="AA1165" i="6"/>
  <c r="I1165" i="6"/>
  <c r="AA1164" i="6"/>
  <c r="I1164" i="6"/>
  <c r="AA1163" i="6"/>
  <c r="I1163" i="6"/>
  <c r="AA1162" i="6"/>
  <c r="I1162" i="6"/>
  <c r="AA1161" i="6"/>
  <c r="I1161" i="6"/>
  <c r="AA1160" i="6"/>
  <c r="I1160" i="6"/>
  <c r="AA1159" i="6"/>
  <c r="I1159" i="6"/>
  <c r="AA1158" i="6"/>
  <c r="I1158" i="6"/>
  <c r="AA1157" i="6"/>
  <c r="I1157" i="6"/>
  <c r="AA1156" i="6"/>
  <c r="I1156" i="6"/>
  <c r="AA1155" i="6"/>
  <c r="I1155" i="6"/>
  <c r="AA1154" i="6"/>
  <c r="I1154" i="6"/>
  <c r="AA1153" i="6"/>
  <c r="I1153" i="6"/>
  <c r="AA1152" i="6"/>
  <c r="I1152" i="6"/>
  <c r="AA1151" i="6"/>
  <c r="I1151" i="6"/>
  <c r="AA1150" i="6"/>
  <c r="I1150" i="6"/>
  <c r="AA1149" i="6"/>
  <c r="I1149" i="6"/>
  <c r="AA1148" i="6"/>
  <c r="I1148" i="6"/>
  <c r="AA1147" i="6"/>
  <c r="I1147" i="6"/>
  <c r="AA1146" i="6"/>
  <c r="I1146" i="6"/>
  <c r="AA1145" i="6"/>
  <c r="I1145" i="6"/>
  <c r="AA1144" i="6"/>
  <c r="I1144" i="6"/>
  <c r="AA1143" i="6"/>
  <c r="I1143" i="6"/>
  <c r="AA1142" i="6"/>
  <c r="I1142" i="6"/>
  <c r="AA1141" i="6"/>
  <c r="I1141" i="6"/>
  <c r="AA1140" i="6"/>
  <c r="I1140" i="6"/>
  <c r="AA1139" i="6"/>
  <c r="I1139" i="6"/>
  <c r="AA1138" i="6"/>
  <c r="I1138" i="6"/>
  <c r="AA1137" i="6"/>
  <c r="I1137" i="6"/>
  <c r="AA1136" i="6"/>
  <c r="I1136" i="6"/>
  <c r="AA1135" i="6"/>
  <c r="I1135" i="6"/>
  <c r="AA1134" i="6"/>
  <c r="I1134" i="6"/>
  <c r="AA1133" i="6"/>
  <c r="I1133" i="6"/>
  <c r="AA1132" i="6"/>
  <c r="I1132" i="6"/>
  <c r="AA1131" i="6"/>
  <c r="I1131" i="6"/>
  <c r="AA1130" i="6"/>
  <c r="I1130" i="6"/>
  <c r="AA1129" i="6"/>
  <c r="I1129" i="6"/>
  <c r="AA1128" i="6"/>
  <c r="I1128" i="6"/>
  <c r="AA1127" i="6"/>
  <c r="I1127" i="6"/>
  <c r="AA1126" i="6"/>
  <c r="I1126" i="6"/>
  <c r="AA1125" i="6"/>
  <c r="I1125" i="6"/>
  <c r="AA1124" i="6"/>
  <c r="I1124" i="6"/>
  <c r="AA1123" i="6"/>
  <c r="I1123" i="6"/>
  <c r="AA1122" i="6"/>
  <c r="I1122" i="6"/>
  <c r="AA1121" i="6"/>
  <c r="I1121" i="6"/>
  <c r="AA1120" i="6"/>
  <c r="I1120" i="6"/>
  <c r="AA1119" i="6"/>
  <c r="I1119" i="6"/>
  <c r="AA1118" i="6"/>
  <c r="I1118" i="6"/>
  <c r="AA1117" i="6"/>
  <c r="I1117" i="6"/>
  <c r="AA1116" i="6"/>
  <c r="I1116" i="6"/>
  <c r="AA1115" i="6"/>
  <c r="I1115" i="6"/>
  <c r="AA1114" i="6"/>
  <c r="I1114" i="6"/>
  <c r="AA1113" i="6"/>
  <c r="I1113" i="6"/>
  <c r="AA1112" i="6"/>
  <c r="I1112" i="6"/>
  <c r="AA1111" i="6"/>
  <c r="I1111" i="6"/>
  <c r="AA1110" i="6"/>
  <c r="I1110" i="6"/>
  <c r="AA1109" i="6"/>
  <c r="I1109" i="6"/>
  <c r="AA1108" i="6"/>
  <c r="I1108" i="6"/>
  <c r="AA1107" i="6"/>
  <c r="I1107" i="6"/>
  <c r="AA1106" i="6"/>
  <c r="I1106" i="6"/>
  <c r="AA1105" i="6"/>
  <c r="I1105" i="6"/>
  <c r="AA1104" i="6"/>
  <c r="I1104" i="6"/>
  <c r="AA1103" i="6"/>
  <c r="I1103" i="6"/>
  <c r="AA1102" i="6"/>
  <c r="I1102" i="6"/>
  <c r="AA1101" i="6"/>
  <c r="I1101" i="6"/>
  <c r="AA1100" i="6"/>
  <c r="I1100" i="6"/>
  <c r="AA1099" i="6"/>
  <c r="I1099" i="6"/>
  <c r="AA1098" i="6"/>
  <c r="I1098" i="6"/>
  <c r="AA1097" i="6"/>
  <c r="I1097" i="6"/>
  <c r="AA1096" i="6"/>
  <c r="I1096" i="6"/>
  <c r="AA1095" i="6"/>
  <c r="I1095" i="6"/>
  <c r="AA1094" i="6"/>
  <c r="I1094" i="6"/>
  <c r="AA1093" i="6"/>
  <c r="I1093" i="6"/>
  <c r="AA1092" i="6"/>
  <c r="I1092" i="6"/>
  <c r="AA1091" i="6"/>
  <c r="I1091" i="6"/>
  <c r="AA1090" i="6"/>
  <c r="I1090" i="6"/>
  <c r="AA1089" i="6"/>
  <c r="I1089" i="6"/>
  <c r="AA1088" i="6"/>
  <c r="I1088" i="6"/>
  <c r="AA1087" i="6"/>
  <c r="I1087" i="6"/>
  <c r="AA1086" i="6"/>
  <c r="I1086" i="6"/>
  <c r="AA1085" i="6"/>
  <c r="I1085" i="6"/>
  <c r="AA1084" i="6"/>
  <c r="I1084" i="6"/>
  <c r="AA1083" i="6"/>
  <c r="I1083" i="6"/>
  <c r="AA1082" i="6"/>
  <c r="I1082" i="6"/>
  <c r="AA1081" i="6"/>
  <c r="I1081" i="6"/>
  <c r="AA1080" i="6"/>
  <c r="I1080" i="6"/>
  <c r="AA1079" i="6"/>
  <c r="I1079" i="6"/>
  <c r="AA1078" i="6"/>
  <c r="I1078" i="6"/>
  <c r="AA1077" i="6"/>
  <c r="I1077" i="6"/>
  <c r="AA1076" i="6"/>
  <c r="I1076" i="6"/>
  <c r="AA1075" i="6"/>
  <c r="I1075" i="6"/>
  <c r="AA1074" i="6"/>
  <c r="I1074" i="6"/>
  <c r="AA1073" i="6"/>
  <c r="I1073" i="6"/>
  <c r="AA1072" i="6"/>
  <c r="I1072" i="6"/>
  <c r="AA1071" i="6"/>
  <c r="I1071" i="6"/>
  <c r="AA1070" i="6"/>
  <c r="I1070" i="6"/>
  <c r="AA1069" i="6"/>
  <c r="I1069" i="6"/>
  <c r="AA1068" i="6"/>
  <c r="I1068" i="6"/>
  <c r="AA1067" i="6"/>
  <c r="I1067" i="6"/>
  <c r="AA1066" i="6"/>
  <c r="I1066" i="6"/>
  <c r="AA1065" i="6"/>
  <c r="I1065" i="6"/>
  <c r="AA1064" i="6"/>
  <c r="I1064" i="6"/>
  <c r="AA1063" i="6"/>
  <c r="I1063" i="6"/>
  <c r="AA1062" i="6"/>
  <c r="I1062" i="6"/>
  <c r="AA1061" i="6"/>
  <c r="I1061" i="6"/>
  <c r="AA1060" i="6"/>
  <c r="I1060" i="6"/>
  <c r="AA1059" i="6"/>
  <c r="I1059" i="6"/>
  <c r="AA1058" i="6"/>
  <c r="I1058" i="6"/>
  <c r="AA1057" i="6"/>
  <c r="I1057" i="6"/>
  <c r="AA1056" i="6"/>
  <c r="I1056" i="6"/>
  <c r="AA1055" i="6"/>
  <c r="I1055" i="6"/>
  <c r="AA1054" i="6"/>
  <c r="I1054" i="6"/>
  <c r="AA1053" i="6"/>
  <c r="I1053" i="6"/>
  <c r="AA1052" i="6"/>
  <c r="I1052" i="6"/>
  <c r="AA1051" i="6"/>
  <c r="I1051" i="6"/>
  <c r="AA1050" i="6"/>
  <c r="I1050" i="6"/>
  <c r="AA1049" i="6"/>
  <c r="I1049" i="6"/>
  <c r="AA1048" i="6"/>
  <c r="I1048" i="6"/>
  <c r="AA1047" i="6"/>
  <c r="I1047" i="6"/>
  <c r="AA1046" i="6"/>
  <c r="I1046" i="6"/>
  <c r="AA1045" i="6"/>
  <c r="I1045" i="6"/>
  <c r="AA1044" i="6"/>
  <c r="I1044" i="6"/>
  <c r="AA1043" i="6"/>
  <c r="I1043" i="6"/>
  <c r="AA1042" i="6"/>
  <c r="I1042" i="6"/>
  <c r="AA1041" i="6"/>
  <c r="I1041" i="6"/>
  <c r="AA1040" i="6"/>
  <c r="I1040" i="6"/>
  <c r="AA1039" i="6"/>
  <c r="I1039" i="6"/>
  <c r="AA1038" i="6"/>
  <c r="I1038" i="6"/>
  <c r="AA1037" i="6"/>
  <c r="I1037" i="6"/>
  <c r="AA1036" i="6"/>
  <c r="I1036" i="6"/>
  <c r="AA1035" i="6"/>
  <c r="I1035" i="6"/>
  <c r="AA1034" i="6"/>
  <c r="I1034" i="6"/>
  <c r="AA1033" i="6"/>
  <c r="I1033" i="6"/>
  <c r="AA1032" i="6"/>
  <c r="I1032" i="6"/>
  <c r="AA1031" i="6"/>
  <c r="I1031" i="6"/>
  <c r="AA1030" i="6"/>
  <c r="I1030" i="6"/>
  <c r="AA1029" i="6"/>
  <c r="I1029" i="6"/>
  <c r="AA1028" i="6"/>
  <c r="I1028" i="6"/>
  <c r="AA1027" i="6"/>
  <c r="I1027" i="6"/>
  <c r="AA1026" i="6"/>
  <c r="I1026" i="6"/>
  <c r="AA1025" i="6"/>
  <c r="I1025" i="6"/>
  <c r="AA1024" i="6"/>
  <c r="I1024" i="6"/>
  <c r="AA1023" i="6"/>
  <c r="I1023" i="6"/>
  <c r="AA1022" i="6"/>
  <c r="I1022" i="6"/>
  <c r="AA1021" i="6"/>
  <c r="I1021" i="6"/>
  <c r="AA1020" i="6"/>
  <c r="I1020" i="6"/>
  <c r="AA1019" i="6"/>
  <c r="I1019" i="6"/>
  <c r="AA1018" i="6"/>
  <c r="I1018" i="6"/>
  <c r="AA1017" i="6"/>
  <c r="I1017" i="6"/>
  <c r="AA1016" i="6"/>
  <c r="I1016" i="6"/>
  <c r="AA1015" i="6"/>
  <c r="I1015" i="6"/>
  <c r="AA1014" i="6"/>
  <c r="I1014" i="6"/>
  <c r="AA1013" i="6"/>
  <c r="I1013" i="6"/>
  <c r="AA1012" i="6"/>
  <c r="I1012" i="6"/>
  <c r="AA1011" i="6"/>
  <c r="I1011" i="6"/>
  <c r="AA1010" i="6"/>
  <c r="I1010" i="6"/>
  <c r="AA1009" i="6"/>
  <c r="I1009" i="6"/>
  <c r="AA1008" i="6"/>
  <c r="I1008" i="6"/>
  <c r="AA1007" i="6"/>
  <c r="I1007" i="6"/>
  <c r="AA1006" i="6"/>
  <c r="I1006" i="6"/>
  <c r="AA1005" i="6"/>
  <c r="I1005" i="6"/>
  <c r="AA1004" i="6"/>
  <c r="I1004" i="6"/>
  <c r="AA1003" i="6"/>
  <c r="I1003" i="6"/>
  <c r="AA1002" i="6"/>
  <c r="I1002" i="6"/>
  <c r="AA1001" i="6"/>
  <c r="I1001" i="6"/>
  <c r="AA1000" i="6"/>
  <c r="I1000" i="6"/>
  <c r="AA999" i="6"/>
  <c r="I999" i="6"/>
  <c r="AA998" i="6"/>
  <c r="I998" i="6"/>
  <c r="AA997" i="6"/>
  <c r="I997" i="6"/>
  <c r="AA996" i="6"/>
  <c r="I996" i="6"/>
  <c r="AA995" i="6"/>
  <c r="I995" i="6"/>
  <c r="AA994" i="6"/>
  <c r="I994" i="6"/>
  <c r="AA993" i="6"/>
  <c r="I993" i="6"/>
  <c r="AA992" i="6"/>
  <c r="I992" i="6"/>
  <c r="AA991" i="6"/>
  <c r="I991" i="6"/>
  <c r="AA990" i="6"/>
  <c r="I990" i="6"/>
  <c r="AA989" i="6"/>
  <c r="I989" i="6"/>
  <c r="AA988" i="6"/>
  <c r="I988" i="6"/>
  <c r="AA987" i="6"/>
  <c r="I987" i="6"/>
  <c r="AA986" i="6"/>
  <c r="I986" i="6"/>
  <c r="AA985" i="6"/>
  <c r="I985" i="6"/>
  <c r="AA984" i="6"/>
  <c r="I984" i="6"/>
  <c r="AA983" i="6"/>
  <c r="I983" i="6"/>
  <c r="AA982" i="6"/>
  <c r="I982" i="6"/>
  <c r="AA981" i="6"/>
  <c r="I981" i="6"/>
  <c r="AA980" i="6"/>
  <c r="I980" i="6"/>
  <c r="AA979" i="6"/>
  <c r="I979" i="6"/>
  <c r="AA978" i="6"/>
  <c r="I978" i="6"/>
  <c r="AA977" i="6"/>
  <c r="I977" i="6"/>
  <c r="AA976" i="6"/>
  <c r="I976" i="6"/>
  <c r="AA975" i="6"/>
  <c r="I975" i="6"/>
  <c r="AA974" i="6"/>
  <c r="I974" i="6"/>
  <c r="AA973" i="6"/>
  <c r="I973" i="6"/>
  <c r="AA972" i="6"/>
  <c r="I972" i="6"/>
  <c r="AA971" i="6"/>
  <c r="I971" i="6"/>
  <c r="AA970" i="6"/>
  <c r="I970" i="6"/>
  <c r="AA969" i="6"/>
  <c r="I969" i="6"/>
  <c r="AA968" i="6"/>
  <c r="I968" i="6"/>
  <c r="AA967" i="6"/>
  <c r="I967" i="6"/>
  <c r="AA966" i="6"/>
  <c r="I966" i="6"/>
  <c r="AA965" i="6"/>
  <c r="I965" i="6"/>
  <c r="AA964" i="6"/>
  <c r="I964" i="6"/>
  <c r="AA963" i="6"/>
  <c r="I963" i="6"/>
  <c r="AA962" i="6"/>
  <c r="I962" i="6"/>
  <c r="AA961" i="6"/>
  <c r="I961" i="6"/>
  <c r="AA960" i="6"/>
  <c r="I960" i="6"/>
  <c r="AA959" i="6"/>
  <c r="I959" i="6"/>
  <c r="AA958" i="6"/>
  <c r="I958" i="6"/>
  <c r="AA957" i="6"/>
  <c r="I957" i="6"/>
  <c r="AA956" i="6"/>
  <c r="I956" i="6"/>
  <c r="AA955" i="6"/>
  <c r="I955" i="6"/>
  <c r="AA954" i="6"/>
  <c r="I954" i="6"/>
  <c r="AA953" i="6"/>
  <c r="I953" i="6"/>
  <c r="AA952" i="6"/>
  <c r="I952" i="6"/>
  <c r="AA951" i="6"/>
  <c r="I951" i="6"/>
  <c r="AA950" i="6"/>
  <c r="I950" i="6"/>
  <c r="AA949" i="6"/>
  <c r="I949" i="6"/>
  <c r="AA948" i="6"/>
  <c r="I948" i="6"/>
  <c r="AE947" i="6"/>
  <c r="AC947" i="6"/>
  <c r="AA947" i="6"/>
  <c r="Y947" i="6"/>
  <c r="X947" i="6"/>
  <c r="V947" i="6"/>
  <c r="W947" i="6" s="1"/>
  <c r="T947" i="6"/>
  <c r="U947" i="6" s="1"/>
  <c r="AE946" i="6"/>
  <c r="AC946" i="6"/>
  <c r="AF946" i="6" s="1"/>
  <c r="AA946" i="6"/>
  <c r="Y946" i="6"/>
  <c r="X946" i="6"/>
  <c r="V946" i="6"/>
  <c r="W946" i="6" s="1"/>
  <c r="T946" i="6"/>
  <c r="U946" i="6" s="1"/>
  <c r="AE945" i="6"/>
  <c r="AC945" i="6"/>
  <c r="AA945" i="6"/>
  <c r="Y945" i="6"/>
  <c r="X945" i="6"/>
  <c r="V945" i="6"/>
  <c r="W945" i="6" s="1"/>
  <c r="T945" i="6"/>
  <c r="U945" i="6" s="1"/>
  <c r="AE944" i="6"/>
  <c r="AC944" i="6"/>
  <c r="AA944" i="6"/>
  <c r="Y944" i="6"/>
  <c r="X944" i="6"/>
  <c r="V944" i="6"/>
  <c r="W944" i="6" s="1"/>
  <c r="T944" i="6"/>
  <c r="U944" i="6" s="1"/>
  <c r="AE943" i="6"/>
  <c r="AC943" i="6"/>
  <c r="AA943" i="6"/>
  <c r="Y943" i="6"/>
  <c r="X943" i="6"/>
  <c r="V943" i="6"/>
  <c r="W943" i="6" s="1"/>
  <c r="U943" i="6"/>
  <c r="T943" i="6"/>
  <c r="AE942" i="6"/>
  <c r="AC942" i="6"/>
  <c r="AA942" i="6"/>
  <c r="AF942" i="6" s="1"/>
  <c r="Y942" i="6"/>
  <c r="X942" i="6"/>
  <c r="V942" i="6"/>
  <c r="W942" i="6" s="1"/>
  <c r="T942" i="6"/>
  <c r="U942" i="6" s="1"/>
  <c r="AE941" i="6"/>
  <c r="AC941" i="6"/>
  <c r="AA941" i="6"/>
  <c r="Y941" i="6"/>
  <c r="X941" i="6"/>
  <c r="V941" i="6"/>
  <c r="W941" i="6" s="1"/>
  <c r="T941" i="6"/>
  <c r="U941" i="6" s="1"/>
  <c r="AE940" i="6"/>
  <c r="AC940" i="6"/>
  <c r="AA940" i="6"/>
  <c r="Y940" i="6"/>
  <c r="X940" i="6"/>
  <c r="V940" i="6"/>
  <c r="W940" i="6" s="1"/>
  <c r="T940" i="6"/>
  <c r="U940" i="6" s="1"/>
  <c r="AE939" i="6"/>
  <c r="AC939" i="6"/>
  <c r="AA939" i="6"/>
  <c r="Y939" i="6"/>
  <c r="X939" i="6"/>
  <c r="V939" i="6"/>
  <c r="W939" i="6" s="1"/>
  <c r="T939" i="6"/>
  <c r="U939" i="6" s="1"/>
  <c r="AE938" i="6"/>
  <c r="AC938" i="6"/>
  <c r="AA938" i="6"/>
  <c r="Y938" i="6"/>
  <c r="X938" i="6"/>
  <c r="V938" i="6"/>
  <c r="W938" i="6" s="1"/>
  <c r="T938" i="6"/>
  <c r="U938" i="6" s="1"/>
  <c r="AE937" i="6"/>
  <c r="AC937" i="6"/>
  <c r="AA937" i="6"/>
  <c r="Y937" i="6"/>
  <c r="X937" i="6"/>
  <c r="V937" i="6"/>
  <c r="W937" i="6" s="1"/>
  <c r="T937" i="6"/>
  <c r="U937" i="6" s="1"/>
  <c r="AE936" i="6"/>
  <c r="AC936" i="6"/>
  <c r="AA936" i="6"/>
  <c r="AF936" i="6" s="1"/>
  <c r="Y936" i="6"/>
  <c r="X936" i="6"/>
  <c r="V936" i="6"/>
  <c r="W936" i="6" s="1"/>
  <c r="T936" i="6"/>
  <c r="U936" i="6" s="1"/>
  <c r="AE935" i="6"/>
  <c r="AC935" i="6"/>
  <c r="AF935" i="6" s="1"/>
  <c r="AA935" i="6"/>
  <c r="Y935" i="6"/>
  <c r="X935" i="6"/>
  <c r="V935" i="6"/>
  <c r="W935" i="6" s="1"/>
  <c r="T935" i="6"/>
  <c r="U935" i="6" s="1"/>
  <c r="AE934" i="6"/>
  <c r="AF934" i="6" s="1"/>
  <c r="AC934" i="6"/>
  <c r="AA934" i="6"/>
  <c r="Y934" i="6"/>
  <c r="X934" i="6"/>
  <c r="V934" i="6"/>
  <c r="W934" i="6" s="1"/>
  <c r="T934" i="6"/>
  <c r="U934" i="6" s="1"/>
  <c r="AE933" i="6"/>
  <c r="AC933" i="6"/>
  <c r="AA933" i="6"/>
  <c r="Y933" i="6"/>
  <c r="X933" i="6"/>
  <c r="V933" i="6"/>
  <c r="W933" i="6" s="1"/>
  <c r="T933" i="6"/>
  <c r="U933" i="6" s="1"/>
  <c r="AE932" i="6"/>
  <c r="AC932" i="6"/>
  <c r="AA932" i="6"/>
  <c r="Y932" i="6"/>
  <c r="X932" i="6"/>
  <c r="V932" i="6"/>
  <c r="W932" i="6" s="1"/>
  <c r="T932" i="6"/>
  <c r="U932" i="6" s="1"/>
  <c r="AE931" i="6"/>
  <c r="AC931" i="6"/>
  <c r="AA931" i="6"/>
  <c r="Y931" i="6"/>
  <c r="X931" i="6"/>
  <c r="V931" i="6"/>
  <c r="W931" i="6" s="1"/>
  <c r="T931" i="6"/>
  <c r="U931" i="6" s="1"/>
  <c r="AE930" i="6"/>
  <c r="AC930" i="6"/>
  <c r="AA930" i="6"/>
  <c r="Y930" i="6"/>
  <c r="X930" i="6"/>
  <c r="V930" i="6"/>
  <c r="W930" i="6" s="1"/>
  <c r="T930" i="6"/>
  <c r="U930" i="6" s="1"/>
  <c r="AE929" i="6"/>
  <c r="AC929" i="6"/>
  <c r="AA929" i="6"/>
  <c r="Y929" i="6"/>
  <c r="X929" i="6"/>
  <c r="V929" i="6"/>
  <c r="W929" i="6" s="1"/>
  <c r="T929" i="6"/>
  <c r="U929" i="6" s="1"/>
  <c r="AE928" i="6"/>
  <c r="AC928" i="6"/>
  <c r="AA928" i="6"/>
  <c r="Y928" i="6"/>
  <c r="X928" i="6"/>
  <c r="V928" i="6"/>
  <c r="W928" i="6" s="1"/>
  <c r="T928" i="6"/>
  <c r="U928" i="6" s="1"/>
  <c r="AE927" i="6"/>
  <c r="AC927" i="6"/>
  <c r="AA927" i="6"/>
  <c r="Y927" i="6"/>
  <c r="X927" i="6"/>
  <c r="V927" i="6"/>
  <c r="W927" i="6" s="1"/>
  <c r="U927" i="6"/>
  <c r="T927" i="6"/>
  <c r="AE926" i="6"/>
  <c r="AC926" i="6"/>
  <c r="AA926" i="6"/>
  <c r="Y926" i="6"/>
  <c r="X926" i="6"/>
  <c r="V926" i="6"/>
  <c r="W926" i="6" s="1"/>
  <c r="T926" i="6"/>
  <c r="U926" i="6" s="1"/>
  <c r="AE925" i="6"/>
  <c r="AC925" i="6"/>
  <c r="AA925" i="6"/>
  <c r="Y925" i="6"/>
  <c r="X925" i="6"/>
  <c r="W925" i="6"/>
  <c r="V925" i="6"/>
  <c r="T925" i="6"/>
  <c r="U925" i="6" s="1"/>
  <c r="AE924" i="6"/>
  <c r="AC924" i="6"/>
  <c r="AA924" i="6"/>
  <c r="Y924" i="6"/>
  <c r="X924" i="6"/>
  <c r="V924" i="6"/>
  <c r="W924" i="6" s="1"/>
  <c r="T924" i="6"/>
  <c r="U924" i="6" s="1"/>
  <c r="AE923" i="6"/>
  <c r="AC923" i="6"/>
  <c r="AA923" i="6"/>
  <c r="Y923" i="6"/>
  <c r="X923" i="6"/>
  <c r="V923" i="6"/>
  <c r="W923" i="6" s="1"/>
  <c r="T923" i="6"/>
  <c r="U923" i="6" s="1"/>
  <c r="AE922" i="6"/>
  <c r="AC922" i="6"/>
  <c r="AA922" i="6"/>
  <c r="Y922" i="6"/>
  <c r="X922" i="6"/>
  <c r="V922" i="6"/>
  <c r="W922" i="6" s="1"/>
  <c r="T922" i="6"/>
  <c r="U922" i="6" s="1"/>
  <c r="AE921" i="6"/>
  <c r="AC921" i="6"/>
  <c r="AA921" i="6"/>
  <c r="Y921" i="6"/>
  <c r="X921" i="6"/>
  <c r="V921" i="6"/>
  <c r="W921" i="6" s="1"/>
  <c r="T921" i="6"/>
  <c r="U921" i="6" s="1"/>
  <c r="AE920" i="6"/>
  <c r="AC920" i="6"/>
  <c r="AA920" i="6"/>
  <c r="Y920" i="6"/>
  <c r="X920" i="6"/>
  <c r="V920" i="6"/>
  <c r="W920" i="6" s="1"/>
  <c r="T920" i="6"/>
  <c r="U920" i="6" s="1"/>
  <c r="AE919" i="6"/>
  <c r="AC919" i="6"/>
  <c r="AA919" i="6"/>
  <c r="AF919" i="6" s="1"/>
  <c r="Y919" i="6"/>
  <c r="X919" i="6"/>
  <c r="V919" i="6"/>
  <c r="W919" i="6" s="1"/>
  <c r="T919" i="6"/>
  <c r="U919" i="6" s="1"/>
  <c r="AE918" i="6"/>
  <c r="AC918" i="6"/>
  <c r="AA918" i="6"/>
  <c r="Y918" i="6"/>
  <c r="X918" i="6"/>
  <c r="V918" i="6"/>
  <c r="W918" i="6" s="1"/>
  <c r="T918" i="6"/>
  <c r="U918" i="6" s="1"/>
  <c r="AE917" i="6"/>
  <c r="AC917" i="6"/>
  <c r="AA917" i="6"/>
  <c r="Y917" i="6"/>
  <c r="X917" i="6"/>
  <c r="V917" i="6"/>
  <c r="W917" i="6" s="1"/>
  <c r="T917" i="6"/>
  <c r="U917" i="6" s="1"/>
  <c r="AE916" i="6"/>
  <c r="AC916" i="6"/>
  <c r="AA916" i="6"/>
  <c r="Y916" i="6"/>
  <c r="X916" i="6"/>
  <c r="V916" i="6"/>
  <c r="W916" i="6" s="1"/>
  <c r="T916" i="6"/>
  <c r="U916" i="6" s="1"/>
  <c r="AE915" i="6"/>
  <c r="AC915" i="6"/>
  <c r="AA915" i="6"/>
  <c r="Y915" i="6"/>
  <c r="X915" i="6"/>
  <c r="V915" i="6"/>
  <c r="W915" i="6" s="1"/>
  <c r="T915" i="6"/>
  <c r="U915" i="6" s="1"/>
  <c r="AE914" i="6"/>
  <c r="AC914" i="6"/>
  <c r="AA914" i="6"/>
  <c r="Y914" i="6"/>
  <c r="X914" i="6"/>
  <c r="W914" i="6"/>
  <c r="V914" i="6"/>
  <c r="T914" i="6"/>
  <c r="U914" i="6" s="1"/>
  <c r="AE913" i="6"/>
  <c r="AC913" i="6"/>
  <c r="AA913" i="6"/>
  <c r="Y913" i="6"/>
  <c r="X913" i="6"/>
  <c r="V913" i="6"/>
  <c r="W913" i="6" s="1"/>
  <c r="T913" i="6"/>
  <c r="U913" i="6" s="1"/>
  <c r="AE912" i="6"/>
  <c r="AC912" i="6"/>
  <c r="AA912" i="6"/>
  <c r="Y912" i="6"/>
  <c r="X912" i="6"/>
  <c r="V912" i="6"/>
  <c r="W912" i="6" s="1"/>
  <c r="T912" i="6"/>
  <c r="U912" i="6" s="1"/>
  <c r="AF911" i="6"/>
  <c r="AE911" i="6"/>
  <c r="AC911" i="6"/>
  <c r="AA911" i="6"/>
  <c r="Y911" i="6"/>
  <c r="X911" i="6"/>
  <c r="V911" i="6"/>
  <c r="W911" i="6" s="1"/>
  <c r="T911" i="6"/>
  <c r="U911" i="6" s="1"/>
  <c r="AE910" i="6"/>
  <c r="AC910" i="6"/>
  <c r="AA910" i="6"/>
  <c r="AF910" i="6" s="1"/>
  <c r="Y910" i="6"/>
  <c r="X910" i="6"/>
  <c r="V910" i="6"/>
  <c r="W910" i="6" s="1"/>
  <c r="U910" i="6"/>
  <c r="T910" i="6"/>
  <c r="AE909" i="6"/>
  <c r="AC909" i="6"/>
  <c r="AA909" i="6"/>
  <c r="AF909" i="6" s="1"/>
  <c r="Y909" i="6"/>
  <c r="X909" i="6"/>
  <c r="V909" i="6"/>
  <c r="W909" i="6" s="1"/>
  <c r="T909" i="6"/>
  <c r="U909" i="6" s="1"/>
  <c r="AE908" i="6"/>
  <c r="AC908" i="6"/>
  <c r="AA908" i="6"/>
  <c r="Y908" i="6"/>
  <c r="X908" i="6"/>
  <c r="V908" i="6"/>
  <c r="W908" i="6" s="1"/>
  <c r="T908" i="6"/>
  <c r="U908" i="6" s="1"/>
  <c r="AE907" i="6"/>
  <c r="AC907" i="6"/>
  <c r="AA907" i="6"/>
  <c r="Y907" i="6"/>
  <c r="X907" i="6"/>
  <c r="V907" i="6"/>
  <c r="W907" i="6" s="1"/>
  <c r="T907" i="6"/>
  <c r="U907" i="6" s="1"/>
  <c r="AE906" i="6"/>
  <c r="AC906" i="6"/>
  <c r="AA906" i="6"/>
  <c r="Y906" i="6"/>
  <c r="X906" i="6"/>
  <c r="V906" i="6"/>
  <c r="W906" i="6" s="1"/>
  <c r="T906" i="6"/>
  <c r="U906" i="6" s="1"/>
  <c r="AE905" i="6"/>
  <c r="AC905" i="6"/>
  <c r="AA905" i="6"/>
  <c r="Y905" i="6"/>
  <c r="X905" i="6"/>
  <c r="V905" i="6"/>
  <c r="W905" i="6" s="1"/>
  <c r="T905" i="6"/>
  <c r="U905" i="6" s="1"/>
  <c r="AE904" i="6"/>
  <c r="AC904" i="6"/>
  <c r="AA904" i="6"/>
  <c r="Y904" i="6"/>
  <c r="X904" i="6"/>
  <c r="V904" i="6"/>
  <c r="W904" i="6" s="1"/>
  <c r="U904" i="6"/>
  <c r="T904" i="6"/>
  <c r="AE903" i="6"/>
  <c r="AC903" i="6"/>
  <c r="AA903" i="6"/>
  <c r="AF903" i="6" s="1"/>
  <c r="Y903" i="6"/>
  <c r="X903" i="6"/>
  <c r="V903" i="6"/>
  <c r="W903" i="6" s="1"/>
  <c r="T903" i="6"/>
  <c r="U903" i="6" s="1"/>
  <c r="AE902" i="6"/>
  <c r="AC902" i="6"/>
  <c r="AA902" i="6"/>
  <c r="AF902" i="6" s="1"/>
  <c r="Y902" i="6"/>
  <c r="X902" i="6"/>
  <c r="V902" i="6"/>
  <c r="W902" i="6" s="1"/>
  <c r="T902" i="6"/>
  <c r="U902" i="6" s="1"/>
  <c r="AE901" i="6"/>
  <c r="AC901" i="6"/>
  <c r="AF901" i="6" s="1"/>
  <c r="AA901" i="6"/>
  <c r="Y901" i="6"/>
  <c r="X901" i="6"/>
  <c r="V901" i="6"/>
  <c r="W901" i="6" s="1"/>
  <c r="T901" i="6"/>
  <c r="U901" i="6" s="1"/>
  <c r="AE900" i="6"/>
  <c r="AC900" i="6"/>
  <c r="AA900" i="6"/>
  <c r="Y900" i="6"/>
  <c r="X900" i="6"/>
  <c r="V900" i="6"/>
  <c r="W900" i="6" s="1"/>
  <c r="T900" i="6"/>
  <c r="U900" i="6" s="1"/>
  <c r="AE899" i="6"/>
  <c r="AC899" i="6"/>
  <c r="AA899" i="6"/>
  <c r="Y899" i="6"/>
  <c r="X899" i="6"/>
  <c r="V899" i="6"/>
  <c r="W899" i="6" s="1"/>
  <c r="T899" i="6"/>
  <c r="U899" i="6" s="1"/>
  <c r="AE898" i="6"/>
  <c r="AC898" i="6"/>
  <c r="AA898" i="6"/>
  <c r="AF898" i="6" s="1"/>
  <c r="Y898" i="6"/>
  <c r="X898" i="6"/>
  <c r="V898" i="6"/>
  <c r="W898" i="6" s="1"/>
  <c r="T898" i="6"/>
  <c r="U898" i="6" s="1"/>
  <c r="AE897" i="6"/>
  <c r="AC897" i="6"/>
  <c r="AA897" i="6"/>
  <c r="Y897" i="6"/>
  <c r="X897" i="6"/>
  <c r="V897" i="6"/>
  <c r="W897" i="6" s="1"/>
  <c r="T897" i="6"/>
  <c r="U897" i="6" s="1"/>
  <c r="AE896" i="6"/>
  <c r="AC896" i="6"/>
  <c r="AA896" i="6"/>
  <c r="AF896" i="6" s="1"/>
  <c r="Y896" i="6"/>
  <c r="X896" i="6"/>
  <c r="V896" i="6"/>
  <c r="W896" i="6" s="1"/>
  <c r="T896" i="6"/>
  <c r="U896" i="6" s="1"/>
  <c r="AE895" i="6"/>
  <c r="AC895" i="6"/>
  <c r="AA895" i="6"/>
  <c r="AF895" i="6" s="1"/>
  <c r="Y895" i="6"/>
  <c r="X895" i="6"/>
  <c r="V895" i="6"/>
  <c r="W895" i="6" s="1"/>
  <c r="T895" i="6"/>
  <c r="U895" i="6" s="1"/>
  <c r="AE894" i="6"/>
  <c r="AC894" i="6"/>
  <c r="AA894" i="6"/>
  <c r="Y894" i="6"/>
  <c r="X894" i="6"/>
  <c r="V894" i="6"/>
  <c r="W894" i="6" s="1"/>
  <c r="T894" i="6"/>
  <c r="U894" i="6" s="1"/>
  <c r="AE893" i="6"/>
  <c r="AC893" i="6"/>
  <c r="AA893" i="6"/>
  <c r="Y893" i="6"/>
  <c r="X893" i="6"/>
  <c r="V893" i="6"/>
  <c r="W893" i="6" s="1"/>
  <c r="T893" i="6"/>
  <c r="U893" i="6" s="1"/>
  <c r="AE892" i="6"/>
  <c r="AC892" i="6"/>
  <c r="AA892" i="6"/>
  <c r="Y892" i="6"/>
  <c r="X892" i="6"/>
  <c r="V892" i="6"/>
  <c r="W892" i="6" s="1"/>
  <c r="T892" i="6"/>
  <c r="U892" i="6" s="1"/>
  <c r="AE891" i="6"/>
  <c r="AC891" i="6"/>
  <c r="AA891" i="6"/>
  <c r="AF891" i="6" s="1"/>
  <c r="Y891" i="6"/>
  <c r="X891" i="6"/>
  <c r="V891" i="6"/>
  <c r="W891" i="6" s="1"/>
  <c r="T891" i="6"/>
  <c r="U891" i="6" s="1"/>
  <c r="AE890" i="6"/>
  <c r="AC890" i="6"/>
  <c r="AA890" i="6"/>
  <c r="Y890" i="6"/>
  <c r="X890" i="6"/>
  <c r="V890" i="6"/>
  <c r="W890" i="6" s="1"/>
  <c r="T890" i="6"/>
  <c r="U890" i="6" s="1"/>
  <c r="AE889" i="6"/>
  <c r="AC889" i="6"/>
  <c r="AA889" i="6"/>
  <c r="Y889" i="6"/>
  <c r="X889" i="6"/>
  <c r="V889" i="6"/>
  <c r="W889" i="6" s="1"/>
  <c r="T889" i="6"/>
  <c r="U889" i="6" s="1"/>
  <c r="AE888" i="6"/>
  <c r="AC888" i="6"/>
  <c r="AA888" i="6"/>
  <c r="Y888" i="6"/>
  <c r="X888" i="6"/>
  <c r="V888" i="6"/>
  <c r="W888" i="6" s="1"/>
  <c r="T888" i="6"/>
  <c r="U888" i="6" s="1"/>
  <c r="AF887" i="6"/>
  <c r="AE887" i="6"/>
  <c r="AC887" i="6"/>
  <c r="AA887" i="6"/>
  <c r="Y887" i="6"/>
  <c r="X887" i="6"/>
  <c r="V887" i="6"/>
  <c r="W887" i="6" s="1"/>
  <c r="T887" i="6"/>
  <c r="U887" i="6" s="1"/>
  <c r="AE886" i="6"/>
  <c r="AC886" i="6"/>
  <c r="AA886" i="6"/>
  <c r="Y886" i="6"/>
  <c r="X886" i="6"/>
  <c r="V886" i="6"/>
  <c r="W886" i="6" s="1"/>
  <c r="T886" i="6"/>
  <c r="U886" i="6" s="1"/>
  <c r="AE885" i="6"/>
  <c r="AC885" i="6"/>
  <c r="AA885" i="6"/>
  <c r="AF885" i="6" s="1"/>
  <c r="Y885" i="6"/>
  <c r="X885" i="6"/>
  <c r="V885" i="6"/>
  <c r="W885" i="6" s="1"/>
  <c r="U885" i="6"/>
  <c r="T885" i="6"/>
  <c r="AE884" i="6"/>
  <c r="AC884" i="6"/>
  <c r="AA884" i="6"/>
  <c r="Y884" i="6"/>
  <c r="X884" i="6"/>
  <c r="V884" i="6"/>
  <c r="W884" i="6" s="1"/>
  <c r="T884" i="6"/>
  <c r="U884" i="6" s="1"/>
  <c r="AE883" i="6"/>
  <c r="AF883" i="6" s="1"/>
  <c r="AC883" i="6"/>
  <c r="AA883" i="6"/>
  <c r="Y883" i="6"/>
  <c r="X883" i="6"/>
  <c r="V883" i="6"/>
  <c r="W883" i="6" s="1"/>
  <c r="T883" i="6"/>
  <c r="U883" i="6" s="1"/>
  <c r="AE882" i="6"/>
  <c r="AC882" i="6"/>
  <c r="AA882" i="6"/>
  <c r="Y882" i="6"/>
  <c r="X882" i="6"/>
  <c r="V882" i="6"/>
  <c r="W882" i="6" s="1"/>
  <c r="T882" i="6"/>
  <c r="U882" i="6" s="1"/>
  <c r="AE881" i="6"/>
  <c r="AC881" i="6"/>
  <c r="AA881" i="6"/>
  <c r="Y881" i="6"/>
  <c r="X881" i="6"/>
  <c r="V881" i="6"/>
  <c r="W881" i="6" s="1"/>
  <c r="T881" i="6"/>
  <c r="U881" i="6" s="1"/>
  <c r="AE880" i="6"/>
  <c r="AC880" i="6"/>
  <c r="AA880" i="6"/>
  <c r="Y880" i="6"/>
  <c r="X880" i="6"/>
  <c r="V880" i="6"/>
  <c r="W880" i="6" s="1"/>
  <c r="T880" i="6"/>
  <c r="U880" i="6" s="1"/>
  <c r="AE879" i="6"/>
  <c r="AC879" i="6"/>
  <c r="AA879" i="6"/>
  <c r="Y879" i="6"/>
  <c r="X879" i="6"/>
  <c r="V879" i="6"/>
  <c r="W879" i="6" s="1"/>
  <c r="T879" i="6"/>
  <c r="U879" i="6" s="1"/>
  <c r="AE878" i="6"/>
  <c r="AC878" i="6"/>
  <c r="AA878" i="6"/>
  <c r="Y878" i="6"/>
  <c r="X878" i="6"/>
  <c r="V878" i="6"/>
  <c r="W878" i="6" s="1"/>
  <c r="T878" i="6"/>
  <c r="U878" i="6" s="1"/>
  <c r="AE877" i="6"/>
  <c r="AC877" i="6"/>
  <c r="AA877" i="6"/>
  <c r="Y877" i="6"/>
  <c r="X877" i="6"/>
  <c r="V877" i="6"/>
  <c r="W877" i="6" s="1"/>
  <c r="T877" i="6"/>
  <c r="U877" i="6" s="1"/>
  <c r="AE876" i="6"/>
  <c r="AC876" i="6"/>
  <c r="AA876" i="6"/>
  <c r="Y876" i="6"/>
  <c r="X876" i="6"/>
  <c r="V876" i="6"/>
  <c r="W876" i="6" s="1"/>
  <c r="T876" i="6"/>
  <c r="U876" i="6" s="1"/>
  <c r="AE875" i="6"/>
  <c r="AC875" i="6"/>
  <c r="AA875" i="6"/>
  <c r="Y875" i="6"/>
  <c r="X875" i="6"/>
  <c r="V875" i="6"/>
  <c r="W875" i="6" s="1"/>
  <c r="T875" i="6"/>
  <c r="U875" i="6" s="1"/>
  <c r="AE874" i="6"/>
  <c r="AC874" i="6"/>
  <c r="AA874" i="6"/>
  <c r="Y874" i="6"/>
  <c r="X874" i="6"/>
  <c r="V874" i="6"/>
  <c r="W874" i="6" s="1"/>
  <c r="T874" i="6"/>
  <c r="U874" i="6" s="1"/>
  <c r="AE873" i="6"/>
  <c r="AC873" i="6"/>
  <c r="AA873" i="6"/>
  <c r="Y873" i="6"/>
  <c r="X873" i="6"/>
  <c r="V873" i="6"/>
  <c r="W873" i="6" s="1"/>
  <c r="T873" i="6"/>
  <c r="U873" i="6" s="1"/>
  <c r="AE872" i="6"/>
  <c r="AC872" i="6"/>
  <c r="AA872" i="6"/>
  <c r="Y872" i="6"/>
  <c r="X872" i="6"/>
  <c r="V872" i="6"/>
  <c r="W872" i="6" s="1"/>
  <c r="T872" i="6"/>
  <c r="U872" i="6" s="1"/>
  <c r="AE871" i="6"/>
  <c r="AC871" i="6"/>
  <c r="AA871" i="6"/>
  <c r="Y871" i="6"/>
  <c r="X871" i="6"/>
  <c r="V871" i="6"/>
  <c r="W871" i="6" s="1"/>
  <c r="T871" i="6"/>
  <c r="U871" i="6" s="1"/>
  <c r="AE870" i="6"/>
  <c r="AC870" i="6"/>
  <c r="AA870" i="6"/>
  <c r="Y870" i="6"/>
  <c r="X870" i="6"/>
  <c r="V870" i="6"/>
  <c r="W870" i="6" s="1"/>
  <c r="U870" i="6"/>
  <c r="T870" i="6"/>
  <c r="AE869" i="6"/>
  <c r="AC869" i="6"/>
  <c r="AA869" i="6"/>
  <c r="Y869" i="6"/>
  <c r="X869" i="6"/>
  <c r="V869" i="6"/>
  <c r="W869" i="6" s="1"/>
  <c r="T869" i="6"/>
  <c r="U869" i="6" s="1"/>
  <c r="AE868" i="6"/>
  <c r="AC868" i="6"/>
  <c r="AA868" i="6"/>
  <c r="Y868" i="6"/>
  <c r="X868" i="6"/>
  <c r="V868" i="6"/>
  <c r="W868" i="6" s="1"/>
  <c r="T868" i="6"/>
  <c r="U868" i="6" s="1"/>
  <c r="AE867" i="6"/>
  <c r="AC867" i="6"/>
  <c r="AA867" i="6"/>
  <c r="Y867" i="6"/>
  <c r="X867" i="6"/>
  <c r="V867" i="6"/>
  <c r="W867" i="6" s="1"/>
  <c r="T867" i="6"/>
  <c r="U867" i="6" s="1"/>
  <c r="AE866" i="6"/>
  <c r="AC866" i="6"/>
  <c r="AA866" i="6"/>
  <c r="Y866" i="6"/>
  <c r="X866" i="6"/>
  <c r="V866" i="6"/>
  <c r="W866" i="6" s="1"/>
  <c r="T866" i="6"/>
  <c r="U866" i="6" s="1"/>
  <c r="AE865" i="6"/>
  <c r="AC865" i="6"/>
  <c r="AA865" i="6"/>
  <c r="Y865" i="6"/>
  <c r="X865" i="6"/>
  <c r="V865" i="6"/>
  <c r="W865" i="6" s="1"/>
  <c r="T865" i="6"/>
  <c r="U865" i="6" s="1"/>
  <c r="AE864" i="6"/>
  <c r="AC864" i="6"/>
  <c r="AA864" i="6"/>
  <c r="AF864" i="6" s="1"/>
  <c r="Y864" i="6"/>
  <c r="X864" i="6"/>
  <c r="V864" i="6"/>
  <c r="W864" i="6" s="1"/>
  <c r="U864" i="6"/>
  <c r="T864" i="6"/>
  <c r="AE863" i="6"/>
  <c r="AC863" i="6"/>
  <c r="AA863" i="6"/>
  <c r="Y863" i="6"/>
  <c r="X863" i="6"/>
  <c r="V863" i="6"/>
  <c r="W863" i="6" s="1"/>
  <c r="T863" i="6"/>
  <c r="U863" i="6" s="1"/>
  <c r="AE862" i="6"/>
  <c r="AC862" i="6"/>
  <c r="AA862" i="6"/>
  <c r="Y862" i="6"/>
  <c r="X862" i="6"/>
  <c r="V862" i="6"/>
  <c r="W862" i="6" s="1"/>
  <c r="T862" i="6"/>
  <c r="U862" i="6" s="1"/>
  <c r="AE861" i="6"/>
  <c r="AC861" i="6"/>
  <c r="AA861" i="6"/>
  <c r="Y861" i="6"/>
  <c r="X861" i="6"/>
  <c r="V861" i="6"/>
  <c r="W861" i="6" s="1"/>
  <c r="T861" i="6"/>
  <c r="U861" i="6" s="1"/>
  <c r="AE860" i="6"/>
  <c r="AC860" i="6"/>
  <c r="AA860" i="6"/>
  <c r="Y860" i="6"/>
  <c r="X860" i="6"/>
  <c r="V860" i="6"/>
  <c r="W860" i="6" s="1"/>
  <c r="T860" i="6"/>
  <c r="U860" i="6" s="1"/>
  <c r="AE859" i="6"/>
  <c r="AC859" i="6"/>
  <c r="AA859" i="6"/>
  <c r="Y859" i="6"/>
  <c r="X859" i="6"/>
  <c r="V859" i="6"/>
  <c r="W859" i="6" s="1"/>
  <c r="T859" i="6"/>
  <c r="U859" i="6" s="1"/>
  <c r="AE858" i="6"/>
  <c r="AC858" i="6"/>
  <c r="AA858" i="6"/>
  <c r="AF858" i="6" s="1"/>
  <c r="Y858" i="6"/>
  <c r="X858" i="6"/>
  <c r="V858" i="6"/>
  <c r="W858" i="6" s="1"/>
  <c r="T858" i="6"/>
  <c r="U858" i="6" s="1"/>
  <c r="AE857" i="6"/>
  <c r="AC857" i="6"/>
  <c r="AA857" i="6"/>
  <c r="Y857" i="6"/>
  <c r="X857" i="6"/>
  <c r="V857" i="6"/>
  <c r="W857" i="6" s="1"/>
  <c r="T857" i="6"/>
  <c r="U857" i="6" s="1"/>
  <c r="AE856" i="6"/>
  <c r="AC856" i="6"/>
  <c r="AA856" i="6"/>
  <c r="Y856" i="6"/>
  <c r="X856" i="6"/>
  <c r="V856" i="6"/>
  <c r="W856" i="6" s="1"/>
  <c r="T856" i="6"/>
  <c r="U856" i="6" s="1"/>
  <c r="AE855" i="6"/>
  <c r="AC855" i="6"/>
  <c r="AA855" i="6"/>
  <c r="Y855" i="6"/>
  <c r="X855" i="6"/>
  <c r="V855" i="6"/>
  <c r="W855" i="6" s="1"/>
  <c r="T855" i="6"/>
  <c r="U855" i="6" s="1"/>
  <c r="AE854" i="6"/>
  <c r="AC854" i="6"/>
  <c r="AA854" i="6"/>
  <c r="Y854" i="6"/>
  <c r="X854" i="6"/>
  <c r="V854" i="6"/>
  <c r="W854" i="6" s="1"/>
  <c r="T854" i="6"/>
  <c r="U854" i="6" s="1"/>
  <c r="AE853" i="6"/>
  <c r="AC853" i="6"/>
  <c r="AA853" i="6"/>
  <c r="Y853" i="6"/>
  <c r="X853" i="6"/>
  <c r="V853" i="6"/>
  <c r="W853" i="6" s="1"/>
  <c r="T853" i="6"/>
  <c r="U853" i="6" s="1"/>
  <c r="AE852" i="6"/>
  <c r="AC852" i="6"/>
  <c r="AA852" i="6"/>
  <c r="Y852" i="6"/>
  <c r="X852" i="6"/>
  <c r="V852" i="6"/>
  <c r="W852" i="6" s="1"/>
  <c r="T852" i="6"/>
  <c r="U852" i="6" s="1"/>
  <c r="AE851" i="6"/>
  <c r="AC851" i="6"/>
  <c r="AA851" i="6"/>
  <c r="Y851" i="6"/>
  <c r="X851" i="6"/>
  <c r="W851" i="6"/>
  <c r="V851" i="6"/>
  <c r="T851" i="6"/>
  <c r="U851" i="6" s="1"/>
  <c r="AE850" i="6"/>
  <c r="AC850" i="6"/>
  <c r="AA850" i="6"/>
  <c r="Y850" i="6"/>
  <c r="X850" i="6"/>
  <c r="V850" i="6"/>
  <c r="W850" i="6" s="1"/>
  <c r="T850" i="6"/>
  <c r="U850" i="6" s="1"/>
  <c r="AE849" i="6"/>
  <c r="AC849" i="6"/>
  <c r="AA849" i="6"/>
  <c r="Y849" i="6"/>
  <c r="X849" i="6"/>
  <c r="V849" i="6"/>
  <c r="W849" i="6" s="1"/>
  <c r="T849" i="6"/>
  <c r="U849" i="6" s="1"/>
  <c r="AE848" i="6"/>
  <c r="AC848" i="6"/>
  <c r="AA848" i="6"/>
  <c r="Y848" i="6"/>
  <c r="X848" i="6"/>
  <c r="V848" i="6"/>
  <c r="W848" i="6" s="1"/>
  <c r="T848" i="6"/>
  <c r="U848" i="6" s="1"/>
  <c r="AE847" i="6"/>
  <c r="AC847" i="6"/>
  <c r="AA847" i="6"/>
  <c r="Y847" i="6"/>
  <c r="X847" i="6"/>
  <c r="V847" i="6"/>
  <c r="W847" i="6" s="1"/>
  <c r="T847" i="6"/>
  <c r="U847" i="6" s="1"/>
  <c r="AE846" i="6"/>
  <c r="AC846" i="6"/>
  <c r="AA846" i="6"/>
  <c r="Y846" i="6"/>
  <c r="X846" i="6"/>
  <c r="W846" i="6"/>
  <c r="V846" i="6"/>
  <c r="T846" i="6"/>
  <c r="U846" i="6" s="1"/>
  <c r="AE845" i="6"/>
  <c r="AC845" i="6"/>
  <c r="AA845" i="6"/>
  <c r="Y845" i="6"/>
  <c r="X845" i="6"/>
  <c r="V845" i="6"/>
  <c r="W845" i="6" s="1"/>
  <c r="T845" i="6"/>
  <c r="U845" i="6" s="1"/>
  <c r="AE844" i="6"/>
  <c r="AC844" i="6"/>
  <c r="AA844" i="6"/>
  <c r="Y844" i="6"/>
  <c r="X844" i="6"/>
  <c r="V844" i="6"/>
  <c r="W844" i="6" s="1"/>
  <c r="T844" i="6"/>
  <c r="U844" i="6" s="1"/>
  <c r="AE843" i="6"/>
  <c r="AC843" i="6"/>
  <c r="AA843" i="6"/>
  <c r="Y843" i="6"/>
  <c r="X843" i="6"/>
  <c r="V843" i="6"/>
  <c r="W843" i="6" s="1"/>
  <c r="T843" i="6"/>
  <c r="U843" i="6" s="1"/>
  <c r="AE842" i="6"/>
  <c r="AC842" i="6"/>
  <c r="AA842" i="6"/>
  <c r="Y842" i="6"/>
  <c r="X842" i="6"/>
  <c r="V842" i="6"/>
  <c r="W842" i="6" s="1"/>
  <c r="U842" i="6"/>
  <c r="T842" i="6"/>
  <c r="AE841" i="6"/>
  <c r="AC841" i="6"/>
  <c r="AA841" i="6"/>
  <c r="Y841" i="6"/>
  <c r="X841" i="6"/>
  <c r="V841" i="6"/>
  <c r="W841" i="6" s="1"/>
  <c r="T841" i="6"/>
  <c r="U841" i="6" s="1"/>
  <c r="AE840" i="6"/>
  <c r="AC840" i="6"/>
  <c r="AA840" i="6"/>
  <c r="Y840" i="6"/>
  <c r="X840" i="6"/>
  <c r="W840" i="6"/>
  <c r="V840" i="6"/>
  <c r="T840" i="6"/>
  <c r="U840" i="6" s="1"/>
  <c r="AE839" i="6"/>
  <c r="AC839" i="6"/>
  <c r="AA839" i="6"/>
  <c r="Y839" i="6"/>
  <c r="X839" i="6"/>
  <c r="V839" i="6"/>
  <c r="W839" i="6" s="1"/>
  <c r="T839" i="6"/>
  <c r="U839" i="6" s="1"/>
  <c r="AE838" i="6"/>
  <c r="AC838" i="6"/>
  <c r="AA838" i="6"/>
  <c r="Y838" i="6"/>
  <c r="X838" i="6"/>
  <c r="V838" i="6"/>
  <c r="W838" i="6" s="1"/>
  <c r="T838" i="6"/>
  <c r="U838" i="6" s="1"/>
  <c r="AE837" i="6"/>
  <c r="AC837" i="6"/>
  <c r="AA837" i="6"/>
  <c r="Y837" i="6"/>
  <c r="X837" i="6"/>
  <c r="V837" i="6"/>
  <c r="W837" i="6" s="1"/>
  <c r="T837" i="6"/>
  <c r="U837" i="6" s="1"/>
  <c r="AE836" i="6"/>
  <c r="AC836" i="6"/>
  <c r="AA836" i="6"/>
  <c r="Y836" i="6"/>
  <c r="X836" i="6"/>
  <c r="V836" i="6"/>
  <c r="W836" i="6" s="1"/>
  <c r="U836" i="6"/>
  <c r="T836" i="6"/>
  <c r="AE835" i="6"/>
  <c r="AC835" i="6"/>
  <c r="AA835" i="6"/>
  <c r="Y835" i="6"/>
  <c r="X835" i="6"/>
  <c r="V835" i="6"/>
  <c r="W835" i="6" s="1"/>
  <c r="T835" i="6"/>
  <c r="U835" i="6" s="1"/>
  <c r="AE834" i="6"/>
  <c r="AC834" i="6"/>
  <c r="AA834" i="6"/>
  <c r="Y834" i="6"/>
  <c r="X834" i="6"/>
  <c r="V834" i="6"/>
  <c r="W834" i="6" s="1"/>
  <c r="T834" i="6"/>
  <c r="U834" i="6" s="1"/>
  <c r="AE833" i="6"/>
  <c r="AC833" i="6"/>
  <c r="AA833" i="6"/>
  <c r="Y833" i="6"/>
  <c r="X833" i="6"/>
  <c r="V833" i="6"/>
  <c r="W833" i="6" s="1"/>
  <c r="T833" i="6"/>
  <c r="U833" i="6" s="1"/>
  <c r="AE832" i="6"/>
  <c r="AC832" i="6"/>
  <c r="AA832" i="6"/>
  <c r="Y832" i="6"/>
  <c r="X832" i="6"/>
  <c r="V832" i="6"/>
  <c r="W832" i="6" s="1"/>
  <c r="T832" i="6"/>
  <c r="U832" i="6" s="1"/>
  <c r="AE831" i="6"/>
  <c r="AC831" i="6"/>
  <c r="AA831" i="6"/>
  <c r="Y831" i="6"/>
  <c r="X831" i="6"/>
  <c r="V831" i="6"/>
  <c r="W831" i="6" s="1"/>
  <c r="T831" i="6"/>
  <c r="U831" i="6" s="1"/>
  <c r="AE830" i="6"/>
  <c r="AC830" i="6"/>
  <c r="AA830" i="6"/>
  <c r="Y830" i="6"/>
  <c r="X830" i="6"/>
  <c r="V830" i="6"/>
  <c r="W830" i="6" s="1"/>
  <c r="T830" i="6"/>
  <c r="U830" i="6" s="1"/>
  <c r="AE829" i="6"/>
  <c r="AC829" i="6"/>
  <c r="AA829" i="6"/>
  <c r="AF829" i="6" s="1"/>
  <c r="Y829" i="6"/>
  <c r="X829" i="6"/>
  <c r="W829" i="6"/>
  <c r="V829" i="6"/>
  <c r="T829" i="6"/>
  <c r="U829" i="6" s="1"/>
  <c r="AE828" i="6"/>
  <c r="AC828" i="6"/>
  <c r="AA828" i="6"/>
  <c r="Y828" i="6"/>
  <c r="X828" i="6"/>
  <c r="V828" i="6"/>
  <c r="W828" i="6" s="1"/>
  <c r="T828" i="6"/>
  <c r="U828" i="6" s="1"/>
  <c r="AE827" i="6"/>
  <c r="AC827" i="6"/>
  <c r="AA827" i="6"/>
  <c r="Y827" i="6"/>
  <c r="X827" i="6"/>
  <c r="V827" i="6"/>
  <c r="W827" i="6" s="1"/>
  <c r="T827" i="6"/>
  <c r="U827" i="6" s="1"/>
  <c r="AE826" i="6"/>
  <c r="AF826" i="6" s="1"/>
  <c r="AC826" i="6"/>
  <c r="AA826" i="6"/>
  <c r="Y826" i="6"/>
  <c r="X826" i="6"/>
  <c r="V826" i="6"/>
  <c r="W826" i="6" s="1"/>
  <c r="T826" i="6"/>
  <c r="U826" i="6" s="1"/>
  <c r="AE825" i="6"/>
  <c r="AC825" i="6"/>
  <c r="AA825" i="6"/>
  <c r="Y825" i="6"/>
  <c r="X825" i="6"/>
  <c r="V825" i="6"/>
  <c r="W825" i="6" s="1"/>
  <c r="T825" i="6"/>
  <c r="U825" i="6" s="1"/>
  <c r="AE824" i="6"/>
  <c r="AC824" i="6"/>
  <c r="AA824" i="6"/>
  <c r="Y824" i="6"/>
  <c r="X824" i="6"/>
  <c r="V824" i="6"/>
  <c r="W824" i="6" s="1"/>
  <c r="T824" i="6"/>
  <c r="U824" i="6" s="1"/>
  <c r="AE823" i="6"/>
  <c r="AC823" i="6"/>
  <c r="AA823" i="6"/>
  <c r="AF823" i="6" s="1"/>
  <c r="Y823" i="6"/>
  <c r="X823" i="6"/>
  <c r="V823" i="6"/>
  <c r="W823" i="6" s="1"/>
  <c r="T823" i="6"/>
  <c r="U823" i="6" s="1"/>
  <c r="AE822" i="6"/>
  <c r="AC822" i="6"/>
  <c r="AA822" i="6"/>
  <c r="Y822" i="6"/>
  <c r="X822" i="6"/>
  <c r="V822" i="6"/>
  <c r="W822" i="6" s="1"/>
  <c r="T822" i="6"/>
  <c r="U822" i="6" s="1"/>
  <c r="AE821" i="6"/>
  <c r="AC821" i="6"/>
  <c r="AA821" i="6"/>
  <c r="Y821" i="6"/>
  <c r="X821" i="6"/>
  <c r="V821" i="6"/>
  <c r="W821" i="6" s="1"/>
  <c r="T821" i="6"/>
  <c r="U821" i="6" s="1"/>
  <c r="AE820" i="6"/>
  <c r="AC820" i="6"/>
  <c r="AA820" i="6"/>
  <c r="Y820" i="6"/>
  <c r="X820" i="6"/>
  <c r="V820" i="6"/>
  <c r="W820" i="6" s="1"/>
  <c r="T820" i="6"/>
  <c r="U820" i="6" s="1"/>
  <c r="AE819" i="6"/>
  <c r="AC819" i="6"/>
  <c r="AA819" i="6"/>
  <c r="Y819" i="6"/>
  <c r="X819" i="6"/>
  <c r="V819" i="6"/>
  <c r="W819" i="6" s="1"/>
  <c r="T819" i="6"/>
  <c r="U819" i="6" s="1"/>
  <c r="AE818" i="6"/>
  <c r="AC818" i="6"/>
  <c r="AA818" i="6"/>
  <c r="Y818" i="6"/>
  <c r="X818" i="6"/>
  <c r="V818" i="6"/>
  <c r="W818" i="6" s="1"/>
  <c r="T818" i="6"/>
  <c r="U818" i="6" s="1"/>
  <c r="AE817" i="6"/>
  <c r="AC817" i="6"/>
  <c r="AA817" i="6"/>
  <c r="Y817" i="6"/>
  <c r="X817" i="6"/>
  <c r="V817" i="6"/>
  <c r="W817" i="6" s="1"/>
  <c r="T817" i="6"/>
  <c r="U817" i="6" s="1"/>
  <c r="AE816" i="6"/>
  <c r="AC816" i="6"/>
  <c r="AA816" i="6"/>
  <c r="Y816" i="6"/>
  <c r="X816" i="6"/>
  <c r="W816" i="6"/>
  <c r="V816" i="6"/>
  <c r="T816" i="6"/>
  <c r="U816" i="6" s="1"/>
  <c r="AE815" i="6"/>
  <c r="AC815" i="6"/>
  <c r="AA815" i="6"/>
  <c r="Y815" i="6"/>
  <c r="X815" i="6"/>
  <c r="V815" i="6"/>
  <c r="W815" i="6" s="1"/>
  <c r="T815" i="6"/>
  <c r="U815" i="6" s="1"/>
  <c r="AE814" i="6"/>
  <c r="AC814" i="6"/>
  <c r="AA814" i="6"/>
  <c r="Y814" i="6"/>
  <c r="X814" i="6"/>
  <c r="V814" i="6"/>
  <c r="W814" i="6" s="1"/>
  <c r="T814" i="6"/>
  <c r="U814" i="6" s="1"/>
  <c r="AE813" i="6"/>
  <c r="AF813" i="6" s="1"/>
  <c r="AC813" i="6"/>
  <c r="AA813" i="6"/>
  <c r="Y813" i="6"/>
  <c r="X813" i="6"/>
  <c r="V813" i="6"/>
  <c r="W813" i="6" s="1"/>
  <c r="T813" i="6"/>
  <c r="U813" i="6" s="1"/>
  <c r="AE812" i="6"/>
  <c r="AC812" i="6"/>
  <c r="AA812" i="6"/>
  <c r="Y812" i="6"/>
  <c r="X812" i="6"/>
  <c r="V812" i="6"/>
  <c r="W812" i="6" s="1"/>
  <c r="T812" i="6"/>
  <c r="U812" i="6" s="1"/>
  <c r="AE811" i="6"/>
  <c r="AC811" i="6"/>
  <c r="AA811" i="6"/>
  <c r="AF811" i="6" s="1"/>
  <c r="Y811" i="6"/>
  <c r="X811" i="6"/>
  <c r="V811" i="6"/>
  <c r="W811" i="6" s="1"/>
  <c r="T811" i="6"/>
  <c r="U811" i="6" s="1"/>
  <c r="AE810" i="6"/>
  <c r="AC810" i="6"/>
  <c r="AA810" i="6"/>
  <c r="Y810" i="6"/>
  <c r="X810" i="6"/>
  <c r="V810" i="6"/>
  <c r="W810" i="6" s="1"/>
  <c r="T810" i="6"/>
  <c r="U810" i="6" s="1"/>
  <c r="AE809" i="6"/>
  <c r="AC809" i="6"/>
  <c r="AA809" i="6"/>
  <c r="Y809" i="6"/>
  <c r="X809" i="6"/>
  <c r="V809" i="6"/>
  <c r="W809" i="6" s="1"/>
  <c r="T809" i="6"/>
  <c r="U809" i="6" s="1"/>
  <c r="AE808" i="6"/>
  <c r="AC808" i="6"/>
  <c r="AA808" i="6"/>
  <c r="Y808" i="6"/>
  <c r="X808" i="6"/>
  <c r="V808" i="6"/>
  <c r="W808" i="6" s="1"/>
  <c r="T808" i="6"/>
  <c r="U808" i="6" s="1"/>
  <c r="AE807" i="6"/>
  <c r="AF807" i="6" s="1"/>
  <c r="AC807" i="6"/>
  <c r="AA807" i="6"/>
  <c r="Y807" i="6"/>
  <c r="X807" i="6"/>
  <c r="V807" i="6"/>
  <c r="W807" i="6" s="1"/>
  <c r="T807" i="6"/>
  <c r="U807" i="6" s="1"/>
  <c r="AE806" i="6"/>
  <c r="AC806" i="6"/>
  <c r="AA806" i="6"/>
  <c r="Y806" i="6"/>
  <c r="X806" i="6"/>
  <c r="V806" i="6"/>
  <c r="W806" i="6" s="1"/>
  <c r="T806" i="6"/>
  <c r="U806" i="6" s="1"/>
  <c r="AE805" i="6"/>
  <c r="AC805" i="6"/>
  <c r="AA805" i="6"/>
  <c r="Y805" i="6"/>
  <c r="X805" i="6"/>
  <c r="V805" i="6"/>
  <c r="W805" i="6" s="1"/>
  <c r="T805" i="6"/>
  <c r="U805" i="6" s="1"/>
  <c r="AE804" i="6"/>
  <c r="AC804" i="6"/>
  <c r="AA804" i="6"/>
  <c r="Y804" i="6"/>
  <c r="X804" i="6"/>
  <c r="W804" i="6"/>
  <c r="V804" i="6"/>
  <c r="T804" i="6"/>
  <c r="U804" i="6" s="1"/>
  <c r="AE803" i="6"/>
  <c r="AC803" i="6"/>
  <c r="AA803" i="6"/>
  <c r="Y803" i="6"/>
  <c r="X803" i="6"/>
  <c r="V803" i="6"/>
  <c r="W803" i="6" s="1"/>
  <c r="T803" i="6"/>
  <c r="U803" i="6" s="1"/>
  <c r="AE802" i="6"/>
  <c r="AC802" i="6"/>
  <c r="AA802" i="6"/>
  <c r="Y802" i="6"/>
  <c r="X802" i="6"/>
  <c r="V802" i="6"/>
  <c r="W802" i="6" s="1"/>
  <c r="T802" i="6"/>
  <c r="U802" i="6" s="1"/>
  <c r="AE801" i="6"/>
  <c r="AF801" i="6" s="1"/>
  <c r="AC801" i="6"/>
  <c r="AA801" i="6"/>
  <c r="Y801" i="6"/>
  <c r="X801" i="6"/>
  <c r="W801" i="6"/>
  <c r="V801" i="6"/>
  <c r="T801" i="6"/>
  <c r="U801" i="6" s="1"/>
  <c r="AE800" i="6"/>
  <c r="AC800" i="6"/>
  <c r="AA800" i="6"/>
  <c r="Y800" i="6"/>
  <c r="X800" i="6"/>
  <c r="V800" i="6"/>
  <c r="W800" i="6" s="1"/>
  <c r="T800" i="6"/>
  <c r="U800" i="6" s="1"/>
  <c r="AE799" i="6"/>
  <c r="AC799" i="6"/>
  <c r="AA799" i="6"/>
  <c r="Y799" i="6"/>
  <c r="X799" i="6"/>
  <c r="W799" i="6"/>
  <c r="V799" i="6"/>
  <c r="T799" i="6"/>
  <c r="U799" i="6" s="1"/>
  <c r="AE798" i="6"/>
  <c r="AC798" i="6"/>
  <c r="AA798" i="6"/>
  <c r="Y798" i="6"/>
  <c r="X798" i="6"/>
  <c r="V798" i="6"/>
  <c r="W798" i="6" s="1"/>
  <c r="T798" i="6"/>
  <c r="U798" i="6" s="1"/>
  <c r="AE797" i="6"/>
  <c r="AC797" i="6"/>
  <c r="AA797" i="6"/>
  <c r="Y797" i="6"/>
  <c r="X797" i="6"/>
  <c r="V797" i="6"/>
  <c r="W797" i="6" s="1"/>
  <c r="T797" i="6"/>
  <c r="U797" i="6" s="1"/>
  <c r="AE796" i="6"/>
  <c r="AC796" i="6"/>
  <c r="AA796" i="6"/>
  <c r="Y796" i="6"/>
  <c r="X796" i="6"/>
  <c r="V796" i="6"/>
  <c r="W796" i="6" s="1"/>
  <c r="T796" i="6"/>
  <c r="U796" i="6" s="1"/>
  <c r="AE795" i="6"/>
  <c r="AC795" i="6"/>
  <c r="AA795" i="6"/>
  <c r="AF795" i="6" s="1"/>
  <c r="Y795" i="6"/>
  <c r="X795" i="6"/>
  <c r="V795" i="6"/>
  <c r="W795" i="6" s="1"/>
  <c r="T795" i="6"/>
  <c r="U795" i="6" s="1"/>
  <c r="AE794" i="6"/>
  <c r="AC794" i="6"/>
  <c r="AA794" i="6"/>
  <c r="Y794" i="6"/>
  <c r="X794" i="6"/>
  <c r="W794" i="6"/>
  <c r="V794" i="6"/>
  <c r="T794" i="6"/>
  <c r="U794" i="6" s="1"/>
  <c r="AE793" i="6"/>
  <c r="AC793" i="6"/>
  <c r="AA793" i="6"/>
  <c r="Y793" i="6"/>
  <c r="X793" i="6"/>
  <c r="V793" i="6"/>
  <c r="W793" i="6" s="1"/>
  <c r="T793" i="6"/>
  <c r="U793" i="6" s="1"/>
  <c r="AE792" i="6"/>
  <c r="AC792" i="6"/>
  <c r="AA792" i="6"/>
  <c r="Y792" i="6"/>
  <c r="X792" i="6"/>
  <c r="V792" i="6"/>
  <c r="W792" i="6" s="1"/>
  <c r="T792" i="6"/>
  <c r="U792" i="6" s="1"/>
  <c r="AE791" i="6"/>
  <c r="AC791" i="6"/>
  <c r="AA791" i="6"/>
  <c r="Y791" i="6"/>
  <c r="X791" i="6"/>
  <c r="W791" i="6"/>
  <c r="V791" i="6"/>
  <c r="T791" i="6"/>
  <c r="U791" i="6" s="1"/>
  <c r="AE790" i="6"/>
  <c r="AC790" i="6"/>
  <c r="AA790" i="6"/>
  <c r="Y790" i="6"/>
  <c r="X790" i="6"/>
  <c r="W790" i="6"/>
  <c r="V790" i="6"/>
  <c r="T790" i="6"/>
  <c r="U790" i="6" s="1"/>
  <c r="AE789" i="6"/>
  <c r="AC789" i="6"/>
  <c r="AA789" i="6"/>
  <c r="Y789" i="6"/>
  <c r="X789" i="6"/>
  <c r="V789" i="6"/>
  <c r="W789" i="6" s="1"/>
  <c r="T789" i="6"/>
  <c r="U789" i="6" s="1"/>
  <c r="AE788" i="6"/>
  <c r="AC788" i="6"/>
  <c r="AA788" i="6"/>
  <c r="Y788" i="6"/>
  <c r="X788" i="6"/>
  <c r="V788" i="6"/>
  <c r="W788" i="6" s="1"/>
  <c r="T788" i="6"/>
  <c r="U788" i="6" s="1"/>
  <c r="AE787" i="6"/>
  <c r="AC787" i="6"/>
  <c r="AA787" i="6"/>
  <c r="Y787" i="6"/>
  <c r="X787" i="6"/>
  <c r="V787" i="6"/>
  <c r="W787" i="6" s="1"/>
  <c r="T787" i="6"/>
  <c r="U787" i="6" s="1"/>
  <c r="AE786" i="6"/>
  <c r="AC786" i="6"/>
  <c r="AA786" i="6"/>
  <c r="Y786" i="6"/>
  <c r="X786" i="6"/>
  <c r="V786" i="6"/>
  <c r="W786" i="6" s="1"/>
  <c r="T786" i="6"/>
  <c r="U786" i="6" s="1"/>
  <c r="AE785" i="6"/>
  <c r="AC785" i="6"/>
  <c r="AA785" i="6"/>
  <c r="Y785" i="6"/>
  <c r="X785" i="6"/>
  <c r="V785" i="6"/>
  <c r="W785" i="6" s="1"/>
  <c r="T785" i="6"/>
  <c r="U785" i="6" s="1"/>
  <c r="AE784" i="6"/>
  <c r="AC784" i="6"/>
  <c r="AA784" i="6"/>
  <c r="Y784" i="6"/>
  <c r="X784" i="6"/>
  <c r="V784" i="6"/>
  <c r="W784" i="6" s="1"/>
  <c r="T784" i="6"/>
  <c r="U784" i="6" s="1"/>
  <c r="AE783" i="6"/>
  <c r="AC783" i="6"/>
  <c r="AA783" i="6"/>
  <c r="Y783" i="6"/>
  <c r="X783" i="6"/>
  <c r="W783" i="6"/>
  <c r="V783" i="6"/>
  <c r="T783" i="6"/>
  <c r="U783" i="6" s="1"/>
  <c r="AE782" i="6"/>
  <c r="AC782" i="6"/>
  <c r="AA782" i="6"/>
  <c r="Y782" i="6"/>
  <c r="X782" i="6"/>
  <c r="V782" i="6"/>
  <c r="W782" i="6" s="1"/>
  <c r="T782" i="6"/>
  <c r="U782" i="6" s="1"/>
  <c r="AE781" i="6"/>
  <c r="AF781" i="6" s="1"/>
  <c r="AC781" i="6"/>
  <c r="AA781" i="6"/>
  <c r="Y781" i="6"/>
  <c r="X781" i="6"/>
  <c r="V781" i="6"/>
  <c r="W781" i="6" s="1"/>
  <c r="U781" i="6"/>
  <c r="T781" i="6"/>
  <c r="AE780" i="6"/>
  <c r="AC780" i="6"/>
  <c r="AA780" i="6"/>
  <c r="Y780" i="6"/>
  <c r="X780" i="6"/>
  <c r="V780" i="6"/>
  <c r="W780" i="6" s="1"/>
  <c r="T780" i="6"/>
  <c r="U780" i="6" s="1"/>
  <c r="AE779" i="6"/>
  <c r="AC779" i="6"/>
  <c r="AA779" i="6"/>
  <c r="Y779" i="6"/>
  <c r="X779" i="6"/>
  <c r="W779" i="6"/>
  <c r="V779" i="6"/>
  <c r="T779" i="6"/>
  <c r="U779" i="6" s="1"/>
  <c r="AE778" i="6"/>
  <c r="AC778" i="6"/>
  <c r="AA778" i="6"/>
  <c r="Y778" i="6"/>
  <c r="X778" i="6"/>
  <c r="V778" i="6"/>
  <c r="W778" i="6" s="1"/>
  <c r="T778" i="6"/>
  <c r="U778" i="6" s="1"/>
  <c r="AE777" i="6"/>
  <c r="AC777" i="6"/>
  <c r="AA777" i="6"/>
  <c r="Y777" i="6"/>
  <c r="X777" i="6"/>
  <c r="V777" i="6"/>
  <c r="W777" i="6" s="1"/>
  <c r="T777" i="6"/>
  <c r="U777" i="6" s="1"/>
  <c r="AE776" i="6"/>
  <c r="AC776" i="6"/>
  <c r="AA776" i="6"/>
  <c r="Y776" i="6"/>
  <c r="X776" i="6"/>
  <c r="V776" i="6"/>
  <c r="W776" i="6" s="1"/>
  <c r="T776" i="6"/>
  <c r="U776" i="6" s="1"/>
  <c r="AE775" i="6"/>
  <c r="AC775" i="6"/>
  <c r="AA775" i="6"/>
  <c r="Y775" i="6"/>
  <c r="X775" i="6"/>
  <c r="V775" i="6"/>
  <c r="W775" i="6" s="1"/>
  <c r="T775" i="6"/>
  <c r="U775" i="6" s="1"/>
  <c r="AE774" i="6"/>
  <c r="AC774" i="6"/>
  <c r="AA774" i="6"/>
  <c r="Y774" i="6"/>
  <c r="X774" i="6"/>
  <c r="V774" i="6"/>
  <c r="W774" i="6" s="1"/>
  <c r="T774" i="6"/>
  <c r="U774" i="6" s="1"/>
  <c r="AE773" i="6"/>
  <c r="AC773" i="6"/>
  <c r="AA773" i="6"/>
  <c r="Y773" i="6"/>
  <c r="X773" i="6"/>
  <c r="W773" i="6"/>
  <c r="V773" i="6"/>
  <c r="T773" i="6"/>
  <c r="U773" i="6" s="1"/>
  <c r="AE772" i="6"/>
  <c r="AC772" i="6"/>
  <c r="AA772" i="6"/>
  <c r="Y772" i="6"/>
  <c r="X772" i="6"/>
  <c r="V772" i="6"/>
  <c r="W772" i="6" s="1"/>
  <c r="T772" i="6"/>
  <c r="U772" i="6" s="1"/>
  <c r="AE771" i="6"/>
  <c r="AC771" i="6"/>
  <c r="AA771" i="6"/>
  <c r="Y771" i="6"/>
  <c r="X771" i="6"/>
  <c r="V771" i="6"/>
  <c r="W771" i="6" s="1"/>
  <c r="T771" i="6"/>
  <c r="U771" i="6" s="1"/>
  <c r="AE770" i="6"/>
  <c r="AC770" i="6"/>
  <c r="AA770" i="6"/>
  <c r="Y770" i="6"/>
  <c r="X770" i="6"/>
  <c r="V770" i="6"/>
  <c r="W770" i="6" s="1"/>
  <c r="T770" i="6"/>
  <c r="U770" i="6" s="1"/>
  <c r="AE769" i="6"/>
  <c r="AC769" i="6"/>
  <c r="AA769" i="6"/>
  <c r="Y769" i="6"/>
  <c r="X769" i="6"/>
  <c r="V769" i="6"/>
  <c r="W769" i="6" s="1"/>
  <c r="T769" i="6"/>
  <c r="U769" i="6" s="1"/>
  <c r="AE768" i="6"/>
  <c r="AC768" i="6"/>
  <c r="AA768" i="6"/>
  <c r="Y768" i="6"/>
  <c r="X768" i="6"/>
  <c r="W768" i="6"/>
  <c r="V768" i="6"/>
  <c r="T768" i="6"/>
  <c r="U768" i="6" s="1"/>
  <c r="AE767" i="6"/>
  <c r="AC767" i="6"/>
  <c r="AA767" i="6"/>
  <c r="Y767" i="6"/>
  <c r="X767" i="6"/>
  <c r="V767" i="6"/>
  <c r="W767" i="6" s="1"/>
  <c r="T767" i="6"/>
  <c r="U767" i="6" s="1"/>
  <c r="AE766" i="6"/>
  <c r="AC766" i="6"/>
  <c r="AA766" i="6"/>
  <c r="Y766" i="6"/>
  <c r="X766" i="6"/>
  <c r="V766" i="6"/>
  <c r="W766" i="6" s="1"/>
  <c r="T766" i="6"/>
  <c r="U766" i="6" s="1"/>
  <c r="AE765" i="6"/>
  <c r="AC765" i="6"/>
  <c r="AA765" i="6"/>
  <c r="Y765" i="6"/>
  <c r="X765" i="6"/>
  <c r="V765" i="6"/>
  <c r="W765" i="6" s="1"/>
  <c r="T765" i="6"/>
  <c r="U765" i="6" s="1"/>
  <c r="AE764" i="6"/>
  <c r="AC764" i="6"/>
  <c r="AA764" i="6"/>
  <c r="Y764" i="6"/>
  <c r="X764" i="6"/>
  <c r="V764" i="6"/>
  <c r="W764" i="6" s="1"/>
  <c r="T764" i="6"/>
  <c r="U764" i="6" s="1"/>
  <c r="AE763" i="6"/>
  <c r="AC763" i="6"/>
  <c r="AA763" i="6"/>
  <c r="Y763" i="6"/>
  <c r="X763" i="6"/>
  <c r="V763" i="6"/>
  <c r="W763" i="6" s="1"/>
  <c r="T763" i="6"/>
  <c r="U763" i="6" s="1"/>
  <c r="AE762" i="6"/>
  <c r="AC762" i="6"/>
  <c r="AA762" i="6"/>
  <c r="Y762" i="6"/>
  <c r="X762" i="6"/>
  <c r="V762" i="6"/>
  <c r="W762" i="6" s="1"/>
  <c r="T762" i="6"/>
  <c r="U762" i="6" s="1"/>
  <c r="AE761" i="6"/>
  <c r="AC761" i="6"/>
  <c r="AA761" i="6"/>
  <c r="AF761" i="6" s="1"/>
  <c r="Y761" i="6"/>
  <c r="X761" i="6"/>
  <c r="V761" i="6"/>
  <c r="W761" i="6" s="1"/>
  <c r="T761" i="6"/>
  <c r="U761" i="6" s="1"/>
  <c r="AE760" i="6"/>
  <c r="AC760" i="6"/>
  <c r="AA760" i="6"/>
  <c r="Y760" i="6"/>
  <c r="X760" i="6"/>
  <c r="V760" i="6"/>
  <c r="W760" i="6" s="1"/>
  <c r="T760" i="6"/>
  <c r="U760" i="6" s="1"/>
  <c r="AE759" i="6"/>
  <c r="AC759" i="6"/>
  <c r="AA759" i="6"/>
  <c r="Y759" i="6"/>
  <c r="X759" i="6"/>
  <c r="V759" i="6"/>
  <c r="W759" i="6" s="1"/>
  <c r="T759" i="6"/>
  <c r="U759" i="6" s="1"/>
  <c r="AE758" i="6"/>
  <c r="AC758" i="6"/>
  <c r="AA758" i="6"/>
  <c r="AF758" i="6" s="1"/>
  <c r="Y758" i="6"/>
  <c r="X758" i="6"/>
  <c r="V758" i="6"/>
  <c r="W758" i="6" s="1"/>
  <c r="T758" i="6"/>
  <c r="U758" i="6" s="1"/>
  <c r="AE757" i="6"/>
  <c r="AC757" i="6"/>
  <c r="AA757" i="6"/>
  <c r="Y757" i="6"/>
  <c r="X757" i="6"/>
  <c r="V757" i="6"/>
  <c r="W757" i="6" s="1"/>
  <c r="T757" i="6"/>
  <c r="U757" i="6" s="1"/>
  <c r="AE756" i="6"/>
  <c r="AC756" i="6"/>
  <c r="AF756" i="6" s="1"/>
  <c r="AA756" i="6"/>
  <c r="Y756" i="6"/>
  <c r="X756" i="6"/>
  <c r="V756" i="6"/>
  <c r="W756" i="6" s="1"/>
  <c r="T756" i="6"/>
  <c r="U756" i="6" s="1"/>
  <c r="AE755" i="6"/>
  <c r="AC755" i="6"/>
  <c r="AA755" i="6"/>
  <c r="Y755" i="6"/>
  <c r="X755" i="6"/>
  <c r="V755" i="6"/>
  <c r="W755" i="6" s="1"/>
  <c r="T755" i="6"/>
  <c r="U755" i="6" s="1"/>
  <c r="AE754" i="6"/>
  <c r="AC754" i="6"/>
  <c r="AA754" i="6"/>
  <c r="Y754" i="6"/>
  <c r="X754" i="6"/>
  <c r="V754" i="6"/>
  <c r="W754" i="6" s="1"/>
  <c r="T754" i="6"/>
  <c r="U754" i="6" s="1"/>
  <c r="AE753" i="6"/>
  <c r="AC753" i="6"/>
  <c r="AA753" i="6"/>
  <c r="Y753" i="6"/>
  <c r="X753" i="6"/>
  <c r="V753" i="6"/>
  <c r="W753" i="6" s="1"/>
  <c r="T753" i="6"/>
  <c r="U753" i="6" s="1"/>
  <c r="AE752" i="6"/>
  <c r="AC752" i="6"/>
  <c r="AA752" i="6"/>
  <c r="Y752" i="6"/>
  <c r="X752" i="6"/>
  <c r="W752" i="6"/>
  <c r="V752" i="6"/>
  <c r="T752" i="6"/>
  <c r="U752" i="6" s="1"/>
  <c r="AE751" i="6"/>
  <c r="AC751" i="6"/>
  <c r="AF751" i="6" s="1"/>
  <c r="AA751" i="6"/>
  <c r="Y751" i="6"/>
  <c r="X751" i="6"/>
  <c r="V751" i="6"/>
  <c r="W751" i="6" s="1"/>
  <c r="T751" i="6"/>
  <c r="U751" i="6" s="1"/>
  <c r="AE750" i="6"/>
  <c r="AC750" i="6"/>
  <c r="AA750" i="6"/>
  <c r="Y750" i="6"/>
  <c r="X750" i="6"/>
  <c r="V750" i="6"/>
  <c r="W750" i="6" s="1"/>
  <c r="U750" i="6"/>
  <c r="T750" i="6"/>
  <c r="AE749" i="6"/>
  <c r="AC749" i="6"/>
  <c r="AA749" i="6"/>
  <c r="Y749" i="6"/>
  <c r="X749" i="6"/>
  <c r="V749" i="6"/>
  <c r="W749" i="6" s="1"/>
  <c r="T749" i="6"/>
  <c r="U749" i="6" s="1"/>
  <c r="AE748" i="6"/>
  <c r="AC748" i="6"/>
  <c r="AA748" i="6"/>
  <c r="AF748" i="6" s="1"/>
  <c r="Y748" i="6"/>
  <c r="X748" i="6"/>
  <c r="V748" i="6"/>
  <c r="W748" i="6" s="1"/>
  <c r="T748" i="6"/>
  <c r="U748" i="6" s="1"/>
  <c r="AE747" i="6"/>
  <c r="AC747" i="6"/>
  <c r="AF747" i="6" s="1"/>
  <c r="AA747" i="6"/>
  <c r="Y747" i="6"/>
  <c r="X747" i="6"/>
  <c r="V747" i="6"/>
  <c r="W747" i="6" s="1"/>
  <c r="T747" i="6"/>
  <c r="U747" i="6" s="1"/>
  <c r="AE746" i="6"/>
  <c r="AC746" i="6"/>
  <c r="AA746" i="6"/>
  <c r="Y746" i="6"/>
  <c r="X746" i="6"/>
  <c r="V746" i="6"/>
  <c r="W746" i="6" s="1"/>
  <c r="T746" i="6"/>
  <c r="U746" i="6" s="1"/>
  <c r="AE745" i="6"/>
  <c r="AC745" i="6"/>
  <c r="AA745" i="6"/>
  <c r="Y745" i="6"/>
  <c r="X745" i="6"/>
  <c r="V745" i="6"/>
  <c r="W745" i="6" s="1"/>
  <c r="T745" i="6"/>
  <c r="U745" i="6" s="1"/>
  <c r="AE744" i="6"/>
  <c r="AC744" i="6"/>
  <c r="AA744" i="6"/>
  <c r="AF744" i="6" s="1"/>
  <c r="Y744" i="6"/>
  <c r="X744" i="6"/>
  <c r="V744" i="6"/>
  <c r="W744" i="6" s="1"/>
  <c r="U744" i="6"/>
  <c r="T744" i="6"/>
  <c r="AE743" i="6"/>
  <c r="AC743" i="6"/>
  <c r="AA743" i="6"/>
  <c r="Y743" i="6"/>
  <c r="X743" i="6"/>
  <c r="V743" i="6"/>
  <c r="W743" i="6" s="1"/>
  <c r="T743" i="6"/>
  <c r="U743" i="6" s="1"/>
  <c r="AE742" i="6"/>
  <c r="AC742" i="6"/>
  <c r="AA742" i="6"/>
  <c r="AF742" i="6" s="1"/>
  <c r="Y742" i="6"/>
  <c r="X742" i="6"/>
  <c r="V742" i="6"/>
  <c r="W742" i="6" s="1"/>
  <c r="T742" i="6"/>
  <c r="U742" i="6" s="1"/>
  <c r="AE741" i="6"/>
  <c r="AC741" i="6"/>
  <c r="AA741" i="6"/>
  <c r="Y741" i="6"/>
  <c r="X741" i="6"/>
  <c r="V741" i="6"/>
  <c r="W741" i="6" s="1"/>
  <c r="T741" i="6"/>
  <c r="U741" i="6" s="1"/>
  <c r="AE740" i="6"/>
  <c r="AC740" i="6"/>
  <c r="AA740" i="6"/>
  <c r="Y740" i="6"/>
  <c r="X740" i="6"/>
  <c r="V740" i="6"/>
  <c r="W740" i="6" s="1"/>
  <c r="T740" i="6"/>
  <c r="U740" i="6" s="1"/>
  <c r="AE739" i="6"/>
  <c r="AC739" i="6"/>
  <c r="AA739" i="6"/>
  <c r="Y739" i="6"/>
  <c r="X739" i="6"/>
  <c r="V739" i="6"/>
  <c r="W739" i="6" s="1"/>
  <c r="T739" i="6"/>
  <c r="U739" i="6" s="1"/>
  <c r="AE738" i="6"/>
  <c r="AC738" i="6"/>
  <c r="AA738" i="6"/>
  <c r="AF738" i="6" s="1"/>
  <c r="Y738" i="6"/>
  <c r="X738" i="6"/>
  <c r="V738" i="6"/>
  <c r="W738" i="6" s="1"/>
  <c r="T738" i="6"/>
  <c r="U738" i="6" s="1"/>
  <c r="AE737" i="6"/>
  <c r="AC737" i="6"/>
  <c r="AA737" i="6"/>
  <c r="Y737" i="6"/>
  <c r="X737" i="6"/>
  <c r="V737" i="6"/>
  <c r="W737" i="6" s="1"/>
  <c r="T737" i="6"/>
  <c r="U737" i="6" s="1"/>
  <c r="AF736" i="6"/>
  <c r="AE736" i="6"/>
  <c r="AC736" i="6"/>
  <c r="AA736" i="6"/>
  <c r="Y736" i="6"/>
  <c r="X736" i="6"/>
  <c r="V736" i="6"/>
  <c r="W736" i="6" s="1"/>
  <c r="T736" i="6"/>
  <c r="U736" i="6" s="1"/>
  <c r="AE735" i="6"/>
  <c r="AF735" i="6" s="1"/>
  <c r="AC735" i="6"/>
  <c r="AA735" i="6"/>
  <c r="Y735" i="6"/>
  <c r="X735" i="6"/>
  <c r="V735" i="6"/>
  <c r="W735" i="6" s="1"/>
  <c r="T735" i="6"/>
  <c r="U735" i="6" s="1"/>
  <c r="AE734" i="6"/>
  <c r="AC734" i="6"/>
  <c r="AA734" i="6"/>
  <c r="Y734" i="6"/>
  <c r="X734" i="6"/>
  <c r="V734" i="6"/>
  <c r="W734" i="6" s="1"/>
  <c r="T734" i="6"/>
  <c r="U734" i="6" s="1"/>
  <c r="AE733" i="6"/>
  <c r="AC733" i="6"/>
  <c r="AA733" i="6"/>
  <c r="AF733" i="6" s="1"/>
  <c r="Y733" i="6"/>
  <c r="X733" i="6"/>
  <c r="V733" i="6"/>
  <c r="W733" i="6" s="1"/>
  <c r="U733" i="6"/>
  <c r="T733" i="6"/>
  <c r="AE732" i="6"/>
  <c r="AC732" i="6"/>
  <c r="AA732" i="6"/>
  <c r="Y732" i="6"/>
  <c r="X732" i="6"/>
  <c r="V732" i="6"/>
  <c r="W732" i="6" s="1"/>
  <c r="T732" i="6"/>
  <c r="U732" i="6" s="1"/>
  <c r="AE731" i="6"/>
  <c r="AF731" i="6" s="1"/>
  <c r="AC731" i="6"/>
  <c r="AA731" i="6"/>
  <c r="Y731" i="6"/>
  <c r="X731" i="6"/>
  <c r="V731" i="6"/>
  <c r="W731" i="6" s="1"/>
  <c r="T731" i="6"/>
  <c r="U731" i="6" s="1"/>
  <c r="AE730" i="6"/>
  <c r="AC730" i="6"/>
  <c r="AA730" i="6"/>
  <c r="Y730" i="6"/>
  <c r="X730" i="6"/>
  <c r="V730" i="6"/>
  <c r="W730" i="6" s="1"/>
  <c r="T730" i="6"/>
  <c r="U730" i="6" s="1"/>
  <c r="AE729" i="6"/>
  <c r="AC729" i="6"/>
  <c r="AA729" i="6"/>
  <c r="Y729" i="6"/>
  <c r="X729" i="6"/>
  <c r="V729" i="6"/>
  <c r="W729" i="6" s="1"/>
  <c r="U729" i="6"/>
  <c r="T729" i="6"/>
  <c r="AE728" i="6"/>
  <c r="AC728" i="6"/>
  <c r="AA728" i="6"/>
  <c r="AF728" i="6" s="1"/>
  <c r="Y728" i="6"/>
  <c r="X728" i="6"/>
  <c r="V728" i="6"/>
  <c r="W728" i="6" s="1"/>
  <c r="T728" i="6"/>
  <c r="U728" i="6" s="1"/>
  <c r="AE727" i="6"/>
  <c r="AC727" i="6"/>
  <c r="AA727" i="6"/>
  <c r="Y727" i="6"/>
  <c r="X727" i="6"/>
  <c r="V727" i="6"/>
  <c r="W727" i="6" s="1"/>
  <c r="T727" i="6"/>
  <c r="U727" i="6" s="1"/>
  <c r="AE726" i="6"/>
  <c r="AF726" i="6" s="1"/>
  <c r="AC726" i="6"/>
  <c r="AA726" i="6"/>
  <c r="Y726" i="6"/>
  <c r="X726" i="6"/>
  <c r="V726" i="6"/>
  <c r="W726" i="6" s="1"/>
  <c r="T726" i="6"/>
  <c r="U726" i="6" s="1"/>
  <c r="AE725" i="6"/>
  <c r="AC725" i="6"/>
  <c r="AA725" i="6"/>
  <c r="Y725" i="6"/>
  <c r="X725" i="6"/>
  <c r="V725" i="6"/>
  <c r="W725" i="6" s="1"/>
  <c r="T725" i="6"/>
  <c r="U725" i="6" s="1"/>
  <c r="AE724" i="6"/>
  <c r="AC724" i="6"/>
  <c r="AA724" i="6"/>
  <c r="Y724" i="6"/>
  <c r="X724" i="6"/>
  <c r="V724" i="6"/>
  <c r="W724" i="6" s="1"/>
  <c r="T724" i="6"/>
  <c r="U724" i="6" s="1"/>
  <c r="AE723" i="6"/>
  <c r="AC723" i="6"/>
  <c r="AA723" i="6"/>
  <c r="AF723" i="6" s="1"/>
  <c r="Y723" i="6"/>
  <c r="X723" i="6"/>
  <c r="V723" i="6"/>
  <c r="W723" i="6" s="1"/>
  <c r="U723" i="6"/>
  <c r="T723" i="6"/>
  <c r="AE722" i="6"/>
  <c r="AC722" i="6"/>
  <c r="AA722" i="6"/>
  <c r="AF722" i="6" s="1"/>
  <c r="Y722" i="6"/>
  <c r="X722" i="6"/>
  <c r="V722" i="6"/>
  <c r="W722" i="6" s="1"/>
  <c r="T722" i="6"/>
  <c r="U722" i="6" s="1"/>
  <c r="AE721" i="6"/>
  <c r="AC721" i="6"/>
  <c r="AA721" i="6"/>
  <c r="Y721" i="6"/>
  <c r="X721" i="6"/>
  <c r="V721" i="6"/>
  <c r="W721" i="6" s="1"/>
  <c r="T721" i="6"/>
  <c r="U721" i="6" s="1"/>
  <c r="AE720" i="6"/>
  <c r="AC720" i="6"/>
  <c r="AA720" i="6"/>
  <c r="Y720" i="6"/>
  <c r="X720" i="6"/>
  <c r="V720" i="6"/>
  <c r="W720" i="6" s="1"/>
  <c r="T720" i="6"/>
  <c r="U720" i="6" s="1"/>
  <c r="AE719" i="6"/>
  <c r="AC719" i="6"/>
  <c r="AA719" i="6"/>
  <c r="Y719" i="6"/>
  <c r="X719" i="6"/>
  <c r="V719" i="6"/>
  <c r="W719" i="6" s="1"/>
  <c r="T719" i="6"/>
  <c r="U719" i="6" s="1"/>
  <c r="AE718" i="6"/>
  <c r="AC718" i="6"/>
  <c r="AA718" i="6"/>
  <c r="Y718" i="6"/>
  <c r="X718" i="6"/>
  <c r="V718" i="6"/>
  <c r="W718" i="6" s="1"/>
  <c r="T718" i="6"/>
  <c r="U718" i="6" s="1"/>
  <c r="AE717" i="6"/>
  <c r="AC717" i="6"/>
  <c r="AA717" i="6"/>
  <c r="Y717" i="6"/>
  <c r="X717" i="6"/>
  <c r="V717" i="6"/>
  <c r="W717" i="6" s="1"/>
  <c r="T717" i="6"/>
  <c r="U717" i="6" s="1"/>
  <c r="AE716" i="6"/>
  <c r="AC716" i="6"/>
  <c r="AA716" i="6"/>
  <c r="Y716" i="6"/>
  <c r="X716" i="6"/>
  <c r="V716" i="6"/>
  <c r="W716" i="6" s="1"/>
  <c r="T716" i="6"/>
  <c r="U716" i="6" s="1"/>
  <c r="AE715" i="6"/>
  <c r="AC715" i="6"/>
  <c r="AA715" i="6"/>
  <c r="Y715" i="6"/>
  <c r="X715" i="6"/>
  <c r="V715" i="6"/>
  <c r="W715" i="6" s="1"/>
  <c r="T715" i="6"/>
  <c r="U715" i="6" s="1"/>
  <c r="AE714" i="6"/>
  <c r="AC714" i="6"/>
  <c r="AA714" i="6"/>
  <c r="Y714" i="6"/>
  <c r="X714" i="6"/>
  <c r="V714" i="6"/>
  <c r="W714" i="6" s="1"/>
  <c r="T714" i="6"/>
  <c r="U714" i="6" s="1"/>
  <c r="AE713" i="6"/>
  <c r="AC713" i="6"/>
  <c r="AA713" i="6"/>
  <c r="Y713" i="6"/>
  <c r="X713" i="6"/>
  <c r="V713" i="6"/>
  <c r="W713" i="6" s="1"/>
  <c r="T713" i="6"/>
  <c r="U713" i="6" s="1"/>
  <c r="AE712" i="6"/>
  <c r="AC712" i="6"/>
  <c r="AA712" i="6"/>
  <c r="Y712" i="6"/>
  <c r="X712" i="6"/>
  <c r="V712" i="6"/>
  <c r="W712" i="6" s="1"/>
  <c r="T712" i="6"/>
  <c r="U712" i="6" s="1"/>
  <c r="AE711" i="6"/>
  <c r="AC711" i="6"/>
  <c r="AA711" i="6"/>
  <c r="Y711" i="6"/>
  <c r="X711" i="6"/>
  <c r="V711" i="6"/>
  <c r="W711" i="6" s="1"/>
  <c r="T711" i="6"/>
  <c r="U711" i="6" s="1"/>
  <c r="AE710" i="6"/>
  <c r="AC710" i="6"/>
  <c r="AA710" i="6"/>
  <c r="AF710" i="6" s="1"/>
  <c r="Y710" i="6"/>
  <c r="X710" i="6"/>
  <c r="V710" i="6"/>
  <c r="W710" i="6" s="1"/>
  <c r="T710" i="6"/>
  <c r="U710" i="6" s="1"/>
  <c r="AE709" i="6"/>
  <c r="AC709" i="6"/>
  <c r="AA709" i="6"/>
  <c r="Y709" i="6"/>
  <c r="X709" i="6"/>
  <c r="V709" i="6"/>
  <c r="W709" i="6" s="1"/>
  <c r="T709" i="6"/>
  <c r="U709" i="6" s="1"/>
  <c r="AE708" i="6"/>
  <c r="AC708" i="6"/>
  <c r="AA708" i="6"/>
  <c r="Y708" i="6"/>
  <c r="X708" i="6"/>
  <c r="V708" i="6"/>
  <c r="W708" i="6" s="1"/>
  <c r="T708" i="6"/>
  <c r="U708" i="6" s="1"/>
  <c r="AE707" i="6"/>
  <c r="AC707" i="6"/>
  <c r="AA707" i="6"/>
  <c r="Y707" i="6"/>
  <c r="X707" i="6"/>
  <c r="V707" i="6"/>
  <c r="W707" i="6" s="1"/>
  <c r="T707" i="6"/>
  <c r="U707" i="6" s="1"/>
  <c r="AE706" i="6"/>
  <c r="AC706" i="6"/>
  <c r="AA706" i="6"/>
  <c r="Y706" i="6"/>
  <c r="X706" i="6"/>
  <c r="V706" i="6"/>
  <c r="W706" i="6" s="1"/>
  <c r="T706" i="6"/>
  <c r="U706" i="6" s="1"/>
  <c r="AE705" i="6"/>
  <c r="AC705" i="6"/>
  <c r="AA705" i="6"/>
  <c r="Y705" i="6"/>
  <c r="X705" i="6"/>
  <c r="V705" i="6"/>
  <c r="W705" i="6" s="1"/>
  <c r="T705" i="6"/>
  <c r="U705" i="6" s="1"/>
  <c r="AE704" i="6"/>
  <c r="AC704" i="6"/>
  <c r="AA704" i="6"/>
  <c r="Y704" i="6"/>
  <c r="X704" i="6"/>
  <c r="V704" i="6"/>
  <c r="W704" i="6" s="1"/>
  <c r="T704" i="6"/>
  <c r="U704" i="6" s="1"/>
  <c r="AE703" i="6"/>
  <c r="AC703" i="6"/>
  <c r="AA703" i="6"/>
  <c r="Y703" i="6"/>
  <c r="X703" i="6"/>
  <c r="V703" i="6"/>
  <c r="W703" i="6" s="1"/>
  <c r="T703" i="6"/>
  <c r="U703" i="6" s="1"/>
  <c r="AE702" i="6"/>
  <c r="AC702" i="6"/>
  <c r="AA702" i="6"/>
  <c r="Y702" i="6"/>
  <c r="X702" i="6"/>
  <c r="V702" i="6"/>
  <c r="W702" i="6" s="1"/>
  <c r="T702" i="6"/>
  <c r="U702" i="6" s="1"/>
  <c r="AE701" i="6"/>
  <c r="AC701" i="6"/>
  <c r="AA701" i="6"/>
  <c r="Y701" i="6"/>
  <c r="X701" i="6"/>
  <c r="V701" i="6"/>
  <c r="W701" i="6" s="1"/>
  <c r="T701" i="6"/>
  <c r="U701" i="6" s="1"/>
  <c r="AE700" i="6"/>
  <c r="AC700" i="6"/>
  <c r="AA700" i="6"/>
  <c r="Y700" i="6"/>
  <c r="X700" i="6"/>
  <c r="V700" i="6"/>
  <c r="W700" i="6" s="1"/>
  <c r="T700" i="6"/>
  <c r="U700" i="6" s="1"/>
  <c r="AE699" i="6"/>
  <c r="AC699" i="6"/>
  <c r="AA699" i="6"/>
  <c r="Y699" i="6"/>
  <c r="X699" i="6"/>
  <c r="V699" i="6"/>
  <c r="W699" i="6" s="1"/>
  <c r="T699" i="6"/>
  <c r="U699" i="6" s="1"/>
  <c r="AE698" i="6"/>
  <c r="AC698" i="6"/>
  <c r="AA698" i="6"/>
  <c r="Y698" i="6"/>
  <c r="X698" i="6"/>
  <c r="V698" i="6"/>
  <c r="W698" i="6" s="1"/>
  <c r="T698" i="6"/>
  <c r="U698" i="6" s="1"/>
  <c r="AE697" i="6"/>
  <c r="AC697" i="6"/>
  <c r="AA697" i="6"/>
  <c r="Y697" i="6"/>
  <c r="X697" i="6"/>
  <c r="V697" i="6"/>
  <c r="W697" i="6" s="1"/>
  <c r="T697" i="6"/>
  <c r="U697" i="6" s="1"/>
  <c r="AE696" i="6"/>
  <c r="AC696" i="6"/>
  <c r="AA696" i="6"/>
  <c r="Y696" i="6"/>
  <c r="X696" i="6"/>
  <c r="W696" i="6"/>
  <c r="V696" i="6"/>
  <c r="T696" i="6"/>
  <c r="U696" i="6" s="1"/>
  <c r="AE695" i="6"/>
  <c r="AC695" i="6"/>
  <c r="AA695" i="6"/>
  <c r="Y695" i="6"/>
  <c r="X695" i="6"/>
  <c r="V695" i="6"/>
  <c r="W695" i="6" s="1"/>
  <c r="T695" i="6"/>
  <c r="U695" i="6" s="1"/>
  <c r="AE694" i="6"/>
  <c r="AC694" i="6"/>
  <c r="AA694" i="6"/>
  <c r="Y694" i="6"/>
  <c r="X694" i="6"/>
  <c r="V694" i="6"/>
  <c r="W694" i="6" s="1"/>
  <c r="T694" i="6"/>
  <c r="U694" i="6" s="1"/>
  <c r="AE693" i="6"/>
  <c r="AC693" i="6"/>
  <c r="AA693" i="6"/>
  <c r="Y693" i="6"/>
  <c r="X693" i="6"/>
  <c r="V693" i="6"/>
  <c r="W693" i="6" s="1"/>
  <c r="T693" i="6"/>
  <c r="U693" i="6" s="1"/>
  <c r="AE692" i="6"/>
  <c r="AC692" i="6"/>
  <c r="AA692" i="6"/>
  <c r="Y692" i="6"/>
  <c r="X692" i="6"/>
  <c r="W692" i="6"/>
  <c r="V692" i="6"/>
  <c r="T692" i="6"/>
  <c r="U692" i="6" s="1"/>
  <c r="AE691" i="6"/>
  <c r="AC691" i="6"/>
  <c r="AA691" i="6"/>
  <c r="Y691" i="6"/>
  <c r="X691" i="6"/>
  <c r="V691" i="6"/>
  <c r="W691" i="6" s="1"/>
  <c r="T691" i="6"/>
  <c r="U691" i="6" s="1"/>
  <c r="AE690" i="6"/>
  <c r="AC690" i="6"/>
  <c r="AA690" i="6"/>
  <c r="Y690" i="6"/>
  <c r="X690" i="6"/>
  <c r="W690" i="6"/>
  <c r="V690" i="6"/>
  <c r="T690" i="6"/>
  <c r="U690" i="6" s="1"/>
  <c r="AE689" i="6"/>
  <c r="AF689" i="6" s="1"/>
  <c r="AC689" i="6"/>
  <c r="AA689" i="6"/>
  <c r="Y689" i="6"/>
  <c r="X689" i="6"/>
  <c r="V689" i="6"/>
  <c r="W689" i="6" s="1"/>
  <c r="T689" i="6"/>
  <c r="U689" i="6" s="1"/>
  <c r="AE688" i="6"/>
  <c r="AC688" i="6"/>
  <c r="AA688" i="6"/>
  <c r="Y688" i="6"/>
  <c r="X688" i="6"/>
  <c r="V688" i="6"/>
  <c r="W688" i="6" s="1"/>
  <c r="T688" i="6"/>
  <c r="U688" i="6" s="1"/>
  <c r="AE687" i="6"/>
  <c r="AC687" i="6"/>
  <c r="AA687" i="6"/>
  <c r="Y687" i="6"/>
  <c r="X687" i="6"/>
  <c r="V687" i="6"/>
  <c r="W687" i="6" s="1"/>
  <c r="T687" i="6"/>
  <c r="U687" i="6" s="1"/>
  <c r="AE686" i="6"/>
  <c r="AC686" i="6"/>
  <c r="AA686" i="6"/>
  <c r="Y686" i="6"/>
  <c r="X686" i="6"/>
  <c r="V686" i="6"/>
  <c r="W686" i="6" s="1"/>
  <c r="T686" i="6"/>
  <c r="U686" i="6" s="1"/>
  <c r="AE685" i="6"/>
  <c r="AC685" i="6"/>
  <c r="AA685" i="6"/>
  <c r="AF685" i="6" s="1"/>
  <c r="Y685" i="6"/>
  <c r="X685" i="6"/>
  <c r="V685" i="6"/>
  <c r="W685" i="6" s="1"/>
  <c r="T685" i="6"/>
  <c r="U685" i="6" s="1"/>
  <c r="AE684" i="6"/>
  <c r="AC684" i="6"/>
  <c r="AA684" i="6"/>
  <c r="AF684" i="6" s="1"/>
  <c r="Y684" i="6"/>
  <c r="X684" i="6"/>
  <c r="V684" i="6"/>
  <c r="W684" i="6" s="1"/>
  <c r="T684" i="6"/>
  <c r="U684" i="6" s="1"/>
  <c r="AE683" i="6"/>
  <c r="AC683" i="6"/>
  <c r="AA683" i="6"/>
  <c r="Y683" i="6"/>
  <c r="X683" i="6"/>
  <c r="V683" i="6"/>
  <c r="W683" i="6" s="1"/>
  <c r="T683" i="6"/>
  <c r="U683" i="6" s="1"/>
  <c r="AE682" i="6"/>
  <c r="AC682" i="6"/>
  <c r="AA682" i="6"/>
  <c r="Y682" i="6"/>
  <c r="X682" i="6"/>
  <c r="V682" i="6"/>
  <c r="W682" i="6" s="1"/>
  <c r="T682" i="6"/>
  <c r="U682" i="6" s="1"/>
  <c r="AE681" i="6"/>
  <c r="AC681" i="6"/>
  <c r="AA681" i="6"/>
  <c r="Y681" i="6"/>
  <c r="X681" i="6"/>
  <c r="V681" i="6"/>
  <c r="W681" i="6" s="1"/>
  <c r="T681" i="6"/>
  <c r="U681" i="6" s="1"/>
  <c r="AE680" i="6"/>
  <c r="AC680" i="6"/>
  <c r="AA680" i="6"/>
  <c r="Y680" i="6"/>
  <c r="X680" i="6"/>
  <c r="V680" i="6"/>
  <c r="W680" i="6" s="1"/>
  <c r="T680" i="6"/>
  <c r="U680" i="6" s="1"/>
  <c r="AE679" i="6"/>
  <c r="AC679" i="6"/>
  <c r="AA679" i="6"/>
  <c r="Y679" i="6"/>
  <c r="X679" i="6"/>
  <c r="V679" i="6"/>
  <c r="W679" i="6" s="1"/>
  <c r="T679" i="6"/>
  <c r="U679" i="6" s="1"/>
  <c r="AE678" i="6"/>
  <c r="AC678" i="6"/>
  <c r="AA678" i="6"/>
  <c r="AF678" i="6" s="1"/>
  <c r="Y678" i="6"/>
  <c r="X678" i="6"/>
  <c r="W678" i="6"/>
  <c r="V678" i="6"/>
  <c r="T678" i="6"/>
  <c r="U678" i="6" s="1"/>
  <c r="AE677" i="6"/>
  <c r="AC677" i="6"/>
  <c r="AA677" i="6"/>
  <c r="AF677" i="6" s="1"/>
  <c r="Y677" i="6"/>
  <c r="X677" i="6"/>
  <c r="V677" i="6"/>
  <c r="W677" i="6" s="1"/>
  <c r="T677" i="6"/>
  <c r="U677" i="6" s="1"/>
  <c r="AE676" i="6"/>
  <c r="AC676" i="6"/>
  <c r="AA676" i="6"/>
  <c r="Y676" i="6"/>
  <c r="X676" i="6"/>
  <c r="V676" i="6"/>
  <c r="W676" i="6" s="1"/>
  <c r="T676" i="6"/>
  <c r="U676" i="6" s="1"/>
  <c r="AE675" i="6"/>
  <c r="AC675" i="6"/>
  <c r="AA675" i="6"/>
  <c r="Y675" i="6"/>
  <c r="X675" i="6"/>
  <c r="V675" i="6"/>
  <c r="W675" i="6" s="1"/>
  <c r="T675" i="6"/>
  <c r="U675" i="6" s="1"/>
  <c r="AE674" i="6"/>
  <c r="AC674" i="6"/>
  <c r="AA674" i="6"/>
  <c r="Y674" i="6"/>
  <c r="X674" i="6"/>
  <c r="V674" i="6"/>
  <c r="W674" i="6" s="1"/>
  <c r="T674" i="6"/>
  <c r="U674" i="6" s="1"/>
  <c r="AE673" i="6"/>
  <c r="AC673" i="6"/>
  <c r="AA673" i="6"/>
  <c r="Y673" i="6"/>
  <c r="X673" i="6"/>
  <c r="V673" i="6"/>
  <c r="W673" i="6" s="1"/>
  <c r="T673" i="6"/>
  <c r="U673" i="6" s="1"/>
  <c r="AE672" i="6"/>
  <c r="AC672" i="6"/>
  <c r="AA672" i="6"/>
  <c r="Y672" i="6"/>
  <c r="X672" i="6"/>
  <c r="W672" i="6"/>
  <c r="V672" i="6"/>
  <c r="T672" i="6"/>
  <c r="U672" i="6" s="1"/>
  <c r="AE671" i="6"/>
  <c r="AC671" i="6"/>
  <c r="AA671" i="6"/>
  <c r="Y671" i="6"/>
  <c r="X671" i="6"/>
  <c r="V671" i="6"/>
  <c r="W671" i="6" s="1"/>
  <c r="T671" i="6"/>
  <c r="U671" i="6" s="1"/>
  <c r="AE670" i="6"/>
  <c r="AC670" i="6"/>
  <c r="AA670" i="6"/>
  <c r="Y670" i="6"/>
  <c r="X670" i="6"/>
  <c r="V670" i="6"/>
  <c r="W670" i="6" s="1"/>
  <c r="T670" i="6"/>
  <c r="U670" i="6" s="1"/>
  <c r="AF669" i="6"/>
  <c r="AE669" i="6"/>
  <c r="AC669" i="6"/>
  <c r="AA669" i="6"/>
  <c r="Y669" i="6"/>
  <c r="X669" i="6"/>
  <c r="V669" i="6"/>
  <c r="W669" i="6" s="1"/>
  <c r="T669" i="6"/>
  <c r="U669" i="6" s="1"/>
  <c r="AE668" i="6"/>
  <c r="AC668" i="6"/>
  <c r="AA668" i="6"/>
  <c r="AF668" i="6" s="1"/>
  <c r="Y668" i="6"/>
  <c r="X668" i="6"/>
  <c r="W668" i="6"/>
  <c r="V668" i="6"/>
  <c r="T668" i="6"/>
  <c r="U668" i="6" s="1"/>
  <c r="AE667" i="6"/>
  <c r="AC667" i="6"/>
  <c r="AA667" i="6"/>
  <c r="Y667" i="6"/>
  <c r="X667" i="6"/>
  <c r="V667" i="6"/>
  <c r="W667" i="6" s="1"/>
  <c r="T667" i="6"/>
  <c r="U667" i="6" s="1"/>
  <c r="AE666" i="6"/>
  <c r="AC666" i="6"/>
  <c r="AA666" i="6"/>
  <c r="AF666" i="6" s="1"/>
  <c r="Y666" i="6"/>
  <c r="X666" i="6"/>
  <c r="V666" i="6"/>
  <c r="W666" i="6" s="1"/>
  <c r="T666" i="6"/>
  <c r="U666" i="6" s="1"/>
  <c r="AE665" i="6"/>
  <c r="AC665" i="6"/>
  <c r="AA665" i="6"/>
  <c r="Y665" i="6"/>
  <c r="X665" i="6"/>
  <c r="V665" i="6"/>
  <c r="W665" i="6" s="1"/>
  <c r="T665" i="6"/>
  <c r="U665" i="6" s="1"/>
  <c r="AE664" i="6"/>
  <c r="AC664" i="6"/>
  <c r="AA664" i="6"/>
  <c r="Y664" i="6"/>
  <c r="X664" i="6"/>
  <c r="V664" i="6"/>
  <c r="W664" i="6" s="1"/>
  <c r="T664" i="6"/>
  <c r="U664" i="6" s="1"/>
  <c r="AE663" i="6"/>
  <c r="AC663" i="6"/>
  <c r="AA663" i="6"/>
  <c r="Y663" i="6"/>
  <c r="X663" i="6"/>
  <c r="V663" i="6"/>
  <c r="W663" i="6" s="1"/>
  <c r="T663" i="6"/>
  <c r="U663" i="6" s="1"/>
  <c r="AE662" i="6"/>
  <c r="AC662" i="6"/>
  <c r="AA662" i="6"/>
  <c r="AF662" i="6" s="1"/>
  <c r="Y662" i="6"/>
  <c r="X662" i="6"/>
  <c r="V662" i="6"/>
  <c r="W662" i="6" s="1"/>
  <c r="T662" i="6"/>
  <c r="U662" i="6" s="1"/>
  <c r="AE661" i="6"/>
  <c r="AC661" i="6"/>
  <c r="AA661" i="6"/>
  <c r="Y661" i="6"/>
  <c r="X661" i="6"/>
  <c r="V661" i="6"/>
  <c r="W661" i="6" s="1"/>
  <c r="T661" i="6"/>
  <c r="U661" i="6" s="1"/>
  <c r="AE660" i="6"/>
  <c r="AC660" i="6"/>
  <c r="AA660" i="6"/>
  <c r="AF660" i="6" s="1"/>
  <c r="Y660" i="6"/>
  <c r="X660" i="6"/>
  <c r="V660" i="6"/>
  <c r="W660" i="6" s="1"/>
  <c r="T660" i="6"/>
  <c r="U660" i="6" s="1"/>
  <c r="AE659" i="6"/>
  <c r="AC659" i="6"/>
  <c r="AA659" i="6"/>
  <c r="Y659" i="6"/>
  <c r="X659" i="6"/>
  <c r="V659" i="6"/>
  <c r="W659" i="6" s="1"/>
  <c r="T659" i="6"/>
  <c r="U659" i="6" s="1"/>
  <c r="AE658" i="6"/>
  <c r="AC658" i="6"/>
  <c r="AA658" i="6"/>
  <c r="Y658" i="6"/>
  <c r="X658" i="6"/>
  <c r="V658" i="6"/>
  <c r="W658" i="6" s="1"/>
  <c r="T658" i="6"/>
  <c r="U658" i="6" s="1"/>
  <c r="AE657" i="6"/>
  <c r="AF657" i="6" s="1"/>
  <c r="AC657" i="6"/>
  <c r="AA657" i="6"/>
  <c r="Y657" i="6"/>
  <c r="X657" i="6"/>
  <c r="V657" i="6"/>
  <c r="W657" i="6" s="1"/>
  <c r="T657" i="6"/>
  <c r="U657" i="6" s="1"/>
  <c r="AE656" i="6"/>
  <c r="AC656" i="6"/>
  <c r="AA656" i="6"/>
  <c r="Y656" i="6"/>
  <c r="X656" i="6"/>
  <c r="V656" i="6"/>
  <c r="W656" i="6" s="1"/>
  <c r="T656" i="6"/>
  <c r="U656" i="6" s="1"/>
  <c r="AE655" i="6"/>
  <c r="AC655" i="6"/>
  <c r="AA655" i="6"/>
  <c r="Y655" i="6"/>
  <c r="X655" i="6"/>
  <c r="V655" i="6"/>
  <c r="W655" i="6" s="1"/>
  <c r="T655" i="6"/>
  <c r="U655" i="6" s="1"/>
  <c r="AE654" i="6"/>
  <c r="AC654" i="6"/>
  <c r="AA654" i="6"/>
  <c r="AF654" i="6" s="1"/>
  <c r="Y654" i="6"/>
  <c r="X654" i="6"/>
  <c r="V654" i="6"/>
  <c r="W654" i="6" s="1"/>
  <c r="T654" i="6"/>
  <c r="U654" i="6" s="1"/>
  <c r="AE653" i="6"/>
  <c r="AC653" i="6"/>
  <c r="AA653" i="6"/>
  <c r="Y653" i="6"/>
  <c r="X653" i="6"/>
  <c r="V653" i="6"/>
  <c r="W653" i="6" s="1"/>
  <c r="T653" i="6"/>
  <c r="U653" i="6" s="1"/>
  <c r="AE652" i="6"/>
  <c r="AC652" i="6"/>
  <c r="AA652" i="6"/>
  <c r="Y652" i="6"/>
  <c r="X652" i="6"/>
  <c r="V652" i="6"/>
  <c r="W652" i="6" s="1"/>
  <c r="T652" i="6"/>
  <c r="U652" i="6" s="1"/>
  <c r="AE651" i="6"/>
  <c r="AC651" i="6"/>
  <c r="AA651" i="6"/>
  <c r="Y651" i="6"/>
  <c r="X651" i="6"/>
  <c r="V651" i="6"/>
  <c r="W651" i="6" s="1"/>
  <c r="T651" i="6"/>
  <c r="U651" i="6" s="1"/>
  <c r="AE650" i="6"/>
  <c r="AC650" i="6"/>
  <c r="AA650" i="6"/>
  <c r="Y650" i="6"/>
  <c r="X650" i="6"/>
  <c r="V650" i="6"/>
  <c r="W650" i="6" s="1"/>
  <c r="T650" i="6"/>
  <c r="U650" i="6" s="1"/>
  <c r="AE649" i="6"/>
  <c r="AC649" i="6"/>
  <c r="AA649" i="6"/>
  <c r="AF649" i="6" s="1"/>
  <c r="Y649" i="6"/>
  <c r="X649" i="6"/>
  <c r="V649" i="6"/>
  <c r="W649" i="6" s="1"/>
  <c r="T649" i="6"/>
  <c r="U649" i="6" s="1"/>
  <c r="AE648" i="6"/>
  <c r="AC648" i="6"/>
  <c r="AA648" i="6"/>
  <c r="Y648" i="6"/>
  <c r="X648" i="6"/>
  <c r="V648" i="6"/>
  <c r="W648" i="6" s="1"/>
  <c r="T648" i="6"/>
  <c r="U648" i="6" s="1"/>
  <c r="AE647" i="6"/>
  <c r="AC647" i="6"/>
  <c r="AA647" i="6"/>
  <c r="Y647" i="6"/>
  <c r="X647" i="6"/>
  <c r="V647" i="6"/>
  <c r="W647" i="6" s="1"/>
  <c r="T647" i="6"/>
  <c r="U647" i="6" s="1"/>
  <c r="AE646" i="6"/>
  <c r="AC646" i="6"/>
  <c r="AA646" i="6"/>
  <c r="Y646" i="6"/>
  <c r="X646" i="6"/>
  <c r="V646" i="6"/>
  <c r="W646" i="6" s="1"/>
  <c r="T646" i="6"/>
  <c r="U646" i="6" s="1"/>
  <c r="AE645" i="6"/>
  <c r="AC645" i="6"/>
  <c r="AA645" i="6"/>
  <c r="Y645" i="6"/>
  <c r="X645" i="6"/>
  <c r="V645" i="6"/>
  <c r="W645" i="6" s="1"/>
  <c r="T645" i="6"/>
  <c r="U645" i="6" s="1"/>
  <c r="AE644" i="6"/>
  <c r="AC644" i="6"/>
  <c r="AA644" i="6"/>
  <c r="Y644" i="6"/>
  <c r="X644" i="6"/>
  <c r="V644" i="6"/>
  <c r="W644" i="6" s="1"/>
  <c r="T644" i="6"/>
  <c r="U644" i="6" s="1"/>
  <c r="AE643" i="6"/>
  <c r="AC643" i="6"/>
  <c r="AA643" i="6"/>
  <c r="AF643" i="6" s="1"/>
  <c r="Y643" i="6"/>
  <c r="X643" i="6"/>
  <c r="V643" i="6"/>
  <c r="W643" i="6" s="1"/>
  <c r="T643" i="6"/>
  <c r="U643" i="6" s="1"/>
  <c r="AE642" i="6"/>
  <c r="AC642" i="6"/>
  <c r="AA642" i="6"/>
  <c r="Y642" i="6"/>
  <c r="X642" i="6"/>
  <c r="V642" i="6"/>
  <c r="W642" i="6" s="1"/>
  <c r="T642" i="6"/>
  <c r="U642" i="6" s="1"/>
  <c r="AE641" i="6"/>
  <c r="AC641" i="6"/>
  <c r="AA641" i="6"/>
  <c r="Y641" i="6"/>
  <c r="X641" i="6"/>
  <c r="V641" i="6"/>
  <c r="W641" i="6" s="1"/>
  <c r="T641" i="6"/>
  <c r="U641" i="6" s="1"/>
  <c r="AE640" i="6"/>
  <c r="AC640" i="6"/>
  <c r="AA640" i="6"/>
  <c r="Y640" i="6"/>
  <c r="X640" i="6"/>
  <c r="V640" i="6"/>
  <c r="W640" i="6" s="1"/>
  <c r="T640" i="6"/>
  <c r="U640" i="6" s="1"/>
  <c r="AE639" i="6"/>
  <c r="AC639" i="6"/>
  <c r="AA639" i="6"/>
  <c r="Y639" i="6"/>
  <c r="X639" i="6"/>
  <c r="V639" i="6"/>
  <c r="W639" i="6" s="1"/>
  <c r="T639" i="6"/>
  <c r="U639" i="6" s="1"/>
  <c r="AE638" i="6"/>
  <c r="AC638" i="6"/>
  <c r="AA638" i="6"/>
  <c r="Y638" i="6"/>
  <c r="X638" i="6"/>
  <c r="V638" i="6"/>
  <c r="W638" i="6" s="1"/>
  <c r="T638" i="6"/>
  <c r="U638" i="6" s="1"/>
  <c r="AE637" i="6"/>
  <c r="AC637" i="6"/>
  <c r="AA637" i="6"/>
  <c r="AF637" i="6" s="1"/>
  <c r="Y637" i="6"/>
  <c r="X637" i="6"/>
  <c r="V637" i="6"/>
  <c r="W637" i="6" s="1"/>
  <c r="U637" i="6"/>
  <c r="T637" i="6"/>
  <c r="AE636" i="6"/>
  <c r="AC636" i="6"/>
  <c r="AA636" i="6"/>
  <c r="Y636" i="6"/>
  <c r="X636" i="6"/>
  <c r="V636" i="6"/>
  <c r="W636" i="6" s="1"/>
  <c r="T636" i="6"/>
  <c r="U636" i="6" s="1"/>
  <c r="AE635" i="6"/>
  <c r="AC635" i="6"/>
  <c r="AA635" i="6"/>
  <c r="Y635" i="6"/>
  <c r="X635" i="6"/>
  <c r="V635" i="6"/>
  <c r="W635" i="6" s="1"/>
  <c r="T635" i="6"/>
  <c r="U635" i="6" s="1"/>
  <c r="AE634" i="6"/>
  <c r="AC634" i="6"/>
  <c r="AA634" i="6"/>
  <c r="Y634" i="6"/>
  <c r="X634" i="6"/>
  <c r="V634" i="6"/>
  <c r="W634" i="6" s="1"/>
  <c r="T634" i="6"/>
  <c r="U634" i="6" s="1"/>
  <c r="AE633" i="6"/>
  <c r="AC633" i="6"/>
  <c r="AA633" i="6"/>
  <c r="Y633" i="6"/>
  <c r="X633" i="6"/>
  <c r="V633" i="6"/>
  <c r="W633" i="6" s="1"/>
  <c r="T633" i="6"/>
  <c r="U633" i="6" s="1"/>
  <c r="AE632" i="6"/>
  <c r="AC632" i="6"/>
  <c r="AA632" i="6"/>
  <c r="Y632" i="6"/>
  <c r="X632" i="6"/>
  <c r="V632" i="6"/>
  <c r="W632" i="6" s="1"/>
  <c r="T632" i="6"/>
  <c r="U632" i="6" s="1"/>
  <c r="AE631" i="6"/>
  <c r="AC631" i="6"/>
  <c r="AA631" i="6"/>
  <c r="Y631" i="6"/>
  <c r="X631" i="6"/>
  <c r="V631" i="6"/>
  <c r="W631" i="6" s="1"/>
  <c r="U631" i="6"/>
  <c r="T631" i="6"/>
  <c r="AE630" i="6"/>
  <c r="AC630" i="6"/>
  <c r="AA630" i="6"/>
  <c r="Y630" i="6"/>
  <c r="X630" i="6"/>
  <c r="V630" i="6"/>
  <c r="W630" i="6" s="1"/>
  <c r="T630" i="6"/>
  <c r="U630" i="6" s="1"/>
  <c r="AE629" i="6"/>
  <c r="AC629" i="6"/>
  <c r="AA629" i="6"/>
  <c r="Y629" i="6"/>
  <c r="X629" i="6"/>
  <c r="V629" i="6"/>
  <c r="W629" i="6" s="1"/>
  <c r="T629" i="6"/>
  <c r="U629" i="6" s="1"/>
  <c r="AE628" i="6"/>
  <c r="AC628" i="6"/>
  <c r="AA628" i="6"/>
  <c r="Y628" i="6"/>
  <c r="X628" i="6"/>
  <c r="V628" i="6"/>
  <c r="W628" i="6" s="1"/>
  <c r="T628" i="6"/>
  <c r="U628" i="6" s="1"/>
  <c r="AE627" i="6"/>
  <c r="AC627" i="6"/>
  <c r="AA627" i="6"/>
  <c r="Y627" i="6"/>
  <c r="X627" i="6"/>
  <c r="V627" i="6"/>
  <c r="W627" i="6" s="1"/>
  <c r="T627" i="6"/>
  <c r="U627" i="6" s="1"/>
  <c r="AE626" i="6"/>
  <c r="AC626" i="6"/>
  <c r="AA626" i="6"/>
  <c r="AF626" i="6" s="1"/>
  <c r="Y626" i="6"/>
  <c r="X626" i="6"/>
  <c r="W626" i="6"/>
  <c r="V626" i="6"/>
  <c r="T626" i="6"/>
  <c r="U626" i="6" s="1"/>
  <c r="AE625" i="6"/>
  <c r="AC625" i="6"/>
  <c r="AA625" i="6"/>
  <c r="AF625" i="6" s="1"/>
  <c r="Y625" i="6"/>
  <c r="X625" i="6"/>
  <c r="V625" i="6"/>
  <c r="W625" i="6" s="1"/>
  <c r="T625" i="6"/>
  <c r="U625" i="6" s="1"/>
  <c r="AE624" i="6"/>
  <c r="AC624" i="6"/>
  <c r="AF624" i="6" s="1"/>
  <c r="AA624" i="6"/>
  <c r="Y624" i="6"/>
  <c r="X624" i="6"/>
  <c r="V624" i="6"/>
  <c r="W624" i="6" s="1"/>
  <c r="T624" i="6"/>
  <c r="U624" i="6" s="1"/>
  <c r="AE623" i="6"/>
  <c r="AC623" i="6"/>
  <c r="AA623" i="6"/>
  <c r="Y623" i="6"/>
  <c r="X623" i="6"/>
  <c r="V623" i="6"/>
  <c r="W623" i="6" s="1"/>
  <c r="T623" i="6"/>
  <c r="U623" i="6" s="1"/>
  <c r="AE622" i="6"/>
  <c r="AC622" i="6"/>
  <c r="AA622" i="6"/>
  <c r="AF622" i="6" s="1"/>
  <c r="Y622" i="6"/>
  <c r="X622" i="6"/>
  <c r="V622" i="6"/>
  <c r="W622" i="6" s="1"/>
  <c r="T622" i="6"/>
  <c r="U622" i="6" s="1"/>
  <c r="AE621" i="6"/>
  <c r="AC621" i="6"/>
  <c r="AA621" i="6"/>
  <c r="Y621" i="6"/>
  <c r="X621" i="6"/>
  <c r="V621" i="6"/>
  <c r="W621" i="6" s="1"/>
  <c r="T621" i="6"/>
  <c r="U621" i="6" s="1"/>
  <c r="AE620" i="6"/>
  <c r="AC620" i="6"/>
  <c r="AA620" i="6"/>
  <c r="Y620" i="6"/>
  <c r="X620" i="6"/>
  <c r="V620" i="6"/>
  <c r="W620" i="6" s="1"/>
  <c r="T620" i="6"/>
  <c r="U620" i="6" s="1"/>
  <c r="AE619" i="6"/>
  <c r="AC619" i="6"/>
  <c r="AA619" i="6"/>
  <c r="Y619" i="6"/>
  <c r="X619" i="6"/>
  <c r="V619" i="6"/>
  <c r="W619" i="6" s="1"/>
  <c r="U619" i="6"/>
  <c r="T619" i="6"/>
  <c r="AE618" i="6"/>
  <c r="AC618" i="6"/>
  <c r="AA618" i="6"/>
  <c r="AF618" i="6" s="1"/>
  <c r="Y618" i="6"/>
  <c r="X618" i="6"/>
  <c r="V618" i="6"/>
  <c r="W618" i="6" s="1"/>
  <c r="U618" i="6"/>
  <c r="T618" i="6"/>
  <c r="AE617" i="6"/>
  <c r="AC617" i="6"/>
  <c r="AA617" i="6"/>
  <c r="Y617" i="6"/>
  <c r="X617" i="6"/>
  <c r="V617" i="6"/>
  <c r="W617" i="6" s="1"/>
  <c r="T617" i="6"/>
  <c r="U617" i="6" s="1"/>
  <c r="AE616" i="6"/>
  <c r="AC616" i="6"/>
  <c r="AA616" i="6"/>
  <c r="Y616" i="6"/>
  <c r="X616" i="6"/>
  <c r="V616" i="6"/>
  <c r="W616" i="6" s="1"/>
  <c r="T616" i="6"/>
  <c r="U616" i="6" s="1"/>
  <c r="AE615" i="6"/>
  <c r="AC615" i="6"/>
  <c r="AA615" i="6"/>
  <c r="Y615" i="6"/>
  <c r="X615" i="6"/>
  <c r="V615" i="6"/>
  <c r="W615" i="6" s="1"/>
  <c r="T615" i="6"/>
  <c r="U615" i="6" s="1"/>
  <c r="AE614" i="6"/>
  <c r="AC614" i="6"/>
  <c r="AA614" i="6"/>
  <c r="Y614" i="6"/>
  <c r="X614" i="6"/>
  <c r="V614" i="6"/>
  <c r="W614" i="6" s="1"/>
  <c r="T614" i="6"/>
  <c r="U614" i="6" s="1"/>
  <c r="AE613" i="6"/>
  <c r="AC613" i="6"/>
  <c r="AA613" i="6"/>
  <c r="Y613" i="6"/>
  <c r="X613" i="6"/>
  <c r="V613" i="6"/>
  <c r="W613" i="6" s="1"/>
  <c r="T613" i="6"/>
  <c r="U613" i="6" s="1"/>
  <c r="AE612" i="6"/>
  <c r="AC612" i="6"/>
  <c r="AA612" i="6"/>
  <c r="Y612" i="6"/>
  <c r="X612" i="6"/>
  <c r="W612" i="6"/>
  <c r="V612" i="6"/>
  <c r="T612" i="6"/>
  <c r="U612" i="6" s="1"/>
  <c r="AE611" i="6"/>
  <c r="AC611" i="6"/>
  <c r="AA611" i="6"/>
  <c r="Y611" i="6"/>
  <c r="X611" i="6"/>
  <c r="V611" i="6"/>
  <c r="W611" i="6" s="1"/>
  <c r="T611" i="6"/>
  <c r="U611" i="6" s="1"/>
  <c r="AF610" i="6"/>
  <c r="AE610" i="6"/>
  <c r="AC610" i="6"/>
  <c r="AA610" i="6"/>
  <c r="Y610" i="6"/>
  <c r="X610" i="6"/>
  <c r="V610" i="6"/>
  <c r="W610" i="6" s="1"/>
  <c r="T610" i="6"/>
  <c r="U610" i="6" s="1"/>
  <c r="AE609" i="6"/>
  <c r="AC609" i="6"/>
  <c r="AA609" i="6"/>
  <c r="AF609" i="6" s="1"/>
  <c r="Y609" i="6"/>
  <c r="X609" i="6"/>
  <c r="V609" i="6"/>
  <c r="W609" i="6" s="1"/>
  <c r="T609" i="6"/>
  <c r="U609" i="6" s="1"/>
  <c r="AE608" i="6"/>
  <c r="AC608" i="6"/>
  <c r="AA608" i="6"/>
  <c r="Y608" i="6"/>
  <c r="X608" i="6"/>
  <c r="W608" i="6"/>
  <c r="V608" i="6"/>
  <c r="T608" i="6"/>
  <c r="U608" i="6" s="1"/>
  <c r="AE607" i="6"/>
  <c r="AC607" i="6"/>
  <c r="AA607" i="6"/>
  <c r="Y607" i="6"/>
  <c r="X607" i="6"/>
  <c r="V607" i="6"/>
  <c r="W607" i="6" s="1"/>
  <c r="T607" i="6"/>
  <c r="U607" i="6" s="1"/>
  <c r="AE606" i="6"/>
  <c r="AC606" i="6"/>
  <c r="AA606" i="6"/>
  <c r="Y606" i="6"/>
  <c r="X606" i="6"/>
  <c r="V606" i="6"/>
  <c r="W606" i="6" s="1"/>
  <c r="T606" i="6"/>
  <c r="U606" i="6" s="1"/>
  <c r="AE605" i="6"/>
  <c r="AC605" i="6"/>
  <c r="AA605" i="6"/>
  <c r="Y605" i="6"/>
  <c r="X605" i="6"/>
  <c r="V605" i="6"/>
  <c r="W605" i="6" s="1"/>
  <c r="T605" i="6"/>
  <c r="U605" i="6" s="1"/>
  <c r="AE604" i="6"/>
  <c r="AC604" i="6"/>
  <c r="AA604" i="6"/>
  <c r="AF604" i="6" s="1"/>
  <c r="Y604" i="6"/>
  <c r="X604" i="6"/>
  <c r="W604" i="6"/>
  <c r="V604" i="6"/>
  <c r="T604" i="6"/>
  <c r="U604" i="6" s="1"/>
  <c r="AE603" i="6"/>
  <c r="AC603" i="6"/>
  <c r="AA603" i="6"/>
  <c r="Y603" i="6"/>
  <c r="X603" i="6"/>
  <c r="V603" i="6"/>
  <c r="W603" i="6" s="1"/>
  <c r="T603" i="6"/>
  <c r="U603" i="6" s="1"/>
  <c r="AE602" i="6"/>
  <c r="AC602" i="6"/>
  <c r="AA602" i="6"/>
  <c r="Y602" i="6"/>
  <c r="X602" i="6"/>
  <c r="V602" i="6"/>
  <c r="W602" i="6" s="1"/>
  <c r="T602" i="6"/>
  <c r="U602" i="6" s="1"/>
  <c r="AE601" i="6"/>
  <c r="AC601" i="6"/>
  <c r="AA601" i="6"/>
  <c r="Y601" i="6"/>
  <c r="X601" i="6"/>
  <c r="V601" i="6"/>
  <c r="W601" i="6" s="1"/>
  <c r="T601" i="6"/>
  <c r="U601" i="6" s="1"/>
  <c r="AE600" i="6"/>
  <c r="AC600" i="6"/>
  <c r="AA600" i="6"/>
  <c r="Y600" i="6"/>
  <c r="X600" i="6"/>
  <c r="V600" i="6"/>
  <c r="W600" i="6" s="1"/>
  <c r="T600" i="6"/>
  <c r="U600" i="6" s="1"/>
  <c r="AE599" i="6"/>
  <c r="AC599" i="6"/>
  <c r="AA599" i="6"/>
  <c r="AF599" i="6" s="1"/>
  <c r="Y599" i="6"/>
  <c r="X599" i="6"/>
  <c r="V599" i="6"/>
  <c r="W599" i="6" s="1"/>
  <c r="T599" i="6"/>
  <c r="U599" i="6" s="1"/>
  <c r="AE598" i="6"/>
  <c r="AF598" i="6" s="1"/>
  <c r="AC598" i="6"/>
  <c r="AA598" i="6"/>
  <c r="Y598" i="6"/>
  <c r="X598" i="6"/>
  <c r="V598" i="6"/>
  <c r="W598" i="6" s="1"/>
  <c r="T598" i="6"/>
  <c r="U598" i="6" s="1"/>
  <c r="AE597" i="6"/>
  <c r="AC597" i="6"/>
  <c r="AA597" i="6"/>
  <c r="Y597" i="6"/>
  <c r="X597" i="6"/>
  <c r="V597" i="6"/>
  <c r="W597" i="6" s="1"/>
  <c r="T597" i="6"/>
  <c r="U597" i="6" s="1"/>
  <c r="AE596" i="6"/>
  <c r="AC596" i="6"/>
  <c r="AA596" i="6"/>
  <c r="Y596" i="6"/>
  <c r="X596" i="6"/>
  <c r="W596" i="6"/>
  <c r="V596" i="6"/>
  <c r="T596" i="6"/>
  <c r="U596" i="6" s="1"/>
  <c r="AE595" i="6"/>
  <c r="AC595" i="6"/>
  <c r="AA595" i="6"/>
  <c r="Y595" i="6"/>
  <c r="X595" i="6"/>
  <c r="V595" i="6"/>
  <c r="W595" i="6" s="1"/>
  <c r="U595" i="6"/>
  <c r="T595" i="6"/>
  <c r="AE594" i="6"/>
  <c r="AC594" i="6"/>
  <c r="AA594" i="6"/>
  <c r="Y594" i="6"/>
  <c r="X594" i="6"/>
  <c r="V594" i="6"/>
  <c r="W594" i="6" s="1"/>
  <c r="T594" i="6"/>
  <c r="U594" i="6" s="1"/>
  <c r="AE593" i="6"/>
  <c r="AC593" i="6"/>
  <c r="AA593" i="6"/>
  <c r="Y593" i="6"/>
  <c r="X593" i="6"/>
  <c r="V593" i="6"/>
  <c r="W593" i="6" s="1"/>
  <c r="T593" i="6"/>
  <c r="U593" i="6" s="1"/>
  <c r="AE592" i="6"/>
  <c r="AC592" i="6"/>
  <c r="AA592" i="6"/>
  <c r="Y592" i="6"/>
  <c r="X592" i="6"/>
  <c r="V592" i="6"/>
  <c r="W592" i="6" s="1"/>
  <c r="T592" i="6"/>
  <c r="U592" i="6" s="1"/>
  <c r="AE591" i="6"/>
  <c r="AC591" i="6"/>
  <c r="AA591" i="6"/>
  <c r="Y591" i="6"/>
  <c r="X591" i="6"/>
  <c r="V591" i="6"/>
  <c r="W591" i="6" s="1"/>
  <c r="U591" i="6"/>
  <c r="T591" i="6"/>
  <c r="AE590" i="6"/>
  <c r="AC590" i="6"/>
  <c r="AA590" i="6"/>
  <c r="AF590" i="6" s="1"/>
  <c r="Y590" i="6"/>
  <c r="X590" i="6"/>
  <c r="V590" i="6"/>
  <c r="W590" i="6" s="1"/>
  <c r="T590" i="6"/>
  <c r="U590" i="6" s="1"/>
  <c r="AE589" i="6"/>
  <c r="AC589" i="6"/>
  <c r="AA589" i="6"/>
  <c r="Y589" i="6"/>
  <c r="X589" i="6"/>
  <c r="V589" i="6"/>
  <c r="W589" i="6" s="1"/>
  <c r="T589" i="6"/>
  <c r="U589" i="6" s="1"/>
  <c r="AE588" i="6"/>
  <c r="AC588" i="6"/>
  <c r="AA588" i="6"/>
  <c r="Y588" i="6"/>
  <c r="X588" i="6"/>
  <c r="V588" i="6"/>
  <c r="W588" i="6" s="1"/>
  <c r="T588" i="6"/>
  <c r="U588" i="6" s="1"/>
  <c r="AE587" i="6"/>
  <c r="AC587" i="6"/>
  <c r="AA587" i="6"/>
  <c r="Y587" i="6"/>
  <c r="X587" i="6"/>
  <c r="V587" i="6"/>
  <c r="W587" i="6" s="1"/>
  <c r="U587" i="6"/>
  <c r="T587" i="6"/>
  <c r="AE586" i="6"/>
  <c r="AC586" i="6"/>
  <c r="AA586" i="6"/>
  <c r="AF586" i="6" s="1"/>
  <c r="Y586" i="6"/>
  <c r="X586" i="6"/>
  <c r="V586" i="6"/>
  <c r="W586" i="6" s="1"/>
  <c r="T586" i="6"/>
  <c r="U586" i="6" s="1"/>
  <c r="AE585" i="6"/>
  <c r="AC585" i="6"/>
  <c r="AA585" i="6"/>
  <c r="Y585" i="6"/>
  <c r="X585" i="6"/>
  <c r="V585" i="6"/>
  <c r="W585" i="6" s="1"/>
  <c r="T585" i="6"/>
  <c r="U585" i="6" s="1"/>
  <c r="AE584" i="6"/>
  <c r="AC584" i="6"/>
  <c r="AA584" i="6"/>
  <c r="Y584" i="6"/>
  <c r="X584" i="6"/>
  <c r="W584" i="6"/>
  <c r="V584" i="6"/>
  <c r="T584" i="6"/>
  <c r="U584" i="6" s="1"/>
  <c r="AE583" i="6"/>
  <c r="AC583" i="6"/>
  <c r="AA583" i="6"/>
  <c r="Y583" i="6"/>
  <c r="X583" i="6"/>
  <c r="V583" i="6"/>
  <c r="W583" i="6" s="1"/>
  <c r="T583" i="6"/>
  <c r="U583" i="6" s="1"/>
  <c r="AE582" i="6"/>
  <c r="AC582" i="6"/>
  <c r="AA582" i="6"/>
  <c r="Y582" i="6"/>
  <c r="X582" i="6"/>
  <c r="V582" i="6"/>
  <c r="W582" i="6" s="1"/>
  <c r="T582" i="6"/>
  <c r="U582" i="6" s="1"/>
  <c r="AE581" i="6"/>
  <c r="AC581" i="6"/>
  <c r="AA581" i="6"/>
  <c r="Y581" i="6"/>
  <c r="X581" i="6"/>
  <c r="V581" i="6"/>
  <c r="W581" i="6" s="1"/>
  <c r="U581" i="6"/>
  <c r="T581" i="6"/>
  <c r="AE580" i="6"/>
  <c r="AC580" i="6"/>
  <c r="AA580" i="6"/>
  <c r="Y580" i="6"/>
  <c r="X580" i="6"/>
  <c r="W580" i="6"/>
  <c r="V580" i="6"/>
  <c r="T580" i="6"/>
  <c r="U580" i="6" s="1"/>
  <c r="AE579" i="6"/>
  <c r="AC579" i="6"/>
  <c r="AA579" i="6"/>
  <c r="AF579" i="6" s="1"/>
  <c r="Y579" i="6"/>
  <c r="X579" i="6"/>
  <c r="V579" i="6"/>
  <c r="W579" i="6" s="1"/>
  <c r="T579" i="6"/>
  <c r="U579" i="6" s="1"/>
  <c r="AE578" i="6"/>
  <c r="AC578" i="6"/>
  <c r="AA578" i="6"/>
  <c r="Y578" i="6"/>
  <c r="X578" i="6"/>
  <c r="V578" i="6"/>
  <c r="W578" i="6" s="1"/>
  <c r="T578" i="6"/>
  <c r="U578" i="6" s="1"/>
  <c r="AE577" i="6"/>
  <c r="AC577" i="6"/>
  <c r="AA577" i="6"/>
  <c r="Y577" i="6"/>
  <c r="X577" i="6"/>
  <c r="V577" i="6"/>
  <c r="W577" i="6" s="1"/>
  <c r="T577" i="6"/>
  <c r="U577" i="6" s="1"/>
  <c r="AE576" i="6"/>
  <c r="AC576" i="6"/>
  <c r="AA576" i="6"/>
  <c r="Y576" i="6"/>
  <c r="X576" i="6"/>
  <c r="V576" i="6"/>
  <c r="W576" i="6" s="1"/>
  <c r="T576" i="6"/>
  <c r="U576" i="6" s="1"/>
  <c r="AE575" i="6"/>
  <c r="AC575" i="6"/>
  <c r="AA575" i="6"/>
  <c r="Y575" i="6"/>
  <c r="X575" i="6"/>
  <c r="V575" i="6"/>
  <c r="W575" i="6" s="1"/>
  <c r="U575" i="6"/>
  <c r="T575" i="6"/>
  <c r="AE574" i="6"/>
  <c r="AC574" i="6"/>
  <c r="AA574" i="6"/>
  <c r="AF574" i="6" s="1"/>
  <c r="Y574" i="6"/>
  <c r="X574" i="6"/>
  <c r="V574" i="6"/>
  <c r="W574" i="6" s="1"/>
  <c r="T574" i="6"/>
  <c r="U574" i="6" s="1"/>
  <c r="AE573" i="6"/>
  <c r="AC573" i="6"/>
  <c r="AA573" i="6"/>
  <c r="Y573" i="6"/>
  <c r="X573" i="6"/>
  <c r="V573" i="6"/>
  <c r="W573" i="6" s="1"/>
  <c r="T573" i="6"/>
  <c r="U573" i="6" s="1"/>
  <c r="AE572" i="6"/>
  <c r="AC572" i="6"/>
  <c r="AA572" i="6"/>
  <c r="Y572" i="6"/>
  <c r="X572" i="6"/>
  <c r="W572" i="6"/>
  <c r="V572" i="6"/>
  <c r="T572" i="6"/>
  <c r="U572" i="6" s="1"/>
  <c r="AE571" i="6"/>
  <c r="AC571" i="6"/>
  <c r="AA571" i="6"/>
  <c r="Y571" i="6"/>
  <c r="X571" i="6"/>
  <c r="V571" i="6"/>
  <c r="W571" i="6" s="1"/>
  <c r="U571" i="6"/>
  <c r="T571" i="6"/>
  <c r="AE570" i="6"/>
  <c r="AC570" i="6"/>
  <c r="AA570" i="6"/>
  <c r="Y570" i="6"/>
  <c r="X570" i="6"/>
  <c r="V570" i="6"/>
  <c r="W570" i="6" s="1"/>
  <c r="T570" i="6"/>
  <c r="U570" i="6" s="1"/>
  <c r="AE569" i="6"/>
  <c r="AC569" i="6"/>
  <c r="AA569" i="6"/>
  <c r="Y569" i="6"/>
  <c r="X569" i="6"/>
  <c r="V569" i="6"/>
  <c r="W569" i="6" s="1"/>
  <c r="T569" i="6"/>
  <c r="U569" i="6" s="1"/>
  <c r="AE568" i="6"/>
  <c r="AC568" i="6"/>
  <c r="AA568" i="6"/>
  <c r="Y568" i="6"/>
  <c r="X568" i="6"/>
  <c r="W568" i="6"/>
  <c r="V568" i="6"/>
  <c r="T568" i="6"/>
  <c r="U568" i="6" s="1"/>
  <c r="AE567" i="6"/>
  <c r="AC567" i="6"/>
  <c r="AA567" i="6"/>
  <c r="AF567" i="6" s="1"/>
  <c r="Y567" i="6"/>
  <c r="X567" i="6"/>
  <c r="V567" i="6"/>
  <c r="W567" i="6" s="1"/>
  <c r="T567" i="6"/>
  <c r="U567" i="6" s="1"/>
  <c r="AE566" i="6"/>
  <c r="AC566" i="6"/>
  <c r="AA566" i="6"/>
  <c r="Y566" i="6"/>
  <c r="X566" i="6"/>
  <c r="V566" i="6"/>
  <c r="W566" i="6" s="1"/>
  <c r="T566" i="6"/>
  <c r="U566" i="6" s="1"/>
  <c r="AE565" i="6"/>
  <c r="AC565" i="6"/>
  <c r="AA565" i="6"/>
  <c r="Y565" i="6"/>
  <c r="X565" i="6"/>
  <c r="V565" i="6"/>
  <c r="W565" i="6" s="1"/>
  <c r="T565" i="6"/>
  <c r="U565" i="6" s="1"/>
  <c r="AE564" i="6"/>
  <c r="AC564" i="6"/>
  <c r="AA564" i="6"/>
  <c r="Y564" i="6"/>
  <c r="X564" i="6"/>
  <c r="V564" i="6"/>
  <c r="W564" i="6" s="1"/>
  <c r="T564" i="6"/>
  <c r="U564" i="6" s="1"/>
  <c r="AE563" i="6"/>
  <c r="AC563" i="6"/>
  <c r="AA563" i="6"/>
  <c r="AF563" i="6" s="1"/>
  <c r="Y563" i="6"/>
  <c r="X563" i="6"/>
  <c r="V563" i="6"/>
  <c r="W563" i="6" s="1"/>
  <c r="U563" i="6"/>
  <c r="T563" i="6"/>
  <c r="AE562" i="6"/>
  <c r="AC562" i="6"/>
  <c r="AA562" i="6"/>
  <c r="AF562" i="6" s="1"/>
  <c r="Y562" i="6"/>
  <c r="X562" i="6"/>
  <c r="V562" i="6"/>
  <c r="W562" i="6" s="1"/>
  <c r="T562" i="6"/>
  <c r="U562" i="6" s="1"/>
  <c r="AE561" i="6"/>
  <c r="AC561" i="6"/>
  <c r="AA561" i="6"/>
  <c r="Y561" i="6"/>
  <c r="X561" i="6"/>
  <c r="V561" i="6"/>
  <c r="W561" i="6" s="1"/>
  <c r="T561" i="6"/>
  <c r="U561" i="6" s="1"/>
  <c r="AE560" i="6"/>
  <c r="AC560" i="6"/>
  <c r="AA560" i="6"/>
  <c r="Y560" i="6"/>
  <c r="X560" i="6"/>
  <c r="V560" i="6"/>
  <c r="W560" i="6" s="1"/>
  <c r="T560" i="6"/>
  <c r="U560" i="6" s="1"/>
  <c r="AE559" i="6"/>
  <c r="AC559" i="6"/>
  <c r="AA559" i="6"/>
  <c r="Y559" i="6"/>
  <c r="X559" i="6"/>
  <c r="V559" i="6"/>
  <c r="W559" i="6" s="1"/>
  <c r="T559" i="6"/>
  <c r="U559" i="6" s="1"/>
  <c r="AE558" i="6"/>
  <c r="AC558" i="6"/>
  <c r="AA558" i="6"/>
  <c r="Y558" i="6"/>
  <c r="X558" i="6"/>
  <c r="V558" i="6"/>
  <c r="W558" i="6" s="1"/>
  <c r="U558" i="6"/>
  <c r="T558" i="6"/>
  <c r="AE557" i="6"/>
  <c r="AC557" i="6"/>
  <c r="AA557" i="6"/>
  <c r="Y557" i="6"/>
  <c r="X557" i="6"/>
  <c r="V557" i="6"/>
  <c r="W557" i="6" s="1"/>
  <c r="T557" i="6"/>
  <c r="U557" i="6" s="1"/>
  <c r="AE556" i="6"/>
  <c r="AC556" i="6"/>
  <c r="AA556" i="6"/>
  <c r="AF556" i="6" s="1"/>
  <c r="Y556" i="6"/>
  <c r="X556" i="6"/>
  <c r="V556" i="6"/>
  <c r="W556" i="6" s="1"/>
  <c r="T556" i="6"/>
  <c r="U556" i="6" s="1"/>
  <c r="AE555" i="6"/>
  <c r="AC555" i="6"/>
  <c r="AA555" i="6"/>
  <c r="Y555" i="6"/>
  <c r="X555" i="6"/>
  <c r="V555" i="6"/>
  <c r="W555" i="6" s="1"/>
  <c r="T555" i="6"/>
  <c r="U555" i="6" s="1"/>
  <c r="AE554" i="6"/>
  <c r="AC554" i="6"/>
  <c r="AA554" i="6"/>
  <c r="Y554" i="6"/>
  <c r="X554" i="6"/>
  <c r="V554" i="6"/>
  <c r="W554" i="6" s="1"/>
  <c r="T554" i="6"/>
  <c r="U554" i="6" s="1"/>
  <c r="AE553" i="6"/>
  <c r="AC553" i="6"/>
  <c r="AA553" i="6"/>
  <c r="AF553" i="6" s="1"/>
  <c r="Y553" i="6"/>
  <c r="X553" i="6"/>
  <c r="V553" i="6"/>
  <c r="W553" i="6" s="1"/>
  <c r="T553" i="6"/>
  <c r="U553" i="6" s="1"/>
  <c r="AE552" i="6"/>
  <c r="AC552" i="6"/>
  <c r="AA552" i="6"/>
  <c r="Y552" i="6"/>
  <c r="X552" i="6"/>
  <c r="V552" i="6"/>
  <c r="W552" i="6" s="1"/>
  <c r="T552" i="6"/>
  <c r="U552" i="6" s="1"/>
  <c r="AE551" i="6"/>
  <c r="AC551" i="6"/>
  <c r="AA551" i="6"/>
  <c r="Y551" i="6"/>
  <c r="X551" i="6"/>
  <c r="V551" i="6"/>
  <c r="W551" i="6" s="1"/>
  <c r="T551" i="6"/>
  <c r="U551" i="6" s="1"/>
  <c r="AF550" i="6"/>
  <c r="AE550" i="6"/>
  <c r="AC550" i="6"/>
  <c r="AA550" i="6"/>
  <c r="Y550" i="6"/>
  <c r="X550" i="6"/>
  <c r="V550" i="6"/>
  <c r="W550" i="6" s="1"/>
  <c r="T550" i="6"/>
  <c r="U550" i="6" s="1"/>
  <c r="AE549" i="6"/>
  <c r="AC549" i="6"/>
  <c r="AA549" i="6"/>
  <c r="Y549" i="6"/>
  <c r="X549" i="6"/>
  <c r="V549" i="6"/>
  <c r="W549" i="6" s="1"/>
  <c r="U549" i="6"/>
  <c r="T549" i="6"/>
  <c r="AE548" i="6"/>
  <c r="AC548" i="6"/>
  <c r="AA548" i="6"/>
  <c r="Y548" i="6"/>
  <c r="X548" i="6"/>
  <c r="V548" i="6"/>
  <c r="W548" i="6" s="1"/>
  <c r="U548" i="6"/>
  <c r="T548" i="6"/>
  <c r="AE547" i="6"/>
  <c r="AC547" i="6"/>
  <c r="AA547" i="6"/>
  <c r="Y547" i="6"/>
  <c r="X547" i="6"/>
  <c r="V547" i="6"/>
  <c r="W547" i="6" s="1"/>
  <c r="T547" i="6"/>
  <c r="U547" i="6" s="1"/>
  <c r="AE546" i="6"/>
  <c r="AC546" i="6"/>
  <c r="AA546" i="6"/>
  <c r="Y546" i="6"/>
  <c r="X546" i="6"/>
  <c r="V546" i="6"/>
  <c r="W546" i="6" s="1"/>
  <c r="T546" i="6"/>
  <c r="U546" i="6" s="1"/>
  <c r="AE545" i="6"/>
  <c r="AC545" i="6"/>
  <c r="AA545" i="6"/>
  <c r="Y545" i="6"/>
  <c r="X545" i="6"/>
  <c r="V545" i="6"/>
  <c r="W545" i="6" s="1"/>
  <c r="T545" i="6"/>
  <c r="U545" i="6" s="1"/>
  <c r="AE544" i="6"/>
  <c r="AC544" i="6"/>
  <c r="AA544" i="6"/>
  <c r="Y544" i="6"/>
  <c r="X544" i="6"/>
  <c r="V544" i="6"/>
  <c r="W544" i="6" s="1"/>
  <c r="U544" i="6"/>
  <c r="T544" i="6"/>
  <c r="AE543" i="6"/>
  <c r="AC543" i="6"/>
  <c r="AA543" i="6"/>
  <c r="Y543" i="6"/>
  <c r="X543" i="6"/>
  <c r="V543" i="6"/>
  <c r="W543" i="6" s="1"/>
  <c r="T543" i="6"/>
  <c r="U543" i="6" s="1"/>
  <c r="AE542" i="6"/>
  <c r="AC542" i="6"/>
  <c r="AA542" i="6"/>
  <c r="AF542" i="6" s="1"/>
  <c r="Y542" i="6"/>
  <c r="X542" i="6"/>
  <c r="V542" i="6"/>
  <c r="W542" i="6" s="1"/>
  <c r="T542" i="6"/>
  <c r="U542" i="6" s="1"/>
  <c r="AE541" i="6"/>
  <c r="AC541" i="6"/>
  <c r="AA541" i="6"/>
  <c r="Y541" i="6"/>
  <c r="X541" i="6"/>
  <c r="V541" i="6"/>
  <c r="W541" i="6" s="1"/>
  <c r="T541" i="6"/>
  <c r="U541" i="6" s="1"/>
  <c r="AF540" i="6"/>
  <c r="AE540" i="6"/>
  <c r="AC540" i="6"/>
  <c r="AA540" i="6"/>
  <c r="Y540" i="6"/>
  <c r="X540" i="6"/>
  <c r="V540" i="6"/>
  <c r="W540" i="6" s="1"/>
  <c r="T540" i="6"/>
  <c r="U540" i="6" s="1"/>
  <c r="AE539" i="6"/>
  <c r="AC539" i="6"/>
  <c r="AA539" i="6"/>
  <c r="AF539" i="6" s="1"/>
  <c r="Y539" i="6"/>
  <c r="X539" i="6"/>
  <c r="V539" i="6"/>
  <c r="W539" i="6" s="1"/>
  <c r="T539" i="6"/>
  <c r="U539" i="6" s="1"/>
  <c r="AE538" i="6"/>
  <c r="AC538" i="6"/>
  <c r="AA538" i="6"/>
  <c r="AF538" i="6" s="1"/>
  <c r="Y538" i="6"/>
  <c r="X538" i="6"/>
  <c r="W538" i="6"/>
  <c r="V538" i="6"/>
  <c r="T538" i="6"/>
  <c r="U538" i="6" s="1"/>
  <c r="AE537" i="6"/>
  <c r="AF537" i="6" s="1"/>
  <c r="AC537" i="6"/>
  <c r="AA537" i="6"/>
  <c r="Y537" i="6"/>
  <c r="X537" i="6"/>
  <c r="V537" i="6"/>
  <c r="W537" i="6" s="1"/>
  <c r="T537" i="6"/>
  <c r="U537" i="6" s="1"/>
  <c r="AE536" i="6"/>
  <c r="AC536" i="6"/>
  <c r="AA536" i="6"/>
  <c r="Y536" i="6"/>
  <c r="X536" i="6"/>
  <c r="V536" i="6"/>
  <c r="W536" i="6" s="1"/>
  <c r="T536" i="6"/>
  <c r="U536" i="6" s="1"/>
  <c r="AE535" i="6"/>
  <c r="AC535" i="6"/>
  <c r="AA535" i="6"/>
  <c r="Y535" i="6"/>
  <c r="X535" i="6"/>
  <c r="V535" i="6"/>
  <c r="W535" i="6" s="1"/>
  <c r="T535" i="6"/>
  <c r="U535" i="6" s="1"/>
  <c r="AE534" i="6"/>
  <c r="AC534" i="6"/>
  <c r="AA534" i="6"/>
  <c r="AF534" i="6" s="1"/>
  <c r="Y534" i="6"/>
  <c r="X534" i="6"/>
  <c r="V534" i="6"/>
  <c r="W534" i="6" s="1"/>
  <c r="U534" i="6"/>
  <c r="T534" i="6"/>
  <c r="AE533" i="6"/>
  <c r="AC533" i="6"/>
  <c r="AA533" i="6"/>
  <c r="Y533" i="6"/>
  <c r="X533" i="6"/>
  <c r="V533" i="6"/>
  <c r="W533" i="6" s="1"/>
  <c r="T533" i="6"/>
  <c r="U533" i="6" s="1"/>
  <c r="AE532" i="6"/>
  <c r="AC532" i="6"/>
  <c r="AA532" i="6"/>
  <c r="Y532" i="6"/>
  <c r="X532" i="6"/>
  <c r="V532" i="6"/>
  <c r="W532" i="6" s="1"/>
  <c r="T532" i="6"/>
  <c r="U532" i="6" s="1"/>
  <c r="AE531" i="6"/>
  <c r="AC531" i="6"/>
  <c r="AA531" i="6"/>
  <c r="Y531" i="6"/>
  <c r="X531" i="6"/>
  <c r="V531" i="6"/>
  <c r="W531" i="6" s="1"/>
  <c r="T531" i="6"/>
  <c r="U531" i="6" s="1"/>
  <c r="AE530" i="6"/>
  <c r="AC530" i="6"/>
  <c r="AA530" i="6"/>
  <c r="Y530" i="6"/>
  <c r="X530" i="6"/>
  <c r="V530" i="6"/>
  <c r="W530" i="6" s="1"/>
  <c r="T530" i="6"/>
  <c r="U530" i="6" s="1"/>
  <c r="AE529" i="6"/>
  <c r="AC529" i="6"/>
  <c r="AA529" i="6"/>
  <c r="Y529" i="6"/>
  <c r="X529" i="6"/>
  <c r="V529" i="6"/>
  <c r="W529" i="6" s="1"/>
  <c r="T529" i="6"/>
  <c r="U529" i="6" s="1"/>
  <c r="AE528" i="6"/>
  <c r="AC528" i="6"/>
  <c r="AA528" i="6"/>
  <c r="AF528" i="6" s="1"/>
  <c r="Y528" i="6"/>
  <c r="X528" i="6"/>
  <c r="V528" i="6"/>
  <c r="W528" i="6" s="1"/>
  <c r="U528" i="6"/>
  <c r="T528" i="6"/>
  <c r="AE527" i="6"/>
  <c r="AC527" i="6"/>
  <c r="AA527" i="6"/>
  <c r="Y527" i="6"/>
  <c r="X527" i="6"/>
  <c r="V527" i="6"/>
  <c r="W527" i="6" s="1"/>
  <c r="T527" i="6"/>
  <c r="U527" i="6" s="1"/>
  <c r="AE526" i="6"/>
  <c r="AC526" i="6"/>
  <c r="AA526" i="6"/>
  <c r="AF526" i="6" s="1"/>
  <c r="Y526" i="6"/>
  <c r="X526" i="6"/>
  <c r="V526" i="6"/>
  <c r="W526" i="6" s="1"/>
  <c r="T526" i="6"/>
  <c r="U526" i="6" s="1"/>
  <c r="AF525" i="6"/>
  <c r="AE525" i="6"/>
  <c r="AC525" i="6"/>
  <c r="AA525" i="6"/>
  <c r="Y525" i="6"/>
  <c r="X525" i="6"/>
  <c r="V525" i="6"/>
  <c r="W525" i="6" s="1"/>
  <c r="T525" i="6"/>
  <c r="U525" i="6" s="1"/>
  <c r="AE524" i="6"/>
  <c r="AC524" i="6"/>
  <c r="AA524" i="6"/>
  <c r="Y524" i="6"/>
  <c r="X524" i="6"/>
  <c r="V524" i="6"/>
  <c r="W524" i="6" s="1"/>
  <c r="T524" i="6"/>
  <c r="U524" i="6" s="1"/>
  <c r="AE523" i="6"/>
  <c r="AC523" i="6"/>
  <c r="AA523" i="6"/>
  <c r="Y523" i="6"/>
  <c r="X523" i="6"/>
  <c r="V523" i="6"/>
  <c r="W523" i="6" s="1"/>
  <c r="T523" i="6"/>
  <c r="U523" i="6" s="1"/>
  <c r="AE522" i="6"/>
  <c r="AC522" i="6"/>
  <c r="AA522" i="6"/>
  <c r="Y522" i="6"/>
  <c r="X522" i="6"/>
  <c r="W522" i="6"/>
  <c r="V522" i="6"/>
  <c r="T522" i="6"/>
  <c r="U522" i="6" s="1"/>
  <c r="AE521" i="6"/>
  <c r="AC521" i="6"/>
  <c r="AA521" i="6"/>
  <c r="Y521" i="6"/>
  <c r="X521" i="6"/>
  <c r="V521" i="6"/>
  <c r="W521" i="6" s="1"/>
  <c r="T521" i="6"/>
  <c r="U521" i="6" s="1"/>
  <c r="AE520" i="6"/>
  <c r="AC520" i="6"/>
  <c r="AA520" i="6"/>
  <c r="Y520" i="6"/>
  <c r="X520" i="6"/>
  <c r="V520" i="6"/>
  <c r="W520" i="6" s="1"/>
  <c r="U520" i="6"/>
  <c r="T520" i="6"/>
  <c r="AE519" i="6"/>
  <c r="AC519" i="6"/>
  <c r="AA519" i="6"/>
  <c r="Y519" i="6"/>
  <c r="X519" i="6"/>
  <c r="V519" i="6"/>
  <c r="W519" i="6" s="1"/>
  <c r="T519" i="6"/>
  <c r="U519" i="6" s="1"/>
  <c r="AE518" i="6"/>
  <c r="AC518" i="6"/>
  <c r="AA518" i="6"/>
  <c r="Y518" i="6"/>
  <c r="X518" i="6"/>
  <c r="W518" i="6"/>
  <c r="V518" i="6"/>
  <c r="T518" i="6"/>
  <c r="U518" i="6" s="1"/>
  <c r="AE517" i="6"/>
  <c r="AC517" i="6"/>
  <c r="AA517" i="6"/>
  <c r="Y517" i="6"/>
  <c r="X517" i="6"/>
  <c r="V517" i="6"/>
  <c r="W517" i="6" s="1"/>
  <c r="T517" i="6"/>
  <c r="U517" i="6" s="1"/>
  <c r="AE516" i="6"/>
  <c r="AC516" i="6"/>
  <c r="AA516" i="6"/>
  <c r="Y516" i="6"/>
  <c r="X516" i="6"/>
  <c r="V516" i="6"/>
  <c r="W516" i="6" s="1"/>
  <c r="T516" i="6"/>
  <c r="U516" i="6" s="1"/>
  <c r="AE515" i="6"/>
  <c r="AC515" i="6"/>
  <c r="AA515" i="6"/>
  <c r="Y515" i="6"/>
  <c r="X515" i="6"/>
  <c r="V515" i="6"/>
  <c r="W515" i="6" s="1"/>
  <c r="T515" i="6"/>
  <c r="U515" i="6" s="1"/>
  <c r="AE514" i="6"/>
  <c r="AC514" i="6"/>
  <c r="AA514" i="6"/>
  <c r="Y514" i="6"/>
  <c r="X514" i="6"/>
  <c r="V514" i="6"/>
  <c r="W514" i="6" s="1"/>
  <c r="U514" i="6"/>
  <c r="T514" i="6"/>
  <c r="AE513" i="6"/>
  <c r="AC513" i="6"/>
  <c r="AA513" i="6"/>
  <c r="Y513" i="6"/>
  <c r="X513" i="6"/>
  <c r="V513" i="6"/>
  <c r="W513" i="6" s="1"/>
  <c r="T513" i="6"/>
  <c r="U513" i="6" s="1"/>
  <c r="AE512" i="6"/>
  <c r="AC512" i="6"/>
  <c r="AA512" i="6"/>
  <c r="Y512" i="6"/>
  <c r="X512" i="6"/>
  <c r="V512" i="6"/>
  <c r="W512" i="6" s="1"/>
  <c r="T512" i="6"/>
  <c r="U512" i="6" s="1"/>
  <c r="AE511" i="6"/>
  <c r="AC511" i="6"/>
  <c r="AA511" i="6"/>
  <c r="Y511" i="6"/>
  <c r="X511" i="6"/>
  <c r="V511" i="6"/>
  <c r="W511" i="6" s="1"/>
  <c r="T511" i="6"/>
  <c r="U511" i="6" s="1"/>
  <c r="AE510" i="6"/>
  <c r="AC510" i="6"/>
  <c r="AA510" i="6"/>
  <c r="Y510" i="6"/>
  <c r="X510" i="6"/>
  <c r="V510" i="6"/>
  <c r="W510" i="6" s="1"/>
  <c r="T510" i="6"/>
  <c r="U510" i="6" s="1"/>
  <c r="AE509" i="6"/>
  <c r="AC509" i="6"/>
  <c r="AA509" i="6"/>
  <c r="Y509" i="6"/>
  <c r="X509" i="6"/>
  <c r="V509" i="6"/>
  <c r="W509" i="6" s="1"/>
  <c r="T509" i="6"/>
  <c r="U509" i="6" s="1"/>
  <c r="AE508" i="6"/>
  <c r="AC508" i="6"/>
  <c r="AA508" i="6"/>
  <c r="Y508" i="6"/>
  <c r="X508" i="6"/>
  <c r="V508" i="6"/>
  <c r="W508" i="6" s="1"/>
  <c r="T508" i="6"/>
  <c r="U508" i="6" s="1"/>
  <c r="AE507" i="6"/>
  <c r="AC507" i="6"/>
  <c r="AA507" i="6"/>
  <c r="Y507" i="6"/>
  <c r="X507" i="6"/>
  <c r="V507" i="6"/>
  <c r="W507" i="6" s="1"/>
  <c r="T507" i="6"/>
  <c r="U507" i="6" s="1"/>
  <c r="AE506" i="6"/>
  <c r="AC506" i="6"/>
  <c r="AA506" i="6"/>
  <c r="Y506" i="6"/>
  <c r="X506" i="6"/>
  <c r="V506" i="6"/>
  <c r="W506" i="6" s="1"/>
  <c r="U506" i="6"/>
  <c r="T506" i="6"/>
  <c r="AE505" i="6"/>
  <c r="AC505" i="6"/>
  <c r="AA505" i="6"/>
  <c r="Y505" i="6"/>
  <c r="X505" i="6"/>
  <c r="V505" i="6"/>
  <c r="W505" i="6" s="1"/>
  <c r="T505" i="6"/>
  <c r="U505" i="6" s="1"/>
  <c r="AE504" i="6"/>
  <c r="AC504" i="6"/>
  <c r="AA504" i="6"/>
  <c r="Y504" i="6"/>
  <c r="X504" i="6"/>
  <c r="V504" i="6"/>
  <c r="W504" i="6" s="1"/>
  <c r="T504" i="6"/>
  <c r="U504" i="6" s="1"/>
  <c r="AE503" i="6"/>
  <c r="AC503" i="6"/>
  <c r="AA503" i="6"/>
  <c r="Y503" i="6"/>
  <c r="X503" i="6"/>
  <c r="V503" i="6"/>
  <c r="W503" i="6" s="1"/>
  <c r="T503" i="6"/>
  <c r="U503" i="6" s="1"/>
  <c r="AE502" i="6"/>
  <c r="AF502" i="6" s="1"/>
  <c r="AC502" i="6"/>
  <c r="AA502" i="6"/>
  <c r="Y502" i="6"/>
  <c r="X502" i="6"/>
  <c r="V502" i="6"/>
  <c r="W502" i="6" s="1"/>
  <c r="T502" i="6"/>
  <c r="U502" i="6" s="1"/>
  <c r="AE501" i="6"/>
  <c r="AC501" i="6"/>
  <c r="AA501" i="6"/>
  <c r="Y501" i="6"/>
  <c r="X501" i="6"/>
  <c r="V501" i="6"/>
  <c r="W501" i="6" s="1"/>
  <c r="T501" i="6"/>
  <c r="U501" i="6" s="1"/>
  <c r="AE500" i="6"/>
  <c r="AC500" i="6"/>
  <c r="AA500" i="6"/>
  <c r="Y500" i="6"/>
  <c r="X500" i="6"/>
  <c r="V500" i="6"/>
  <c r="W500" i="6" s="1"/>
  <c r="T500" i="6"/>
  <c r="U500" i="6" s="1"/>
  <c r="AE499" i="6"/>
  <c r="AC499" i="6"/>
  <c r="AA499" i="6"/>
  <c r="Y499" i="6"/>
  <c r="X499" i="6"/>
  <c r="V499" i="6"/>
  <c r="W499" i="6" s="1"/>
  <c r="U499" i="6"/>
  <c r="T499" i="6"/>
  <c r="AE498" i="6"/>
  <c r="AC498" i="6"/>
  <c r="AA498" i="6"/>
  <c r="Y498" i="6"/>
  <c r="X498" i="6"/>
  <c r="V498" i="6"/>
  <c r="W498" i="6" s="1"/>
  <c r="T498" i="6"/>
  <c r="U498" i="6" s="1"/>
  <c r="AE497" i="6"/>
  <c r="AC497" i="6"/>
  <c r="AA497" i="6"/>
  <c r="Y497" i="6"/>
  <c r="X497" i="6"/>
  <c r="V497" i="6"/>
  <c r="W497" i="6" s="1"/>
  <c r="T497" i="6"/>
  <c r="U497" i="6" s="1"/>
  <c r="AE496" i="6"/>
  <c r="AC496" i="6"/>
  <c r="AA496" i="6"/>
  <c r="Y496" i="6"/>
  <c r="X496" i="6"/>
  <c r="V496" i="6"/>
  <c r="W496" i="6" s="1"/>
  <c r="T496" i="6"/>
  <c r="U496" i="6" s="1"/>
  <c r="AE495" i="6"/>
  <c r="AC495" i="6"/>
  <c r="AA495" i="6"/>
  <c r="Y495" i="6"/>
  <c r="X495" i="6"/>
  <c r="V495" i="6"/>
  <c r="W495" i="6" s="1"/>
  <c r="T495" i="6"/>
  <c r="U495" i="6" s="1"/>
  <c r="AE494" i="6"/>
  <c r="AC494" i="6"/>
  <c r="AA494" i="6"/>
  <c r="Y494" i="6"/>
  <c r="X494" i="6"/>
  <c r="V494" i="6"/>
  <c r="W494" i="6" s="1"/>
  <c r="T494" i="6"/>
  <c r="U494" i="6" s="1"/>
  <c r="AE493" i="6"/>
  <c r="AC493" i="6"/>
  <c r="AA493" i="6"/>
  <c r="AF493" i="6" s="1"/>
  <c r="Y493" i="6"/>
  <c r="X493" i="6"/>
  <c r="W493" i="6"/>
  <c r="V493" i="6"/>
  <c r="T493" i="6"/>
  <c r="U493" i="6" s="1"/>
  <c r="AE492" i="6"/>
  <c r="AC492" i="6"/>
  <c r="AA492" i="6"/>
  <c r="Y492" i="6"/>
  <c r="X492" i="6"/>
  <c r="V492" i="6"/>
  <c r="W492" i="6" s="1"/>
  <c r="T492" i="6"/>
  <c r="U492" i="6" s="1"/>
  <c r="AE491" i="6"/>
  <c r="AC491" i="6"/>
  <c r="AA491" i="6"/>
  <c r="Y491" i="6"/>
  <c r="X491" i="6"/>
  <c r="V491" i="6"/>
  <c r="W491" i="6" s="1"/>
  <c r="T491" i="6"/>
  <c r="U491" i="6" s="1"/>
  <c r="AE490" i="6"/>
  <c r="AC490" i="6"/>
  <c r="AA490" i="6"/>
  <c r="Y490" i="6"/>
  <c r="X490" i="6"/>
  <c r="V490" i="6"/>
  <c r="W490" i="6" s="1"/>
  <c r="T490" i="6"/>
  <c r="U490" i="6" s="1"/>
  <c r="AE489" i="6"/>
  <c r="AF489" i="6" s="1"/>
  <c r="AC489" i="6"/>
  <c r="AA489" i="6"/>
  <c r="Y489" i="6"/>
  <c r="X489" i="6"/>
  <c r="W489" i="6"/>
  <c r="V489" i="6"/>
  <c r="T489" i="6"/>
  <c r="U489" i="6" s="1"/>
  <c r="AE488" i="6"/>
  <c r="AC488" i="6"/>
  <c r="AA488" i="6"/>
  <c r="Y488" i="6"/>
  <c r="X488" i="6"/>
  <c r="V488" i="6"/>
  <c r="W488" i="6" s="1"/>
  <c r="T488" i="6"/>
  <c r="U488" i="6" s="1"/>
  <c r="AE487" i="6"/>
  <c r="AC487" i="6"/>
  <c r="AA487" i="6"/>
  <c r="AF487" i="6" s="1"/>
  <c r="Y487" i="6"/>
  <c r="X487" i="6"/>
  <c r="V487" i="6"/>
  <c r="W487" i="6" s="1"/>
  <c r="T487" i="6"/>
  <c r="U487" i="6" s="1"/>
  <c r="AE486" i="6"/>
  <c r="AC486" i="6"/>
  <c r="AA486" i="6"/>
  <c r="Y486" i="6"/>
  <c r="X486" i="6"/>
  <c r="V486" i="6"/>
  <c r="W486" i="6" s="1"/>
  <c r="T486" i="6"/>
  <c r="U486" i="6" s="1"/>
  <c r="AE485" i="6"/>
  <c r="AC485" i="6"/>
  <c r="AA485" i="6"/>
  <c r="Y485" i="6"/>
  <c r="X485" i="6"/>
  <c r="V485" i="6"/>
  <c r="W485" i="6" s="1"/>
  <c r="T485" i="6"/>
  <c r="U485" i="6" s="1"/>
  <c r="AE484" i="6"/>
  <c r="AC484" i="6"/>
  <c r="AA484" i="6"/>
  <c r="Y484" i="6"/>
  <c r="X484" i="6"/>
  <c r="V484" i="6"/>
  <c r="W484" i="6" s="1"/>
  <c r="T484" i="6"/>
  <c r="U484" i="6" s="1"/>
  <c r="AE483" i="6"/>
  <c r="AC483" i="6"/>
  <c r="AA483" i="6"/>
  <c r="Y483" i="6"/>
  <c r="X483" i="6"/>
  <c r="V483" i="6"/>
  <c r="W483" i="6" s="1"/>
  <c r="T483" i="6"/>
  <c r="U483" i="6" s="1"/>
  <c r="AE482" i="6"/>
  <c r="AC482" i="6"/>
  <c r="AA482" i="6"/>
  <c r="Y482" i="6"/>
  <c r="X482" i="6"/>
  <c r="W482" i="6"/>
  <c r="V482" i="6"/>
  <c r="T482" i="6"/>
  <c r="U482" i="6" s="1"/>
  <c r="AE481" i="6"/>
  <c r="AC481" i="6"/>
  <c r="AA481" i="6"/>
  <c r="AF481" i="6" s="1"/>
  <c r="Y481" i="6"/>
  <c r="X481" i="6"/>
  <c r="V481" i="6"/>
  <c r="W481" i="6" s="1"/>
  <c r="T481" i="6"/>
  <c r="U481" i="6" s="1"/>
  <c r="AE480" i="6"/>
  <c r="AC480" i="6"/>
  <c r="AA480" i="6"/>
  <c r="Y480" i="6"/>
  <c r="X480" i="6"/>
  <c r="V480" i="6"/>
  <c r="W480" i="6" s="1"/>
  <c r="T480" i="6"/>
  <c r="U480" i="6" s="1"/>
  <c r="AE479" i="6"/>
  <c r="AC479" i="6"/>
  <c r="AA479" i="6"/>
  <c r="Y479" i="6"/>
  <c r="X479" i="6"/>
  <c r="V479" i="6"/>
  <c r="W479" i="6" s="1"/>
  <c r="T479" i="6"/>
  <c r="U479" i="6" s="1"/>
  <c r="AE478" i="6"/>
  <c r="AC478" i="6"/>
  <c r="AA478" i="6"/>
  <c r="Y478" i="6"/>
  <c r="X478" i="6"/>
  <c r="V478" i="6"/>
  <c r="W478" i="6" s="1"/>
  <c r="T478" i="6"/>
  <c r="U478" i="6" s="1"/>
  <c r="AE477" i="6"/>
  <c r="AC477" i="6"/>
  <c r="AA477" i="6"/>
  <c r="Y477" i="6"/>
  <c r="X477" i="6"/>
  <c r="V477" i="6"/>
  <c r="W477" i="6" s="1"/>
  <c r="U477" i="6"/>
  <c r="T477" i="6"/>
  <c r="AE476" i="6"/>
  <c r="AC476" i="6"/>
  <c r="AA476" i="6"/>
  <c r="Y476" i="6"/>
  <c r="X476" i="6"/>
  <c r="V476" i="6"/>
  <c r="W476" i="6" s="1"/>
  <c r="T476" i="6"/>
  <c r="U476" i="6" s="1"/>
  <c r="AE475" i="6"/>
  <c r="AC475" i="6"/>
  <c r="AA475" i="6"/>
  <c r="AF475" i="6" s="1"/>
  <c r="Y475" i="6"/>
  <c r="X475" i="6"/>
  <c r="V475" i="6"/>
  <c r="W475" i="6" s="1"/>
  <c r="U475" i="6"/>
  <c r="T475" i="6"/>
  <c r="AE474" i="6"/>
  <c r="AC474" i="6"/>
  <c r="AA474" i="6"/>
  <c r="Y474" i="6"/>
  <c r="X474" i="6"/>
  <c r="V474" i="6"/>
  <c r="W474" i="6" s="1"/>
  <c r="T474" i="6"/>
  <c r="U474" i="6" s="1"/>
  <c r="AE473" i="6"/>
  <c r="AC473" i="6"/>
  <c r="AA473" i="6"/>
  <c r="Y473" i="6"/>
  <c r="X473" i="6"/>
  <c r="V473" i="6"/>
  <c r="W473" i="6" s="1"/>
  <c r="T473" i="6"/>
  <c r="U473" i="6" s="1"/>
  <c r="AE472" i="6"/>
  <c r="AC472" i="6"/>
  <c r="AA472" i="6"/>
  <c r="Y472" i="6"/>
  <c r="X472" i="6"/>
  <c r="V472" i="6"/>
  <c r="W472" i="6" s="1"/>
  <c r="T472" i="6"/>
  <c r="U472" i="6" s="1"/>
  <c r="AE471" i="6"/>
  <c r="AC471" i="6"/>
  <c r="AA471" i="6"/>
  <c r="Y471" i="6"/>
  <c r="X471" i="6"/>
  <c r="V471" i="6"/>
  <c r="W471" i="6" s="1"/>
  <c r="T471" i="6"/>
  <c r="U471" i="6" s="1"/>
  <c r="AE470" i="6"/>
  <c r="AC470" i="6"/>
  <c r="AA470" i="6"/>
  <c r="Y470" i="6"/>
  <c r="X470" i="6"/>
  <c r="W470" i="6"/>
  <c r="V470" i="6"/>
  <c r="T470" i="6"/>
  <c r="U470" i="6" s="1"/>
  <c r="AE469" i="6"/>
  <c r="AC469" i="6"/>
  <c r="AA469" i="6"/>
  <c r="Y469" i="6"/>
  <c r="X469" i="6"/>
  <c r="W469" i="6"/>
  <c r="V469" i="6"/>
  <c r="T469" i="6"/>
  <c r="U469" i="6" s="1"/>
  <c r="AE468" i="6"/>
  <c r="AC468" i="6"/>
  <c r="AA468" i="6"/>
  <c r="Y468" i="6"/>
  <c r="X468" i="6"/>
  <c r="V468" i="6"/>
  <c r="W468" i="6" s="1"/>
  <c r="T468" i="6"/>
  <c r="U468" i="6" s="1"/>
  <c r="AE467" i="6"/>
  <c r="AC467" i="6"/>
  <c r="AA467" i="6"/>
  <c r="Y467" i="6"/>
  <c r="X467" i="6"/>
  <c r="V467" i="6"/>
  <c r="W467" i="6" s="1"/>
  <c r="T467" i="6"/>
  <c r="U467" i="6" s="1"/>
  <c r="AE466" i="6"/>
  <c r="AC466" i="6"/>
  <c r="AA466" i="6"/>
  <c r="Y466" i="6"/>
  <c r="X466" i="6"/>
  <c r="W466" i="6"/>
  <c r="V466" i="6"/>
  <c r="T466" i="6"/>
  <c r="U466" i="6" s="1"/>
  <c r="AE465" i="6"/>
  <c r="AC465" i="6"/>
  <c r="AA465" i="6"/>
  <c r="Y465" i="6"/>
  <c r="X465" i="6"/>
  <c r="V465" i="6"/>
  <c r="W465" i="6" s="1"/>
  <c r="T465" i="6"/>
  <c r="U465" i="6" s="1"/>
  <c r="AE464" i="6"/>
  <c r="AC464" i="6"/>
  <c r="AA464" i="6"/>
  <c r="Y464" i="6"/>
  <c r="X464" i="6"/>
  <c r="V464" i="6"/>
  <c r="W464" i="6" s="1"/>
  <c r="T464" i="6"/>
  <c r="U464" i="6" s="1"/>
  <c r="AE463" i="6"/>
  <c r="AC463" i="6"/>
  <c r="AA463" i="6"/>
  <c r="Y463" i="6"/>
  <c r="X463" i="6"/>
  <c r="V463" i="6"/>
  <c r="W463" i="6" s="1"/>
  <c r="T463" i="6"/>
  <c r="U463" i="6" s="1"/>
  <c r="AE462" i="6"/>
  <c r="AC462" i="6"/>
  <c r="AA462" i="6"/>
  <c r="Y462" i="6"/>
  <c r="X462" i="6"/>
  <c r="V462" i="6"/>
  <c r="W462" i="6" s="1"/>
  <c r="T462" i="6"/>
  <c r="U462" i="6" s="1"/>
  <c r="AE461" i="6"/>
  <c r="AC461" i="6"/>
  <c r="AA461" i="6"/>
  <c r="Y461" i="6"/>
  <c r="X461" i="6"/>
  <c r="V461" i="6"/>
  <c r="W461" i="6" s="1"/>
  <c r="T461" i="6"/>
  <c r="U461" i="6" s="1"/>
  <c r="AE460" i="6"/>
  <c r="AC460" i="6"/>
  <c r="AA460" i="6"/>
  <c r="Y460" i="6"/>
  <c r="X460" i="6"/>
  <c r="V460" i="6"/>
  <c r="W460" i="6" s="1"/>
  <c r="T460" i="6"/>
  <c r="U460" i="6" s="1"/>
  <c r="AE459" i="6"/>
  <c r="AC459" i="6"/>
  <c r="AA459" i="6"/>
  <c r="Y459" i="6"/>
  <c r="X459" i="6"/>
  <c r="V459" i="6"/>
  <c r="W459" i="6" s="1"/>
  <c r="T459" i="6"/>
  <c r="U459" i="6" s="1"/>
  <c r="AE458" i="6"/>
  <c r="AC458" i="6"/>
  <c r="AA458" i="6"/>
  <c r="Y458" i="6"/>
  <c r="X458" i="6"/>
  <c r="V458" i="6"/>
  <c r="W458" i="6" s="1"/>
  <c r="T458" i="6"/>
  <c r="U458" i="6" s="1"/>
  <c r="AF457" i="6"/>
  <c r="AE457" i="6"/>
  <c r="AC457" i="6"/>
  <c r="AA457" i="6"/>
  <c r="Y457" i="6"/>
  <c r="X457" i="6"/>
  <c r="V457" i="6"/>
  <c r="W457" i="6" s="1"/>
  <c r="U457" i="6"/>
  <c r="T457" i="6"/>
  <c r="AE456" i="6"/>
  <c r="AC456" i="6"/>
  <c r="AA456" i="6"/>
  <c r="Y456" i="6"/>
  <c r="X456" i="6"/>
  <c r="V456" i="6"/>
  <c r="W456" i="6" s="1"/>
  <c r="T456" i="6"/>
  <c r="U456" i="6" s="1"/>
  <c r="AE455" i="6"/>
  <c r="AC455" i="6"/>
  <c r="AA455" i="6"/>
  <c r="Y455" i="6"/>
  <c r="X455" i="6"/>
  <c r="W455" i="6"/>
  <c r="V455" i="6"/>
  <c r="T455" i="6"/>
  <c r="U455" i="6" s="1"/>
  <c r="AE454" i="6"/>
  <c r="AC454" i="6"/>
  <c r="AA454" i="6"/>
  <c r="Y454" i="6"/>
  <c r="X454" i="6"/>
  <c r="V454" i="6"/>
  <c r="W454" i="6" s="1"/>
  <c r="T454" i="6"/>
  <c r="U454" i="6" s="1"/>
  <c r="AE453" i="6"/>
  <c r="AC453" i="6"/>
  <c r="AA453" i="6"/>
  <c r="Y453" i="6"/>
  <c r="X453" i="6"/>
  <c r="V453" i="6"/>
  <c r="W453" i="6" s="1"/>
  <c r="T453" i="6"/>
  <c r="U453" i="6" s="1"/>
  <c r="AE452" i="6"/>
  <c r="AC452" i="6"/>
  <c r="AA452" i="6"/>
  <c r="Y452" i="6"/>
  <c r="X452" i="6"/>
  <c r="V452" i="6"/>
  <c r="W452" i="6" s="1"/>
  <c r="T452" i="6"/>
  <c r="U452" i="6" s="1"/>
  <c r="AE451" i="6"/>
  <c r="AC451" i="6"/>
  <c r="AA451" i="6"/>
  <c r="Y451" i="6"/>
  <c r="X451" i="6"/>
  <c r="V451" i="6"/>
  <c r="W451" i="6" s="1"/>
  <c r="U451" i="6"/>
  <c r="T451" i="6"/>
  <c r="AE450" i="6"/>
  <c r="AC450" i="6"/>
  <c r="AA450" i="6"/>
  <c r="Y450" i="6"/>
  <c r="X450" i="6"/>
  <c r="V450" i="6"/>
  <c r="W450" i="6" s="1"/>
  <c r="T450" i="6"/>
  <c r="U450" i="6" s="1"/>
  <c r="AE449" i="6"/>
  <c r="AC449" i="6"/>
  <c r="AA449" i="6"/>
  <c r="Y449" i="6"/>
  <c r="X449" i="6"/>
  <c r="V449" i="6"/>
  <c r="W449" i="6" s="1"/>
  <c r="T449" i="6"/>
  <c r="U449" i="6" s="1"/>
  <c r="AE448" i="6"/>
  <c r="AC448" i="6"/>
  <c r="AA448" i="6"/>
  <c r="Y448" i="6"/>
  <c r="X448" i="6"/>
  <c r="W448" i="6"/>
  <c r="V448" i="6"/>
  <c r="T448" i="6"/>
  <c r="U448" i="6" s="1"/>
  <c r="AE447" i="6"/>
  <c r="AC447" i="6"/>
  <c r="AA447" i="6"/>
  <c r="Y447" i="6"/>
  <c r="X447" i="6"/>
  <c r="V447" i="6"/>
  <c r="W447" i="6" s="1"/>
  <c r="T447" i="6"/>
  <c r="U447" i="6" s="1"/>
  <c r="AE446" i="6"/>
  <c r="AC446" i="6"/>
  <c r="AA446" i="6"/>
  <c r="Y446" i="6"/>
  <c r="X446" i="6"/>
  <c r="V446" i="6"/>
  <c r="W446" i="6" s="1"/>
  <c r="T446" i="6"/>
  <c r="U446" i="6" s="1"/>
  <c r="AE445" i="6"/>
  <c r="AC445" i="6"/>
  <c r="AA445" i="6"/>
  <c r="Y445" i="6"/>
  <c r="X445" i="6"/>
  <c r="W445" i="6"/>
  <c r="V445" i="6"/>
  <c r="T445" i="6"/>
  <c r="U445" i="6" s="1"/>
  <c r="AE444" i="6"/>
  <c r="AC444" i="6"/>
  <c r="AA444" i="6"/>
  <c r="Y444" i="6"/>
  <c r="X444" i="6"/>
  <c r="V444" i="6"/>
  <c r="W444" i="6" s="1"/>
  <c r="T444" i="6"/>
  <c r="U444" i="6" s="1"/>
  <c r="AE443" i="6"/>
  <c r="AC443" i="6"/>
  <c r="AA443" i="6"/>
  <c r="Y443" i="6"/>
  <c r="X443" i="6"/>
  <c r="W443" i="6"/>
  <c r="V443" i="6"/>
  <c r="T443" i="6"/>
  <c r="U443" i="6" s="1"/>
  <c r="AE442" i="6"/>
  <c r="AC442" i="6"/>
  <c r="AA442" i="6"/>
  <c r="Y442" i="6"/>
  <c r="X442" i="6"/>
  <c r="V442" i="6"/>
  <c r="W442" i="6" s="1"/>
  <c r="T442" i="6"/>
  <c r="U442" i="6" s="1"/>
  <c r="AE441" i="6"/>
  <c r="AC441" i="6"/>
  <c r="AA441" i="6"/>
  <c r="Y441" i="6"/>
  <c r="X441" i="6"/>
  <c r="W441" i="6"/>
  <c r="V441" i="6"/>
  <c r="T441" i="6"/>
  <c r="U441" i="6" s="1"/>
  <c r="AE440" i="6"/>
  <c r="AC440" i="6"/>
  <c r="AA440" i="6"/>
  <c r="Y440" i="6"/>
  <c r="X440" i="6"/>
  <c r="V440" i="6"/>
  <c r="W440" i="6" s="1"/>
  <c r="T440" i="6"/>
  <c r="U440" i="6" s="1"/>
  <c r="AE439" i="6"/>
  <c r="AC439" i="6"/>
  <c r="AA439" i="6"/>
  <c r="AF439" i="6" s="1"/>
  <c r="Y439" i="6"/>
  <c r="X439" i="6"/>
  <c r="V439" i="6"/>
  <c r="W439" i="6" s="1"/>
  <c r="T439" i="6"/>
  <c r="U439" i="6" s="1"/>
  <c r="AE438" i="6"/>
  <c r="AC438" i="6"/>
  <c r="AA438" i="6"/>
  <c r="Y438" i="6"/>
  <c r="X438" i="6"/>
  <c r="V438" i="6"/>
  <c r="W438" i="6" s="1"/>
  <c r="T438" i="6"/>
  <c r="U438" i="6" s="1"/>
  <c r="AE437" i="6"/>
  <c r="AC437" i="6"/>
  <c r="AA437" i="6"/>
  <c r="Y437" i="6"/>
  <c r="X437" i="6"/>
  <c r="V437" i="6"/>
  <c r="W437" i="6" s="1"/>
  <c r="T437" i="6"/>
  <c r="U437" i="6" s="1"/>
  <c r="AE436" i="6"/>
  <c r="AC436" i="6"/>
  <c r="AA436" i="6"/>
  <c r="Y436" i="6"/>
  <c r="X436" i="6"/>
  <c r="W436" i="6"/>
  <c r="V436" i="6"/>
  <c r="T436" i="6"/>
  <c r="U436" i="6" s="1"/>
  <c r="AE435" i="6"/>
  <c r="AC435" i="6"/>
  <c r="AA435" i="6"/>
  <c r="Y435" i="6"/>
  <c r="X435" i="6"/>
  <c r="V435" i="6"/>
  <c r="W435" i="6" s="1"/>
  <c r="T435" i="6"/>
  <c r="U435" i="6" s="1"/>
  <c r="AE434" i="6"/>
  <c r="AC434" i="6"/>
  <c r="AA434" i="6"/>
  <c r="Y434" i="6"/>
  <c r="X434" i="6"/>
  <c r="V434" i="6"/>
  <c r="W434" i="6" s="1"/>
  <c r="T434" i="6"/>
  <c r="U434" i="6" s="1"/>
  <c r="AE433" i="6"/>
  <c r="AC433" i="6"/>
  <c r="AA433" i="6"/>
  <c r="Y433" i="6"/>
  <c r="X433" i="6"/>
  <c r="W433" i="6"/>
  <c r="V433" i="6"/>
  <c r="T433" i="6"/>
  <c r="U433" i="6" s="1"/>
  <c r="AE432" i="6"/>
  <c r="AC432" i="6"/>
  <c r="AA432" i="6"/>
  <c r="Y432" i="6"/>
  <c r="X432" i="6"/>
  <c r="W432" i="6"/>
  <c r="V432" i="6"/>
  <c r="T432" i="6"/>
  <c r="U432" i="6" s="1"/>
  <c r="AE431" i="6"/>
  <c r="AC431" i="6"/>
  <c r="AA431" i="6"/>
  <c r="Y431" i="6"/>
  <c r="X431" i="6"/>
  <c r="V431" i="6"/>
  <c r="W431" i="6" s="1"/>
  <c r="T431" i="6"/>
  <c r="U431" i="6" s="1"/>
  <c r="AE430" i="6"/>
  <c r="AC430" i="6"/>
  <c r="AA430" i="6"/>
  <c r="Y430" i="6"/>
  <c r="X430" i="6"/>
  <c r="V430" i="6"/>
  <c r="W430" i="6" s="1"/>
  <c r="T430" i="6"/>
  <c r="U430" i="6" s="1"/>
  <c r="AE429" i="6"/>
  <c r="AC429" i="6"/>
  <c r="AA429" i="6"/>
  <c r="Y429" i="6"/>
  <c r="X429" i="6"/>
  <c r="V429" i="6"/>
  <c r="W429" i="6" s="1"/>
  <c r="T429" i="6"/>
  <c r="U429" i="6" s="1"/>
  <c r="AE428" i="6"/>
  <c r="AC428" i="6"/>
  <c r="AA428" i="6"/>
  <c r="Y428" i="6"/>
  <c r="X428" i="6"/>
  <c r="V428" i="6"/>
  <c r="W428" i="6" s="1"/>
  <c r="T428" i="6"/>
  <c r="U428" i="6" s="1"/>
  <c r="AE427" i="6"/>
  <c r="AC427" i="6"/>
  <c r="AA427" i="6"/>
  <c r="Y427" i="6"/>
  <c r="X427" i="6"/>
  <c r="V427" i="6"/>
  <c r="W427" i="6" s="1"/>
  <c r="T427" i="6"/>
  <c r="U427" i="6" s="1"/>
  <c r="AE426" i="6"/>
  <c r="AC426" i="6"/>
  <c r="AA426" i="6"/>
  <c r="AF426" i="6" s="1"/>
  <c r="Y426" i="6"/>
  <c r="X426" i="6"/>
  <c r="V426" i="6"/>
  <c r="W426" i="6" s="1"/>
  <c r="T426" i="6"/>
  <c r="U426" i="6" s="1"/>
  <c r="AE425" i="6"/>
  <c r="AC425" i="6"/>
  <c r="AA425" i="6"/>
  <c r="Y425" i="6"/>
  <c r="X425" i="6"/>
  <c r="W425" i="6"/>
  <c r="V425" i="6"/>
  <c r="T425" i="6"/>
  <c r="U425" i="6" s="1"/>
  <c r="AE424" i="6"/>
  <c r="AC424" i="6"/>
  <c r="AA424" i="6"/>
  <c r="Y424" i="6"/>
  <c r="X424" i="6"/>
  <c r="V424" i="6"/>
  <c r="W424" i="6" s="1"/>
  <c r="T424" i="6"/>
  <c r="U424" i="6" s="1"/>
  <c r="AE423" i="6"/>
  <c r="AC423" i="6"/>
  <c r="AA423" i="6"/>
  <c r="Y423" i="6"/>
  <c r="X423" i="6"/>
  <c r="V423" i="6"/>
  <c r="W423" i="6" s="1"/>
  <c r="U423" i="6"/>
  <c r="T423" i="6"/>
  <c r="AE422" i="6"/>
  <c r="AC422" i="6"/>
  <c r="AA422" i="6"/>
  <c r="AF422" i="6" s="1"/>
  <c r="Y422" i="6"/>
  <c r="X422" i="6"/>
  <c r="V422" i="6"/>
  <c r="W422" i="6" s="1"/>
  <c r="T422" i="6"/>
  <c r="U422" i="6" s="1"/>
  <c r="AE421" i="6"/>
  <c r="AC421" i="6"/>
  <c r="AA421" i="6"/>
  <c r="Y421" i="6"/>
  <c r="X421" i="6"/>
  <c r="V421" i="6"/>
  <c r="W421" i="6" s="1"/>
  <c r="T421" i="6"/>
  <c r="U421" i="6" s="1"/>
  <c r="AI11" i="6"/>
  <c r="AH11" i="6"/>
  <c r="AI7" i="6"/>
  <c r="AH7" i="6"/>
  <c r="AI3" i="6"/>
  <c r="AH3" i="6"/>
  <c r="AE2" i="6"/>
  <c r="AC2" i="6"/>
  <c r="AA2" i="6"/>
  <c r="Y2" i="6"/>
  <c r="X2" i="6"/>
  <c r="V2" i="6"/>
  <c r="W2" i="6" s="1"/>
  <c r="T2" i="6"/>
  <c r="U2" i="6" s="1"/>
  <c r="F1873" i="6"/>
  <c r="F1872" i="6"/>
  <c r="F1871" i="6"/>
  <c r="F1870" i="6"/>
  <c r="F1869" i="6"/>
  <c r="F1868" i="6"/>
  <c r="F1867" i="6"/>
  <c r="F1866" i="6"/>
  <c r="F1865" i="6"/>
  <c r="F1864" i="6"/>
  <c r="F1863" i="6"/>
  <c r="F1862" i="6"/>
  <c r="F1861" i="6"/>
  <c r="F1860" i="6"/>
  <c r="F1859" i="6"/>
  <c r="F1858" i="6"/>
  <c r="F1857" i="6"/>
  <c r="F1856" i="6"/>
  <c r="F1855" i="6"/>
  <c r="F1854" i="6"/>
  <c r="F1853" i="6"/>
  <c r="F1852" i="6"/>
  <c r="F1851" i="6"/>
  <c r="F1850" i="6"/>
  <c r="F1849" i="6"/>
  <c r="F1848" i="6"/>
  <c r="F1847" i="6"/>
  <c r="F1846" i="6"/>
  <c r="F1845" i="6"/>
  <c r="F1844" i="6"/>
  <c r="F1843" i="6"/>
  <c r="F1842" i="6"/>
  <c r="F1841" i="6"/>
  <c r="F1840" i="6"/>
  <c r="F1839" i="6"/>
  <c r="F1838" i="6"/>
  <c r="F1837" i="6"/>
  <c r="F1836" i="6"/>
  <c r="F1835" i="6"/>
  <c r="F1834" i="6"/>
  <c r="F1833" i="6"/>
  <c r="F1832" i="6"/>
  <c r="F1831" i="6"/>
  <c r="F1830" i="6"/>
  <c r="F1829" i="6"/>
  <c r="F1828" i="6"/>
  <c r="F1827" i="6"/>
  <c r="F1826" i="6"/>
  <c r="F1825" i="6"/>
  <c r="F1824" i="6"/>
  <c r="F1823" i="6"/>
  <c r="F1822" i="6"/>
  <c r="F1821" i="6"/>
  <c r="F1820" i="6"/>
  <c r="F1819" i="6"/>
  <c r="F1818" i="6"/>
  <c r="F1817" i="6"/>
  <c r="F1816" i="6"/>
  <c r="F1815" i="6"/>
  <c r="F1814" i="6"/>
  <c r="F1813" i="6"/>
  <c r="F1812" i="6"/>
  <c r="F1811" i="6"/>
  <c r="F1810" i="6"/>
  <c r="F1809" i="6"/>
  <c r="F1808" i="6"/>
  <c r="F1807" i="6"/>
  <c r="F1806" i="6"/>
  <c r="F1805" i="6"/>
  <c r="F1804" i="6"/>
  <c r="F1803" i="6"/>
  <c r="F1802" i="6"/>
  <c r="F1801" i="6"/>
  <c r="F1800" i="6"/>
  <c r="F1799" i="6"/>
  <c r="F1798" i="6"/>
  <c r="F1797" i="6"/>
  <c r="F1796" i="6"/>
  <c r="F1795" i="6"/>
  <c r="F1794" i="6"/>
  <c r="F1793" i="6"/>
  <c r="F1792" i="6"/>
  <c r="F1791" i="6"/>
  <c r="F1790" i="6"/>
  <c r="F1789" i="6"/>
  <c r="F1788" i="6"/>
  <c r="F1787" i="6"/>
  <c r="F1786" i="6"/>
  <c r="F1785" i="6"/>
  <c r="F1784" i="6"/>
  <c r="F1783" i="6"/>
  <c r="F1782" i="6"/>
  <c r="F1781" i="6"/>
  <c r="F1780" i="6"/>
  <c r="F1779" i="6"/>
  <c r="F1778" i="6"/>
  <c r="F1777" i="6"/>
  <c r="F1776" i="6"/>
  <c r="F1775" i="6"/>
  <c r="F1774" i="6"/>
  <c r="F1773" i="6"/>
  <c r="F1772" i="6"/>
  <c r="F1771" i="6"/>
  <c r="F1770" i="6"/>
  <c r="F1769" i="6"/>
  <c r="F1768" i="6"/>
  <c r="F1767" i="6"/>
  <c r="F1766" i="6"/>
  <c r="F1765" i="6"/>
  <c r="F1764" i="6"/>
  <c r="F1763" i="6"/>
  <c r="F1762" i="6"/>
  <c r="F1761" i="6"/>
  <c r="F1760" i="6"/>
  <c r="F1759" i="6"/>
  <c r="F1758" i="6"/>
  <c r="F1757" i="6"/>
  <c r="F1756" i="6"/>
  <c r="F1755" i="6"/>
  <c r="F1754" i="6"/>
  <c r="F1753" i="6"/>
  <c r="F1752" i="6"/>
  <c r="F1751" i="6"/>
  <c r="F1750" i="6"/>
  <c r="F1749" i="6"/>
  <c r="F1748" i="6"/>
  <c r="F1747" i="6"/>
  <c r="F1746" i="6"/>
  <c r="F1745" i="6"/>
  <c r="F1744" i="6"/>
  <c r="F1743" i="6"/>
  <c r="F1742" i="6"/>
  <c r="F1741" i="6"/>
  <c r="F1740" i="6"/>
  <c r="F1739" i="6"/>
  <c r="F1738" i="6"/>
  <c r="F1737" i="6"/>
  <c r="F1736" i="6"/>
  <c r="F1735" i="6"/>
  <c r="F1734" i="6"/>
  <c r="F1733" i="6"/>
  <c r="F1732" i="6"/>
  <c r="F1731" i="6"/>
  <c r="F1730" i="6"/>
  <c r="F1729" i="6"/>
  <c r="F1728" i="6"/>
  <c r="F1727" i="6"/>
  <c r="F1726" i="6"/>
  <c r="F1725" i="6"/>
  <c r="F1724" i="6"/>
  <c r="F1723" i="6"/>
  <c r="F1722" i="6"/>
  <c r="F1721" i="6"/>
  <c r="F1720" i="6"/>
  <c r="F1719" i="6"/>
  <c r="F1718" i="6"/>
  <c r="F1717" i="6"/>
  <c r="F1716" i="6"/>
  <c r="F1715" i="6"/>
  <c r="F1714" i="6"/>
  <c r="F1713" i="6"/>
  <c r="F1712" i="6"/>
  <c r="F1711" i="6"/>
  <c r="F1710" i="6"/>
  <c r="F1709" i="6"/>
  <c r="F1708" i="6"/>
  <c r="F1707" i="6"/>
  <c r="F1706" i="6"/>
  <c r="F1705" i="6"/>
  <c r="F1704" i="6"/>
  <c r="F1703" i="6"/>
  <c r="F1702" i="6"/>
  <c r="F1701" i="6"/>
  <c r="F1700" i="6"/>
  <c r="F1699" i="6"/>
  <c r="F1698" i="6"/>
  <c r="F1697" i="6"/>
  <c r="F1696" i="6"/>
  <c r="F1695" i="6"/>
  <c r="F1694" i="6"/>
  <c r="F1693" i="6"/>
  <c r="F1692" i="6"/>
  <c r="F1691" i="6"/>
  <c r="F1690" i="6"/>
  <c r="F1689" i="6"/>
  <c r="F1688" i="6"/>
  <c r="F1687" i="6"/>
  <c r="F1686" i="6"/>
  <c r="F1685" i="6"/>
  <c r="F1684" i="6"/>
  <c r="F1683" i="6"/>
  <c r="F1682" i="6"/>
  <c r="F1681" i="6"/>
  <c r="F1680" i="6"/>
  <c r="F1679" i="6"/>
  <c r="F1678" i="6"/>
  <c r="F1677" i="6"/>
  <c r="F1676" i="6"/>
  <c r="F1675" i="6"/>
  <c r="F1674" i="6"/>
  <c r="F1673" i="6"/>
  <c r="F1672" i="6"/>
  <c r="F1671" i="6"/>
  <c r="F1670" i="6"/>
  <c r="F1669" i="6"/>
  <c r="F1668" i="6"/>
  <c r="F1667" i="6"/>
  <c r="F1666" i="6"/>
  <c r="F1665" i="6"/>
  <c r="F1664" i="6"/>
  <c r="F1663" i="6"/>
  <c r="F1662" i="6"/>
  <c r="F1661" i="6"/>
  <c r="F1660" i="6"/>
  <c r="F1659" i="6"/>
  <c r="F1658" i="6"/>
  <c r="F1657" i="6"/>
  <c r="F1656" i="6"/>
  <c r="F1655" i="6"/>
  <c r="F1654" i="6"/>
  <c r="F1653" i="6"/>
  <c r="F1652" i="6"/>
  <c r="F1651" i="6"/>
  <c r="F1650" i="6"/>
  <c r="F1649" i="6"/>
  <c r="F1648" i="6"/>
  <c r="F1647" i="6"/>
  <c r="F1646" i="6"/>
  <c r="F1645" i="6"/>
  <c r="F1644" i="6"/>
  <c r="F1643" i="6"/>
  <c r="F1642" i="6"/>
  <c r="F1641" i="6"/>
  <c r="F1640" i="6"/>
  <c r="F1639" i="6"/>
  <c r="F1638" i="6"/>
  <c r="F1637" i="6"/>
  <c r="F1636" i="6"/>
  <c r="F1635" i="6"/>
  <c r="F1634" i="6"/>
  <c r="F1633" i="6"/>
  <c r="F1632" i="6"/>
  <c r="F1631" i="6"/>
  <c r="F1630" i="6"/>
  <c r="F1629" i="6"/>
  <c r="F1628" i="6"/>
  <c r="F1627" i="6"/>
  <c r="F1626" i="6"/>
  <c r="F1625" i="6"/>
  <c r="F1624" i="6"/>
  <c r="F1623" i="6"/>
  <c r="F1622" i="6"/>
  <c r="F1621" i="6"/>
  <c r="F1620" i="6"/>
  <c r="F1619" i="6"/>
  <c r="F1618" i="6"/>
  <c r="F1617" i="6"/>
  <c r="F1616" i="6"/>
  <c r="F1615" i="6"/>
  <c r="F1614" i="6"/>
  <c r="F1613" i="6"/>
  <c r="F1612" i="6"/>
  <c r="F1611" i="6"/>
  <c r="F1610" i="6"/>
  <c r="F1609" i="6"/>
  <c r="F1608" i="6"/>
  <c r="F1607" i="6"/>
  <c r="F1606" i="6"/>
  <c r="F1605" i="6"/>
  <c r="F1604" i="6"/>
  <c r="F1603" i="6"/>
  <c r="F1602" i="6"/>
  <c r="F1601" i="6"/>
  <c r="F1600" i="6"/>
  <c r="F1599" i="6"/>
  <c r="F1598" i="6"/>
  <c r="F1597" i="6"/>
  <c r="F1596" i="6"/>
  <c r="F1595" i="6"/>
  <c r="F1594" i="6"/>
  <c r="F1593" i="6"/>
  <c r="F1592" i="6"/>
  <c r="F1591" i="6"/>
  <c r="F1590" i="6"/>
  <c r="F1589" i="6"/>
  <c r="F1588" i="6"/>
  <c r="F1587" i="6"/>
  <c r="F1586" i="6"/>
  <c r="F1585" i="6"/>
  <c r="F1584" i="6"/>
  <c r="F1583" i="6"/>
  <c r="F1582" i="6"/>
  <c r="F1581" i="6"/>
  <c r="F1580" i="6"/>
  <c r="F1579" i="6"/>
  <c r="F1578" i="6"/>
  <c r="F1577" i="6"/>
  <c r="F1576" i="6"/>
  <c r="F1575" i="6"/>
  <c r="F1574" i="6"/>
  <c r="F1573" i="6"/>
  <c r="F1572" i="6"/>
  <c r="F1571" i="6"/>
  <c r="F1570" i="6"/>
  <c r="F1569" i="6"/>
  <c r="F1568" i="6"/>
  <c r="F1567" i="6"/>
  <c r="F1566" i="6"/>
  <c r="F1565" i="6"/>
  <c r="F1564" i="6"/>
  <c r="F1563" i="6"/>
  <c r="F1562" i="6"/>
  <c r="F1561" i="6"/>
  <c r="F1560" i="6"/>
  <c r="F1559" i="6"/>
  <c r="F1558" i="6"/>
  <c r="F1557" i="6"/>
  <c r="F1556" i="6"/>
  <c r="F1555" i="6"/>
  <c r="F1554" i="6"/>
  <c r="F1553" i="6"/>
  <c r="F1552" i="6"/>
  <c r="F1551" i="6"/>
  <c r="F1550" i="6"/>
  <c r="F1549" i="6"/>
  <c r="F1548" i="6"/>
  <c r="F1547" i="6"/>
  <c r="F1546" i="6"/>
  <c r="F1545" i="6"/>
  <c r="F1544" i="6"/>
  <c r="F1543" i="6"/>
  <c r="F1542" i="6"/>
  <c r="F1541" i="6"/>
  <c r="F1540" i="6"/>
  <c r="F1539" i="6"/>
  <c r="F1538" i="6"/>
  <c r="F1537" i="6"/>
  <c r="F1536" i="6"/>
  <c r="F1535" i="6"/>
  <c r="F1534" i="6"/>
  <c r="F1533" i="6"/>
  <c r="F1532" i="6"/>
  <c r="F1531" i="6"/>
  <c r="F1530" i="6"/>
  <c r="F1529" i="6"/>
  <c r="F1528" i="6"/>
  <c r="F1527" i="6"/>
  <c r="F1526" i="6"/>
  <c r="F1525" i="6"/>
  <c r="F1524" i="6"/>
  <c r="F1523" i="6"/>
  <c r="F1522" i="6"/>
  <c r="F1521" i="6"/>
  <c r="F1520" i="6"/>
  <c r="F1519" i="6"/>
  <c r="F1518" i="6"/>
  <c r="F1517" i="6"/>
  <c r="F1516" i="6"/>
  <c r="F1515" i="6"/>
  <c r="F1514" i="6"/>
  <c r="F1513" i="6"/>
  <c r="F1512" i="6"/>
  <c r="F1511" i="6"/>
  <c r="F1510" i="6"/>
  <c r="F1509" i="6"/>
  <c r="F1508" i="6"/>
  <c r="F1507" i="6"/>
  <c r="F1506" i="6"/>
  <c r="F1505" i="6"/>
  <c r="F1504" i="6"/>
  <c r="F1503" i="6"/>
  <c r="F1502" i="6"/>
  <c r="F1501" i="6"/>
  <c r="F1500" i="6"/>
  <c r="F1499" i="6"/>
  <c r="F1498" i="6"/>
  <c r="F1497" i="6"/>
  <c r="F1496" i="6"/>
  <c r="F1495" i="6"/>
  <c r="F1494" i="6"/>
  <c r="F1493" i="6"/>
  <c r="F1492" i="6"/>
  <c r="F1491" i="6"/>
  <c r="F1490" i="6"/>
  <c r="F1489" i="6"/>
  <c r="F1488" i="6"/>
  <c r="F1487" i="6"/>
  <c r="F1486" i="6"/>
  <c r="F1485" i="6"/>
  <c r="F1484" i="6"/>
  <c r="F1483" i="6"/>
  <c r="F1482" i="6"/>
  <c r="F1481" i="6"/>
  <c r="F1480" i="6"/>
  <c r="F1479" i="6"/>
  <c r="F1478" i="6"/>
  <c r="F1477" i="6"/>
  <c r="F1476" i="6"/>
  <c r="F1475" i="6"/>
  <c r="F1474" i="6"/>
  <c r="F1473" i="6"/>
  <c r="F1472" i="6"/>
  <c r="F1471" i="6"/>
  <c r="F1470" i="6"/>
  <c r="F1469" i="6"/>
  <c r="F1468" i="6"/>
  <c r="F1467" i="6"/>
  <c r="F1466" i="6"/>
  <c r="F1465" i="6"/>
  <c r="F1464" i="6"/>
  <c r="F1463" i="6"/>
  <c r="F1462" i="6"/>
  <c r="F1461" i="6"/>
  <c r="F1460" i="6"/>
  <c r="F1459" i="6"/>
  <c r="F1458" i="6"/>
  <c r="F1457" i="6"/>
  <c r="F1456" i="6"/>
  <c r="F1455" i="6"/>
  <c r="F1454" i="6"/>
  <c r="F1453" i="6"/>
  <c r="F1452" i="6"/>
  <c r="F1451" i="6"/>
  <c r="F1450" i="6"/>
  <c r="F1449" i="6"/>
  <c r="F1448" i="6"/>
  <c r="F1447" i="6"/>
  <c r="F1446" i="6"/>
  <c r="F1445" i="6"/>
  <c r="F1444" i="6"/>
  <c r="F1443" i="6"/>
  <c r="F1442" i="6"/>
  <c r="F1441" i="6"/>
  <c r="F1440" i="6"/>
  <c r="F1439" i="6"/>
  <c r="F1438" i="6"/>
  <c r="F1437" i="6"/>
  <c r="F1436" i="6"/>
  <c r="F1435" i="6"/>
  <c r="F1434" i="6"/>
  <c r="F1433" i="6"/>
  <c r="F1432" i="6"/>
  <c r="F1431" i="6"/>
  <c r="F1430" i="6"/>
  <c r="F1429" i="6"/>
  <c r="F1428" i="6"/>
  <c r="F1427" i="6"/>
  <c r="F1426" i="6"/>
  <c r="F1425" i="6"/>
  <c r="F1424" i="6"/>
  <c r="F1423" i="6"/>
  <c r="F1422" i="6"/>
  <c r="F1421" i="6"/>
  <c r="F1420" i="6"/>
  <c r="F1419" i="6"/>
  <c r="F1418" i="6"/>
  <c r="F1417" i="6"/>
  <c r="F1416" i="6"/>
  <c r="F1415" i="6"/>
  <c r="F1414" i="6"/>
  <c r="F1413" i="6"/>
  <c r="F1412" i="6"/>
  <c r="F1411" i="6"/>
  <c r="F1410" i="6"/>
  <c r="F1409" i="6"/>
  <c r="F1408" i="6"/>
  <c r="F1407" i="6"/>
  <c r="F1406" i="6"/>
  <c r="F1405" i="6"/>
  <c r="F1404" i="6"/>
  <c r="F1403" i="6"/>
  <c r="F1402" i="6"/>
  <c r="F1401" i="6"/>
  <c r="F1400" i="6"/>
  <c r="F1399" i="6"/>
  <c r="F1398" i="6"/>
  <c r="F1397" i="6"/>
  <c r="F1396" i="6"/>
  <c r="F1395" i="6"/>
  <c r="F1394" i="6"/>
  <c r="F1393" i="6"/>
  <c r="F1392" i="6"/>
  <c r="F1391" i="6"/>
  <c r="F1390" i="6"/>
  <c r="F1389" i="6"/>
  <c r="F1388" i="6"/>
  <c r="F1387" i="6"/>
  <c r="F1386" i="6"/>
  <c r="F1385" i="6"/>
  <c r="F1384" i="6"/>
  <c r="F1383" i="6"/>
  <c r="F1382" i="6"/>
  <c r="F1381" i="6"/>
  <c r="F1380" i="6"/>
  <c r="F1379" i="6"/>
  <c r="F1378" i="6"/>
  <c r="F1377" i="6"/>
  <c r="F1376" i="6"/>
  <c r="F1375" i="6"/>
  <c r="F1374" i="6"/>
  <c r="F1373" i="6"/>
  <c r="F1372" i="6"/>
  <c r="F1371" i="6"/>
  <c r="F1370" i="6"/>
  <c r="F1369" i="6"/>
  <c r="F1368" i="6"/>
  <c r="F1367" i="6"/>
  <c r="F1366" i="6"/>
  <c r="F1365" i="6"/>
  <c r="F1364" i="6"/>
  <c r="F1363" i="6"/>
  <c r="F1362" i="6"/>
  <c r="F1361" i="6"/>
  <c r="F1360" i="6"/>
  <c r="F1359" i="6"/>
  <c r="F1358" i="6"/>
  <c r="F1357" i="6"/>
  <c r="F1356" i="6"/>
  <c r="F1355" i="6"/>
  <c r="F1354" i="6"/>
  <c r="F1353" i="6"/>
  <c r="F1352" i="6"/>
  <c r="F1351" i="6"/>
  <c r="F1350" i="6"/>
  <c r="F1349" i="6"/>
  <c r="F1348" i="6"/>
  <c r="F1347" i="6"/>
  <c r="F1346" i="6"/>
  <c r="F1345" i="6"/>
  <c r="F1344" i="6"/>
  <c r="F1343" i="6"/>
  <c r="F1342" i="6"/>
  <c r="F1341" i="6"/>
  <c r="F1340" i="6"/>
  <c r="F1339" i="6"/>
  <c r="F1338" i="6"/>
  <c r="F1337" i="6"/>
  <c r="F1336" i="6"/>
  <c r="F1335" i="6"/>
  <c r="F1334" i="6"/>
  <c r="F1333" i="6"/>
  <c r="F1332" i="6"/>
  <c r="F1331" i="6"/>
  <c r="F1330" i="6"/>
  <c r="F1329" i="6"/>
  <c r="F1328" i="6"/>
  <c r="F1327" i="6"/>
  <c r="F1326" i="6"/>
  <c r="F1325" i="6"/>
  <c r="F1324" i="6"/>
  <c r="F1323" i="6"/>
  <c r="F1322" i="6"/>
  <c r="F1321" i="6"/>
  <c r="F1320" i="6"/>
  <c r="F1319" i="6"/>
  <c r="F1318" i="6"/>
  <c r="F1317" i="6"/>
  <c r="F1316" i="6"/>
  <c r="F1315" i="6"/>
  <c r="F1314" i="6"/>
  <c r="F1313" i="6"/>
  <c r="F1312" i="6"/>
  <c r="F1311" i="6"/>
  <c r="F1310" i="6"/>
  <c r="F1309" i="6"/>
  <c r="F1308" i="6"/>
  <c r="F1307" i="6"/>
  <c r="F1306" i="6"/>
  <c r="F1305" i="6"/>
  <c r="F1304" i="6"/>
  <c r="F1303" i="6"/>
  <c r="F1302" i="6"/>
  <c r="F1301" i="6"/>
  <c r="F1300" i="6"/>
  <c r="F1299" i="6"/>
  <c r="F1298" i="6"/>
  <c r="F1297" i="6"/>
  <c r="F1296" i="6"/>
  <c r="F1295" i="6"/>
  <c r="F1294" i="6"/>
  <c r="F1293" i="6"/>
  <c r="F1292" i="6"/>
  <c r="F1291" i="6"/>
  <c r="F1290" i="6"/>
  <c r="F1289" i="6"/>
  <c r="F1288" i="6"/>
  <c r="F1287" i="6"/>
  <c r="F1286" i="6"/>
  <c r="F1285" i="6"/>
  <c r="F1284" i="6"/>
  <c r="F1283" i="6"/>
  <c r="F1282" i="6"/>
  <c r="F1281" i="6"/>
  <c r="F1280" i="6"/>
  <c r="F1279" i="6"/>
  <c r="F1278" i="6"/>
  <c r="F1277" i="6"/>
  <c r="F1276" i="6"/>
  <c r="F1275" i="6"/>
  <c r="F1274" i="6"/>
  <c r="F1273" i="6"/>
  <c r="F1272" i="6"/>
  <c r="F1271" i="6"/>
  <c r="F1270" i="6"/>
  <c r="F1269" i="6"/>
  <c r="F1268" i="6"/>
  <c r="F1267" i="6"/>
  <c r="F1266" i="6"/>
  <c r="F1265" i="6"/>
  <c r="F1264" i="6"/>
  <c r="F1263" i="6"/>
  <c r="F1262" i="6"/>
  <c r="F1261" i="6"/>
  <c r="F1260" i="6"/>
  <c r="F1259" i="6"/>
  <c r="F1258" i="6"/>
  <c r="F1257" i="6"/>
  <c r="F1256" i="6"/>
  <c r="F1255" i="6"/>
  <c r="F1254" i="6"/>
  <c r="F1253" i="6"/>
  <c r="F1252" i="6"/>
  <c r="F1251" i="6"/>
  <c r="F1250" i="6"/>
  <c r="F1249" i="6"/>
  <c r="F1248" i="6"/>
  <c r="F1247" i="6"/>
  <c r="F1246" i="6"/>
  <c r="F1245" i="6"/>
  <c r="F1244" i="6"/>
  <c r="F1243" i="6"/>
  <c r="F1242" i="6"/>
  <c r="F1241" i="6"/>
  <c r="F1240" i="6"/>
  <c r="F1239" i="6"/>
  <c r="F1238" i="6"/>
  <c r="F1237" i="6"/>
  <c r="F1236" i="6"/>
  <c r="F1235" i="6"/>
  <c r="F1234" i="6"/>
  <c r="F1233" i="6"/>
  <c r="F1232" i="6"/>
  <c r="F1231" i="6"/>
  <c r="F1230" i="6"/>
  <c r="F1229" i="6"/>
  <c r="F1228" i="6"/>
  <c r="F1227" i="6"/>
  <c r="F1226" i="6"/>
  <c r="F1225" i="6"/>
  <c r="F1224" i="6"/>
  <c r="F1223" i="6"/>
  <c r="F1222" i="6"/>
  <c r="F1221" i="6"/>
  <c r="F1220" i="6"/>
  <c r="F1219" i="6"/>
  <c r="F1218" i="6"/>
  <c r="F1217" i="6"/>
  <c r="F1216" i="6"/>
  <c r="F1215" i="6"/>
  <c r="F1214" i="6"/>
  <c r="F1213" i="6"/>
  <c r="F1212" i="6"/>
  <c r="F1211" i="6"/>
  <c r="F1210" i="6"/>
  <c r="E947" i="6"/>
  <c r="D947" i="6"/>
  <c r="C947" i="6"/>
  <c r="B947" i="6"/>
  <c r="A947" i="6"/>
  <c r="E946" i="6"/>
  <c r="D946" i="6"/>
  <c r="C946" i="6"/>
  <c r="B946" i="6"/>
  <c r="A946" i="6"/>
  <c r="D945" i="6"/>
  <c r="C945" i="6"/>
  <c r="B945" i="6"/>
  <c r="A945" i="6"/>
  <c r="E944" i="6"/>
  <c r="D944" i="6"/>
  <c r="C944" i="6"/>
  <c r="B944" i="6"/>
  <c r="A944" i="6"/>
  <c r="D943" i="6"/>
  <c r="C943" i="6"/>
  <c r="B943" i="6"/>
  <c r="A943" i="6"/>
  <c r="E942" i="6"/>
  <c r="D942" i="6"/>
  <c r="C942" i="6"/>
  <c r="B942" i="6"/>
  <c r="A942" i="6"/>
  <c r="E941" i="6"/>
  <c r="C941" i="6"/>
  <c r="B941" i="6"/>
  <c r="A941" i="6"/>
  <c r="E940" i="6"/>
  <c r="D940" i="6"/>
  <c r="C940" i="6"/>
  <c r="B940" i="6"/>
  <c r="A940" i="6"/>
  <c r="E939" i="6"/>
  <c r="D939" i="6"/>
  <c r="C939" i="6"/>
  <c r="B939" i="6"/>
  <c r="A939" i="6"/>
  <c r="E938" i="6"/>
  <c r="C938" i="6"/>
  <c r="B938" i="6"/>
  <c r="A938" i="6"/>
  <c r="D937" i="6"/>
  <c r="C937" i="6"/>
  <c r="B937" i="6"/>
  <c r="A937" i="6"/>
  <c r="E936" i="6"/>
  <c r="D936" i="6"/>
  <c r="C936" i="6"/>
  <c r="B936" i="6"/>
  <c r="A936" i="6"/>
  <c r="E935" i="6"/>
  <c r="C935" i="6"/>
  <c r="B935" i="6"/>
  <c r="A935" i="6"/>
  <c r="E934" i="6"/>
  <c r="B934" i="6"/>
  <c r="A934" i="6"/>
  <c r="E933" i="6"/>
  <c r="D933" i="6"/>
  <c r="C933" i="6"/>
  <c r="B933" i="6"/>
  <c r="A933" i="6"/>
  <c r="D932" i="6"/>
  <c r="C932" i="6"/>
  <c r="B932" i="6"/>
  <c r="A932" i="6"/>
  <c r="E931" i="6"/>
  <c r="D931" i="6"/>
  <c r="C931" i="6"/>
  <c r="B931" i="6"/>
  <c r="A931" i="6"/>
  <c r="E930" i="6"/>
  <c r="D930" i="6"/>
  <c r="C930" i="6"/>
  <c r="B930" i="6"/>
  <c r="A930" i="6"/>
  <c r="D929" i="6"/>
  <c r="C929" i="6"/>
  <c r="B929" i="6"/>
  <c r="A929" i="6"/>
  <c r="E928" i="6"/>
  <c r="C928" i="6"/>
  <c r="B928" i="6"/>
  <c r="A928" i="6"/>
  <c r="E927" i="6"/>
  <c r="C927" i="6"/>
  <c r="B927" i="6"/>
  <c r="A927" i="6"/>
  <c r="E926" i="6"/>
  <c r="D926" i="6"/>
  <c r="C926" i="6"/>
  <c r="B926" i="6"/>
  <c r="A926" i="6"/>
  <c r="E925" i="6"/>
  <c r="D925" i="6"/>
  <c r="C925" i="6"/>
  <c r="B925" i="6"/>
  <c r="A925" i="6"/>
  <c r="E924" i="6"/>
  <c r="D924" i="6"/>
  <c r="C924" i="6"/>
  <c r="B924" i="6"/>
  <c r="A924" i="6"/>
  <c r="D923" i="6"/>
  <c r="C923" i="6"/>
  <c r="B923" i="6"/>
  <c r="A923" i="6"/>
  <c r="C922" i="6"/>
  <c r="B922" i="6"/>
  <c r="A922" i="6"/>
  <c r="D921" i="6"/>
  <c r="C921" i="6"/>
  <c r="B921" i="6"/>
  <c r="A921" i="6"/>
  <c r="E920" i="6"/>
  <c r="D920" i="6"/>
  <c r="C920" i="6"/>
  <c r="B920" i="6"/>
  <c r="A920" i="6"/>
  <c r="C919" i="6"/>
  <c r="B919" i="6"/>
  <c r="A919" i="6"/>
  <c r="E918" i="6"/>
  <c r="C918" i="6"/>
  <c r="B918" i="6"/>
  <c r="A918" i="6"/>
  <c r="D917" i="6"/>
  <c r="C917" i="6"/>
  <c r="B917" i="6"/>
  <c r="A917" i="6"/>
  <c r="E916" i="6"/>
  <c r="D916" i="6"/>
  <c r="C916" i="6"/>
  <c r="B916" i="6"/>
  <c r="A916" i="6"/>
  <c r="D915" i="6"/>
  <c r="C915" i="6"/>
  <c r="B915" i="6"/>
  <c r="A915" i="6"/>
  <c r="E914" i="6"/>
  <c r="D914" i="6"/>
  <c r="C914" i="6"/>
  <c r="B914" i="6"/>
  <c r="A914" i="6"/>
  <c r="D913" i="6"/>
  <c r="C913" i="6"/>
  <c r="B913" i="6"/>
  <c r="A913" i="6"/>
  <c r="E912" i="6"/>
  <c r="D912" i="6"/>
  <c r="C912" i="6"/>
  <c r="B912" i="6"/>
  <c r="A912" i="6"/>
  <c r="E911" i="6"/>
  <c r="D911" i="6"/>
  <c r="C911" i="6"/>
  <c r="B911" i="6"/>
  <c r="A911" i="6"/>
  <c r="D910" i="6"/>
  <c r="C910" i="6"/>
  <c r="B910" i="6"/>
  <c r="A910" i="6"/>
  <c r="E909" i="6"/>
  <c r="C909" i="6"/>
  <c r="B909" i="6"/>
  <c r="A909" i="6"/>
  <c r="E908" i="6"/>
  <c r="D908" i="6"/>
  <c r="C908" i="6"/>
  <c r="B908" i="6"/>
  <c r="A908" i="6"/>
  <c r="E907" i="6"/>
  <c r="D907" i="6"/>
  <c r="C907" i="6"/>
  <c r="B907" i="6"/>
  <c r="A907" i="6"/>
  <c r="E906" i="6"/>
  <c r="C906" i="6"/>
  <c r="B906" i="6"/>
  <c r="A906" i="6"/>
  <c r="C905" i="6"/>
  <c r="B905" i="6"/>
  <c r="A905" i="6"/>
  <c r="E904" i="6"/>
  <c r="D904" i="6"/>
  <c r="C904" i="6"/>
  <c r="B904" i="6"/>
  <c r="A904" i="6"/>
  <c r="E903" i="6"/>
  <c r="C903" i="6"/>
  <c r="B903" i="6"/>
  <c r="A903" i="6"/>
  <c r="E902" i="6"/>
  <c r="B902" i="6"/>
  <c r="A902" i="6"/>
  <c r="E901" i="6"/>
  <c r="D901" i="6"/>
  <c r="C901" i="6"/>
  <c r="B901" i="6"/>
  <c r="A901" i="6"/>
  <c r="D900" i="6"/>
  <c r="C900" i="6"/>
  <c r="B900" i="6"/>
  <c r="A900" i="6"/>
  <c r="D899" i="6"/>
  <c r="C899" i="6"/>
  <c r="B899" i="6"/>
  <c r="A899" i="6"/>
  <c r="E898" i="6"/>
  <c r="D898" i="6"/>
  <c r="C898" i="6"/>
  <c r="B898" i="6"/>
  <c r="A898" i="6"/>
  <c r="D897" i="6"/>
  <c r="C897" i="6"/>
  <c r="B897" i="6"/>
  <c r="A897" i="6"/>
  <c r="E896" i="6"/>
  <c r="D896" i="6"/>
  <c r="C896" i="6"/>
  <c r="B896" i="6"/>
  <c r="A896" i="6"/>
  <c r="E895" i="6"/>
  <c r="D895" i="6"/>
  <c r="C895" i="6"/>
  <c r="B895" i="6"/>
  <c r="A895" i="6"/>
  <c r="C894" i="6"/>
  <c r="B894" i="6"/>
  <c r="A894" i="6"/>
  <c r="C893" i="6"/>
  <c r="B893" i="6"/>
  <c r="A893" i="6"/>
  <c r="E892" i="6"/>
  <c r="D892" i="6"/>
  <c r="C892" i="6"/>
  <c r="B892" i="6"/>
  <c r="A892" i="6"/>
  <c r="D891" i="6"/>
  <c r="C891" i="6"/>
  <c r="B891" i="6"/>
  <c r="A891" i="6"/>
  <c r="E890" i="6"/>
  <c r="C890" i="6"/>
  <c r="B890" i="6"/>
  <c r="A890" i="6"/>
  <c r="D889" i="6"/>
  <c r="C889" i="6"/>
  <c r="B889" i="6"/>
  <c r="A889" i="6"/>
  <c r="E888" i="6"/>
  <c r="D888" i="6"/>
  <c r="C888" i="6"/>
  <c r="B888" i="6"/>
  <c r="A888" i="6"/>
  <c r="D887" i="6"/>
  <c r="C887" i="6"/>
  <c r="B887" i="6"/>
  <c r="A887" i="6"/>
  <c r="C886" i="6"/>
  <c r="B886" i="6"/>
  <c r="A886" i="6"/>
  <c r="E885" i="6"/>
  <c r="D885" i="6"/>
  <c r="C885" i="6"/>
  <c r="B885" i="6"/>
  <c r="A885" i="6"/>
  <c r="E884" i="6"/>
  <c r="D884" i="6"/>
  <c r="C884" i="6"/>
  <c r="B884" i="6"/>
  <c r="A884" i="6"/>
  <c r="E883" i="6"/>
  <c r="D883" i="6"/>
  <c r="C883" i="6"/>
  <c r="B883" i="6"/>
  <c r="A883" i="6"/>
  <c r="E882" i="6"/>
  <c r="D882" i="6"/>
  <c r="C882" i="6"/>
  <c r="B882" i="6"/>
  <c r="A882" i="6"/>
  <c r="D881" i="6"/>
  <c r="C881" i="6"/>
  <c r="B881" i="6"/>
  <c r="A881" i="6"/>
  <c r="E880" i="6"/>
  <c r="D880" i="6"/>
  <c r="C880" i="6"/>
  <c r="B880" i="6"/>
  <c r="A880" i="6"/>
  <c r="E879" i="6"/>
  <c r="D879" i="6"/>
  <c r="C879" i="6"/>
  <c r="B879" i="6"/>
  <c r="A879" i="6"/>
  <c r="E878" i="6"/>
  <c r="D878" i="6"/>
  <c r="C878" i="6"/>
  <c r="B878" i="6"/>
  <c r="A878" i="6"/>
  <c r="E877" i="6"/>
  <c r="C877" i="6"/>
  <c r="B877" i="6"/>
  <c r="A877" i="6"/>
  <c r="E876" i="6"/>
  <c r="D876" i="6"/>
  <c r="C876" i="6"/>
  <c r="B876" i="6"/>
  <c r="A876" i="6"/>
  <c r="E875" i="6"/>
  <c r="D875" i="6"/>
  <c r="C875" i="6"/>
  <c r="B875" i="6"/>
  <c r="A875" i="6"/>
  <c r="E874" i="6"/>
  <c r="C874" i="6"/>
  <c r="B874" i="6"/>
  <c r="A874" i="6"/>
  <c r="C873" i="6"/>
  <c r="B873" i="6"/>
  <c r="A873" i="6"/>
  <c r="D872" i="6"/>
  <c r="C872" i="6"/>
  <c r="B872" i="6"/>
  <c r="A872" i="6"/>
  <c r="E871" i="6"/>
  <c r="C871" i="6"/>
  <c r="B871" i="6"/>
  <c r="A871" i="6"/>
  <c r="E870" i="6"/>
  <c r="D870" i="6"/>
  <c r="B870" i="6"/>
  <c r="A870" i="6"/>
  <c r="E869" i="6"/>
  <c r="D869" i="6"/>
  <c r="C869" i="6"/>
  <c r="B869" i="6"/>
  <c r="A869" i="6"/>
  <c r="D868" i="6"/>
  <c r="C868" i="6"/>
  <c r="B868" i="6"/>
  <c r="A868" i="6"/>
  <c r="D867" i="6"/>
  <c r="C867" i="6"/>
  <c r="B867" i="6"/>
  <c r="A867" i="6"/>
  <c r="E866" i="6"/>
  <c r="D866" i="6"/>
  <c r="C866" i="6"/>
  <c r="B866" i="6"/>
  <c r="A866" i="6"/>
  <c r="D865" i="6"/>
  <c r="C865" i="6"/>
  <c r="B865" i="6"/>
  <c r="A865" i="6"/>
  <c r="E864" i="6"/>
  <c r="C864" i="6"/>
  <c r="B864" i="6"/>
  <c r="A864" i="6"/>
  <c r="E863" i="6"/>
  <c r="C863" i="6"/>
  <c r="B863" i="6"/>
  <c r="A863" i="6"/>
  <c r="E862" i="6"/>
  <c r="D862" i="6"/>
  <c r="C862" i="6"/>
  <c r="B862" i="6"/>
  <c r="A862" i="6"/>
  <c r="E861" i="6"/>
  <c r="D861" i="6"/>
  <c r="C861" i="6"/>
  <c r="B861" i="6"/>
  <c r="A861" i="6"/>
  <c r="D860" i="6"/>
  <c r="C860" i="6"/>
  <c r="B860" i="6"/>
  <c r="A860" i="6"/>
  <c r="E859" i="6"/>
  <c r="D859" i="6"/>
  <c r="C859" i="6"/>
  <c r="B859" i="6"/>
  <c r="A859" i="6"/>
  <c r="E858" i="6"/>
  <c r="D858" i="6"/>
  <c r="C858" i="6"/>
  <c r="B858" i="6"/>
  <c r="A858" i="6"/>
  <c r="D857" i="6"/>
  <c r="C857" i="6"/>
  <c r="B857" i="6"/>
  <c r="A857" i="6"/>
  <c r="E856" i="6"/>
  <c r="C856" i="6"/>
  <c r="B856" i="6"/>
  <c r="A856" i="6"/>
  <c r="E855" i="6"/>
  <c r="C855" i="6"/>
  <c r="B855" i="6"/>
  <c r="A855" i="6"/>
  <c r="B854" i="6"/>
  <c r="A854" i="6"/>
  <c r="E853" i="6"/>
  <c r="C853" i="6"/>
  <c r="B853" i="6"/>
  <c r="A853" i="6"/>
  <c r="E852" i="6"/>
  <c r="D852" i="6"/>
  <c r="C852" i="6"/>
  <c r="B852" i="6"/>
  <c r="A852" i="6"/>
  <c r="E851" i="6"/>
  <c r="D851" i="6"/>
  <c r="C851" i="6"/>
  <c r="B851" i="6"/>
  <c r="A851" i="6"/>
  <c r="E850" i="6"/>
  <c r="D850" i="6"/>
  <c r="C850" i="6"/>
  <c r="B850" i="6"/>
  <c r="A850" i="6"/>
  <c r="C849" i="6"/>
  <c r="B849" i="6"/>
  <c r="A849" i="6"/>
  <c r="D848" i="6"/>
  <c r="C848" i="6"/>
  <c r="B848" i="6"/>
  <c r="A848" i="6"/>
  <c r="C847" i="6"/>
  <c r="B847" i="6"/>
  <c r="A847" i="6"/>
  <c r="E846" i="6"/>
  <c r="C846" i="6"/>
  <c r="B846" i="6"/>
  <c r="A846" i="6"/>
  <c r="C845" i="6"/>
  <c r="B845" i="6"/>
  <c r="A845" i="6"/>
  <c r="E844" i="6"/>
  <c r="D844" i="6"/>
  <c r="C844" i="6"/>
  <c r="B844" i="6"/>
  <c r="A844" i="6"/>
  <c r="D843" i="6"/>
  <c r="C843" i="6"/>
  <c r="B843" i="6"/>
  <c r="A843" i="6"/>
  <c r="E842" i="6"/>
  <c r="D842" i="6"/>
  <c r="C842" i="6"/>
  <c r="B842" i="6"/>
  <c r="A842" i="6"/>
  <c r="D841" i="6"/>
  <c r="C841" i="6"/>
  <c r="B841" i="6"/>
  <c r="A841" i="6"/>
  <c r="D840" i="6"/>
  <c r="C840" i="6"/>
  <c r="B840" i="6"/>
  <c r="A840" i="6"/>
  <c r="C839" i="6"/>
  <c r="B839" i="6"/>
  <c r="A839" i="6"/>
  <c r="B838" i="6"/>
  <c r="A838" i="6"/>
  <c r="C837" i="6"/>
  <c r="B837" i="6"/>
  <c r="A837" i="6"/>
  <c r="E836" i="6"/>
  <c r="C836" i="6"/>
  <c r="B836" i="6"/>
  <c r="A836" i="6"/>
  <c r="E835" i="6"/>
  <c r="D835" i="6"/>
  <c r="C835" i="6"/>
  <c r="B835" i="6"/>
  <c r="A835" i="6"/>
  <c r="E834" i="6"/>
  <c r="C834" i="6"/>
  <c r="B834" i="6"/>
  <c r="A834" i="6"/>
  <c r="D833" i="6"/>
  <c r="C833" i="6"/>
  <c r="B833" i="6"/>
  <c r="A833" i="6"/>
  <c r="C832" i="6"/>
  <c r="B832" i="6"/>
  <c r="A832" i="6"/>
  <c r="D831" i="6"/>
  <c r="C831" i="6"/>
  <c r="B831" i="6"/>
  <c r="A831" i="6"/>
  <c r="E830" i="6"/>
  <c r="B830" i="6"/>
  <c r="A830" i="6"/>
  <c r="D829" i="6"/>
  <c r="C829" i="6"/>
  <c r="B829" i="6"/>
  <c r="A829" i="6"/>
  <c r="E828" i="6"/>
  <c r="C828" i="6"/>
  <c r="B828" i="6"/>
  <c r="A828" i="6"/>
  <c r="E827" i="6"/>
  <c r="D827" i="6"/>
  <c r="C827" i="6"/>
  <c r="B827" i="6"/>
  <c r="A827" i="6"/>
  <c r="E826" i="6"/>
  <c r="C826" i="6"/>
  <c r="B826" i="6"/>
  <c r="A826" i="6"/>
  <c r="D825" i="6"/>
  <c r="C825" i="6"/>
  <c r="B825" i="6"/>
  <c r="A825" i="6"/>
  <c r="E824" i="6"/>
  <c r="D824" i="6"/>
  <c r="C824" i="6"/>
  <c r="B824" i="6"/>
  <c r="A824" i="6"/>
  <c r="C823" i="6"/>
  <c r="B823" i="6"/>
  <c r="A823" i="6"/>
  <c r="D822" i="6"/>
  <c r="C822" i="6"/>
  <c r="B822" i="6"/>
  <c r="A822" i="6"/>
  <c r="E821" i="6"/>
  <c r="C821" i="6"/>
  <c r="B821" i="6"/>
  <c r="A821" i="6"/>
  <c r="E820" i="6"/>
  <c r="C820" i="6"/>
  <c r="B820" i="6"/>
  <c r="A820" i="6"/>
  <c r="E819" i="6"/>
  <c r="D819" i="6"/>
  <c r="C819" i="6"/>
  <c r="B819" i="6"/>
  <c r="A819" i="6"/>
  <c r="D818" i="6"/>
  <c r="C818" i="6"/>
  <c r="B818" i="6"/>
  <c r="A818" i="6"/>
  <c r="D817" i="6"/>
  <c r="C817" i="6"/>
  <c r="B817" i="6"/>
  <c r="A817" i="6"/>
  <c r="D816" i="6"/>
  <c r="C816" i="6"/>
  <c r="B816" i="6"/>
  <c r="A816" i="6"/>
  <c r="D815" i="6"/>
  <c r="C815" i="6"/>
  <c r="B815" i="6"/>
  <c r="A815" i="6"/>
  <c r="E814" i="6"/>
  <c r="D814" i="6"/>
  <c r="C814" i="6"/>
  <c r="B814" i="6"/>
  <c r="A814" i="6"/>
  <c r="C813" i="6"/>
  <c r="B813" i="6"/>
  <c r="A813" i="6"/>
  <c r="E812" i="6"/>
  <c r="D812" i="6"/>
  <c r="C812" i="6"/>
  <c r="B812" i="6"/>
  <c r="A812" i="6"/>
  <c r="E811" i="6"/>
  <c r="D811" i="6"/>
  <c r="C811" i="6"/>
  <c r="B811" i="6"/>
  <c r="A811" i="6"/>
  <c r="D810" i="6"/>
  <c r="C810" i="6"/>
  <c r="B810" i="6"/>
  <c r="A810" i="6"/>
  <c r="C809" i="6"/>
  <c r="B809" i="6"/>
  <c r="A809" i="6"/>
  <c r="E808" i="6"/>
  <c r="D808" i="6"/>
  <c r="C808" i="6"/>
  <c r="B808" i="6"/>
  <c r="A808" i="6"/>
  <c r="E807" i="6"/>
  <c r="D807" i="6"/>
  <c r="C807" i="6"/>
  <c r="B807" i="6"/>
  <c r="A807" i="6"/>
  <c r="E806" i="6"/>
  <c r="C806" i="6"/>
  <c r="B806" i="6"/>
  <c r="A806" i="6"/>
  <c r="E805" i="6"/>
  <c r="D805" i="6"/>
  <c r="C805" i="6"/>
  <c r="B805" i="6"/>
  <c r="A805" i="6"/>
  <c r="E804" i="6"/>
  <c r="D804" i="6"/>
  <c r="C804" i="6"/>
  <c r="B804" i="6"/>
  <c r="A804" i="6"/>
  <c r="D803" i="6"/>
  <c r="C803" i="6"/>
  <c r="B803" i="6"/>
  <c r="A803" i="6"/>
  <c r="E802" i="6"/>
  <c r="C802" i="6"/>
  <c r="B802" i="6"/>
  <c r="A802" i="6"/>
  <c r="D801" i="6"/>
  <c r="C801" i="6"/>
  <c r="B801" i="6"/>
  <c r="A801" i="6"/>
  <c r="E800" i="6"/>
  <c r="D800" i="6"/>
  <c r="C800" i="6"/>
  <c r="B800" i="6"/>
  <c r="A800" i="6"/>
  <c r="E799" i="6"/>
  <c r="C799" i="6"/>
  <c r="B799" i="6"/>
  <c r="A799" i="6"/>
  <c r="E798" i="6"/>
  <c r="C798" i="6"/>
  <c r="B798" i="6"/>
  <c r="A798" i="6"/>
  <c r="E797" i="6"/>
  <c r="C797" i="6"/>
  <c r="B797" i="6"/>
  <c r="A797" i="6"/>
  <c r="E796" i="6"/>
  <c r="C796" i="6"/>
  <c r="B796" i="6"/>
  <c r="A796" i="6"/>
  <c r="D795" i="6"/>
  <c r="C795" i="6"/>
  <c r="B795" i="6"/>
  <c r="A795" i="6"/>
  <c r="E794" i="6"/>
  <c r="D794" i="6"/>
  <c r="C794" i="6"/>
  <c r="B794" i="6"/>
  <c r="A794" i="6"/>
  <c r="C793" i="6"/>
  <c r="B793" i="6"/>
  <c r="A793" i="6"/>
  <c r="E792" i="6"/>
  <c r="D792" i="6"/>
  <c r="C792" i="6"/>
  <c r="B792" i="6"/>
  <c r="A792" i="6"/>
  <c r="D791" i="6"/>
  <c r="C791" i="6"/>
  <c r="B791" i="6"/>
  <c r="A791" i="6"/>
  <c r="D790" i="6"/>
  <c r="B790" i="6"/>
  <c r="A790" i="6"/>
  <c r="E789" i="6"/>
  <c r="D789" i="6"/>
  <c r="C789" i="6"/>
  <c r="B789" i="6"/>
  <c r="A789" i="6"/>
  <c r="C788" i="6"/>
  <c r="B788" i="6"/>
  <c r="A788" i="6"/>
  <c r="E787" i="6"/>
  <c r="C787" i="6"/>
  <c r="B787" i="6"/>
  <c r="A787" i="6"/>
  <c r="E786" i="6"/>
  <c r="D786" i="6"/>
  <c r="C786" i="6"/>
  <c r="B786" i="6"/>
  <c r="A786" i="6"/>
  <c r="C785" i="6"/>
  <c r="B785" i="6"/>
  <c r="A785" i="6"/>
  <c r="E784" i="6"/>
  <c r="D784" i="6"/>
  <c r="C784" i="6"/>
  <c r="B784" i="6"/>
  <c r="A784" i="6"/>
  <c r="E783" i="6"/>
  <c r="C783" i="6"/>
  <c r="B783" i="6"/>
  <c r="A783" i="6"/>
  <c r="D782" i="6"/>
  <c r="C782" i="6"/>
  <c r="B782" i="6"/>
  <c r="A782" i="6"/>
  <c r="D781" i="6"/>
  <c r="C781" i="6"/>
  <c r="B781" i="6"/>
  <c r="A781" i="6"/>
  <c r="C780" i="6"/>
  <c r="B780" i="6"/>
  <c r="A780" i="6"/>
  <c r="E779" i="6"/>
  <c r="D779" i="6"/>
  <c r="C779" i="6"/>
  <c r="B779" i="6"/>
  <c r="A779" i="6"/>
  <c r="D778" i="6"/>
  <c r="C778" i="6"/>
  <c r="B778" i="6"/>
  <c r="A778" i="6"/>
  <c r="D777" i="6"/>
  <c r="C777" i="6"/>
  <c r="B777" i="6"/>
  <c r="A777" i="6"/>
  <c r="E776" i="6"/>
  <c r="D776" i="6"/>
  <c r="C776" i="6"/>
  <c r="B776" i="6"/>
  <c r="A776" i="6"/>
  <c r="D775" i="6"/>
  <c r="C775" i="6"/>
  <c r="B775" i="6"/>
  <c r="A775" i="6"/>
  <c r="B774" i="6"/>
  <c r="A774" i="6"/>
  <c r="E773" i="6"/>
  <c r="D773" i="6"/>
  <c r="C773" i="6"/>
  <c r="B773" i="6"/>
  <c r="A773" i="6"/>
  <c r="E772" i="6"/>
  <c r="D772" i="6"/>
  <c r="C772" i="6"/>
  <c r="B772" i="6"/>
  <c r="A772" i="6"/>
  <c r="E771" i="6"/>
  <c r="C771" i="6"/>
  <c r="B771" i="6"/>
  <c r="A771" i="6"/>
  <c r="E770" i="6"/>
  <c r="C770" i="6"/>
  <c r="B770" i="6"/>
  <c r="A770" i="6"/>
  <c r="D769" i="6"/>
  <c r="C769" i="6"/>
  <c r="B769" i="6"/>
  <c r="A769" i="6"/>
  <c r="E768" i="6"/>
  <c r="D768" i="6"/>
  <c r="C768" i="6"/>
  <c r="B768" i="6"/>
  <c r="A768" i="6"/>
  <c r="E767" i="6"/>
  <c r="D767" i="6"/>
  <c r="C767" i="6"/>
  <c r="B767" i="6"/>
  <c r="A767" i="6"/>
  <c r="D766" i="6"/>
  <c r="B766" i="6"/>
  <c r="A766" i="6"/>
  <c r="E765" i="6"/>
  <c r="D765" i="6"/>
  <c r="C765" i="6"/>
  <c r="B765" i="6"/>
  <c r="A765" i="6"/>
  <c r="D764" i="6"/>
  <c r="C764" i="6"/>
  <c r="B764" i="6"/>
  <c r="A764" i="6"/>
  <c r="E763" i="6"/>
  <c r="D763" i="6"/>
  <c r="C763" i="6"/>
  <c r="B763" i="6"/>
  <c r="A763" i="6"/>
  <c r="C762" i="6"/>
  <c r="B762" i="6"/>
  <c r="A762" i="6"/>
  <c r="D761" i="6"/>
  <c r="C761" i="6"/>
  <c r="B761" i="6"/>
  <c r="A761" i="6"/>
  <c r="E760" i="6"/>
  <c r="D760" i="6"/>
  <c r="C760" i="6"/>
  <c r="B760" i="6"/>
  <c r="A760" i="6"/>
  <c r="E759" i="6"/>
  <c r="D759" i="6"/>
  <c r="C759" i="6"/>
  <c r="B759" i="6"/>
  <c r="A759" i="6"/>
  <c r="C758" i="6"/>
  <c r="B758" i="6"/>
  <c r="A758" i="6"/>
  <c r="D757" i="6"/>
  <c r="C757" i="6"/>
  <c r="B757" i="6"/>
  <c r="A757" i="6"/>
  <c r="D756" i="6"/>
  <c r="C756" i="6"/>
  <c r="B756" i="6"/>
  <c r="A756" i="6"/>
  <c r="E755" i="6"/>
  <c r="C755" i="6"/>
  <c r="B755" i="6"/>
  <c r="A755" i="6"/>
  <c r="E754" i="6"/>
  <c r="D754" i="6"/>
  <c r="C754" i="6"/>
  <c r="B754" i="6"/>
  <c r="A754" i="6"/>
  <c r="D753" i="6"/>
  <c r="C753" i="6"/>
  <c r="B753" i="6"/>
  <c r="A753" i="6"/>
  <c r="E752" i="6"/>
  <c r="D752" i="6"/>
  <c r="C752" i="6"/>
  <c r="B752" i="6"/>
  <c r="A752" i="6"/>
  <c r="E751" i="6"/>
  <c r="C751" i="6"/>
  <c r="B751" i="6"/>
  <c r="A751" i="6"/>
  <c r="D750" i="6"/>
  <c r="C750" i="6"/>
  <c r="B750" i="6"/>
  <c r="A750" i="6"/>
  <c r="D749" i="6"/>
  <c r="C749" i="6"/>
  <c r="B749" i="6"/>
  <c r="A749" i="6"/>
  <c r="C748" i="6"/>
  <c r="B748" i="6"/>
  <c r="A748" i="6"/>
  <c r="E747" i="6"/>
  <c r="D747" i="6"/>
  <c r="C747" i="6"/>
  <c r="B747" i="6"/>
  <c r="A747" i="6"/>
  <c r="D746" i="6"/>
  <c r="C746" i="6"/>
  <c r="B746" i="6"/>
  <c r="A746" i="6"/>
  <c r="E745" i="6"/>
  <c r="D745" i="6"/>
  <c r="C745" i="6"/>
  <c r="B745" i="6"/>
  <c r="A745" i="6"/>
  <c r="E744" i="6"/>
  <c r="D744" i="6"/>
  <c r="C744" i="6"/>
  <c r="B744" i="6"/>
  <c r="A744" i="6"/>
  <c r="E743" i="6"/>
  <c r="D743" i="6"/>
  <c r="C743" i="6"/>
  <c r="B743" i="6"/>
  <c r="A743" i="6"/>
  <c r="B742" i="6"/>
  <c r="A742" i="6"/>
  <c r="E741" i="6"/>
  <c r="D741" i="6"/>
  <c r="C741" i="6"/>
  <c r="B741" i="6"/>
  <c r="A741" i="6"/>
  <c r="E740" i="6"/>
  <c r="D740" i="6"/>
  <c r="C740" i="6"/>
  <c r="B740" i="6"/>
  <c r="A740" i="6"/>
  <c r="E739" i="6"/>
  <c r="C739" i="6"/>
  <c r="B739" i="6"/>
  <c r="A739" i="6"/>
  <c r="E738" i="6"/>
  <c r="C738" i="6"/>
  <c r="B738" i="6"/>
  <c r="A738" i="6"/>
  <c r="E737" i="6"/>
  <c r="D737" i="6"/>
  <c r="C737" i="6"/>
  <c r="B737" i="6"/>
  <c r="A737" i="6"/>
  <c r="E736" i="6"/>
  <c r="D736" i="6"/>
  <c r="C736" i="6"/>
  <c r="B736" i="6"/>
  <c r="A736" i="6"/>
  <c r="E735" i="6"/>
  <c r="C735" i="6"/>
  <c r="B735" i="6"/>
  <c r="A735" i="6"/>
  <c r="D734" i="6"/>
  <c r="C734" i="6"/>
  <c r="B734" i="6"/>
  <c r="A734" i="6"/>
  <c r="E733" i="6"/>
  <c r="D733" i="6"/>
  <c r="C733" i="6"/>
  <c r="B733" i="6"/>
  <c r="A733" i="6"/>
  <c r="E732" i="6"/>
  <c r="D732" i="6"/>
  <c r="C732" i="6"/>
  <c r="B732" i="6"/>
  <c r="A732" i="6"/>
  <c r="E731" i="6"/>
  <c r="D731" i="6"/>
  <c r="C731" i="6"/>
  <c r="B731" i="6"/>
  <c r="A731" i="6"/>
  <c r="D730" i="6"/>
  <c r="C730" i="6"/>
  <c r="B730" i="6"/>
  <c r="A730" i="6"/>
  <c r="D729" i="6"/>
  <c r="C729" i="6"/>
  <c r="B729" i="6"/>
  <c r="A729" i="6"/>
  <c r="E728" i="6"/>
  <c r="D728" i="6"/>
  <c r="C728" i="6"/>
  <c r="B728" i="6"/>
  <c r="A728" i="6"/>
  <c r="E727" i="6"/>
  <c r="D727" i="6"/>
  <c r="C727" i="6"/>
  <c r="B727" i="6"/>
  <c r="A727" i="6"/>
  <c r="B726" i="6"/>
  <c r="A726" i="6"/>
  <c r="D725" i="6"/>
  <c r="C725" i="6"/>
  <c r="B725" i="6"/>
  <c r="A725" i="6"/>
  <c r="D724" i="6"/>
  <c r="C724" i="6"/>
  <c r="B724" i="6"/>
  <c r="A724" i="6"/>
  <c r="E723" i="6"/>
  <c r="C723" i="6"/>
  <c r="B723" i="6"/>
  <c r="A723" i="6"/>
  <c r="E722" i="6"/>
  <c r="D722" i="6"/>
  <c r="C722" i="6"/>
  <c r="B722" i="6"/>
  <c r="A722" i="6"/>
  <c r="E721" i="6"/>
  <c r="D721" i="6"/>
  <c r="C721" i="6"/>
  <c r="B721" i="6"/>
  <c r="A721" i="6"/>
  <c r="D720" i="6"/>
  <c r="C720" i="6"/>
  <c r="B720" i="6"/>
  <c r="A720" i="6"/>
  <c r="E719" i="6"/>
  <c r="D719" i="6"/>
  <c r="C719" i="6"/>
  <c r="B719" i="6"/>
  <c r="A719" i="6"/>
  <c r="D718" i="6"/>
  <c r="C718" i="6"/>
  <c r="B718" i="6"/>
  <c r="A718" i="6"/>
  <c r="D717" i="6"/>
  <c r="C717" i="6"/>
  <c r="B717" i="6"/>
  <c r="A717" i="6"/>
  <c r="E716" i="6"/>
  <c r="D716" i="6"/>
  <c r="C716" i="6"/>
  <c r="B716" i="6"/>
  <c r="A716" i="6"/>
  <c r="E715" i="6"/>
  <c r="C715" i="6"/>
  <c r="B715" i="6"/>
  <c r="A715" i="6"/>
  <c r="E714" i="6"/>
  <c r="C714" i="6"/>
  <c r="B714" i="6"/>
  <c r="A714" i="6"/>
  <c r="E713" i="6"/>
  <c r="C713" i="6"/>
  <c r="B713" i="6"/>
  <c r="A713" i="6"/>
  <c r="E712" i="6"/>
  <c r="D712" i="6"/>
  <c r="C712" i="6"/>
  <c r="B712" i="6"/>
  <c r="A712" i="6"/>
  <c r="E711" i="6"/>
  <c r="C711" i="6"/>
  <c r="B711" i="6"/>
  <c r="A711" i="6"/>
  <c r="B710" i="6"/>
  <c r="A710" i="6"/>
  <c r="E709" i="6"/>
  <c r="D709" i="6"/>
  <c r="C709" i="6"/>
  <c r="B709" i="6"/>
  <c r="A709" i="6"/>
  <c r="D708" i="6"/>
  <c r="C708" i="6"/>
  <c r="B708" i="6"/>
  <c r="A708" i="6"/>
  <c r="D707" i="6"/>
  <c r="C707" i="6"/>
  <c r="B707" i="6"/>
  <c r="A707" i="6"/>
  <c r="E706" i="6"/>
  <c r="D706" i="6"/>
  <c r="C706" i="6"/>
  <c r="B706" i="6"/>
  <c r="A706" i="6"/>
  <c r="E705" i="6"/>
  <c r="D705" i="6"/>
  <c r="C705" i="6"/>
  <c r="B705" i="6"/>
  <c r="A705" i="6"/>
  <c r="E704" i="6"/>
  <c r="C704" i="6"/>
  <c r="B704" i="6"/>
  <c r="A704" i="6"/>
  <c r="D703" i="6"/>
  <c r="C703" i="6"/>
  <c r="B703" i="6"/>
  <c r="A703" i="6"/>
  <c r="E702" i="6"/>
  <c r="D702" i="6"/>
  <c r="C702" i="6"/>
  <c r="B702" i="6"/>
  <c r="A702" i="6"/>
  <c r="D701" i="6"/>
  <c r="C701" i="6"/>
  <c r="B701" i="6"/>
  <c r="A701" i="6"/>
  <c r="E700" i="6"/>
  <c r="D700" i="6"/>
  <c r="C700" i="6"/>
  <c r="B700" i="6"/>
  <c r="A700" i="6"/>
  <c r="D699" i="6"/>
  <c r="C699" i="6"/>
  <c r="B699" i="6"/>
  <c r="A699" i="6"/>
  <c r="E698" i="6"/>
  <c r="D698" i="6"/>
  <c r="C698" i="6"/>
  <c r="B698" i="6"/>
  <c r="A698" i="6"/>
  <c r="E697" i="6"/>
  <c r="D697" i="6"/>
  <c r="C697" i="6"/>
  <c r="B697" i="6"/>
  <c r="A697" i="6"/>
  <c r="E696" i="6"/>
  <c r="D696" i="6"/>
  <c r="C696" i="6"/>
  <c r="B696" i="6"/>
  <c r="A696" i="6"/>
  <c r="D695" i="6"/>
  <c r="C695" i="6"/>
  <c r="B695" i="6"/>
  <c r="A695" i="6"/>
  <c r="E694" i="6"/>
  <c r="D694" i="6"/>
  <c r="C694" i="6"/>
  <c r="B694" i="6"/>
  <c r="A694" i="6"/>
  <c r="D693" i="6"/>
  <c r="C693" i="6"/>
  <c r="B693" i="6"/>
  <c r="A693" i="6"/>
  <c r="D692" i="6"/>
  <c r="C692" i="6"/>
  <c r="B692" i="6"/>
  <c r="A692" i="6"/>
  <c r="E691" i="6"/>
  <c r="D691" i="6"/>
  <c r="C691" i="6"/>
  <c r="B691" i="6"/>
  <c r="A691" i="6"/>
  <c r="E690" i="6"/>
  <c r="D690" i="6"/>
  <c r="C690" i="6"/>
  <c r="B690" i="6"/>
  <c r="A690" i="6"/>
  <c r="E689" i="6"/>
  <c r="D689" i="6"/>
  <c r="C689" i="6"/>
  <c r="B689" i="6"/>
  <c r="A689" i="6"/>
  <c r="E688" i="6"/>
  <c r="D688" i="6"/>
  <c r="C688" i="6"/>
  <c r="B688" i="6"/>
  <c r="A688" i="6"/>
  <c r="D687" i="6"/>
  <c r="C687" i="6"/>
  <c r="B687" i="6"/>
  <c r="A687" i="6"/>
  <c r="E686" i="6"/>
  <c r="C686" i="6"/>
  <c r="B686" i="6"/>
  <c r="A686" i="6"/>
  <c r="C685" i="6"/>
  <c r="B685" i="6"/>
  <c r="A685" i="6"/>
  <c r="E684" i="6"/>
  <c r="D684" i="6"/>
  <c r="C684" i="6"/>
  <c r="B684" i="6"/>
  <c r="A684" i="6"/>
  <c r="E683" i="6"/>
  <c r="D683" i="6"/>
  <c r="C683" i="6"/>
  <c r="B683" i="6"/>
  <c r="A683" i="6"/>
  <c r="E682" i="6"/>
  <c r="D682" i="6"/>
  <c r="C682" i="6"/>
  <c r="B682" i="6"/>
  <c r="A682" i="6"/>
  <c r="E681" i="6"/>
  <c r="D681" i="6"/>
  <c r="C681" i="6"/>
  <c r="B681" i="6"/>
  <c r="A681" i="6"/>
  <c r="E680" i="6"/>
  <c r="C680" i="6"/>
  <c r="B680" i="6"/>
  <c r="A680" i="6"/>
  <c r="D679" i="6"/>
  <c r="C679" i="6"/>
  <c r="B679" i="6"/>
  <c r="A679" i="6"/>
  <c r="E678" i="6"/>
  <c r="D678" i="6"/>
  <c r="B678" i="6"/>
  <c r="A678" i="6"/>
  <c r="D677" i="6"/>
  <c r="C677" i="6"/>
  <c r="B677" i="6"/>
  <c r="A677" i="6"/>
  <c r="D676" i="6"/>
  <c r="C676" i="6"/>
  <c r="B676" i="6"/>
  <c r="A676" i="6"/>
  <c r="E675" i="6"/>
  <c r="C675" i="6"/>
  <c r="B675" i="6"/>
  <c r="A675" i="6"/>
  <c r="E674" i="6"/>
  <c r="D674" i="6"/>
  <c r="C674" i="6"/>
  <c r="B674" i="6"/>
  <c r="A674" i="6"/>
  <c r="D673" i="6"/>
  <c r="C673" i="6"/>
  <c r="B673" i="6"/>
  <c r="A673" i="6"/>
  <c r="E672" i="6"/>
  <c r="D672" i="6"/>
  <c r="C672" i="6"/>
  <c r="B672" i="6"/>
  <c r="A672" i="6"/>
  <c r="D671" i="6"/>
  <c r="C671" i="6"/>
  <c r="B671" i="6"/>
  <c r="A671" i="6"/>
  <c r="E670" i="6"/>
  <c r="D670" i="6"/>
  <c r="C670" i="6"/>
  <c r="B670" i="6"/>
  <c r="A670" i="6"/>
  <c r="D669" i="6"/>
  <c r="C669" i="6"/>
  <c r="B669" i="6"/>
  <c r="A669" i="6"/>
  <c r="E668" i="6"/>
  <c r="C668" i="6"/>
  <c r="B668" i="6"/>
  <c r="A668" i="6"/>
  <c r="E667" i="6"/>
  <c r="C667" i="6"/>
  <c r="B667" i="6"/>
  <c r="A667" i="6"/>
  <c r="E666" i="6"/>
  <c r="C666" i="6"/>
  <c r="B666" i="6"/>
  <c r="A666" i="6"/>
  <c r="E665" i="6"/>
  <c r="D665" i="6"/>
  <c r="C665" i="6"/>
  <c r="B665" i="6"/>
  <c r="A665" i="6"/>
  <c r="E664" i="6"/>
  <c r="D664" i="6"/>
  <c r="C664" i="6"/>
  <c r="B664" i="6"/>
  <c r="A664" i="6"/>
  <c r="D663" i="6"/>
  <c r="C663" i="6"/>
  <c r="B663" i="6"/>
  <c r="A663" i="6"/>
  <c r="E662" i="6"/>
  <c r="D662" i="6"/>
  <c r="B662" i="6"/>
  <c r="A662" i="6"/>
  <c r="C661" i="6"/>
  <c r="B661" i="6"/>
  <c r="A661" i="6"/>
  <c r="E660" i="6"/>
  <c r="D660" i="6"/>
  <c r="C660" i="6"/>
  <c r="B660" i="6"/>
  <c r="A660" i="6"/>
  <c r="E659" i="6"/>
  <c r="C659" i="6"/>
  <c r="B659" i="6"/>
  <c r="A659" i="6"/>
  <c r="E658" i="6"/>
  <c r="D658" i="6"/>
  <c r="C658" i="6"/>
  <c r="B658" i="6"/>
  <c r="A658" i="6"/>
  <c r="E657" i="6"/>
  <c r="D657" i="6"/>
  <c r="C657" i="6"/>
  <c r="B657" i="6"/>
  <c r="A657" i="6"/>
  <c r="E656" i="6"/>
  <c r="D656" i="6"/>
  <c r="C656" i="6"/>
  <c r="B656" i="6"/>
  <c r="A656" i="6"/>
  <c r="D655" i="6"/>
  <c r="C655" i="6"/>
  <c r="B655" i="6"/>
  <c r="A655" i="6"/>
  <c r="E654" i="6"/>
  <c r="D654" i="6"/>
  <c r="B654" i="6"/>
  <c r="A654" i="6"/>
  <c r="D653" i="6"/>
  <c r="C653" i="6"/>
  <c r="B653" i="6"/>
  <c r="A653" i="6"/>
  <c r="E652" i="6"/>
  <c r="D652" i="6"/>
  <c r="C652" i="6"/>
  <c r="B652" i="6"/>
  <c r="A652" i="6"/>
  <c r="D651" i="6"/>
  <c r="C651" i="6"/>
  <c r="B651" i="6"/>
  <c r="A651" i="6"/>
  <c r="E650" i="6"/>
  <c r="D650" i="6"/>
  <c r="C650" i="6"/>
  <c r="B650" i="6"/>
  <c r="A650" i="6"/>
  <c r="E649" i="6"/>
  <c r="D649" i="6"/>
  <c r="C649" i="6"/>
  <c r="B649" i="6"/>
  <c r="A649" i="6"/>
  <c r="E648" i="6"/>
  <c r="D648" i="6"/>
  <c r="C648" i="6"/>
  <c r="B648" i="6"/>
  <c r="A648" i="6"/>
  <c r="D647" i="6"/>
  <c r="C647" i="6"/>
  <c r="B647" i="6"/>
  <c r="A647" i="6"/>
  <c r="C646" i="6"/>
  <c r="B646" i="6"/>
  <c r="A646" i="6"/>
  <c r="D645" i="6"/>
  <c r="C645" i="6"/>
  <c r="B645" i="6"/>
  <c r="A645" i="6"/>
  <c r="E644" i="6"/>
  <c r="D644" i="6"/>
  <c r="C644" i="6"/>
  <c r="B644" i="6"/>
  <c r="A644" i="6"/>
  <c r="E643" i="6"/>
  <c r="D643" i="6"/>
  <c r="C643" i="6"/>
  <c r="B643" i="6"/>
  <c r="A643" i="6"/>
  <c r="D642" i="6"/>
  <c r="C642" i="6"/>
  <c r="B642" i="6"/>
  <c r="A642" i="6"/>
  <c r="E641" i="6"/>
  <c r="D641" i="6"/>
  <c r="B641" i="6"/>
  <c r="A641" i="6"/>
  <c r="E640" i="6"/>
  <c r="D640" i="6"/>
  <c r="C640" i="6"/>
  <c r="B640" i="6"/>
  <c r="A640" i="6"/>
  <c r="D639" i="6"/>
  <c r="B639" i="6"/>
  <c r="A639" i="6"/>
  <c r="E638" i="6"/>
  <c r="D638" i="6"/>
  <c r="C638" i="6"/>
  <c r="B638" i="6"/>
  <c r="A638" i="6"/>
  <c r="D637" i="6"/>
  <c r="C637" i="6"/>
  <c r="B637" i="6"/>
  <c r="A637" i="6"/>
  <c r="E636" i="6"/>
  <c r="C636" i="6"/>
  <c r="B636" i="6"/>
  <c r="A636" i="6"/>
  <c r="E635" i="6"/>
  <c r="D635" i="6"/>
  <c r="C635" i="6"/>
  <c r="B635" i="6"/>
  <c r="A635" i="6"/>
  <c r="E634" i="6"/>
  <c r="D634" i="6"/>
  <c r="C634" i="6"/>
  <c r="B634" i="6"/>
  <c r="A634" i="6"/>
  <c r="E633" i="6"/>
  <c r="D633" i="6"/>
  <c r="C633" i="6"/>
  <c r="B633" i="6"/>
  <c r="A633" i="6"/>
  <c r="E632" i="6"/>
  <c r="C632" i="6"/>
  <c r="B632" i="6"/>
  <c r="A632" i="6"/>
  <c r="D631" i="6"/>
  <c r="B631" i="6"/>
  <c r="A631" i="6"/>
  <c r="E630" i="6"/>
  <c r="D630" i="6"/>
  <c r="C630" i="6"/>
  <c r="B630" i="6"/>
  <c r="A630" i="6"/>
  <c r="D629" i="6"/>
  <c r="C629" i="6"/>
  <c r="B629" i="6"/>
  <c r="A629" i="6"/>
  <c r="E628" i="6"/>
  <c r="D628" i="6"/>
  <c r="C628" i="6"/>
  <c r="B628" i="6"/>
  <c r="A628" i="6"/>
  <c r="E627" i="6"/>
  <c r="D627" i="6"/>
  <c r="C627" i="6"/>
  <c r="B627" i="6"/>
  <c r="A627" i="6"/>
  <c r="E626" i="6"/>
  <c r="D626" i="6"/>
  <c r="C626" i="6"/>
  <c r="B626" i="6"/>
  <c r="A626" i="6"/>
  <c r="E625" i="6"/>
  <c r="D625" i="6"/>
  <c r="C625" i="6"/>
  <c r="B625" i="6"/>
  <c r="A625" i="6"/>
  <c r="E624" i="6"/>
  <c r="D624" i="6"/>
  <c r="C624" i="6"/>
  <c r="B624" i="6"/>
  <c r="A624" i="6"/>
  <c r="D623" i="6"/>
  <c r="C623" i="6"/>
  <c r="B623" i="6"/>
  <c r="A623" i="6"/>
  <c r="D622" i="6"/>
  <c r="C622" i="6"/>
  <c r="B622" i="6"/>
  <c r="A622" i="6"/>
  <c r="D621" i="6"/>
  <c r="C621" i="6"/>
  <c r="B621" i="6"/>
  <c r="A621" i="6"/>
  <c r="E620" i="6"/>
  <c r="D620" i="6"/>
  <c r="C620" i="6"/>
  <c r="B620" i="6"/>
  <c r="A620" i="6"/>
  <c r="C619" i="6"/>
  <c r="B619" i="6"/>
  <c r="A619" i="6"/>
  <c r="E618" i="6"/>
  <c r="D618" i="6"/>
  <c r="C618" i="6"/>
  <c r="B618" i="6"/>
  <c r="A618" i="6"/>
  <c r="E617" i="6"/>
  <c r="D617" i="6"/>
  <c r="C617" i="6"/>
  <c r="B617" i="6"/>
  <c r="A617" i="6"/>
  <c r="E616" i="6"/>
  <c r="D616" i="6"/>
  <c r="C616" i="6"/>
  <c r="B616" i="6"/>
  <c r="A616" i="6"/>
  <c r="D615" i="6"/>
  <c r="C615" i="6"/>
  <c r="B615" i="6"/>
  <c r="A615" i="6"/>
  <c r="E614" i="6"/>
  <c r="D614" i="6"/>
  <c r="B614" i="6"/>
  <c r="A614" i="6"/>
  <c r="D613" i="6"/>
  <c r="C613" i="6"/>
  <c r="B613" i="6"/>
  <c r="A613" i="6"/>
  <c r="D612" i="6"/>
  <c r="C612" i="6"/>
  <c r="B612" i="6"/>
  <c r="A612" i="6"/>
  <c r="E611" i="6"/>
  <c r="C611" i="6"/>
  <c r="B611" i="6"/>
  <c r="A611" i="6"/>
  <c r="E610" i="6"/>
  <c r="D610" i="6"/>
  <c r="C610" i="6"/>
  <c r="B610" i="6"/>
  <c r="A610" i="6"/>
  <c r="E609" i="6"/>
  <c r="D609" i="6"/>
  <c r="C609" i="6"/>
  <c r="B609" i="6"/>
  <c r="A609" i="6"/>
  <c r="E608" i="6"/>
  <c r="D608" i="6"/>
  <c r="C608" i="6"/>
  <c r="B608" i="6"/>
  <c r="A608" i="6"/>
  <c r="D607" i="6"/>
  <c r="C607" i="6"/>
  <c r="B607" i="6"/>
  <c r="A607" i="6"/>
  <c r="E606" i="6"/>
  <c r="D606" i="6"/>
  <c r="C606" i="6"/>
  <c r="B606" i="6"/>
  <c r="A606" i="6"/>
  <c r="D605" i="6"/>
  <c r="C605" i="6"/>
  <c r="B605" i="6"/>
  <c r="A605" i="6"/>
  <c r="E604" i="6"/>
  <c r="C604" i="6"/>
  <c r="B604" i="6"/>
  <c r="A604" i="6"/>
  <c r="E603" i="6"/>
  <c r="C603" i="6"/>
  <c r="B603" i="6"/>
  <c r="A603" i="6"/>
  <c r="E602" i="6"/>
  <c r="D602" i="6"/>
  <c r="C602" i="6"/>
  <c r="B602" i="6"/>
  <c r="A602" i="6"/>
  <c r="D601" i="6"/>
  <c r="B601" i="6"/>
  <c r="A601" i="6"/>
  <c r="E600" i="6"/>
  <c r="C600" i="6"/>
  <c r="B600" i="6"/>
  <c r="A600" i="6"/>
  <c r="D599" i="6"/>
  <c r="B599" i="6"/>
  <c r="A599" i="6"/>
  <c r="E598" i="6"/>
  <c r="D598" i="6"/>
  <c r="C598" i="6"/>
  <c r="B598" i="6"/>
  <c r="A598" i="6"/>
  <c r="C597" i="6"/>
  <c r="B597" i="6"/>
  <c r="A597" i="6"/>
  <c r="E596" i="6"/>
  <c r="C596" i="6"/>
  <c r="B596" i="6"/>
  <c r="A596" i="6"/>
  <c r="E595" i="6"/>
  <c r="D595" i="6"/>
  <c r="C595" i="6"/>
  <c r="B595" i="6"/>
  <c r="A595" i="6"/>
  <c r="D594" i="6"/>
  <c r="C594" i="6"/>
  <c r="B594" i="6"/>
  <c r="A594" i="6"/>
  <c r="E593" i="6"/>
  <c r="D593" i="6"/>
  <c r="C593" i="6"/>
  <c r="B593" i="6"/>
  <c r="A593" i="6"/>
  <c r="E592" i="6"/>
  <c r="D592" i="6"/>
  <c r="C592" i="6"/>
  <c r="B592" i="6"/>
  <c r="A592" i="6"/>
  <c r="D591" i="6"/>
  <c r="B591" i="6"/>
  <c r="A591" i="6"/>
  <c r="D590" i="6"/>
  <c r="C590" i="6"/>
  <c r="B590" i="6"/>
  <c r="A590" i="6"/>
  <c r="D589" i="6"/>
  <c r="C589" i="6"/>
  <c r="B589" i="6"/>
  <c r="A589" i="6"/>
  <c r="E588" i="6"/>
  <c r="C588" i="6"/>
  <c r="B588" i="6"/>
  <c r="A588" i="6"/>
  <c r="D587" i="6"/>
  <c r="C587" i="6"/>
  <c r="B587" i="6"/>
  <c r="A587" i="6"/>
  <c r="E586" i="6"/>
  <c r="D586" i="6"/>
  <c r="C586" i="6"/>
  <c r="B586" i="6"/>
  <c r="A586" i="6"/>
  <c r="D585" i="6"/>
  <c r="C585" i="6"/>
  <c r="B585" i="6"/>
  <c r="A585" i="6"/>
  <c r="E584" i="6"/>
  <c r="D584" i="6"/>
  <c r="C584" i="6"/>
  <c r="B584" i="6"/>
  <c r="A584" i="6"/>
  <c r="D583" i="6"/>
  <c r="C583" i="6"/>
  <c r="B583" i="6"/>
  <c r="A583" i="6"/>
  <c r="E582" i="6"/>
  <c r="D582" i="6"/>
  <c r="C582" i="6"/>
  <c r="B582" i="6"/>
  <c r="A582" i="6"/>
  <c r="D581" i="6"/>
  <c r="C581" i="6"/>
  <c r="B581" i="6"/>
  <c r="A581" i="6"/>
  <c r="E580" i="6"/>
  <c r="D580" i="6"/>
  <c r="C580" i="6"/>
  <c r="B580" i="6"/>
  <c r="A580" i="6"/>
  <c r="E579" i="6"/>
  <c r="C579" i="6"/>
  <c r="B579" i="6"/>
  <c r="A579" i="6"/>
  <c r="D578" i="6"/>
  <c r="C578" i="6"/>
  <c r="B578" i="6"/>
  <c r="A578" i="6"/>
  <c r="E577" i="6"/>
  <c r="D577" i="6"/>
  <c r="B577" i="6"/>
  <c r="A577" i="6"/>
  <c r="E576" i="6"/>
  <c r="C576" i="6"/>
  <c r="B576" i="6"/>
  <c r="A576" i="6"/>
  <c r="D575" i="6"/>
  <c r="C575" i="6"/>
  <c r="B575" i="6"/>
  <c r="A575" i="6"/>
  <c r="E574" i="6"/>
  <c r="D574" i="6"/>
  <c r="B574" i="6"/>
  <c r="A574" i="6"/>
  <c r="D573" i="6"/>
  <c r="C573" i="6"/>
  <c r="B573" i="6"/>
  <c r="A573" i="6"/>
  <c r="E572" i="6"/>
  <c r="C572" i="6"/>
  <c r="B572" i="6"/>
  <c r="A572" i="6"/>
  <c r="C571" i="6"/>
  <c r="B571" i="6"/>
  <c r="A571" i="6"/>
  <c r="E570" i="6"/>
  <c r="D570" i="6"/>
  <c r="C570" i="6"/>
  <c r="B570" i="6"/>
  <c r="A570" i="6"/>
  <c r="D569" i="6"/>
  <c r="C569" i="6"/>
  <c r="B569" i="6"/>
  <c r="A569" i="6"/>
  <c r="C568" i="6"/>
  <c r="B568" i="6"/>
  <c r="A568" i="6"/>
  <c r="D567" i="6"/>
  <c r="C567" i="6"/>
  <c r="B567" i="6"/>
  <c r="A567" i="6"/>
  <c r="E566" i="6"/>
  <c r="D566" i="6"/>
  <c r="C566" i="6"/>
  <c r="B566" i="6"/>
  <c r="A566" i="6"/>
  <c r="D565" i="6"/>
  <c r="C565" i="6"/>
  <c r="B565" i="6"/>
  <c r="A565" i="6"/>
  <c r="E564" i="6"/>
  <c r="D564" i="6"/>
  <c r="C564" i="6"/>
  <c r="B564" i="6"/>
  <c r="A564" i="6"/>
  <c r="E563" i="6"/>
  <c r="D563" i="6"/>
  <c r="C563" i="6"/>
  <c r="B563" i="6"/>
  <c r="A563" i="6"/>
  <c r="E562" i="6"/>
  <c r="C562" i="6"/>
  <c r="B562" i="6"/>
  <c r="A562" i="6"/>
  <c r="E561" i="6"/>
  <c r="D561" i="6"/>
  <c r="C561" i="6"/>
  <c r="B561" i="6"/>
  <c r="A561" i="6"/>
  <c r="E560" i="6"/>
  <c r="D560" i="6"/>
  <c r="C560" i="6"/>
  <c r="B560" i="6"/>
  <c r="A560" i="6"/>
  <c r="D559" i="6"/>
  <c r="C559" i="6"/>
  <c r="B559" i="6"/>
  <c r="A559" i="6"/>
  <c r="E558" i="6"/>
  <c r="D558" i="6"/>
  <c r="C558" i="6"/>
  <c r="B558" i="6"/>
  <c r="A558" i="6"/>
  <c r="D557" i="6"/>
  <c r="C557" i="6"/>
  <c r="B557" i="6"/>
  <c r="A557" i="6"/>
  <c r="E556" i="6"/>
  <c r="C556" i="6"/>
  <c r="B556" i="6"/>
  <c r="A556" i="6"/>
  <c r="E555" i="6"/>
  <c r="D555" i="6"/>
  <c r="C555" i="6"/>
  <c r="B555" i="6"/>
  <c r="A555" i="6"/>
  <c r="E554" i="6"/>
  <c r="D554" i="6"/>
  <c r="C554" i="6"/>
  <c r="B554" i="6"/>
  <c r="A554" i="6"/>
  <c r="D553" i="6"/>
  <c r="B553" i="6"/>
  <c r="A553" i="6"/>
  <c r="C552" i="6"/>
  <c r="B552" i="6"/>
  <c r="A552" i="6"/>
  <c r="D551" i="6"/>
  <c r="B551" i="6"/>
  <c r="A551" i="6"/>
  <c r="D550" i="6"/>
  <c r="C550" i="6"/>
  <c r="B550" i="6"/>
  <c r="A550" i="6"/>
  <c r="D549" i="6"/>
  <c r="C549" i="6"/>
  <c r="B549" i="6"/>
  <c r="A549" i="6"/>
  <c r="D548" i="6"/>
  <c r="C548" i="6"/>
  <c r="B548" i="6"/>
  <c r="A548" i="6"/>
  <c r="E547" i="6"/>
  <c r="D547" i="6"/>
  <c r="C547" i="6"/>
  <c r="B547" i="6"/>
  <c r="A547" i="6"/>
  <c r="E546" i="6"/>
  <c r="C546" i="6"/>
  <c r="B546" i="6"/>
  <c r="A546" i="6"/>
  <c r="E545" i="6"/>
  <c r="D545" i="6"/>
  <c r="C545" i="6"/>
  <c r="B545" i="6"/>
  <c r="A545" i="6"/>
  <c r="E544" i="6"/>
  <c r="D544" i="6"/>
  <c r="C544" i="6"/>
  <c r="B544" i="6"/>
  <c r="A544" i="6"/>
  <c r="D543" i="6"/>
  <c r="C543" i="6"/>
  <c r="B543" i="6"/>
  <c r="A543" i="6"/>
  <c r="E542" i="6"/>
  <c r="D542" i="6"/>
  <c r="C542" i="6"/>
  <c r="B542" i="6"/>
  <c r="A542" i="6"/>
  <c r="C541" i="6"/>
  <c r="B541" i="6"/>
  <c r="A541" i="6"/>
  <c r="E540" i="6"/>
  <c r="D540" i="6"/>
  <c r="C540" i="6"/>
  <c r="B540" i="6"/>
  <c r="A540" i="6"/>
  <c r="E539" i="6"/>
  <c r="D539" i="6"/>
  <c r="C539" i="6"/>
  <c r="B539" i="6"/>
  <c r="A539" i="6"/>
  <c r="E538" i="6"/>
  <c r="C538" i="6"/>
  <c r="B538" i="6"/>
  <c r="A538" i="6"/>
  <c r="E537" i="6"/>
  <c r="D537" i="6"/>
  <c r="B537" i="6"/>
  <c r="A537" i="6"/>
  <c r="E536" i="6"/>
  <c r="D536" i="6"/>
  <c r="C536" i="6"/>
  <c r="B536" i="6"/>
  <c r="A536" i="6"/>
  <c r="D535" i="6"/>
  <c r="C535" i="6"/>
  <c r="B535" i="6"/>
  <c r="A535" i="6"/>
  <c r="E534" i="6"/>
  <c r="D534" i="6"/>
  <c r="C534" i="6"/>
  <c r="B534" i="6"/>
  <c r="A534" i="6"/>
  <c r="D533" i="6"/>
  <c r="C533" i="6"/>
  <c r="B533" i="6"/>
  <c r="A533" i="6"/>
  <c r="C532" i="6"/>
  <c r="B532" i="6"/>
  <c r="A532" i="6"/>
  <c r="E531" i="6"/>
  <c r="C531" i="6"/>
  <c r="B531" i="6"/>
  <c r="A531" i="6"/>
  <c r="E530" i="6"/>
  <c r="C530" i="6"/>
  <c r="B530" i="6"/>
  <c r="A530" i="6"/>
  <c r="D529" i="6"/>
  <c r="C529" i="6"/>
  <c r="B529" i="6"/>
  <c r="A529" i="6"/>
  <c r="E528" i="6"/>
  <c r="D528" i="6"/>
  <c r="C528" i="6"/>
  <c r="B528" i="6"/>
  <c r="A528" i="6"/>
  <c r="D527" i="6"/>
  <c r="C527" i="6"/>
  <c r="B527" i="6"/>
  <c r="A527" i="6"/>
  <c r="C526" i="6"/>
  <c r="B526" i="6"/>
  <c r="A526" i="6"/>
  <c r="D525" i="6"/>
  <c r="C525" i="6"/>
  <c r="B525" i="6"/>
  <c r="A525" i="6"/>
  <c r="E524" i="6"/>
  <c r="D524" i="6"/>
  <c r="C524" i="6"/>
  <c r="B524" i="6"/>
  <c r="A524" i="6"/>
  <c r="E523" i="6"/>
  <c r="C523" i="6"/>
  <c r="B523" i="6"/>
  <c r="A523" i="6"/>
  <c r="E522" i="6"/>
  <c r="D522" i="6"/>
  <c r="C522" i="6"/>
  <c r="B522" i="6"/>
  <c r="A522" i="6"/>
  <c r="E521" i="6"/>
  <c r="D521" i="6"/>
  <c r="B521" i="6"/>
  <c r="A521" i="6"/>
  <c r="E520" i="6"/>
  <c r="D520" i="6"/>
  <c r="C520" i="6"/>
  <c r="B520" i="6"/>
  <c r="A520" i="6"/>
  <c r="D519" i="6"/>
  <c r="C519" i="6"/>
  <c r="B519" i="6"/>
  <c r="A519" i="6"/>
  <c r="E518" i="6"/>
  <c r="D518" i="6"/>
  <c r="C518" i="6"/>
  <c r="B518" i="6"/>
  <c r="A518" i="6"/>
  <c r="C517" i="6"/>
  <c r="B517" i="6"/>
  <c r="A517" i="6"/>
  <c r="C516" i="6"/>
  <c r="B516" i="6"/>
  <c r="A516" i="6"/>
  <c r="E515" i="6"/>
  <c r="C515" i="6"/>
  <c r="B515" i="6"/>
  <c r="A515" i="6"/>
  <c r="E514" i="6"/>
  <c r="C514" i="6"/>
  <c r="B514" i="6"/>
  <c r="A514" i="6"/>
  <c r="D513" i="6"/>
  <c r="C513" i="6"/>
  <c r="B513" i="6"/>
  <c r="A513" i="6"/>
  <c r="E512" i="6"/>
  <c r="D512" i="6"/>
  <c r="C512" i="6"/>
  <c r="B512" i="6"/>
  <c r="A512" i="6"/>
  <c r="D511" i="6"/>
  <c r="B511" i="6"/>
  <c r="A511" i="6"/>
  <c r="E510" i="6"/>
  <c r="C510" i="6"/>
  <c r="B510" i="6"/>
  <c r="A510" i="6"/>
  <c r="D509" i="6"/>
  <c r="C509" i="6"/>
  <c r="B509" i="6"/>
  <c r="A509" i="6"/>
  <c r="D508" i="6"/>
  <c r="C508" i="6"/>
  <c r="B508" i="6"/>
  <c r="A508" i="6"/>
  <c r="E507" i="6"/>
  <c r="C507" i="6"/>
  <c r="B507" i="6"/>
  <c r="A507" i="6"/>
  <c r="E506" i="6"/>
  <c r="D506" i="6"/>
  <c r="C506" i="6"/>
  <c r="B506" i="6"/>
  <c r="A506" i="6"/>
  <c r="D505" i="6"/>
  <c r="C505" i="6"/>
  <c r="B505" i="6"/>
  <c r="A505" i="6"/>
  <c r="E504" i="6"/>
  <c r="C504" i="6"/>
  <c r="B504" i="6"/>
  <c r="A504" i="6"/>
  <c r="D503" i="6"/>
  <c r="C503" i="6"/>
  <c r="B503" i="6"/>
  <c r="A503" i="6"/>
  <c r="E502" i="6"/>
  <c r="D502" i="6"/>
  <c r="C502" i="6"/>
  <c r="B502" i="6"/>
  <c r="A502" i="6"/>
  <c r="C501" i="6"/>
  <c r="B501" i="6"/>
  <c r="A501" i="6"/>
  <c r="C500" i="6"/>
  <c r="B500" i="6"/>
  <c r="A500" i="6"/>
  <c r="E499" i="6"/>
  <c r="C499" i="6"/>
  <c r="B499" i="6"/>
  <c r="A499" i="6"/>
  <c r="E498" i="6"/>
  <c r="C498" i="6"/>
  <c r="B498" i="6"/>
  <c r="A498" i="6"/>
  <c r="D497" i="6"/>
  <c r="B497" i="6"/>
  <c r="A497" i="6"/>
  <c r="E496" i="6"/>
  <c r="D496" i="6"/>
  <c r="C496" i="6"/>
  <c r="B496" i="6"/>
  <c r="A496" i="6"/>
  <c r="D495" i="6"/>
  <c r="C495" i="6"/>
  <c r="B495" i="6"/>
  <c r="A495" i="6"/>
  <c r="E494" i="6"/>
  <c r="C494" i="6"/>
  <c r="B494" i="6"/>
  <c r="A494" i="6"/>
  <c r="D493" i="6"/>
  <c r="C493" i="6"/>
  <c r="B493" i="6"/>
  <c r="A493" i="6"/>
  <c r="E492" i="6"/>
  <c r="D492" i="6"/>
  <c r="C492" i="6"/>
  <c r="B492" i="6"/>
  <c r="A492" i="6"/>
  <c r="E491" i="6"/>
  <c r="C491" i="6"/>
  <c r="B491" i="6"/>
  <c r="A491" i="6"/>
  <c r="D490" i="6"/>
  <c r="C490" i="6"/>
  <c r="B490" i="6"/>
  <c r="A490" i="6"/>
  <c r="E489" i="6"/>
  <c r="D489" i="6"/>
  <c r="C489" i="6"/>
  <c r="B489" i="6"/>
  <c r="A489" i="6"/>
  <c r="E488" i="6"/>
  <c r="D488" i="6"/>
  <c r="C488" i="6"/>
  <c r="B488" i="6"/>
  <c r="A488" i="6"/>
  <c r="D487" i="6"/>
  <c r="C487" i="6"/>
  <c r="B487" i="6"/>
  <c r="A487" i="6"/>
  <c r="E486" i="6"/>
  <c r="D486" i="6"/>
  <c r="C486" i="6"/>
  <c r="B486" i="6"/>
  <c r="A486" i="6"/>
  <c r="C485" i="6"/>
  <c r="B485" i="6"/>
  <c r="A485" i="6"/>
  <c r="C484" i="6"/>
  <c r="B484" i="6"/>
  <c r="A484" i="6"/>
  <c r="E483" i="6"/>
  <c r="C483" i="6"/>
  <c r="B483" i="6"/>
  <c r="A483" i="6"/>
  <c r="E482" i="6"/>
  <c r="D482" i="6"/>
  <c r="C482" i="6"/>
  <c r="B482" i="6"/>
  <c r="A482" i="6"/>
  <c r="D481" i="6"/>
  <c r="C481" i="6"/>
  <c r="B481" i="6"/>
  <c r="A481" i="6"/>
  <c r="E480" i="6"/>
  <c r="D480" i="6"/>
  <c r="C480" i="6"/>
  <c r="B480" i="6"/>
  <c r="A480" i="6"/>
  <c r="C479" i="6"/>
  <c r="B479" i="6"/>
  <c r="A479" i="6"/>
  <c r="E478" i="6"/>
  <c r="D478" i="6"/>
  <c r="B478" i="6"/>
  <c r="A478" i="6"/>
  <c r="E477" i="6"/>
  <c r="D477" i="6"/>
  <c r="C477" i="6"/>
  <c r="B477" i="6"/>
  <c r="A477" i="6"/>
  <c r="E476" i="6"/>
  <c r="C476" i="6"/>
  <c r="B476" i="6"/>
  <c r="A476" i="6"/>
  <c r="D475" i="6"/>
  <c r="C475" i="6"/>
  <c r="B475" i="6"/>
  <c r="A475" i="6"/>
  <c r="E474" i="6"/>
  <c r="D474" i="6"/>
  <c r="C474" i="6"/>
  <c r="B474" i="6"/>
  <c r="A474" i="6"/>
  <c r="E473" i="6"/>
  <c r="D473" i="6"/>
  <c r="B473" i="6"/>
  <c r="A473" i="6"/>
  <c r="E472" i="6"/>
  <c r="D472" i="6"/>
  <c r="C472" i="6"/>
  <c r="B472" i="6"/>
  <c r="A472" i="6"/>
  <c r="D471" i="6"/>
  <c r="B471" i="6"/>
  <c r="A471" i="6"/>
  <c r="E470" i="6"/>
  <c r="D470" i="6"/>
  <c r="C470" i="6"/>
  <c r="B470" i="6"/>
  <c r="A470" i="6"/>
  <c r="E469" i="6"/>
  <c r="D469" i="6"/>
  <c r="C469" i="6"/>
  <c r="B469" i="6"/>
  <c r="A469" i="6"/>
  <c r="E468" i="6"/>
  <c r="C468" i="6"/>
  <c r="B468" i="6"/>
  <c r="A468" i="6"/>
  <c r="D467" i="6"/>
  <c r="C467" i="6"/>
  <c r="B467" i="6"/>
  <c r="A467" i="6"/>
  <c r="E466" i="6"/>
  <c r="D466" i="6"/>
  <c r="C466" i="6"/>
  <c r="B466" i="6"/>
  <c r="A466" i="6"/>
  <c r="D465" i="6"/>
  <c r="C465" i="6"/>
  <c r="B465" i="6"/>
  <c r="A465" i="6"/>
  <c r="E464" i="6"/>
  <c r="D464" i="6"/>
  <c r="C464" i="6"/>
  <c r="B464" i="6"/>
  <c r="A464" i="6"/>
  <c r="D463" i="6"/>
  <c r="C463" i="6"/>
  <c r="B463" i="6"/>
  <c r="A463" i="6"/>
  <c r="E462" i="6"/>
  <c r="D462" i="6"/>
  <c r="C462" i="6"/>
  <c r="B462" i="6"/>
  <c r="A462" i="6"/>
  <c r="E461" i="6"/>
  <c r="D461" i="6"/>
  <c r="C461" i="6"/>
  <c r="B461" i="6"/>
  <c r="A461" i="6"/>
  <c r="E460" i="6"/>
  <c r="C460" i="6"/>
  <c r="B460" i="6"/>
  <c r="A460" i="6"/>
  <c r="D459" i="6"/>
  <c r="C459" i="6"/>
  <c r="B459" i="6"/>
  <c r="A459" i="6"/>
  <c r="E458" i="6"/>
  <c r="C458" i="6"/>
  <c r="B458" i="6"/>
  <c r="A458" i="6"/>
  <c r="E457" i="6"/>
  <c r="D457" i="6"/>
  <c r="C457" i="6"/>
  <c r="B457" i="6"/>
  <c r="A457" i="6"/>
  <c r="E456" i="6"/>
  <c r="C456" i="6"/>
  <c r="B456" i="6"/>
  <c r="A456" i="6"/>
  <c r="D455" i="6"/>
  <c r="C455" i="6"/>
  <c r="B455" i="6"/>
  <c r="A455" i="6"/>
  <c r="D454" i="6"/>
  <c r="C454" i="6"/>
  <c r="B454" i="6"/>
  <c r="A454" i="6"/>
  <c r="E453" i="6"/>
  <c r="D453" i="6"/>
  <c r="C453" i="6"/>
  <c r="B453" i="6"/>
  <c r="A453" i="6"/>
  <c r="E452" i="6"/>
  <c r="C452" i="6"/>
  <c r="B452" i="6"/>
  <c r="A452" i="6"/>
  <c r="D451" i="6"/>
  <c r="C451" i="6"/>
  <c r="B451" i="6"/>
  <c r="A451" i="6"/>
  <c r="D450" i="6"/>
  <c r="C450" i="6"/>
  <c r="B450" i="6"/>
  <c r="A450" i="6"/>
  <c r="D449" i="6"/>
  <c r="C449" i="6"/>
  <c r="B449" i="6"/>
  <c r="A449" i="6"/>
  <c r="E448" i="6"/>
  <c r="D448" i="6"/>
  <c r="C448" i="6"/>
  <c r="B448" i="6"/>
  <c r="A448" i="6"/>
  <c r="C447" i="6"/>
  <c r="B447" i="6"/>
  <c r="A447" i="6"/>
  <c r="E446" i="6"/>
  <c r="D446" i="6"/>
  <c r="C446" i="6"/>
  <c r="B446" i="6"/>
  <c r="A446" i="6"/>
  <c r="E445" i="6"/>
  <c r="D445" i="6"/>
  <c r="C445" i="6"/>
  <c r="B445" i="6"/>
  <c r="A445" i="6"/>
  <c r="E444" i="6"/>
  <c r="C444" i="6"/>
  <c r="B444" i="6"/>
  <c r="A444" i="6"/>
  <c r="D443" i="6"/>
  <c r="C443" i="6"/>
  <c r="B443" i="6"/>
  <c r="A443" i="6"/>
  <c r="E442" i="6"/>
  <c r="D442" i="6"/>
  <c r="C442" i="6"/>
  <c r="B442" i="6"/>
  <c r="A442" i="6"/>
  <c r="D441" i="6"/>
  <c r="C441" i="6"/>
  <c r="B441" i="6"/>
  <c r="A441" i="6"/>
  <c r="E440" i="6"/>
  <c r="D440" i="6"/>
  <c r="C440" i="6"/>
  <c r="B440" i="6"/>
  <c r="A440" i="6"/>
  <c r="D439" i="6"/>
  <c r="C439" i="6"/>
  <c r="B439" i="6"/>
  <c r="A439" i="6"/>
  <c r="D438" i="6"/>
  <c r="B438" i="6"/>
  <c r="A438" i="6"/>
  <c r="E437" i="6"/>
  <c r="D437" i="6"/>
  <c r="C437" i="6"/>
  <c r="B437" i="6"/>
  <c r="A437" i="6"/>
  <c r="E436" i="6"/>
  <c r="C436" i="6"/>
  <c r="B436" i="6"/>
  <c r="A436" i="6"/>
  <c r="D435" i="6"/>
  <c r="C435" i="6"/>
  <c r="B435" i="6"/>
  <c r="A435" i="6"/>
  <c r="E434" i="6"/>
  <c r="D434" i="6"/>
  <c r="C434" i="6"/>
  <c r="B434" i="6"/>
  <c r="A434" i="6"/>
  <c r="D433" i="6"/>
  <c r="B433" i="6"/>
  <c r="A433" i="6"/>
  <c r="E432" i="6"/>
  <c r="D432" i="6"/>
  <c r="C432" i="6"/>
  <c r="B432" i="6"/>
  <c r="A432" i="6"/>
  <c r="C431" i="6"/>
  <c r="B431" i="6"/>
  <c r="A431" i="6"/>
  <c r="E430" i="6"/>
  <c r="D430" i="6"/>
  <c r="C430" i="6"/>
  <c r="B430" i="6"/>
  <c r="A430" i="6"/>
  <c r="E429" i="6"/>
  <c r="C429" i="6"/>
  <c r="B429" i="6"/>
  <c r="A429" i="6"/>
  <c r="E428" i="6"/>
  <c r="C428" i="6"/>
  <c r="B428" i="6"/>
  <c r="A428" i="6"/>
  <c r="D427" i="6"/>
  <c r="C427" i="6"/>
  <c r="B427" i="6"/>
  <c r="A427" i="6"/>
  <c r="E426" i="6"/>
  <c r="D426" i="6"/>
  <c r="C426" i="6"/>
  <c r="B426" i="6"/>
  <c r="A426" i="6"/>
  <c r="E425" i="6"/>
  <c r="D425" i="6"/>
  <c r="B425" i="6"/>
  <c r="A425" i="6"/>
  <c r="E424" i="6"/>
  <c r="D424" i="6"/>
  <c r="C424" i="6"/>
  <c r="B424" i="6"/>
  <c r="A424" i="6"/>
  <c r="D423" i="6"/>
  <c r="C423" i="6"/>
  <c r="B423" i="6"/>
  <c r="A423" i="6"/>
  <c r="E422" i="6"/>
  <c r="D422" i="6"/>
  <c r="C422" i="6"/>
  <c r="B422" i="6"/>
  <c r="A422" i="6"/>
  <c r="E421" i="6"/>
  <c r="D421" i="6"/>
  <c r="C421" i="6"/>
  <c r="B421" i="6"/>
  <c r="A421" i="6"/>
  <c r="AF46" i="7"/>
  <c r="AF45" i="7"/>
  <c r="AF44" i="7"/>
  <c r="C2" i="6"/>
  <c r="B2" i="6"/>
  <c r="A2" i="6"/>
  <c r="F1209" i="6"/>
  <c r="F1208" i="6"/>
  <c r="F1207" i="6"/>
  <c r="F1206" i="6"/>
  <c r="F1205" i="6"/>
  <c r="F1204" i="6"/>
  <c r="F1203" i="6"/>
  <c r="F1202" i="6"/>
  <c r="F1201" i="6"/>
  <c r="F1200" i="6"/>
  <c r="F1199" i="6"/>
  <c r="F1198" i="6"/>
  <c r="F1197" i="6"/>
  <c r="F1196" i="6"/>
  <c r="F1195" i="6"/>
  <c r="F1194" i="6"/>
  <c r="F1193" i="6"/>
  <c r="F1192" i="6"/>
  <c r="F1191" i="6"/>
  <c r="F1190" i="6"/>
  <c r="F1189" i="6"/>
  <c r="F1188" i="6"/>
  <c r="F1187" i="6"/>
  <c r="F1186" i="6"/>
  <c r="F1185" i="6"/>
  <c r="F1184" i="6"/>
  <c r="F1183" i="6"/>
  <c r="F1182" i="6"/>
  <c r="F1181" i="6"/>
  <c r="F1180" i="6"/>
  <c r="F1179" i="6"/>
  <c r="F1178" i="6"/>
  <c r="F1177" i="6"/>
  <c r="F1176" i="6"/>
  <c r="F1175" i="6"/>
  <c r="F1174" i="6"/>
  <c r="F1173" i="6"/>
  <c r="F1172" i="6"/>
  <c r="F1171" i="6"/>
  <c r="F1170" i="6"/>
  <c r="F1169" i="6"/>
  <c r="F1168" i="6"/>
  <c r="F1167" i="6"/>
  <c r="F1166" i="6"/>
  <c r="F1165" i="6"/>
  <c r="F1164" i="6"/>
  <c r="F1163" i="6"/>
  <c r="F1162" i="6"/>
  <c r="F1161" i="6"/>
  <c r="F1160" i="6"/>
  <c r="F1159" i="6"/>
  <c r="F1158" i="6"/>
  <c r="F1157" i="6"/>
  <c r="F1156" i="6"/>
  <c r="F1155" i="6"/>
  <c r="F1154" i="6"/>
  <c r="F1153" i="6"/>
  <c r="F1152" i="6"/>
  <c r="F1151" i="6"/>
  <c r="F1150" i="6"/>
  <c r="F1149" i="6"/>
  <c r="F1148" i="6"/>
  <c r="F1147" i="6"/>
  <c r="F1146" i="6"/>
  <c r="F1145" i="6"/>
  <c r="F1144" i="6"/>
  <c r="F1143" i="6"/>
  <c r="F1142" i="6"/>
  <c r="F1141" i="6"/>
  <c r="F1140" i="6"/>
  <c r="F1139" i="6"/>
  <c r="F1138" i="6"/>
  <c r="F1137" i="6"/>
  <c r="F1136" i="6"/>
  <c r="F1135" i="6"/>
  <c r="F1134" i="6"/>
  <c r="F1133" i="6"/>
  <c r="F1132" i="6"/>
  <c r="F1131" i="6"/>
  <c r="F1130" i="6"/>
  <c r="F1129" i="6"/>
  <c r="F1128" i="6"/>
  <c r="F1127" i="6"/>
  <c r="F1126" i="6"/>
  <c r="F1125" i="6"/>
  <c r="F1124" i="6"/>
  <c r="F1123" i="6"/>
  <c r="F1122" i="6"/>
  <c r="F1121" i="6"/>
  <c r="F1120" i="6"/>
  <c r="F1119" i="6"/>
  <c r="F1118" i="6"/>
  <c r="F1117" i="6"/>
  <c r="F1116" i="6"/>
  <c r="F1115" i="6"/>
  <c r="F1114" i="6"/>
  <c r="F1113" i="6"/>
  <c r="F1112" i="6"/>
  <c r="F1111" i="6"/>
  <c r="F1110" i="6"/>
  <c r="F1109" i="6"/>
  <c r="F1108" i="6"/>
  <c r="F1107" i="6"/>
  <c r="F1106" i="6"/>
  <c r="F1105" i="6"/>
  <c r="F1104" i="6"/>
  <c r="F1103" i="6"/>
  <c r="F1102" i="6"/>
  <c r="F1101" i="6"/>
  <c r="F1100" i="6"/>
  <c r="F1099" i="6"/>
  <c r="F1098" i="6"/>
  <c r="F1097" i="6"/>
  <c r="F1096" i="6"/>
  <c r="F1095" i="6"/>
  <c r="F1094" i="6"/>
  <c r="F1093" i="6"/>
  <c r="F1092" i="6"/>
  <c r="F1091" i="6"/>
  <c r="F1090" i="6"/>
  <c r="F1089" i="6"/>
  <c r="F1088" i="6"/>
  <c r="F1087" i="6"/>
  <c r="F1086" i="6"/>
  <c r="F1085" i="6"/>
  <c r="F1084" i="6"/>
  <c r="F1083" i="6"/>
  <c r="F1082" i="6"/>
  <c r="F1081" i="6"/>
  <c r="F1080" i="6"/>
  <c r="F1079" i="6"/>
  <c r="F1078" i="6"/>
  <c r="F1077" i="6"/>
  <c r="F1076" i="6"/>
  <c r="F1075" i="6"/>
  <c r="F1074" i="6"/>
  <c r="F1073" i="6"/>
  <c r="F1072" i="6"/>
  <c r="F1071" i="6"/>
  <c r="F1070" i="6"/>
  <c r="F1069" i="6"/>
  <c r="F1068" i="6"/>
  <c r="F1067" i="6"/>
  <c r="F1066" i="6"/>
  <c r="F1065" i="6"/>
  <c r="F1064" i="6"/>
  <c r="F1063" i="6"/>
  <c r="F1062" i="6"/>
  <c r="F1061" i="6"/>
  <c r="F1060" i="6"/>
  <c r="F1059" i="6"/>
  <c r="F1058" i="6"/>
  <c r="F1057" i="6"/>
  <c r="F1056" i="6"/>
  <c r="F1055" i="6"/>
  <c r="F1054" i="6"/>
  <c r="F1053" i="6"/>
  <c r="F1052" i="6"/>
  <c r="F1051" i="6"/>
  <c r="F1050" i="6"/>
  <c r="F1049" i="6"/>
  <c r="F1048" i="6"/>
  <c r="F1047" i="6"/>
  <c r="F1046" i="6"/>
  <c r="F1045" i="6"/>
  <c r="F1044" i="6"/>
  <c r="F1043" i="6"/>
  <c r="F1042" i="6"/>
  <c r="F1041" i="6"/>
  <c r="F1040" i="6"/>
  <c r="F1039" i="6"/>
  <c r="F1038" i="6"/>
  <c r="F1037" i="6"/>
  <c r="F1036" i="6"/>
  <c r="F1035" i="6"/>
  <c r="F1034" i="6"/>
  <c r="F1033" i="6"/>
  <c r="F1032" i="6"/>
  <c r="F1031" i="6"/>
  <c r="F1030" i="6"/>
  <c r="F1029" i="6"/>
  <c r="F1028" i="6"/>
  <c r="F1027" i="6"/>
  <c r="F1026" i="6"/>
  <c r="F1025" i="6"/>
  <c r="F1024" i="6"/>
  <c r="F1023" i="6"/>
  <c r="F1022" i="6"/>
  <c r="F1021" i="6"/>
  <c r="F1020" i="6"/>
  <c r="F1019" i="6"/>
  <c r="F1018" i="6"/>
  <c r="F1017" i="6"/>
  <c r="F1016" i="6"/>
  <c r="F1015" i="6"/>
  <c r="F1014" i="6"/>
  <c r="F1013" i="6"/>
  <c r="F1012" i="6"/>
  <c r="F1011" i="6"/>
  <c r="F1010" i="6"/>
  <c r="F1009" i="6"/>
  <c r="F1008" i="6"/>
  <c r="F1007" i="6"/>
  <c r="F1006" i="6"/>
  <c r="F1005" i="6"/>
  <c r="F1004" i="6"/>
  <c r="F1003" i="6"/>
  <c r="F1002" i="6"/>
  <c r="F1001" i="6"/>
  <c r="F1000" i="6"/>
  <c r="F999" i="6"/>
  <c r="F998" i="6"/>
  <c r="F997" i="6"/>
  <c r="F996" i="6"/>
  <c r="F995" i="6"/>
  <c r="F994" i="6"/>
  <c r="F993" i="6"/>
  <c r="F992" i="6"/>
  <c r="F991" i="6"/>
  <c r="F990" i="6"/>
  <c r="F989" i="6"/>
  <c r="F988" i="6"/>
  <c r="F987" i="6"/>
  <c r="F986" i="6"/>
  <c r="F985" i="6"/>
  <c r="F984" i="6"/>
  <c r="F983" i="6"/>
  <c r="F982" i="6"/>
  <c r="F981" i="6"/>
  <c r="F980" i="6"/>
  <c r="F979" i="6"/>
  <c r="F978" i="6"/>
  <c r="F977" i="6"/>
  <c r="F976" i="6"/>
  <c r="F975" i="6"/>
  <c r="F974" i="6"/>
  <c r="F973" i="6"/>
  <c r="F972" i="6"/>
  <c r="F971" i="6"/>
  <c r="F970" i="6"/>
  <c r="F969" i="6"/>
  <c r="F968" i="6"/>
  <c r="F967" i="6"/>
  <c r="F966" i="6"/>
  <c r="F965" i="6"/>
  <c r="F964" i="6"/>
  <c r="F963" i="6"/>
  <c r="F962" i="6"/>
  <c r="A4" i="1"/>
  <c r="O17" i="4" l="1"/>
  <c r="O33" i="4"/>
  <c r="AF32" i="6"/>
  <c r="AF43" i="6"/>
  <c r="AF22" i="6"/>
  <c r="AF18" i="6"/>
  <c r="AF26" i="6"/>
  <c r="AF28" i="6"/>
  <c r="AF14" i="6"/>
  <c r="L170" i="6"/>
  <c r="J170" i="6"/>
  <c r="L337" i="6"/>
  <c r="J337" i="6"/>
  <c r="J248" i="6"/>
  <c r="L248" i="6"/>
  <c r="L66" i="6"/>
  <c r="J66" i="6"/>
  <c r="J892" i="6"/>
  <c r="L892" i="6"/>
  <c r="J876" i="6"/>
  <c r="L876" i="6"/>
  <c r="J844" i="6"/>
  <c r="L844" i="6"/>
  <c r="J780" i="6"/>
  <c r="L780" i="6"/>
  <c r="J700" i="6"/>
  <c r="L700" i="6"/>
  <c r="J652" i="6"/>
  <c r="L652" i="6"/>
  <c r="J636" i="6"/>
  <c r="L636" i="6"/>
  <c r="J572" i="6"/>
  <c r="L572" i="6"/>
  <c r="J492" i="6"/>
  <c r="L492" i="6"/>
  <c r="J444" i="6"/>
  <c r="L444" i="6"/>
  <c r="J412" i="6"/>
  <c r="L412" i="6"/>
  <c r="J176" i="6"/>
  <c r="L176" i="6"/>
  <c r="L944" i="6"/>
  <c r="L936" i="6"/>
  <c r="L928" i="6"/>
  <c r="L920" i="6"/>
  <c r="L912" i="6"/>
  <c r="L905" i="6"/>
  <c r="L888" i="6"/>
  <c r="L872" i="6"/>
  <c r="L856" i="6"/>
  <c r="L840" i="6"/>
  <c r="L824" i="6"/>
  <c r="L808" i="6"/>
  <c r="L792" i="6"/>
  <c r="L776" i="6"/>
  <c r="L760" i="6"/>
  <c r="L744" i="6"/>
  <c r="L728" i="6"/>
  <c r="L712" i="6"/>
  <c r="L696" i="6"/>
  <c r="L680" i="6"/>
  <c r="L664" i="6"/>
  <c r="L648" i="6"/>
  <c r="L632" i="6"/>
  <c r="L616" i="6"/>
  <c r="L600" i="6"/>
  <c r="L584" i="6"/>
  <c r="L568" i="6"/>
  <c r="J376" i="6"/>
  <c r="L376" i="6"/>
  <c r="J293" i="6"/>
  <c r="L293" i="6"/>
  <c r="J229" i="6"/>
  <c r="L229" i="6"/>
  <c r="L81" i="6"/>
  <c r="J81" i="6"/>
  <c r="J72" i="6"/>
  <c r="L72" i="6"/>
  <c r="J64" i="6"/>
  <c r="L64" i="6"/>
  <c r="J48" i="6"/>
  <c r="L48" i="6"/>
  <c r="J252" i="6"/>
  <c r="L252" i="6"/>
  <c r="J620" i="6"/>
  <c r="L620" i="6"/>
  <c r="J604" i="6"/>
  <c r="L604" i="6"/>
  <c r="L900" i="6"/>
  <c r="J893" i="6"/>
  <c r="J877" i="6"/>
  <c r="J861" i="6"/>
  <c r="J845" i="6"/>
  <c r="J829" i="6"/>
  <c r="J813" i="6"/>
  <c r="J797" i="6"/>
  <c r="J781" i="6"/>
  <c r="J765" i="6"/>
  <c r="J749" i="6"/>
  <c r="J733" i="6"/>
  <c r="J717" i="6"/>
  <c r="J701" i="6"/>
  <c r="J685" i="6"/>
  <c r="J669" i="6"/>
  <c r="J653" i="6"/>
  <c r="J637" i="6"/>
  <c r="J621" i="6"/>
  <c r="J605" i="6"/>
  <c r="J589" i="6"/>
  <c r="J573" i="6"/>
  <c r="J557" i="6"/>
  <c r="J541" i="6"/>
  <c r="J525" i="6"/>
  <c r="J509" i="6"/>
  <c r="J493" i="6"/>
  <c r="J477" i="6"/>
  <c r="J461" i="6"/>
  <c r="J445" i="6"/>
  <c r="J429" i="6"/>
  <c r="J413" i="6"/>
  <c r="J397" i="6"/>
  <c r="J381" i="6"/>
  <c r="L381" i="6"/>
  <c r="J348" i="6"/>
  <c r="L321" i="6"/>
  <c r="J321" i="6"/>
  <c r="J316" i="6"/>
  <c r="J289" i="6"/>
  <c r="L258" i="6"/>
  <c r="J258" i="6"/>
  <c r="L202" i="6"/>
  <c r="J202" i="6"/>
  <c r="J181" i="6"/>
  <c r="L181" i="6"/>
  <c r="L145" i="6"/>
  <c r="J145" i="6"/>
  <c r="J136" i="6"/>
  <c r="L136" i="6"/>
  <c r="J128" i="6"/>
  <c r="L128" i="6"/>
  <c r="J796" i="6"/>
  <c r="L796" i="6"/>
  <c r="J732" i="6"/>
  <c r="L732" i="6"/>
  <c r="J524" i="6"/>
  <c r="L524" i="6"/>
  <c r="J288" i="6"/>
  <c r="L288" i="6"/>
  <c r="L946" i="6"/>
  <c r="L938" i="6"/>
  <c r="L930" i="6"/>
  <c r="L922" i="6"/>
  <c r="L914" i="6"/>
  <c r="J331" i="6"/>
  <c r="L331" i="6"/>
  <c r="L298" i="6"/>
  <c r="J298" i="6"/>
  <c r="J235" i="6"/>
  <c r="J155" i="6"/>
  <c r="J82" i="6"/>
  <c r="J73" i="6"/>
  <c r="J748" i="6"/>
  <c r="L748" i="6"/>
  <c r="J684" i="6"/>
  <c r="L684" i="6"/>
  <c r="J588" i="6"/>
  <c r="L588" i="6"/>
  <c r="L130" i="6"/>
  <c r="J130" i="6"/>
  <c r="J884" i="6"/>
  <c r="L884" i="6"/>
  <c r="J868" i="6"/>
  <c r="L868" i="6"/>
  <c r="J852" i="6"/>
  <c r="L852" i="6"/>
  <c r="J836" i="6"/>
  <c r="L836" i="6"/>
  <c r="J820" i="6"/>
  <c r="L820" i="6"/>
  <c r="J804" i="6"/>
  <c r="L804" i="6"/>
  <c r="J788" i="6"/>
  <c r="L788" i="6"/>
  <c r="J772" i="6"/>
  <c r="L772" i="6"/>
  <c r="J756" i="6"/>
  <c r="L756" i="6"/>
  <c r="J740" i="6"/>
  <c r="L740" i="6"/>
  <c r="J724" i="6"/>
  <c r="L724" i="6"/>
  <c r="J708" i="6"/>
  <c r="L708" i="6"/>
  <c r="J692" i="6"/>
  <c r="L692" i="6"/>
  <c r="J676" i="6"/>
  <c r="L676" i="6"/>
  <c r="J660" i="6"/>
  <c r="L660" i="6"/>
  <c r="J644" i="6"/>
  <c r="L644" i="6"/>
  <c r="J628" i="6"/>
  <c r="L628" i="6"/>
  <c r="J612" i="6"/>
  <c r="L612" i="6"/>
  <c r="J596" i="6"/>
  <c r="L596" i="6"/>
  <c r="J580" i="6"/>
  <c r="L580" i="6"/>
  <c r="J564" i="6"/>
  <c r="L564" i="6"/>
  <c r="J548" i="6"/>
  <c r="L548" i="6"/>
  <c r="J532" i="6"/>
  <c r="L532" i="6"/>
  <c r="J516" i="6"/>
  <c r="L516" i="6"/>
  <c r="J500" i="6"/>
  <c r="L500" i="6"/>
  <c r="J484" i="6"/>
  <c r="L484" i="6"/>
  <c r="J468" i="6"/>
  <c r="L468" i="6"/>
  <c r="J452" i="6"/>
  <c r="L452" i="6"/>
  <c r="J436" i="6"/>
  <c r="L436" i="6"/>
  <c r="J420" i="6"/>
  <c r="L420" i="6"/>
  <c r="J404" i="6"/>
  <c r="L404" i="6"/>
  <c r="J388" i="6"/>
  <c r="L388" i="6"/>
  <c r="L353" i="6"/>
  <c r="J353" i="6"/>
  <c r="J275" i="6"/>
  <c r="L275" i="6"/>
  <c r="L272" i="6"/>
  <c r="L232" i="6"/>
  <c r="J208" i="6"/>
  <c r="L208" i="6"/>
  <c r="L186" i="6"/>
  <c r="J186" i="6"/>
  <c r="J88" i="6"/>
  <c r="L88" i="6"/>
  <c r="J309" i="6"/>
  <c r="L309" i="6"/>
  <c r="L218" i="6"/>
  <c r="J218" i="6"/>
  <c r="J192" i="6"/>
  <c r="L192" i="6"/>
  <c r="J860" i="6"/>
  <c r="L860" i="6"/>
  <c r="J828" i="6"/>
  <c r="L828" i="6"/>
  <c r="J812" i="6"/>
  <c r="L812" i="6"/>
  <c r="J764" i="6"/>
  <c r="L764" i="6"/>
  <c r="J716" i="6"/>
  <c r="L716" i="6"/>
  <c r="J668" i="6"/>
  <c r="L668" i="6"/>
  <c r="J556" i="6"/>
  <c r="L556" i="6"/>
  <c r="J540" i="6"/>
  <c r="L540" i="6"/>
  <c r="J508" i="6"/>
  <c r="L508" i="6"/>
  <c r="J476" i="6"/>
  <c r="L476" i="6"/>
  <c r="J460" i="6"/>
  <c r="L460" i="6"/>
  <c r="J428" i="6"/>
  <c r="L428" i="6"/>
  <c r="J396" i="6"/>
  <c r="L396" i="6"/>
  <c r="J347" i="6"/>
  <c r="L347" i="6"/>
  <c r="J224" i="6"/>
  <c r="L224" i="6"/>
  <c r="J197" i="6"/>
  <c r="L197" i="6"/>
  <c r="L908" i="6"/>
  <c r="J901" i="6"/>
  <c r="L384" i="6"/>
  <c r="J378" i="6"/>
  <c r="J363" i="6"/>
  <c r="L363" i="6"/>
  <c r="L360" i="6"/>
  <c r="J332" i="6"/>
  <c r="J304" i="6"/>
  <c r="L304" i="6"/>
  <c r="J299" i="6"/>
  <c r="L241" i="6"/>
  <c r="J241" i="6"/>
  <c r="J236" i="6"/>
  <c r="J213" i="6"/>
  <c r="L213" i="6"/>
  <c r="J161" i="6"/>
  <c r="J152" i="6"/>
  <c r="L152" i="6"/>
  <c r="J115" i="6"/>
  <c r="L115" i="6"/>
  <c r="J112" i="6"/>
  <c r="L112" i="6"/>
  <c r="J104" i="6"/>
  <c r="L104" i="6"/>
  <c r="J201" i="6"/>
  <c r="J185" i="6"/>
  <c r="J169" i="6"/>
  <c r="J144" i="6"/>
  <c r="L144" i="6"/>
  <c r="J129" i="6"/>
  <c r="J114" i="6"/>
  <c r="J80" i="6"/>
  <c r="L80" i="6"/>
  <c r="J65" i="6"/>
  <c r="J120" i="6"/>
  <c r="L120" i="6"/>
  <c r="J56" i="6"/>
  <c r="L56" i="6"/>
  <c r="J160" i="6"/>
  <c r="L160" i="6"/>
  <c r="J96" i="6"/>
  <c r="L96" i="6"/>
  <c r="J369" i="7"/>
  <c r="J337" i="7"/>
  <c r="C306" i="6"/>
  <c r="J306" i="7"/>
  <c r="J305" i="7"/>
  <c r="J377" i="7"/>
  <c r="J361" i="7"/>
  <c r="J345" i="7"/>
  <c r="J329" i="7"/>
  <c r="J313" i="7"/>
  <c r="J379" i="7"/>
  <c r="J363" i="7"/>
  <c r="J347" i="7"/>
  <c r="J331" i="7"/>
  <c r="J315" i="7"/>
  <c r="J381" i="7"/>
  <c r="J365" i="7"/>
  <c r="J349" i="7"/>
  <c r="J333" i="7"/>
  <c r="J317" i="7"/>
  <c r="D20" i="6"/>
  <c r="D36" i="6"/>
  <c r="AF300" i="6"/>
  <c r="AF324" i="6"/>
  <c r="AF308" i="6"/>
  <c r="AF292" i="6"/>
  <c r="AF343" i="6"/>
  <c r="AF347" i="6"/>
  <c r="AF336" i="6"/>
  <c r="AF296" i="6"/>
  <c r="AF340" i="6"/>
  <c r="AF332" i="6"/>
  <c r="AF316" i="6"/>
  <c r="AF248" i="6"/>
  <c r="AF252" i="6"/>
  <c r="AF254" i="6"/>
  <c r="AF240" i="6"/>
  <c r="AF208" i="6"/>
  <c r="AF256" i="6"/>
  <c r="AF236" i="6"/>
  <c r="AF220" i="6"/>
  <c r="AF244" i="6"/>
  <c r="AF235" i="6"/>
  <c r="AF228" i="6"/>
  <c r="AF212" i="6"/>
  <c r="AF197" i="6"/>
  <c r="AF146" i="6"/>
  <c r="AF138" i="6"/>
  <c r="AF193" i="6"/>
  <c r="AF186" i="6"/>
  <c r="AF132" i="6"/>
  <c r="AF189" i="6"/>
  <c r="AF185" i="6"/>
  <c r="AF135" i="6"/>
  <c r="AF129" i="6"/>
  <c r="AF122" i="6"/>
  <c r="AF99" i="6"/>
  <c r="AF121" i="6"/>
  <c r="AF128" i="6"/>
  <c r="AF120" i="6"/>
  <c r="AF112" i="6"/>
  <c r="AF104" i="6"/>
  <c r="AF131" i="6"/>
  <c r="AF127" i="6"/>
  <c r="AF119" i="6"/>
  <c r="AF111" i="6"/>
  <c r="AF103" i="6"/>
  <c r="AF70" i="6"/>
  <c r="AF38" i="6"/>
  <c r="AF46" i="6"/>
  <c r="AF66" i="6"/>
  <c r="AF74" i="6"/>
  <c r="AF42" i="6"/>
  <c r="AF62" i="6"/>
  <c r="AF30" i="6"/>
  <c r="D2" i="6"/>
  <c r="E848" i="6"/>
  <c r="E922" i="6"/>
  <c r="E923" i="6"/>
  <c r="E720" i="6"/>
  <c r="AF498" i="6"/>
  <c r="AF511" i="6"/>
  <c r="AF566" i="6"/>
  <c r="AF578" i="6"/>
  <c r="AF611" i="6"/>
  <c r="AF732" i="6"/>
  <c r="AF793" i="6"/>
  <c r="AF797" i="6"/>
  <c r="AF602" i="6"/>
  <c r="AF907" i="6"/>
  <c r="AF913" i="6"/>
  <c r="AF570" i="6"/>
  <c r="AF760" i="6"/>
  <c r="AF868" i="6"/>
  <c r="AF889" i="6"/>
  <c r="AJ7" i="6"/>
  <c r="AF582" i="6"/>
  <c r="AF803" i="6"/>
  <c r="AF809" i="6"/>
  <c r="AF862" i="6"/>
  <c r="AF869" i="6"/>
  <c r="AF876" i="6"/>
  <c r="AF884" i="6"/>
  <c r="AF497" i="6"/>
  <c r="AF546" i="6"/>
  <c r="AF552" i="6"/>
  <c r="AF594" i="6"/>
  <c r="AF616" i="6"/>
  <c r="AF635" i="6"/>
  <c r="AF757" i="6"/>
  <c r="AF641" i="6"/>
  <c r="AF647" i="6"/>
  <c r="AF671" i="6"/>
  <c r="AF683" i="6"/>
  <c r="AF716" i="6"/>
  <c r="AF767" i="6"/>
  <c r="AF779" i="6"/>
  <c r="AF804" i="6"/>
  <c r="AF810" i="6"/>
  <c r="AF890" i="6"/>
  <c r="AF930" i="6"/>
  <c r="AF427" i="6"/>
  <c r="AF445" i="6"/>
  <c r="AF446" i="6"/>
  <c r="AF451" i="6"/>
  <c r="AF455" i="6"/>
  <c r="AF471" i="6"/>
  <c r="AF477" i="6"/>
  <c r="AF608" i="6"/>
  <c r="AF667" i="6"/>
  <c r="AF752" i="6"/>
  <c r="AF773" i="6"/>
  <c r="AF774" i="6"/>
  <c r="AF790" i="6"/>
  <c r="AF441" i="6"/>
  <c r="AF462" i="6"/>
  <c r="AF524" i="6"/>
  <c r="AF568" i="6"/>
  <c r="AF569" i="6"/>
  <c r="AF572" i="6"/>
  <c r="AF585" i="6"/>
  <c r="AF588" i="6"/>
  <c r="AF600" i="6"/>
  <c r="AF601" i="6"/>
  <c r="AF623" i="6"/>
  <c r="AF655" i="6"/>
  <c r="AF673" i="6"/>
  <c r="AF674" i="6"/>
  <c r="AF719" i="6"/>
  <c r="AF729" i="6"/>
  <c r="AF734" i="6"/>
  <c r="AF759" i="6"/>
  <c r="AF860" i="6"/>
  <c r="AF892" i="6"/>
  <c r="AF897" i="6"/>
  <c r="AF922" i="6"/>
  <c r="AF943" i="6"/>
  <c r="AF423" i="6"/>
  <c r="AF442" i="6"/>
  <c r="AF447" i="6"/>
  <c r="AF494" i="6"/>
  <c r="AF529" i="6"/>
  <c r="AF530" i="6"/>
  <c r="AF554" i="6"/>
  <c r="AF555" i="6"/>
  <c r="AF592" i="6"/>
  <c r="AF614" i="6"/>
  <c r="AF615" i="6"/>
  <c r="AF628" i="6"/>
  <c r="AF633" i="6"/>
  <c r="AF706" i="6"/>
  <c r="AF740" i="6"/>
  <c r="AF819" i="6"/>
  <c r="AF881" i="6"/>
  <c r="AF917" i="6"/>
  <c r="AF927" i="6"/>
  <c r="AF938" i="6"/>
  <c r="AJ11" i="6"/>
  <c r="AF453" i="6"/>
  <c r="AF510" i="6"/>
  <c r="AF561" i="6"/>
  <c r="AF707" i="6"/>
  <c r="AF720" i="6"/>
  <c r="AF721" i="6"/>
  <c r="AF770" i="6"/>
  <c r="AF777" i="6"/>
  <c r="AF802" i="6"/>
  <c r="AH15" i="6"/>
  <c r="AJ3" i="6"/>
  <c r="AF595" i="6"/>
  <c r="AF509" i="6"/>
  <c r="AF584" i="6"/>
  <c r="AF430" i="6"/>
  <c r="AF434" i="6"/>
  <c r="AF438" i="6"/>
  <c r="AF454" i="6"/>
  <c r="AF485" i="6"/>
  <c r="AF504" i="6"/>
  <c r="AF521" i="6"/>
  <c r="AF560" i="6"/>
  <c r="AF564" i="6"/>
  <c r="AF571" i="6"/>
  <c r="AF593" i="6"/>
  <c r="AF596" i="6"/>
  <c r="AF421" i="6"/>
  <c r="AF458" i="6"/>
  <c r="AF547" i="6"/>
  <c r="AF551" i="6"/>
  <c r="AF575" i="6"/>
  <c r="AF771" i="6"/>
  <c r="AF820" i="6"/>
  <c r="AF821" i="6"/>
  <c r="AF921" i="6"/>
  <c r="AF933" i="6"/>
  <c r="AF443" i="6"/>
  <c r="AF459" i="6"/>
  <c r="AF495" i="6"/>
  <c r="AF506" i="6"/>
  <c r="AF536" i="6"/>
  <c r="AF544" i="6"/>
  <c r="AF548" i="6"/>
  <c r="AF557" i="6"/>
  <c r="AF583" i="6"/>
  <c r="AF606" i="6"/>
  <c r="AF630" i="6"/>
  <c r="AF746" i="6"/>
  <c r="AF796" i="6"/>
  <c r="AF894" i="6"/>
  <c r="AF473" i="6"/>
  <c r="AF478" i="6"/>
  <c r="AF523" i="6"/>
  <c r="AF576" i="6"/>
  <c r="AF577" i="6"/>
  <c r="AF580" i="6"/>
  <c r="AF587" i="6"/>
  <c r="AF642" i="6"/>
  <c r="AF452" i="6"/>
  <c r="AF470" i="6"/>
  <c r="AF514" i="6"/>
  <c r="AF519" i="6"/>
  <c r="AF532" i="6"/>
  <c r="AF558" i="6"/>
  <c r="AF591" i="6"/>
  <c r="AF690" i="6"/>
  <c r="AF763" i="6"/>
  <c r="AF652" i="6"/>
  <c r="AF717" i="6"/>
  <c r="AF724" i="6"/>
  <c r="AF859" i="6"/>
  <c r="AF899" i="6"/>
  <c r="AF429" i="6"/>
  <c r="AF433" i="6"/>
  <c r="AF448" i="6"/>
  <c r="AF482" i="6"/>
  <c r="AF486" i="6"/>
  <c r="AF507" i="6"/>
  <c r="AF518" i="6"/>
  <c r="AF522" i="6"/>
  <c r="AF533" i="6"/>
  <c r="AF541" i="6"/>
  <c r="AF559" i="6"/>
  <c r="AF612" i="6"/>
  <c r="AF645" i="6"/>
  <c r="AF651" i="6"/>
  <c r="AF658" i="6"/>
  <c r="AF663" i="6"/>
  <c r="AF691" i="6"/>
  <c r="AF692" i="6"/>
  <c r="AF712" i="6"/>
  <c r="AF718" i="6"/>
  <c r="AF730" i="6"/>
  <c r="AF743" i="6"/>
  <c r="AF754" i="6"/>
  <c r="AF785" i="6"/>
  <c r="AF787" i="6"/>
  <c r="AF822" i="6"/>
  <c r="AF900" i="6"/>
  <c r="AF944" i="6"/>
  <c r="AF620" i="6"/>
  <c r="AF627" i="6"/>
  <c r="AF687" i="6"/>
  <c r="AF700" i="6"/>
  <c r="AF705" i="6"/>
  <c r="AF713" i="6"/>
  <c r="AF915" i="6"/>
  <c r="AF425" i="6"/>
  <c r="AF431" i="6"/>
  <c r="AF435" i="6"/>
  <c r="AF469" i="6"/>
  <c r="AF484" i="6"/>
  <c r="AF491" i="6"/>
  <c r="AF499" i="6"/>
  <c r="AF500" i="6"/>
  <c r="AF503" i="6"/>
  <c r="AF505" i="6"/>
  <c r="AF515" i="6"/>
  <c r="AF516" i="6"/>
  <c r="AF520" i="6"/>
  <c r="AF607" i="6"/>
  <c r="AF617" i="6"/>
  <c r="AF631" i="6"/>
  <c r="AF681" i="6"/>
  <c r="AF708" i="6"/>
  <c r="AF749" i="6"/>
  <c r="AF805" i="6"/>
  <c r="AF827" i="6"/>
  <c r="AF912" i="6"/>
  <c r="AF695" i="6"/>
  <c r="AF701" i="6"/>
  <c r="AF703" i="6"/>
  <c r="AF715" i="6"/>
  <c r="AF753" i="6"/>
  <c r="AF780" i="6"/>
  <c r="AF783" i="6"/>
  <c r="AF788" i="6"/>
  <c r="AF817" i="6"/>
  <c r="AF818" i="6"/>
  <c r="AF877" i="6"/>
  <c r="AF835" i="6"/>
  <c r="AF866" i="6"/>
  <c r="AF872" i="6"/>
  <c r="AF905" i="6"/>
  <c r="AF928" i="6"/>
  <c r="AF941" i="6"/>
  <c r="AF531" i="6"/>
  <c r="AF535" i="6"/>
  <c r="AF545" i="6"/>
  <c r="AF549" i="6"/>
  <c r="AF565" i="6"/>
  <c r="AF573" i="6"/>
  <c r="AF581" i="6"/>
  <c r="AF589" i="6"/>
  <c r="AF597" i="6"/>
  <c r="AF603" i="6"/>
  <c r="AF619" i="6"/>
  <c r="AF646" i="6"/>
  <c r="AF661" i="6"/>
  <c r="AF682" i="6"/>
  <c r="AF693" i="6"/>
  <c r="AF745" i="6"/>
  <c r="AF775" i="6"/>
  <c r="AF789" i="6"/>
  <c r="AF806" i="6"/>
  <c r="AF867" i="6"/>
  <c r="AF906" i="6"/>
  <c r="AF920" i="6"/>
  <c r="AF925" i="6"/>
  <c r="AF937" i="6"/>
  <c r="AF799" i="6"/>
  <c r="AF815" i="6"/>
  <c r="AF929" i="6"/>
  <c r="AF945" i="6"/>
  <c r="AF605" i="6"/>
  <c r="AF613" i="6"/>
  <c r="AF621" i="6"/>
  <c r="AF629" i="6"/>
  <c r="AF653" i="6"/>
  <c r="AF659" i="6"/>
  <c r="AF665" i="6"/>
  <c r="AF697" i="6"/>
  <c r="AF699" i="6"/>
  <c r="AF704" i="6"/>
  <c r="AF709" i="6"/>
  <c r="AF711" i="6"/>
  <c r="AF725" i="6"/>
  <c r="AF741" i="6"/>
  <c r="AF755" i="6"/>
  <c r="AF772" i="6"/>
  <c r="AF778" i="6"/>
  <c r="AF794" i="6"/>
  <c r="AF812" i="6"/>
  <c r="AF824" i="6"/>
  <c r="AF825" i="6"/>
  <c r="AF861" i="6"/>
  <c r="AF874" i="6"/>
  <c r="AF878" i="6"/>
  <c r="AF882" i="6"/>
  <c r="AF893" i="6"/>
  <c r="AF904" i="6"/>
  <c r="AF939" i="6"/>
  <c r="AF639" i="6"/>
  <c r="AF650" i="6"/>
  <c r="AF675" i="6"/>
  <c r="AF676" i="6"/>
  <c r="AF679" i="6"/>
  <c r="AF694" i="6"/>
  <c r="AF750" i="6"/>
  <c r="AF762" i="6"/>
  <c r="AF765" i="6"/>
  <c r="AF769" i="6"/>
  <c r="AF791" i="6"/>
  <c r="AF838" i="6"/>
  <c r="AF870" i="6"/>
  <c r="AF908" i="6"/>
  <c r="AF923" i="6"/>
  <c r="C473" i="6"/>
  <c r="C497" i="6"/>
  <c r="C521" i="6"/>
  <c r="C537" i="6"/>
  <c r="C553" i="6"/>
  <c r="C577" i="6"/>
  <c r="C601" i="6"/>
  <c r="C641" i="6"/>
  <c r="C438" i="6"/>
  <c r="C478" i="6"/>
  <c r="C574" i="6"/>
  <c r="C614" i="6"/>
  <c r="C654" i="6"/>
  <c r="C662" i="6"/>
  <c r="C678" i="6"/>
  <c r="C471" i="6"/>
  <c r="C511" i="6"/>
  <c r="C551" i="6"/>
  <c r="C591" i="6"/>
  <c r="C599" i="6"/>
  <c r="C710" i="6"/>
  <c r="C726" i="6"/>
  <c r="C742" i="6"/>
  <c r="C766" i="6"/>
  <c r="C774" i="6"/>
  <c r="C790" i="6"/>
  <c r="C830" i="6"/>
  <c r="C838" i="6"/>
  <c r="C854" i="6"/>
  <c r="C870" i="6"/>
  <c r="C631" i="6"/>
  <c r="C639" i="6"/>
  <c r="C902" i="6"/>
  <c r="C934" i="6"/>
  <c r="C425" i="6"/>
  <c r="C433" i="6"/>
  <c r="E823" i="6"/>
  <c r="E619" i="6"/>
  <c r="D783" i="6"/>
  <c r="D856" i="6"/>
  <c r="AF28" i="7"/>
  <c r="E433" i="6"/>
  <c r="E481" i="6"/>
  <c r="AF38" i="7"/>
  <c r="D523" i="6"/>
  <c r="D479" i="6"/>
  <c r="AF6" i="7"/>
  <c r="E441" i="6"/>
  <c r="E505" i="6"/>
  <c r="D510" i="6"/>
  <c r="D491" i="6"/>
  <c r="E450" i="6"/>
  <c r="D507" i="6"/>
  <c r="E612" i="6"/>
  <c r="D619" i="6"/>
  <c r="E893" i="6"/>
  <c r="E813" i="6"/>
  <c r="E831" i="6"/>
  <c r="D787" i="6"/>
  <c r="E887" i="6"/>
  <c r="E571" i="6"/>
  <c r="E568" i="6"/>
  <c r="D685" i="6"/>
  <c r="E818" i="6"/>
  <c r="E854" i="6"/>
  <c r="D902" i="6"/>
  <c r="D667" i="6"/>
  <c r="D847" i="6"/>
  <c r="D735" i="6"/>
  <c r="E816" i="6"/>
  <c r="D873" i="6"/>
  <c r="D893" i="6"/>
  <c r="D596" i="6"/>
  <c r="E449" i="6"/>
  <c r="D458" i="6"/>
  <c r="E585" i="6"/>
  <c r="E548" i="6"/>
  <c r="D429" i="6"/>
  <c r="E438" i="6"/>
  <c r="D546" i="6"/>
  <c r="E552" i="6"/>
  <c r="D853" i="6"/>
  <c r="AF14" i="7"/>
  <c r="AF22" i="7"/>
  <c r="AF30" i="7"/>
  <c r="AF36" i="7"/>
  <c r="D447" i="6"/>
  <c r="D456" i="6"/>
  <c r="E465" i="6"/>
  <c r="E490" i="6"/>
  <c r="E594" i="6"/>
  <c r="E646" i="6"/>
  <c r="D666" i="6"/>
  <c r="D762" i="6"/>
  <c r="AF37" i="7"/>
  <c r="AF13" i="7"/>
  <c r="E550" i="6"/>
  <c r="E508" i="6"/>
  <c r="D588" i="6"/>
  <c r="A5" i="1"/>
  <c r="AF21" i="7"/>
  <c r="AF29" i="7"/>
  <c r="E454" i="6"/>
  <c r="E526" i="6"/>
  <c r="D576" i="6"/>
  <c r="E590" i="6"/>
  <c r="E769" i="6"/>
  <c r="AG45" i="7"/>
  <c r="D431" i="6"/>
  <c r="E601" i="6"/>
  <c r="E622" i="6"/>
  <c r="D659" i="6"/>
  <c r="D710" i="6"/>
  <c r="E717" i="6"/>
  <c r="E775" i="6"/>
  <c r="E795" i="6"/>
  <c r="D799" i="6"/>
  <c r="D813" i="6"/>
  <c r="D828" i="6"/>
  <c r="E699" i="6"/>
  <c r="D793" i="6"/>
  <c r="D802" i="6"/>
  <c r="D751" i="6"/>
  <c r="E810" i="6"/>
  <c r="E840" i="6"/>
  <c r="E872" i="6"/>
  <c r="E692" i="6"/>
  <c r="D785" i="6"/>
  <c r="E822" i="6"/>
  <c r="E837" i="6"/>
  <c r="E847" i="6"/>
  <c r="E867" i="6"/>
  <c r="E777" i="6"/>
  <c r="D826" i="6"/>
  <c r="D855" i="6"/>
  <c r="E764" i="6"/>
  <c r="D668" i="6"/>
  <c r="E673" i="6"/>
  <c r="D806" i="6"/>
  <c r="E815" i="6"/>
  <c r="E845" i="6"/>
  <c r="E917" i="6"/>
  <c r="D934" i="6"/>
  <c r="E891" i="6"/>
  <c r="D894" i="6"/>
  <c r="D905" i="6"/>
  <c r="E915" i="6"/>
  <c r="E943" i="6"/>
  <c r="E919" i="6"/>
  <c r="E899" i="6"/>
  <c r="O51" i="4"/>
  <c r="O8" i="4"/>
  <c r="O10" i="4"/>
  <c r="O16" i="4"/>
  <c r="O18" i="4"/>
  <c r="O31" i="4"/>
  <c r="O39" i="4"/>
  <c r="O97" i="4"/>
  <c r="O131" i="4"/>
  <c r="O77" i="4"/>
  <c r="O79" i="4"/>
  <c r="O62" i="4"/>
  <c r="O66" i="4"/>
  <c r="O107" i="4"/>
  <c r="O144" i="4"/>
  <c r="O146" i="4"/>
  <c r="O118" i="4"/>
  <c r="O122" i="4"/>
  <c r="O165" i="4"/>
  <c r="O197" i="4"/>
  <c r="O6" i="4"/>
  <c r="O30" i="4"/>
  <c r="O38" i="4"/>
  <c r="O72" i="4"/>
  <c r="O74" i="4"/>
  <c r="O81" i="4"/>
  <c r="O98" i="4"/>
  <c r="O105" i="4"/>
  <c r="O115" i="4"/>
  <c r="O141" i="4"/>
  <c r="O173" i="4"/>
  <c r="O205" i="4"/>
  <c r="O14" i="4"/>
  <c r="O48" i="4"/>
  <c r="O50" i="4"/>
  <c r="O4" i="4"/>
  <c r="O12" i="4"/>
  <c r="O28" i="4"/>
  <c r="O67" i="4"/>
  <c r="O80" i="4"/>
  <c r="O82" i="4"/>
  <c r="O93" i="4"/>
  <c r="O102" i="4"/>
  <c r="O106" i="4"/>
  <c r="O113" i="4"/>
  <c r="O149" i="4"/>
  <c r="O181" i="4"/>
  <c r="O19" i="4"/>
  <c r="O20" i="4"/>
  <c r="O22" i="4"/>
  <c r="O29" i="4"/>
  <c r="O36" i="4"/>
  <c r="O43" i="4"/>
  <c r="O58" i="4"/>
  <c r="O125" i="4"/>
  <c r="O136" i="4"/>
  <c r="O138" i="4"/>
  <c r="O155" i="4"/>
  <c r="O168" i="4"/>
  <c r="O170" i="4"/>
  <c r="O187" i="4"/>
  <c r="O200" i="4"/>
  <c r="O202" i="4"/>
  <c r="O7" i="4"/>
  <c r="O45" i="4"/>
  <c r="O65" i="4"/>
  <c r="O99" i="4"/>
  <c r="O110" i="4"/>
  <c r="O112" i="4"/>
  <c r="O114" i="4"/>
  <c r="O121" i="4"/>
  <c r="O157" i="4"/>
  <c r="O189" i="4"/>
  <c r="AF9" i="7"/>
  <c r="AG44" i="7"/>
  <c r="AF24" i="7"/>
  <c r="AF42" i="7"/>
  <c r="AF40" i="7"/>
  <c r="AF12" i="7"/>
  <c r="AF3" i="7"/>
  <c r="AF4" i="7"/>
  <c r="AF10" i="7"/>
  <c r="AF26" i="7"/>
  <c r="AF8" i="7"/>
  <c r="AF32" i="7"/>
  <c r="A6" i="1"/>
  <c r="AF16" i="7"/>
  <c r="AF18" i="7"/>
  <c r="AF5" i="7"/>
  <c r="AF20" i="7"/>
  <c r="AF34" i="7"/>
  <c r="AF7" i="7"/>
  <c r="AF15" i="7"/>
  <c r="AF23" i="7"/>
  <c r="AF31" i="7"/>
  <c r="AF39" i="7"/>
  <c r="AF17" i="7"/>
  <c r="AF25" i="7"/>
  <c r="AF33" i="7"/>
  <c r="AF41" i="7"/>
  <c r="AF2" i="7"/>
  <c r="AF11" i="7"/>
  <c r="AF19" i="7"/>
  <c r="AF27" i="7"/>
  <c r="AF35" i="7"/>
  <c r="AF43" i="7"/>
  <c r="E423" i="6"/>
  <c r="E439" i="6"/>
  <c r="E455" i="6"/>
  <c r="E471" i="6"/>
  <c r="E516" i="6"/>
  <c r="D538" i="6"/>
  <c r="D541" i="6"/>
  <c r="D572" i="6"/>
  <c r="D636" i="6"/>
  <c r="D646" i="6"/>
  <c r="E676" i="6"/>
  <c r="D483" i="6"/>
  <c r="D498" i="6"/>
  <c r="E503" i="6"/>
  <c r="E541" i="6"/>
  <c r="E549" i="6"/>
  <c r="E587" i="6"/>
  <c r="E605" i="6"/>
  <c r="D428" i="6"/>
  <c r="E435" i="6"/>
  <c r="D444" i="6"/>
  <c r="E451" i="6"/>
  <c r="D460" i="6"/>
  <c r="E467" i="6"/>
  <c r="D476" i="6"/>
  <c r="D485" i="6"/>
  <c r="D500" i="6"/>
  <c r="E513" i="6"/>
  <c r="D515" i="6"/>
  <c r="D530" i="6"/>
  <c r="D556" i="6"/>
  <c r="E567" i="6"/>
  <c r="D600" i="6"/>
  <c r="E701" i="6"/>
  <c r="E485" i="6"/>
  <c r="E500" i="6"/>
  <c r="D517" i="6"/>
  <c r="D532" i="6"/>
  <c r="E543" i="6"/>
  <c r="E569" i="6"/>
  <c r="D571" i="6"/>
  <c r="E578" i="6"/>
  <c r="E591" i="6"/>
  <c r="D597" i="6"/>
  <c r="D632" i="6"/>
  <c r="E651" i="6"/>
  <c r="D661" i="6"/>
  <c r="D675" i="6"/>
  <c r="D686" i="6"/>
  <c r="D711" i="6"/>
  <c r="E431" i="6"/>
  <c r="E447" i="6"/>
  <c r="E463" i="6"/>
  <c r="E479" i="6"/>
  <c r="E517" i="6"/>
  <c r="E532" i="6"/>
  <c r="E551" i="6"/>
  <c r="D604" i="6"/>
  <c r="E637" i="6"/>
  <c r="E663" i="6"/>
  <c r="E487" i="6"/>
  <c r="E497" i="6"/>
  <c r="D499" i="6"/>
  <c r="D504" i="6"/>
  <c r="E553" i="6"/>
  <c r="D568" i="6"/>
  <c r="E573" i="6"/>
  <c r="D611" i="6"/>
  <c r="E642" i="6"/>
  <c r="D680" i="6"/>
  <c r="E757" i="6"/>
  <c r="E427" i="6"/>
  <c r="D436" i="6"/>
  <c r="E443" i="6"/>
  <c r="D452" i="6"/>
  <c r="E459" i="6"/>
  <c r="D468" i="6"/>
  <c r="E475" i="6"/>
  <c r="D484" i="6"/>
  <c r="D494" i="6"/>
  <c r="D501" i="6"/>
  <c r="D514" i="6"/>
  <c r="E519" i="6"/>
  <c r="E529" i="6"/>
  <c r="D531" i="6"/>
  <c r="D579" i="6"/>
  <c r="E695" i="6"/>
  <c r="E484" i="6"/>
  <c r="E501" i="6"/>
  <c r="D516" i="6"/>
  <c r="D526" i="6"/>
  <c r="D552" i="6"/>
  <c r="D562" i="6"/>
  <c r="E565" i="6"/>
  <c r="E599" i="6"/>
  <c r="D603" i="6"/>
  <c r="D738" i="6"/>
  <c r="E781" i="6"/>
  <c r="D797" i="6"/>
  <c r="E817" i="6"/>
  <c r="E597" i="6"/>
  <c r="E623" i="6"/>
  <c r="E661" i="6"/>
  <c r="E708" i="6"/>
  <c r="D723" i="6"/>
  <c r="E762" i="6"/>
  <c r="D774" i="6"/>
  <c r="D837" i="6"/>
  <c r="D854" i="6"/>
  <c r="E894" i="6"/>
  <c r="D928" i="6"/>
  <c r="E583" i="6"/>
  <c r="E621" i="6"/>
  <c r="E647" i="6"/>
  <c r="E687" i="6"/>
  <c r="E693" i="6"/>
  <c r="D704" i="6"/>
  <c r="D713" i="6"/>
  <c r="E725" i="6"/>
  <c r="E749" i="6"/>
  <c r="E774" i="6"/>
  <c r="E778" i="6"/>
  <c r="D780" i="6"/>
  <c r="D788" i="6"/>
  <c r="D820" i="6"/>
  <c r="E825" i="6"/>
  <c r="D839" i="6"/>
  <c r="D919" i="6"/>
  <c r="E493" i="6"/>
  <c r="E495" i="6"/>
  <c r="E525" i="6"/>
  <c r="E527" i="6"/>
  <c r="E581" i="6"/>
  <c r="E607" i="6"/>
  <c r="E645" i="6"/>
  <c r="E671" i="6"/>
  <c r="E730" i="6"/>
  <c r="D742" i="6"/>
  <c r="D771" i="6"/>
  <c r="E780" i="6"/>
  <c r="D863" i="6"/>
  <c r="E631" i="6"/>
  <c r="E669" i="6"/>
  <c r="E679" i="6"/>
  <c r="E685" i="6"/>
  <c r="D715" i="6"/>
  <c r="E742" i="6"/>
  <c r="E746" i="6"/>
  <c r="D748" i="6"/>
  <c r="E756" i="6"/>
  <c r="D758" i="6"/>
  <c r="E841" i="6"/>
  <c r="E629" i="6"/>
  <c r="E655" i="6"/>
  <c r="E707" i="6"/>
  <c r="D739" i="6"/>
  <c r="E748" i="6"/>
  <c r="E761" i="6"/>
  <c r="E785" i="6"/>
  <c r="D809" i="6"/>
  <c r="E829" i="6"/>
  <c r="E910" i="6"/>
  <c r="D927" i="6"/>
  <c r="AK3" i="6"/>
  <c r="E533" i="6"/>
  <c r="E535" i="6"/>
  <c r="E557" i="6"/>
  <c r="E559" i="6"/>
  <c r="E589" i="6"/>
  <c r="E615" i="6"/>
  <c r="E653" i="6"/>
  <c r="E677" i="6"/>
  <c r="E703" i="6"/>
  <c r="E724" i="6"/>
  <c r="D726" i="6"/>
  <c r="D770" i="6"/>
  <c r="D838" i="6"/>
  <c r="E886" i="6"/>
  <c r="AK7" i="6"/>
  <c r="E509" i="6"/>
  <c r="E511" i="6"/>
  <c r="E575" i="6"/>
  <c r="E613" i="6"/>
  <c r="E639" i="6"/>
  <c r="D714" i="6"/>
  <c r="E729" i="6"/>
  <c r="E753" i="6"/>
  <c r="D755" i="6"/>
  <c r="E790" i="6"/>
  <c r="D823" i="6"/>
  <c r="D830" i="6"/>
  <c r="D864" i="6"/>
  <c r="D798" i="6"/>
  <c r="E839" i="6"/>
  <c r="D845" i="6"/>
  <c r="AK11" i="6"/>
  <c r="E857" i="6"/>
  <c r="E860" i="6"/>
  <c r="E865" i="6"/>
  <c r="E868" i="6"/>
  <c r="E889" i="6"/>
  <c r="D903" i="6"/>
  <c r="D906" i="6"/>
  <c r="D909" i="6"/>
  <c r="D922" i="6"/>
  <c r="E929" i="6"/>
  <c r="E932" i="6"/>
  <c r="E750" i="6"/>
  <c r="E782" i="6"/>
  <c r="E788" i="6"/>
  <c r="E801" i="6"/>
  <c r="D834" i="6"/>
  <c r="E838" i="6"/>
  <c r="E881" i="6"/>
  <c r="D918" i="6"/>
  <c r="E945" i="6"/>
  <c r="E726" i="6"/>
  <c r="E758" i="6"/>
  <c r="E803" i="6"/>
  <c r="E809" i="6"/>
  <c r="D821" i="6"/>
  <c r="E710" i="6"/>
  <c r="E791" i="6"/>
  <c r="D832" i="6"/>
  <c r="D836" i="6"/>
  <c r="D846" i="6"/>
  <c r="D849" i="6"/>
  <c r="D871" i="6"/>
  <c r="D874" i="6"/>
  <c r="D877" i="6"/>
  <c r="D890" i="6"/>
  <c r="E897" i="6"/>
  <c r="E900" i="6"/>
  <c r="E921" i="6"/>
  <c r="D935" i="6"/>
  <c r="D938" i="6"/>
  <c r="D941" i="6"/>
  <c r="E718" i="6"/>
  <c r="E734" i="6"/>
  <c r="E766" i="6"/>
  <c r="D796" i="6"/>
  <c r="E832" i="6"/>
  <c r="E843" i="6"/>
  <c r="E849" i="6"/>
  <c r="D886" i="6"/>
  <c r="E913" i="6"/>
  <c r="AF2" i="6"/>
  <c r="E833" i="6"/>
  <c r="E793" i="6"/>
  <c r="E873" i="6"/>
  <c r="E905" i="6"/>
  <c r="E937" i="6"/>
  <c r="AI15" i="6"/>
  <c r="AJ15" i="6" s="1"/>
  <c r="AF466" i="6"/>
  <c r="AF479" i="6"/>
  <c r="AF450" i="6"/>
  <c r="AF461" i="6"/>
  <c r="AF463" i="6"/>
  <c r="AF512" i="6"/>
  <c r="AF449" i="6"/>
  <c r="AF468" i="6"/>
  <c r="AF483" i="6"/>
  <c r="AF517" i="6"/>
  <c r="AF739" i="6"/>
  <c r="AF465" i="6"/>
  <c r="AF480" i="6"/>
  <c r="AF437" i="6"/>
  <c r="AF467" i="6"/>
  <c r="AF527" i="6"/>
  <c r="AF432" i="6"/>
  <c r="AF436" i="6"/>
  <c r="AF464" i="6"/>
  <c r="AF424" i="6"/>
  <c r="AF440" i="6"/>
  <c r="AF456" i="6"/>
  <c r="AF472" i="6"/>
  <c r="AF488" i="6"/>
  <c r="AF496" i="6"/>
  <c r="AF474" i="6"/>
  <c r="AF490" i="6"/>
  <c r="AF501" i="6"/>
  <c r="AF508" i="6"/>
  <c r="AF702" i="6"/>
  <c r="AF428" i="6"/>
  <c r="AF444" i="6"/>
  <c r="AF460" i="6"/>
  <c r="AF476" i="6"/>
  <c r="AF492" i="6"/>
  <c r="AF513" i="6"/>
  <c r="AF543" i="6"/>
  <c r="AF737" i="6"/>
  <c r="AF672" i="6"/>
  <c r="AF688" i="6"/>
  <c r="AF698" i="6"/>
  <c r="AF714" i="6"/>
  <c r="AF632" i="6"/>
  <c r="AF636" i="6"/>
  <c r="AF644" i="6"/>
  <c r="AF727" i="6"/>
  <c r="AF680" i="6"/>
  <c r="AF696" i="6"/>
  <c r="AF634" i="6"/>
  <c r="AF638" i="6"/>
  <c r="AF640" i="6"/>
  <c r="AF648" i="6"/>
  <c r="AF656" i="6"/>
  <c r="AF664" i="6"/>
  <c r="AF670" i="6"/>
  <c r="AF686" i="6"/>
  <c r="AF764" i="6"/>
  <c r="AF786" i="6"/>
  <c r="AF836" i="6"/>
  <c r="AF888" i="6"/>
  <c r="AF768" i="6"/>
  <c r="AF784" i="6"/>
  <c r="AF800" i="6"/>
  <c r="AF816" i="6"/>
  <c r="AF828" i="6"/>
  <c r="AF766" i="6"/>
  <c r="AF782" i="6"/>
  <c r="AF798" i="6"/>
  <c r="AF814" i="6"/>
  <c r="AF837" i="6"/>
  <c r="AF873" i="6"/>
  <c r="AF875" i="6"/>
  <c r="AF776" i="6"/>
  <c r="AF792" i="6"/>
  <c r="AF808" i="6"/>
  <c r="AF880" i="6"/>
  <c r="AF839" i="6"/>
  <c r="AF840" i="6"/>
  <c r="AF841" i="6"/>
  <c r="AF842" i="6"/>
  <c r="AF843" i="6"/>
  <c r="AF844" i="6"/>
  <c r="AF845" i="6"/>
  <c r="AF846" i="6"/>
  <c r="AF847" i="6"/>
  <c r="AF848" i="6"/>
  <c r="AF849" i="6"/>
  <c r="AF850" i="6"/>
  <c r="AF851" i="6"/>
  <c r="AF852" i="6"/>
  <c r="AF853" i="6"/>
  <c r="AF854" i="6"/>
  <c r="AF855" i="6"/>
  <c r="AF856" i="6"/>
  <c r="AF857" i="6"/>
  <c r="AF863" i="6"/>
  <c r="AF879" i="6"/>
  <c r="AF830" i="6"/>
  <c r="AF831" i="6"/>
  <c r="AF832" i="6"/>
  <c r="AF871" i="6"/>
  <c r="AF833" i="6"/>
  <c r="AF834" i="6"/>
  <c r="AF865" i="6"/>
  <c r="AF886" i="6"/>
  <c r="AF931" i="6"/>
  <c r="AF926" i="6"/>
  <c r="AF924" i="6"/>
  <c r="AF940" i="6"/>
  <c r="AF918" i="6"/>
  <c r="AF932" i="6"/>
  <c r="AF914" i="6"/>
  <c r="AF916" i="6"/>
  <c r="AF947" i="6"/>
  <c r="O15" i="4"/>
  <c r="O3" i="4"/>
  <c r="O23" i="4"/>
  <c r="O21" i="4"/>
  <c r="O61" i="4"/>
  <c r="O70" i="4"/>
  <c r="O46" i="4"/>
  <c r="O5" i="4"/>
  <c r="O32" i="4"/>
  <c r="O34" i="4"/>
  <c r="O96" i="4"/>
  <c r="O27" i="4"/>
  <c r="O41" i="4"/>
  <c r="O56" i="4"/>
  <c r="O69" i="4"/>
  <c r="O91" i="4"/>
  <c r="O120" i="4"/>
  <c r="O133" i="4"/>
  <c r="O142" i="4"/>
  <c r="O163" i="4"/>
  <c r="O174" i="4"/>
  <c r="O195" i="4"/>
  <c r="O206" i="4"/>
  <c r="O2" i="4"/>
  <c r="O11" i="4"/>
  <c r="O25" i="4"/>
  <c r="O40" i="4"/>
  <c r="O42" i="4"/>
  <c r="O53" i="4"/>
  <c r="O75" i="4"/>
  <c r="O104" i="4"/>
  <c r="O117" i="4"/>
  <c r="O139" i="4"/>
  <c r="O150" i="4"/>
  <c r="O171" i="4"/>
  <c r="O182" i="4"/>
  <c r="O203" i="4"/>
  <c r="O13" i="4"/>
  <c r="O35" i="4"/>
  <c r="O64" i="4"/>
  <c r="O128" i="4"/>
  <c r="O9" i="4"/>
  <c r="O24" i="4"/>
  <c r="O26" i="4"/>
  <c r="O37" i="4"/>
  <c r="O59" i="4"/>
  <c r="O88" i="4"/>
  <c r="O101" i="4"/>
  <c r="O123" i="4"/>
  <c r="O147" i="4"/>
  <c r="O158" i="4"/>
  <c r="O179" i="4"/>
  <c r="O190" i="4"/>
  <c r="O211" i="4"/>
  <c r="AP5" i="7" l="1"/>
  <c r="AR5" i="7"/>
  <c r="AK15" i="6"/>
  <c r="AG27" i="7"/>
  <c r="AG13" i="7"/>
  <c r="A7" i="1"/>
  <c r="F956" i="6"/>
  <c r="F951" i="6"/>
  <c r="F948" i="6"/>
  <c r="AJ9" i="7" l="1"/>
  <c r="AI9" i="7"/>
  <c r="AP3" i="7"/>
  <c r="AL9" i="7" s="1"/>
  <c r="AG8" i="7"/>
  <c r="AG19" i="7"/>
  <c r="AG11" i="7"/>
  <c r="AG37" i="7"/>
  <c r="AG12" i="7"/>
  <c r="AG20" i="7"/>
  <c r="AG29" i="7"/>
  <c r="AG3" i="7"/>
  <c r="AG21" i="7"/>
  <c r="AG35" i="7"/>
  <c r="AG41" i="7"/>
  <c r="AG16" i="7"/>
  <c r="AG4" i="7"/>
  <c r="AG10" i="7"/>
  <c r="AG31" i="7"/>
  <c r="AG9" i="7"/>
  <c r="AG36" i="7"/>
  <c r="AG42" i="7"/>
  <c r="AG32" i="7"/>
  <c r="AG43" i="7"/>
  <c r="AG14" i="7"/>
  <c r="AG23" i="7"/>
  <c r="AG38" i="7"/>
  <c r="F954" i="6"/>
  <c r="F957" i="6"/>
  <c r="AG6" i="7"/>
  <c r="AG7" i="7"/>
  <c r="AG5" i="7"/>
  <c r="AG15" i="7"/>
  <c r="AG26" i="7"/>
  <c r="F961" i="6"/>
  <c r="F949" i="6"/>
  <c r="F950" i="6"/>
  <c r="F955" i="6"/>
  <c r="AG18" i="7"/>
  <c r="AG22" i="7"/>
  <c r="AG39" i="7"/>
  <c r="AG34" i="7"/>
  <c r="E2" i="6"/>
  <c r="A8" i="1"/>
  <c r="F958" i="6"/>
  <c r="AG24" i="7"/>
  <c r="F952" i="6"/>
  <c r="F960" i="6"/>
  <c r="AG40" i="7"/>
  <c r="AQ3" i="7"/>
  <c r="AM9" i="7" s="1"/>
  <c r="AG33" i="7"/>
  <c r="F959" i="6"/>
  <c r="F953" i="6"/>
  <c r="AG17" i="7"/>
  <c r="AG28" i="7"/>
  <c r="AG30" i="7"/>
  <c r="AG25" i="7"/>
  <c r="AR3" i="7" l="1"/>
  <c r="AI5" i="7"/>
  <c r="AS3" i="7"/>
  <c r="AT3" i="7"/>
  <c r="AK9" i="7"/>
  <c r="AG2" i="7"/>
  <c r="A9" i="1"/>
  <c r="AK5" i="7"/>
  <c r="AJ3" i="7" l="1"/>
  <c r="AI3" i="7"/>
  <c r="AM3" i="7"/>
  <c r="AL3" i="7"/>
  <c r="AU3" i="7"/>
  <c r="A10" i="1"/>
  <c r="AN9" i="7" l="1"/>
  <c r="AK3" i="7"/>
  <c r="AN3" i="7"/>
  <c r="A11" i="1"/>
  <c r="A12" i="1" l="1"/>
  <c r="A13" i="1" l="1"/>
  <c r="A14" i="1" l="1"/>
  <c r="A15" i="1" l="1"/>
  <c r="A16" i="1" l="1"/>
  <c r="A17" i="1" l="1"/>
  <c r="A18" i="1" l="1"/>
  <c r="A19" i="1" l="1"/>
  <c r="A20" i="1" l="1"/>
  <c r="A21" i="1" l="1"/>
  <c r="A22" i="1" l="1"/>
  <c r="A23" i="1" l="1"/>
  <c r="A24" i="1" l="1"/>
  <c r="A25" i="1" l="1"/>
  <c r="A26" i="1" l="1"/>
  <c r="A27" i="1" l="1"/>
  <c r="A28" i="1" l="1"/>
  <c r="A29" i="1" l="1"/>
  <c r="A30" i="1" l="1"/>
  <c r="A31" i="1" l="1"/>
  <c r="A32" i="1" l="1"/>
  <c r="A33" i="1" l="1"/>
  <c r="A34" i="1" l="1"/>
  <c r="A35" i="1" l="1"/>
  <c r="A36" i="1" l="1"/>
  <c r="A37" i="1" l="1"/>
  <c r="A38" i="1" l="1"/>
  <c r="A39" i="1" l="1"/>
  <c r="A40" i="1" l="1"/>
  <c r="A41" i="1" l="1"/>
  <c r="A42" i="1" l="1"/>
  <c r="A43" i="1" l="1"/>
  <c r="A44" i="1" l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Beney</author>
  </authors>
  <commentList>
    <comment ref="AD1" authorId="0" shapeId="0" xr:uid="{00000000-0006-0000-0100-000001000000}">
      <text/>
    </comment>
  </commentList>
</comments>
</file>

<file path=xl/sharedStrings.xml><?xml version="1.0" encoding="utf-8"?>
<sst xmlns="http://schemas.openxmlformats.org/spreadsheetml/2006/main" count="2122" uniqueCount="705">
  <si>
    <t>Date</t>
  </si>
  <si>
    <t>Home</t>
  </si>
  <si>
    <t>Away</t>
  </si>
  <si>
    <t>Spread</t>
  </si>
  <si>
    <t>(Intercept)</t>
  </si>
  <si>
    <t>Predicted Spread</t>
  </si>
  <si>
    <t>Predicted Side</t>
  </si>
  <si>
    <t>W</t>
  </si>
  <si>
    <t>L</t>
  </si>
  <si>
    <t>Win %</t>
  </si>
  <si>
    <t>Total Winnings</t>
  </si>
  <si>
    <t>Correct</t>
  </si>
  <si>
    <t>Not Correct</t>
  </si>
  <si>
    <t>% Correct</t>
  </si>
  <si>
    <t>spread_home</t>
  </si>
  <si>
    <t>Side Result</t>
  </si>
  <si>
    <t>Predicted Winner Cover</t>
  </si>
  <si>
    <t>Market Side Correct</t>
  </si>
  <si>
    <t>win_pct_diff</t>
  </si>
  <si>
    <t>elo_diff</t>
  </si>
  <si>
    <t>SRS_diff</t>
  </si>
  <si>
    <t>fpi_diff</t>
  </si>
  <si>
    <t>fei_diff</t>
  </si>
  <si>
    <t>sp_plus_diff</t>
  </si>
  <si>
    <t>postgame_wp_diff</t>
  </si>
  <si>
    <t>AP_home</t>
  </si>
  <si>
    <t>AP_away</t>
  </si>
  <si>
    <t>Alabama</t>
  </si>
  <si>
    <t>Oregon</t>
  </si>
  <si>
    <t>Penn State</t>
  </si>
  <si>
    <t>Washington State</t>
  </si>
  <si>
    <t>Sum</t>
  </si>
  <si>
    <t>Absolute Difference from Prediction</t>
  </si>
  <si>
    <t>Houston</t>
  </si>
  <si>
    <t>Tennessee</t>
  </si>
  <si>
    <t>Predictive_PwrRk_diff</t>
  </si>
  <si>
    <t>Absolute Difference from Market</t>
  </si>
  <si>
    <t>Avg Abs Spread Diff</t>
  </si>
  <si>
    <t>Home Final</t>
  </si>
  <si>
    <t>Away Final</t>
  </si>
  <si>
    <t>Model Predicted Side</t>
  </si>
  <si>
    <t>Market Predicted Side</t>
  </si>
  <si>
    <t>Market - Winning Team Covered (Y/N)</t>
  </si>
  <si>
    <t>Model Side Correct</t>
  </si>
  <si>
    <t>Difference from Prediction</t>
  </si>
  <si>
    <t>Overall Market Correct2</t>
  </si>
  <si>
    <t>Difference from Market</t>
  </si>
  <si>
    <t>Air Force</t>
  </si>
  <si>
    <t>Akron</t>
  </si>
  <si>
    <t>Arizona State</t>
  </si>
  <si>
    <t>Arkansas</t>
  </si>
  <si>
    <t>Army</t>
  </si>
  <si>
    <t>Auburn</t>
  </si>
  <si>
    <t>Baylor</t>
  </si>
  <si>
    <t>Boston College</t>
  </si>
  <si>
    <t>Bowling Green</t>
  </si>
  <si>
    <t>BYU</t>
  </si>
  <si>
    <t>Charlotte</t>
  </si>
  <si>
    <t>Cincinnati</t>
  </si>
  <si>
    <t>Clemson</t>
  </si>
  <si>
    <t>Colorado State</t>
  </si>
  <si>
    <t>Duke</t>
  </si>
  <si>
    <t>East Carolina</t>
  </si>
  <si>
    <t>Eastern Michigan</t>
  </si>
  <si>
    <t>Florida Atlantic</t>
  </si>
  <si>
    <t>Florida State</t>
  </si>
  <si>
    <t>Georgia State</t>
  </si>
  <si>
    <t>Georgia Tech</t>
  </si>
  <si>
    <t>Illinois</t>
  </si>
  <si>
    <t>Indiana</t>
  </si>
  <si>
    <t>Iowa</t>
  </si>
  <si>
    <t>Kansas State</t>
  </si>
  <si>
    <t>Louisiana</t>
  </si>
  <si>
    <t>LSU</t>
  </si>
  <si>
    <t>Memphis</t>
  </si>
  <si>
    <t>Miami</t>
  </si>
  <si>
    <t>Miami (OH)</t>
  </si>
  <si>
    <t>Michigan</t>
  </si>
  <si>
    <t>Michigan State</t>
  </si>
  <si>
    <t>Minnesota</t>
  </si>
  <si>
    <t>Mississippi State</t>
  </si>
  <si>
    <t>Missouri</t>
  </si>
  <si>
    <t>Navy</t>
  </si>
  <si>
    <t>Nebraska</t>
  </si>
  <si>
    <t>Nevada</t>
  </si>
  <si>
    <t>North Carolina</t>
  </si>
  <si>
    <t>Northern Illinois</t>
  </si>
  <si>
    <t>North Texas</t>
  </si>
  <si>
    <t>Northwestern</t>
  </si>
  <si>
    <t>Ohio</t>
  </si>
  <si>
    <t>Ohio State</t>
  </si>
  <si>
    <t>Oklahoma</t>
  </si>
  <si>
    <t>Oklahoma State</t>
  </si>
  <si>
    <t>Ole Miss</t>
  </si>
  <si>
    <t>Pittsburgh</t>
  </si>
  <si>
    <t>Rutgers</t>
  </si>
  <si>
    <t>San Diego State</t>
  </si>
  <si>
    <t>SMU</t>
  </si>
  <si>
    <t>South Carolina</t>
  </si>
  <si>
    <t>Stanford</t>
  </si>
  <si>
    <t>TCU</t>
  </si>
  <si>
    <t>Temple</t>
  </si>
  <si>
    <t>Texas</t>
  </si>
  <si>
    <t>Texas Tech</t>
  </si>
  <si>
    <t>Toledo</t>
  </si>
  <si>
    <t>Tulane</t>
  </si>
  <si>
    <t>UAB</t>
  </si>
  <si>
    <t>UCF</t>
  </si>
  <si>
    <t>UCLA</t>
  </si>
  <si>
    <t>UNLV</t>
  </si>
  <si>
    <t>USC</t>
  </si>
  <si>
    <t>Utah</t>
  </si>
  <si>
    <t>UT San Antonio</t>
  </si>
  <si>
    <t>Virginia</t>
  </si>
  <si>
    <t>Wake Forest</t>
  </si>
  <si>
    <t>Washington</t>
  </si>
  <si>
    <t>Western Michigan</t>
  </si>
  <si>
    <t>West Virginia</t>
  </si>
  <si>
    <t>Wisconsin</t>
  </si>
  <si>
    <t>Side</t>
  </si>
  <si>
    <t>Cover</t>
  </si>
  <si>
    <t>O/U 
(Does not use this tool)</t>
  </si>
  <si>
    <t>Total</t>
  </si>
  <si>
    <t>Bet</t>
  </si>
  <si>
    <t>Amount Side</t>
  </si>
  <si>
    <t>Amount Spread</t>
  </si>
  <si>
    <t>Amount O/U</t>
  </si>
  <si>
    <t>Odds Side</t>
  </si>
  <si>
    <t>Odds Spread</t>
  </si>
  <si>
    <t>Odds O/U</t>
  </si>
  <si>
    <t>Potential Payout Side</t>
  </si>
  <si>
    <t>Potenial Winnings Side</t>
  </si>
  <si>
    <t>Potential Payout Spread</t>
  </si>
  <si>
    <t>Potenial Winnings Spread</t>
  </si>
  <si>
    <t>Potential Payout O/U</t>
  </si>
  <si>
    <t>Potenial Winnings O/U</t>
  </si>
  <si>
    <t>Result (Side)</t>
  </si>
  <si>
    <t>Winnings (Side)</t>
  </si>
  <si>
    <t>Result (Spread)</t>
  </si>
  <si>
    <t>Winnings (Spread)</t>
  </si>
  <si>
    <t>Result (O/U)</t>
  </si>
  <si>
    <t>Winnings (O/U)</t>
  </si>
  <si>
    <t>Net Gain</t>
  </si>
  <si>
    <t>Record - Sides</t>
  </si>
  <si>
    <t>Record - Spread</t>
  </si>
  <si>
    <t>Record - O/U</t>
  </si>
  <si>
    <t>Overall</t>
  </si>
  <si>
    <t>Line</t>
  </si>
  <si>
    <t>Predicted Home Cover</t>
  </si>
  <si>
    <t>Model Winner Predicted Cover</t>
  </si>
  <si>
    <t>Model Predicted Home Cover</t>
  </si>
  <si>
    <t>Model Spread Correct</t>
  </si>
  <si>
    <t xml:space="preserve">Actual Difference </t>
  </si>
  <si>
    <t>Market
Record - Side</t>
  </si>
  <si>
    <t>**</t>
  </si>
  <si>
    <t>Spread Team</t>
  </si>
  <si>
    <t>Ball State</t>
  </si>
  <si>
    <t>Buffalo</t>
  </si>
  <si>
    <t>Central Michigan</t>
  </si>
  <si>
    <t>Connecticut</t>
  </si>
  <si>
    <t>Kent State</t>
  </si>
  <si>
    <t>South Florida</t>
  </si>
  <si>
    <t>Avg Spread Diff</t>
  </si>
  <si>
    <t>Market - Winning Team Covers</t>
  </si>
  <si>
    <t>Model - Winning Team Covers</t>
  </si>
  <si>
    <t>(Intercept)</t>
  </si>
  <si>
    <t>spread_home</t>
  </si>
  <si>
    <t>win_pct_diff</t>
  </si>
  <si>
    <t>Pwr_Rk_diff</t>
  </si>
  <si>
    <t>elo_diff</t>
  </si>
  <si>
    <t>SRS_diff</t>
  </si>
  <si>
    <t>fpi_diff</t>
  </si>
  <si>
    <t>fei_diff</t>
  </si>
  <si>
    <t>sp_plus_diff</t>
  </si>
  <si>
    <t>postgame_wp_diff</t>
  </si>
  <si>
    <t>AP_home</t>
  </si>
  <si>
    <t>AP_away</t>
  </si>
  <si>
    <t>Pwr_rk_diff</t>
  </si>
  <si>
    <t>team_id</t>
  </si>
  <si>
    <t>school</t>
  </si>
  <si>
    <t>conference</t>
  </si>
  <si>
    <t>PWr_Rk_Avg</t>
  </si>
  <si>
    <t>win_pct</t>
  </si>
  <si>
    <t>elo</t>
  </si>
  <si>
    <t>SRS</t>
  </si>
  <si>
    <t>fpi</t>
  </si>
  <si>
    <t>FEI</t>
  </si>
  <si>
    <t>sp_plus</t>
  </si>
  <si>
    <t>postgame_wp</t>
  </si>
  <si>
    <t>AP_rank</t>
  </si>
  <si>
    <t>Air Force</t>
  </si>
  <si>
    <t>Mountain West</t>
  </si>
  <si>
    <t>11.74</t>
  </si>
  <si>
    <t>3.7</t>
  </si>
  <si>
    <t>.48</t>
  </si>
  <si>
    <t>Akron</t>
  </si>
  <si>
    <t>Mid-American</t>
  </si>
  <si>
    <t>-19.38</t>
  </si>
  <si>
    <t>-21.6</t>
  </si>
  <si>
    <t>-1.09</t>
  </si>
  <si>
    <t>Alabama</t>
  </si>
  <si>
    <t>SEC</t>
  </si>
  <si>
    <t>18.51</t>
  </si>
  <si>
    <t>23.6</t>
  </si>
  <si>
    <t>.89</t>
  </si>
  <si>
    <t>Appalachian State</t>
  </si>
  <si>
    <t>Sun Belt</t>
  </si>
  <si>
    <t>-0.63</t>
  </si>
  <si>
    <t>-5.3</t>
  </si>
  <si>
    <t>-.18</t>
  </si>
  <si>
    <t>Arizona</t>
  </si>
  <si>
    <t>Pac-12</t>
  </si>
  <si>
    <t>7.84</t>
  </si>
  <si>
    <t>7.2</t>
  </si>
  <si>
    <t>.26</t>
  </si>
  <si>
    <t>Arizona State</t>
  </si>
  <si>
    <t>-5.99</t>
  </si>
  <si>
    <t>-6.1</t>
  </si>
  <si>
    <t>-.12</t>
  </si>
  <si>
    <t>Arkansas</t>
  </si>
  <si>
    <t>3.47</t>
  </si>
  <si>
    <t>7.5</t>
  </si>
  <si>
    <t>.23</t>
  </si>
  <si>
    <t>Arkansas State</t>
  </si>
  <si>
    <t>-3.71</t>
  </si>
  <si>
    <t>-15.7</t>
  </si>
  <si>
    <t>-.83</t>
  </si>
  <si>
    <t>Army</t>
  </si>
  <si>
    <t>FBS Independents</t>
  </si>
  <si>
    <t>-4.97</t>
  </si>
  <si>
    <t>-9.3</t>
  </si>
  <si>
    <t>-.49</t>
  </si>
  <si>
    <t>Auburn</t>
  </si>
  <si>
    <t>3.34</t>
  </si>
  <si>
    <t>7.4</t>
  </si>
  <si>
    <t>.32</t>
  </si>
  <si>
    <t>Ball State</t>
  </si>
  <si>
    <t>-13.59</t>
  </si>
  <si>
    <t>-15.5</t>
  </si>
  <si>
    <t>-.96</t>
  </si>
  <si>
    <t>Baylor</t>
  </si>
  <si>
    <t>Big 12</t>
  </si>
  <si>
    <t>-1.17</t>
  </si>
  <si>
    <t>-2.6</t>
  </si>
  <si>
    <t>-.07</t>
  </si>
  <si>
    <t>Boise State</t>
  </si>
  <si>
    <t>-1.48</t>
  </si>
  <si>
    <t>-0.7</t>
  </si>
  <si>
    <t>-.09</t>
  </si>
  <si>
    <t>Boston College</t>
  </si>
  <si>
    <t>ACC</t>
  </si>
  <si>
    <t>-0.18</t>
  </si>
  <si>
    <t>-3.0</t>
  </si>
  <si>
    <t>Bowling Green</t>
  </si>
  <si>
    <t>-2.75</t>
  </si>
  <si>
    <t>-8.7</t>
  </si>
  <si>
    <t>-.41</t>
  </si>
  <si>
    <t>Buffalo</t>
  </si>
  <si>
    <t>-8.64</t>
  </si>
  <si>
    <t>-12.3</t>
  </si>
  <si>
    <t>-.43</t>
  </si>
  <si>
    <t>BYU</t>
  </si>
  <si>
    <t>3.30</t>
  </si>
  <si>
    <t>0.8</t>
  </si>
  <si>
    <t>.03</t>
  </si>
  <si>
    <t>California</t>
  </si>
  <si>
    <t>-0.03</t>
  </si>
  <si>
    <t>3.3</t>
  </si>
  <si>
    <t>Central Michigan</t>
  </si>
  <si>
    <t>-12.54</t>
  </si>
  <si>
    <t>-12.6</t>
  </si>
  <si>
    <t>-.70</t>
  </si>
  <si>
    <t>Charlotte</t>
  </si>
  <si>
    <t>American Athletic</t>
  </si>
  <si>
    <t>-7.57</t>
  </si>
  <si>
    <t>-10.6</t>
  </si>
  <si>
    <t>-.65</t>
  </si>
  <si>
    <t>Cincinnati</t>
  </si>
  <si>
    <t>-1.84</t>
  </si>
  <si>
    <t>3.2</t>
  </si>
  <si>
    <t>-.04</t>
  </si>
  <si>
    <t>Clemson</t>
  </si>
  <si>
    <t>9.68</t>
  </si>
  <si>
    <t>14.3</t>
  </si>
  <si>
    <t>.51</t>
  </si>
  <si>
    <t>Coastal Carolina</t>
  </si>
  <si>
    <t>2.10</t>
  </si>
  <si>
    <t>-1.4</t>
  </si>
  <si>
    <t>-.31</t>
  </si>
  <si>
    <t>Colorado</t>
  </si>
  <si>
    <t>3.49</t>
  </si>
  <si>
    <t>-1.9</t>
  </si>
  <si>
    <t>Colorado State</t>
  </si>
  <si>
    <t>-4.77</t>
  </si>
  <si>
    <t>-12.1</t>
  </si>
  <si>
    <t>-.53</t>
  </si>
  <si>
    <t>Connecticut</t>
  </si>
  <si>
    <t>-9.48</t>
  </si>
  <si>
    <t>-13.7</t>
  </si>
  <si>
    <t>-.69</t>
  </si>
  <si>
    <t>Duke</t>
  </si>
  <si>
    <t>15.61</t>
  </si>
  <si>
    <t>11.8</t>
  </si>
  <si>
    <t>.62</t>
  </si>
  <si>
    <t>East Carolina</t>
  </si>
  <si>
    <t>-9.23</t>
  </si>
  <si>
    <t>-8.2</t>
  </si>
  <si>
    <t>-.52</t>
  </si>
  <si>
    <t>Eastern Michigan</t>
  </si>
  <si>
    <t>-10.50</t>
  </si>
  <si>
    <t>-13.9</t>
  </si>
  <si>
    <t>-.75</t>
  </si>
  <si>
    <t>Florida</t>
  </si>
  <si>
    <t>6.53</t>
  </si>
  <si>
    <t>.33</t>
  </si>
  <si>
    <t>Florida Atlantic</t>
  </si>
  <si>
    <t>-3.54</t>
  </si>
  <si>
    <t>-6.2</t>
  </si>
  <si>
    <t>-.29</t>
  </si>
  <si>
    <t>Florida International</t>
  </si>
  <si>
    <t>Conference USA</t>
  </si>
  <si>
    <t>-11.38</t>
  </si>
  <si>
    <t>-19.3</t>
  </si>
  <si>
    <t>-.89</t>
  </si>
  <si>
    <t>Florida State</t>
  </si>
  <si>
    <t>23.18</t>
  </si>
  <si>
    <t>22.7</t>
  </si>
  <si>
    <t>1.00</t>
  </si>
  <si>
    <t>Fresno State</t>
  </si>
  <si>
    <t>4.12</t>
  </si>
  <si>
    <t>2.4</t>
  </si>
  <si>
    <t>Georgia</t>
  </si>
  <si>
    <t>12.89</t>
  </si>
  <si>
    <t>22.5</t>
  </si>
  <si>
    <t>.97</t>
  </si>
  <si>
    <t>Georgia Southern</t>
  </si>
  <si>
    <t>2.12</t>
  </si>
  <si>
    <t>-3.6</t>
  </si>
  <si>
    <t>-.23</t>
  </si>
  <si>
    <t>Georgia State</t>
  </si>
  <si>
    <t>5.17</t>
  </si>
  <si>
    <t>-2.2</t>
  </si>
  <si>
    <t>Georgia Tech</t>
  </si>
  <si>
    <t>0.13</t>
  </si>
  <si>
    <t>-0.5</t>
  </si>
  <si>
    <t>Hawai'i</t>
  </si>
  <si>
    <t>-13.76</t>
  </si>
  <si>
    <t>-16.1</t>
  </si>
  <si>
    <t>-1.01</t>
  </si>
  <si>
    <t>Houston</t>
  </si>
  <si>
    <t>1.14</t>
  </si>
  <si>
    <t>1.3</t>
  </si>
  <si>
    <t>-.06</t>
  </si>
  <si>
    <t>Illinois</t>
  </si>
  <si>
    <t>Big Ten</t>
  </si>
  <si>
    <t>0.20</t>
  </si>
  <si>
    <t>0.1</t>
  </si>
  <si>
    <t>Indiana</t>
  </si>
  <si>
    <t>-3.24</t>
  </si>
  <si>
    <t>-.46</t>
  </si>
  <si>
    <t>Iowa</t>
  </si>
  <si>
    <t>8.72</t>
  </si>
  <si>
    <t>6.5</t>
  </si>
  <si>
    <t>.28</t>
  </si>
  <si>
    <t>Iowa State</t>
  </si>
  <si>
    <t>6.55</t>
  </si>
  <si>
    <t>6.0</t>
  </si>
  <si>
    <t>.36</t>
  </si>
  <si>
    <t>Jacksonville State</t>
  </si>
  <si>
    <t>0.97</t>
  </si>
  <si>
    <t>-7.3</t>
  </si>
  <si>
    <t>James Madison</t>
  </si>
  <si>
    <t>11.67</t>
  </si>
  <si>
    <t>3.0</t>
  </si>
  <si>
    <t>.30</t>
  </si>
  <si>
    <t>Kansas</t>
  </si>
  <si>
    <t>6.48</t>
  </si>
  <si>
    <t>5.1</t>
  </si>
  <si>
    <t>.22</t>
  </si>
  <si>
    <t>Kansas State</t>
  </si>
  <si>
    <t>15.71</t>
  </si>
  <si>
    <t>17.4</t>
  </si>
  <si>
    <t>.83</t>
  </si>
  <si>
    <t>Kent State</t>
  </si>
  <si>
    <t>-18.37</t>
  </si>
  <si>
    <t>-21.4</t>
  </si>
  <si>
    <t>Kentucky</t>
  </si>
  <si>
    <t>3.94</t>
  </si>
  <si>
    <t>4.8</t>
  </si>
  <si>
    <t>Liberty</t>
  </si>
  <si>
    <t>9.48</t>
  </si>
  <si>
    <t>0.9</t>
  </si>
  <si>
    <t>.06</t>
  </si>
  <si>
    <t>Louisiana</t>
  </si>
  <si>
    <t>0.72</t>
  </si>
  <si>
    <t>-5.0</t>
  </si>
  <si>
    <t>-.13</t>
  </si>
  <si>
    <t>Louisiana Monroe</t>
  </si>
  <si>
    <t>-8.53</t>
  </si>
  <si>
    <t>-17.3</t>
  </si>
  <si>
    <t>Louisiana Tech</t>
  </si>
  <si>
    <t>-6.82</t>
  </si>
  <si>
    <t>-11.9</t>
  </si>
  <si>
    <t>-.63</t>
  </si>
  <si>
    <t>Louisville</t>
  </si>
  <si>
    <t>8.47</t>
  </si>
  <si>
    <t>9.6</t>
  </si>
  <si>
    <t>.31</t>
  </si>
  <si>
    <t>LSU</t>
  </si>
  <si>
    <t>15.17</t>
  </si>
  <si>
    <t>21.7</t>
  </si>
  <si>
    <t>Marshall</t>
  </si>
  <si>
    <t>-0.90</t>
  </si>
  <si>
    <t>-.10</t>
  </si>
  <si>
    <t>Maryland</t>
  </si>
  <si>
    <t>10.92</t>
  </si>
  <si>
    <t>9.3</t>
  </si>
  <si>
    <t>.46</t>
  </si>
  <si>
    <t>Memphis</t>
  </si>
  <si>
    <t>8.25</t>
  </si>
  <si>
    <t>2.6</t>
  </si>
  <si>
    <t>.13</t>
  </si>
  <si>
    <t>Miami</t>
  </si>
  <si>
    <t>11.85</t>
  </si>
  <si>
    <t>13.1</t>
  </si>
  <si>
    <t>.43</t>
  </si>
  <si>
    <t>Miami (OH)</t>
  </si>
  <si>
    <t>2.69</t>
  </si>
  <si>
    <t>-1.8</t>
  </si>
  <si>
    <t>-.22</t>
  </si>
  <si>
    <t>Michigan</t>
  </si>
  <si>
    <t>24.85</t>
  </si>
  <si>
    <t>26.7</t>
  </si>
  <si>
    <t>1.51</t>
  </si>
  <si>
    <t>Michigan State</t>
  </si>
  <si>
    <t>0.36</t>
  </si>
  <si>
    <t>-2.0</t>
  </si>
  <si>
    <t>-.17</t>
  </si>
  <si>
    <t>Middle Tennessee</t>
  </si>
  <si>
    <t>-4.62</t>
  </si>
  <si>
    <t>-12.0</t>
  </si>
  <si>
    <t>-.60</t>
  </si>
  <si>
    <t>Minnesota</t>
  </si>
  <si>
    <t>4.93</t>
  </si>
  <si>
    <t>1.5</t>
  </si>
  <si>
    <t>.14</t>
  </si>
  <si>
    <t>Mississippi State</t>
  </si>
  <si>
    <t>2.05</t>
  </si>
  <si>
    <t>4.9</t>
  </si>
  <si>
    <t>.16</t>
  </si>
  <si>
    <t>Missouri</t>
  </si>
  <si>
    <t>12.94</t>
  </si>
  <si>
    <t>10.9</t>
  </si>
  <si>
    <t>.54</t>
  </si>
  <si>
    <t>Navy</t>
  </si>
  <si>
    <t>-1.87</t>
  </si>
  <si>
    <t>-11.3</t>
  </si>
  <si>
    <t>-.40</t>
  </si>
  <si>
    <t>NC State</t>
  </si>
  <si>
    <t>1.16</t>
  </si>
  <si>
    <t>.04</t>
  </si>
  <si>
    <t>Nebraska</t>
  </si>
  <si>
    <t>3.60</t>
  </si>
  <si>
    <t>0.0</t>
  </si>
  <si>
    <t>-.05</t>
  </si>
  <si>
    <t>Nevada</t>
  </si>
  <si>
    <t>-13.77</t>
  </si>
  <si>
    <t>-16.6</t>
  </si>
  <si>
    <t>New Mexico</t>
  </si>
  <si>
    <t>-6.77</t>
  </si>
  <si>
    <t>-.84</t>
  </si>
  <si>
    <t>New Mexico State</t>
  </si>
  <si>
    <t>-3.11</t>
  </si>
  <si>
    <t>-9.8</t>
  </si>
  <si>
    <t>North Carolina</t>
  </si>
  <si>
    <t>14.16</t>
  </si>
  <si>
    <t>13.2</t>
  </si>
  <si>
    <t>Northern Illinois</t>
  </si>
  <si>
    <t>-5.36</t>
  </si>
  <si>
    <t>-6.4</t>
  </si>
  <si>
    <t>North Texas</t>
  </si>
  <si>
    <t>-6.40</t>
  </si>
  <si>
    <t>-11.2</t>
  </si>
  <si>
    <t>Northwestern</t>
  </si>
  <si>
    <t>-2.09</t>
  </si>
  <si>
    <t>-4.8</t>
  </si>
  <si>
    <t>-.19</t>
  </si>
  <si>
    <t>Notre Dame</t>
  </si>
  <si>
    <t>16.13</t>
  </si>
  <si>
    <t>18.2</t>
  </si>
  <si>
    <t>.80</t>
  </si>
  <si>
    <t>Ohio</t>
  </si>
  <si>
    <t>1.22</t>
  </si>
  <si>
    <t>-4.7</t>
  </si>
  <si>
    <t>Ohio State</t>
  </si>
  <si>
    <t>22.39</t>
  </si>
  <si>
    <t>27.9</t>
  </si>
  <si>
    <t>1.20</t>
  </si>
  <si>
    <t>Oklahoma</t>
  </si>
  <si>
    <t>20.50</t>
  </si>
  <si>
    <t>24.7</t>
  </si>
  <si>
    <t>1.01</t>
  </si>
  <si>
    <t>Oklahoma State</t>
  </si>
  <si>
    <t>5.19</t>
  </si>
  <si>
    <t>6.2</t>
  </si>
  <si>
    <t>.35</t>
  </si>
  <si>
    <t>Old Dominion</t>
  </si>
  <si>
    <t>-4.27</t>
  </si>
  <si>
    <t>-11.7</t>
  </si>
  <si>
    <t>-.36</t>
  </si>
  <si>
    <t>Ole Miss</t>
  </si>
  <si>
    <t>14.71</t>
  </si>
  <si>
    <t>18.0</t>
  </si>
  <si>
    <t>.65</t>
  </si>
  <si>
    <t>Oregon</t>
  </si>
  <si>
    <t>15.25</t>
  </si>
  <si>
    <t>21.6</t>
  </si>
  <si>
    <t>Oregon State</t>
  </si>
  <si>
    <t>14.28</t>
  </si>
  <si>
    <t>14.1</t>
  </si>
  <si>
    <t>Penn State</t>
  </si>
  <si>
    <t>18.48</t>
  </si>
  <si>
    <t>24.8</t>
  </si>
  <si>
    <t>Pittsburgh</t>
  </si>
  <si>
    <t>-1.38</t>
  </si>
  <si>
    <t>2.3</t>
  </si>
  <si>
    <t>-.03</t>
  </si>
  <si>
    <t>Purdue</t>
  </si>
  <si>
    <t>1.70</t>
  </si>
  <si>
    <t>0.5</t>
  </si>
  <si>
    <t>.05</t>
  </si>
  <si>
    <t>Rice</t>
  </si>
  <si>
    <t>-0.89</t>
  </si>
  <si>
    <t>-4.4</t>
  </si>
  <si>
    <t>-.47</t>
  </si>
  <si>
    <t>Rutgers</t>
  </si>
  <si>
    <t>9.38</t>
  </si>
  <si>
    <t>3.8</t>
  </si>
  <si>
    <t>.11</t>
  </si>
  <si>
    <t>Sam Houston State</t>
  </si>
  <si>
    <t>-10.12</t>
  </si>
  <si>
    <t>-15.3</t>
  </si>
  <si>
    <t>-.79</t>
  </si>
  <si>
    <t>San Diego State</t>
  </si>
  <si>
    <t>-8.25</t>
  </si>
  <si>
    <t>-.48</t>
  </si>
  <si>
    <t>San José State</t>
  </si>
  <si>
    <t>-0.84</t>
  </si>
  <si>
    <t>-3.3</t>
  </si>
  <si>
    <t>-.27</t>
  </si>
  <si>
    <t>SMU</t>
  </si>
  <si>
    <t>6.83</t>
  </si>
  <si>
    <t>11.1</t>
  </si>
  <si>
    <t>.21</t>
  </si>
  <si>
    <t>South Alabama</t>
  </si>
  <si>
    <t>4.68</t>
  </si>
  <si>
    <t>3.4</t>
  </si>
  <si>
    <t>.25</t>
  </si>
  <si>
    <t>South Carolina</t>
  </si>
  <si>
    <t>-0.12</t>
  </si>
  <si>
    <t>5.2</t>
  </si>
  <si>
    <t>.12</t>
  </si>
  <si>
    <t>Southern Mississippi</t>
  </si>
  <si>
    <t>-8.43</t>
  </si>
  <si>
    <t>-17.5</t>
  </si>
  <si>
    <t>-.87</t>
  </si>
  <si>
    <t>South Florida</t>
  </si>
  <si>
    <t>-5.88</t>
  </si>
  <si>
    <t>-11.1</t>
  </si>
  <si>
    <t>-.56</t>
  </si>
  <si>
    <t>Stanford</t>
  </si>
  <si>
    <t>-7.18</t>
  </si>
  <si>
    <t>-10.8</t>
  </si>
  <si>
    <t>Syracuse</t>
  </si>
  <si>
    <t>3.89</t>
  </si>
  <si>
    <t>6.6</t>
  </si>
  <si>
    <t>.09</t>
  </si>
  <si>
    <t>TCU</t>
  </si>
  <si>
    <t>7.36</t>
  </si>
  <si>
    <t>8.7</t>
  </si>
  <si>
    <t>Temple</t>
  </si>
  <si>
    <t>-15.09</t>
  </si>
  <si>
    <t>-21.5</t>
  </si>
  <si>
    <t>-1.14</t>
  </si>
  <si>
    <t>Tennessee</t>
  </si>
  <si>
    <t>11.92</t>
  </si>
  <si>
    <t>15.6</t>
  </si>
  <si>
    <t>.74</t>
  </si>
  <si>
    <t>Texas</t>
  </si>
  <si>
    <t>21.75</t>
  </si>
  <si>
    <t>.95</t>
  </si>
  <si>
    <t>Texas A&amp;M</t>
  </si>
  <si>
    <t>11.68</t>
  </si>
  <si>
    <t>15.7</t>
  </si>
  <si>
    <t>Texas State</t>
  </si>
  <si>
    <t>-6.5</t>
  </si>
  <si>
    <t>Texas Tech</t>
  </si>
  <si>
    <t>5.10</t>
  </si>
  <si>
    <t>6.8</t>
  </si>
  <si>
    <t>.24</t>
  </si>
  <si>
    <t>Toledo</t>
  </si>
  <si>
    <t>2.86</t>
  </si>
  <si>
    <t>Troy</t>
  </si>
  <si>
    <t>9.66</t>
  </si>
  <si>
    <t>Tulane</t>
  </si>
  <si>
    <t>8.71</t>
  </si>
  <si>
    <t>4.0</t>
  </si>
  <si>
    <t>.27</t>
  </si>
  <si>
    <t>Tulsa</t>
  </si>
  <si>
    <t>-4.17</t>
  </si>
  <si>
    <t>-11.5</t>
  </si>
  <si>
    <t>-.54</t>
  </si>
  <si>
    <t>UAB</t>
  </si>
  <si>
    <t>-7.50</t>
  </si>
  <si>
    <t>-9.5</t>
  </si>
  <si>
    <t>UCF</t>
  </si>
  <si>
    <t>1.05</t>
  </si>
  <si>
    <t>8.0</t>
  </si>
  <si>
    <t>.20</t>
  </si>
  <si>
    <t>UCLA</t>
  </si>
  <si>
    <t>11.13</t>
  </si>
  <si>
    <t>10.6</t>
  </si>
  <si>
    <t>.42</t>
  </si>
  <si>
    <t>UMass</t>
  </si>
  <si>
    <t>-12.72</t>
  </si>
  <si>
    <t>-19.1</t>
  </si>
  <si>
    <t>-1.03</t>
  </si>
  <si>
    <t>UNLV</t>
  </si>
  <si>
    <t>3.78</t>
  </si>
  <si>
    <t>-4.5</t>
  </si>
  <si>
    <t>-.32</t>
  </si>
  <si>
    <t>USC</t>
  </si>
  <si>
    <t>10.13</t>
  </si>
  <si>
    <t>15.2</t>
  </si>
  <si>
    <t>.60</t>
  </si>
  <si>
    <t>Utah</t>
  </si>
  <si>
    <t>12.36</t>
  </si>
  <si>
    <t>12.3</t>
  </si>
  <si>
    <t>.61</t>
  </si>
  <si>
    <t>Utah State</t>
  </si>
  <si>
    <t>-1.15</t>
  </si>
  <si>
    <t>-.30</t>
  </si>
  <si>
    <t>UTEP</t>
  </si>
  <si>
    <t>-13.27</t>
  </si>
  <si>
    <t>-16.9</t>
  </si>
  <si>
    <t>-1.00</t>
  </si>
  <si>
    <t>UT San Antonio</t>
  </si>
  <si>
    <t>1.53</t>
  </si>
  <si>
    <t>Vanderbilt</t>
  </si>
  <si>
    <t>-7.49</t>
  </si>
  <si>
    <t>-7.8</t>
  </si>
  <si>
    <t>Virginia</t>
  </si>
  <si>
    <t>-2.39</t>
  </si>
  <si>
    <t>-4.3</t>
  </si>
  <si>
    <t>-.11</t>
  </si>
  <si>
    <t>Virginia Tech</t>
  </si>
  <si>
    <t>3.55</t>
  </si>
  <si>
    <t>0.4</t>
  </si>
  <si>
    <t>.00</t>
  </si>
  <si>
    <t>Wake Forest</t>
  </si>
  <si>
    <t>-0.87</t>
  </si>
  <si>
    <t>-0.6</t>
  </si>
  <si>
    <t>Washington</t>
  </si>
  <si>
    <t>18.54</t>
  </si>
  <si>
    <t>.98</t>
  </si>
  <si>
    <t>Washington State</t>
  </si>
  <si>
    <t>7.92</t>
  </si>
  <si>
    <t>2.5</t>
  </si>
  <si>
    <t>Western Kentucky</t>
  </si>
  <si>
    <t>4.05</t>
  </si>
  <si>
    <t>-3.7</t>
  </si>
  <si>
    <t>-.16</t>
  </si>
  <si>
    <t>Western Michigan</t>
  </si>
  <si>
    <t>-9.19</t>
  </si>
  <si>
    <t>-12.8</t>
  </si>
  <si>
    <t>West Virginia</t>
  </si>
  <si>
    <t>3.22</t>
  </si>
  <si>
    <t>Wisconsin</t>
  </si>
  <si>
    <t>12.06</t>
  </si>
  <si>
    <t>8.8</t>
  </si>
  <si>
    <t>.38</t>
  </si>
  <si>
    <t>Wyoming</t>
  </si>
  <si>
    <t>4.71</t>
  </si>
  <si>
    <t>-2.5</t>
  </si>
  <si>
    <t>WinProb</t>
  </si>
  <si>
    <t>Win Probability</t>
  </si>
  <si>
    <t>Win Probability Predicted Side</t>
  </si>
  <si>
    <t>Model Home Win Probability</t>
  </si>
  <si>
    <t>Probability</t>
  </si>
  <si>
    <t>Proabability Predicted Side</t>
  </si>
  <si>
    <t>Home Team Covered Market</t>
  </si>
  <si>
    <t>Home Team Covered Predicted</t>
  </si>
  <si>
    <t>Win Probability Side Correct</t>
  </si>
  <si>
    <t>Market Side Correct2</t>
  </si>
  <si>
    <t>Covered Market Spread and Market Side Correct</t>
  </si>
  <si>
    <t>Covered Model Spread and Model Side Correct</t>
  </si>
  <si>
    <t>Point Differential Model
Record - Side</t>
  </si>
  <si>
    <t>Win Probability Model
Record - Side</t>
  </si>
  <si>
    <t>Model
Record - Side + Cover Spread</t>
  </si>
  <si>
    <t>Market
Record - Side + Cover Spread</t>
  </si>
  <si>
    <t>Avg Abs. Spread Diff</t>
  </si>
  <si>
    <t>Market</t>
  </si>
  <si>
    <t>N</t>
  </si>
  <si>
    <t>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</si>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</sst>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3F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0" fontId="4" fillId="3" borderId="5" applyNumberFormat="0" applyFont="0" applyAlignment="0" applyProtection="0"/>
    <xf numFmtId="0" fontId="4" fillId="21" borderId="0" applyNumberFormat="0" applyBorder="0" applyAlignment="0" applyProtection="0"/>
  </cellStyleXfs>
  <cellXfs count="79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horizontal="center" wrapText="1"/>
    </xf>
    <xf numFmtId="16" fontId="1" fillId="0" borderId="1" xfId="0" applyNumberFormat="1" applyFont="1" applyBorder="1"/>
    <xf numFmtId="0" fontId="3" fillId="3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5" borderId="0" xfId="0" applyFont="1" applyFill="1"/>
    <xf numFmtId="0" fontId="1" fillId="0" borderId="1" xfId="0" applyFont="1" applyBorder="1" applyAlignment="1">
      <alignment horizontal="center"/>
    </xf>
    <xf numFmtId="0" fontId="1" fillId="3" borderId="5" xfId="0" applyFont="1" applyFill="1" applyBorder="1"/>
    <xf numFmtId="0" fontId="1" fillId="3" borderId="8" xfId="0" applyFont="1" applyFill="1" applyBorder="1"/>
    <xf numFmtId="0" fontId="1" fillId="0" borderId="0" xfId="0" applyFont="1"/>
    <xf numFmtId="0" fontId="1" fillId="5" borderId="5" xfId="0" applyFont="1" applyFill="1" applyBorder="1"/>
    <xf numFmtId="44" fontId="1" fillId="3" borderId="5" xfId="0" applyNumberFormat="1" applyFont="1" applyFill="1" applyBorder="1"/>
    <xf numFmtId="0" fontId="6" fillId="16" borderId="3" xfId="0" applyFont="1" applyFill="1" applyBorder="1"/>
    <xf numFmtId="0" fontId="6" fillId="17" borderId="3" xfId="0" applyFont="1" applyFill="1" applyBorder="1"/>
    <xf numFmtId="0" fontId="6" fillId="18" borderId="3" xfId="0" applyFont="1" applyFill="1" applyBorder="1"/>
    <xf numFmtId="0" fontId="6" fillId="19" borderId="3" xfId="0" applyFont="1" applyFill="1" applyBorder="1"/>
    <xf numFmtId="0" fontId="6" fillId="19" borderId="9" xfId="0" applyFont="1" applyFill="1" applyBorder="1"/>
    <xf numFmtId="0" fontId="7" fillId="12" borderId="10" xfId="0" applyFont="1" applyFill="1" applyBorder="1"/>
    <xf numFmtId="0" fontId="8" fillId="20" borderId="3" xfId="0" applyFont="1" applyFill="1" applyBorder="1"/>
    <xf numFmtId="44" fontId="1" fillId="0" borderId="1" xfId="0" applyNumberFormat="1" applyFont="1" applyBorder="1"/>
    <xf numFmtId="14" fontId="1" fillId="3" borderId="8" xfId="0" applyNumberFormat="1" applyFont="1" applyFill="1" applyBorder="1"/>
    <xf numFmtId="14" fontId="1" fillId="3" borderId="5" xfId="0" applyNumberFormat="1" applyFont="1" applyFill="1" applyBorder="1"/>
    <xf numFmtId="0" fontId="1" fillId="3" borderId="0" xfId="0" applyFont="1" applyFill="1"/>
    <xf numFmtId="164" fontId="3" fillId="3" borderId="1" xfId="1" applyNumberFormat="1" applyFont="1" applyFill="1" applyBorder="1"/>
    <xf numFmtId="16" fontId="1" fillId="3" borderId="8" xfId="0" applyNumberFormat="1" applyFont="1" applyFill="1" applyBorder="1"/>
    <xf numFmtId="164" fontId="1" fillId="3" borderId="8" xfId="1" applyNumberFormat="1" applyFont="1" applyFill="1" applyBorder="1"/>
    <xf numFmtId="16" fontId="1" fillId="3" borderId="13" xfId="0" applyNumberFormat="1" applyFont="1" applyFill="1" applyBorder="1"/>
    <xf numFmtId="0" fontId="1" fillId="3" borderId="13" xfId="0" applyFont="1" applyFill="1" applyBorder="1"/>
    <xf numFmtId="9" fontId="1" fillId="3" borderId="13" xfId="1" applyFont="1" applyFill="1" applyBorder="1"/>
    <xf numFmtId="16" fontId="1" fillId="3" borderId="12" xfId="0" applyNumberFormat="1" applyFont="1" applyFill="1" applyBorder="1"/>
    <xf numFmtId="164" fontId="1" fillId="3" borderId="12" xfId="1" applyNumberFormat="1" applyFont="1" applyFill="1" applyBorder="1"/>
    <xf numFmtId="0" fontId="1" fillId="5" borderId="14" xfId="0" applyFont="1" applyFill="1" applyBorder="1"/>
    <xf numFmtId="0" fontId="1" fillId="15" borderId="14" xfId="0" applyFont="1" applyFill="1" applyBorder="1"/>
    <xf numFmtId="16" fontId="1" fillId="5" borderId="14" xfId="0" applyNumberFormat="1" applyFont="1" applyFill="1" applyBorder="1"/>
    <xf numFmtId="0" fontId="1" fillId="5" borderId="6" xfId="0" applyFont="1" applyFill="1" applyBorder="1"/>
    <xf numFmtId="0" fontId="1" fillId="15" borderId="6" xfId="0" applyFont="1" applyFill="1" applyBorder="1"/>
    <xf numFmtId="0" fontId="1" fillId="15" borderId="19" xfId="0" applyFont="1" applyFill="1" applyBorder="1"/>
    <xf numFmtId="0" fontId="1" fillId="15" borderId="11" xfId="0" applyFont="1" applyFill="1" applyBorder="1"/>
    <xf numFmtId="0" fontId="8" fillId="4" borderId="20" xfId="0" applyFont="1" applyFill="1" applyBorder="1" applyAlignment="1">
      <alignment horizontal="center" wrapText="1"/>
    </xf>
    <xf numFmtId="0" fontId="8" fillId="4" borderId="21" xfId="0" applyFont="1" applyFill="1" applyBorder="1" applyAlignment="1">
      <alignment horizontal="center" wrapText="1"/>
    </xf>
    <xf numFmtId="0" fontId="8" fillId="14" borderId="4" xfId="0" applyFont="1" applyFill="1" applyBorder="1" applyAlignment="1">
      <alignment horizontal="center" wrapText="1"/>
    </xf>
    <xf numFmtId="0" fontId="8" fillId="6" borderId="4" xfId="0" applyFont="1" applyFill="1" applyBorder="1" applyAlignment="1">
      <alignment horizontal="center" wrapText="1"/>
    </xf>
    <xf numFmtId="0" fontId="8" fillId="11" borderId="4" xfId="0" applyFont="1" applyFill="1" applyBorder="1" applyAlignment="1">
      <alignment horizontal="center" wrapText="1"/>
    </xf>
    <xf numFmtId="0" fontId="8" fillId="10" borderId="4" xfId="0" applyFont="1" applyFill="1" applyBorder="1" applyAlignment="1">
      <alignment horizontal="center" wrapText="1"/>
    </xf>
    <xf numFmtId="0" fontId="8" fillId="8" borderId="4" xfId="0" applyFont="1" applyFill="1" applyBorder="1" applyAlignment="1">
      <alignment horizontal="center" wrapText="1"/>
    </xf>
    <xf numFmtId="0" fontId="1" fillId="5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5" fillId="12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5" fillId="9" borderId="15" xfId="0" applyFont="1" applyFill="1" applyBorder="1" applyAlignment="1">
      <alignment horizontal="center"/>
    </xf>
    <xf numFmtId="0" fontId="5" fillId="9" borderId="16" xfId="0" applyFont="1" applyFill="1" applyBorder="1" applyAlignment="1">
      <alignment horizontal="center"/>
    </xf>
    <xf numFmtId="0" fontId="5" fillId="9" borderId="14" xfId="0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5" fillId="12" borderId="17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5" fillId="9" borderId="18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9" fillId="3" borderId="5" xfId="2" applyFont="1"/>
    <xf numFmtId="164" fontId="8" fillId="14" borderId="4" xfId="1" applyNumberFormat="1" applyFont="1" applyFill="1" applyBorder="1" applyAlignment="1">
      <alignment horizontal="center" wrapText="1"/>
    </xf>
    <xf numFmtId="164" fontId="9" fillId="3" borderId="5" xfId="1" applyNumberFormat="1" applyFont="1" applyFill="1" applyBorder="1"/>
    <xf numFmtId="164" fontId="0" fillId="0" borderId="0" xfId="1" applyNumberFormat="1" applyFont="1"/>
    <xf numFmtId="16" fontId="4" fillId="21" borderId="13" xfId="3" applyNumberFormat="1" applyBorder="1"/>
    <xf numFmtId="0" fontId="5" fillId="7" borderId="15" xfId="0" applyFont="1" applyFill="1" applyBorder="1" applyAlignment="1">
      <alignment horizontal="center"/>
    </xf>
    <xf numFmtId="0" fontId="5" fillId="7" borderId="18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horizontal="center" wrapText="1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4" fillId="10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</cellXfs>
  <cellStyles count="4">
    <cellStyle name="20% - Accent4" xfId="3" builtinId="42"/>
    <cellStyle name="Normal" xfId="0" builtinId="0"/>
    <cellStyle name="Note" xfId="2" builtinId="10"/>
    <cellStyle name="Percent" xfId="1" builtinId="5"/>
  </cellStyles>
  <dxfs count="62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</dxf>
    <dxf>
      <fill>
        <patternFill patternType="solid">
          <fgColor indexed="64"/>
          <bgColor theme="0"/>
        </patternFill>
      </fill>
      <border outline="0">
        <left style="thin">
          <color rgb="FFB2B2B2"/>
        </left>
      </border>
    </dxf>
    <dxf>
      <fill>
        <patternFill patternType="solid">
          <fgColor indexed="64"/>
          <bgColor theme="0"/>
        </patternFill>
      </fill>
      <border outline="0">
        <left style="thin">
          <color rgb="FFB2B2B2"/>
        </left>
        <right style="thin">
          <color rgb="FFB2B2B2"/>
        </right>
      </border>
    </dxf>
    <dxf>
      <fill>
        <patternFill patternType="solid">
          <fgColor indexed="64"/>
          <bgColor theme="0"/>
        </patternFill>
      </fill>
      <border outline="0">
        <left style="thin">
          <color rgb="FFB2B2B2"/>
        </left>
        <right style="thin">
          <color rgb="FFB2B2B2"/>
        </right>
      </border>
    </dxf>
    <dxf>
      <fill>
        <patternFill patternType="solid">
          <fgColor indexed="64"/>
          <bgColor theme="0"/>
        </patternFill>
      </fill>
      <border outline="0">
        <left style="thin">
          <color rgb="FFB2B2B2"/>
        </left>
        <right style="thin">
          <color rgb="FFB2B2B2"/>
        </right>
      </border>
    </dxf>
    <dxf>
      <fill>
        <patternFill patternType="solid">
          <fgColor indexed="64"/>
          <bgColor theme="0"/>
        </patternFill>
      </fill>
      <border outline="0">
        <left style="thin">
          <color rgb="FFB2B2B2"/>
        </left>
        <right style="thin">
          <color rgb="FFB2B2B2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outline="0">
        <right style="thin">
          <color rgb="FFB2B2B2"/>
        </right>
      </border>
    </dxf>
    <dxf>
      <border outline="0">
        <right style="thin">
          <color rgb="FFB2B2B2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FFFCC"/>
        </patternFill>
      </fill>
      <border diagonalUp="0" diagonalDown="0">
        <left style="thin">
          <color rgb="FFB2B2B2"/>
        </left>
        <right style="thin">
          <color rgb="FFB2B2B2"/>
        </right>
        <top/>
        <bottom style="thin">
          <color rgb="FFB2B2B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rgb="FFB2B2B2"/>
        </left>
        <right/>
        <top/>
        <bottom style="thin">
          <color rgb="FFB2B2B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%"/>
      <fill>
        <patternFill patternType="solid">
          <fgColor indexed="64"/>
          <bgColor rgb="FFFFFFCC"/>
        </patternFill>
      </fill>
      <border diagonalUp="0" diagonalDown="0" outline="0">
        <left style="thin">
          <color rgb="FFB2B2B2"/>
        </left>
        <right style="thin">
          <color rgb="FFB2B2B2"/>
        </right>
        <top/>
        <bottom style="thin">
          <color rgb="FFB2B2B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FFFCC"/>
        </patternFill>
      </fill>
      <border diagonalUp="0" diagonalDown="0" outline="0">
        <left style="thin">
          <color rgb="FFB2B2B2"/>
        </left>
        <right style="thin">
          <color rgb="FFB2B2B2"/>
        </right>
        <top/>
        <bottom style="thin">
          <color rgb="FFB2B2B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rgb="FFB2B2B2"/>
        </left>
        <right style="thin">
          <color rgb="FFB2B2B2"/>
        </right>
        <top/>
        <bottom style="thin">
          <color rgb="FFB2B2B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rgb="FFB2B2B2"/>
        </left>
        <right style="thin">
          <color rgb="FFB2B2B2"/>
        </right>
        <top/>
        <bottom style="thin">
          <color rgb="FFB2B2B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rgb="FFB2B2B2"/>
        </left>
        <right style="thin">
          <color rgb="FFB2B2B2"/>
        </right>
        <top/>
        <bottom style="thin">
          <color rgb="FFB2B2B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rgb="FFB2B2B2"/>
        </left>
        <right style="thin">
          <color rgb="FFB2B2B2"/>
        </right>
        <top/>
        <bottom style="thin">
          <color rgb="FFB2B2B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rgb="FFB2B2B2"/>
        </left>
        <right style="thin">
          <color rgb="FFB2B2B2"/>
        </right>
        <top/>
        <bottom style="thin">
          <color rgb="FFB2B2B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 outline="0">
        <left style="thin">
          <color rgb="FFB2B2B2"/>
        </left>
        <right style="thin">
          <color rgb="FFB2B2B2"/>
        </right>
        <top/>
        <bottom style="thin">
          <color rgb="FFB2B2B2"/>
        </bottom>
      </border>
    </dxf>
    <dxf>
      <border outline="0">
        <right style="thin">
          <color indexed="64"/>
        </right>
        <top style="thin">
          <color indexed="64"/>
        </top>
      </border>
    </dxf>
    <dxf>
      <fill>
        <patternFill patternType="solid">
          <fgColor indexed="64"/>
          <bgColor theme="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indent="0" justifyLastLine="0" shrinkToFit="0" readingOrder="0"/>
      <border diagonalUp="0" diagonalDown="0" outline="0">
        <left/>
        <right/>
        <top style="thin">
          <color rgb="FF7F7F7F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indent="0" justifyLastLine="0" shrinkToFit="0" readingOrder="0"/>
      <border diagonalUp="0" diagonalDown="0" outline="0">
        <left/>
        <right/>
        <top style="thin">
          <color rgb="FF7F7F7F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indent="0" justifyLastLine="0" shrinkToFit="0" readingOrder="0"/>
      <border diagonalUp="0" diagonalDown="0" outline="0">
        <left/>
        <right style="thin">
          <color rgb="FF7F7F7F"/>
        </right>
        <top style="thin">
          <color rgb="FF7F7F7F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indent="0" justifyLastLine="0" shrinkToFit="0" readingOrder="0"/>
      <border diagonalUp="0" diagonalDown="0" outline="0">
        <left/>
        <right/>
        <top style="thin">
          <color rgb="FF7F7F7F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center" vertical="bottom" textRotation="0" indent="0" justifyLastLine="0" shrinkToFit="0" readingOrder="0"/>
      <border diagonalUp="0" diagonalDown="0" outline="0">
        <left/>
        <right/>
        <top style="thin">
          <color rgb="FF7F7F7F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1" formatCode="d\-mmm"/>
      <fill>
        <patternFill patternType="solid">
          <fgColor indexed="64"/>
          <bgColor rgb="FFFFFFCC"/>
        </patternFill>
      </fill>
      <border diagonalUp="0" diagonalDown="0" outline="0">
        <left/>
        <right/>
        <top style="thin">
          <color indexed="64"/>
        </top>
        <bottom/>
      </border>
    </dxf>
    <dxf>
      <font>
        <b val="0"/>
      </font>
      <numFmt numFmtId="164" formatCode="0.0%"/>
    </dxf>
    <dxf>
      <font>
        <b val="0"/>
      </font>
    </dxf>
    <dxf>
      <font>
        <b val="0"/>
      </font>
    </dxf>
    <dxf>
      <numFmt numFmtId="21" formatCode="d\-mmm"/>
      <border diagonalUp="0" diagonalDown="0">
        <left style="thin">
          <color rgb="FFB2B2B2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1" formatCode="d\-mmm"/>
      <fill>
        <patternFill patternType="solid">
          <fgColor indexed="64"/>
          <bgColor rgb="FFFFFFCC"/>
        </patternFill>
      </fill>
      <border diagonalUp="0" diagonalDown="0" outline="0">
        <left style="thin">
          <color rgb="FFB2B2B2"/>
        </left>
        <right style="thin">
          <color rgb="FFB2B2B2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fill>
        <patternFill patternType="solid">
          <fgColor indexed="64"/>
          <bgColor rgb="FFFFFFCC"/>
        </patternFill>
      </fill>
      <border diagonalUp="0" diagonalDown="0">
        <left style="thin">
          <color rgb="FFB2B2B2"/>
        </left>
        <right/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7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21</xdr:col>
      <xdr:colOff>458447</xdr:colOff>
      <xdr:row>0</xdr:row>
      <xdr:rowOff>9525</xdr:rowOff>
    </xdr:from>
    <xdr:to>
      <xdr:col>22</xdr:col>
      <xdr:colOff>735579</xdr:colOff>
      <xdr:row>2</xdr:row>
      <xdr:rowOff>47625</xdr:rowOff>
    </xdr:to>
    <xdr:sp macro="" textlink="">
      <xdr:nvSpPr>
        <xdr:cNvPr id="2049" name="Text Box 1025" hidden="1">
          <a:extLst>
            <a:ext uri="{FF2B5EF4-FFF2-40B4-BE49-F238E27FC236}">
              <a16:creationId xmlns:a16="http://schemas.microsoft.com/office/drawing/2014/main" id="{76983C62-B0D6-8F5A-745B-11791D644B86}"/>
            </a:ext>
          </a:extLst>
        </xdr:cNvPr>
        <xdr:cNvSpPr txBox="1">
          <a:spLocks noChangeArrowheads="1"/>
        </xdr:cNvSpPr>
      </xdr:nvSpPr>
      <xdr:spPr bwMode="auto">
        <a:xfrm>
          <a:off x="18388013" y="9525"/>
          <a:ext cx="1300162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24</xdr:col>
      <xdr:colOff>462869</xdr:colOff>
      <xdr:row>0</xdr:row>
      <xdr:rowOff>9525</xdr:rowOff>
    </xdr:from>
    <xdr:to>
      <xdr:col>26</xdr:col>
      <xdr:colOff>396648</xdr:colOff>
      <xdr:row>2</xdr:row>
      <xdr:rowOff>38100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62A7B979-6451-CE3D-F3E1-37BA5666A4E1}"/>
            </a:ext>
          </a:extLst>
        </xdr:cNvPr>
        <xdr:cNvSpPr txBox="1">
          <a:spLocks noChangeArrowheads="1"/>
        </xdr:cNvSpPr>
      </xdr:nvSpPr>
      <xdr:spPr bwMode="auto">
        <a:xfrm>
          <a:off x="21469350" y="9525"/>
          <a:ext cx="1990725" cy="75723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26</xdr:col>
      <xdr:colOff>623661</xdr:colOff>
      <xdr:row>0</xdr:row>
      <xdr:rowOff>9525</xdr:rowOff>
    </xdr:from>
    <xdr:to>
      <xdr:col>28</xdr:col>
      <xdr:colOff>547915</xdr:colOff>
      <xdr:row>2</xdr:row>
      <xdr:rowOff>38100</xdr:rowOff>
    </xdr:to>
    <xdr:sp macro="" textlink="">
      <xdr:nvSpPr>
        <xdr:cNvPr id="2" name="Text Box 3" hidden="1">
          <a:extLst>
            <a:ext uri="{FF2B5EF4-FFF2-40B4-BE49-F238E27FC236}">
              <a16:creationId xmlns:a16="http://schemas.microsoft.com/office/drawing/2014/main" id="{12A37B57-9E8A-40E6-0459-063FD4EA9F36}"/>
            </a:ext>
          </a:extLst>
        </xdr:cNvPr>
        <xdr:cNvSpPr txBox="1">
          <a:spLocks noChangeArrowheads="1"/>
        </xdr:cNvSpPr>
      </xdr:nvSpPr>
      <xdr:spPr bwMode="auto">
        <a:xfrm>
          <a:off x="23679150" y="9525"/>
          <a:ext cx="1981200" cy="75723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AE9325-4E9E-42B1-B771-26CFDF7C8CFB}" name="Table2" displayName="Table2" ref="A1:AE831" totalsRowShown="0" headerRowDxfId="61" dataDxfId="60" tableBorderDxfId="59">
  <autoFilter ref="A1:AE831" xr:uid="{15AE9325-4E9E-42B1-B771-26CFDF7C8CFB}"/>
  <tableColumns count="31">
    <tableColumn id="1" xr3:uid="{75A760B5-8078-43C7-9B8A-F2FA6E5E844D}" name="Date" dataCellStyle="Normal">
      <calculatedColumnFormula>IF(ISBLANK(Games!$B2), "",Games!A2)</calculatedColumnFormula>
    </tableColumn>
    <tableColumn id="2" xr3:uid="{E47FF6F3-C225-4668-BD03-E5EDD5B566A0}" name="Home" dataCellStyle="Normal">
      <calculatedColumnFormula>IF(ISBLANK(Games!$B2), "",Games!B2)</calculatedColumnFormula>
    </tableColumn>
    <tableColumn id="3" xr3:uid="{86CE994C-644F-4203-A7C5-8FD26CB5C205}" name="Away" dataCellStyle="Normal">
      <calculatedColumnFormula>IF(ISBLANK(Games!$B2), "",Games!C2)</calculatedColumnFormula>
    </tableColumn>
    <tableColumn id="4" xr3:uid="{9DF728D7-B244-46DA-BCF1-72F7EFC9DC6F}" name="Spread" dataCellStyle="Normal">
      <calculatedColumnFormula>IF(ISBLANK(Games!$B2), "",Games!D2)</calculatedColumnFormula>
    </tableColumn>
    <tableColumn id="5" xr3:uid="{A0ED20D3-6CEA-479E-B6FD-A05806BB7F4F}" name="Predicted Spread" dataCellStyle="Normal">
      <calculatedColumnFormula>IF(ISBLANK(Games!$B2), "",Games!E2)</calculatedColumnFormula>
    </tableColumn>
    <tableColumn id="6" xr3:uid="{4A5ABB0E-D230-4EE1-89A1-E9CD8EBFBD9D}" name="Model Home Win Probability" dataDxfId="58" dataCellStyle="Percent">
      <calculatedColumnFormula>'Calc - Win Probability'!N2</calculatedColumnFormula>
    </tableColumn>
    <tableColumn id="7" xr3:uid="{410CC200-57A2-4B13-929B-DBF2C166B68E}" name="Model Predicted Home Cover" dataDxfId="57">
      <calculatedColumnFormula>Games!H2</calculatedColumnFormula>
    </tableColumn>
    <tableColumn id="8" xr3:uid="{98A5AD95-1883-4829-B285-CA5162A5BE39}" name="Market Predicted Side" dataDxfId="56" dataCellStyle="20% - Accent4">
      <calculatedColumnFormula>IF(ISBLANK(Games!B2), "", IF('Prediction Log'!$D2&lt;0, 'Prediction Log'!$B2, 'Prediction Log'!$C2))</calculatedColumnFormula>
    </tableColumn>
    <tableColumn id="9" xr3:uid="{70121070-A0A8-4450-B5F1-1D4BED400FB8}" name="Model Predicted Side" dataDxfId="55" dataCellStyle="Note">
      <calculatedColumnFormula>IF(ISBLANK(Games!$B2), "",Games!F2)</calculatedColumnFormula>
    </tableColumn>
    <tableColumn id="10" xr3:uid="{CED559EF-9DB7-4DA0-B3E6-EC873F4CC600}" name="Win Probability Predicted Side" dataDxfId="54" dataCellStyle="Note">
      <calculatedColumnFormula>IF('Prediction Log'!$F2&gt;0.5, 'Prediction Log'!$B2, IF('Prediction Log'!$F2&lt;0.5, 'Prediction Log'!$C2, "PICK"))</calculatedColumnFormula>
    </tableColumn>
    <tableColumn id="11" xr3:uid="{86851241-0692-4A60-8DE1-AD761567587F}" name="Probability" dataDxfId="53" dataCellStyle="Percent">
      <calculatedColumnFormula>IF(ISBLANK(Games!B2), "",IF('Prediction Log'!$J2='Prediction Log'!$B2, 'Prediction Log'!$F2, 1-'Prediction Log'!$F2))</calculatedColumnFormula>
    </tableColumn>
    <tableColumn id="12" xr3:uid="{90C224BE-B60F-4D50-9297-CA88069D1CD9}" name="Model Winner Predicted Cover" dataDxfId="52">
      <calculatedColumnFormula>IF(ISBLANK(Games!$B2), "",Games!I2)</calculatedColumnFormula>
    </tableColumn>
    <tableColumn id="13" xr3:uid="{1753A09D-121F-44CE-8E3F-98C4838343AE}" name="Side Result"/>
    <tableColumn id="14" xr3:uid="{90DE3885-9E6B-4200-B09C-C1EAC5BF8B37}" name="Home Final" dataDxfId="51"/>
    <tableColumn id="15" xr3:uid="{2054B1F9-4541-417C-99D2-734647A9B42A}" name="Away Final" dataDxfId="50"/>
    <tableColumn id="16" xr3:uid="{02C6F9EF-5FBE-46DE-BE0E-4746F2192EB7}" name="Actual Difference " dataDxfId="49">
      <calculatedColumnFormula>IF(ISBLANK('Prediction Log'!$N2), "",'Prediction Log'!$O2-'Prediction Log'!$N2)</calculatedColumnFormula>
    </tableColumn>
    <tableColumn id="17" xr3:uid="{F46CD8B6-B543-4B4F-AA8A-7A504B13ABF9}" name="Market - Winning Team Covered (Y/N)" dataDxfId="48"/>
    <tableColumn id="18" xr3:uid="{DAEE496E-3E74-4305-89F9-86D679E41B97}" name="Home Team Covered Market" dataDxfId="47">
      <calculatedColumnFormula>IF(ISBLANK('Prediction Log'!$M2), "",IF('Prediction Log'!$P2&lt;'Prediction Log'!$D2, "Y", IF('Prediction Log'!$P2='Prediction Log'!$D2, "PUSH", "N")))</calculatedColumnFormula>
    </tableColumn>
    <tableColumn id="19" xr3:uid="{4BE3AC33-AD6D-4D2E-9763-A7AAB080D5F2}" name="Home Team Covered Predicted" dataDxfId="46">
      <calculatedColumnFormula>IF(ISBLANK('Prediction Log'!$M2), "",IF('Prediction Log'!$P2&lt;'Prediction Log'!$E2, "Y", IF('Prediction Log'!$P2='Prediction Log'!$E2, "PUSH", "N")))</calculatedColumnFormula>
    </tableColumn>
    <tableColumn id="20" xr3:uid="{6BD534E8-D438-43F5-A039-CBF338DC4C5A}" name="Win Probability Side Correct" dataDxfId="45">
      <calculatedColumnFormula>IF(ISBLANK('Prediction Log'!$M2), "",IF('Prediction Log'!$J2='Prediction Log'!$M2, "Y", "N"))</calculatedColumnFormula>
    </tableColumn>
    <tableColumn id="21" xr3:uid="{A3CF904C-9DC2-4CE5-9F70-1DA90E80F0E5}" name="Market Side Correct" dataDxfId="44">
      <calculatedColumnFormula>IF(ISBLANK('Prediction Log'!$M2),"",IF('Prediction Log'!$M2='Prediction Log'!$H2, "Y", "N"))</calculatedColumnFormula>
    </tableColumn>
    <tableColumn id="22" xr3:uid="{DDABDDBC-CBD6-487A-AFAE-9470B90A7155}" name="Market - Winning Team Covers" dataDxfId="43">
      <calculatedColumnFormula>IF(ISBLANK('Prediction Log'!$M2), "",IF('Prediction Log'!$H2&lt;&gt;'Prediction Log'!$M2, "Y",IF(AND('Prediction Log'!$D2&gt;0, 'Prediction Log'!$P2&gt;'Prediction Log'!$D2), "Y", IF(AND('Prediction Log'!$D2&lt;0, 'Prediction Log'!$P2&lt;'Prediction Log'!$D2), "Y", IF('Prediction Log'!$P2='Prediction Log'!$D2, "PUSH", "N")))))</calculatedColumnFormula>
    </tableColumn>
    <tableColumn id="23" xr3:uid="{6936D475-0F1A-4541-9100-51E23F4430DE}" name="Covered Market Spread and Market Side Correct" dataDxfId="42">
      <calculatedColumnFormula>IF(ISBLANK('Prediction Log'!$M2), "",IF(AND('Prediction Log'!$U2="Y", 'Prediction Log'!$V2="Y"), "Y", "N"))</calculatedColumnFormula>
    </tableColumn>
    <tableColumn id="24" xr3:uid="{025D16A8-B835-4F57-AA15-3D7DB8F7C40A}" name="Model Side Correct" dataDxfId="41">
      <calculatedColumnFormula>IF(ISBLANK('Prediction Log'!$M2),"",IF('Prediction Log'!$M2='Prediction Log'!$I2, "Y", "N"))</calculatedColumnFormula>
    </tableColumn>
    <tableColumn id="25" xr3:uid="{800F6B28-494C-43D4-B8F3-AA26D3A098E2}" name="Model Spread Correct" dataDxfId="40">
      <calculatedColumnFormula>IF(ISBLANK('Prediction Log'!$M2), "", IF('Prediction Log'!$Z2="N", "N", "Y"))</calculatedColumnFormula>
    </tableColumn>
    <tableColumn id="26" xr3:uid="{B539DFC0-9C11-4562-9FD8-03907DC39ADB}" name="Model - Winning Team Covers" dataDxfId="39">
      <calculatedColumnFormula>IF(ISBLANK('Prediction Log'!$M2), "",IF('Prediction Log'!$I2&lt;&gt;'Prediction Log'!$M2, "Y",IF(AND('Prediction Log'!$E2&gt;0, 'Prediction Log'!$P2&gt;'Prediction Log'!$E2), "Y", IF(AND('Prediction Log'!$E2&lt;0, 'Prediction Log'!$P2&lt;'Prediction Log'!$E2), "Y", IF('Prediction Log'!$P2='Prediction Log'!$E2, "PUSH", "N")))))</calculatedColumnFormula>
    </tableColumn>
    <tableColumn id="27" xr3:uid="{2325FDDD-BD61-44B9-8311-9618B57F98EC}" name="Covered Model Spread and Model Side Correct" dataDxfId="38">
      <calculatedColumnFormula>IF(ISBLANK('Prediction Log'!$M2), "",IF(AND('Prediction Log'!$X2="Y", 'Prediction Log'!$Z2="Y"), "Y", "N"))</calculatedColumnFormula>
    </tableColumn>
    <tableColumn id="28" xr3:uid="{A3926AF6-4A61-45D9-BAB9-9401874D9236}" name="Difference from Market" dataDxfId="37">
      <calculatedColumnFormula>IF(ISBLANK('Prediction Log'!$M2), "",IF('Prediction Log'!$D2&gt;0, 'Prediction Log'!$P2-'Prediction Log'!$D2, IF('Prediction Log'!$D2&lt;0, -'Prediction Log'!$P2+'Prediction Log'!$D2, "NA")))</calculatedColumnFormula>
    </tableColumn>
    <tableColumn id="29" xr3:uid="{A39C0618-EC30-4B2D-880D-02A73448C6E3}" name="Absolute Difference from Market" dataDxfId="36">
      <calculatedColumnFormula>IF(ISBLANK('Prediction Log'!$M2), "",ABS('Prediction Log'!$AB2))</calculatedColumnFormula>
    </tableColumn>
    <tableColumn id="30" xr3:uid="{AA1BBD82-EDCE-449D-BB59-7870FFE4B3E7}" name="Difference from Prediction" dataDxfId="35">
      <calculatedColumnFormula>IF(ISBLANK('Prediction Log'!$M2), "",IF('Prediction Log'!$E2&gt;0, 'Prediction Log'!$P2-'Prediction Log'!$E2, IF('Prediction Log'!$E2&lt;0, -'Prediction Log'!$P2+'Prediction Log'!$E2, "NA")))</calculatedColumnFormula>
    </tableColumn>
    <tableColumn id="31" xr3:uid="{A68F9891-E332-41AF-873C-CA84D3772103}" name="Absolute Difference from Prediction" dataDxfId="34">
      <calculatedColumnFormula>IF(ISBLANK('Prediction Log'!$M2), "",ABS('Prediction Log'!$AD2))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CCE447-A02F-4208-BC7A-2E337AF810BF}" name="Table1" displayName="Table1" ref="A1:AF947" totalsRowShown="0" headerRowDxfId="33" dataDxfId="31" headerRowBorderDxfId="32" tableBorderDxfId="30">
  <autoFilter ref="A1:AF947" xr:uid="{BCCCE447-A02F-4208-BC7A-2E337AF810BF}"/>
  <sortState xmlns:xlrd2="http://schemas.microsoft.com/office/spreadsheetml/2017/richdata2" ref="A2:AA947">
    <sortCondition ref="T1:T947"/>
  </sortState>
  <tableColumns count="32">
    <tableColumn id="1" xr3:uid="{EDD92E8A-67FE-4636-8670-B3EBFE72F107}" name="Date" dataDxfId="29">
      <calculatedColumnFormula>IF('Prediction Log'!A2=0, "",'Prediction Log'!A2)</calculatedColumnFormula>
    </tableColumn>
    <tableColumn id="2" xr3:uid="{86E59B22-F11E-49EA-B608-44FE13375948}" name="Home" dataDxfId="28">
      <calculatedColumnFormula>IF('Prediction Log'!B2=0, "",'Prediction Log'!B2)</calculatedColumnFormula>
    </tableColumn>
    <tableColumn id="3" xr3:uid="{85B33FB9-BE54-473D-9350-B16BC8183987}" name="Away" dataDxfId="27">
      <calculatedColumnFormula>IF('Prediction Log'!C2=0, "",'Prediction Log'!C2)</calculatedColumnFormula>
    </tableColumn>
    <tableColumn id="4" xr3:uid="{C7DD2DB6-7084-4B36-AB37-6970CD27AE98}" name="Spread" dataDxfId="26">
      <calculatedColumnFormula>IF('Prediction Log'!D2=0, "",'Prediction Log'!D2)</calculatedColumnFormula>
    </tableColumn>
    <tableColumn id="5" xr3:uid="{7C979FCB-6B1C-4CCE-8244-60E9C10512E4}" name="Predicted Spread" dataDxfId="25">
      <calculatedColumnFormula>IF('Prediction Log'!E2=0, "",'Prediction Log'!E2)</calculatedColumnFormula>
    </tableColumn>
    <tableColumn id="6" xr3:uid="{6B6A15BD-3B18-42C5-8DB2-E85975162FF6}" name="Predicted Side" dataDxfId="24">
      <calculatedColumnFormula>IF('Prediction Log'!I2=0, "",'Prediction Log'!I2)</calculatedColumnFormula>
    </tableColumn>
    <tableColumn id="31" xr3:uid="{C1049628-4822-4D6F-B7E7-5DFE7F81FC0D}" name="Proabability Predicted Side" dataDxfId="23">
      <calculatedColumnFormula>IF(ISBLANK(Games!B2), "",'Prediction Log'!$J2)</calculatedColumnFormula>
    </tableColumn>
    <tableColumn id="30" xr3:uid="{E3672F26-0C59-49DC-A251-AEF6CF814369}" name="Win Probability" dataDxfId="22">
      <calculatedColumnFormula>'Prediction Log'!$K10</calculatedColumnFormula>
    </tableColumn>
    <tableColumn id="7" xr3:uid="{69287859-3E8E-4A35-93B3-D1B4918229AD}" name="Bet" dataDxfId="21">
      <calculatedColumnFormula>IF(AND(Games!J2="",Games!K2=""),"",IF(ISTEXT(Games!K2), "Side",Games!J2))</calculatedColumnFormula>
    </tableColumn>
    <tableColumn id="32" xr3:uid="{85F1C198-109F-4603-94B0-34D66D9C0D70}" name="Spread Team" dataDxfId="20">
      <calculatedColumnFormula>IF(Table1[[#This Row],[Bet]]="Spread", Games!L2, "")</calculatedColumnFormula>
    </tableColumn>
    <tableColumn id="8" xr3:uid="{CC3634AF-49D8-4991-8FAA-EF1DCA8E757E}" name="Side">
      <calculatedColumnFormula>IF(ISTEXT(Games!K2), Games!K2, "")</calculatedColumnFormula>
    </tableColumn>
    <tableColumn id="15" xr3:uid="{8772406B-5B31-4BD1-A498-C1FFB4B50677}" name="Line">
      <calculatedColumnFormula>IF(Table1[[#This Row],[Bet]]="Spread", Table1[[#This Row],[Spread]],"")</calculatedColumnFormula>
    </tableColumn>
    <tableColumn id="16" xr3:uid="{8684A8A0-2A7A-405B-B9CD-14D62ED944EC}" name="Total" dataDxfId="19"/>
    <tableColumn id="9" xr3:uid="{0C898450-D59A-4911-92E9-3D5915F373E8}" name="Amount Side" dataDxfId="18"/>
    <tableColumn id="17" xr3:uid="{3D3B1F9E-81CD-4751-911F-E21EFB4DB7A5}" name="Amount Spread" dataDxfId="17"/>
    <tableColumn id="18" xr3:uid="{07D8F8D2-329A-4D1E-BA13-466F30B42C62}" name="Amount O/U" dataDxfId="16"/>
    <tableColumn id="20" xr3:uid="{41BAC812-6B21-4568-9419-BD22EECB399E}" name="Odds Side" dataDxfId="15"/>
    <tableColumn id="19" xr3:uid="{15286966-42F6-4855-92B3-3AF98FAF82DE}" name="Odds Spread" dataDxfId="14"/>
    <tableColumn id="10" xr3:uid="{E0469950-CC10-4ACB-9222-F6A639D6AA62}" name="Odds O/U" dataDxfId="13"/>
    <tableColumn id="11" xr3:uid="{D0067B62-5DD7-4F29-8F8E-7B71B1987D5B}" name="Potential Payout Side">
      <calculatedColumnFormula>N2+IF(Q2&lt;0, (N2/(Q2/-100)), N2*(Q2/100))</calculatedColumnFormula>
    </tableColumn>
    <tableColumn id="12" xr3:uid="{D2BA1FD7-10EF-4241-A16A-80C95D0462D8}" name="Potenial Winnings Side">
      <calculatedColumnFormula>T2-N2</calculatedColumnFormula>
    </tableColumn>
    <tableColumn id="23" xr3:uid="{8D3FB9A0-D4D9-4002-9103-C8FA49B4BA89}" name="Potential Payout Spread" dataDxfId="12">
      <calculatedColumnFormula>O2+IF(R2&lt;0, (O2/(R2/-100)), O2*(R2/100))</calculatedColumnFormula>
    </tableColumn>
    <tableColumn id="24" xr3:uid="{58CD2B89-2409-4AC5-B59B-333761AD7E38}" name="Potenial Winnings Spread" dataDxfId="11">
      <calculatedColumnFormula>V2-O2</calculatedColumnFormula>
    </tableColumn>
    <tableColumn id="22" xr3:uid="{D9E0F23D-3F77-4AB7-A5F9-FA1F426193FF}" name="Potential Payout O/U" dataDxfId="10">
      <calculatedColumnFormula>P2+IF(S2&lt;0, (P2/(S2/-100)), P2*(S2/100))</calculatedColumnFormula>
    </tableColumn>
    <tableColumn id="21" xr3:uid="{7A9B38B1-5635-4BA8-8D42-5E1048BB1525}" name="Potenial Winnings O/U" dataDxfId="9">
      <calculatedColumnFormula>S2-P2</calculatedColumnFormula>
    </tableColumn>
    <tableColumn id="13" xr3:uid="{90F0BFCC-ADB1-48E7-8931-2439FBB4C9C0}" name="Result (Side)" dataDxfId="8"/>
    <tableColumn id="14" xr3:uid="{60693102-15C6-4330-A622-A5EA938EDC65}" name="Winnings (Side)">
      <calculatedColumnFormula>IF(Z2="W", U2, IF(Z2="L",-N2, ""))</calculatedColumnFormula>
    </tableColumn>
    <tableColumn id="25" xr3:uid="{6DBDE8D2-C5D5-411D-A19F-EA22C9F4D8FF}" name="Result (Spread)" dataDxfId="7"/>
    <tableColumn id="26" xr3:uid="{A393508B-005E-436D-91E9-313AA8F55236}" name="Winnings (Spread)" dataDxfId="6">
      <calculatedColumnFormula>IF(AB2="W", W2, IF(AB2="L",-P2, ""))</calculatedColumnFormula>
    </tableColumn>
    <tableColumn id="27" xr3:uid="{CE4747D5-F654-4BD9-BDC0-7D803FC27E9B}" name="Result (O/U)" dataDxfId="5"/>
    <tableColumn id="28" xr3:uid="{A494F81F-8B4C-491F-A69F-42A7163BBF65}" name="Winnings (O/U)" dataDxfId="4">
      <calculatedColumnFormula>IF(AD2="W", Y2, IF(AD2="L",-R2, ""))</calculatedColumnFormula>
    </tableColumn>
    <tableColumn id="29" xr3:uid="{2DF063DF-1472-411B-A0B3-7A05B2FE7B68}" name="Net Gain">
      <calculatedColumnFormula>IF(ISERROR(Table1[[#This Row],[Winnings (Side)]]+Table1[[#This Row],[Winnings (Spread)]]+Table1[[#This Row],[Winnings (O/U)]]), "", Table1[[#This Row],[Winnings (Side)]]+Table1[[#This Row],[Winnings (Spread)]]+Table1[[#This Row],[Winnings (O/U)]])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1"/>
  <sheetViews>
    <sheetView tabSelected="1" topLeftCell="A25" zoomScale="80" zoomScaleNormal="80" workbookViewId="0">
      <selection activeCell="F44" sqref="F44"/>
    </sheetView>
  </sheetViews>
  <sheetFormatPr defaultColWidth="10.6640625" defaultRowHeight="14.25" x14ac:dyDescent="0.45"/>
  <cols>
    <col min="2" max="5" width="18.3984375" customWidth="1"/>
    <col min="6" max="8" width="13.86328125" customWidth="1"/>
    <col min="9" max="9" width="15.6640625" customWidth="1"/>
    <col min="10" max="11" width="9.6640625" customWidth="1"/>
    <col min="13" max="13" width="14.265625" hidden="1" customWidth="1"/>
  </cols>
  <sheetData>
    <row r="1" spans="1:14" ht="52.5" customHeight="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6</v>
      </c>
      <c r="G1" s="5" t="s">
        <v>685</v>
      </c>
      <c r="H1" s="5" t="s">
        <v>148</v>
      </c>
      <c r="I1" s="5" t="s">
        <v>16</v>
      </c>
      <c r="J1" s="5" t="s">
        <v>123</v>
      </c>
      <c r="K1" s="2" t="s">
        <v>119</v>
      </c>
      <c r="L1" s="2" t="s">
        <v>120</v>
      </c>
      <c r="M1" s="2" t="s">
        <v>121</v>
      </c>
    </row>
    <row r="2" spans="1:14" x14ac:dyDescent="0.45">
      <c r="A2" s="3">
        <v>45219</v>
      </c>
      <c r="B2" s="1" t="s">
        <v>101</v>
      </c>
      <c r="C2" s="1" t="s">
        <v>97</v>
      </c>
      <c r="D2" s="1">
        <v>24</v>
      </c>
      <c r="E2" s="4">
        <v>45.3</v>
      </c>
      <c r="F2" s="4" t="s">
        <v>97</v>
      </c>
      <c r="G2" s="25">
        <v>0.99983500000000003</v>
      </c>
      <c r="H2" s="4" t="s">
        <v>702</v>
      </c>
      <c r="I2" s="4" t="s">
        <v>703</v>
      </c>
      <c r="J2" s="1"/>
      <c r="K2" s="1"/>
      <c r="L2" s="1"/>
      <c r="M2" s="1"/>
    </row>
    <row r="3" spans="1:14" x14ac:dyDescent="0.45">
      <c r="A3" s="3">
        <v>45220</v>
      </c>
      <c r="B3" s="1" t="s">
        <v>90</v>
      </c>
      <c r="C3" s="1" t="s">
        <v>29</v>
      </c>
      <c r="D3" s="1">
        <v>-5.5</v>
      </c>
      <c r="E3" s="4">
        <v>-8.1999999999999993</v>
      </c>
      <c r="F3" s="4" t="s">
        <v>90</v>
      </c>
      <c r="G3" s="25">
        <v>0.95965199999999995</v>
      </c>
      <c r="H3" s="4" t="s">
        <v>703</v>
      </c>
      <c r="I3" s="4" t="s">
        <v>703</v>
      </c>
      <c r="J3" s="1"/>
      <c r="K3" s="1"/>
      <c r="L3" s="1"/>
      <c r="M3" s="1"/>
    </row>
    <row r="4" spans="1:14" x14ac:dyDescent="0.45">
      <c r="A4" s="3">
        <f>A3</f>
        <v>45220</v>
      </c>
      <c r="B4" s="1" t="s">
        <v>91</v>
      </c>
      <c r="C4" s="1" t="s">
        <v>107</v>
      </c>
      <c r="D4" s="1">
        <v>-17.5</v>
      </c>
      <c r="E4" s="4">
        <v>-23.3</v>
      </c>
      <c r="F4" s="4" t="s">
        <v>91</v>
      </c>
      <c r="G4" s="25">
        <v>0.99888999999999994</v>
      </c>
      <c r="H4" s="4" t="s">
        <v>703</v>
      </c>
      <c r="I4" s="4" t="s">
        <v>703</v>
      </c>
      <c r="J4" s="1"/>
      <c r="K4" s="1"/>
      <c r="L4" s="1"/>
      <c r="M4" s="1"/>
    </row>
    <row r="5" spans="1:14" x14ac:dyDescent="0.45">
      <c r="A5" s="3">
        <f t="shared" ref="A5:A68" si="0">A4</f>
        <v>45220</v>
      </c>
      <c r="B5" s="1" t="s">
        <v>27</v>
      </c>
      <c r="C5" s="1" t="s">
        <v>34</v>
      </c>
      <c r="D5" s="1">
        <v>-8.5</v>
      </c>
      <c r="E5" s="4">
        <v>-12.4</v>
      </c>
      <c r="F5" s="4" t="s">
        <v>27</v>
      </c>
      <c r="G5" s="25">
        <v>0.95967800000000003</v>
      </c>
      <c r="H5" s="4" t="s">
        <v>703</v>
      </c>
      <c r="I5" s="4" t="s">
        <v>703</v>
      </c>
      <c r="J5" s="1"/>
      <c r="K5" s="1"/>
      <c r="L5" s="1"/>
      <c r="M5" s="1"/>
    </row>
    <row r="6" spans="1:14" x14ac:dyDescent="0.45">
      <c r="A6" s="3">
        <f t="shared" si="0"/>
        <v>45220</v>
      </c>
      <c r="B6" s="1" t="s">
        <v>70</v>
      </c>
      <c r="C6" s="1" t="s">
        <v>79</v>
      </c>
      <c r="D6" s="1">
        <v>-3.5</v>
      </c>
      <c r="E6" s="4">
        <v>-5.4</v>
      </c>
      <c r="F6" s="4" t="s">
        <v>70</v>
      </c>
      <c r="G6" s="25">
        <v>0.81332400000000005</v>
      </c>
      <c r="H6" s="4" t="s">
        <v>703</v>
      </c>
      <c r="I6" s="4" t="s">
        <v>703</v>
      </c>
      <c r="J6" s="1" t="s">
        <v>3</v>
      </c>
      <c r="K6" s="1"/>
      <c r="L6" s="1" t="s">
        <v>70</v>
      </c>
      <c r="M6" s="1"/>
    </row>
    <row r="7" spans="1:14" x14ac:dyDescent="0.45">
      <c r="A7" s="3">
        <f t="shared" si="0"/>
        <v>45220</v>
      </c>
      <c r="B7" s="1" t="s">
        <v>28</v>
      </c>
      <c r="C7" s="1" t="s">
        <v>30</v>
      </c>
      <c r="D7" s="1">
        <v>-19.5</v>
      </c>
      <c r="E7" s="4">
        <v>-25.8</v>
      </c>
      <c r="F7" s="4" t="s">
        <v>28</v>
      </c>
      <c r="G7" s="25">
        <v>0.99801499999999999</v>
      </c>
      <c r="H7" s="4" t="s">
        <v>703</v>
      </c>
      <c r="I7" s="4" t="s">
        <v>703</v>
      </c>
      <c r="J7" s="1" t="s">
        <v>3</v>
      </c>
      <c r="K7" s="1"/>
      <c r="L7" s="1" t="s">
        <v>28</v>
      </c>
      <c r="M7" s="1"/>
    </row>
    <row r="8" spans="1:14" x14ac:dyDescent="0.45">
      <c r="A8" s="3">
        <f t="shared" si="0"/>
        <v>45220</v>
      </c>
      <c r="B8" s="1" t="s">
        <v>105</v>
      </c>
      <c r="C8" s="1" t="s">
        <v>87</v>
      </c>
      <c r="D8" s="1">
        <v>-20.5</v>
      </c>
      <c r="E8" s="4">
        <v>-7.2</v>
      </c>
      <c r="F8" s="4" t="s">
        <v>105</v>
      </c>
      <c r="G8" s="25">
        <v>0.91752299999999998</v>
      </c>
      <c r="H8" s="4" t="s">
        <v>702</v>
      </c>
      <c r="I8" s="4" t="s">
        <v>702</v>
      </c>
      <c r="J8" s="1" t="s">
        <v>3</v>
      </c>
      <c r="K8" s="1"/>
      <c r="L8" s="1" t="s">
        <v>87</v>
      </c>
      <c r="M8" s="1"/>
    </row>
    <row r="9" spans="1:14" x14ac:dyDescent="0.45">
      <c r="A9" s="3">
        <f t="shared" si="0"/>
        <v>45220</v>
      </c>
      <c r="B9" s="1" t="s">
        <v>33</v>
      </c>
      <c r="C9" s="1" t="s">
        <v>102</v>
      </c>
      <c r="D9" s="1">
        <v>22.5</v>
      </c>
      <c r="E9" s="4">
        <v>8.6999999999999993</v>
      </c>
      <c r="F9" s="4" t="s">
        <v>102</v>
      </c>
      <c r="G9" s="25">
        <v>0.92155399999999998</v>
      </c>
      <c r="H9" s="4" t="s">
        <v>703</v>
      </c>
      <c r="I9" s="4" t="s">
        <v>702</v>
      </c>
      <c r="J9" s="1"/>
      <c r="K9" s="1"/>
      <c r="L9" s="1"/>
      <c r="M9" s="1"/>
    </row>
    <row r="10" spans="1:14" x14ac:dyDescent="0.45">
      <c r="A10" s="3">
        <f t="shared" si="0"/>
        <v>45220</v>
      </c>
      <c r="B10" s="1" t="s">
        <v>82</v>
      </c>
      <c r="C10" s="1" t="s">
        <v>47</v>
      </c>
      <c r="D10" s="1">
        <v>9.5</v>
      </c>
      <c r="E10" s="4">
        <v>19.100000000000001</v>
      </c>
      <c r="F10" s="4" t="s">
        <v>47</v>
      </c>
      <c r="G10" s="25">
        <v>0.99739</v>
      </c>
      <c r="H10" s="4" t="s">
        <v>702</v>
      </c>
      <c r="I10" s="4" t="s">
        <v>703</v>
      </c>
      <c r="J10" s="1" t="s">
        <v>3</v>
      </c>
      <c r="K10" s="1"/>
      <c r="L10" s="1" t="s">
        <v>47</v>
      </c>
      <c r="M10" s="1"/>
    </row>
    <row r="11" spans="1:14" x14ac:dyDescent="0.45">
      <c r="A11" s="3">
        <f t="shared" si="0"/>
        <v>45220</v>
      </c>
      <c r="B11" s="1" t="s">
        <v>85</v>
      </c>
      <c r="C11" s="1" t="s">
        <v>113</v>
      </c>
      <c r="D11" s="1">
        <v>-23.5</v>
      </c>
      <c r="E11" s="4">
        <v>-16.3</v>
      </c>
      <c r="F11" s="4" t="s">
        <v>85</v>
      </c>
      <c r="G11" s="25">
        <v>0.98253999999999997</v>
      </c>
      <c r="H11" s="4" t="s">
        <v>702</v>
      </c>
      <c r="I11" s="4" t="s">
        <v>702</v>
      </c>
      <c r="J11" s="1"/>
      <c r="K11" s="1"/>
      <c r="L11" s="1"/>
      <c r="M11" s="1"/>
    </row>
    <row r="12" spans="1:14" x14ac:dyDescent="0.45">
      <c r="A12" s="3">
        <f t="shared" si="0"/>
        <v>45220</v>
      </c>
      <c r="B12" s="1" t="s">
        <v>78</v>
      </c>
      <c r="C12" s="1" t="s">
        <v>77</v>
      </c>
      <c r="D12" s="1">
        <v>24.5</v>
      </c>
      <c r="E12" s="4">
        <v>45.4</v>
      </c>
      <c r="F12" s="4" t="s">
        <v>77</v>
      </c>
      <c r="G12" s="25">
        <v>0.99999499999999997</v>
      </c>
      <c r="H12" s="4" t="s">
        <v>702</v>
      </c>
      <c r="I12" s="4" t="s">
        <v>703</v>
      </c>
      <c r="J12" s="1"/>
      <c r="K12" s="1"/>
      <c r="L12" s="1"/>
      <c r="M12" s="1"/>
    </row>
    <row r="13" spans="1:14" x14ac:dyDescent="0.45">
      <c r="A13" s="3">
        <f t="shared" si="0"/>
        <v>45220</v>
      </c>
      <c r="B13" s="1" t="s">
        <v>65</v>
      </c>
      <c r="C13" s="1" t="s">
        <v>61</v>
      </c>
      <c r="D13" s="1">
        <v>-14.5</v>
      </c>
      <c r="E13" s="4">
        <v>-21.1</v>
      </c>
      <c r="F13" s="4" t="s">
        <v>65</v>
      </c>
      <c r="G13" s="25">
        <v>0.99678900000000004</v>
      </c>
      <c r="H13" s="4" t="s">
        <v>703</v>
      </c>
      <c r="I13" s="4" t="s">
        <v>703</v>
      </c>
      <c r="J13" s="1"/>
      <c r="K13" s="1"/>
      <c r="L13" s="1"/>
      <c r="M13" s="1"/>
    </row>
    <row r="14" spans="1:14" x14ac:dyDescent="0.45">
      <c r="A14" s="3">
        <f t="shared" si="0"/>
        <v>45220</v>
      </c>
      <c r="B14" s="1" t="s">
        <v>73</v>
      </c>
      <c r="C14" s="1" t="s">
        <v>51</v>
      </c>
      <c r="D14" s="1">
        <v>-30.5</v>
      </c>
      <c r="E14" s="4">
        <v>-41</v>
      </c>
      <c r="F14" s="4" t="s">
        <v>73</v>
      </c>
      <c r="G14" s="25">
        <v>0.99994899999999998</v>
      </c>
      <c r="H14" s="4" t="s">
        <v>703</v>
      </c>
      <c r="I14" s="4" t="s">
        <v>703</v>
      </c>
      <c r="J14" s="1" t="s">
        <v>3</v>
      </c>
      <c r="K14" s="1"/>
      <c r="L14" s="1" t="s">
        <v>51</v>
      </c>
      <c r="M14" s="1"/>
      <c r="N14" t="s">
        <v>154</v>
      </c>
    </row>
    <row r="15" spans="1:14" x14ac:dyDescent="0.45">
      <c r="A15" s="3">
        <f t="shared" si="0"/>
        <v>45220</v>
      </c>
      <c r="B15" s="1" t="s">
        <v>115</v>
      </c>
      <c r="C15" s="1" t="s">
        <v>49</v>
      </c>
      <c r="D15" s="1">
        <v>-28.5</v>
      </c>
      <c r="E15" s="4">
        <v>-36.5</v>
      </c>
      <c r="F15" s="4" t="s">
        <v>115</v>
      </c>
      <c r="G15" s="25">
        <v>0.99996499999999999</v>
      </c>
      <c r="H15" s="4" t="s">
        <v>703</v>
      </c>
      <c r="I15" s="4" t="s">
        <v>703</v>
      </c>
      <c r="J15" s="1"/>
      <c r="K15" s="1"/>
      <c r="L15" s="1"/>
      <c r="M15" s="1"/>
    </row>
    <row r="16" spans="1:14" x14ac:dyDescent="0.45">
      <c r="A16" s="3">
        <f t="shared" si="0"/>
        <v>45220</v>
      </c>
      <c r="B16" s="1" t="s">
        <v>106</v>
      </c>
      <c r="C16" s="1" t="s">
        <v>74</v>
      </c>
      <c r="D16" s="1">
        <v>7</v>
      </c>
      <c r="E16" s="4">
        <v>15.1</v>
      </c>
      <c r="F16" s="4" t="s">
        <v>74</v>
      </c>
      <c r="G16" s="25">
        <v>0.97877999999999998</v>
      </c>
      <c r="H16" s="4" t="s">
        <v>702</v>
      </c>
      <c r="I16" s="4" t="s">
        <v>703</v>
      </c>
      <c r="J16" s="1"/>
      <c r="K16" s="1"/>
      <c r="L16" s="1"/>
      <c r="M16" s="1"/>
    </row>
    <row r="17" spans="1:13" x14ac:dyDescent="0.45">
      <c r="A17" s="3">
        <f t="shared" si="0"/>
        <v>45220</v>
      </c>
      <c r="B17" s="1" t="s">
        <v>117</v>
      </c>
      <c r="C17" s="1" t="s">
        <v>92</v>
      </c>
      <c r="D17" s="1">
        <v>3</v>
      </c>
      <c r="E17" s="4">
        <v>5.8</v>
      </c>
      <c r="F17" s="4" t="s">
        <v>92</v>
      </c>
      <c r="G17" s="25">
        <v>0.89073000000000002</v>
      </c>
      <c r="H17" s="4" t="s">
        <v>702</v>
      </c>
      <c r="I17" s="4" t="s">
        <v>703</v>
      </c>
      <c r="J17" s="1"/>
      <c r="K17" s="1"/>
      <c r="L17" s="1"/>
      <c r="M17" s="1"/>
    </row>
    <row r="18" spans="1:13" x14ac:dyDescent="0.45">
      <c r="A18" s="3">
        <f t="shared" si="0"/>
        <v>45220</v>
      </c>
      <c r="B18" s="1" t="s">
        <v>76</v>
      </c>
      <c r="C18" s="1" t="s">
        <v>104</v>
      </c>
      <c r="D18" s="1">
        <v>2</v>
      </c>
      <c r="E18" s="4">
        <v>0.5</v>
      </c>
      <c r="F18" s="4" t="s">
        <v>104</v>
      </c>
      <c r="G18" s="25">
        <v>0.39478199999999997</v>
      </c>
      <c r="H18" s="4" t="s">
        <v>703</v>
      </c>
      <c r="I18" s="4" t="s">
        <v>702</v>
      </c>
      <c r="J18" s="1"/>
      <c r="K18" s="1"/>
      <c r="L18" s="1"/>
      <c r="M18" s="1"/>
    </row>
    <row r="19" spans="1:13" x14ac:dyDescent="0.45">
      <c r="A19" s="3">
        <f t="shared" si="0"/>
        <v>45220</v>
      </c>
      <c r="B19" s="1" t="s">
        <v>64</v>
      </c>
      <c r="C19" s="1" t="s">
        <v>112</v>
      </c>
      <c r="D19" s="1">
        <v>2.5</v>
      </c>
      <c r="E19" s="4">
        <v>13</v>
      </c>
      <c r="F19" s="4" t="s">
        <v>112</v>
      </c>
      <c r="G19" s="25">
        <v>0.86385800000000001</v>
      </c>
      <c r="H19" s="4" t="s">
        <v>702</v>
      </c>
      <c r="I19" s="4" t="s">
        <v>703</v>
      </c>
      <c r="J19" s="1"/>
      <c r="K19" s="1"/>
      <c r="L19" s="1"/>
      <c r="M19" s="1"/>
    </row>
    <row r="20" spans="1:13" x14ac:dyDescent="0.45">
      <c r="A20" s="3">
        <f t="shared" si="0"/>
        <v>45220</v>
      </c>
      <c r="B20" s="1" t="s">
        <v>52</v>
      </c>
      <c r="C20" s="1" t="s">
        <v>93</v>
      </c>
      <c r="D20" s="1">
        <v>6.5</v>
      </c>
      <c r="E20" s="4">
        <v>5</v>
      </c>
      <c r="F20" s="4" t="s">
        <v>93</v>
      </c>
      <c r="G20" s="25">
        <v>0.91369100000000003</v>
      </c>
      <c r="H20" s="4" t="s">
        <v>703</v>
      </c>
      <c r="I20" s="4" t="s">
        <v>702</v>
      </c>
      <c r="J20" s="1"/>
      <c r="K20" s="1"/>
      <c r="L20" s="1"/>
      <c r="M20" s="1"/>
    </row>
    <row r="21" spans="1:13" x14ac:dyDescent="0.45">
      <c r="A21" s="3">
        <f t="shared" si="0"/>
        <v>45220</v>
      </c>
      <c r="B21" s="1" t="s">
        <v>110</v>
      </c>
      <c r="C21" s="1" t="s">
        <v>111</v>
      </c>
      <c r="D21" s="1">
        <v>-7</v>
      </c>
      <c r="E21" s="4">
        <v>-3.2</v>
      </c>
      <c r="F21" s="4" t="s">
        <v>110</v>
      </c>
      <c r="G21" s="25">
        <v>0.70601000000000003</v>
      </c>
      <c r="H21" s="4" t="s">
        <v>702</v>
      </c>
      <c r="I21" s="4" t="s">
        <v>702</v>
      </c>
      <c r="J21" s="1"/>
      <c r="K21" s="1"/>
      <c r="L21" s="1"/>
      <c r="M21" s="1"/>
    </row>
    <row r="22" spans="1:13" x14ac:dyDescent="0.45">
      <c r="A22" s="3">
        <f t="shared" si="0"/>
        <v>45220</v>
      </c>
      <c r="B22" s="1" t="s">
        <v>75</v>
      </c>
      <c r="C22" s="1" t="s">
        <v>59</v>
      </c>
      <c r="D22" s="1">
        <v>3</v>
      </c>
      <c r="E22" s="4">
        <v>2</v>
      </c>
      <c r="F22" s="4" t="s">
        <v>59</v>
      </c>
      <c r="G22" s="25">
        <v>0.33288799999999996</v>
      </c>
      <c r="H22" s="4" t="s">
        <v>703</v>
      </c>
      <c r="I22" s="4" t="s">
        <v>702</v>
      </c>
      <c r="J22" s="1"/>
      <c r="K22" s="1"/>
      <c r="L22" s="1"/>
      <c r="M22" s="1"/>
    </row>
    <row r="23" spans="1:13" x14ac:dyDescent="0.45">
      <c r="A23" s="3">
        <f t="shared" si="0"/>
        <v>45220</v>
      </c>
      <c r="B23" s="1" t="s">
        <v>72</v>
      </c>
      <c r="C23" s="1" t="s">
        <v>66</v>
      </c>
      <c r="D23" s="1">
        <v>-3.5</v>
      </c>
      <c r="E23" s="4">
        <v>1.3</v>
      </c>
      <c r="F23" s="4" t="s">
        <v>66</v>
      </c>
      <c r="G23" s="25">
        <v>0.56330900000000006</v>
      </c>
      <c r="H23" s="4" t="s">
        <v>702</v>
      </c>
      <c r="I23" s="4" t="s">
        <v>703</v>
      </c>
      <c r="J23" s="1"/>
      <c r="K23" s="1"/>
      <c r="L23" s="1"/>
      <c r="M23" s="1"/>
    </row>
    <row r="24" spans="1:13" x14ac:dyDescent="0.45">
      <c r="A24" s="3">
        <f t="shared" si="0"/>
        <v>45220</v>
      </c>
      <c r="B24" s="1" t="s">
        <v>50</v>
      </c>
      <c r="C24" s="1" t="s">
        <v>80</v>
      </c>
      <c r="D24" s="1">
        <v>-6.5</v>
      </c>
      <c r="E24" s="4">
        <v>0.1</v>
      </c>
      <c r="F24" s="4" t="s">
        <v>80</v>
      </c>
      <c r="G24" s="25">
        <v>0.69711000000000001</v>
      </c>
      <c r="H24" s="4" t="s">
        <v>702</v>
      </c>
      <c r="I24" s="4" t="s">
        <v>703</v>
      </c>
      <c r="J24" s="1"/>
      <c r="K24" s="1"/>
      <c r="L24" s="1"/>
      <c r="M24" s="1"/>
    </row>
    <row r="25" spans="1:13" x14ac:dyDescent="0.45">
      <c r="A25" s="3">
        <f t="shared" si="0"/>
        <v>45220</v>
      </c>
      <c r="B25" s="1" t="s">
        <v>58</v>
      </c>
      <c r="C25" s="1" t="s">
        <v>53</v>
      </c>
      <c r="D25" s="1">
        <v>-3.5</v>
      </c>
      <c r="E25" s="4">
        <v>-12</v>
      </c>
      <c r="F25" s="4" t="s">
        <v>58</v>
      </c>
      <c r="G25" s="25">
        <v>0.88884600000000002</v>
      </c>
      <c r="H25" s="4" t="s">
        <v>703</v>
      </c>
      <c r="I25" s="4" t="s">
        <v>703</v>
      </c>
      <c r="J25" s="1"/>
      <c r="K25" s="1" t="s">
        <v>58</v>
      </c>
      <c r="L25" s="1"/>
      <c r="M25" s="1"/>
    </row>
    <row r="26" spans="1:13" x14ac:dyDescent="0.45">
      <c r="A26" s="3">
        <f t="shared" si="0"/>
        <v>45220</v>
      </c>
      <c r="B26" s="1" t="s">
        <v>69</v>
      </c>
      <c r="C26" s="1" t="s">
        <v>95</v>
      </c>
      <c r="D26" s="1">
        <v>5.5</v>
      </c>
      <c r="E26" s="4">
        <v>6.3</v>
      </c>
      <c r="F26" s="4" t="s">
        <v>95</v>
      </c>
      <c r="G26" s="25">
        <v>0.79065799999999997</v>
      </c>
      <c r="H26" s="4" t="s">
        <v>702</v>
      </c>
      <c r="I26" s="4" t="s">
        <v>703</v>
      </c>
      <c r="J26" s="1"/>
      <c r="K26" s="1"/>
      <c r="L26" s="1"/>
      <c r="M26" s="1"/>
    </row>
    <row r="27" spans="1:13" x14ac:dyDescent="0.45">
      <c r="A27" s="3">
        <f t="shared" si="0"/>
        <v>45220</v>
      </c>
      <c r="B27" s="1" t="s">
        <v>89</v>
      </c>
      <c r="C27" s="1" t="s">
        <v>116</v>
      </c>
      <c r="D27" s="1">
        <v>-16.5</v>
      </c>
      <c r="E27" s="4">
        <v>-10.7</v>
      </c>
      <c r="F27" s="4" t="s">
        <v>89</v>
      </c>
      <c r="G27" s="25">
        <v>0.98307599999999995</v>
      </c>
      <c r="H27" s="4" t="s">
        <v>702</v>
      </c>
      <c r="I27" s="4" t="s">
        <v>702</v>
      </c>
      <c r="J27" s="1"/>
      <c r="K27" s="1"/>
      <c r="L27" s="1"/>
      <c r="M27" s="1"/>
    </row>
    <row r="28" spans="1:13" x14ac:dyDescent="0.45">
      <c r="A28" s="3">
        <f t="shared" si="0"/>
        <v>45220</v>
      </c>
      <c r="B28" s="1" t="s">
        <v>67</v>
      </c>
      <c r="C28" s="1" t="s">
        <v>54</v>
      </c>
      <c r="D28" s="1">
        <v>-5.5</v>
      </c>
      <c r="E28" s="4">
        <v>-0.1</v>
      </c>
      <c r="F28" s="4" t="s">
        <v>67</v>
      </c>
      <c r="G28" s="25">
        <v>0.40715499999999999</v>
      </c>
      <c r="H28" s="4" t="s">
        <v>702</v>
      </c>
      <c r="I28" s="4" t="s">
        <v>702</v>
      </c>
      <c r="J28" s="1"/>
      <c r="K28" s="1"/>
      <c r="L28" s="1"/>
      <c r="M28" s="1"/>
    </row>
    <row r="29" spans="1:13" x14ac:dyDescent="0.45">
      <c r="A29" s="3">
        <f t="shared" si="0"/>
        <v>45220</v>
      </c>
      <c r="B29" s="1" t="s">
        <v>55</v>
      </c>
      <c r="C29" s="1" t="s">
        <v>48</v>
      </c>
      <c r="D29" s="1">
        <v>-7.5</v>
      </c>
      <c r="E29" s="4">
        <v>-24</v>
      </c>
      <c r="F29" s="4" t="s">
        <v>55</v>
      </c>
      <c r="G29" s="25">
        <v>0.99921800000000005</v>
      </c>
      <c r="H29" s="4" t="s">
        <v>703</v>
      </c>
      <c r="I29" s="4" t="s">
        <v>703</v>
      </c>
      <c r="J29" s="1"/>
      <c r="K29" s="1"/>
      <c r="L29" s="1"/>
      <c r="M29" s="1"/>
    </row>
    <row r="30" spans="1:13" x14ac:dyDescent="0.45">
      <c r="A30" s="3">
        <f t="shared" si="0"/>
        <v>45220</v>
      </c>
      <c r="B30" s="1" t="s">
        <v>68</v>
      </c>
      <c r="C30" s="1" t="s">
        <v>118</v>
      </c>
      <c r="D30" s="1">
        <v>2.5</v>
      </c>
      <c r="E30" s="4">
        <v>11.5</v>
      </c>
      <c r="F30" s="4" t="s">
        <v>118</v>
      </c>
      <c r="G30" s="25">
        <v>0.91044100000000006</v>
      </c>
      <c r="H30" s="4" t="s">
        <v>702</v>
      </c>
      <c r="I30" s="4" t="s">
        <v>703</v>
      </c>
      <c r="J30" s="1"/>
      <c r="K30" s="1" t="s">
        <v>118</v>
      </c>
      <c r="L30" s="1"/>
      <c r="M30" s="1"/>
    </row>
    <row r="31" spans="1:13" x14ac:dyDescent="0.45">
      <c r="A31" s="3">
        <f t="shared" si="0"/>
        <v>45220</v>
      </c>
      <c r="B31" s="1" t="s">
        <v>114</v>
      </c>
      <c r="C31" s="1" t="s">
        <v>94</v>
      </c>
      <c r="D31" s="1">
        <v>-1.5</v>
      </c>
      <c r="E31" s="4">
        <v>2.4</v>
      </c>
      <c r="F31" s="4" t="s">
        <v>94</v>
      </c>
      <c r="G31" s="25">
        <v>0.25826899999999997</v>
      </c>
      <c r="H31" s="4" t="s">
        <v>702</v>
      </c>
      <c r="I31" s="4" t="s">
        <v>703</v>
      </c>
      <c r="J31" s="1"/>
      <c r="K31" s="1"/>
      <c r="L31" s="1"/>
      <c r="M31" s="1"/>
    </row>
    <row r="32" spans="1:13" x14ac:dyDescent="0.45">
      <c r="A32" s="3">
        <f t="shared" si="0"/>
        <v>45220</v>
      </c>
      <c r="B32" s="1" t="s">
        <v>83</v>
      </c>
      <c r="C32" s="1" t="s">
        <v>88</v>
      </c>
      <c r="D32" s="1">
        <v>-11.5</v>
      </c>
      <c r="E32" s="4">
        <v>-0.8</v>
      </c>
      <c r="F32" s="4" t="s">
        <v>83</v>
      </c>
      <c r="G32" s="25">
        <v>0.414381</v>
      </c>
      <c r="H32" s="4" t="s">
        <v>702</v>
      </c>
      <c r="I32" s="4" t="s">
        <v>702</v>
      </c>
      <c r="J32" s="1"/>
      <c r="K32" s="1"/>
      <c r="L32" s="1"/>
      <c r="M32" s="1"/>
    </row>
    <row r="33" spans="1:13" x14ac:dyDescent="0.45">
      <c r="A33" s="3">
        <f t="shared" si="0"/>
        <v>45220</v>
      </c>
      <c r="B33" s="1" t="s">
        <v>81</v>
      </c>
      <c r="C33" s="1" t="s">
        <v>98</v>
      </c>
      <c r="D33" s="1">
        <v>-7.5</v>
      </c>
      <c r="E33" s="4">
        <v>-5.5</v>
      </c>
      <c r="F33" s="4" t="s">
        <v>81</v>
      </c>
      <c r="G33" s="25">
        <v>0.95578799999999997</v>
      </c>
      <c r="H33" s="4" t="s">
        <v>702</v>
      </c>
      <c r="I33" s="4" t="s">
        <v>702</v>
      </c>
      <c r="J33" s="1"/>
      <c r="K33" s="1"/>
      <c r="L33" s="1"/>
      <c r="M33" s="1"/>
    </row>
    <row r="34" spans="1:13" x14ac:dyDescent="0.45">
      <c r="A34" s="3">
        <f t="shared" si="0"/>
        <v>45220</v>
      </c>
      <c r="B34" s="1" t="s">
        <v>86</v>
      </c>
      <c r="C34" s="1" t="s">
        <v>63</v>
      </c>
      <c r="D34" s="1">
        <v>-11.5</v>
      </c>
      <c r="E34" s="4">
        <v>0.9</v>
      </c>
      <c r="F34" s="4" t="s">
        <v>63</v>
      </c>
      <c r="G34" s="25">
        <v>0.46796700000000002</v>
      </c>
      <c r="H34" s="4" t="s">
        <v>702</v>
      </c>
      <c r="I34" s="4" t="s">
        <v>703</v>
      </c>
      <c r="J34" s="1" t="s">
        <v>3</v>
      </c>
      <c r="K34" s="1"/>
      <c r="L34" s="1" t="s">
        <v>63</v>
      </c>
      <c r="M34" s="1"/>
    </row>
    <row r="35" spans="1:13" x14ac:dyDescent="0.45">
      <c r="A35" s="3">
        <f t="shared" si="0"/>
        <v>45220</v>
      </c>
      <c r="B35" s="1" t="s">
        <v>109</v>
      </c>
      <c r="C35" s="1" t="s">
        <v>60</v>
      </c>
      <c r="D35" s="1">
        <v>-7.5</v>
      </c>
      <c r="E35" s="4">
        <v>-13.1</v>
      </c>
      <c r="F35" s="4" t="s">
        <v>109</v>
      </c>
      <c r="G35" s="25">
        <v>0.97548900000000005</v>
      </c>
      <c r="H35" s="4" t="s">
        <v>703</v>
      </c>
      <c r="I35" s="4" t="s">
        <v>703</v>
      </c>
      <c r="J35" s="1"/>
      <c r="K35" s="1"/>
      <c r="L35" s="1"/>
      <c r="M35" s="1"/>
    </row>
    <row r="36" spans="1:13" x14ac:dyDescent="0.45">
      <c r="A36" s="3">
        <f t="shared" si="0"/>
        <v>45220</v>
      </c>
      <c r="B36" s="1" t="s">
        <v>96</v>
      </c>
      <c r="C36" s="1" t="s">
        <v>84</v>
      </c>
      <c r="D36" s="1">
        <v>-11.5</v>
      </c>
      <c r="E36" s="4">
        <v>-4.8</v>
      </c>
      <c r="F36" s="4" t="s">
        <v>96</v>
      </c>
      <c r="G36" s="25">
        <v>0.81043799999999999</v>
      </c>
      <c r="H36" s="4" t="s">
        <v>702</v>
      </c>
      <c r="I36" s="4" t="s">
        <v>702</v>
      </c>
      <c r="J36" s="1"/>
      <c r="K36" s="1"/>
      <c r="L36" s="1"/>
      <c r="M36" s="1"/>
    </row>
    <row r="37" spans="1:13" x14ac:dyDescent="0.45">
      <c r="A37" s="3">
        <f t="shared" si="0"/>
        <v>45220</v>
      </c>
      <c r="B37" s="1" t="s">
        <v>99</v>
      </c>
      <c r="C37" s="1" t="s">
        <v>108</v>
      </c>
      <c r="D37" s="1">
        <v>17.5</v>
      </c>
      <c r="E37" s="4">
        <v>22</v>
      </c>
      <c r="F37" s="4" t="s">
        <v>108</v>
      </c>
      <c r="G37" s="25">
        <v>0.99302400000000002</v>
      </c>
      <c r="H37" s="4" t="s">
        <v>702</v>
      </c>
      <c r="I37" s="4" t="s">
        <v>703</v>
      </c>
      <c r="J37" s="1"/>
      <c r="K37" s="1"/>
      <c r="L37" s="1"/>
      <c r="M37" s="1"/>
    </row>
    <row r="38" spans="1:13" x14ac:dyDescent="0.45">
      <c r="A38" s="3">
        <f t="shared" si="0"/>
        <v>45220</v>
      </c>
      <c r="B38" s="1" t="s">
        <v>56</v>
      </c>
      <c r="C38" s="1" t="s">
        <v>103</v>
      </c>
      <c r="D38" s="1">
        <v>2.5</v>
      </c>
      <c r="E38" s="4">
        <v>-8</v>
      </c>
      <c r="F38" s="4" t="s">
        <v>56</v>
      </c>
      <c r="G38" s="25">
        <v>0.99152300000000004</v>
      </c>
      <c r="H38" s="4" t="s">
        <v>703</v>
      </c>
      <c r="I38" s="4" t="s">
        <v>703</v>
      </c>
      <c r="J38" s="1"/>
      <c r="K38" s="1" t="s">
        <v>56</v>
      </c>
      <c r="L38" s="1"/>
      <c r="M38" s="1"/>
    </row>
    <row r="39" spans="1:13" x14ac:dyDescent="0.45">
      <c r="A39" s="3">
        <f t="shared" si="0"/>
        <v>45220</v>
      </c>
      <c r="B39" s="1" t="s">
        <v>71</v>
      </c>
      <c r="C39" s="1" t="s">
        <v>100</v>
      </c>
      <c r="D39" s="1">
        <v>-5.5</v>
      </c>
      <c r="E39" s="4">
        <v>-23.1</v>
      </c>
      <c r="F39" s="4" t="s">
        <v>71</v>
      </c>
      <c r="G39" s="25">
        <v>0.998583</v>
      </c>
      <c r="H39" s="4" t="s">
        <v>703</v>
      </c>
      <c r="I39" s="4" t="s">
        <v>703</v>
      </c>
      <c r="J39" s="1"/>
      <c r="K39" s="1"/>
      <c r="L39" s="1"/>
      <c r="M39" s="1"/>
    </row>
    <row r="40" spans="1:13" x14ac:dyDescent="0.45">
      <c r="A40" s="3">
        <f t="shared" si="0"/>
        <v>45220</v>
      </c>
      <c r="B40" s="1" t="s">
        <v>62</v>
      </c>
      <c r="C40" s="1" t="s">
        <v>57</v>
      </c>
      <c r="D40" s="1">
        <v>-6</v>
      </c>
      <c r="E40" s="4">
        <v>-8.1</v>
      </c>
      <c r="F40" s="4" t="s">
        <v>62</v>
      </c>
      <c r="G40" s="25">
        <v>0.84741999999999995</v>
      </c>
      <c r="H40" s="4" t="s">
        <v>703</v>
      </c>
      <c r="I40" s="4" t="s">
        <v>703</v>
      </c>
      <c r="J40" s="1"/>
      <c r="K40" s="1"/>
      <c r="L40" s="1"/>
      <c r="M40" s="1"/>
    </row>
    <row r="41" spans="1:13" x14ac:dyDescent="0.45">
      <c r="A41" s="3">
        <f t="shared" si="0"/>
        <v>45220</v>
      </c>
      <c r="B41" s="1" t="s">
        <v>159</v>
      </c>
      <c r="C41" s="1" t="s">
        <v>161</v>
      </c>
      <c r="D41" s="1">
        <v>-1</v>
      </c>
      <c r="E41" s="4">
        <v>1.8</v>
      </c>
      <c r="F41" s="4" t="s">
        <v>161</v>
      </c>
      <c r="G41" s="25">
        <v>0.68400799999999995</v>
      </c>
      <c r="H41" s="4" t="s">
        <v>702</v>
      </c>
      <c r="I41" s="4" t="s">
        <v>703</v>
      </c>
      <c r="J41" s="1"/>
      <c r="K41" s="1"/>
      <c r="L41" s="1"/>
      <c r="M41" s="1"/>
    </row>
    <row r="42" spans="1:13" x14ac:dyDescent="0.45">
      <c r="A42" s="3">
        <f t="shared" si="0"/>
        <v>45220</v>
      </c>
      <c r="B42" s="1" t="s">
        <v>160</v>
      </c>
      <c r="C42" s="1" t="s">
        <v>157</v>
      </c>
      <c r="D42" s="1">
        <v>6.5</v>
      </c>
      <c r="E42" s="4">
        <v>5.8</v>
      </c>
      <c r="F42" s="4" t="s">
        <v>157</v>
      </c>
      <c r="G42" s="25">
        <v>0.77828699999999995</v>
      </c>
      <c r="H42" s="4" t="s">
        <v>703</v>
      </c>
      <c r="I42" s="4" t="s">
        <v>702</v>
      </c>
      <c r="J42" s="1"/>
      <c r="K42" s="1"/>
      <c r="L42" s="1"/>
      <c r="M42" s="1"/>
    </row>
    <row r="43" spans="1:13" x14ac:dyDescent="0.45">
      <c r="A43" s="3">
        <f t="shared" si="0"/>
        <v>45220</v>
      </c>
      <c r="B43" s="1" t="s">
        <v>156</v>
      </c>
      <c r="C43" s="1" t="s">
        <v>158</v>
      </c>
      <c r="D43" s="1">
        <v>5</v>
      </c>
      <c r="E43" s="4">
        <v>-0.7</v>
      </c>
      <c r="F43" s="4" t="s">
        <v>156</v>
      </c>
      <c r="G43" s="25">
        <v>0.54930400000000001</v>
      </c>
      <c r="H43" s="4" t="s">
        <v>703</v>
      </c>
      <c r="I43" s="4" t="s">
        <v>703</v>
      </c>
      <c r="J43" s="1"/>
      <c r="K43" s="1"/>
      <c r="L43" s="1"/>
      <c r="M43" s="1"/>
    </row>
    <row r="44" spans="1:13" x14ac:dyDescent="0.45">
      <c r="A44" s="3">
        <f t="shared" si="0"/>
        <v>45220</v>
      </c>
      <c r="B44" s="1"/>
      <c r="C44" s="1"/>
      <c r="D44" s="1"/>
      <c r="E44" s="4" t="str">
        <f>IF(ISBLANK(B44), "",ROUND(Calc!O44, 1))</f>
        <v/>
      </c>
      <c r="F44" s="4" t="str">
        <f t="shared" ref="F44:F107" si="1">IF(ISBLANK(B44), "",IF(E44&gt;0,C44,B44))</f>
        <v/>
      </c>
      <c r="G44" s="25" t="str">
        <f>IF(ISBLANK(B44), "",IF(F44=B44, 'Calc - Win Probability'!N44, 1-'Calc - Win Probability'!N44))</f>
        <v/>
      </c>
      <c r="H44" s="4" t="str">
        <f t="shared" ref="H44:H107" si="2">IF(ISBLANK(B44),"",IF(E44&lt;D44, "Y","N"))</f>
        <v/>
      </c>
      <c r="I44" s="4" t="str">
        <f t="shared" ref="I44:I107" si="3">IF(ISBLANK(B44),"",IF(OR(AND(E44&lt;0, E44&lt;D44), AND(E44&gt;0, E44&gt;D44)),"Y","N"))</f>
        <v/>
      </c>
      <c r="J44" s="1"/>
      <c r="K44" s="1"/>
      <c r="L44" s="1"/>
      <c r="M44" s="1"/>
    </row>
    <row r="45" spans="1:13" x14ac:dyDescent="0.45">
      <c r="A45" s="3">
        <f t="shared" si="0"/>
        <v>45220</v>
      </c>
      <c r="B45" s="1"/>
      <c r="C45" s="1"/>
      <c r="D45" s="1"/>
      <c r="E45" s="4" t="str">
        <f>IF(ISBLANK(B45), "",ROUND(Calc!O45, 1))</f>
        <v/>
      </c>
      <c r="F45" s="4" t="str">
        <f t="shared" si="1"/>
        <v/>
      </c>
      <c r="G45" s="25" t="str">
        <f>IF(ISBLANK(B45), "",IF(F45=B45, 'Calc - Win Probability'!N45, 1-'Calc - Win Probability'!N45))</f>
        <v/>
      </c>
      <c r="H45" s="4" t="str">
        <f t="shared" si="2"/>
        <v/>
      </c>
      <c r="I45" s="4" t="str">
        <f t="shared" si="3"/>
        <v/>
      </c>
      <c r="J45" s="1"/>
      <c r="K45" s="1"/>
      <c r="L45" s="1"/>
      <c r="M45" s="1"/>
    </row>
    <row r="46" spans="1:13" x14ac:dyDescent="0.45">
      <c r="A46" s="3">
        <f t="shared" si="0"/>
        <v>45220</v>
      </c>
      <c r="B46" s="1"/>
      <c r="C46" s="1"/>
      <c r="D46" s="1"/>
      <c r="E46" s="4" t="str">
        <f>IF(ISBLANK(B46), "",ROUND(Calc!O46, 1))</f>
        <v/>
      </c>
      <c r="F46" s="4" t="str">
        <f t="shared" si="1"/>
        <v/>
      </c>
      <c r="G46" s="25" t="str">
        <f>IF(ISBLANK(B46), "",IF(F46=B46, 'Calc - Win Probability'!N46, 1-'Calc - Win Probability'!N46))</f>
        <v/>
      </c>
      <c r="H46" s="4" t="str">
        <f t="shared" si="2"/>
        <v/>
      </c>
      <c r="I46" s="4" t="str">
        <f t="shared" si="3"/>
        <v/>
      </c>
      <c r="J46" s="1"/>
      <c r="K46" s="1"/>
      <c r="L46" s="1"/>
      <c r="M46" s="1"/>
    </row>
    <row r="47" spans="1:13" x14ac:dyDescent="0.45">
      <c r="A47" s="3">
        <f t="shared" si="0"/>
        <v>45220</v>
      </c>
      <c r="B47" s="1"/>
      <c r="C47" s="1"/>
      <c r="D47" s="1"/>
      <c r="E47" s="4" t="str">
        <f>IF(ISBLANK(B47), "",ROUND(Calc!O47, 1))</f>
        <v/>
      </c>
      <c r="F47" s="4" t="str">
        <f t="shared" si="1"/>
        <v/>
      </c>
      <c r="G47" s="25" t="str">
        <f>IF(ISBLANK(B47), "",IF(F47=B47, 'Calc - Win Probability'!N47, 1-'Calc - Win Probability'!N47))</f>
        <v/>
      </c>
      <c r="H47" s="4" t="str">
        <f t="shared" si="2"/>
        <v/>
      </c>
      <c r="I47" s="4" t="str">
        <f t="shared" si="3"/>
        <v/>
      </c>
      <c r="J47" s="1"/>
      <c r="K47" s="1"/>
      <c r="L47" s="1"/>
      <c r="M47" s="1"/>
    </row>
    <row r="48" spans="1:13" x14ac:dyDescent="0.45">
      <c r="A48" s="3">
        <f t="shared" si="0"/>
        <v>45220</v>
      </c>
      <c r="B48" s="1"/>
      <c r="C48" s="1"/>
      <c r="D48" s="1"/>
      <c r="E48" s="4" t="str">
        <f>IF(ISBLANK(B48), "",ROUND(Calc!O48, 1))</f>
        <v/>
      </c>
      <c r="F48" s="4" t="str">
        <f t="shared" si="1"/>
        <v/>
      </c>
      <c r="G48" s="25" t="str">
        <f>IF(ISBLANK(B48), "",IF(F48=B48, 'Calc - Win Probability'!N48, 1-'Calc - Win Probability'!N48))</f>
        <v/>
      </c>
      <c r="H48" s="4" t="str">
        <f t="shared" si="2"/>
        <v/>
      </c>
      <c r="I48" s="4" t="str">
        <f t="shared" si="3"/>
        <v/>
      </c>
      <c r="J48" s="1"/>
      <c r="K48" s="1"/>
      <c r="L48" s="1"/>
      <c r="M48" s="1"/>
    </row>
    <row r="49" spans="1:13" x14ac:dyDescent="0.45">
      <c r="A49" s="3">
        <f t="shared" si="0"/>
        <v>45220</v>
      </c>
      <c r="B49" s="1"/>
      <c r="C49" s="1"/>
      <c r="D49" s="1"/>
      <c r="E49" s="4" t="str">
        <f>IF(ISBLANK(B49), "",ROUND(Calc!O49, 1))</f>
        <v/>
      </c>
      <c r="F49" s="4" t="str">
        <f t="shared" si="1"/>
        <v/>
      </c>
      <c r="G49" s="25" t="str">
        <f>IF(ISBLANK(B49), "",IF(F49=B49, 'Calc - Win Probability'!N49, 1-'Calc - Win Probability'!N49))</f>
        <v/>
      </c>
      <c r="H49" s="4" t="str">
        <f t="shared" si="2"/>
        <v/>
      </c>
      <c r="I49" s="4" t="str">
        <f t="shared" si="3"/>
        <v/>
      </c>
      <c r="J49" s="1"/>
      <c r="K49" s="1"/>
      <c r="L49" s="1"/>
      <c r="M49" s="1"/>
    </row>
    <row r="50" spans="1:13" x14ac:dyDescent="0.45">
      <c r="A50" s="3">
        <f t="shared" si="0"/>
        <v>45220</v>
      </c>
      <c r="B50" s="1"/>
      <c r="C50" s="1"/>
      <c r="D50" s="1"/>
      <c r="E50" s="4" t="str">
        <f>IF(ISBLANK(B50), "",ROUND(Calc!O50, 1))</f>
        <v/>
      </c>
      <c r="F50" s="4" t="str">
        <f t="shared" si="1"/>
        <v/>
      </c>
      <c r="G50" s="25" t="str">
        <f>IF(ISBLANK(B50), "",IF(F50=B50, 'Calc - Win Probability'!N50, 1-'Calc - Win Probability'!N50))</f>
        <v/>
      </c>
      <c r="H50" s="4" t="str">
        <f t="shared" si="2"/>
        <v/>
      </c>
      <c r="I50" s="4" t="str">
        <f t="shared" si="3"/>
        <v/>
      </c>
      <c r="J50" s="1"/>
      <c r="K50" s="1"/>
      <c r="L50" s="1"/>
      <c r="M50" s="1"/>
    </row>
    <row r="51" spans="1:13" x14ac:dyDescent="0.45">
      <c r="A51" s="3">
        <f t="shared" si="0"/>
        <v>45220</v>
      </c>
      <c r="B51" s="1"/>
      <c r="C51" s="1"/>
      <c r="D51" s="1"/>
      <c r="E51" s="4" t="str">
        <f>IF(ISBLANK(B51), "",ROUND(Calc!O51, 1))</f>
        <v/>
      </c>
      <c r="F51" s="4" t="str">
        <f t="shared" si="1"/>
        <v/>
      </c>
      <c r="G51" s="25" t="str">
        <f>IF(ISBLANK(B51), "",IF(F51=B51, 'Calc - Win Probability'!N51, 1-'Calc - Win Probability'!N51))</f>
        <v/>
      </c>
      <c r="H51" s="4" t="str">
        <f t="shared" si="2"/>
        <v/>
      </c>
      <c r="I51" s="4" t="str">
        <f t="shared" si="3"/>
        <v/>
      </c>
      <c r="J51" s="1"/>
      <c r="K51" s="1"/>
      <c r="L51" s="1"/>
      <c r="M51" s="1"/>
    </row>
    <row r="52" spans="1:13" x14ac:dyDescent="0.45">
      <c r="A52" s="3">
        <f t="shared" si="0"/>
        <v>45220</v>
      </c>
      <c r="B52" s="1"/>
      <c r="C52" s="1"/>
      <c r="D52" s="1"/>
      <c r="E52" s="4" t="str">
        <f>IF(ISBLANK(B52), "",ROUND(Calc!O52, 1))</f>
        <v/>
      </c>
      <c r="F52" s="4" t="str">
        <f t="shared" si="1"/>
        <v/>
      </c>
      <c r="G52" s="25" t="str">
        <f>IF(ISBLANK(B52), "",IF(F52=B52, 'Calc - Win Probability'!N52, 1-'Calc - Win Probability'!N52))</f>
        <v/>
      </c>
      <c r="H52" s="4" t="str">
        <f t="shared" si="2"/>
        <v/>
      </c>
      <c r="I52" s="4" t="str">
        <f t="shared" si="3"/>
        <v/>
      </c>
      <c r="J52" s="1"/>
      <c r="K52" s="1"/>
      <c r="L52" s="1"/>
      <c r="M52" s="1"/>
    </row>
    <row r="53" spans="1:13" x14ac:dyDescent="0.45">
      <c r="A53" s="3">
        <f t="shared" si="0"/>
        <v>45220</v>
      </c>
      <c r="B53" s="1"/>
      <c r="C53" s="1"/>
      <c r="D53" s="1"/>
      <c r="E53" s="4" t="str">
        <f>IF(ISBLANK(B53), "",ROUND(Calc!O53, 1))</f>
        <v/>
      </c>
      <c r="F53" s="4" t="str">
        <f t="shared" si="1"/>
        <v/>
      </c>
      <c r="G53" s="25" t="str">
        <f>IF(ISBLANK(B53), "",IF(F53=B53, 'Calc - Win Probability'!N53, 1-'Calc - Win Probability'!N53))</f>
        <v/>
      </c>
      <c r="H53" s="4" t="str">
        <f t="shared" si="2"/>
        <v/>
      </c>
      <c r="I53" s="4" t="str">
        <f t="shared" si="3"/>
        <v/>
      </c>
      <c r="J53" s="1"/>
      <c r="K53" s="1"/>
      <c r="L53" s="1"/>
      <c r="M53" s="1"/>
    </row>
    <row r="54" spans="1:13" x14ac:dyDescent="0.45">
      <c r="A54" s="3">
        <f t="shared" si="0"/>
        <v>45220</v>
      </c>
      <c r="B54" s="1"/>
      <c r="C54" s="1"/>
      <c r="D54" s="1"/>
      <c r="E54" s="4" t="str">
        <f>IF(ISBLANK(B54), "",ROUND(Calc!O54, 1))</f>
        <v/>
      </c>
      <c r="F54" s="4" t="str">
        <f t="shared" si="1"/>
        <v/>
      </c>
      <c r="G54" s="25" t="str">
        <f>IF(ISBLANK(B54), "",IF(F54=B54, 'Calc - Win Probability'!N54, 1-'Calc - Win Probability'!N54))</f>
        <v/>
      </c>
      <c r="H54" s="4" t="str">
        <f t="shared" si="2"/>
        <v/>
      </c>
      <c r="I54" s="4" t="str">
        <f t="shared" si="3"/>
        <v/>
      </c>
      <c r="J54" s="1"/>
      <c r="K54" s="1"/>
      <c r="L54" s="1"/>
      <c r="M54" s="1"/>
    </row>
    <row r="55" spans="1:13" x14ac:dyDescent="0.45">
      <c r="A55" s="3">
        <f t="shared" si="0"/>
        <v>45220</v>
      </c>
      <c r="B55" s="1"/>
      <c r="C55" s="1"/>
      <c r="D55" s="1"/>
      <c r="E55" s="4" t="str">
        <f>IF(ISBLANK(B55), "",ROUND(Calc!O55, 1))</f>
        <v/>
      </c>
      <c r="F55" s="4" t="str">
        <f t="shared" si="1"/>
        <v/>
      </c>
      <c r="G55" s="25" t="str">
        <f>IF(ISBLANK(B55), "",IF(F55=B55, 'Calc - Win Probability'!N55, 1-'Calc - Win Probability'!N55))</f>
        <v/>
      </c>
      <c r="H55" s="4" t="str">
        <f t="shared" si="2"/>
        <v/>
      </c>
      <c r="I55" s="4" t="str">
        <f t="shared" si="3"/>
        <v/>
      </c>
      <c r="J55" s="1"/>
      <c r="K55" s="1"/>
      <c r="L55" s="1"/>
      <c r="M55" s="1"/>
    </row>
    <row r="56" spans="1:13" x14ac:dyDescent="0.45">
      <c r="A56" s="3">
        <f t="shared" si="0"/>
        <v>45220</v>
      </c>
      <c r="B56" s="1"/>
      <c r="C56" s="1"/>
      <c r="D56" s="1"/>
      <c r="E56" s="4" t="str">
        <f>IF(ISBLANK(B56), "",ROUND(Calc!O56, 1))</f>
        <v/>
      </c>
      <c r="F56" s="4" t="str">
        <f t="shared" si="1"/>
        <v/>
      </c>
      <c r="G56" s="25" t="str">
        <f>IF(ISBLANK(B56), "",IF(F56=B56, 'Calc - Win Probability'!N56, 1-'Calc - Win Probability'!N56))</f>
        <v/>
      </c>
      <c r="H56" s="4" t="str">
        <f t="shared" si="2"/>
        <v/>
      </c>
      <c r="I56" s="4" t="str">
        <f t="shared" si="3"/>
        <v/>
      </c>
      <c r="J56" s="1"/>
      <c r="K56" s="1"/>
      <c r="L56" s="1"/>
      <c r="M56" s="1"/>
    </row>
    <row r="57" spans="1:13" x14ac:dyDescent="0.45">
      <c r="A57" s="3">
        <f t="shared" si="0"/>
        <v>45220</v>
      </c>
      <c r="B57" s="1"/>
      <c r="C57" s="1"/>
      <c r="D57" s="1"/>
      <c r="E57" s="4" t="str">
        <f>IF(ISBLANK(B57), "",ROUND(Calc!O57, 1))</f>
        <v/>
      </c>
      <c r="F57" s="4" t="str">
        <f t="shared" si="1"/>
        <v/>
      </c>
      <c r="G57" s="25" t="str">
        <f>IF(ISBLANK(B57), "",IF(F57=B57, 'Calc - Win Probability'!N57, 1-'Calc - Win Probability'!N57))</f>
        <v/>
      </c>
      <c r="H57" s="4" t="str">
        <f t="shared" si="2"/>
        <v/>
      </c>
      <c r="I57" s="4" t="str">
        <f t="shared" si="3"/>
        <v/>
      </c>
      <c r="J57" s="1"/>
      <c r="K57" s="1"/>
      <c r="L57" s="1"/>
      <c r="M57" s="1"/>
    </row>
    <row r="58" spans="1:13" x14ac:dyDescent="0.45">
      <c r="A58" s="3">
        <f t="shared" si="0"/>
        <v>45220</v>
      </c>
      <c r="B58" s="1"/>
      <c r="C58" s="1"/>
      <c r="D58" s="1"/>
      <c r="E58" s="4" t="str">
        <f>IF(ISBLANK(B58), "",ROUND(Calc!O58, 1))</f>
        <v/>
      </c>
      <c r="F58" s="4" t="str">
        <f t="shared" si="1"/>
        <v/>
      </c>
      <c r="G58" s="25" t="str">
        <f>IF(ISBLANK(B58), "",IF(F58=B58, 'Calc - Win Probability'!N58, 1-'Calc - Win Probability'!N58))</f>
        <v/>
      </c>
      <c r="H58" s="4" t="str">
        <f t="shared" si="2"/>
        <v/>
      </c>
      <c r="I58" s="4" t="str">
        <f t="shared" si="3"/>
        <v/>
      </c>
      <c r="J58" s="1"/>
      <c r="K58" s="1"/>
      <c r="L58" s="1"/>
      <c r="M58" s="1"/>
    </row>
    <row r="59" spans="1:13" x14ac:dyDescent="0.45">
      <c r="A59" s="3">
        <f t="shared" si="0"/>
        <v>45220</v>
      </c>
      <c r="B59" s="1"/>
      <c r="C59" s="1"/>
      <c r="D59" s="1"/>
      <c r="E59" s="4" t="str">
        <f>IF(ISBLANK(B59), "",ROUND(Calc!O59, 1))</f>
        <v/>
      </c>
      <c r="F59" s="4" t="str">
        <f t="shared" si="1"/>
        <v/>
      </c>
      <c r="G59" s="25" t="str">
        <f>IF(ISBLANK(B59), "",IF(F59=B59, 'Calc - Win Probability'!N59, 1-'Calc - Win Probability'!N59))</f>
        <v/>
      </c>
      <c r="H59" s="4" t="str">
        <f t="shared" si="2"/>
        <v/>
      </c>
      <c r="I59" s="4" t="str">
        <f t="shared" si="3"/>
        <v/>
      </c>
      <c r="J59" s="1"/>
      <c r="K59" s="1"/>
      <c r="L59" s="1"/>
      <c r="M59" s="1"/>
    </row>
    <row r="60" spans="1:13" x14ac:dyDescent="0.45">
      <c r="A60" s="3">
        <f t="shared" si="0"/>
        <v>45220</v>
      </c>
      <c r="B60" s="1"/>
      <c r="C60" s="1"/>
      <c r="D60" s="1"/>
      <c r="E60" s="4" t="str">
        <f>IF(ISBLANK(B60), "",ROUND(Calc!O60, 1))</f>
        <v/>
      </c>
      <c r="F60" s="4" t="str">
        <f t="shared" si="1"/>
        <v/>
      </c>
      <c r="G60" s="25" t="str">
        <f>IF(ISBLANK(B60), "",IF(F60=B60, 'Calc - Win Probability'!N60, 1-'Calc - Win Probability'!N60))</f>
        <v/>
      </c>
      <c r="H60" s="4" t="str">
        <f t="shared" si="2"/>
        <v/>
      </c>
      <c r="I60" s="4" t="str">
        <f t="shared" si="3"/>
        <v/>
      </c>
      <c r="J60" s="1"/>
      <c r="K60" s="1"/>
      <c r="L60" s="1"/>
      <c r="M60" s="1"/>
    </row>
    <row r="61" spans="1:13" x14ac:dyDescent="0.45">
      <c r="A61" s="3">
        <f t="shared" si="0"/>
        <v>45220</v>
      </c>
      <c r="B61" s="1"/>
      <c r="C61" s="1"/>
      <c r="D61" s="1"/>
      <c r="E61" s="4" t="str">
        <f>IF(ISBLANK(B61), "",ROUND(Calc!O61, 1))</f>
        <v/>
      </c>
      <c r="F61" s="4" t="str">
        <f t="shared" si="1"/>
        <v/>
      </c>
      <c r="G61" s="25" t="str">
        <f>IF(ISBLANK(B61), "",IF(F61=B61, 'Calc - Win Probability'!N61, 1-'Calc - Win Probability'!N61))</f>
        <v/>
      </c>
      <c r="H61" s="4" t="str">
        <f t="shared" si="2"/>
        <v/>
      </c>
      <c r="I61" s="4" t="str">
        <f t="shared" si="3"/>
        <v/>
      </c>
      <c r="J61" s="1"/>
      <c r="K61" s="1"/>
      <c r="L61" s="1"/>
      <c r="M61" s="1"/>
    </row>
    <row r="62" spans="1:13" x14ac:dyDescent="0.45">
      <c r="A62" s="3">
        <f t="shared" si="0"/>
        <v>45220</v>
      </c>
      <c r="B62" s="1"/>
      <c r="C62" s="1"/>
      <c r="D62" s="1"/>
      <c r="E62" s="4" t="str">
        <f>IF(ISBLANK(B62), "",ROUND(Calc!O62, 1))</f>
        <v/>
      </c>
      <c r="F62" s="4" t="str">
        <f t="shared" si="1"/>
        <v/>
      </c>
      <c r="G62" s="25" t="str">
        <f>IF(ISBLANK(B62), "",IF(F62=B62, 'Calc - Win Probability'!N62, 1-'Calc - Win Probability'!N62))</f>
        <v/>
      </c>
      <c r="H62" s="4" t="str">
        <f t="shared" si="2"/>
        <v/>
      </c>
      <c r="I62" s="4" t="str">
        <f t="shared" si="3"/>
        <v/>
      </c>
      <c r="J62" s="1"/>
      <c r="K62" s="1"/>
      <c r="L62" s="1"/>
      <c r="M62" s="1"/>
    </row>
    <row r="63" spans="1:13" x14ac:dyDescent="0.45">
      <c r="A63" s="3">
        <f t="shared" si="0"/>
        <v>45220</v>
      </c>
      <c r="B63" s="1"/>
      <c r="C63" s="1"/>
      <c r="D63" s="1"/>
      <c r="E63" s="4" t="str">
        <f>IF(ISBLANK(B63), "",ROUND(Calc!O63, 1))</f>
        <v/>
      </c>
      <c r="F63" s="4" t="str">
        <f t="shared" si="1"/>
        <v/>
      </c>
      <c r="G63" s="25" t="str">
        <f>IF(ISBLANK(B63), "",IF(F63=B63, 'Calc - Win Probability'!N63, 1-'Calc - Win Probability'!N63))</f>
        <v/>
      </c>
      <c r="H63" s="4" t="str">
        <f t="shared" si="2"/>
        <v/>
      </c>
      <c r="I63" s="4" t="str">
        <f t="shared" si="3"/>
        <v/>
      </c>
      <c r="J63" s="1"/>
      <c r="K63" s="1"/>
      <c r="L63" s="1"/>
      <c r="M63" s="1"/>
    </row>
    <row r="64" spans="1:13" x14ac:dyDescent="0.45">
      <c r="A64" s="3">
        <f t="shared" si="0"/>
        <v>45220</v>
      </c>
      <c r="B64" s="1"/>
      <c r="C64" s="1"/>
      <c r="D64" s="1"/>
      <c r="E64" s="4" t="str">
        <f>IF(ISBLANK(B64), "",ROUND(Calc!O64, 1))</f>
        <v/>
      </c>
      <c r="F64" s="4" t="str">
        <f t="shared" si="1"/>
        <v/>
      </c>
      <c r="G64" s="25" t="str">
        <f>IF(ISBLANK(B64), "",IF(F64=B64, 'Calc - Win Probability'!N64, 1-'Calc - Win Probability'!N64))</f>
        <v/>
      </c>
      <c r="H64" s="4" t="str">
        <f t="shared" si="2"/>
        <v/>
      </c>
      <c r="I64" s="4" t="str">
        <f t="shared" si="3"/>
        <v/>
      </c>
      <c r="J64" s="1"/>
      <c r="K64" s="1"/>
      <c r="L64" s="1"/>
      <c r="M64" s="1"/>
    </row>
    <row r="65" spans="1:13" x14ac:dyDescent="0.45">
      <c r="A65" s="3">
        <f t="shared" si="0"/>
        <v>45220</v>
      </c>
      <c r="B65" s="1"/>
      <c r="C65" s="1"/>
      <c r="D65" s="1"/>
      <c r="E65" s="4" t="str">
        <f>IF(ISBLANK(B65), "",ROUND(Calc!O65, 1))</f>
        <v/>
      </c>
      <c r="F65" s="4" t="str">
        <f t="shared" si="1"/>
        <v/>
      </c>
      <c r="G65" s="25" t="str">
        <f>IF(ISBLANK(B65), "",IF(F65=B65, 'Calc - Win Probability'!N65, 1-'Calc - Win Probability'!N65))</f>
        <v/>
      </c>
      <c r="H65" s="4" t="str">
        <f t="shared" si="2"/>
        <v/>
      </c>
      <c r="I65" s="4" t="str">
        <f t="shared" si="3"/>
        <v/>
      </c>
      <c r="J65" s="1"/>
      <c r="K65" s="1"/>
      <c r="L65" s="1"/>
      <c r="M65" s="1"/>
    </row>
    <row r="66" spans="1:13" x14ac:dyDescent="0.45">
      <c r="A66" s="3">
        <f t="shared" si="0"/>
        <v>45220</v>
      </c>
      <c r="B66" s="1"/>
      <c r="C66" s="1"/>
      <c r="D66" s="1"/>
      <c r="E66" s="4" t="str">
        <f>IF(ISBLANK(B66), "",ROUND(Calc!O66, 1))</f>
        <v/>
      </c>
      <c r="F66" s="4" t="str">
        <f t="shared" si="1"/>
        <v/>
      </c>
      <c r="G66" s="25" t="str">
        <f>IF(ISBLANK(B66), "",IF(F66=B66, 'Calc - Win Probability'!N66, 1-'Calc - Win Probability'!N66))</f>
        <v/>
      </c>
      <c r="H66" s="4" t="str">
        <f t="shared" si="2"/>
        <v/>
      </c>
      <c r="I66" s="4" t="str">
        <f t="shared" si="3"/>
        <v/>
      </c>
      <c r="J66" s="1"/>
      <c r="K66" s="1"/>
      <c r="L66" s="1"/>
      <c r="M66" s="1"/>
    </row>
    <row r="67" spans="1:13" x14ac:dyDescent="0.45">
      <c r="A67" s="3">
        <f t="shared" si="0"/>
        <v>45220</v>
      </c>
      <c r="B67" s="1"/>
      <c r="C67" s="1"/>
      <c r="D67" s="1"/>
      <c r="E67" s="4" t="str">
        <f>IF(ISBLANK(B67), "",ROUND(Calc!O67, 1))</f>
        <v/>
      </c>
      <c r="F67" s="4" t="str">
        <f t="shared" si="1"/>
        <v/>
      </c>
      <c r="G67" s="25" t="str">
        <f>IF(ISBLANK(B67), "",IF(F67=B67, 'Calc - Win Probability'!N67, 1-'Calc - Win Probability'!N67))</f>
        <v/>
      </c>
      <c r="H67" s="4" t="str">
        <f t="shared" si="2"/>
        <v/>
      </c>
      <c r="I67" s="4" t="str">
        <f t="shared" si="3"/>
        <v/>
      </c>
      <c r="J67" s="1"/>
      <c r="K67" s="1"/>
      <c r="L67" s="1"/>
      <c r="M67" s="1"/>
    </row>
    <row r="68" spans="1:13" x14ac:dyDescent="0.45">
      <c r="A68" s="3">
        <f t="shared" si="0"/>
        <v>45220</v>
      </c>
      <c r="B68" s="1"/>
      <c r="C68" s="1"/>
      <c r="D68" s="1"/>
      <c r="E68" s="4" t="str">
        <f>IF(ISBLANK(B68), "",ROUND(Calc!O68, 1))</f>
        <v/>
      </c>
      <c r="F68" s="4" t="str">
        <f t="shared" si="1"/>
        <v/>
      </c>
      <c r="G68" s="25" t="str">
        <f>IF(ISBLANK(B68), "",IF(F68=B68, 'Calc - Win Probability'!N68, 1-'Calc - Win Probability'!N68))</f>
        <v/>
      </c>
      <c r="H68" s="4" t="str">
        <f t="shared" si="2"/>
        <v/>
      </c>
      <c r="I68" s="4" t="str">
        <f t="shared" si="3"/>
        <v/>
      </c>
      <c r="J68" s="1"/>
      <c r="K68" s="1"/>
      <c r="L68" s="1"/>
      <c r="M68" s="1"/>
    </row>
    <row r="69" spans="1:13" x14ac:dyDescent="0.45">
      <c r="A69" s="3">
        <f t="shared" ref="A69:A132" si="4">A68</f>
        <v>45220</v>
      </c>
      <c r="B69" s="1"/>
      <c r="C69" s="1"/>
      <c r="D69" s="1"/>
      <c r="E69" s="4" t="str">
        <f>IF(ISBLANK(B69), "",ROUND(Calc!O69, 1))</f>
        <v/>
      </c>
      <c r="F69" s="4" t="str">
        <f t="shared" si="1"/>
        <v/>
      </c>
      <c r="G69" s="25" t="str">
        <f>IF(ISBLANK(B69), "",IF(F69=B69, 'Calc - Win Probability'!N69, 1-'Calc - Win Probability'!N69))</f>
        <v/>
      </c>
      <c r="H69" s="4" t="str">
        <f t="shared" si="2"/>
        <v/>
      </c>
      <c r="I69" s="4" t="str">
        <f t="shared" si="3"/>
        <v/>
      </c>
      <c r="J69" s="1"/>
      <c r="K69" s="1"/>
      <c r="L69" s="1"/>
      <c r="M69" s="1"/>
    </row>
    <row r="70" spans="1:13" x14ac:dyDescent="0.45">
      <c r="A70" s="3">
        <f t="shared" si="4"/>
        <v>45220</v>
      </c>
      <c r="B70" s="1"/>
      <c r="C70" s="1"/>
      <c r="D70" s="1"/>
      <c r="E70" s="4" t="str">
        <f>IF(ISBLANK(B70), "",ROUND(Calc!O70, 1))</f>
        <v/>
      </c>
      <c r="F70" s="4" t="str">
        <f t="shared" si="1"/>
        <v/>
      </c>
      <c r="G70" s="25" t="str">
        <f>IF(ISBLANK(B70), "",IF(F70=B70, 'Calc - Win Probability'!N70, 1-'Calc - Win Probability'!N70))</f>
        <v/>
      </c>
      <c r="H70" s="4" t="str">
        <f t="shared" si="2"/>
        <v/>
      </c>
      <c r="I70" s="4" t="str">
        <f t="shared" si="3"/>
        <v/>
      </c>
      <c r="J70" s="1"/>
      <c r="K70" s="1"/>
      <c r="L70" s="1"/>
      <c r="M70" s="1"/>
    </row>
    <row r="71" spans="1:13" x14ac:dyDescent="0.45">
      <c r="A71" s="3">
        <f t="shared" si="4"/>
        <v>45220</v>
      </c>
      <c r="B71" s="1"/>
      <c r="C71" s="1"/>
      <c r="D71" s="1"/>
      <c r="E71" s="4" t="str">
        <f>IF(ISBLANK(B71), "",ROUND(Calc!O71, 1))</f>
        <v/>
      </c>
      <c r="F71" s="4" t="str">
        <f t="shared" si="1"/>
        <v/>
      </c>
      <c r="G71" s="25" t="str">
        <f>IF(ISBLANK(B71), "",IF(F71=B71, 'Calc - Win Probability'!N71, 1-'Calc - Win Probability'!N71))</f>
        <v/>
      </c>
      <c r="H71" s="4" t="str">
        <f t="shared" si="2"/>
        <v/>
      </c>
      <c r="I71" s="4" t="str">
        <f t="shared" si="3"/>
        <v/>
      </c>
      <c r="J71" s="1"/>
      <c r="K71" s="1"/>
      <c r="L71" s="1"/>
      <c r="M71" s="1"/>
    </row>
    <row r="72" spans="1:13" x14ac:dyDescent="0.45">
      <c r="A72" s="3">
        <f t="shared" si="4"/>
        <v>45220</v>
      </c>
      <c r="B72" s="1"/>
      <c r="C72" s="1"/>
      <c r="D72" s="1"/>
      <c r="E72" s="4" t="str">
        <f>IF(ISBLANK(B72), "",ROUND(Calc!O72, 1))</f>
        <v/>
      </c>
      <c r="F72" s="4" t="str">
        <f t="shared" si="1"/>
        <v/>
      </c>
      <c r="G72" s="25" t="str">
        <f>IF(ISBLANK(B72), "",IF(F72=B72, 'Calc - Win Probability'!N72, 1-'Calc - Win Probability'!N72))</f>
        <v/>
      </c>
      <c r="H72" s="4" t="str">
        <f t="shared" si="2"/>
        <v/>
      </c>
      <c r="I72" s="4" t="str">
        <f t="shared" si="3"/>
        <v/>
      </c>
      <c r="J72" s="1"/>
      <c r="K72" s="1"/>
      <c r="L72" s="1"/>
      <c r="M72" s="1"/>
    </row>
    <row r="73" spans="1:13" x14ac:dyDescent="0.45">
      <c r="A73" s="3">
        <f t="shared" si="4"/>
        <v>45220</v>
      </c>
      <c r="B73" s="1"/>
      <c r="C73" s="1"/>
      <c r="D73" s="1"/>
      <c r="E73" s="4" t="str">
        <f>IF(ISBLANK(B73), "",ROUND(Calc!O73, 1))</f>
        <v/>
      </c>
      <c r="F73" s="4" t="str">
        <f t="shared" si="1"/>
        <v/>
      </c>
      <c r="G73" s="25" t="str">
        <f>IF(ISBLANK(B73), "",IF(F73=B73, 'Calc - Win Probability'!N73, 1-'Calc - Win Probability'!N73))</f>
        <v/>
      </c>
      <c r="H73" s="4" t="str">
        <f t="shared" si="2"/>
        <v/>
      </c>
      <c r="I73" s="4" t="str">
        <f t="shared" si="3"/>
        <v/>
      </c>
      <c r="J73" s="1"/>
      <c r="K73" s="1"/>
      <c r="L73" s="1"/>
      <c r="M73" s="1"/>
    </row>
    <row r="74" spans="1:13" x14ac:dyDescent="0.45">
      <c r="A74" s="3">
        <f t="shared" si="4"/>
        <v>45220</v>
      </c>
      <c r="B74" s="1"/>
      <c r="C74" s="1"/>
      <c r="D74" s="1"/>
      <c r="E74" s="4" t="str">
        <f>IF(ISBLANK(B74), "",ROUND(Calc!O74, 1))</f>
        <v/>
      </c>
      <c r="F74" s="4" t="str">
        <f t="shared" si="1"/>
        <v/>
      </c>
      <c r="G74" s="25" t="str">
        <f>IF(ISBLANK(B74), "",IF(F74=B74, 'Calc - Win Probability'!N74, 1-'Calc - Win Probability'!N74))</f>
        <v/>
      </c>
      <c r="H74" s="4" t="str">
        <f t="shared" si="2"/>
        <v/>
      </c>
      <c r="I74" s="4" t="str">
        <f t="shared" si="3"/>
        <v/>
      </c>
      <c r="J74" s="1"/>
      <c r="K74" s="1"/>
      <c r="L74" s="1"/>
      <c r="M74" s="1"/>
    </row>
    <row r="75" spans="1:13" x14ac:dyDescent="0.45">
      <c r="A75" s="3">
        <f t="shared" si="4"/>
        <v>45220</v>
      </c>
      <c r="B75" s="1"/>
      <c r="C75" s="1"/>
      <c r="D75" s="1"/>
      <c r="E75" s="4" t="str">
        <f>IF(ISBLANK(B75), "",ROUND(Calc!O75, 1))</f>
        <v/>
      </c>
      <c r="F75" s="4" t="str">
        <f t="shared" si="1"/>
        <v/>
      </c>
      <c r="G75" s="25" t="str">
        <f>IF(ISBLANK(B75), "",IF(F75=B75, 'Calc - Win Probability'!N75, 1-'Calc - Win Probability'!N75))</f>
        <v/>
      </c>
      <c r="H75" s="4" t="str">
        <f t="shared" si="2"/>
        <v/>
      </c>
      <c r="I75" s="4" t="str">
        <f t="shared" si="3"/>
        <v/>
      </c>
      <c r="J75" s="1"/>
      <c r="K75" s="1"/>
      <c r="L75" s="1"/>
      <c r="M75" s="1"/>
    </row>
    <row r="76" spans="1:13" x14ac:dyDescent="0.45">
      <c r="A76" s="3">
        <f t="shared" si="4"/>
        <v>45220</v>
      </c>
      <c r="B76" s="1"/>
      <c r="C76" s="1"/>
      <c r="D76" s="1"/>
      <c r="E76" s="4" t="str">
        <f>IF(ISBLANK(B76), "",ROUND(Calc!O76, 1))</f>
        <v/>
      </c>
      <c r="F76" s="4" t="str">
        <f t="shared" si="1"/>
        <v/>
      </c>
      <c r="G76" s="25" t="str">
        <f>IF(ISBLANK(B76), "",IF(F76=B76, 'Calc - Win Probability'!N76, 1-'Calc - Win Probability'!N76))</f>
        <v/>
      </c>
      <c r="H76" s="4" t="str">
        <f t="shared" si="2"/>
        <v/>
      </c>
      <c r="I76" s="4" t="str">
        <f t="shared" si="3"/>
        <v/>
      </c>
      <c r="J76" s="1"/>
      <c r="K76" s="1"/>
      <c r="L76" s="1"/>
      <c r="M76" s="1"/>
    </row>
    <row r="77" spans="1:13" x14ac:dyDescent="0.45">
      <c r="A77" s="3">
        <f t="shared" si="4"/>
        <v>45220</v>
      </c>
      <c r="B77" s="1"/>
      <c r="C77" s="1"/>
      <c r="D77" s="1"/>
      <c r="E77" s="4" t="str">
        <f>IF(ISBLANK(B77), "",ROUND(Calc!O77, 1))</f>
        <v/>
      </c>
      <c r="F77" s="4" t="str">
        <f t="shared" si="1"/>
        <v/>
      </c>
      <c r="G77" s="25" t="str">
        <f>IF(ISBLANK(B77), "",IF(F77=B77, 'Calc - Win Probability'!N77, 1-'Calc - Win Probability'!N77))</f>
        <v/>
      </c>
      <c r="H77" s="4" t="str">
        <f t="shared" si="2"/>
        <v/>
      </c>
      <c r="I77" s="4" t="str">
        <f t="shared" si="3"/>
        <v/>
      </c>
      <c r="J77" s="1"/>
      <c r="K77" s="1"/>
      <c r="L77" s="1"/>
      <c r="M77" s="1"/>
    </row>
    <row r="78" spans="1:13" x14ac:dyDescent="0.45">
      <c r="A78" s="3">
        <f t="shared" si="4"/>
        <v>45220</v>
      </c>
      <c r="B78" s="1"/>
      <c r="C78" s="1"/>
      <c r="D78" s="1"/>
      <c r="E78" s="4" t="str">
        <f>IF(ISBLANK(B78), "",ROUND(Calc!O78, 1))</f>
        <v/>
      </c>
      <c r="F78" s="4" t="str">
        <f t="shared" si="1"/>
        <v/>
      </c>
      <c r="G78" s="25" t="str">
        <f>IF(ISBLANK(B78), "",IF(F78=B78, 'Calc - Win Probability'!N78, 1-'Calc - Win Probability'!N78))</f>
        <v/>
      </c>
      <c r="H78" s="4" t="str">
        <f t="shared" si="2"/>
        <v/>
      </c>
      <c r="I78" s="4" t="str">
        <f t="shared" si="3"/>
        <v/>
      </c>
      <c r="J78" s="1"/>
      <c r="K78" s="1"/>
      <c r="L78" s="1"/>
      <c r="M78" s="1"/>
    </row>
    <row r="79" spans="1:13" x14ac:dyDescent="0.45">
      <c r="A79" s="3">
        <f t="shared" si="4"/>
        <v>45220</v>
      </c>
      <c r="B79" s="1"/>
      <c r="C79" s="1"/>
      <c r="D79" s="1"/>
      <c r="E79" s="4" t="str">
        <f>IF(ISBLANK(B79), "",ROUND(Calc!O79, 1))</f>
        <v/>
      </c>
      <c r="F79" s="4" t="str">
        <f t="shared" si="1"/>
        <v/>
      </c>
      <c r="G79" s="25" t="str">
        <f>IF(ISBLANK(B79), "",IF(F79=B79, 'Calc - Win Probability'!N79, 1-'Calc - Win Probability'!N79))</f>
        <v/>
      </c>
      <c r="H79" s="4" t="str">
        <f t="shared" si="2"/>
        <v/>
      </c>
      <c r="I79" s="4" t="str">
        <f t="shared" si="3"/>
        <v/>
      </c>
      <c r="J79" s="1"/>
      <c r="K79" s="1"/>
      <c r="L79" s="1"/>
      <c r="M79" s="1"/>
    </row>
    <row r="80" spans="1:13" x14ac:dyDescent="0.45">
      <c r="A80" s="3">
        <f t="shared" si="4"/>
        <v>45220</v>
      </c>
      <c r="B80" s="1"/>
      <c r="C80" s="1"/>
      <c r="D80" s="1"/>
      <c r="E80" s="4" t="str">
        <f>IF(ISBLANK(B80), "",ROUND(Calc!O80, 1))</f>
        <v/>
      </c>
      <c r="F80" s="4" t="str">
        <f t="shared" si="1"/>
        <v/>
      </c>
      <c r="G80" s="25" t="str">
        <f>IF(ISBLANK(B80), "",IF(F80=B80, 'Calc - Win Probability'!N80, 1-'Calc - Win Probability'!N80))</f>
        <v/>
      </c>
      <c r="H80" s="4" t="str">
        <f t="shared" si="2"/>
        <v/>
      </c>
      <c r="I80" s="4" t="str">
        <f t="shared" si="3"/>
        <v/>
      </c>
      <c r="J80" s="1"/>
      <c r="K80" s="1"/>
      <c r="L80" s="1"/>
      <c r="M80" s="1"/>
    </row>
    <row r="81" spans="1:13" x14ac:dyDescent="0.45">
      <c r="A81" s="3">
        <f t="shared" si="4"/>
        <v>45220</v>
      </c>
      <c r="B81" s="1"/>
      <c r="C81" s="1"/>
      <c r="D81" s="1"/>
      <c r="E81" s="4" t="str">
        <f>IF(ISBLANK(B81), "",ROUND(Calc!O81, 1))</f>
        <v/>
      </c>
      <c r="F81" s="4" t="str">
        <f t="shared" si="1"/>
        <v/>
      </c>
      <c r="G81" s="25" t="str">
        <f>IF(ISBLANK(B81), "",IF(F81=B81, 'Calc - Win Probability'!N81, 1-'Calc - Win Probability'!N81))</f>
        <v/>
      </c>
      <c r="H81" s="4" t="str">
        <f t="shared" si="2"/>
        <v/>
      </c>
      <c r="I81" s="4" t="str">
        <f t="shared" si="3"/>
        <v/>
      </c>
      <c r="J81" s="1"/>
      <c r="K81" s="1"/>
      <c r="L81" s="1"/>
      <c r="M81" s="1"/>
    </row>
    <row r="82" spans="1:13" x14ac:dyDescent="0.45">
      <c r="A82" s="3">
        <f t="shared" si="4"/>
        <v>45220</v>
      </c>
      <c r="B82" s="1"/>
      <c r="C82" s="1"/>
      <c r="D82" s="1"/>
      <c r="E82" s="4" t="str">
        <f>IF(ISBLANK(B82), "",ROUND(Calc!O82, 1))</f>
        <v/>
      </c>
      <c r="F82" s="4" t="str">
        <f t="shared" si="1"/>
        <v/>
      </c>
      <c r="G82" s="25" t="str">
        <f>IF(ISBLANK(B82), "",IF(F82=B82, 'Calc - Win Probability'!N82, 1-'Calc - Win Probability'!N82))</f>
        <v/>
      </c>
      <c r="H82" s="4" t="str">
        <f t="shared" si="2"/>
        <v/>
      </c>
      <c r="I82" s="4" t="str">
        <f t="shared" si="3"/>
        <v/>
      </c>
      <c r="J82" s="1"/>
      <c r="K82" s="1"/>
      <c r="L82" s="1"/>
      <c r="M82" s="1"/>
    </row>
    <row r="83" spans="1:13" x14ac:dyDescent="0.45">
      <c r="A83" s="3">
        <f t="shared" si="4"/>
        <v>45220</v>
      </c>
      <c r="B83" s="1"/>
      <c r="C83" s="1"/>
      <c r="D83" s="1"/>
      <c r="E83" s="4" t="str">
        <f>IF(ISBLANK(B83), "",ROUND(Calc!O83, 1))</f>
        <v/>
      </c>
      <c r="F83" s="4" t="str">
        <f t="shared" si="1"/>
        <v/>
      </c>
      <c r="G83" s="25" t="str">
        <f>IF(ISBLANK(B83), "",IF(F83=B83, 'Calc - Win Probability'!N83, 1-'Calc - Win Probability'!N83))</f>
        <v/>
      </c>
      <c r="H83" s="4" t="str">
        <f t="shared" si="2"/>
        <v/>
      </c>
      <c r="I83" s="4" t="str">
        <f t="shared" si="3"/>
        <v/>
      </c>
      <c r="J83" s="1"/>
      <c r="K83" s="1"/>
      <c r="L83" s="1"/>
      <c r="M83" s="1"/>
    </row>
    <row r="84" spans="1:13" x14ac:dyDescent="0.45">
      <c r="A84" s="3">
        <f t="shared" si="4"/>
        <v>45220</v>
      </c>
      <c r="B84" s="1"/>
      <c r="C84" s="1"/>
      <c r="D84" s="1"/>
      <c r="E84" s="4" t="str">
        <f>IF(ISBLANK(B84), "",ROUND(Calc!O84, 1))</f>
        <v/>
      </c>
      <c r="F84" s="4" t="str">
        <f t="shared" si="1"/>
        <v/>
      </c>
      <c r="G84" s="25" t="str">
        <f>IF(ISBLANK(B84), "",IF(F84=B84, 'Calc - Win Probability'!N84, 1-'Calc - Win Probability'!N84))</f>
        <v/>
      </c>
      <c r="H84" s="4" t="str">
        <f t="shared" si="2"/>
        <v/>
      </c>
      <c r="I84" s="4" t="str">
        <f t="shared" si="3"/>
        <v/>
      </c>
      <c r="J84" s="1"/>
      <c r="K84" s="1"/>
      <c r="L84" s="1"/>
      <c r="M84" s="1"/>
    </row>
    <row r="85" spans="1:13" x14ac:dyDescent="0.45">
      <c r="A85" s="3">
        <f t="shared" si="4"/>
        <v>45220</v>
      </c>
      <c r="B85" s="1"/>
      <c r="C85" s="1"/>
      <c r="D85" s="1"/>
      <c r="E85" s="4" t="str">
        <f>IF(ISBLANK(B85), "",ROUND(Calc!O85, 1))</f>
        <v/>
      </c>
      <c r="F85" s="4" t="str">
        <f t="shared" si="1"/>
        <v/>
      </c>
      <c r="G85" s="25" t="str">
        <f>IF(ISBLANK(B85), "",IF(F85=B85, 'Calc - Win Probability'!N85, 1-'Calc - Win Probability'!N85))</f>
        <v/>
      </c>
      <c r="H85" s="4" t="str">
        <f t="shared" si="2"/>
        <v/>
      </c>
      <c r="I85" s="4" t="str">
        <f t="shared" si="3"/>
        <v/>
      </c>
      <c r="J85" s="1"/>
      <c r="K85" s="1"/>
      <c r="L85" s="1"/>
      <c r="M85" s="1"/>
    </row>
    <row r="86" spans="1:13" x14ac:dyDescent="0.45">
      <c r="A86" s="3">
        <f t="shared" si="4"/>
        <v>45220</v>
      </c>
      <c r="B86" s="1"/>
      <c r="C86" s="1"/>
      <c r="D86" s="1"/>
      <c r="E86" s="4" t="str">
        <f>IF(ISBLANK(B86), "",ROUND(Calc!O86, 1))</f>
        <v/>
      </c>
      <c r="F86" s="4" t="str">
        <f t="shared" si="1"/>
        <v/>
      </c>
      <c r="G86" s="25" t="str">
        <f>IF(ISBLANK(B86), "",IF(F86=B86, 'Calc - Win Probability'!N86, 1-'Calc - Win Probability'!N86))</f>
        <v/>
      </c>
      <c r="H86" s="4" t="str">
        <f t="shared" si="2"/>
        <v/>
      </c>
      <c r="I86" s="4" t="str">
        <f t="shared" si="3"/>
        <v/>
      </c>
      <c r="J86" s="1"/>
      <c r="K86" s="1"/>
      <c r="L86" s="1"/>
      <c r="M86" s="1"/>
    </row>
    <row r="87" spans="1:13" x14ac:dyDescent="0.45">
      <c r="A87" s="3">
        <f t="shared" si="4"/>
        <v>45220</v>
      </c>
      <c r="B87" s="1"/>
      <c r="C87" s="1"/>
      <c r="D87" s="1"/>
      <c r="E87" s="4" t="str">
        <f>IF(ISBLANK(B87), "",ROUND(Calc!O87, 1))</f>
        <v/>
      </c>
      <c r="F87" s="4" t="str">
        <f t="shared" si="1"/>
        <v/>
      </c>
      <c r="G87" s="25" t="str">
        <f>IF(ISBLANK(B87), "",IF(F87=B87, 'Calc - Win Probability'!N87, 1-'Calc - Win Probability'!N87))</f>
        <v/>
      </c>
      <c r="H87" s="4" t="str">
        <f t="shared" si="2"/>
        <v/>
      </c>
      <c r="I87" s="4" t="str">
        <f t="shared" si="3"/>
        <v/>
      </c>
      <c r="J87" s="1"/>
      <c r="K87" s="1"/>
      <c r="L87" s="1"/>
      <c r="M87" s="1"/>
    </row>
    <row r="88" spans="1:13" x14ac:dyDescent="0.45">
      <c r="A88" s="3">
        <f t="shared" si="4"/>
        <v>45220</v>
      </c>
      <c r="B88" s="1"/>
      <c r="C88" s="1"/>
      <c r="D88" s="1"/>
      <c r="E88" s="4" t="str">
        <f>IF(ISBLANK(B88), "",ROUND(Calc!O88, 1))</f>
        <v/>
      </c>
      <c r="F88" s="4" t="str">
        <f t="shared" si="1"/>
        <v/>
      </c>
      <c r="G88" s="25" t="str">
        <f>IF(ISBLANK(B88), "",IF(F88=B88, 'Calc - Win Probability'!N88, 1-'Calc - Win Probability'!N88))</f>
        <v/>
      </c>
      <c r="H88" s="4" t="str">
        <f t="shared" si="2"/>
        <v/>
      </c>
      <c r="I88" s="4" t="str">
        <f t="shared" si="3"/>
        <v/>
      </c>
      <c r="J88" s="1"/>
      <c r="K88" s="1"/>
      <c r="L88" s="1"/>
      <c r="M88" s="1"/>
    </row>
    <row r="89" spans="1:13" x14ac:dyDescent="0.45">
      <c r="A89" s="3">
        <f t="shared" si="4"/>
        <v>45220</v>
      </c>
      <c r="B89" s="1"/>
      <c r="C89" s="1"/>
      <c r="D89" s="1"/>
      <c r="E89" s="4" t="str">
        <f>IF(ISBLANK(B89), "",ROUND(Calc!O89, 1))</f>
        <v/>
      </c>
      <c r="F89" s="4" t="str">
        <f t="shared" si="1"/>
        <v/>
      </c>
      <c r="G89" s="25" t="str">
        <f>IF(ISBLANK(B89), "",IF(F89=B89, 'Calc - Win Probability'!N89, 1-'Calc - Win Probability'!N89))</f>
        <v/>
      </c>
      <c r="H89" s="4" t="str">
        <f t="shared" si="2"/>
        <v/>
      </c>
      <c r="I89" s="4" t="str">
        <f t="shared" si="3"/>
        <v/>
      </c>
      <c r="J89" s="1"/>
      <c r="K89" s="1"/>
      <c r="L89" s="1"/>
      <c r="M89" s="1"/>
    </row>
    <row r="90" spans="1:13" x14ac:dyDescent="0.45">
      <c r="A90" s="3">
        <f t="shared" si="4"/>
        <v>45220</v>
      </c>
      <c r="B90" s="1"/>
      <c r="C90" s="1"/>
      <c r="D90" s="1"/>
      <c r="E90" s="4" t="str">
        <f>IF(ISBLANK(B90), "",ROUND(Calc!O90, 1))</f>
        <v/>
      </c>
      <c r="F90" s="4" t="str">
        <f t="shared" si="1"/>
        <v/>
      </c>
      <c r="G90" s="25" t="str">
        <f>IF(ISBLANK(B90), "",IF(F90=B90, 'Calc - Win Probability'!N90, 1-'Calc - Win Probability'!N90))</f>
        <v/>
      </c>
      <c r="H90" s="4" t="str">
        <f t="shared" si="2"/>
        <v/>
      </c>
      <c r="I90" s="4" t="str">
        <f t="shared" si="3"/>
        <v/>
      </c>
      <c r="J90" s="1"/>
      <c r="K90" s="1"/>
      <c r="L90" s="1"/>
      <c r="M90" s="1"/>
    </row>
    <row r="91" spans="1:13" x14ac:dyDescent="0.45">
      <c r="A91" s="3">
        <f t="shared" si="4"/>
        <v>45220</v>
      </c>
      <c r="B91" s="1"/>
      <c r="C91" s="1"/>
      <c r="D91" s="1"/>
      <c r="E91" s="4" t="str">
        <f>IF(ISBLANK(B91), "",ROUND(Calc!O91, 1))</f>
        <v/>
      </c>
      <c r="F91" s="4" t="str">
        <f t="shared" si="1"/>
        <v/>
      </c>
      <c r="G91" s="25" t="str">
        <f>IF(ISBLANK(B91), "",IF(F91=B91, 'Calc - Win Probability'!N91, 1-'Calc - Win Probability'!N91))</f>
        <v/>
      </c>
      <c r="H91" s="4" t="str">
        <f t="shared" si="2"/>
        <v/>
      </c>
      <c r="I91" s="4" t="str">
        <f t="shared" si="3"/>
        <v/>
      </c>
      <c r="J91" s="1"/>
      <c r="K91" s="1"/>
      <c r="L91" s="1"/>
      <c r="M91" s="1"/>
    </row>
    <row r="92" spans="1:13" x14ac:dyDescent="0.45">
      <c r="A92" s="3">
        <f t="shared" si="4"/>
        <v>45220</v>
      </c>
      <c r="B92" s="1"/>
      <c r="C92" s="1"/>
      <c r="D92" s="1"/>
      <c r="E92" s="4" t="str">
        <f>IF(ISBLANK(B92), "",ROUND(Calc!O92, 1))</f>
        <v/>
      </c>
      <c r="F92" s="4" t="str">
        <f t="shared" si="1"/>
        <v/>
      </c>
      <c r="G92" s="25" t="str">
        <f>IF(ISBLANK(B92), "",IF(F92=B92, 'Calc - Win Probability'!N92, 1-'Calc - Win Probability'!N92))</f>
        <v/>
      </c>
      <c r="H92" s="4" t="str">
        <f t="shared" si="2"/>
        <v/>
      </c>
      <c r="I92" s="4" t="str">
        <f t="shared" si="3"/>
        <v/>
      </c>
      <c r="J92" s="1"/>
      <c r="K92" s="1"/>
      <c r="L92" s="1"/>
      <c r="M92" s="1"/>
    </row>
    <row r="93" spans="1:13" x14ac:dyDescent="0.45">
      <c r="A93" s="3">
        <f t="shared" si="4"/>
        <v>45220</v>
      </c>
      <c r="B93" s="1"/>
      <c r="C93" s="1"/>
      <c r="D93" s="1"/>
      <c r="E93" s="4" t="str">
        <f>IF(ISBLANK(B93), "",ROUND(Calc!O93, 1))</f>
        <v/>
      </c>
      <c r="F93" s="4" t="str">
        <f t="shared" si="1"/>
        <v/>
      </c>
      <c r="G93" s="25" t="str">
        <f>IF(ISBLANK(B93), "",IF(F93=B93, 'Calc - Win Probability'!N93, 1-'Calc - Win Probability'!N93))</f>
        <v/>
      </c>
      <c r="H93" s="4" t="str">
        <f t="shared" si="2"/>
        <v/>
      </c>
      <c r="I93" s="4" t="str">
        <f t="shared" si="3"/>
        <v/>
      </c>
      <c r="J93" s="1"/>
      <c r="K93" s="1"/>
      <c r="L93" s="1"/>
      <c r="M93" s="1"/>
    </row>
    <row r="94" spans="1:13" x14ac:dyDescent="0.45">
      <c r="A94" s="3">
        <f t="shared" si="4"/>
        <v>45220</v>
      </c>
      <c r="B94" s="1"/>
      <c r="C94" s="1"/>
      <c r="D94" s="1"/>
      <c r="E94" s="4" t="str">
        <f>IF(ISBLANK(B94), "",ROUND(Calc!O94, 1))</f>
        <v/>
      </c>
      <c r="F94" s="4" t="str">
        <f t="shared" si="1"/>
        <v/>
      </c>
      <c r="G94" s="25" t="str">
        <f>IF(ISBLANK(B94), "",IF(F94=B94, 'Calc - Win Probability'!N94, 1-'Calc - Win Probability'!N94))</f>
        <v/>
      </c>
      <c r="H94" s="4" t="str">
        <f t="shared" si="2"/>
        <v/>
      </c>
      <c r="I94" s="4" t="str">
        <f t="shared" si="3"/>
        <v/>
      </c>
      <c r="J94" s="1"/>
      <c r="K94" s="1"/>
      <c r="L94" s="1"/>
      <c r="M94" s="1"/>
    </row>
    <row r="95" spans="1:13" x14ac:dyDescent="0.45">
      <c r="A95" s="3">
        <f t="shared" si="4"/>
        <v>45220</v>
      </c>
      <c r="B95" s="1"/>
      <c r="C95" s="1"/>
      <c r="D95" s="1"/>
      <c r="E95" s="4" t="str">
        <f>IF(ISBLANK(B95), "",ROUND(Calc!O95, 1))</f>
        <v/>
      </c>
      <c r="F95" s="4" t="str">
        <f t="shared" si="1"/>
        <v/>
      </c>
      <c r="G95" s="25" t="str">
        <f>IF(ISBLANK(B95), "",IF(F95=B95, 'Calc - Win Probability'!N95, 1-'Calc - Win Probability'!N95))</f>
        <v/>
      </c>
      <c r="H95" s="4" t="str">
        <f t="shared" si="2"/>
        <v/>
      </c>
      <c r="I95" s="4" t="str">
        <f t="shared" si="3"/>
        <v/>
      </c>
      <c r="J95" s="1"/>
      <c r="K95" s="1"/>
      <c r="L95" s="1"/>
      <c r="M95" s="1"/>
    </row>
    <row r="96" spans="1:13" x14ac:dyDescent="0.45">
      <c r="A96" s="3">
        <f t="shared" si="4"/>
        <v>45220</v>
      </c>
      <c r="B96" s="1"/>
      <c r="C96" s="1"/>
      <c r="D96" s="1"/>
      <c r="E96" s="4" t="str">
        <f>IF(ISBLANK(B96), "",ROUND(Calc!O96, 1))</f>
        <v/>
      </c>
      <c r="F96" s="4" t="str">
        <f t="shared" si="1"/>
        <v/>
      </c>
      <c r="G96" s="25" t="str">
        <f>IF(ISBLANK(B96), "",IF(F96=B96, 'Calc - Win Probability'!N96, 1-'Calc - Win Probability'!N96))</f>
        <v/>
      </c>
      <c r="H96" s="4" t="str">
        <f t="shared" si="2"/>
        <v/>
      </c>
      <c r="I96" s="4" t="str">
        <f t="shared" si="3"/>
        <v/>
      </c>
      <c r="J96" s="1"/>
      <c r="K96" s="1"/>
      <c r="L96" s="1"/>
      <c r="M96" s="1"/>
    </row>
    <row r="97" spans="1:13" x14ac:dyDescent="0.45">
      <c r="A97" s="3">
        <f t="shared" si="4"/>
        <v>45220</v>
      </c>
      <c r="B97" s="1"/>
      <c r="C97" s="1"/>
      <c r="D97" s="1"/>
      <c r="E97" s="4" t="str">
        <f>IF(ISBLANK(B97), "",ROUND(Calc!O97, 1))</f>
        <v/>
      </c>
      <c r="F97" s="4" t="str">
        <f t="shared" si="1"/>
        <v/>
      </c>
      <c r="G97" s="25" t="str">
        <f>IF(ISBLANK(B97), "",IF(F97=B97, 'Calc - Win Probability'!N97, 1-'Calc - Win Probability'!N97))</f>
        <v/>
      </c>
      <c r="H97" s="4" t="str">
        <f t="shared" si="2"/>
        <v/>
      </c>
      <c r="I97" s="4" t="str">
        <f t="shared" si="3"/>
        <v/>
      </c>
      <c r="J97" s="1"/>
      <c r="K97" s="1"/>
      <c r="L97" s="1"/>
      <c r="M97" s="1"/>
    </row>
    <row r="98" spans="1:13" x14ac:dyDescent="0.45">
      <c r="A98" s="3">
        <f t="shared" si="4"/>
        <v>45220</v>
      </c>
      <c r="B98" s="1"/>
      <c r="C98" s="1"/>
      <c r="D98" s="1"/>
      <c r="E98" s="4" t="str">
        <f>IF(ISBLANK(B98), "",ROUND(Calc!O98, 1))</f>
        <v/>
      </c>
      <c r="F98" s="4" t="str">
        <f t="shared" si="1"/>
        <v/>
      </c>
      <c r="G98" s="25" t="str">
        <f>IF(ISBLANK(B98), "",IF(F98=B98, 'Calc - Win Probability'!N98, 1-'Calc - Win Probability'!N98))</f>
        <v/>
      </c>
      <c r="H98" s="4" t="str">
        <f t="shared" si="2"/>
        <v/>
      </c>
      <c r="I98" s="4" t="str">
        <f t="shared" si="3"/>
        <v/>
      </c>
      <c r="J98" s="1"/>
      <c r="K98" s="1"/>
      <c r="L98" s="1"/>
      <c r="M98" s="1"/>
    </row>
    <row r="99" spans="1:13" x14ac:dyDescent="0.45">
      <c r="A99" s="3">
        <f t="shared" si="4"/>
        <v>45220</v>
      </c>
      <c r="B99" s="1"/>
      <c r="C99" s="1"/>
      <c r="D99" s="1"/>
      <c r="E99" s="4" t="str">
        <f>IF(ISBLANK(B99), "",ROUND(Calc!O99, 1))</f>
        <v/>
      </c>
      <c r="F99" s="4" t="str">
        <f t="shared" si="1"/>
        <v/>
      </c>
      <c r="G99" s="25" t="str">
        <f>IF(ISBLANK(B99), "",IF(F99=B99, 'Calc - Win Probability'!N99, 1-'Calc - Win Probability'!N99))</f>
        <v/>
      </c>
      <c r="H99" s="4" t="str">
        <f t="shared" si="2"/>
        <v/>
      </c>
      <c r="I99" s="4" t="str">
        <f t="shared" si="3"/>
        <v/>
      </c>
      <c r="J99" s="1"/>
      <c r="K99" s="1"/>
      <c r="L99" s="1"/>
      <c r="M99" s="1"/>
    </row>
    <row r="100" spans="1:13" x14ac:dyDescent="0.45">
      <c r="A100" s="3">
        <f t="shared" si="4"/>
        <v>45220</v>
      </c>
      <c r="B100" s="1"/>
      <c r="C100" s="1"/>
      <c r="D100" s="1"/>
      <c r="E100" s="4" t="str">
        <f>IF(ISBLANK(B100), "",ROUND(Calc!O100, 1))</f>
        <v/>
      </c>
      <c r="F100" s="4" t="str">
        <f t="shared" si="1"/>
        <v/>
      </c>
      <c r="G100" s="25" t="str">
        <f>IF(ISBLANK(B100), "",IF(F100=B100, 'Calc - Win Probability'!N100, 1-'Calc - Win Probability'!N100))</f>
        <v/>
      </c>
      <c r="H100" s="4" t="str">
        <f t="shared" si="2"/>
        <v/>
      </c>
      <c r="I100" s="4" t="str">
        <f t="shared" si="3"/>
        <v/>
      </c>
      <c r="J100" s="1"/>
      <c r="K100" s="1"/>
      <c r="L100" s="1"/>
      <c r="M100" s="1"/>
    </row>
    <row r="101" spans="1:13" x14ac:dyDescent="0.45">
      <c r="A101" s="3">
        <f t="shared" si="4"/>
        <v>45220</v>
      </c>
      <c r="B101" s="1"/>
      <c r="C101" s="1"/>
      <c r="D101" s="1"/>
      <c r="E101" s="4" t="str">
        <f>IF(ISBLANK(B101), "",ROUND(Calc!O101, 1))</f>
        <v/>
      </c>
      <c r="F101" s="4" t="str">
        <f t="shared" si="1"/>
        <v/>
      </c>
      <c r="G101" s="25" t="str">
        <f>IF(ISBLANK(B101), "",IF(F101=B101, 'Calc - Win Probability'!N101, 1-'Calc - Win Probability'!N101))</f>
        <v/>
      </c>
      <c r="H101" s="4" t="str">
        <f t="shared" si="2"/>
        <v/>
      </c>
      <c r="I101" s="4" t="str">
        <f t="shared" si="3"/>
        <v/>
      </c>
      <c r="J101" s="1"/>
      <c r="K101" s="1"/>
      <c r="L101" s="1"/>
      <c r="M101" s="1"/>
    </row>
    <row r="102" spans="1:13" x14ac:dyDescent="0.45">
      <c r="A102" s="3">
        <f t="shared" si="4"/>
        <v>45220</v>
      </c>
      <c r="B102" s="1"/>
      <c r="C102" s="1"/>
      <c r="D102" s="1"/>
      <c r="E102" s="4" t="str">
        <f>IF(ISBLANK(B102), "",ROUND(Calc!O102, 1))</f>
        <v/>
      </c>
      <c r="F102" s="4" t="str">
        <f t="shared" si="1"/>
        <v/>
      </c>
      <c r="G102" s="25" t="str">
        <f>IF(ISBLANK(B102), "",IF(F102=B102, 'Calc - Win Probability'!N102, 1-'Calc - Win Probability'!N102))</f>
        <v/>
      </c>
      <c r="H102" s="4" t="str">
        <f t="shared" si="2"/>
        <v/>
      </c>
      <c r="I102" s="4" t="str">
        <f t="shared" si="3"/>
        <v/>
      </c>
      <c r="J102" s="1"/>
      <c r="K102" s="1"/>
      <c r="L102" s="1"/>
      <c r="M102" s="1"/>
    </row>
    <row r="103" spans="1:13" x14ac:dyDescent="0.45">
      <c r="A103" s="3">
        <f t="shared" si="4"/>
        <v>45220</v>
      </c>
      <c r="B103" s="1"/>
      <c r="C103" s="1"/>
      <c r="D103" s="1"/>
      <c r="E103" s="4" t="str">
        <f>IF(ISBLANK(B103), "",ROUND(Calc!O103, 1))</f>
        <v/>
      </c>
      <c r="F103" s="4" t="str">
        <f t="shared" si="1"/>
        <v/>
      </c>
      <c r="G103" s="25" t="str">
        <f>IF(ISBLANK(B103), "",IF(F103=B103, 'Calc - Win Probability'!N103, 1-'Calc - Win Probability'!N103))</f>
        <v/>
      </c>
      <c r="H103" s="4" t="str">
        <f t="shared" si="2"/>
        <v/>
      </c>
      <c r="I103" s="4" t="str">
        <f t="shared" si="3"/>
        <v/>
      </c>
      <c r="J103" s="1"/>
      <c r="K103" s="1"/>
      <c r="L103" s="1"/>
      <c r="M103" s="1"/>
    </row>
    <row r="104" spans="1:13" x14ac:dyDescent="0.45">
      <c r="A104" s="3">
        <f t="shared" si="4"/>
        <v>45220</v>
      </c>
      <c r="B104" s="1"/>
      <c r="C104" s="1"/>
      <c r="D104" s="1"/>
      <c r="E104" s="4" t="str">
        <f>IF(ISBLANK(B104), "",ROUND(Calc!O104, 1))</f>
        <v/>
      </c>
      <c r="F104" s="4" t="str">
        <f t="shared" si="1"/>
        <v/>
      </c>
      <c r="G104" s="25" t="str">
        <f>IF(ISBLANK(B104), "",IF(F104=B104, 'Calc - Win Probability'!N104, 1-'Calc - Win Probability'!N104))</f>
        <v/>
      </c>
      <c r="H104" s="4" t="str">
        <f t="shared" si="2"/>
        <v/>
      </c>
      <c r="I104" s="4" t="str">
        <f t="shared" si="3"/>
        <v/>
      </c>
      <c r="J104" s="1"/>
      <c r="K104" s="1"/>
      <c r="L104" s="1"/>
      <c r="M104" s="1"/>
    </row>
    <row r="105" spans="1:13" x14ac:dyDescent="0.45">
      <c r="A105" s="3">
        <f t="shared" si="4"/>
        <v>45220</v>
      </c>
      <c r="B105" s="1"/>
      <c r="C105" s="1"/>
      <c r="D105" s="1"/>
      <c r="E105" s="4" t="str">
        <f>IF(ISBLANK(B105), "",ROUND(Calc!O105, 1))</f>
        <v/>
      </c>
      <c r="F105" s="4" t="str">
        <f t="shared" si="1"/>
        <v/>
      </c>
      <c r="G105" s="25" t="str">
        <f>IF(ISBLANK(B105), "",IF(F105=B105, 'Calc - Win Probability'!N105, 1-'Calc - Win Probability'!N105))</f>
        <v/>
      </c>
      <c r="H105" s="4" t="str">
        <f t="shared" si="2"/>
        <v/>
      </c>
      <c r="I105" s="4" t="str">
        <f t="shared" si="3"/>
        <v/>
      </c>
      <c r="J105" s="1"/>
      <c r="K105" s="1"/>
      <c r="L105" s="1"/>
      <c r="M105" s="1"/>
    </row>
    <row r="106" spans="1:13" x14ac:dyDescent="0.45">
      <c r="A106" s="3">
        <f t="shared" si="4"/>
        <v>45220</v>
      </c>
      <c r="B106" s="1"/>
      <c r="C106" s="1"/>
      <c r="D106" s="1"/>
      <c r="E106" s="4" t="str">
        <f>IF(ISBLANK(B106), "",ROUND(Calc!O106, 1))</f>
        <v/>
      </c>
      <c r="F106" s="4" t="str">
        <f t="shared" si="1"/>
        <v/>
      </c>
      <c r="G106" s="25" t="str">
        <f>IF(ISBLANK(B106), "",IF(F106=B106, 'Calc - Win Probability'!N106, 1-'Calc - Win Probability'!N106))</f>
        <v/>
      </c>
      <c r="H106" s="4" t="str">
        <f t="shared" si="2"/>
        <v/>
      </c>
      <c r="I106" s="4" t="str">
        <f t="shared" si="3"/>
        <v/>
      </c>
      <c r="J106" s="1"/>
      <c r="K106" s="1"/>
      <c r="L106" s="1"/>
      <c r="M106" s="1"/>
    </row>
    <row r="107" spans="1:13" x14ac:dyDescent="0.45">
      <c r="A107" s="3">
        <f t="shared" si="4"/>
        <v>45220</v>
      </c>
      <c r="B107" s="1"/>
      <c r="C107" s="1"/>
      <c r="D107" s="1"/>
      <c r="E107" s="4" t="str">
        <f>IF(ISBLANK(B107), "",ROUND(Calc!O107, 1))</f>
        <v/>
      </c>
      <c r="F107" s="4" t="str">
        <f t="shared" si="1"/>
        <v/>
      </c>
      <c r="G107" s="25" t="str">
        <f>IF(ISBLANK(B107), "",IF(F107=B107, 'Calc - Win Probability'!N107, 1-'Calc - Win Probability'!N107))</f>
        <v/>
      </c>
      <c r="H107" s="4" t="str">
        <f t="shared" si="2"/>
        <v/>
      </c>
      <c r="I107" s="4" t="str">
        <f t="shared" si="3"/>
        <v/>
      </c>
      <c r="J107" s="1"/>
      <c r="K107" s="1"/>
      <c r="L107" s="1"/>
      <c r="M107" s="1"/>
    </row>
    <row r="108" spans="1:13" x14ac:dyDescent="0.45">
      <c r="A108" s="3">
        <f t="shared" si="4"/>
        <v>45220</v>
      </c>
      <c r="B108" s="1"/>
      <c r="C108" s="1"/>
      <c r="D108" s="1"/>
      <c r="E108" s="4" t="str">
        <f>IF(ISBLANK(B108), "",ROUND(Calc!O108, 1))</f>
        <v/>
      </c>
      <c r="F108" s="4" t="str">
        <f t="shared" ref="F108:F171" si="5">IF(ISBLANK(B108), "",IF(E108&gt;0,C108,B108))</f>
        <v/>
      </c>
      <c r="G108" s="25" t="str">
        <f>IF(ISBLANK(B108), "",IF(F108=B108, 'Calc - Win Probability'!N108, 1-'Calc - Win Probability'!N108))</f>
        <v/>
      </c>
      <c r="H108" s="4" t="str">
        <f t="shared" ref="H108:H171" si="6">IF(ISBLANK(B108),"",IF(E108&lt;D108, "Y","N"))</f>
        <v/>
      </c>
      <c r="I108" s="4" t="str">
        <f t="shared" ref="I108:I171" si="7">IF(ISBLANK(B108),"",IF(OR(AND(E108&lt;0, E108&lt;D108), AND(E108&gt;0, E108&gt;D108)),"Y","N"))</f>
        <v/>
      </c>
      <c r="J108" s="1"/>
      <c r="K108" s="1"/>
      <c r="L108" s="1"/>
      <c r="M108" s="1"/>
    </row>
    <row r="109" spans="1:13" x14ac:dyDescent="0.45">
      <c r="A109" s="3">
        <f t="shared" si="4"/>
        <v>45220</v>
      </c>
      <c r="B109" s="1"/>
      <c r="C109" s="1"/>
      <c r="D109" s="1"/>
      <c r="E109" s="4" t="str">
        <f>IF(ISBLANK(B109), "",ROUND(Calc!O109, 1))</f>
        <v/>
      </c>
      <c r="F109" s="4" t="str">
        <f t="shared" si="5"/>
        <v/>
      </c>
      <c r="G109" s="25" t="str">
        <f>IF(ISBLANK(B109), "",IF(F109=B109, 'Calc - Win Probability'!N109, 1-'Calc - Win Probability'!N109))</f>
        <v/>
      </c>
      <c r="H109" s="4" t="str">
        <f t="shared" si="6"/>
        <v/>
      </c>
      <c r="I109" s="4" t="str">
        <f t="shared" si="7"/>
        <v/>
      </c>
      <c r="J109" s="1"/>
      <c r="K109" s="1"/>
      <c r="L109" s="1"/>
      <c r="M109" s="1"/>
    </row>
    <row r="110" spans="1:13" x14ac:dyDescent="0.45">
      <c r="A110" s="3">
        <f t="shared" si="4"/>
        <v>45220</v>
      </c>
      <c r="B110" s="1"/>
      <c r="C110" s="1"/>
      <c r="D110" s="1"/>
      <c r="E110" s="4" t="str">
        <f>IF(ISBLANK(B110), "",ROUND(Calc!O110, 1))</f>
        <v/>
      </c>
      <c r="F110" s="4" t="str">
        <f t="shared" si="5"/>
        <v/>
      </c>
      <c r="G110" s="25" t="str">
        <f>IF(ISBLANK(B110), "",IF(F110=B110, 'Calc - Win Probability'!N110, 1-'Calc - Win Probability'!N110))</f>
        <v/>
      </c>
      <c r="H110" s="4" t="str">
        <f t="shared" si="6"/>
        <v/>
      </c>
      <c r="I110" s="4" t="str">
        <f t="shared" si="7"/>
        <v/>
      </c>
      <c r="J110" s="1"/>
      <c r="K110" s="1"/>
      <c r="L110" s="1"/>
      <c r="M110" s="1"/>
    </row>
    <row r="111" spans="1:13" x14ac:dyDescent="0.45">
      <c r="A111" s="3">
        <f t="shared" si="4"/>
        <v>45220</v>
      </c>
      <c r="B111" s="1"/>
      <c r="C111" s="1"/>
      <c r="D111" s="1"/>
      <c r="E111" s="4" t="str">
        <f>IF(ISBLANK(B111), "",ROUND(Calc!O111, 1))</f>
        <v/>
      </c>
      <c r="F111" s="4" t="str">
        <f t="shared" si="5"/>
        <v/>
      </c>
      <c r="G111" s="25" t="str">
        <f>IF(ISBLANK(B111), "",IF(F111=B111, 'Calc - Win Probability'!N111, 1-'Calc - Win Probability'!N111))</f>
        <v/>
      </c>
      <c r="H111" s="4" t="str">
        <f t="shared" si="6"/>
        <v/>
      </c>
      <c r="I111" s="4" t="str">
        <f t="shared" si="7"/>
        <v/>
      </c>
      <c r="J111" s="1"/>
      <c r="K111" s="1"/>
      <c r="L111" s="1"/>
      <c r="M111" s="1"/>
    </row>
    <row r="112" spans="1:13" x14ac:dyDescent="0.45">
      <c r="A112" s="3">
        <f t="shared" si="4"/>
        <v>45220</v>
      </c>
      <c r="B112" s="1"/>
      <c r="C112" s="1"/>
      <c r="D112" s="1"/>
      <c r="E112" s="4" t="str">
        <f>IF(ISBLANK(B112), "",ROUND(Calc!O112, 1))</f>
        <v/>
      </c>
      <c r="F112" s="4" t="str">
        <f t="shared" si="5"/>
        <v/>
      </c>
      <c r="G112" s="25" t="str">
        <f>IF(ISBLANK(B112), "",IF(F112=B112, 'Calc - Win Probability'!N112, 1-'Calc - Win Probability'!N112))</f>
        <v/>
      </c>
      <c r="H112" s="4" t="str">
        <f t="shared" si="6"/>
        <v/>
      </c>
      <c r="I112" s="4" t="str">
        <f t="shared" si="7"/>
        <v/>
      </c>
      <c r="J112" s="1"/>
      <c r="K112" s="1"/>
      <c r="L112" s="1"/>
      <c r="M112" s="1"/>
    </row>
    <row r="113" spans="1:13" x14ac:dyDescent="0.45">
      <c r="A113" s="3">
        <f t="shared" si="4"/>
        <v>45220</v>
      </c>
      <c r="B113" s="1"/>
      <c r="C113" s="1"/>
      <c r="D113" s="1"/>
      <c r="E113" s="4" t="str">
        <f>IF(ISBLANK(B113), "",ROUND(Calc!O113, 1))</f>
        <v/>
      </c>
      <c r="F113" s="4" t="str">
        <f t="shared" si="5"/>
        <v/>
      </c>
      <c r="G113" s="25" t="str">
        <f>IF(ISBLANK(B113), "",IF(F113=B113, 'Calc - Win Probability'!N113, 1-'Calc - Win Probability'!N113))</f>
        <v/>
      </c>
      <c r="H113" s="4" t="str">
        <f t="shared" si="6"/>
        <v/>
      </c>
      <c r="I113" s="4" t="str">
        <f t="shared" si="7"/>
        <v/>
      </c>
      <c r="J113" s="1"/>
      <c r="K113" s="1"/>
      <c r="L113" s="1"/>
      <c r="M113" s="1"/>
    </row>
    <row r="114" spans="1:13" x14ac:dyDescent="0.45">
      <c r="A114" s="3">
        <f t="shared" si="4"/>
        <v>45220</v>
      </c>
      <c r="B114" s="1"/>
      <c r="C114" s="1"/>
      <c r="D114" s="1"/>
      <c r="E114" s="4" t="str">
        <f>IF(ISBLANK(B114), "",ROUND(Calc!O114, 1))</f>
        <v/>
      </c>
      <c r="F114" s="4" t="str">
        <f t="shared" si="5"/>
        <v/>
      </c>
      <c r="G114" s="25" t="str">
        <f>IF(ISBLANK(B114), "",IF(F114=B114, 'Calc - Win Probability'!N114, 1-'Calc - Win Probability'!N114))</f>
        <v/>
      </c>
      <c r="H114" s="4" t="str">
        <f t="shared" si="6"/>
        <v/>
      </c>
      <c r="I114" s="4" t="str">
        <f t="shared" si="7"/>
        <v/>
      </c>
      <c r="J114" s="1"/>
      <c r="K114" s="1"/>
      <c r="L114" s="1"/>
      <c r="M114" s="1"/>
    </row>
    <row r="115" spans="1:13" x14ac:dyDescent="0.45">
      <c r="A115" s="3">
        <f t="shared" si="4"/>
        <v>45220</v>
      </c>
      <c r="B115" s="1"/>
      <c r="C115" s="1"/>
      <c r="D115" s="1"/>
      <c r="E115" s="4" t="str">
        <f>IF(ISBLANK(B115), "",ROUND(Calc!O115, 1))</f>
        <v/>
      </c>
      <c r="F115" s="4" t="str">
        <f t="shared" si="5"/>
        <v/>
      </c>
      <c r="G115" s="25" t="str">
        <f>IF(ISBLANK(B115), "",IF(F115=B115, 'Calc - Win Probability'!N115, 1-'Calc - Win Probability'!N115))</f>
        <v/>
      </c>
      <c r="H115" s="4" t="str">
        <f t="shared" si="6"/>
        <v/>
      </c>
      <c r="I115" s="4" t="str">
        <f t="shared" si="7"/>
        <v/>
      </c>
      <c r="J115" s="1"/>
      <c r="K115" s="1"/>
      <c r="L115" s="1"/>
      <c r="M115" s="1"/>
    </row>
    <row r="116" spans="1:13" x14ac:dyDescent="0.45">
      <c r="A116" s="3">
        <f t="shared" si="4"/>
        <v>45220</v>
      </c>
      <c r="B116" s="1"/>
      <c r="C116" s="1"/>
      <c r="D116" s="1"/>
      <c r="E116" s="4" t="str">
        <f>IF(ISBLANK(B116), "",ROUND(Calc!O116, 1))</f>
        <v/>
      </c>
      <c r="F116" s="4" t="str">
        <f t="shared" si="5"/>
        <v/>
      </c>
      <c r="G116" s="25" t="str">
        <f>IF(ISBLANK(B116), "",IF(F116=B116, 'Calc - Win Probability'!N116, 1-'Calc - Win Probability'!N116))</f>
        <v/>
      </c>
      <c r="H116" s="4" t="str">
        <f t="shared" si="6"/>
        <v/>
      </c>
      <c r="I116" s="4" t="str">
        <f t="shared" si="7"/>
        <v/>
      </c>
      <c r="J116" s="1"/>
      <c r="K116" s="1"/>
      <c r="L116" s="1"/>
      <c r="M116" s="1"/>
    </row>
    <row r="117" spans="1:13" x14ac:dyDescent="0.45">
      <c r="A117" s="3">
        <f t="shared" si="4"/>
        <v>45220</v>
      </c>
      <c r="B117" s="1"/>
      <c r="C117" s="1"/>
      <c r="D117" s="1"/>
      <c r="E117" s="4" t="str">
        <f>IF(ISBLANK(B117), "",ROUND(Calc!O117, 1))</f>
        <v/>
      </c>
      <c r="F117" s="4" t="str">
        <f t="shared" si="5"/>
        <v/>
      </c>
      <c r="G117" s="25" t="str">
        <f>IF(ISBLANK(B117), "",IF(F117=B117, 'Calc - Win Probability'!N117, 1-'Calc - Win Probability'!N117))</f>
        <v/>
      </c>
      <c r="H117" s="4" t="str">
        <f t="shared" si="6"/>
        <v/>
      </c>
      <c r="I117" s="4" t="str">
        <f t="shared" si="7"/>
        <v/>
      </c>
      <c r="J117" s="1"/>
      <c r="K117" s="1"/>
      <c r="L117" s="1"/>
      <c r="M117" s="1"/>
    </row>
    <row r="118" spans="1:13" x14ac:dyDescent="0.45">
      <c r="A118" s="3">
        <f t="shared" si="4"/>
        <v>45220</v>
      </c>
      <c r="B118" s="1"/>
      <c r="C118" s="1"/>
      <c r="D118" s="1"/>
      <c r="E118" s="4" t="str">
        <f>IF(ISBLANK(B118), "",ROUND(Calc!O118, 1))</f>
        <v/>
      </c>
      <c r="F118" s="4" t="str">
        <f t="shared" si="5"/>
        <v/>
      </c>
      <c r="G118" s="25" t="str">
        <f>IF(ISBLANK(B118), "",IF(F118=B118, 'Calc - Win Probability'!N118, 1-'Calc - Win Probability'!N118))</f>
        <v/>
      </c>
      <c r="H118" s="4" t="str">
        <f t="shared" si="6"/>
        <v/>
      </c>
      <c r="I118" s="4" t="str">
        <f t="shared" si="7"/>
        <v/>
      </c>
      <c r="J118" s="1"/>
      <c r="K118" s="1"/>
      <c r="L118" s="1"/>
      <c r="M118" s="1"/>
    </row>
    <row r="119" spans="1:13" x14ac:dyDescent="0.45">
      <c r="A119" s="3">
        <f t="shared" si="4"/>
        <v>45220</v>
      </c>
      <c r="B119" s="1"/>
      <c r="C119" s="1"/>
      <c r="D119" s="1"/>
      <c r="E119" s="4" t="str">
        <f>IF(ISBLANK(B119), "",ROUND(Calc!O119, 1))</f>
        <v/>
      </c>
      <c r="F119" s="4" t="str">
        <f t="shared" si="5"/>
        <v/>
      </c>
      <c r="G119" s="25" t="str">
        <f>IF(ISBLANK(B119), "",IF(F119=B119, 'Calc - Win Probability'!N119, 1-'Calc - Win Probability'!N119))</f>
        <v/>
      </c>
      <c r="H119" s="4" t="str">
        <f t="shared" si="6"/>
        <v/>
      </c>
      <c r="I119" s="4" t="str">
        <f t="shared" si="7"/>
        <v/>
      </c>
      <c r="J119" s="1"/>
      <c r="K119" s="1"/>
      <c r="L119" s="1"/>
      <c r="M119" s="1"/>
    </row>
    <row r="120" spans="1:13" x14ac:dyDescent="0.45">
      <c r="A120" s="3">
        <f t="shared" si="4"/>
        <v>45220</v>
      </c>
      <c r="B120" s="1"/>
      <c r="C120" s="1"/>
      <c r="D120" s="1"/>
      <c r="E120" s="4" t="str">
        <f>IF(ISBLANK(B120), "",ROUND(Calc!O120, 1))</f>
        <v/>
      </c>
      <c r="F120" s="4" t="str">
        <f t="shared" si="5"/>
        <v/>
      </c>
      <c r="G120" s="25" t="str">
        <f>IF(ISBLANK(B120), "",IF(F120=B120, 'Calc - Win Probability'!N120, 1-'Calc - Win Probability'!N120))</f>
        <v/>
      </c>
      <c r="H120" s="4" t="str">
        <f t="shared" si="6"/>
        <v/>
      </c>
      <c r="I120" s="4" t="str">
        <f t="shared" si="7"/>
        <v/>
      </c>
      <c r="J120" s="1"/>
      <c r="K120" s="1"/>
      <c r="L120" s="1"/>
      <c r="M120" s="1"/>
    </row>
    <row r="121" spans="1:13" x14ac:dyDescent="0.45">
      <c r="A121" s="3">
        <f t="shared" si="4"/>
        <v>45220</v>
      </c>
      <c r="B121" s="1"/>
      <c r="C121" s="1"/>
      <c r="D121" s="1"/>
      <c r="E121" s="4" t="str">
        <f>IF(ISBLANK(B121), "",ROUND(Calc!O121, 1))</f>
        <v/>
      </c>
      <c r="F121" s="4" t="str">
        <f t="shared" si="5"/>
        <v/>
      </c>
      <c r="G121" s="25" t="str">
        <f>IF(ISBLANK(B121), "",IF(F121=B121, 'Calc - Win Probability'!N121, 1-'Calc - Win Probability'!N121))</f>
        <v/>
      </c>
      <c r="H121" s="4" t="str">
        <f t="shared" si="6"/>
        <v/>
      </c>
      <c r="I121" s="4" t="str">
        <f t="shared" si="7"/>
        <v/>
      </c>
      <c r="J121" s="1"/>
      <c r="K121" s="1"/>
      <c r="L121" s="1"/>
      <c r="M121" s="1"/>
    </row>
    <row r="122" spans="1:13" x14ac:dyDescent="0.45">
      <c r="A122" s="3">
        <f t="shared" si="4"/>
        <v>45220</v>
      </c>
      <c r="B122" s="1"/>
      <c r="C122" s="1"/>
      <c r="D122" s="1"/>
      <c r="E122" s="4" t="str">
        <f>IF(ISBLANK(B122), "",ROUND(Calc!O122, 1))</f>
        <v/>
      </c>
      <c r="F122" s="4" t="str">
        <f t="shared" si="5"/>
        <v/>
      </c>
      <c r="G122" s="25" t="str">
        <f>IF(ISBLANK(B122), "",IF(F122=B122, 'Calc - Win Probability'!N122, 1-'Calc - Win Probability'!N122))</f>
        <v/>
      </c>
      <c r="H122" s="4" t="str">
        <f t="shared" si="6"/>
        <v/>
      </c>
      <c r="I122" s="4" t="str">
        <f t="shared" si="7"/>
        <v/>
      </c>
      <c r="J122" s="1"/>
      <c r="K122" s="1"/>
      <c r="L122" s="1"/>
      <c r="M122" s="1"/>
    </row>
    <row r="123" spans="1:13" x14ac:dyDescent="0.45">
      <c r="A123" s="3">
        <f t="shared" si="4"/>
        <v>45220</v>
      </c>
      <c r="B123" s="1"/>
      <c r="C123" s="1"/>
      <c r="D123" s="1"/>
      <c r="E123" s="4" t="str">
        <f>IF(ISBLANK(B123), "",ROUND(Calc!O123, 1))</f>
        <v/>
      </c>
      <c r="F123" s="4" t="str">
        <f t="shared" si="5"/>
        <v/>
      </c>
      <c r="G123" s="25" t="str">
        <f>IF(ISBLANK(B123), "",IF(F123=B123, 'Calc - Win Probability'!N123, 1-'Calc - Win Probability'!N123))</f>
        <v/>
      </c>
      <c r="H123" s="4" t="str">
        <f t="shared" si="6"/>
        <v/>
      </c>
      <c r="I123" s="4" t="str">
        <f t="shared" si="7"/>
        <v/>
      </c>
      <c r="J123" s="1"/>
      <c r="K123" s="1"/>
      <c r="L123" s="1"/>
      <c r="M123" s="1"/>
    </row>
    <row r="124" spans="1:13" x14ac:dyDescent="0.45">
      <c r="A124" s="3">
        <f t="shared" si="4"/>
        <v>45220</v>
      </c>
      <c r="B124" s="1"/>
      <c r="C124" s="1"/>
      <c r="D124" s="1"/>
      <c r="E124" s="4" t="str">
        <f>IF(ISBLANK(B124), "",ROUND(Calc!O124, 1))</f>
        <v/>
      </c>
      <c r="F124" s="4" t="str">
        <f t="shared" si="5"/>
        <v/>
      </c>
      <c r="G124" s="25" t="str">
        <f>IF(ISBLANK(B124), "",IF(F124=B124, 'Calc - Win Probability'!N124, 1-'Calc - Win Probability'!N124))</f>
        <v/>
      </c>
      <c r="H124" s="4" t="str">
        <f t="shared" si="6"/>
        <v/>
      </c>
      <c r="I124" s="4" t="str">
        <f t="shared" si="7"/>
        <v/>
      </c>
      <c r="J124" s="1"/>
      <c r="K124" s="1"/>
      <c r="L124" s="1"/>
      <c r="M124" s="1"/>
    </row>
    <row r="125" spans="1:13" x14ac:dyDescent="0.45">
      <c r="A125" s="3">
        <f t="shared" si="4"/>
        <v>45220</v>
      </c>
      <c r="B125" s="1"/>
      <c r="C125" s="1"/>
      <c r="D125" s="1"/>
      <c r="E125" s="4" t="str">
        <f>IF(ISBLANK(B125), "",ROUND(Calc!O125, 1))</f>
        <v/>
      </c>
      <c r="F125" s="4" t="str">
        <f t="shared" si="5"/>
        <v/>
      </c>
      <c r="G125" s="25" t="str">
        <f>IF(ISBLANK(B125), "",IF(F125=B125, 'Calc - Win Probability'!N125, 1-'Calc - Win Probability'!N125))</f>
        <v/>
      </c>
      <c r="H125" s="4" t="str">
        <f t="shared" si="6"/>
        <v/>
      </c>
      <c r="I125" s="4" t="str">
        <f t="shared" si="7"/>
        <v/>
      </c>
      <c r="J125" s="1"/>
      <c r="K125" s="1"/>
      <c r="L125" s="1"/>
      <c r="M125" s="1"/>
    </row>
    <row r="126" spans="1:13" x14ac:dyDescent="0.45">
      <c r="A126" s="3">
        <f t="shared" si="4"/>
        <v>45220</v>
      </c>
      <c r="B126" s="1"/>
      <c r="C126" s="1"/>
      <c r="D126" s="1"/>
      <c r="E126" s="4" t="str">
        <f>IF(ISBLANK(B126), "",ROUND(Calc!O126, 1))</f>
        <v/>
      </c>
      <c r="F126" s="4" t="str">
        <f t="shared" si="5"/>
        <v/>
      </c>
      <c r="G126" s="25" t="str">
        <f>IF(ISBLANK(B126), "",IF(F126=B126, 'Calc - Win Probability'!N126, 1-'Calc - Win Probability'!N126))</f>
        <v/>
      </c>
      <c r="H126" s="4" t="str">
        <f t="shared" si="6"/>
        <v/>
      </c>
      <c r="I126" s="4" t="str">
        <f t="shared" si="7"/>
        <v/>
      </c>
      <c r="J126" s="1"/>
      <c r="K126" s="1"/>
      <c r="L126" s="1"/>
      <c r="M126" s="1"/>
    </row>
    <row r="127" spans="1:13" x14ac:dyDescent="0.45">
      <c r="A127" s="3">
        <f t="shared" si="4"/>
        <v>45220</v>
      </c>
      <c r="B127" s="1"/>
      <c r="C127" s="1"/>
      <c r="D127" s="1"/>
      <c r="E127" s="4" t="str">
        <f>IF(ISBLANK(B127), "",ROUND(Calc!O127, 1))</f>
        <v/>
      </c>
      <c r="F127" s="4" t="str">
        <f t="shared" si="5"/>
        <v/>
      </c>
      <c r="G127" s="25" t="str">
        <f>IF(ISBLANK(B127), "",IF(F127=B127, 'Calc - Win Probability'!N127, 1-'Calc - Win Probability'!N127))</f>
        <v/>
      </c>
      <c r="H127" s="4" t="str">
        <f t="shared" si="6"/>
        <v/>
      </c>
      <c r="I127" s="4" t="str">
        <f t="shared" si="7"/>
        <v/>
      </c>
      <c r="J127" s="1"/>
      <c r="K127" s="1"/>
      <c r="L127" s="1"/>
      <c r="M127" s="1"/>
    </row>
    <row r="128" spans="1:13" x14ac:dyDescent="0.45">
      <c r="A128" s="3">
        <f t="shared" si="4"/>
        <v>45220</v>
      </c>
      <c r="B128" s="1"/>
      <c r="C128" s="1"/>
      <c r="D128" s="1"/>
      <c r="E128" s="4" t="str">
        <f>IF(ISBLANK(B128), "",ROUND(Calc!O128, 1))</f>
        <v/>
      </c>
      <c r="F128" s="4" t="str">
        <f t="shared" si="5"/>
        <v/>
      </c>
      <c r="G128" s="25" t="str">
        <f>IF(ISBLANK(B128), "",IF(F128=B128, 'Calc - Win Probability'!N128, 1-'Calc - Win Probability'!N128))</f>
        <v/>
      </c>
      <c r="H128" s="4" t="str">
        <f t="shared" si="6"/>
        <v/>
      </c>
      <c r="I128" s="4" t="str">
        <f t="shared" si="7"/>
        <v/>
      </c>
      <c r="J128" s="1"/>
      <c r="K128" s="1"/>
      <c r="L128" s="1"/>
      <c r="M128" s="1"/>
    </row>
    <row r="129" spans="1:13" x14ac:dyDescent="0.45">
      <c r="A129" s="3">
        <f t="shared" si="4"/>
        <v>45220</v>
      </c>
      <c r="B129" s="1"/>
      <c r="C129" s="1"/>
      <c r="D129" s="1"/>
      <c r="E129" s="4" t="str">
        <f>IF(ISBLANK(B129), "",ROUND(Calc!O129, 1))</f>
        <v/>
      </c>
      <c r="F129" s="4" t="str">
        <f t="shared" si="5"/>
        <v/>
      </c>
      <c r="G129" s="25" t="str">
        <f>IF(ISBLANK(B129), "",IF(F129=B129, 'Calc - Win Probability'!N129, 1-'Calc - Win Probability'!N129))</f>
        <v/>
      </c>
      <c r="H129" s="4" t="str">
        <f t="shared" si="6"/>
        <v/>
      </c>
      <c r="I129" s="4" t="str">
        <f t="shared" si="7"/>
        <v/>
      </c>
      <c r="J129" s="1"/>
      <c r="K129" s="1"/>
      <c r="L129" s="1"/>
      <c r="M129" s="1"/>
    </row>
    <row r="130" spans="1:13" x14ac:dyDescent="0.45">
      <c r="A130" s="3">
        <f t="shared" si="4"/>
        <v>45220</v>
      </c>
      <c r="B130" s="1"/>
      <c r="C130" s="1"/>
      <c r="D130" s="1"/>
      <c r="E130" s="4" t="str">
        <f>IF(ISBLANK(B130), "",ROUND(Calc!O130, 1))</f>
        <v/>
      </c>
      <c r="F130" s="4" t="str">
        <f t="shared" si="5"/>
        <v/>
      </c>
      <c r="G130" s="25" t="str">
        <f>IF(ISBLANK(B130), "",IF(F130=B130, 'Calc - Win Probability'!N130, 1-'Calc - Win Probability'!N130))</f>
        <v/>
      </c>
      <c r="H130" s="4" t="str">
        <f t="shared" si="6"/>
        <v/>
      </c>
      <c r="I130" s="4" t="str">
        <f t="shared" si="7"/>
        <v/>
      </c>
      <c r="J130" s="1"/>
      <c r="K130" s="1"/>
      <c r="L130" s="1"/>
      <c r="M130" s="1"/>
    </row>
    <row r="131" spans="1:13" x14ac:dyDescent="0.45">
      <c r="A131" s="3">
        <f t="shared" si="4"/>
        <v>45220</v>
      </c>
      <c r="B131" s="1"/>
      <c r="C131" s="1"/>
      <c r="D131" s="1"/>
      <c r="E131" s="4" t="str">
        <f>IF(ISBLANK(B131), "",ROUND(Calc!O131, 1))</f>
        <v/>
      </c>
      <c r="F131" s="4" t="str">
        <f t="shared" si="5"/>
        <v/>
      </c>
      <c r="G131" s="25" t="str">
        <f>IF(ISBLANK(B131), "",IF(F131=B131, 'Calc - Win Probability'!N131, 1-'Calc - Win Probability'!N131))</f>
        <v/>
      </c>
      <c r="H131" s="4" t="str">
        <f t="shared" si="6"/>
        <v/>
      </c>
      <c r="I131" s="4" t="str">
        <f t="shared" si="7"/>
        <v/>
      </c>
      <c r="J131" s="1"/>
      <c r="K131" s="1"/>
      <c r="L131" s="1"/>
      <c r="M131" s="1"/>
    </row>
    <row r="132" spans="1:13" x14ac:dyDescent="0.45">
      <c r="A132" s="3">
        <f t="shared" si="4"/>
        <v>45220</v>
      </c>
      <c r="B132" s="1"/>
      <c r="C132" s="1"/>
      <c r="D132" s="1"/>
      <c r="E132" s="4" t="str">
        <f>IF(ISBLANK(B132), "",ROUND(Calc!O132, 1))</f>
        <v/>
      </c>
      <c r="F132" s="4" t="str">
        <f t="shared" si="5"/>
        <v/>
      </c>
      <c r="G132" s="25" t="str">
        <f>IF(ISBLANK(B132), "",IF(F132=B132, 'Calc - Win Probability'!N132, 1-'Calc - Win Probability'!N132))</f>
        <v/>
      </c>
      <c r="H132" s="4" t="str">
        <f t="shared" si="6"/>
        <v/>
      </c>
      <c r="I132" s="4" t="str">
        <f t="shared" si="7"/>
        <v/>
      </c>
      <c r="J132" s="1"/>
      <c r="K132" s="1"/>
      <c r="L132" s="1"/>
      <c r="M132" s="1"/>
    </row>
    <row r="133" spans="1:13" x14ac:dyDescent="0.45">
      <c r="A133" s="3">
        <f t="shared" ref="A133:A196" si="8">A132</f>
        <v>45220</v>
      </c>
      <c r="B133" s="1"/>
      <c r="C133" s="1"/>
      <c r="D133" s="1"/>
      <c r="E133" s="4" t="str">
        <f>IF(ISBLANK(B133), "",ROUND(Calc!O133, 1))</f>
        <v/>
      </c>
      <c r="F133" s="4" t="str">
        <f t="shared" si="5"/>
        <v/>
      </c>
      <c r="G133" s="25" t="str">
        <f>IF(ISBLANK(B133), "",IF(F133=B133, 'Calc - Win Probability'!N133, 1-'Calc - Win Probability'!N133))</f>
        <v/>
      </c>
      <c r="H133" s="4" t="str">
        <f t="shared" si="6"/>
        <v/>
      </c>
      <c r="I133" s="4" t="str">
        <f t="shared" si="7"/>
        <v/>
      </c>
      <c r="J133" s="1"/>
      <c r="K133" s="1"/>
      <c r="L133" s="1"/>
      <c r="M133" s="1"/>
    </row>
    <row r="134" spans="1:13" x14ac:dyDescent="0.45">
      <c r="A134" s="3">
        <f t="shared" si="8"/>
        <v>45220</v>
      </c>
      <c r="B134" s="1"/>
      <c r="C134" s="1"/>
      <c r="D134" s="1"/>
      <c r="E134" s="4" t="str">
        <f>IF(ISBLANK(B134), "",ROUND(Calc!O134, 1))</f>
        <v/>
      </c>
      <c r="F134" s="4" t="str">
        <f t="shared" si="5"/>
        <v/>
      </c>
      <c r="G134" s="25" t="str">
        <f>IF(ISBLANK(B134), "",IF(F134=B134, 'Calc - Win Probability'!N134, 1-'Calc - Win Probability'!N134))</f>
        <v/>
      </c>
      <c r="H134" s="4" t="str">
        <f t="shared" si="6"/>
        <v/>
      </c>
      <c r="I134" s="4" t="str">
        <f t="shared" si="7"/>
        <v/>
      </c>
      <c r="J134" s="1"/>
      <c r="K134" s="1"/>
      <c r="L134" s="1"/>
      <c r="M134" s="1"/>
    </row>
    <row r="135" spans="1:13" x14ac:dyDescent="0.45">
      <c r="A135" s="3">
        <f t="shared" si="8"/>
        <v>45220</v>
      </c>
      <c r="B135" s="1"/>
      <c r="C135" s="1"/>
      <c r="D135" s="1"/>
      <c r="E135" s="4" t="str">
        <f>IF(ISBLANK(B135), "",ROUND(Calc!O135, 1))</f>
        <v/>
      </c>
      <c r="F135" s="4" t="str">
        <f t="shared" si="5"/>
        <v/>
      </c>
      <c r="G135" s="25" t="str">
        <f>IF(ISBLANK(B135), "",IF(F135=B135, 'Calc - Win Probability'!N135, 1-'Calc - Win Probability'!N135))</f>
        <v/>
      </c>
      <c r="H135" s="4" t="str">
        <f t="shared" si="6"/>
        <v/>
      </c>
      <c r="I135" s="4" t="str">
        <f t="shared" si="7"/>
        <v/>
      </c>
      <c r="J135" s="1"/>
      <c r="K135" s="1"/>
      <c r="L135" s="1"/>
      <c r="M135" s="1"/>
    </row>
    <row r="136" spans="1:13" x14ac:dyDescent="0.45">
      <c r="A136" s="3">
        <f t="shared" si="8"/>
        <v>45220</v>
      </c>
      <c r="B136" s="1"/>
      <c r="C136" s="1"/>
      <c r="D136" s="1"/>
      <c r="E136" s="4" t="str">
        <f>IF(ISBLANK(B136), "",ROUND(Calc!O136, 1))</f>
        <v/>
      </c>
      <c r="F136" s="4" t="str">
        <f t="shared" si="5"/>
        <v/>
      </c>
      <c r="G136" s="25" t="str">
        <f>IF(ISBLANK(B136), "",IF(F136=B136, 'Calc - Win Probability'!N136, 1-'Calc - Win Probability'!N136))</f>
        <v/>
      </c>
      <c r="H136" s="4" t="str">
        <f t="shared" si="6"/>
        <v/>
      </c>
      <c r="I136" s="4" t="str">
        <f t="shared" si="7"/>
        <v/>
      </c>
      <c r="J136" s="1"/>
      <c r="K136" s="1"/>
      <c r="L136" s="1"/>
      <c r="M136" s="1"/>
    </row>
    <row r="137" spans="1:13" x14ac:dyDescent="0.45">
      <c r="A137" s="3">
        <f t="shared" si="8"/>
        <v>45220</v>
      </c>
      <c r="B137" s="1"/>
      <c r="C137" s="1"/>
      <c r="D137" s="1"/>
      <c r="E137" s="4" t="str">
        <f>IF(ISBLANK(B137), "",ROUND(Calc!O137, 1))</f>
        <v/>
      </c>
      <c r="F137" s="4" t="str">
        <f t="shared" si="5"/>
        <v/>
      </c>
      <c r="G137" s="25" t="str">
        <f>IF(ISBLANK(B137), "",IF(F137=B137, 'Calc - Win Probability'!N137, 1-'Calc - Win Probability'!N137))</f>
        <v/>
      </c>
      <c r="H137" s="4" t="str">
        <f t="shared" si="6"/>
        <v/>
      </c>
      <c r="I137" s="4" t="str">
        <f t="shared" si="7"/>
        <v/>
      </c>
      <c r="J137" s="1"/>
      <c r="K137" s="1"/>
      <c r="L137" s="1"/>
      <c r="M137" s="1"/>
    </row>
    <row r="138" spans="1:13" x14ac:dyDescent="0.45">
      <c r="A138" s="3">
        <f t="shared" si="8"/>
        <v>45220</v>
      </c>
      <c r="B138" s="1"/>
      <c r="C138" s="1"/>
      <c r="D138" s="1"/>
      <c r="E138" s="4" t="str">
        <f>IF(ISBLANK(B138), "",ROUND(Calc!O138, 1))</f>
        <v/>
      </c>
      <c r="F138" s="4" t="str">
        <f t="shared" si="5"/>
        <v/>
      </c>
      <c r="G138" s="25" t="str">
        <f>IF(ISBLANK(B138), "",IF(F138=B138, 'Calc - Win Probability'!N138, 1-'Calc - Win Probability'!N138))</f>
        <v/>
      </c>
      <c r="H138" s="4" t="str">
        <f t="shared" si="6"/>
        <v/>
      </c>
      <c r="I138" s="4" t="str">
        <f t="shared" si="7"/>
        <v/>
      </c>
      <c r="J138" s="1"/>
      <c r="K138" s="1"/>
      <c r="L138" s="1"/>
      <c r="M138" s="1"/>
    </row>
    <row r="139" spans="1:13" x14ac:dyDescent="0.45">
      <c r="A139" s="3">
        <f t="shared" si="8"/>
        <v>45220</v>
      </c>
      <c r="B139" s="1"/>
      <c r="C139" s="1"/>
      <c r="D139" s="1"/>
      <c r="E139" s="4" t="str">
        <f>IF(ISBLANK(B139), "",ROUND(Calc!O139, 1))</f>
        <v/>
      </c>
      <c r="F139" s="4" t="str">
        <f t="shared" si="5"/>
        <v/>
      </c>
      <c r="G139" s="25" t="str">
        <f>IF(ISBLANK(B139), "",IF(F139=B139, 'Calc - Win Probability'!N139, 1-'Calc - Win Probability'!N139))</f>
        <v/>
      </c>
      <c r="H139" s="4" t="str">
        <f t="shared" si="6"/>
        <v/>
      </c>
      <c r="I139" s="4" t="str">
        <f t="shared" si="7"/>
        <v/>
      </c>
      <c r="J139" s="1"/>
      <c r="K139" s="1"/>
      <c r="L139" s="1"/>
      <c r="M139" s="1"/>
    </row>
    <row r="140" spans="1:13" x14ac:dyDescent="0.45">
      <c r="A140" s="3">
        <f t="shared" si="8"/>
        <v>45220</v>
      </c>
      <c r="B140" s="1"/>
      <c r="C140" s="1"/>
      <c r="D140" s="1"/>
      <c r="E140" s="4" t="str">
        <f>IF(ISBLANK(B140), "",ROUND(Calc!O140, 1))</f>
        <v/>
      </c>
      <c r="F140" s="4" t="str">
        <f t="shared" si="5"/>
        <v/>
      </c>
      <c r="G140" s="25" t="str">
        <f>IF(ISBLANK(B140), "",IF(F140=B140, 'Calc - Win Probability'!N140, 1-'Calc - Win Probability'!N140))</f>
        <v/>
      </c>
      <c r="H140" s="4" t="str">
        <f t="shared" si="6"/>
        <v/>
      </c>
      <c r="I140" s="4" t="str">
        <f t="shared" si="7"/>
        <v/>
      </c>
      <c r="J140" s="1"/>
      <c r="K140" s="1"/>
      <c r="L140" s="1"/>
      <c r="M140" s="1"/>
    </row>
    <row r="141" spans="1:13" x14ac:dyDescent="0.45">
      <c r="A141" s="3">
        <f t="shared" si="8"/>
        <v>45220</v>
      </c>
      <c r="B141" s="1"/>
      <c r="C141" s="1"/>
      <c r="D141" s="1"/>
      <c r="E141" s="4" t="str">
        <f>IF(ISBLANK(B141), "",ROUND(Calc!O141, 1))</f>
        <v/>
      </c>
      <c r="F141" s="4" t="str">
        <f t="shared" si="5"/>
        <v/>
      </c>
      <c r="G141" s="25" t="str">
        <f>IF(ISBLANK(B141), "",IF(F141=B141, 'Calc - Win Probability'!N141, 1-'Calc - Win Probability'!N141))</f>
        <v/>
      </c>
      <c r="H141" s="4" t="str">
        <f t="shared" si="6"/>
        <v/>
      </c>
      <c r="I141" s="4" t="str">
        <f t="shared" si="7"/>
        <v/>
      </c>
      <c r="J141" s="1"/>
      <c r="K141" s="1"/>
      <c r="L141" s="1"/>
      <c r="M141" s="1"/>
    </row>
    <row r="142" spans="1:13" x14ac:dyDescent="0.45">
      <c r="A142" s="3">
        <f t="shared" si="8"/>
        <v>45220</v>
      </c>
      <c r="B142" s="1"/>
      <c r="C142" s="1"/>
      <c r="D142" s="1"/>
      <c r="E142" s="4" t="str">
        <f>IF(ISBLANK(B142), "",ROUND(Calc!O142, 1))</f>
        <v/>
      </c>
      <c r="F142" s="4" t="str">
        <f t="shared" si="5"/>
        <v/>
      </c>
      <c r="G142" s="25" t="str">
        <f>IF(ISBLANK(B142), "",IF(F142=B142, 'Calc - Win Probability'!N142, 1-'Calc - Win Probability'!N142))</f>
        <v/>
      </c>
      <c r="H142" s="4" t="str">
        <f t="shared" si="6"/>
        <v/>
      </c>
      <c r="I142" s="4" t="str">
        <f t="shared" si="7"/>
        <v/>
      </c>
      <c r="J142" s="1"/>
      <c r="K142" s="1"/>
      <c r="L142" s="1"/>
      <c r="M142" s="1"/>
    </row>
    <row r="143" spans="1:13" x14ac:dyDescent="0.45">
      <c r="A143" s="3">
        <f t="shared" si="8"/>
        <v>45220</v>
      </c>
      <c r="B143" s="1"/>
      <c r="C143" s="1"/>
      <c r="D143" s="1"/>
      <c r="E143" s="4" t="str">
        <f>IF(ISBLANK(B143), "",ROUND(Calc!O143, 1))</f>
        <v/>
      </c>
      <c r="F143" s="4" t="str">
        <f t="shared" si="5"/>
        <v/>
      </c>
      <c r="G143" s="25" t="str">
        <f>IF(ISBLANK(B143), "",IF(F143=B143, 'Calc - Win Probability'!N143, 1-'Calc - Win Probability'!N143))</f>
        <v/>
      </c>
      <c r="H143" s="4" t="str">
        <f t="shared" si="6"/>
        <v/>
      </c>
      <c r="I143" s="4" t="str">
        <f t="shared" si="7"/>
        <v/>
      </c>
      <c r="J143" s="1"/>
      <c r="K143" s="1"/>
      <c r="L143" s="1"/>
      <c r="M143" s="1"/>
    </row>
    <row r="144" spans="1:13" x14ac:dyDescent="0.45">
      <c r="A144" s="3">
        <f t="shared" si="8"/>
        <v>45220</v>
      </c>
      <c r="B144" s="1"/>
      <c r="C144" s="1"/>
      <c r="D144" s="1"/>
      <c r="E144" s="4" t="str">
        <f>IF(ISBLANK(B144), "",ROUND(Calc!O144, 1))</f>
        <v/>
      </c>
      <c r="F144" s="4" t="str">
        <f t="shared" si="5"/>
        <v/>
      </c>
      <c r="G144" s="25" t="str">
        <f>IF(ISBLANK(B144), "",IF(F144=B144, 'Calc - Win Probability'!N144, 1-'Calc - Win Probability'!N144))</f>
        <v/>
      </c>
      <c r="H144" s="4" t="str">
        <f t="shared" si="6"/>
        <v/>
      </c>
      <c r="I144" s="4" t="str">
        <f t="shared" si="7"/>
        <v/>
      </c>
      <c r="J144" s="1"/>
      <c r="K144" s="1"/>
      <c r="L144" s="1"/>
      <c r="M144" s="1"/>
    </row>
    <row r="145" spans="1:13" x14ac:dyDescent="0.45">
      <c r="A145" s="3">
        <f t="shared" si="8"/>
        <v>45220</v>
      </c>
      <c r="B145" s="1"/>
      <c r="C145" s="1"/>
      <c r="D145" s="1"/>
      <c r="E145" s="4" t="str">
        <f>IF(ISBLANK(B145), "",ROUND(Calc!O145, 1))</f>
        <v/>
      </c>
      <c r="F145" s="4" t="str">
        <f t="shared" si="5"/>
        <v/>
      </c>
      <c r="G145" s="25" t="str">
        <f>IF(ISBLANK(B145), "",IF(F145=B145, 'Calc - Win Probability'!N145, 1-'Calc - Win Probability'!N145))</f>
        <v/>
      </c>
      <c r="H145" s="4" t="str">
        <f t="shared" si="6"/>
        <v/>
      </c>
      <c r="I145" s="4" t="str">
        <f t="shared" si="7"/>
        <v/>
      </c>
      <c r="J145" s="1"/>
      <c r="K145" s="1"/>
      <c r="L145" s="1"/>
      <c r="M145" s="1"/>
    </row>
    <row r="146" spans="1:13" x14ac:dyDescent="0.45">
      <c r="A146" s="3">
        <f t="shared" si="8"/>
        <v>45220</v>
      </c>
      <c r="B146" s="1"/>
      <c r="C146" s="1"/>
      <c r="D146" s="1"/>
      <c r="E146" s="4" t="str">
        <f>IF(ISBLANK(B146), "",ROUND(Calc!O146, 1))</f>
        <v/>
      </c>
      <c r="F146" s="4" t="str">
        <f t="shared" si="5"/>
        <v/>
      </c>
      <c r="G146" s="25" t="str">
        <f>IF(ISBLANK(B146), "",IF(F146=B146, 'Calc - Win Probability'!N146, 1-'Calc - Win Probability'!N146))</f>
        <v/>
      </c>
      <c r="H146" s="4" t="str">
        <f t="shared" si="6"/>
        <v/>
      </c>
      <c r="I146" s="4" t="str">
        <f t="shared" si="7"/>
        <v/>
      </c>
      <c r="J146" s="1"/>
      <c r="K146" s="1"/>
      <c r="L146" s="1"/>
      <c r="M146" s="1"/>
    </row>
    <row r="147" spans="1:13" x14ac:dyDescent="0.45">
      <c r="A147" s="3">
        <f t="shared" si="8"/>
        <v>45220</v>
      </c>
      <c r="B147" s="1"/>
      <c r="C147" s="1"/>
      <c r="D147" s="1"/>
      <c r="E147" s="4" t="str">
        <f>IF(ISBLANK(B147), "",ROUND(Calc!O147, 1))</f>
        <v/>
      </c>
      <c r="F147" s="4" t="str">
        <f t="shared" si="5"/>
        <v/>
      </c>
      <c r="G147" s="25" t="str">
        <f>IF(ISBLANK(B147), "",IF(F147=B147, 'Calc - Win Probability'!N147, 1-'Calc - Win Probability'!N147))</f>
        <v/>
      </c>
      <c r="H147" s="4" t="str">
        <f t="shared" si="6"/>
        <v/>
      </c>
      <c r="I147" s="4" t="str">
        <f t="shared" si="7"/>
        <v/>
      </c>
      <c r="J147" s="1"/>
      <c r="K147" s="1"/>
      <c r="L147" s="1"/>
      <c r="M147" s="1"/>
    </row>
    <row r="148" spans="1:13" x14ac:dyDescent="0.45">
      <c r="A148" s="3">
        <f t="shared" si="8"/>
        <v>45220</v>
      </c>
      <c r="B148" s="1"/>
      <c r="C148" s="1"/>
      <c r="D148" s="1"/>
      <c r="E148" s="4" t="str">
        <f>IF(ISBLANK(B148), "",ROUND(Calc!O148, 1))</f>
        <v/>
      </c>
      <c r="F148" s="4" t="str">
        <f t="shared" si="5"/>
        <v/>
      </c>
      <c r="G148" s="25" t="str">
        <f>IF(ISBLANK(B148), "",IF(F148=B148, 'Calc - Win Probability'!N148, 1-'Calc - Win Probability'!N148))</f>
        <v/>
      </c>
      <c r="H148" s="4" t="str">
        <f t="shared" si="6"/>
        <v/>
      </c>
      <c r="I148" s="4" t="str">
        <f t="shared" si="7"/>
        <v/>
      </c>
      <c r="J148" s="1"/>
      <c r="K148" s="1"/>
      <c r="L148" s="1"/>
      <c r="M148" s="1"/>
    </row>
    <row r="149" spans="1:13" x14ac:dyDescent="0.45">
      <c r="A149" s="3">
        <f t="shared" si="8"/>
        <v>45220</v>
      </c>
      <c r="B149" s="1"/>
      <c r="C149" s="1"/>
      <c r="D149" s="1"/>
      <c r="E149" s="4" t="str">
        <f>IF(ISBLANK(B149), "",ROUND(Calc!O149, 1))</f>
        <v/>
      </c>
      <c r="F149" s="4" t="str">
        <f t="shared" si="5"/>
        <v/>
      </c>
      <c r="G149" s="25" t="str">
        <f>IF(ISBLANK(B149), "",IF(F149=B149, 'Calc - Win Probability'!N149, 1-'Calc - Win Probability'!N149))</f>
        <v/>
      </c>
      <c r="H149" s="4" t="str">
        <f t="shared" si="6"/>
        <v/>
      </c>
      <c r="I149" s="4" t="str">
        <f t="shared" si="7"/>
        <v/>
      </c>
      <c r="J149" s="1"/>
      <c r="K149" s="1"/>
      <c r="L149" s="1"/>
      <c r="M149" s="1"/>
    </row>
    <row r="150" spans="1:13" x14ac:dyDescent="0.45">
      <c r="A150" s="3">
        <f t="shared" si="8"/>
        <v>45220</v>
      </c>
      <c r="B150" s="1"/>
      <c r="C150" s="1"/>
      <c r="D150" s="1"/>
      <c r="E150" s="4" t="str">
        <f>IF(ISBLANK(B150), "",ROUND(Calc!O150, 1))</f>
        <v/>
      </c>
      <c r="F150" s="4" t="str">
        <f t="shared" si="5"/>
        <v/>
      </c>
      <c r="G150" s="25" t="str">
        <f>IF(ISBLANK(B150), "",IF(F150=B150, 'Calc - Win Probability'!N150, 1-'Calc - Win Probability'!N150))</f>
        <v/>
      </c>
      <c r="H150" s="4" t="str">
        <f t="shared" si="6"/>
        <v/>
      </c>
      <c r="I150" s="4" t="str">
        <f t="shared" si="7"/>
        <v/>
      </c>
      <c r="J150" s="1"/>
      <c r="K150" s="1"/>
      <c r="L150" s="1"/>
      <c r="M150" s="1"/>
    </row>
    <row r="151" spans="1:13" x14ac:dyDescent="0.45">
      <c r="A151" s="3">
        <f t="shared" si="8"/>
        <v>45220</v>
      </c>
      <c r="B151" s="1"/>
      <c r="C151" s="1"/>
      <c r="D151" s="1"/>
      <c r="E151" s="4" t="str">
        <f>IF(ISBLANK(B151), "",ROUND(Calc!O151, 1))</f>
        <v/>
      </c>
      <c r="F151" s="4" t="str">
        <f t="shared" si="5"/>
        <v/>
      </c>
      <c r="G151" s="25" t="str">
        <f>IF(ISBLANK(B151), "",IF(F151=B151, 'Calc - Win Probability'!N151, 1-'Calc - Win Probability'!N151))</f>
        <v/>
      </c>
      <c r="H151" s="4" t="str">
        <f t="shared" si="6"/>
        <v/>
      </c>
      <c r="I151" s="4" t="str">
        <f t="shared" si="7"/>
        <v/>
      </c>
      <c r="J151" s="1"/>
      <c r="K151" s="1"/>
      <c r="L151" s="1"/>
      <c r="M151" s="1"/>
    </row>
    <row r="152" spans="1:13" x14ac:dyDescent="0.45">
      <c r="A152" s="3">
        <f t="shared" si="8"/>
        <v>45220</v>
      </c>
      <c r="B152" s="1"/>
      <c r="C152" s="1"/>
      <c r="D152" s="1"/>
      <c r="E152" s="4" t="str">
        <f>IF(ISBLANK(B152), "",ROUND(Calc!O152, 1))</f>
        <v/>
      </c>
      <c r="F152" s="4" t="str">
        <f t="shared" si="5"/>
        <v/>
      </c>
      <c r="G152" s="25" t="str">
        <f>IF(ISBLANK(B152), "",IF(F152=B152, 'Calc - Win Probability'!N152, 1-'Calc - Win Probability'!N152))</f>
        <v/>
      </c>
      <c r="H152" s="4" t="str">
        <f t="shared" si="6"/>
        <v/>
      </c>
      <c r="I152" s="4" t="str">
        <f t="shared" si="7"/>
        <v/>
      </c>
      <c r="J152" s="1"/>
      <c r="K152" s="1"/>
      <c r="L152" s="1"/>
      <c r="M152" s="1"/>
    </row>
    <row r="153" spans="1:13" x14ac:dyDescent="0.45">
      <c r="A153" s="3">
        <f t="shared" si="8"/>
        <v>45220</v>
      </c>
      <c r="B153" s="1"/>
      <c r="C153" s="1"/>
      <c r="D153" s="1"/>
      <c r="E153" s="4" t="str">
        <f>IF(ISBLANK(B153), "",ROUND(Calc!O153, 1))</f>
        <v/>
      </c>
      <c r="F153" s="4" t="str">
        <f t="shared" si="5"/>
        <v/>
      </c>
      <c r="G153" s="25" t="str">
        <f>IF(ISBLANK(B153), "",IF(F153=B153, 'Calc - Win Probability'!N153, 1-'Calc - Win Probability'!N153))</f>
        <v/>
      </c>
      <c r="H153" s="4" t="str">
        <f t="shared" si="6"/>
        <v/>
      </c>
      <c r="I153" s="4" t="str">
        <f t="shared" si="7"/>
        <v/>
      </c>
      <c r="J153" s="1"/>
      <c r="K153" s="1"/>
      <c r="L153" s="1"/>
      <c r="M153" s="1"/>
    </row>
    <row r="154" spans="1:13" x14ac:dyDescent="0.45">
      <c r="A154" s="3">
        <f t="shared" si="8"/>
        <v>45220</v>
      </c>
      <c r="B154" s="1"/>
      <c r="C154" s="1"/>
      <c r="D154" s="1"/>
      <c r="E154" s="4" t="str">
        <f>IF(ISBLANK(B154), "",ROUND(Calc!O154, 1))</f>
        <v/>
      </c>
      <c r="F154" s="4" t="str">
        <f t="shared" si="5"/>
        <v/>
      </c>
      <c r="G154" s="25" t="str">
        <f>IF(ISBLANK(B154), "",IF(F154=B154, 'Calc - Win Probability'!N154, 1-'Calc - Win Probability'!N154))</f>
        <v/>
      </c>
      <c r="H154" s="4" t="str">
        <f t="shared" si="6"/>
        <v/>
      </c>
      <c r="I154" s="4" t="str">
        <f t="shared" si="7"/>
        <v/>
      </c>
      <c r="J154" s="1"/>
      <c r="K154" s="1"/>
      <c r="L154" s="1"/>
      <c r="M154" s="1"/>
    </row>
    <row r="155" spans="1:13" x14ac:dyDescent="0.45">
      <c r="A155" s="3">
        <f t="shared" si="8"/>
        <v>45220</v>
      </c>
      <c r="B155" s="1"/>
      <c r="C155" s="1"/>
      <c r="D155" s="1"/>
      <c r="E155" s="4" t="str">
        <f>IF(ISBLANK(B155), "",ROUND(Calc!O155, 1))</f>
        <v/>
      </c>
      <c r="F155" s="4" t="str">
        <f t="shared" si="5"/>
        <v/>
      </c>
      <c r="G155" s="25" t="str">
        <f>IF(ISBLANK(B155), "",IF(F155=B155, 'Calc - Win Probability'!N155, 1-'Calc - Win Probability'!N155))</f>
        <v/>
      </c>
      <c r="H155" s="4" t="str">
        <f t="shared" si="6"/>
        <v/>
      </c>
      <c r="I155" s="4" t="str">
        <f t="shared" si="7"/>
        <v/>
      </c>
      <c r="J155" s="1"/>
      <c r="K155" s="1"/>
      <c r="L155" s="1"/>
      <c r="M155" s="1"/>
    </row>
    <row r="156" spans="1:13" x14ac:dyDescent="0.45">
      <c r="A156" s="3">
        <f t="shared" si="8"/>
        <v>45220</v>
      </c>
      <c r="B156" s="1"/>
      <c r="C156" s="1"/>
      <c r="D156" s="1"/>
      <c r="E156" s="4" t="str">
        <f>IF(ISBLANK(B156), "",ROUND(Calc!O156, 1))</f>
        <v/>
      </c>
      <c r="F156" s="4" t="str">
        <f t="shared" si="5"/>
        <v/>
      </c>
      <c r="G156" s="25" t="str">
        <f>IF(ISBLANK(B156), "",IF(F156=B156, 'Calc - Win Probability'!N156, 1-'Calc - Win Probability'!N156))</f>
        <v/>
      </c>
      <c r="H156" s="4" t="str">
        <f t="shared" si="6"/>
        <v/>
      </c>
      <c r="I156" s="4" t="str">
        <f t="shared" si="7"/>
        <v/>
      </c>
      <c r="J156" s="1"/>
      <c r="K156" s="1"/>
      <c r="L156" s="1"/>
      <c r="M156" s="1"/>
    </row>
    <row r="157" spans="1:13" x14ac:dyDescent="0.45">
      <c r="A157" s="3">
        <f t="shared" si="8"/>
        <v>45220</v>
      </c>
      <c r="B157" s="1"/>
      <c r="C157" s="1"/>
      <c r="D157" s="1"/>
      <c r="E157" s="4" t="str">
        <f>IF(ISBLANK(B157), "",ROUND(Calc!O157, 1))</f>
        <v/>
      </c>
      <c r="F157" s="4" t="str">
        <f t="shared" si="5"/>
        <v/>
      </c>
      <c r="G157" s="25" t="str">
        <f>IF(ISBLANK(B157), "",IF(F157=B157, 'Calc - Win Probability'!N157, 1-'Calc - Win Probability'!N157))</f>
        <v/>
      </c>
      <c r="H157" s="4" t="str">
        <f t="shared" si="6"/>
        <v/>
      </c>
      <c r="I157" s="4" t="str">
        <f t="shared" si="7"/>
        <v/>
      </c>
      <c r="J157" s="1"/>
      <c r="K157" s="1"/>
      <c r="L157" s="1"/>
      <c r="M157" s="1"/>
    </row>
    <row r="158" spans="1:13" x14ac:dyDescent="0.45">
      <c r="A158" s="3">
        <f t="shared" si="8"/>
        <v>45220</v>
      </c>
      <c r="B158" s="1"/>
      <c r="C158" s="1"/>
      <c r="D158" s="1"/>
      <c r="E158" s="4" t="str">
        <f>IF(ISBLANK(B158), "",ROUND(Calc!O158, 1))</f>
        <v/>
      </c>
      <c r="F158" s="4" t="str">
        <f t="shared" si="5"/>
        <v/>
      </c>
      <c r="G158" s="25" t="str">
        <f>IF(ISBLANK(B158), "",IF(F158=B158, 'Calc - Win Probability'!N158, 1-'Calc - Win Probability'!N158))</f>
        <v/>
      </c>
      <c r="H158" s="4" t="str">
        <f t="shared" si="6"/>
        <v/>
      </c>
      <c r="I158" s="4" t="str">
        <f t="shared" si="7"/>
        <v/>
      </c>
      <c r="J158" s="1"/>
      <c r="K158" s="1"/>
      <c r="L158" s="1"/>
      <c r="M158" s="1"/>
    </row>
    <row r="159" spans="1:13" x14ac:dyDescent="0.45">
      <c r="A159" s="3">
        <f t="shared" si="8"/>
        <v>45220</v>
      </c>
      <c r="B159" s="1"/>
      <c r="C159" s="1"/>
      <c r="D159" s="1"/>
      <c r="E159" s="4" t="str">
        <f>IF(ISBLANK(B159), "",ROUND(Calc!O159, 1))</f>
        <v/>
      </c>
      <c r="F159" s="4" t="str">
        <f t="shared" si="5"/>
        <v/>
      </c>
      <c r="G159" s="25" t="str">
        <f>IF(ISBLANK(B159), "",IF(F159=B159, 'Calc - Win Probability'!N159, 1-'Calc - Win Probability'!N159))</f>
        <v/>
      </c>
      <c r="H159" s="4" t="str">
        <f t="shared" si="6"/>
        <v/>
      </c>
      <c r="I159" s="4" t="str">
        <f t="shared" si="7"/>
        <v/>
      </c>
      <c r="J159" s="1"/>
      <c r="K159" s="1"/>
      <c r="L159" s="1"/>
      <c r="M159" s="1"/>
    </row>
    <row r="160" spans="1:13" x14ac:dyDescent="0.45">
      <c r="A160" s="3">
        <f t="shared" si="8"/>
        <v>45220</v>
      </c>
      <c r="B160" s="1"/>
      <c r="C160" s="1"/>
      <c r="D160" s="1"/>
      <c r="E160" s="4" t="str">
        <f>IF(ISBLANK(B160), "",ROUND(Calc!O160, 1))</f>
        <v/>
      </c>
      <c r="F160" s="4" t="str">
        <f t="shared" si="5"/>
        <v/>
      </c>
      <c r="G160" s="25" t="str">
        <f>IF(ISBLANK(B160), "",IF(F160=B160, 'Calc - Win Probability'!N160, 1-'Calc - Win Probability'!N160))</f>
        <v/>
      </c>
      <c r="H160" s="4" t="str">
        <f t="shared" si="6"/>
        <v/>
      </c>
      <c r="I160" s="4" t="str">
        <f t="shared" si="7"/>
        <v/>
      </c>
      <c r="J160" s="1"/>
      <c r="K160" s="1"/>
      <c r="L160" s="1"/>
      <c r="M160" s="1"/>
    </row>
    <row r="161" spans="1:13" x14ac:dyDescent="0.45">
      <c r="A161" s="3">
        <f t="shared" si="8"/>
        <v>45220</v>
      </c>
      <c r="B161" s="1"/>
      <c r="C161" s="1"/>
      <c r="D161" s="1"/>
      <c r="E161" s="4" t="str">
        <f>IF(ISBLANK(B161), "",ROUND(Calc!O161, 1))</f>
        <v/>
      </c>
      <c r="F161" s="4" t="str">
        <f t="shared" si="5"/>
        <v/>
      </c>
      <c r="G161" s="25" t="str">
        <f>IF(ISBLANK(B161), "",IF(F161=B161, 'Calc - Win Probability'!N161, 1-'Calc - Win Probability'!N161))</f>
        <v/>
      </c>
      <c r="H161" s="4" t="str">
        <f t="shared" si="6"/>
        <v/>
      </c>
      <c r="I161" s="4" t="str">
        <f t="shared" si="7"/>
        <v/>
      </c>
      <c r="J161" s="1"/>
      <c r="K161" s="1"/>
      <c r="L161" s="1"/>
      <c r="M161" s="1"/>
    </row>
    <row r="162" spans="1:13" x14ac:dyDescent="0.45">
      <c r="A162" s="3">
        <f t="shared" si="8"/>
        <v>45220</v>
      </c>
      <c r="B162" s="1"/>
      <c r="C162" s="1"/>
      <c r="D162" s="1"/>
      <c r="E162" s="4" t="str">
        <f>IF(ISBLANK(B162), "",ROUND(Calc!O162, 1))</f>
        <v/>
      </c>
      <c r="F162" s="4" t="str">
        <f t="shared" si="5"/>
        <v/>
      </c>
      <c r="G162" s="25" t="str">
        <f>IF(ISBLANK(B162), "",IF(F162=B162, 'Calc - Win Probability'!N162, 1-'Calc - Win Probability'!N162))</f>
        <v/>
      </c>
      <c r="H162" s="4" t="str">
        <f t="shared" si="6"/>
        <v/>
      </c>
      <c r="I162" s="4" t="str">
        <f t="shared" si="7"/>
        <v/>
      </c>
      <c r="J162" s="1"/>
      <c r="K162" s="1"/>
      <c r="L162" s="1"/>
      <c r="M162" s="1"/>
    </row>
    <row r="163" spans="1:13" x14ac:dyDescent="0.45">
      <c r="A163" s="3">
        <f t="shared" si="8"/>
        <v>45220</v>
      </c>
      <c r="B163" s="1"/>
      <c r="C163" s="1"/>
      <c r="D163" s="1"/>
      <c r="E163" s="4" t="str">
        <f>IF(ISBLANK(B163), "",ROUND(Calc!O163, 1))</f>
        <v/>
      </c>
      <c r="F163" s="4" t="str">
        <f t="shared" si="5"/>
        <v/>
      </c>
      <c r="G163" s="25" t="str">
        <f>IF(ISBLANK(B163), "",IF(F163=B163, 'Calc - Win Probability'!N163, 1-'Calc - Win Probability'!N163))</f>
        <v/>
      </c>
      <c r="H163" s="4" t="str">
        <f t="shared" si="6"/>
        <v/>
      </c>
      <c r="I163" s="4" t="str">
        <f t="shared" si="7"/>
        <v/>
      </c>
      <c r="J163" s="1"/>
      <c r="K163" s="1"/>
      <c r="L163" s="1"/>
      <c r="M163" s="1"/>
    </row>
    <row r="164" spans="1:13" x14ac:dyDescent="0.45">
      <c r="A164" s="3">
        <f t="shared" si="8"/>
        <v>45220</v>
      </c>
      <c r="B164" s="1"/>
      <c r="C164" s="1"/>
      <c r="D164" s="1"/>
      <c r="E164" s="4" t="str">
        <f>IF(ISBLANK(B164), "",ROUND(Calc!O164, 1))</f>
        <v/>
      </c>
      <c r="F164" s="4" t="str">
        <f t="shared" si="5"/>
        <v/>
      </c>
      <c r="G164" s="25" t="str">
        <f>IF(ISBLANK(B164), "",IF(F164=B164, 'Calc - Win Probability'!N164, 1-'Calc - Win Probability'!N164))</f>
        <v/>
      </c>
      <c r="H164" s="4" t="str">
        <f t="shared" si="6"/>
        <v/>
      </c>
      <c r="I164" s="4" t="str">
        <f t="shared" si="7"/>
        <v/>
      </c>
      <c r="J164" s="1"/>
      <c r="K164" s="1"/>
      <c r="L164" s="1"/>
      <c r="M164" s="1"/>
    </row>
    <row r="165" spans="1:13" x14ac:dyDescent="0.45">
      <c r="A165" s="3">
        <f t="shared" si="8"/>
        <v>45220</v>
      </c>
      <c r="B165" s="1"/>
      <c r="C165" s="1"/>
      <c r="D165" s="1"/>
      <c r="E165" s="4" t="str">
        <f>IF(ISBLANK(B165), "",ROUND(Calc!O165, 1))</f>
        <v/>
      </c>
      <c r="F165" s="4" t="str">
        <f t="shared" si="5"/>
        <v/>
      </c>
      <c r="G165" s="25" t="str">
        <f>IF(ISBLANK(B165), "",IF(F165=B165, 'Calc - Win Probability'!N165, 1-'Calc - Win Probability'!N165))</f>
        <v/>
      </c>
      <c r="H165" s="4" t="str">
        <f t="shared" si="6"/>
        <v/>
      </c>
      <c r="I165" s="4" t="str">
        <f t="shared" si="7"/>
        <v/>
      </c>
      <c r="J165" s="1"/>
      <c r="K165" s="1"/>
      <c r="L165" s="1"/>
      <c r="M165" s="1"/>
    </row>
    <row r="166" spans="1:13" x14ac:dyDescent="0.45">
      <c r="A166" s="3">
        <f t="shared" si="8"/>
        <v>45220</v>
      </c>
      <c r="B166" s="1"/>
      <c r="C166" s="1"/>
      <c r="D166" s="1"/>
      <c r="E166" s="4" t="str">
        <f>IF(ISBLANK(B166), "",ROUND(Calc!O166, 1))</f>
        <v/>
      </c>
      <c r="F166" s="4" t="str">
        <f t="shared" si="5"/>
        <v/>
      </c>
      <c r="G166" s="25" t="str">
        <f>IF(ISBLANK(B166), "",IF(F166=B166, 'Calc - Win Probability'!N166, 1-'Calc - Win Probability'!N166))</f>
        <v/>
      </c>
      <c r="H166" s="4" t="str">
        <f t="shared" si="6"/>
        <v/>
      </c>
      <c r="I166" s="4" t="str">
        <f t="shared" si="7"/>
        <v/>
      </c>
      <c r="J166" s="1"/>
      <c r="K166" s="1"/>
      <c r="L166" s="1"/>
      <c r="M166" s="1"/>
    </row>
    <row r="167" spans="1:13" x14ac:dyDescent="0.45">
      <c r="A167" s="3">
        <f t="shared" si="8"/>
        <v>45220</v>
      </c>
      <c r="B167" s="1"/>
      <c r="C167" s="1"/>
      <c r="D167" s="1"/>
      <c r="E167" s="4" t="str">
        <f>IF(ISBLANK(B167), "",ROUND(Calc!O167, 1))</f>
        <v/>
      </c>
      <c r="F167" s="4" t="str">
        <f t="shared" si="5"/>
        <v/>
      </c>
      <c r="G167" s="25" t="str">
        <f>IF(ISBLANK(B167), "",IF(F167=B167, 'Calc - Win Probability'!N167, 1-'Calc - Win Probability'!N167))</f>
        <v/>
      </c>
      <c r="H167" s="4" t="str">
        <f t="shared" si="6"/>
        <v/>
      </c>
      <c r="I167" s="4" t="str">
        <f t="shared" si="7"/>
        <v/>
      </c>
      <c r="J167" s="1"/>
      <c r="K167" s="1"/>
      <c r="L167" s="1"/>
      <c r="M167" s="1"/>
    </row>
    <row r="168" spans="1:13" x14ac:dyDescent="0.45">
      <c r="A168" s="3">
        <f t="shared" si="8"/>
        <v>45220</v>
      </c>
      <c r="B168" s="1"/>
      <c r="C168" s="1"/>
      <c r="D168" s="1"/>
      <c r="E168" s="4" t="str">
        <f>IF(ISBLANK(B168), "",ROUND(Calc!O168, 1))</f>
        <v/>
      </c>
      <c r="F168" s="4" t="str">
        <f t="shared" si="5"/>
        <v/>
      </c>
      <c r="G168" s="25" t="str">
        <f>IF(ISBLANK(B168), "",IF(F168=B168, 'Calc - Win Probability'!N168, 1-'Calc - Win Probability'!N168))</f>
        <v/>
      </c>
      <c r="H168" s="4" t="str">
        <f t="shared" si="6"/>
        <v/>
      </c>
      <c r="I168" s="4" t="str">
        <f t="shared" si="7"/>
        <v/>
      </c>
      <c r="J168" s="1"/>
      <c r="K168" s="1"/>
      <c r="L168" s="1"/>
      <c r="M168" s="1"/>
    </row>
    <row r="169" spans="1:13" x14ac:dyDescent="0.45">
      <c r="A169" s="3">
        <f t="shared" si="8"/>
        <v>45220</v>
      </c>
      <c r="B169" s="1"/>
      <c r="C169" s="1"/>
      <c r="D169" s="1"/>
      <c r="E169" s="4" t="str">
        <f>IF(ISBLANK(B169), "",ROUND(Calc!O169, 1))</f>
        <v/>
      </c>
      <c r="F169" s="4" t="str">
        <f t="shared" si="5"/>
        <v/>
      </c>
      <c r="G169" s="25" t="str">
        <f>IF(ISBLANK(B169), "",IF(F169=B169, 'Calc - Win Probability'!N169, 1-'Calc - Win Probability'!N169))</f>
        <v/>
      </c>
      <c r="H169" s="4" t="str">
        <f t="shared" si="6"/>
        <v/>
      </c>
      <c r="I169" s="4" t="str">
        <f t="shared" si="7"/>
        <v/>
      </c>
      <c r="J169" s="1"/>
      <c r="K169" s="1"/>
      <c r="L169" s="1"/>
      <c r="M169" s="1"/>
    </row>
    <row r="170" spans="1:13" x14ac:dyDescent="0.45">
      <c r="A170" s="3">
        <f t="shared" si="8"/>
        <v>45220</v>
      </c>
      <c r="B170" s="1"/>
      <c r="C170" s="1"/>
      <c r="D170" s="1"/>
      <c r="E170" s="4" t="str">
        <f>IF(ISBLANK(B170), "",ROUND(Calc!O170, 1))</f>
        <v/>
      </c>
      <c r="F170" s="4" t="str">
        <f t="shared" si="5"/>
        <v/>
      </c>
      <c r="G170" s="25" t="str">
        <f>IF(ISBLANK(B170), "",IF(F170=B170, 'Calc - Win Probability'!N170, 1-'Calc - Win Probability'!N170))</f>
        <v/>
      </c>
      <c r="H170" s="4" t="str">
        <f t="shared" si="6"/>
        <v/>
      </c>
      <c r="I170" s="4" t="str">
        <f t="shared" si="7"/>
        <v/>
      </c>
      <c r="J170" s="1"/>
      <c r="K170" s="1"/>
      <c r="L170" s="1"/>
      <c r="M170" s="1"/>
    </row>
    <row r="171" spans="1:13" x14ac:dyDescent="0.45">
      <c r="A171" s="3">
        <f t="shared" si="8"/>
        <v>45220</v>
      </c>
      <c r="B171" s="1"/>
      <c r="C171" s="1"/>
      <c r="D171" s="1"/>
      <c r="E171" s="4" t="str">
        <f>IF(ISBLANK(B171), "",ROUND(Calc!O171, 1))</f>
        <v/>
      </c>
      <c r="F171" s="4" t="str">
        <f t="shared" si="5"/>
        <v/>
      </c>
      <c r="G171" s="25" t="str">
        <f>IF(ISBLANK(B171), "",IF(F171=B171, 'Calc - Win Probability'!N171, 1-'Calc - Win Probability'!N171))</f>
        <v/>
      </c>
      <c r="H171" s="4" t="str">
        <f t="shared" si="6"/>
        <v/>
      </c>
      <c r="I171" s="4" t="str">
        <f t="shared" si="7"/>
        <v/>
      </c>
      <c r="J171" s="1"/>
      <c r="K171" s="1"/>
      <c r="L171" s="1"/>
      <c r="M171" s="1"/>
    </row>
    <row r="172" spans="1:13" x14ac:dyDescent="0.45">
      <c r="A172" s="3">
        <f t="shared" si="8"/>
        <v>45220</v>
      </c>
      <c r="B172" s="1"/>
      <c r="C172" s="1"/>
      <c r="D172" s="1"/>
      <c r="E172" s="4" t="str">
        <f>IF(ISBLANK(B172), "",ROUND(Calc!O172, 1))</f>
        <v/>
      </c>
      <c r="F172" s="4" t="str">
        <f t="shared" ref="F172:F235" si="9">IF(ISBLANK(B172), "",IF(E172&gt;0,C172,B172))</f>
        <v/>
      </c>
      <c r="G172" s="25" t="str">
        <f>IF(ISBLANK(B172), "",IF(F172=B172, 'Calc - Win Probability'!N172, 1-'Calc - Win Probability'!N172))</f>
        <v/>
      </c>
      <c r="H172" s="4" t="str">
        <f t="shared" ref="H172:H235" si="10">IF(ISBLANK(B172),"",IF(E172&lt;D172, "Y","N"))</f>
        <v/>
      </c>
      <c r="I172" s="4" t="str">
        <f t="shared" ref="I172:I235" si="11">IF(ISBLANK(B172),"",IF(OR(AND(E172&lt;0, E172&lt;D172), AND(E172&gt;0, E172&gt;D172)),"Y","N"))</f>
        <v/>
      </c>
      <c r="J172" s="1"/>
      <c r="K172" s="1"/>
      <c r="L172" s="1"/>
      <c r="M172" s="1"/>
    </row>
    <row r="173" spans="1:13" x14ac:dyDescent="0.45">
      <c r="A173" s="3">
        <f t="shared" si="8"/>
        <v>45220</v>
      </c>
      <c r="B173" s="1"/>
      <c r="C173" s="1"/>
      <c r="D173" s="1"/>
      <c r="E173" s="4" t="str">
        <f>IF(ISBLANK(B173), "",ROUND(Calc!O173, 1))</f>
        <v/>
      </c>
      <c r="F173" s="4" t="str">
        <f t="shared" si="9"/>
        <v/>
      </c>
      <c r="G173" s="25" t="str">
        <f>IF(ISBLANK(B173), "",IF(F173=B173, 'Calc - Win Probability'!N173, 1-'Calc - Win Probability'!N173))</f>
        <v/>
      </c>
      <c r="H173" s="4" t="str">
        <f t="shared" si="10"/>
        <v/>
      </c>
      <c r="I173" s="4" t="str">
        <f t="shared" si="11"/>
        <v/>
      </c>
      <c r="J173" s="1"/>
      <c r="K173" s="1"/>
      <c r="L173" s="1"/>
      <c r="M173" s="1"/>
    </row>
    <row r="174" spans="1:13" x14ac:dyDescent="0.45">
      <c r="A174" s="3">
        <f t="shared" si="8"/>
        <v>45220</v>
      </c>
      <c r="B174" s="1"/>
      <c r="C174" s="1"/>
      <c r="D174" s="1"/>
      <c r="E174" s="4" t="str">
        <f>IF(ISBLANK(B174), "",ROUND(Calc!O174, 1))</f>
        <v/>
      </c>
      <c r="F174" s="4" t="str">
        <f t="shared" si="9"/>
        <v/>
      </c>
      <c r="G174" s="25" t="str">
        <f>IF(ISBLANK(B174), "",IF(F174=B174, 'Calc - Win Probability'!N174, 1-'Calc - Win Probability'!N174))</f>
        <v/>
      </c>
      <c r="H174" s="4" t="str">
        <f t="shared" si="10"/>
        <v/>
      </c>
      <c r="I174" s="4" t="str">
        <f t="shared" si="11"/>
        <v/>
      </c>
      <c r="J174" s="1"/>
      <c r="K174" s="1"/>
      <c r="L174" s="1"/>
      <c r="M174" s="1"/>
    </row>
    <row r="175" spans="1:13" x14ac:dyDescent="0.45">
      <c r="A175" s="3">
        <f t="shared" si="8"/>
        <v>45220</v>
      </c>
      <c r="B175" s="1"/>
      <c r="C175" s="1"/>
      <c r="D175" s="1"/>
      <c r="E175" s="4" t="str">
        <f>IF(ISBLANK(B175), "",ROUND(Calc!O175, 1))</f>
        <v/>
      </c>
      <c r="F175" s="4" t="str">
        <f t="shared" si="9"/>
        <v/>
      </c>
      <c r="G175" s="25" t="str">
        <f>IF(ISBLANK(B175), "",IF(F175=B175, 'Calc - Win Probability'!N175, 1-'Calc - Win Probability'!N175))</f>
        <v/>
      </c>
      <c r="H175" s="4" t="str">
        <f t="shared" si="10"/>
        <v/>
      </c>
      <c r="I175" s="4" t="str">
        <f t="shared" si="11"/>
        <v/>
      </c>
      <c r="J175" s="1"/>
      <c r="K175" s="1"/>
      <c r="L175" s="1"/>
      <c r="M175" s="1"/>
    </row>
    <row r="176" spans="1:13" x14ac:dyDescent="0.45">
      <c r="A176" s="3">
        <f t="shared" si="8"/>
        <v>45220</v>
      </c>
      <c r="B176" s="1"/>
      <c r="C176" s="1"/>
      <c r="D176" s="1"/>
      <c r="E176" s="4" t="str">
        <f>IF(ISBLANK(B176), "",ROUND(Calc!O176, 1))</f>
        <v/>
      </c>
      <c r="F176" s="4" t="str">
        <f t="shared" si="9"/>
        <v/>
      </c>
      <c r="G176" s="25" t="str">
        <f>IF(ISBLANK(B176), "",IF(F176=B176, 'Calc - Win Probability'!N176, 1-'Calc - Win Probability'!N176))</f>
        <v/>
      </c>
      <c r="H176" s="4" t="str">
        <f t="shared" si="10"/>
        <v/>
      </c>
      <c r="I176" s="4" t="str">
        <f t="shared" si="11"/>
        <v/>
      </c>
      <c r="J176" s="1"/>
      <c r="K176" s="1"/>
      <c r="L176" s="1"/>
      <c r="M176" s="1"/>
    </row>
    <row r="177" spans="1:13" x14ac:dyDescent="0.45">
      <c r="A177" s="3">
        <f t="shared" si="8"/>
        <v>45220</v>
      </c>
      <c r="B177" s="1"/>
      <c r="C177" s="1"/>
      <c r="D177" s="1"/>
      <c r="E177" s="4" t="str">
        <f>IF(ISBLANK(B177), "",ROUND(Calc!O177, 1))</f>
        <v/>
      </c>
      <c r="F177" s="4" t="str">
        <f t="shared" si="9"/>
        <v/>
      </c>
      <c r="G177" s="25" t="str">
        <f>IF(ISBLANK(B177), "",IF(F177=B177, 'Calc - Win Probability'!N177, 1-'Calc - Win Probability'!N177))</f>
        <v/>
      </c>
      <c r="H177" s="4" t="str">
        <f t="shared" si="10"/>
        <v/>
      </c>
      <c r="I177" s="4" t="str">
        <f t="shared" si="11"/>
        <v/>
      </c>
      <c r="J177" s="1"/>
      <c r="K177" s="1"/>
      <c r="L177" s="1"/>
      <c r="M177" s="1"/>
    </row>
    <row r="178" spans="1:13" x14ac:dyDescent="0.45">
      <c r="A178" s="3">
        <f t="shared" si="8"/>
        <v>45220</v>
      </c>
      <c r="B178" s="1"/>
      <c r="C178" s="1"/>
      <c r="D178" s="1"/>
      <c r="E178" s="4" t="str">
        <f>IF(ISBLANK(B178), "",ROUND(Calc!O178, 1))</f>
        <v/>
      </c>
      <c r="F178" s="4" t="str">
        <f t="shared" si="9"/>
        <v/>
      </c>
      <c r="G178" s="25" t="str">
        <f>IF(ISBLANK(B178), "",IF(F178=B178, 'Calc - Win Probability'!N178, 1-'Calc - Win Probability'!N178))</f>
        <v/>
      </c>
      <c r="H178" s="4" t="str">
        <f t="shared" si="10"/>
        <v/>
      </c>
      <c r="I178" s="4" t="str">
        <f t="shared" si="11"/>
        <v/>
      </c>
      <c r="J178" s="1"/>
      <c r="K178" s="1"/>
      <c r="L178" s="1"/>
      <c r="M178" s="1"/>
    </row>
    <row r="179" spans="1:13" x14ac:dyDescent="0.45">
      <c r="A179" s="3">
        <f t="shared" si="8"/>
        <v>45220</v>
      </c>
      <c r="B179" s="1"/>
      <c r="C179" s="1"/>
      <c r="D179" s="1"/>
      <c r="E179" s="4" t="str">
        <f>IF(ISBLANK(B179), "",ROUND(Calc!O179, 1))</f>
        <v/>
      </c>
      <c r="F179" s="4" t="str">
        <f t="shared" si="9"/>
        <v/>
      </c>
      <c r="G179" s="25" t="str">
        <f>IF(ISBLANK(B179), "",IF(F179=B179, 'Calc - Win Probability'!N179, 1-'Calc - Win Probability'!N179))</f>
        <v/>
      </c>
      <c r="H179" s="4" t="str">
        <f t="shared" si="10"/>
        <v/>
      </c>
      <c r="I179" s="4" t="str">
        <f t="shared" si="11"/>
        <v/>
      </c>
      <c r="J179" s="1"/>
      <c r="K179" s="1"/>
      <c r="L179" s="1"/>
      <c r="M179" s="1"/>
    </row>
    <row r="180" spans="1:13" x14ac:dyDescent="0.45">
      <c r="A180" s="3">
        <f t="shared" si="8"/>
        <v>45220</v>
      </c>
      <c r="B180" s="1"/>
      <c r="C180" s="1"/>
      <c r="D180" s="1"/>
      <c r="E180" s="4" t="str">
        <f>IF(ISBLANK(B180), "",ROUND(Calc!O180, 1))</f>
        <v/>
      </c>
      <c r="F180" s="4" t="str">
        <f t="shared" si="9"/>
        <v/>
      </c>
      <c r="G180" s="25" t="str">
        <f>IF(ISBLANK(B180), "",IF(F180=B180, 'Calc - Win Probability'!N180, 1-'Calc - Win Probability'!N180))</f>
        <v/>
      </c>
      <c r="H180" s="4" t="str">
        <f t="shared" si="10"/>
        <v/>
      </c>
      <c r="I180" s="4" t="str">
        <f t="shared" si="11"/>
        <v/>
      </c>
      <c r="J180" s="1"/>
      <c r="K180" s="1"/>
      <c r="L180" s="1"/>
      <c r="M180" s="1"/>
    </row>
    <row r="181" spans="1:13" x14ac:dyDescent="0.45">
      <c r="A181" s="3">
        <f t="shared" si="8"/>
        <v>45220</v>
      </c>
      <c r="B181" s="1"/>
      <c r="C181" s="1"/>
      <c r="D181" s="1"/>
      <c r="E181" s="4" t="str">
        <f>IF(ISBLANK(B181), "",ROUND(Calc!O181, 1))</f>
        <v/>
      </c>
      <c r="F181" s="4" t="str">
        <f t="shared" si="9"/>
        <v/>
      </c>
      <c r="G181" s="25" t="str">
        <f>IF(ISBLANK(B181), "",IF(F181=B181, 'Calc - Win Probability'!N181, 1-'Calc - Win Probability'!N181))</f>
        <v/>
      </c>
      <c r="H181" s="4" t="str">
        <f t="shared" si="10"/>
        <v/>
      </c>
      <c r="I181" s="4" t="str">
        <f t="shared" si="11"/>
        <v/>
      </c>
      <c r="J181" s="1"/>
      <c r="K181" s="1"/>
      <c r="L181" s="1"/>
      <c r="M181" s="1"/>
    </row>
    <row r="182" spans="1:13" x14ac:dyDescent="0.45">
      <c r="A182" s="3">
        <f t="shared" si="8"/>
        <v>45220</v>
      </c>
      <c r="B182" s="1"/>
      <c r="C182" s="1"/>
      <c r="D182" s="1"/>
      <c r="E182" s="4" t="str">
        <f>IF(ISBLANK(B182), "",ROUND(Calc!O182, 1))</f>
        <v/>
      </c>
      <c r="F182" s="4" t="str">
        <f t="shared" si="9"/>
        <v/>
      </c>
      <c r="G182" s="25" t="str">
        <f>IF(ISBLANK(B182), "",IF(F182=B182, 'Calc - Win Probability'!N182, 1-'Calc - Win Probability'!N182))</f>
        <v/>
      </c>
      <c r="H182" s="4" t="str">
        <f t="shared" si="10"/>
        <v/>
      </c>
      <c r="I182" s="4" t="str">
        <f t="shared" si="11"/>
        <v/>
      </c>
      <c r="J182" s="1"/>
      <c r="K182" s="1"/>
      <c r="L182" s="1"/>
      <c r="M182" s="1"/>
    </row>
    <row r="183" spans="1:13" x14ac:dyDescent="0.45">
      <c r="A183" s="3">
        <f t="shared" si="8"/>
        <v>45220</v>
      </c>
      <c r="B183" s="1"/>
      <c r="C183" s="1"/>
      <c r="D183" s="1"/>
      <c r="E183" s="4" t="str">
        <f>IF(ISBLANK(B183), "",ROUND(Calc!O183, 1))</f>
        <v/>
      </c>
      <c r="F183" s="4" t="str">
        <f t="shared" si="9"/>
        <v/>
      </c>
      <c r="G183" s="25" t="str">
        <f>IF(ISBLANK(B183), "",IF(F183=B183, 'Calc - Win Probability'!N183, 1-'Calc - Win Probability'!N183))</f>
        <v/>
      </c>
      <c r="H183" s="4" t="str">
        <f t="shared" si="10"/>
        <v/>
      </c>
      <c r="I183" s="4" t="str">
        <f t="shared" si="11"/>
        <v/>
      </c>
      <c r="J183" s="1"/>
      <c r="K183" s="1"/>
      <c r="L183" s="1"/>
      <c r="M183" s="1"/>
    </row>
    <row r="184" spans="1:13" x14ac:dyDescent="0.45">
      <c r="A184" s="3">
        <f t="shared" si="8"/>
        <v>45220</v>
      </c>
      <c r="B184" s="1"/>
      <c r="C184" s="1"/>
      <c r="D184" s="1"/>
      <c r="E184" s="4" t="str">
        <f>IF(ISBLANK(B184), "",ROUND(Calc!O184, 1))</f>
        <v/>
      </c>
      <c r="F184" s="4" t="str">
        <f t="shared" si="9"/>
        <v/>
      </c>
      <c r="G184" s="25" t="str">
        <f>IF(ISBLANK(B184), "",IF(F184=B184, 'Calc - Win Probability'!N184, 1-'Calc - Win Probability'!N184))</f>
        <v/>
      </c>
      <c r="H184" s="4" t="str">
        <f t="shared" si="10"/>
        <v/>
      </c>
      <c r="I184" s="4" t="str">
        <f t="shared" si="11"/>
        <v/>
      </c>
      <c r="J184" s="1"/>
      <c r="K184" s="1"/>
      <c r="L184" s="1"/>
      <c r="M184" s="1"/>
    </row>
    <row r="185" spans="1:13" x14ac:dyDescent="0.45">
      <c r="A185" s="3">
        <f t="shared" si="8"/>
        <v>45220</v>
      </c>
      <c r="B185" s="1"/>
      <c r="C185" s="1"/>
      <c r="D185" s="1"/>
      <c r="E185" s="4" t="str">
        <f>IF(ISBLANK(B185), "",ROUND(Calc!O185, 1))</f>
        <v/>
      </c>
      <c r="F185" s="4" t="str">
        <f t="shared" si="9"/>
        <v/>
      </c>
      <c r="G185" s="25" t="str">
        <f>IF(ISBLANK(B185), "",IF(F185=B185, 'Calc - Win Probability'!N185, 1-'Calc - Win Probability'!N185))</f>
        <v/>
      </c>
      <c r="H185" s="4" t="str">
        <f t="shared" si="10"/>
        <v/>
      </c>
      <c r="I185" s="4" t="str">
        <f t="shared" si="11"/>
        <v/>
      </c>
      <c r="J185" s="1"/>
      <c r="K185" s="1"/>
      <c r="L185" s="1"/>
      <c r="M185" s="1"/>
    </row>
    <row r="186" spans="1:13" x14ac:dyDescent="0.45">
      <c r="A186" s="3">
        <f t="shared" si="8"/>
        <v>45220</v>
      </c>
      <c r="B186" s="1"/>
      <c r="C186" s="1"/>
      <c r="D186" s="1"/>
      <c r="E186" s="4" t="str">
        <f>IF(ISBLANK(B186), "",ROUND(Calc!O186, 1))</f>
        <v/>
      </c>
      <c r="F186" s="4" t="str">
        <f t="shared" si="9"/>
        <v/>
      </c>
      <c r="G186" s="25" t="str">
        <f>IF(ISBLANK(B186), "",IF(F186=B186, 'Calc - Win Probability'!N186, 1-'Calc - Win Probability'!N186))</f>
        <v/>
      </c>
      <c r="H186" s="4" t="str">
        <f t="shared" si="10"/>
        <v/>
      </c>
      <c r="I186" s="4" t="str">
        <f t="shared" si="11"/>
        <v/>
      </c>
      <c r="J186" s="1"/>
      <c r="K186" s="1"/>
      <c r="L186" s="1"/>
      <c r="M186" s="1"/>
    </row>
    <row r="187" spans="1:13" x14ac:dyDescent="0.45">
      <c r="A187" s="3">
        <f t="shared" si="8"/>
        <v>45220</v>
      </c>
      <c r="B187" s="1"/>
      <c r="C187" s="1"/>
      <c r="D187" s="1"/>
      <c r="E187" s="4" t="str">
        <f>IF(ISBLANK(B187), "",ROUND(Calc!O187, 1))</f>
        <v/>
      </c>
      <c r="F187" s="4" t="str">
        <f t="shared" si="9"/>
        <v/>
      </c>
      <c r="G187" s="25" t="str">
        <f>IF(ISBLANK(B187), "",IF(F187=B187, 'Calc - Win Probability'!N187, 1-'Calc - Win Probability'!N187))</f>
        <v/>
      </c>
      <c r="H187" s="4" t="str">
        <f t="shared" si="10"/>
        <v/>
      </c>
      <c r="I187" s="4" t="str">
        <f t="shared" si="11"/>
        <v/>
      </c>
      <c r="J187" s="1"/>
      <c r="K187" s="1"/>
      <c r="L187" s="1"/>
      <c r="M187" s="1"/>
    </row>
    <row r="188" spans="1:13" x14ac:dyDescent="0.45">
      <c r="A188" s="3">
        <f t="shared" si="8"/>
        <v>45220</v>
      </c>
      <c r="B188" s="1"/>
      <c r="C188" s="1"/>
      <c r="D188" s="1"/>
      <c r="E188" s="4" t="str">
        <f>IF(ISBLANK(B188), "",ROUND(Calc!O188, 1))</f>
        <v/>
      </c>
      <c r="F188" s="4" t="str">
        <f t="shared" si="9"/>
        <v/>
      </c>
      <c r="G188" s="25" t="str">
        <f>IF(ISBLANK(B188), "",IF(F188=B188, 'Calc - Win Probability'!N188, 1-'Calc - Win Probability'!N188))</f>
        <v/>
      </c>
      <c r="H188" s="4" t="str">
        <f t="shared" si="10"/>
        <v/>
      </c>
      <c r="I188" s="4" t="str">
        <f t="shared" si="11"/>
        <v/>
      </c>
      <c r="J188" s="1"/>
      <c r="K188" s="1"/>
      <c r="L188" s="1"/>
      <c r="M188" s="1"/>
    </row>
    <row r="189" spans="1:13" x14ac:dyDescent="0.45">
      <c r="A189" s="3">
        <f t="shared" si="8"/>
        <v>45220</v>
      </c>
      <c r="B189" s="1"/>
      <c r="C189" s="1"/>
      <c r="D189" s="1"/>
      <c r="E189" s="4" t="str">
        <f>IF(ISBLANK(B189), "",ROUND(Calc!O189, 1))</f>
        <v/>
      </c>
      <c r="F189" s="4" t="str">
        <f t="shared" si="9"/>
        <v/>
      </c>
      <c r="G189" s="25" t="str">
        <f>IF(ISBLANK(B189), "",IF(F189=B189, 'Calc - Win Probability'!N189, 1-'Calc - Win Probability'!N189))</f>
        <v/>
      </c>
      <c r="H189" s="4" t="str">
        <f t="shared" si="10"/>
        <v/>
      </c>
      <c r="I189" s="4" t="str">
        <f t="shared" si="11"/>
        <v/>
      </c>
      <c r="J189" s="1"/>
      <c r="K189" s="1"/>
      <c r="L189" s="1"/>
      <c r="M189" s="1"/>
    </row>
    <row r="190" spans="1:13" x14ac:dyDescent="0.45">
      <c r="A190" s="3">
        <f t="shared" si="8"/>
        <v>45220</v>
      </c>
      <c r="B190" s="1"/>
      <c r="C190" s="1"/>
      <c r="D190" s="1"/>
      <c r="E190" s="4" t="str">
        <f>IF(ISBLANK(B190), "",ROUND(Calc!O190, 1))</f>
        <v/>
      </c>
      <c r="F190" s="4" t="str">
        <f t="shared" si="9"/>
        <v/>
      </c>
      <c r="G190" s="25" t="str">
        <f>IF(ISBLANK(B190), "",IF(F190=B190, 'Calc - Win Probability'!N190, 1-'Calc - Win Probability'!N190))</f>
        <v/>
      </c>
      <c r="H190" s="4" t="str">
        <f t="shared" si="10"/>
        <v/>
      </c>
      <c r="I190" s="4" t="str">
        <f t="shared" si="11"/>
        <v/>
      </c>
      <c r="J190" s="1"/>
      <c r="K190" s="1"/>
      <c r="L190" s="1"/>
      <c r="M190" s="1"/>
    </row>
    <row r="191" spans="1:13" x14ac:dyDescent="0.45">
      <c r="A191" s="3">
        <f t="shared" si="8"/>
        <v>45220</v>
      </c>
      <c r="B191" s="1"/>
      <c r="C191" s="1"/>
      <c r="D191" s="1"/>
      <c r="E191" s="4" t="str">
        <f>IF(ISBLANK(B191), "",ROUND(Calc!O191, 1))</f>
        <v/>
      </c>
      <c r="F191" s="4" t="str">
        <f t="shared" si="9"/>
        <v/>
      </c>
      <c r="G191" s="25" t="str">
        <f>IF(ISBLANK(B191), "",IF(F191=B191, 'Calc - Win Probability'!N191, 1-'Calc - Win Probability'!N191))</f>
        <v/>
      </c>
      <c r="H191" s="4" t="str">
        <f t="shared" si="10"/>
        <v/>
      </c>
      <c r="I191" s="4" t="str">
        <f t="shared" si="11"/>
        <v/>
      </c>
      <c r="J191" s="1"/>
      <c r="K191" s="1"/>
      <c r="L191" s="1"/>
      <c r="M191" s="1"/>
    </row>
    <row r="192" spans="1:13" x14ac:dyDescent="0.45">
      <c r="A192" s="3">
        <f t="shared" si="8"/>
        <v>45220</v>
      </c>
      <c r="B192" s="1"/>
      <c r="C192" s="1"/>
      <c r="D192" s="1"/>
      <c r="E192" s="4" t="str">
        <f>IF(ISBLANK(B192), "",ROUND(Calc!O192, 1))</f>
        <v/>
      </c>
      <c r="F192" s="4" t="str">
        <f t="shared" si="9"/>
        <v/>
      </c>
      <c r="G192" s="25" t="str">
        <f>IF(ISBLANK(B192), "",IF(F192=B192, 'Calc - Win Probability'!N192, 1-'Calc - Win Probability'!N192))</f>
        <v/>
      </c>
      <c r="H192" s="4" t="str">
        <f t="shared" si="10"/>
        <v/>
      </c>
      <c r="I192" s="4" t="str">
        <f t="shared" si="11"/>
        <v/>
      </c>
      <c r="J192" s="1"/>
      <c r="K192" s="1"/>
      <c r="L192" s="1"/>
      <c r="M192" s="1"/>
    </row>
    <row r="193" spans="1:13" x14ac:dyDescent="0.45">
      <c r="A193" s="3">
        <f t="shared" si="8"/>
        <v>45220</v>
      </c>
      <c r="B193" s="1"/>
      <c r="C193" s="1"/>
      <c r="D193" s="1"/>
      <c r="E193" s="4" t="str">
        <f>IF(ISBLANK(B193), "",ROUND(Calc!O193, 1))</f>
        <v/>
      </c>
      <c r="F193" s="4" t="str">
        <f t="shared" si="9"/>
        <v/>
      </c>
      <c r="G193" s="25" t="str">
        <f>IF(ISBLANK(B193), "",IF(F193=B193, 'Calc - Win Probability'!N193, 1-'Calc - Win Probability'!N193))</f>
        <v/>
      </c>
      <c r="H193" s="4" t="str">
        <f t="shared" si="10"/>
        <v/>
      </c>
      <c r="I193" s="4" t="str">
        <f t="shared" si="11"/>
        <v/>
      </c>
      <c r="J193" s="1"/>
      <c r="K193" s="1"/>
      <c r="L193" s="1"/>
      <c r="M193" s="1"/>
    </row>
    <row r="194" spans="1:13" x14ac:dyDescent="0.45">
      <c r="A194" s="3">
        <f t="shared" si="8"/>
        <v>45220</v>
      </c>
      <c r="B194" s="1"/>
      <c r="C194" s="1"/>
      <c r="D194" s="1"/>
      <c r="E194" s="4" t="str">
        <f>IF(ISBLANK(B194), "",ROUND(Calc!O194, 1))</f>
        <v/>
      </c>
      <c r="F194" s="4" t="str">
        <f t="shared" si="9"/>
        <v/>
      </c>
      <c r="G194" s="25" t="str">
        <f>IF(ISBLANK(B194), "",IF(F194=B194, 'Calc - Win Probability'!N194, 1-'Calc - Win Probability'!N194))</f>
        <v/>
      </c>
      <c r="H194" s="4" t="str">
        <f t="shared" si="10"/>
        <v/>
      </c>
      <c r="I194" s="4" t="str">
        <f t="shared" si="11"/>
        <v/>
      </c>
      <c r="J194" s="1"/>
      <c r="K194" s="1"/>
      <c r="L194" s="1"/>
      <c r="M194" s="1"/>
    </row>
    <row r="195" spans="1:13" x14ac:dyDescent="0.45">
      <c r="A195" s="3">
        <f t="shared" si="8"/>
        <v>45220</v>
      </c>
      <c r="B195" s="1"/>
      <c r="C195" s="1"/>
      <c r="D195" s="1"/>
      <c r="E195" s="4" t="str">
        <f>IF(ISBLANK(B195), "",ROUND(Calc!O195, 1))</f>
        <v/>
      </c>
      <c r="F195" s="4" t="str">
        <f t="shared" si="9"/>
        <v/>
      </c>
      <c r="G195" s="25" t="str">
        <f>IF(ISBLANK(B195), "",IF(F195=B195, 'Calc - Win Probability'!N195, 1-'Calc - Win Probability'!N195))</f>
        <v/>
      </c>
      <c r="H195" s="4" t="str">
        <f t="shared" si="10"/>
        <v/>
      </c>
      <c r="I195" s="4" t="str">
        <f t="shared" si="11"/>
        <v/>
      </c>
      <c r="J195" s="1"/>
      <c r="K195" s="1"/>
      <c r="L195" s="1"/>
      <c r="M195" s="1"/>
    </row>
    <row r="196" spans="1:13" x14ac:dyDescent="0.45">
      <c r="A196" s="3">
        <f t="shared" si="8"/>
        <v>45220</v>
      </c>
      <c r="B196" s="1"/>
      <c r="C196" s="1"/>
      <c r="D196" s="1"/>
      <c r="E196" s="4" t="str">
        <f>IF(ISBLANK(B196), "",ROUND(Calc!O196, 1))</f>
        <v/>
      </c>
      <c r="F196" s="4" t="str">
        <f t="shared" si="9"/>
        <v/>
      </c>
      <c r="G196" s="25" t="str">
        <f>IF(ISBLANK(B196), "",IF(F196=B196, 'Calc - Win Probability'!N196, 1-'Calc - Win Probability'!N196))</f>
        <v/>
      </c>
      <c r="H196" s="4" t="str">
        <f t="shared" si="10"/>
        <v/>
      </c>
      <c r="I196" s="4" t="str">
        <f t="shared" si="11"/>
        <v/>
      </c>
      <c r="J196" s="1"/>
      <c r="K196" s="1"/>
      <c r="L196" s="1"/>
      <c r="M196" s="1"/>
    </row>
    <row r="197" spans="1:13" x14ac:dyDescent="0.45">
      <c r="A197" s="3">
        <f t="shared" ref="A197:A260" si="12">A196</f>
        <v>45220</v>
      </c>
      <c r="B197" s="1"/>
      <c r="C197" s="1"/>
      <c r="D197" s="1"/>
      <c r="E197" s="4" t="str">
        <f>IF(ISBLANK(B197), "",ROUND(Calc!O197, 1))</f>
        <v/>
      </c>
      <c r="F197" s="4" t="str">
        <f t="shared" si="9"/>
        <v/>
      </c>
      <c r="G197" s="25" t="str">
        <f>IF(ISBLANK(B197), "",IF(F197=B197, 'Calc - Win Probability'!N197, 1-'Calc - Win Probability'!N197))</f>
        <v/>
      </c>
      <c r="H197" s="4" t="str">
        <f t="shared" si="10"/>
        <v/>
      </c>
      <c r="I197" s="4" t="str">
        <f t="shared" si="11"/>
        <v/>
      </c>
      <c r="J197" s="1"/>
      <c r="K197" s="1"/>
      <c r="L197" s="1"/>
      <c r="M197" s="1"/>
    </row>
    <row r="198" spans="1:13" x14ac:dyDescent="0.45">
      <c r="A198" s="3">
        <f t="shared" si="12"/>
        <v>45220</v>
      </c>
      <c r="B198" s="1"/>
      <c r="C198" s="1"/>
      <c r="D198" s="1"/>
      <c r="E198" s="4" t="str">
        <f>IF(ISBLANK(B198), "",ROUND(Calc!O198, 1))</f>
        <v/>
      </c>
      <c r="F198" s="4" t="str">
        <f t="shared" si="9"/>
        <v/>
      </c>
      <c r="G198" s="25" t="str">
        <f>IF(ISBLANK(B198), "",IF(F198=B198, 'Calc - Win Probability'!N198, 1-'Calc - Win Probability'!N198))</f>
        <v/>
      </c>
      <c r="H198" s="4" t="str">
        <f t="shared" si="10"/>
        <v/>
      </c>
      <c r="I198" s="4" t="str">
        <f t="shared" si="11"/>
        <v/>
      </c>
      <c r="J198" s="1"/>
      <c r="K198" s="1"/>
      <c r="L198" s="1"/>
      <c r="M198" s="1"/>
    </row>
    <row r="199" spans="1:13" x14ac:dyDescent="0.45">
      <c r="A199" s="3">
        <f t="shared" si="12"/>
        <v>45220</v>
      </c>
      <c r="B199" s="1"/>
      <c r="C199" s="1"/>
      <c r="D199" s="1"/>
      <c r="E199" s="4" t="str">
        <f>IF(ISBLANK(B199), "",ROUND(Calc!O199, 1))</f>
        <v/>
      </c>
      <c r="F199" s="4" t="str">
        <f t="shared" si="9"/>
        <v/>
      </c>
      <c r="G199" s="25" t="str">
        <f>IF(ISBLANK(B199), "",IF(F199=B199, 'Calc - Win Probability'!N199, 1-'Calc - Win Probability'!N199))</f>
        <v/>
      </c>
      <c r="H199" s="4" t="str">
        <f t="shared" si="10"/>
        <v/>
      </c>
      <c r="I199" s="4" t="str">
        <f t="shared" si="11"/>
        <v/>
      </c>
      <c r="J199" s="1"/>
      <c r="K199" s="1"/>
      <c r="L199" s="1"/>
      <c r="M199" s="1"/>
    </row>
    <row r="200" spans="1:13" x14ac:dyDescent="0.45">
      <c r="A200" s="3">
        <f t="shared" si="12"/>
        <v>45220</v>
      </c>
      <c r="B200" s="1"/>
      <c r="C200" s="1"/>
      <c r="D200" s="1"/>
      <c r="E200" s="4" t="str">
        <f>IF(ISBLANK(B200), "",ROUND(Calc!O200, 1))</f>
        <v/>
      </c>
      <c r="F200" s="4" t="str">
        <f t="shared" si="9"/>
        <v/>
      </c>
      <c r="G200" s="25" t="str">
        <f>IF(ISBLANK(B200), "",IF(F200=B200, 'Calc - Win Probability'!N200, 1-'Calc - Win Probability'!N200))</f>
        <v/>
      </c>
      <c r="H200" s="4" t="str">
        <f t="shared" si="10"/>
        <v/>
      </c>
      <c r="I200" s="4" t="str">
        <f t="shared" si="11"/>
        <v/>
      </c>
      <c r="J200" s="1"/>
      <c r="K200" s="1"/>
      <c r="L200" s="1"/>
      <c r="M200" s="1"/>
    </row>
    <row r="201" spans="1:13" x14ac:dyDescent="0.45">
      <c r="A201" s="3">
        <f t="shared" si="12"/>
        <v>45220</v>
      </c>
      <c r="B201" s="1"/>
      <c r="C201" s="1"/>
      <c r="D201" s="1"/>
      <c r="E201" s="4" t="str">
        <f>IF(ISBLANK(B201), "",ROUND(Calc!O201, 1))</f>
        <v/>
      </c>
      <c r="F201" s="4" t="str">
        <f t="shared" si="9"/>
        <v/>
      </c>
      <c r="G201" s="25" t="str">
        <f>IF(ISBLANK(B201), "",IF(F201=B201, 'Calc - Win Probability'!N201, 1-'Calc - Win Probability'!N201))</f>
        <v/>
      </c>
      <c r="H201" s="4" t="str">
        <f t="shared" si="10"/>
        <v/>
      </c>
      <c r="I201" s="4" t="str">
        <f t="shared" si="11"/>
        <v/>
      </c>
      <c r="J201" s="1"/>
      <c r="K201" s="1"/>
      <c r="L201" s="1"/>
      <c r="M201" s="1"/>
    </row>
    <row r="202" spans="1:13" x14ac:dyDescent="0.45">
      <c r="A202" s="3">
        <f t="shared" si="12"/>
        <v>45220</v>
      </c>
      <c r="B202" s="1"/>
      <c r="C202" s="1"/>
      <c r="D202" s="1"/>
      <c r="E202" s="4" t="str">
        <f>IF(ISBLANK(B202), "",ROUND(Calc!O202, 1))</f>
        <v/>
      </c>
      <c r="F202" s="4" t="str">
        <f t="shared" si="9"/>
        <v/>
      </c>
      <c r="G202" s="25" t="str">
        <f>IF(ISBLANK(B202), "",IF(F202=B202, 'Calc - Win Probability'!N202, 1-'Calc - Win Probability'!N202))</f>
        <v/>
      </c>
      <c r="H202" s="4" t="str">
        <f t="shared" si="10"/>
        <v/>
      </c>
      <c r="I202" s="4" t="str">
        <f t="shared" si="11"/>
        <v/>
      </c>
      <c r="J202" s="1"/>
      <c r="K202" s="1"/>
      <c r="L202" s="1"/>
      <c r="M202" s="1"/>
    </row>
    <row r="203" spans="1:13" x14ac:dyDescent="0.45">
      <c r="A203" s="3">
        <f t="shared" si="12"/>
        <v>45220</v>
      </c>
      <c r="B203" s="1"/>
      <c r="C203" s="1"/>
      <c r="D203" s="1"/>
      <c r="E203" s="4" t="str">
        <f>IF(ISBLANK(B203), "",ROUND(Calc!O203, 1))</f>
        <v/>
      </c>
      <c r="F203" s="4" t="str">
        <f t="shared" si="9"/>
        <v/>
      </c>
      <c r="G203" s="25" t="str">
        <f>IF(ISBLANK(B203), "",IF(F203=B203, 'Calc - Win Probability'!N203, 1-'Calc - Win Probability'!N203))</f>
        <v/>
      </c>
      <c r="H203" s="4" t="str">
        <f t="shared" si="10"/>
        <v/>
      </c>
      <c r="I203" s="4" t="str">
        <f t="shared" si="11"/>
        <v/>
      </c>
      <c r="J203" s="1"/>
      <c r="K203" s="1"/>
      <c r="L203" s="1"/>
      <c r="M203" s="1"/>
    </row>
    <row r="204" spans="1:13" x14ac:dyDescent="0.45">
      <c r="A204" s="3">
        <f t="shared" si="12"/>
        <v>45220</v>
      </c>
      <c r="B204" s="1"/>
      <c r="C204" s="1"/>
      <c r="D204" s="1"/>
      <c r="E204" s="4" t="str">
        <f>IF(ISBLANK(B204), "",ROUND(Calc!O204, 1))</f>
        <v/>
      </c>
      <c r="F204" s="4" t="str">
        <f t="shared" si="9"/>
        <v/>
      </c>
      <c r="G204" s="25" t="str">
        <f>IF(ISBLANK(B204), "",IF(F204=B204, 'Calc - Win Probability'!N204, 1-'Calc - Win Probability'!N204))</f>
        <v/>
      </c>
      <c r="H204" s="4" t="str">
        <f t="shared" si="10"/>
        <v/>
      </c>
      <c r="I204" s="4" t="str">
        <f t="shared" si="11"/>
        <v/>
      </c>
      <c r="J204" s="1"/>
      <c r="K204" s="1"/>
      <c r="L204" s="1"/>
      <c r="M204" s="1"/>
    </row>
    <row r="205" spans="1:13" x14ac:dyDescent="0.45">
      <c r="A205" s="3">
        <f t="shared" si="12"/>
        <v>45220</v>
      </c>
      <c r="B205" s="1"/>
      <c r="C205" s="1"/>
      <c r="D205" s="1"/>
      <c r="E205" s="4" t="str">
        <f>IF(ISBLANK(B205), "",ROUND(Calc!O205, 1))</f>
        <v/>
      </c>
      <c r="F205" s="4" t="str">
        <f t="shared" si="9"/>
        <v/>
      </c>
      <c r="G205" s="25" t="str">
        <f>IF(ISBLANK(B205), "",IF(F205=B205, 'Calc - Win Probability'!N205, 1-'Calc - Win Probability'!N205))</f>
        <v/>
      </c>
      <c r="H205" s="4" t="str">
        <f t="shared" si="10"/>
        <v/>
      </c>
      <c r="I205" s="4" t="str">
        <f t="shared" si="11"/>
        <v/>
      </c>
      <c r="J205" s="1"/>
      <c r="K205" s="1"/>
      <c r="L205" s="1"/>
      <c r="M205" s="1"/>
    </row>
    <row r="206" spans="1:13" x14ac:dyDescent="0.45">
      <c r="A206" s="3">
        <f t="shared" si="12"/>
        <v>45220</v>
      </c>
      <c r="B206" s="1"/>
      <c r="C206" s="1"/>
      <c r="D206" s="1"/>
      <c r="E206" s="4" t="str">
        <f>IF(ISBLANK(B206), "",ROUND(Calc!O206, 1))</f>
        <v/>
      </c>
      <c r="F206" s="4" t="str">
        <f t="shared" si="9"/>
        <v/>
      </c>
      <c r="G206" s="25" t="str">
        <f>IF(ISBLANK(B206), "",IF(F206=B206, 'Calc - Win Probability'!N206, 1-'Calc - Win Probability'!N206))</f>
        <v/>
      </c>
      <c r="H206" s="4" t="str">
        <f t="shared" si="10"/>
        <v/>
      </c>
      <c r="I206" s="4" t="str">
        <f t="shared" si="11"/>
        <v/>
      </c>
      <c r="J206" s="1"/>
      <c r="K206" s="1"/>
      <c r="L206" s="1"/>
      <c r="M206" s="1"/>
    </row>
    <row r="207" spans="1:13" x14ac:dyDescent="0.45">
      <c r="A207" s="3">
        <f t="shared" si="12"/>
        <v>45220</v>
      </c>
      <c r="B207" s="1"/>
      <c r="C207" s="1"/>
      <c r="D207" s="1"/>
      <c r="E207" s="4" t="str">
        <f>IF(ISBLANK(B207), "",ROUND(Calc!O207, 1))</f>
        <v/>
      </c>
      <c r="F207" s="4" t="str">
        <f t="shared" si="9"/>
        <v/>
      </c>
      <c r="G207" s="25" t="str">
        <f>IF(ISBLANK(B207), "",IF(F207=B207, 'Calc - Win Probability'!N207, 1-'Calc - Win Probability'!N207))</f>
        <v/>
      </c>
      <c r="H207" s="4" t="str">
        <f t="shared" si="10"/>
        <v/>
      </c>
      <c r="I207" s="4" t="str">
        <f t="shared" si="11"/>
        <v/>
      </c>
      <c r="J207" s="1"/>
      <c r="K207" s="1"/>
      <c r="L207" s="1"/>
      <c r="M207" s="1"/>
    </row>
    <row r="208" spans="1:13" x14ac:dyDescent="0.45">
      <c r="A208" s="3">
        <f t="shared" si="12"/>
        <v>45220</v>
      </c>
      <c r="B208" s="1"/>
      <c r="C208" s="1"/>
      <c r="D208" s="1"/>
      <c r="E208" s="4" t="str">
        <f>IF(ISBLANK(B208), "",ROUND(Calc!O208, 1))</f>
        <v/>
      </c>
      <c r="F208" s="4" t="str">
        <f t="shared" si="9"/>
        <v/>
      </c>
      <c r="G208" s="25" t="str">
        <f>IF(ISBLANK(B208), "",IF(F208=B208, 'Calc - Win Probability'!N208, 1-'Calc - Win Probability'!N208))</f>
        <v/>
      </c>
      <c r="H208" s="4" t="str">
        <f t="shared" si="10"/>
        <v/>
      </c>
      <c r="I208" s="4" t="str">
        <f t="shared" si="11"/>
        <v/>
      </c>
      <c r="J208" s="1"/>
      <c r="K208" s="1"/>
      <c r="L208" s="1"/>
      <c r="M208" s="1"/>
    </row>
    <row r="209" spans="1:13" x14ac:dyDescent="0.45">
      <c r="A209" s="3">
        <f t="shared" si="12"/>
        <v>45220</v>
      </c>
      <c r="B209" s="1"/>
      <c r="C209" s="1"/>
      <c r="D209" s="1"/>
      <c r="E209" s="4" t="str">
        <f>IF(ISBLANK(B209), "",ROUND(Calc!O209, 1))</f>
        <v/>
      </c>
      <c r="F209" s="4" t="str">
        <f t="shared" si="9"/>
        <v/>
      </c>
      <c r="G209" s="25" t="str">
        <f>IF(ISBLANK(B209), "",IF(F209=B209, 'Calc - Win Probability'!N209, 1-'Calc - Win Probability'!N209))</f>
        <v/>
      </c>
      <c r="H209" s="4" t="str">
        <f t="shared" si="10"/>
        <v/>
      </c>
      <c r="I209" s="4" t="str">
        <f t="shared" si="11"/>
        <v/>
      </c>
      <c r="J209" s="1"/>
      <c r="K209" s="1"/>
      <c r="L209" s="1"/>
      <c r="M209" s="1"/>
    </row>
    <row r="210" spans="1:13" x14ac:dyDescent="0.45">
      <c r="A210" s="3">
        <f t="shared" si="12"/>
        <v>45220</v>
      </c>
      <c r="B210" s="1"/>
      <c r="C210" s="1"/>
      <c r="D210" s="1"/>
      <c r="E210" s="4" t="str">
        <f>IF(ISBLANK(B210), "",ROUND(Calc!O210, 1))</f>
        <v/>
      </c>
      <c r="F210" s="4" t="str">
        <f t="shared" si="9"/>
        <v/>
      </c>
      <c r="G210" s="25" t="str">
        <f>IF(ISBLANK(B210), "",IF(F210=B210, 'Calc - Win Probability'!N210, 1-'Calc - Win Probability'!N210))</f>
        <v/>
      </c>
      <c r="H210" s="4" t="str">
        <f t="shared" si="10"/>
        <v/>
      </c>
      <c r="I210" s="4" t="str">
        <f t="shared" si="11"/>
        <v/>
      </c>
      <c r="J210" s="1"/>
      <c r="K210" s="1"/>
      <c r="L210" s="1"/>
      <c r="M210" s="1"/>
    </row>
    <row r="211" spans="1:13" x14ac:dyDescent="0.45">
      <c r="A211" s="3">
        <f t="shared" si="12"/>
        <v>45220</v>
      </c>
      <c r="B211" s="1"/>
      <c r="C211" s="1"/>
      <c r="D211" s="1"/>
      <c r="E211" s="4" t="str">
        <f>IF(ISBLANK(B211), "",ROUND(Calc!O211, 1))</f>
        <v/>
      </c>
      <c r="F211" s="4" t="str">
        <f t="shared" si="9"/>
        <v/>
      </c>
      <c r="G211" s="25" t="str">
        <f>IF(ISBLANK(B211), "",IF(F211=B211, 'Calc - Win Probability'!N211, 1-'Calc - Win Probability'!N211))</f>
        <v/>
      </c>
      <c r="H211" s="4" t="str">
        <f t="shared" si="10"/>
        <v/>
      </c>
      <c r="I211" s="4" t="str">
        <f t="shared" si="11"/>
        <v/>
      </c>
      <c r="J211" s="1"/>
      <c r="K211" s="1"/>
      <c r="L211" s="1"/>
      <c r="M211" s="1"/>
    </row>
    <row r="212" spans="1:13" x14ac:dyDescent="0.45">
      <c r="A212" s="3">
        <f t="shared" si="12"/>
        <v>45220</v>
      </c>
      <c r="B212" s="1"/>
      <c r="C212" s="1"/>
      <c r="D212" s="1"/>
      <c r="E212" s="4" t="str">
        <f>IF(ISBLANK(B212), "",ROUND(Calc!O212, 1))</f>
        <v/>
      </c>
      <c r="F212" s="4" t="str">
        <f t="shared" si="9"/>
        <v/>
      </c>
      <c r="G212" s="25" t="str">
        <f>IF(ISBLANK(B212), "",IF(F212=B212, 'Calc - Win Probability'!N212, 1-'Calc - Win Probability'!N212))</f>
        <v/>
      </c>
      <c r="H212" s="4" t="str">
        <f t="shared" si="10"/>
        <v/>
      </c>
      <c r="I212" s="4" t="str">
        <f t="shared" si="11"/>
        <v/>
      </c>
      <c r="J212" s="1"/>
      <c r="K212" s="1"/>
      <c r="L212" s="1"/>
      <c r="M212" s="1"/>
    </row>
    <row r="213" spans="1:13" x14ac:dyDescent="0.45">
      <c r="A213" s="3">
        <f t="shared" si="12"/>
        <v>45220</v>
      </c>
      <c r="B213" s="1"/>
      <c r="C213" s="1"/>
      <c r="D213" s="1"/>
      <c r="E213" s="4" t="str">
        <f>IF(ISBLANK(B213), "",ROUND(Calc!O213, 1))</f>
        <v/>
      </c>
      <c r="F213" s="4" t="str">
        <f t="shared" si="9"/>
        <v/>
      </c>
      <c r="G213" s="25" t="str">
        <f>IF(ISBLANK(B213), "",IF(F213=B213, 'Calc - Win Probability'!N213, 1-'Calc - Win Probability'!N213))</f>
        <v/>
      </c>
      <c r="H213" s="4" t="str">
        <f t="shared" si="10"/>
        <v/>
      </c>
      <c r="I213" s="4" t="str">
        <f t="shared" si="11"/>
        <v/>
      </c>
      <c r="J213" s="1"/>
      <c r="K213" s="1"/>
      <c r="L213" s="1"/>
      <c r="M213" s="1"/>
    </row>
    <row r="214" spans="1:13" x14ac:dyDescent="0.45">
      <c r="A214" s="3">
        <f t="shared" si="12"/>
        <v>45220</v>
      </c>
      <c r="B214" s="1"/>
      <c r="C214" s="1"/>
      <c r="D214" s="1"/>
      <c r="E214" s="4" t="str">
        <f>IF(ISBLANK(B214), "",ROUND(Calc!O214, 1))</f>
        <v/>
      </c>
      <c r="F214" s="4" t="str">
        <f t="shared" si="9"/>
        <v/>
      </c>
      <c r="G214" s="25" t="str">
        <f>IF(ISBLANK(B214), "",IF(F214=B214, 'Calc - Win Probability'!N214, 1-'Calc - Win Probability'!N214))</f>
        <v/>
      </c>
      <c r="H214" s="4" t="str">
        <f t="shared" si="10"/>
        <v/>
      </c>
      <c r="I214" s="4" t="str">
        <f t="shared" si="11"/>
        <v/>
      </c>
      <c r="J214" s="1"/>
      <c r="K214" s="1"/>
      <c r="L214" s="1"/>
      <c r="M214" s="1"/>
    </row>
    <row r="215" spans="1:13" x14ac:dyDescent="0.45">
      <c r="A215" s="3">
        <f t="shared" si="12"/>
        <v>45220</v>
      </c>
      <c r="B215" s="1"/>
      <c r="C215" s="1"/>
      <c r="D215" s="1"/>
      <c r="E215" s="4" t="str">
        <f>IF(ISBLANK(B215), "",ROUND(Calc!O215, 1))</f>
        <v/>
      </c>
      <c r="F215" s="4" t="str">
        <f t="shared" si="9"/>
        <v/>
      </c>
      <c r="G215" s="25" t="str">
        <f>IF(ISBLANK(B215), "",IF(F215=B215, 'Calc - Win Probability'!N215, 1-'Calc - Win Probability'!N215))</f>
        <v/>
      </c>
      <c r="H215" s="4" t="str">
        <f t="shared" si="10"/>
        <v/>
      </c>
      <c r="I215" s="4" t="str">
        <f t="shared" si="11"/>
        <v/>
      </c>
      <c r="J215" s="1"/>
      <c r="K215" s="1"/>
      <c r="L215" s="1"/>
      <c r="M215" s="1"/>
    </row>
    <row r="216" spans="1:13" x14ac:dyDescent="0.45">
      <c r="A216" s="3">
        <f t="shared" si="12"/>
        <v>45220</v>
      </c>
      <c r="B216" s="1"/>
      <c r="C216" s="1"/>
      <c r="D216" s="1"/>
      <c r="E216" s="4" t="str">
        <f>IF(ISBLANK(B216), "",ROUND(Calc!O216, 1))</f>
        <v/>
      </c>
      <c r="F216" s="4" t="str">
        <f t="shared" si="9"/>
        <v/>
      </c>
      <c r="G216" s="25" t="str">
        <f>IF(ISBLANK(B216), "",IF(F216=B216, 'Calc - Win Probability'!N216, 1-'Calc - Win Probability'!N216))</f>
        <v/>
      </c>
      <c r="H216" s="4" t="str">
        <f t="shared" si="10"/>
        <v/>
      </c>
      <c r="I216" s="4" t="str">
        <f t="shared" si="11"/>
        <v/>
      </c>
      <c r="J216" s="1"/>
      <c r="K216" s="1"/>
      <c r="L216" s="1"/>
      <c r="M216" s="1"/>
    </row>
    <row r="217" spans="1:13" x14ac:dyDescent="0.45">
      <c r="A217" s="3">
        <f t="shared" si="12"/>
        <v>45220</v>
      </c>
      <c r="B217" s="1"/>
      <c r="C217" s="1"/>
      <c r="D217" s="1"/>
      <c r="E217" s="4" t="str">
        <f>IF(ISBLANK(B217), "",ROUND(Calc!O217, 1))</f>
        <v/>
      </c>
      <c r="F217" s="4" t="str">
        <f t="shared" si="9"/>
        <v/>
      </c>
      <c r="G217" s="25" t="str">
        <f>IF(ISBLANK(B217), "",IF(F217=B217, 'Calc - Win Probability'!N217, 1-'Calc - Win Probability'!N217))</f>
        <v/>
      </c>
      <c r="H217" s="4" t="str">
        <f t="shared" si="10"/>
        <v/>
      </c>
      <c r="I217" s="4" t="str">
        <f t="shared" si="11"/>
        <v/>
      </c>
      <c r="J217" s="1"/>
      <c r="K217" s="1"/>
      <c r="L217" s="1"/>
      <c r="M217" s="1"/>
    </row>
    <row r="218" spans="1:13" x14ac:dyDescent="0.45">
      <c r="A218" s="3">
        <f t="shared" si="12"/>
        <v>45220</v>
      </c>
      <c r="B218" s="1"/>
      <c r="C218" s="1"/>
      <c r="D218" s="1"/>
      <c r="E218" s="4" t="str">
        <f>IF(ISBLANK(B218), "",ROUND(Calc!O218, 1))</f>
        <v/>
      </c>
      <c r="F218" s="4" t="str">
        <f t="shared" si="9"/>
        <v/>
      </c>
      <c r="G218" s="25" t="str">
        <f>IF(ISBLANK(B218), "",IF(F218=B218, 'Calc - Win Probability'!N218, 1-'Calc - Win Probability'!N218))</f>
        <v/>
      </c>
      <c r="H218" s="4" t="str">
        <f t="shared" si="10"/>
        <v/>
      </c>
      <c r="I218" s="4" t="str">
        <f t="shared" si="11"/>
        <v/>
      </c>
      <c r="J218" s="1"/>
      <c r="K218" s="1"/>
      <c r="L218" s="1"/>
      <c r="M218" s="1"/>
    </row>
    <row r="219" spans="1:13" x14ac:dyDescent="0.45">
      <c r="A219" s="3">
        <f t="shared" si="12"/>
        <v>45220</v>
      </c>
      <c r="B219" s="1"/>
      <c r="C219" s="1"/>
      <c r="D219" s="1"/>
      <c r="E219" s="4" t="str">
        <f>IF(ISBLANK(B219), "",ROUND(Calc!O219, 1))</f>
        <v/>
      </c>
      <c r="F219" s="4" t="str">
        <f t="shared" si="9"/>
        <v/>
      </c>
      <c r="G219" s="25" t="str">
        <f>IF(ISBLANK(B219), "",IF(F219=B219, 'Calc - Win Probability'!N219, 1-'Calc - Win Probability'!N219))</f>
        <v/>
      </c>
      <c r="H219" s="4" t="str">
        <f t="shared" si="10"/>
        <v/>
      </c>
      <c r="I219" s="4" t="str">
        <f t="shared" si="11"/>
        <v/>
      </c>
      <c r="J219" s="1"/>
      <c r="K219" s="1"/>
      <c r="L219" s="1"/>
      <c r="M219" s="1"/>
    </row>
    <row r="220" spans="1:13" x14ac:dyDescent="0.45">
      <c r="A220" s="3">
        <f t="shared" si="12"/>
        <v>45220</v>
      </c>
      <c r="B220" s="1"/>
      <c r="C220" s="1"/>
      <c r="D220" s="1"/>
      <c r="E220" s="4" t="str">
        <f>IF(ISBLANK(B220), "",ROUND(Calc!O220, 1))</f>
        <v/>
      </c>
      <c r="F220" s="4" t="str">
        <f t="shared" si="9"/>
        <v/>
      </c>
      <c r="G220" s="25" t="str">
        <f>IF(ISBLANK(B220), "",IF(F220=B220, 'Calc - Win Probability'!N220, 1-'Calc - Win Probability'!N220))</f>
        <v/>
      </c>
      <c r="H220" s="4" t="str">
        <f t="shared" si="10"/>
        <v/>
      </c>
      <c r="I220" s="4" t="str">
        <f t="shared" si="11"/>
        <v/>
      </c>
      <c r="J220" s="1"/>
      <c r="K220" s="1"/>
      <c r="L220" s="1"/>
      <c r="M220" s="1"/>
    </row>
    <row r="221" spans="1:13" x14ac:dyDescent="0.45">
      <c r="A221" s="3">
        <f t="shared" si="12"/>
        <v>45220</v>
      </c>
      <c r="B221" s="1"/>
      <c r="C221" s="1"/>
      <c r="D221" s="1"/>
      <c r="E221" s="4" t="str">
        <f>IF(ISBLANK(B221), "",ROUND(Calc!O221, 1))</f>
        <v/>
      </c>
      <c r="F221" s="4" t="str">
        <f t="shared" si="9"/>
        <v/>
      </c>
      <c r="G221" s="25" t="str">
        <f>IF(ISBLANK(B221), "",IF(F221=B221, 'Calc - Win Probability'!N221, 1-'Calc - Win Probability'!N221))</f>
        <v/>
      </c>
      <c r="H221" s="4" t="str">
        <f t="shared" si="10"/>
        <v/>
      </c>
      <c r="I221" s="4" t="str">
        <f t="shared" si="11"/>
        <v/>
      </c>
      <c r="J221" s="1"/>
      <c r="K221" s="1"/>
      <c r="L221" s="1"/>
      <c r="M221" s="1"/>
    </row>
    <row r="222" spans="1:13" x14ac:dyDescent="0.45">
      <c r="A222" s="3">
        <f t="shared" si="12"/>
        <v>45220</v>
      </c>
      <c r="B222" s="1"/>
      <c r="C222" s="1"/>
      <c r="D222" s="1"/>
      <c r="E222" s="4" t="str">
        <f>IF(ISBLANK(B222), "",ROUND(Calc!O222, 1))</f>
        <v/>
      </c>
      <c r="F222" s="4" t="str">
        <f t="shared" si="9"/>
        <v/>
      </c>
      <c r="G222" s="25" t="str">
        <f>IF(ISBLANK(B222), "",IF(F222=B222, 'Calc - Win Probability'!N222, 1-'Calc - Win Probability'!N222))</f>
        <v/>
      </c>
      <c r="H222" s="4" t="str">
        <f t="shared" si="10"/>
        <v/>
      </c>
      <c r="I222" s="4" t="str">
        <f t="shared" si="11"/>
        <v/>
      </c>
      <c r="J222" s="1"/>
      <c r="K222" s="1"/>
      <c r="L222" s="1"/>
      <c r="M222" s="1"/>
    </row>
    <row r="223" spans="1:13" x14ac:dyDescent="0.45">
      <c r="A223" s="3">
        <f t="shared" si="12"/>
        <v>45220</v>
      </c>
      <c r="B223" s="1"/>
      <c r="C223" s="1"/>
      <c r="D223" s="1"/>
      <c r="E223" s="4" t="str">
        <f>IF(ISBLANK(B223), "",ROUND(Calc!O223, 1))</f>
        <v/>
      </c>
      <c r="F223" s="4" t="str">
        <f t="shared" si="9"/>
        <v/>
      </c>
      <c r="G223" s="25" t="str">
        <f>IF(ISBLANK(B223), "",IF(F223=B223, 'Calc - Win Probability'!N223, 1-'Calc - Win Probability'!N223))</f>
        <v/>
      </c>
      <c r="H223" s="4" t="str">
        <f t="shared" si="10"/>
        <v/>
      </c>
      <c r="I223" s="4" t="str">
        <f t="shared" si="11"/>
        <v/>
      </c>
      <c r="J223" s="1"/>
      <c r="K223" s="1"/>
      <c r="L223" s="1"/>
      <c r="M223" s="1"/>
    </row>
    <row r="224" spans="1:13" x14ac:dyDescent="0.45">
      <c r="A224" s="3">
        <f t="shared" si="12"/>
        <v>45220</v>
      </c>
      <c r="B224" s="1"/>
      <c r="C224" s="1"/>
      <c r="D224" s="1"/>
      <c r="E224" s="4" t="str">
        <f>IF(ISBLANK(B224), "",ROUND(Calc!O224, 1))</f>
        <v/>
      </c>
      <c r="F224" s="4" t="str">
        <f t="shared" si="9"/>
        <v/>
      </c>
      <c r="G224" s="25" t="str">
        <f>IF(ISBLANK(B224), "",IF(F224=B224, 'Calc - Win Probability'!N224, 1-'Calc - Win Probability'!N224))</f>
        <v/>
      </c>
      <c r="H224" s="4" t="str">
        <f t="shared" si="10"/>
        <v/>
      </c>
      <c r="I224" s="4" t="str">
        <f t="shared" si="11"/>
        <v/>
      </c>
      <c r="J224" s="1"/>
      <c r="K224" s="1"/>
      <c r="L224" s="1"/>
      <c r="M224" s="1"/>
    </row>
    <row r="225" spans="1:13" x14ac:dyDescent="0.45">
      <c r="A225" s="3">
        <f t="shared" si="12"/>
        <v>45220</v>
      </c>
      <c r="B225" s="1"/>
      <c r="C225" s="1"/>
      <c r="D225" s="1"/>
      <c r="E225" s="4" t="str">
        <f>IF(ISBLANK(B225), "",ROUND(Calc!O225, 1))</f>
        <v/>
      </c>
      <c r="F225" s="4" t="str">
        <f t="shared" si="9"/>
        <v/>
      </c>
      <c r="G225" s="25" t="str">
        <f>IF(ISBLANK(B225), "",IF(F225=B225, 'Calc - Win Probability'!N225, 1-'Calc - Win Probability'!N225))</f>
        <v/>
      </c>
      <c r="H225" s="4" t="str">
        <f t="shared" si="10"/>
        <v/>
      </c>
      <c r="I225" s="4" t="str">
        <f t="shared" si="11"/>
        <v/>
      </c>
      <c r="J225" s="1"/>
      <c r="K225" s="1"/>
      <c r="L225" s="1"/>
      <c r="M225" s="1"/>
    </row>
    <row r="226" spans="1:13" x14ac:dyDescent="0.45">
      <c r="A226" s="3">
        <f t="shared" si="12"/>
        <v>45220</v>
      </c>
      <c r="B226" s="1"/>
      <c r="C226" s="1"/>
      <c r="D226" s="1"/>
      <c r="E226" s="4" t="str">
        <f>IF(ISBLANK(B226), "",ROUND(Calc!O226, 1))</f>
        <v/>
      </c>
      <c r="F226" s="4" t="str">
        <f t="shared" si="9"/>
        <v/>
      </c>
      <c r="G226" s="25" t="str">
        <f>IF(ISBLANK(B226), "",IF(F226=B226, 'Calc - Win Probability'!N226, 1-'Calc - Win Probability'!N226))</f>
        <v/>
      </c>
      <c r="H226" s="4" t="str">
        <f t="shared" si="10"/>
        <v/>
      </c>
      <c r="I226" s="4" t="str">
        <f t="shared" si="11"/>
        <v/>
      </c>
      <c r="J226" s="1"/>
      <c r="K226" s="1"/>
      <c r="L226" s="1"/>
      <c r="M226" s="1"/>
    </row>
    <row r="227" spans="1:13" x14ac:dyDescent="0.45">
      <c r="A227" s="3">
        <f t="shared" si="12"/>
        <v>45220</v>
      </c>
      <c r="B227" s="1"/>
      <c r="C227" s="1"/>
      <c r="D227" s="1"/>
      <c r="E227" s="4" t="str">
        <f>IF(ISBLANK(B227), "",ROUND(Calc!O227, 1))</f>
        <v/>
      </c>
      <c r="F227" s="4" t="str">
        <f t="shared" si="9"/>
        <v/>
      </c>
      <c r="G227" s="25" t="str">
        <f>IF(ISBLANK(B227), "",IF(F227=B227, 'Calc - Win Probability'!N227, 1-'Calc - Win Probability'!N227))</f>
        <v/>
      </c>
      <c r="H227" s="4" t="str">
        <f t="shared" si="10"/>
        <v/>
      </c>
      <c r="I227" s="4" t="str">
        <f t="shared" si="11"/>
        <v/>
      </c>
      <c r="J227" s="1"/>
      <c r="K227" s="1"/>
      <c r="L227" s="1"/>
      <c r="M227" s="1"/>
    </row>
    <row r="228" spans="1:13" x14ac:dyDescent="0.45">
      <c r="A228" s="3">
        <f t="shared" si="12"/>
        <v>45220</v>
      </c>
      <c r="B228" s="1"/>
      <c r="C228" s="1"/>
      <c r="D228" s="1"/>
      <c r="E228" s="4" t="str">
        <f>IF(ISBLANK(B228), "",ROUND(Calc!O228, 1))</f>
        <v/>
      </c>
      <c r="F228" s="4" t="str">
        <f t="shared" si="9"/>
        <v/>
      </c>
      <c r="G228" s="25" t="str">
        <f>IF(ISBLANK(B228), "",IF(F228=B228, 'Calc - Win Probability'!N228, 1-'Calc - Win Probability'!N228))</f>
        <v/>
      </c>
      <c r="H228" s="4" t="str">
        <f t="shared" si="10"/>
        <v/>
      </c>
      <c r="I228" s="4" t="str">
        <f t="shared" si="11"/>
        <v/>
      </c>
      <c r="J228" s="1"/>
      <c r="K228" s="1"/>
      <c r="L228" s="1"/>
      <c r="M228" s="1"/>
    </row>
    <row r="229" spans="1:13" x14ac:dyDescent="0.45">
      <c r="A229" s="3">
        <f t="shared" si="12"/>
        <v>45220</v>
      </c>
      <c r="B229" s="1"/>
      <c r="C229" s="1"/>
      <c r="D229" s="1"/>
      <c r="E229" s="4" t="str">
        <f>IF(ISBLANK(B229), "",ROUND(Calc!O229, 1))</f>
        <v/>
      </c>
      <c r="F229" s="4" t="str">
        <f t="shared" si="9"/>
        <v/>
      </c>
      <c r="G229" s="25" t="str">
        <f>IF(ISBLANK(B229), "",IF(F229=B229, 'Calc - Win Probability'!N229, 1-'Calc - Win Probability'!N229))</f>
        <v/>
      </c>
      <c r="H229" s="4" t="str">
        <f t="shared" si="10"/>
        <v/>
      </c>
      <c r="I229" s="4" t="str">
        <f t="shared" si="11"/>
        <v/>
      </c>
      <c r="J229" s="1"/>
      <c r="K229" s="1"/>
      <c r="L229" s="1"/>
      <c r="M229" s="1"/>
    </row>
    <row r="230" spans="1:13" x14ac:dyDescent="0.45">
      <c r="A230" s="3">
        <f t="shared" si="12"/>
        <v>45220</v>
      </c>
      <c r="B230" s="1"/>
      <c r="C230" s="1"/>
      <c r="D230" s="1"/>
      <c r="E230" s="4" t="str">
        <f>IF(ISBLANK(B230), "",ROUND(Calc!O230, 1))</f>
        <v/>
      </c>
      <c r="F230" s="4" t="str">
        <f t="shared" si="9"/>
        <v/>
      </c>
      <c r="G230" s="25" t="str">
        <f>IF(ISBLANK(B230), "",IF(F230=B230, 'Calc - Win Probability'!N230, 1-'Calc - Win Probability'!N230))</f>
        <v/>
      </c>
      <c r="H230" s="4" t="str">
        <f t="shared" si="10"/>
        <v/>
      </c>
      <c r="I230" s="4" t="str">
        <f t="shared" si="11"/>
        <v/>
      </c>
      <c r="J230" s="1"/>
      <c r="K230" s="1"/>
      <c r="L230" s="1"/>
      <c r="M230" s="1"/>
    </row>
    <row r="231" spans="1:13" x14ac:dyDescent="0.45">
      <c r="A231" s="3">
        <f t="shared" si="12"/>
        <v>45220</v>
      </c>
      <c r="B231" s="1"/>
      <c r="C231" s="1"/>
      <c r="D231" s="1"/>
      <c r="E231" s="4" t="str">
        <f>IF(ISBLANK(B231), "",ROUND(Calc!O231, 1))</f>
        <v/>
      </c>
      <c r="F231" s="4" t="str">
        <f t="shared" si="9"/>
        <v/>
      </c>
      <c r="G231" s="25" t="str">
        <f>IF(ISBLANK(B231), "",IF(F231=B231, 'Calc - Win Probability'!N231, 1-'Calc - Win Probability'!N231))</f>
        <v/>
      </c>
      <c r="H231" s="4" t="str">
        <f t="shared" si="10"/>
        <v/>
      </c>
      <c r="I231" s="4" t="str">
        <f t="shared" si="11"/>
        <v/>
      </c>
      <c r="J231" s="1"/>
      <c r="K231" s="1"/>
      <c r="L231" s="1"/>
      <c r="M231" s="1"/>
    </row>
    <row r="232" spans="1:13" x14ac:dyDescent="0.45">
      <c r="A232" s="3">
        <f t="shared" si="12"/>
        <v>45220</v>
      </c>
      <c r="B232" s="1"/>
      <c r="C232" s="1"/>
      <c r="D232" s="1"/>
      <c r="E232" s="4" t="str">
        <f>IF(ISBLANK(B232), "",ROUND(Calc!O232, 1))</f>
        <v/>
      </c>
      <c r="F232" s="4" t="str">
        <f t="shared" si="9"/>
        <v/>
      </c>
      <c r="G232" s="25" t="str">
        <f>IF(ISBLANK(B232), "",IF(F232=B232, 'Calc - Win Probability'!N232, 1-'Calc - Win Probability'!N232))</f>
        <v/>
      </c>
      <c r="H232" s="4" t="str">
        <f t="shared" si="10"/>
        <v/>
      </c>
      <c r="I232" s="4" t="str">
        <f t="shared" si="11"/>
        <v/>
      </c>
      <c r="J232" s="1"/>
      <c r="K232" s="1"/>
      <c r="L232" s="1"/>
      <c r="M232" s="1"/>
    </row>
    <row r="233" spans="1:13" x14ac:dyDescent="0.45">
      <c r="A233" s="3">
        <f t="shared" si="12"/>
        <v>45220</v>
      </c>
      <c r="B233" s="1"/>
      <c r="C233" s="1"/>
      <c r="D233" s="1"/>
      <c r="E233" s="4" t="str">
        <f>IF(ISBLANK(B233), "",ROUND(Calc!O233, 1))</f>
        <v/>
      </c>
      <c r="F233" s="4" t="str">
        <f t="shared" si="9"/>
        <v/>
      </c>
      <c r="G233" s="25" t="str">
        <f>IF(ISBLANK(B233), "",IF(F233=B233, 'Calc - Win Probability'!N233, 1-'Calc - Win Probability'!N233))</f>
        <v/>
      </c>
      <c r="H233" s="4" t="str">
        <f t="shared" si="10"/>
        <v/>
      </c>
      <c r="I233" s="4" t="str">
        <f t="shared" si="11"/>
        <v/>
      </c>
      <c r="J233" s="1"/>
      <c r="K233" s="1"/>
      <c r="L233" s="1"/>
      <c r="M233" s="1"/>
    </row>
    <row r="234" spans="1:13" x14ac:dyDescent="0.45">
      <c r="A234" s="3">
        <f t="shared" si="12"/>
        <v>45220</v>
      </c>
      <c r="B234" s="1"/>
      <c r="C234" s="1"/>
      <c r="D234" s="1"/>
      <c r="E234" s="4" t="str">
        <f>IF(ISBLANK(B234), "",ROUND(Calc!O234, 1))</f>
        <v/>
      </c>
      <c r="F234" s="4" t="str">
        <f t="shared" si="9"/>
        <v/>
      </c>
      <c r="G234" s="25" t="str">
        <f>IF(ISBLANK(B234), "",IF(F234=B234, 'Calc - Win Probability'!N234, 1-'Calc - Win Probability'!N234))</f>
        <v/>
      </c>
      <c r="H234" s="4" t="str">
        <f t="shared" si="10"/>
        <v/>
      </c>
      <c r="I234" s="4" t="str">
        <f t="shared" si="11"/>
        <v/>
      </c>
      <c r="J234" s="1"/>
      <c r="K234" s="1"/>
      <c r="L234" s="1"/>
      <c r="M234" s="1"/>
    </row>
    <row r="235" spans="1:13" x14ac:dyDescent="0.45">
      <c r="A235" s="3">
        <f t="shared" si="12"/>
        <v>45220</v>
      </c>
      <c r="B235" s="1"/>
      <c r="C235" s="1"/>
      <c r="D235" s="1"/>
      <c r="E235" s="4" t="str">
        <f>IF(ISBLANK(B235), "",ROUND(Calc!O235, 1))</f>
        <v/>
      </c>
      <c r="F235" s="4" t="str">
        <f t="shared" si="9"/>
        <v/>
      </c>
      <c r="G235" s="25" t="str">
        <f>IF(ISBLANK(B235), "",IF(F235=B235, 'Calc - Win Probability'!N235, 1-'Calc - Win Probability'!N235))</f>
        <v/>
      </c>
      <c r="H235" s="4" t="str">
        <f t="shared" si="10"/>
        <v/>
      </c>
      <c r="I235" s="4" t="str">
        <f t="shared" si="11"/>
        <v/>
      </c>
      <c r="J235" s="1"/>
      <c r="K235" s="1"/>
      <c r="L235" s="1"/>
      <c r="M235" s="1"/>
    </row>
    <row r="236" spans="1:13" x14ac:dyDescent="0.45">
      <c r="A236" s="3">
        <f t="shared" si="12"/>
        <v>45220</v>
      </c>
      <c r="B236" s="1"/>
      <c r="C236" s="1"/>
      <c r="D236" s="1"/>
      <c r="E236" s="4" t="str">
        <f>IF(ISBLANK(B236), "",ROUND(Calc!O236, 1))</f>
        <v/>
      </c>
      <c r="F236" s="4" t="str">
        <f t="shared" ref="F236:F291" si="13">IF(ISBLANK(B236), "",IF(E236&gt;0,C236,B236))</f>
        <v/>
      </c>
      <c r="G236" s="25" t="str">
        <f>IF(ISBLANK(B236), "",IF(F236=B236, 'Calc - Win Probability'!N236, 1-'Calc - Win Probability'!N236))</f>
        <v/>
      </c>
      <c r="H236" s="4" t="str">
        <f t="shared" ref="H236:H291" si="14">IF(ISBLANK(B236),"",IF(E236&lt;D236, "Y","N"))</f>
        <v/>
      </c>
      <c r="I236" s="4" t="str">
        <f t="shared" ref="I236:I291" si="15">IF(ISBLANK(B236),"",IF(OR(AND(E236&lt;0, E236&lt;D236), AND(E236&gt;0, E236&gt;D236)),"Y","N"))</f>
        <v/>
      </c>
      <c r="J236" s="1"/>
      <c r="K236" s="1"/>
      <c r="L236" s="1"/>
      <c r="M236" s="1"/>
    </row>
    <row r="237" spans="1:13" x14ac:dyDescent="0.45">
      <c r="A237" s="3">
        <f t="shared" si="12"/>
        <v>45220</v>
      </c>
      <c r="B237" s="1"/>
      <c r="C237" s="1"/>
      <c r="D237" s="1"/>
      <c r="E237" s="4" t="str">
        <f>IF(ISBLANK(B237), "",ROUND(Calc!O237, 1))</f>
        <v/>
      </c>
      <c r="F237" s="4" t="str">
        <f t="shared" si="13"/>
        <v/>
      </c>
      <c r="G237" s="25" t="str">
        <f>IF(ISBLANK(B237), "",IF(F237=B237, 'Calc - Win Probability'!N237, 1-'Calc - Win Probability'!N237))</f>
        <v/>
      </c>
      <c r="H237" s="4" t="str">
        <f t="shared" si="14"/>
        <v/>
      </c>
      <c r="I237" s="4" t="str">
        <f t="shared" si="15"/>
        <v/>
      </c>
      <c r="J237" s="1"/>
      <c r="K237" s="1"/>
      <c r="L237" s="1"/>
      <c r="M237" s="1"/>
    </row>
    <row r="238" spans="1:13" x14ac:dyDescent="0.45">
      <c r="A238" s="3">
        <f t="shared" si="12"/>
        <v>45220</v>
      </c>
      <c r="B238" s="1"/>
      <c r="C238" s="1"/>
      <c r="D238" s="1"/>
      <c r="E238" s="4" t="str">
        <f>IF(ISBLANK(B238), "",ROUND(Calc!O238, 1))</f>
        <v/>
      </c>
      <c r="F238" s="4" t="str">
        <f t="shared" si="13"/>
        <v/>
      </c>
      <c r="G238" s="25" t="str">
        <f>IF(ISBLANK(B238), "",IF(F238=B238, 'Calc - Win Probability'!N238, 1-'Calc - Win Probability'!N238))</f>
        <v/>
      </c>
      <c r="H238" s="4" t="str">
        <f t="shared" si="14"/>
        <v/>
      </c>
      <c r="I238" s="4" t="str">
        <f t="shared" si="15"/>
        <v/>
      </c>
      <c r="J238" s="1"/>
      <c r="K238" s="1"/>
      <c r="L238" s="1"/>
      <c r="M238" s="1"/>
    </row>
    <row r="239" spans="1:13" x14ac:dyDescent="0.45">
      <c r="A239" s="3">
        <f t="shared" si="12"/>
        <v>45220</v>
      </c>
      <c r="B239" s="1"/>
      <c r="C239" s="1"/>
      <c r="D239" s="1"/>
      <c r="E239" s="4" t="str">
        <f>IF(ISBLANK(B239), "",ROUND(Calc!O239, 1))</f>
        <v/>
      </c>
      <c r="F239" s="4" t="str">
        <f t="shared" si="13"/>
        <v/>
      </c>
      <c r="G239" s="25" t="str">
        <f>IF(ISBLANK(B239), "",IF(F239=B239, 'Calc - Win Probability'!N239, 1-'Calc - Win Probability'!N239))</f>
        <v/>
      </c>
      <c r="H239" s="4" t="str">
        <f t="shared" si="14"/>
        <v/>
      </c>
      <c r="I239" s="4" t="str">
        <f t="shared" si="15"/>
        <v/>
      </c>
      <c r="J239" s="1"/>
      <c r="K239" s="1"/>
      <c r="L239" s="1"/>
      <c r="M239" s="1"/>
    </row>
    <row r="240" spans="1:13" x14ac:dyDescent="0.45">
      <c r="A240" s="3">
        <f t="shared" si="12"/>
        <v>45220</v>
      </c>
      <c r="B240" s="1"/>
      <c r="C240" s="1"/>
      <c r="D240" s="1"/>
      <c r="E240" s="4" t="str">
        <f>IF(ISBLANK(B240), "",ROUND(Calc!O240, 1))</f>
        <v/>
      </c>
      <c r="F240" s="4" t="str">
        <f t="shared" si="13"/>
        <v/>
      </c>
      <c r="G240" s="25" t="str">
        <f>IF(ISBLANK(B240), "",IF(F240=B240, 'Calc - Win Probability'!N240, 1-'Calc - Win Probability'!N240))</f>
        <v/>
      </c>
      <c r="H240" s="4" t="str">
        <f t="shared" si="14"/>
        <v/>
      </c>
      <c r="I240" s="4" t="str">
        <f t="shared" si="15"/>
        <v/>
      </c>
      <c r="J240" s="1"/>
      <c r="K240" s="1"/>
      <c r="L240" s="1"/>
      <c r="M240" s="1"/>
    </row>
    <row r="241" spans="1:13" x14ac:dyDescent="0.45">
      <c r="A241" s="3">
        <f t="shared" si="12"/>
        <v>45220</v>
      </c>
      <c r="B241" s="1"/>
      <c r="C241" s="1"/>
      <c r="D241" s="1"/>
      <c r="E241" s="4" t="str">
        <f>IF(ISBLANK(B241), "",ROUND(Calc!O241, 1))</f>
        <v/>
      </c>
      <c r="F241" s="4" t="str">
        <f t="shared" si="13"/>
        <v/>
      </c>
      <c r="G241" s="25" t="str">
        <f>IF(ISBLANK(B241), "",IF(F241=B241, 'Calc - Win Probability'!N241, 1-'Calc - Win Probability'!N241))</f>
        <v/>
      </c>
      <c r="H241" s="4" t="str">
        <f t="shared" si="14"/>
        <v/>
      </c>
      <c r="I241" s="4" t="str">
        <f t="shared" si="15"/>
        <v/>
      </c>
      <c r="J241" s="1"/>
      <c r="K241" s="1"/>
      <c r="L241" s="1"/>
      <c r="M241" s="1"/>
    </row>
    <row r="242" spans="1:13" x14ac:dyDescent="0.45">
      <c r="A242" s="3">
        <f t="shared" si="12"/>
        <v>45220</v>
      </c>
      <c r="B242" s="1"/>
      <c r="C242" s="1"/>
      <c r="D242" s="1"/>
      <c r="E242" s="4" t="str">
        <f>IF(ISBLANK(B242), "",ROUND(Calc!O242, 1))</f>
        <v/>
      </c>
      <c r="F242" s="4" t="str">
        <f t="shared" si="13"/>
        <v/>
      </c>
      <c r="G242" s="25" t="str">
        <f>IF(ISBLANK(B242), "",IF(F242=B242, 'Calc - Win Probability'!N242, 1-'Calc - Win Probability'!N242))</f>
        <v/>
      </c>
      <c r="H242" s="4" t="str">
        <f t="shared" si="14"/>
        <v/>
      </c>
      <c r="I242" s="4" t="str">
        <f t="shared" si="15"/>
        <v/>
      </c>
      <c r="J242" s="1"/>
      <c r="K242" s="1"/>
      <c r="L242" s="1"/>
      <c r="M242" s="1"/>
    </row>
    <row r="243" spans="1:13" x14ac:dyDescent="0.45">
      <c r="A243" s="3">
        <f t="shared" si="12"/>
        <v>45220</v>
      </c>
      <c r="B243" s="1"/>
      <c r="C243" s="1"/>
      <c r="D243" s="1"/>
      <c r="E243" s="4" t="str">
        <f>IF(ISBLANK(B243), "",ROUND(Calc!O243, 1))</f>
        <v/>
      </c>
      <c r="F243" s="4" t="str">
        <f t="shared" si="13"/>
        <v/>
      </c>
      <c r="G243" s="25" t="str">
        <f>IF(ISBLANK(B243), "",IF(F243=B243, 'Calc - Win Probability'!N243, 1-'Calc - Win Probability'!N243))</f>
        <v/>
      </c>
      <c r="H243" s="4" t="str">
        <f t="shared" si="14"/>
        <v/>
      </c>
      <c r="I243" s="4" t="str">
        <f t="shared" si="15"/>
        <v/>
      </c>
      <c r="J243" s="1"/>
      <c r="K243" s="1"/>
      <c r="L243" s="1"/>
      <c r="M243" s="1"/>
    </row>
    <row r="244" spans="1:13" x14ac:dyDescent="0.45">
      <c r="A244" s="3">
        <f t="shared" si="12"/>
        <v>45220</v>
      </c>
      <c r="B244" s="1"/>
      <c r="C244" s="1"/>
      <c r="D244" s="1"/>
      <c r="E244" s="4" t="str">
        <f>IF(ISBLANK(B244), "",ROUND(Calc!O244, 1))</f>
        <v/>
      </c>
      <c r="F244" s="4" t="str">
        <f t="shared" si="13"/>
        <v/>
      </c>
      <c r="G244" s="25" t="str">
        <f>IF(ISBLANK(B244), "",IF(F244=B244, 'Calc - Win Probability'!N244, 1-'Calc - Win Probability'!N244))</f>
        <v/>
      </c>
      <c r="H244" s="4" t="str">
        <f t="shared" si="14"/>
        <v/>
      </c>
      <c r="I244" s="4" t="str">
        <f t="shared" si="15"/>
        <v/>
      </c>
      <c r="J244" s="1"/>
      <c r="K244" s="1"/>
      <c r="L244" s="1"/>
      <c r="M244" s="1"/>
    </row>
    <row r="245" spans="1:13" x14ac:dyDescent="0.45">
      <c r="A245" s="3">
        <f t="shared" si="12"/>
        <v>45220</v>
      </c>
      <c r="B245" s="1"/>
      <c r="C245" s="1"/>
      <c r="D245" s="1"/>
      <c r="E245" s="4" t="str">
        <f>IF(ISBLANK(B245), "",ROUND(Calc!O245, 1))</f>
        <v/>
      </c>
      <c r="F245" s="4" t="str">
        <f t="shared" si="13"/>
        <v/>
      </c>
      <c r="G245" s="25" t="str">
        <f>IF(ISBLANK(B245), "",IF(F245=B245, 'Calc - Win Probability'!N245, 1-'Calc - Win Probability'!N245))</f>
        <v/>
      </c>
      <c r="H245" s="4" t="str">
        <f t="shared" si="14"/>
        <v/>
      </c>
      <c r="I245" s="4" t="str">
        <f t="shared" si="15"/>
        <v/>
      </c>
      <c r="J245" s="1"/>
      <c r="K245" s="1"/>
      <c r="L245" s="1"/>
      <c r="M245" s="1"/>
    </row>
    <row r="246" spans="1:13" x14ac:dyDescent="0.45">
      <c r="A246" s="3">
        <f t="shared" si="12"/>
        <v>45220</v>
      </c>
      <c r="B246" s="1"/>
      <c r="C246" s="1"/>
      <c r="D246" s="1"/>
      <c r="E246" s="4" t="str">
        <f>IF(ISBLANK(B246), "",ROUND(Calc!O246, 1))</f>
        <v/>
      </c>
      <c r="F246" s="4" t="str">
        <f t="shared" si="13"/>
        <v/>
      </c>
      <c r="G246" s="25" t="str">
        <f>IF(ISBLANK(B246), "",IF(F246=B246, 'Calc - Win Probability'!N246, 1-'Calc - Win Probability'!N246))</f>
        <v/>
      </c>
      <c r="H246" s="4" t="str">
        <f t="shared" si="14"/>
        <v/>
      </c>
      <c r="I246" s="4" t="str">
        <f t="shared" si="15"/>
        <v/>
      </c>
      <c r="J246" s="1"/>
      <c r="K246" s="1"/>
      <c r="L246" s="1"/>
      <c r="M246" s="1"/>
    </row>
    <row r="247" spans="1:13" x14ac:dyDescent="0.45">
      <c r="A247" s="3">
        <f t="shared" si="12"/>
        <v>45220</v>
      </c>
      <c r="B247" s="1"/>
      <c r="C247" s="1"/>
      <c r="D247" s="1"/>
      <c r="E247" s="4" t="str">
        <f>IF(ISBLANK(B247), "",ROUND(Calc!O247, 1))</f>
        <v/>
      </c>
      <c r="F247" s="4" t="str">
        <f t="shared" si="13"/>
        <v/>
      </c>
      <c r="G247" s="25" t="str">
        <f>IF(ISBLANK(B247), "",IF(F247=B247, 'Calc - Win Probability'!N247, 1-'Calc - Win Probability'!N247))</f>
        <v/>
      </c>
      <c r="H247" s="4" t="str">
        <f t="shared" si="14"/>
        <v/>
      </c>
      <c r="I247" s="4" t="str">
        <f t="shared" si="15"/>
        <v/>
      </c>
      <c r="J247" s="1"/>
      <c r="K247" s="1"/>
      <c r="L247" s="1"/>
      <c r="M247" s="1"/>
    </row>
    <row r="248" spans="1:13" x14ac:dyDescent="0.45">
      <c r="A248" s="3">
        <f t="shared" si="12"/>
        <v>45220</v>
      </c>
      <c r="B248" s="1"/>
      <c r="C248" s="1"/>
      <c r="D248" s="1"/>
      <c r="E248" s="4" t="str">
        <f>IF(ISBLANK(B248), "",ROUND(Calc!O248, 1))</f>
        <v/>
      </c>
      <c r="F248" s="4" t="str">
        <f t="shared" si="13"/>
        <v/>
      </c>
      <c r="G248" s="25" t="str">
        <f>IF(ISBLANK(B248), "",IF(F248=B248, 'Calc - Win Probability'!N248, 1-'Calc - Win Probability'!N248))</f>
        <v/>
      </c>
      <c r="H248" s="4" t="str">
        <f t="shared" si="14"/>
        <v/>
      </c>
      <c r="I248" s="4" t="str">
        <f t="shared" si="15"/>
        <v/>
      </c>
      <c r="J248" s="1"/>
      <c r="K248" s="1"/>
      <c r="L248" s="1"/>
      <c r="M248" s="1"/>
    </row>
    <row r="249" spans="1:13" x14ac:dyDescent="0.45">
      <c r="A249" s="3">
        <f t="shared" si="12"/>
        <v>45220</v>
      </c>
      <c r="B249" s="1"/>
      <c r="C249" s="1"/>
      <c r="D249" s="1"/>
      <c r="E249" s="4" t="str">
        <f>IF(ISBLANK(B249), "",ROUND(Calc!O249, 1))</f>
        <v/>
      </c>
      <c r="F249" s="4" t="str">
        <f t="shared" si="13"/>
        <v/>
      </c>
      <c r="G249" s="25" t="str">
        <f>IF(ISBLANK(B249), "",IF(F249=B249, 'Calc - Win Probability'!N249, 1-'Calc - Win Probability'!N249))</f>
        <v/>
      </c>
      <c r="H249" s="4" t="str">
        <f t="shared" si="14"/>
        <v/>
      </c>
      <c r="I249" s="4" t="str">
        <f t="shared" si="15"/>
        <v/>
      </c>
      <c r="J249" s="1"/>
      <c r="K249" s="1"/>
      <c r="L249" s="1"/>
      <c r="M249" s="1"/>
    </row>
    <row r="250" spans="1:13" x14ac:dyDescent="0.45">
      <c r="A250" s="3">
        <f t="shared" si="12"/>
        <v>45220</v>
      </c>
      <c r="B250" s="1"/>
      <c r="C250" s="1"/>
      <c r="D250" s="1"/>
      <c r="E250" s="4" t="str">
        <f>IF(ISBLANK(B250), "",ROUND(Calc!O250, 1))</f>
        <v/>
      </c>
      <c r="F250" s="4" t="str">
        <f t="shared" si="13"/>
        <v/>
      </c>
      <c r="G250" s="25" t="str">
        <f>IF(ISBLANK(B250), "",IF(F250=B250, 'Calc - Win Probability'!N250, 1-'Calc - Win Probability'!N250))</f>
        <v/>
      </c>
      <c r="H250" s="4" t="str">
        <f t="shared" si="14"/>
        <v/>
      </c>
      <c r="I250" s="4" t="str">
        <f t="shared" si="15"/>
        <v/>
      </c>
      <c r="J250" s="1"/>
      <c r="K250" s="1"/>
      <c r="L250" s="1"/>
      <c r="M250" s="1"/>
    </row>
    <row r="251" spans="1:13" x14ac:dyDescent="0.45">
      <c r="A251" s="3">
        <f t="shared" si="12"/>
        <v>45220</v>
      </c>
      <c r="B251" s="1"/>
      <c r="C251" s="1"/>
      <c r="D251" s="1"/>
      <c r="E251" s="4" t="str">
        <f>IF(ISBLANK(B251), "",ROUND(Calc!O251, 1))</f>
        <v/>
      </c>
      <c r="F251" s="4" t="str">
        <f t="shared" si="13"/>
        <v/>
      </c>
      <c r="G251" s="25" t="str">
        <f>IF(ISBLANK(B251), "",IF(F251=B251, 'Calc - Win Probability'!N251, 1-'Calc - Win Probability'!N251))</f>
        <v/>
      </c>
      <c r="H251" s="4" t="str">
        <f t="shared" si="14"/>
        <v/>
      </c>
      <c r="I251" s="4" t="str">
        <f t="shared" si="15"/>
        <v/>
      </c>
      <c r="J251" s="1"/>
      <c r="K251" s="1"/>
      <c r="L251" s="1"/>
      <c r="M251" s="1"/>
    </row>
    <row r="252" spans="1:13" x14ac:dyDescent="0.45">
      <c r="A252" s="3">
        <f t="shared" si="12"/>
        <v>45220</v>
      </c>
      <c r="B252" s="1"/>
      <c r="C252" s="1"/>
      <c r="D252" s="1"/>
      <c r="E252" s="4" t="str">
        <f>IF(ISBLANK(B252), "",ROUND(Calc!O252, 1))</f>
        <v/>
      </c>
      <c r="F252" s="4" t="str">
        <f t="shared" si="13"/>
        <v/>
      </c>
      <c r="G252" s="25" t="str">
        <f>IF(ISBLANK(B252), "",IF(F252=B252, 'Calc - Win Probability'!N252, 1-'Calc - Win Probability'!N252))</f>
        <v/>
      </c>
      <c r="H252" s="4" t="str">
        <f t="shared" si="14"/>
        <v/>
      </c>
      <c r="I252" s="4" t="str">
        <f t="shared" si="15"/>
        <v/>
      </c>
      <c r="J252" s="1"/>
      <c r="K252" s="1"/>
      <c r="L252" s="1"/>
      <c r="M252" s="1"/>
    </row>
    <row r="253" spans="1:13" x14ac:dyDescent="0.45">
      <c r="A253" s="3">
        <f t="shared" si="12"/>
        <v>45220</v>
      </c>
      <c r="B253" s="1"/>
      <c r="C253" s="1"/>
      <c r="D253" s="1"/>
      <c r="E253" s="4" t="str">
        <f>IF(ISBLANK(B253), "",ROUND(Calc!O253, 1))</f>
        <v/>
      </c>
      <c r="F253" s="4" t="str">
        <f t="shared" si="13"/>
        <v/>
      </c>
      <c r="G253" s="25" t="str">
        <f>IF(ISBLANK(B253), "",IF(F253=B253, 'Calc - Win Probability'!N253, 1-'Calc - Win Probability'!N253))</f>
        <v/>
      </c>
      <c r="H253" s="4" t="str">
        <f t="shared" si="14"/>
        <v/>
      </c>
      <c r="I253" s="4" t="str">
        <f t="shared" si="15"/>
        <v/>
      </c>
      <c r="J253" s="1"/>
      <c r="K253" s="1"/>
      <c r="L253" s="1"/>
      <c r="M253" s="1"/>
    </row>
    <row r="254" spans="1:13" x14ac:dyDescent="0.45">
      <c r="A254" s="3">
        <f t="shared" si="12"/>
        <v>45220</v>
      </c>
      <c r="B254" s="1"/>
      <c r="C254" s="1"/>
      <c r="D254" s="1"/>
      <c r="E254" s="4" t="str">
        <f>IF(ISBLANK(B254), "",ROUND(Calc!O254, 1))</f>
        <v/>
      </c>
      <c r="F254" s="4" t="str">
        <f t="shared" si="13"/>
        <v/>
      </c>
      <c r="G254" s="25" t="str">
        <f>IF(ISBLANK(B254), "",IF(F254=B254, 'Calc - Win Probability'!N254, 1-'Calc - Win Probability'!N254))</f>
        <v/>
      </c>
      <c r="H254" s="4" t="str">
        <f t="shared" si="14"/>
        <v/>
      </c>
      <c r="I254" s="4" t="str">
        <f t="shared" si="15"/>
        <v/>
      </c>
      <c r="J254" s="1"/>
      <c r="K254" s="1"/>
      <c r="L254" s="1"/>
      <c r="M254" s="1"/>
    </row>
    <row r="255" spans="1:13" x14ac:dyDescent="0.45">
      <c r="A255" s="3">
        <f t="shared" si="12"/>
        <v>45220</v>
      </c>
      <c r="B255" s="1"/>
      <c r="C255" s="1"/>
      <c r="D255" s="1"/>
      <c r="E255" s="4" t="str">
        <f>IF(ISBLANK(B255), "",ROUND(Calc!O255, 1))</f>
        <v/>
      </c>
      <c r="F255" s="4" t="str">
        <f t="shared" si="13"/>
        <v/>
      </c>
      <c r="G255" s="25" t="str">
        <f>IF(ISBLANK(B255), "",IF(F255=B255, 'Calc - Win Probability'!N255, 1-'Calc - Win Probability'!N255))</f>
        <v/>
      </c>
      <c r="H255" s="4" t="str">
        <f t="shared" si="14"/>
        <v/>
      </c>
      <c r="I255" s="4" t="str">
        <f t="shared" si="15"/>
        <v/>
      </c>
      <c r="J255" s="1"/>
      <c r="K255" s="1"/>
      <c r="L255" s="1"/>
      <c r="M255" s="1"/>
    </row>
    <row r="256" spans="1:13" x14ac:dyDescent="0.45">
      <c r="A256" s="3">
        <f t="shared" si="12"/>
        <v>45220</v>
      </c>
      <c r="B256" s="1"/>
      <c r="C256" s="1"/>
      <c r="D256" s="1"/>
      <c r="E256" s="4" t="str">
        <f>IF(ISBLANK(B256), "",ROUND(Calc!O256, 1))</f>
        <v/>
      </c>
      <c r="F256" s="4" t="str">
        <f t="shared" si="13"/>
        <v/>
      </c>
      <c r="G256" s="25" t="str">
        <f>IF(ISBLANK(B256), "",IF(F256=B256, 'Calc - Win Probability'!N256, 1-'Calc - Win Probability'!N256))</f>
        <v/>
      </c>
      <c r="H256" s="4" t="str">
        <f t="shared" si="14"/>
        <v/>
      </c>
      <c r="I256" s="4" t="str">
        <f t="shared" si="15"/>
        <v/>
      </c>
      <c r="J256" s="1"/>
      <c r="K256" s="1"/>
      <c r="L256" s="1"/>
      <c r="M256" s="1"/>
    </row>
    <row r="257" spans="1:13" x14ac:dyDescent="0.45">
      <c r="A257" s="3">
        <f t="shared" si="12"/>
        <v>45220</v>
      </c>
      <c r="B257" s="1"/>
      <c r="C257" s="1"/>
      <c r="D257" s="1"/>
      <c r="E257" s="4" t="str">
        <f>IF(ISBLANK(B257), "",ROUND(Calc!O257, 1))</f>
        <v/>
      </c>
      <c r="F257" s="4" t="str">
        <f t="shared" si="13"/>
        <v/>
      </c>
      <c r="G257" s="25" t="str">
        <f>IF(ISBLANK(B257), "",IF(F257=B257, 'Calc - Win Probability'!N257, 1-'Calc - Win Probability'!N257))</f>
        <v/>
      </c>
      <c r="H257" s="4" t="str">
        <f t="shared" si="14"/>
        <v/>
      </c>
      <c r="I257" s="4" t="str">
        <f t="shared" si="15"/>
        <v/>
      </c>
      <c r="J257" s="1"/>
      <c r="K257" s="1"/>
      <c r="L257" s="1"/>
      <c r="M257" s="1"/>
    </row>
    <row r="258" spans="1:13" x14ac:dyDescent="0.45">
      <c r="A258" s="3">
        <f t="shared" si="12"/>
        <v>45220</v>
      </c>
      <c r="B258" s="1"/>
      <c r="C258" s="1"/>
      <c r="D258" s="1"/>
      <c r="E258" s="4" t="str">
        <f>IF(ISBLANK(B258), "",ROUND(Calc!O258, 1))</f>
        <v/>
      </c>
      <c r="F258" s="4" t="str">
        <f t="shared" si="13"/>
        <v/>
      </c>
      <c r="G258" s="25" t="str">
        <f>IF(ISBLANK(B258), "",IF(F258=B258, 'Calc - Win Probability'!N258, 1-'Calc - Win Probability'!N258))</f>
        <v/>
      </c>
      <c r="H258" s="4" t="str">
        <f t="shared" si="14"/>
        <v/>
      </c>
      <c r="I258" s="4" t="str">
        <f t="shared" si="15"/>
        <v/>
      </c>
      <c r="J258" s="1"/>
      <c r="K258" s="1"/>
      <c r="L258" s="1"/>
      <c r="M258" s="1"/>
    </row>
    <row r="259" spans="1:13" x14ac:dyDescent="0.45">
      <c r="A259" s="3">
        <f t="shared" si="12"/>
        <v>45220</v>
      </c>
      <c r="B259" s="1"/>
      <c r="C259" s="1"/>
      <c r="D259" s="1"/>
      <c r="E259" s="4" t="str">
        <f>IF(ISBLANK(B259), "",ROUND(Calc!O259, 1))</f>
        <v/>
      </c>
      <c r="F259" s="4" t="str">
        <f t="shared" si="13"/>
        <v/>
      </c>
      <c r="G259" s="25" t="str">
        <f>IF(ISBLANK(B259), "",IF(F259=B259, 'Calc - Win Probability'!N259, 1-'Calc - Win Probability'!N259))</f>
        <v/>
      </c>
      <c r="H259" s="4" t="str">
        <f t="shared" si="14"/>
        <v/>
      </c>
      <c r="I259" s="4" t="str">
        <f t="shared" si="15"/>
        <v/>
      </c>
      <c r="J259" s="1"/>
      <c r="K259" s="1"/>
      <c r="L259" s="1"/>
      <c r="M259" s="1"/>
    </row>
    <row r="260" spans="1:13" x14ac:dyDescent="0.45">
      <c r="A260" s="3">
        <f t="shared" si="12"/>
        <v>45220</v>
      </c>
      <c r="B260" s="1"/>
      <c r="C260" s="1"/>
      <c r="D260" s="1"/>
      <c r="E260" s="4" t="str">
        <f>IF(ISBLANK(B260), "",ROUND(Calc!O260, 1))</f>
        <v/>
      </c>
      <c r="F260" s="4" t="str">
        <f t="shared" si="13"/>
        <v/>
      </c>
      <c r="G260" s="25" t="str">
        <f>IF(ISBLANK(B260), "",IF(F260=B260, 'Calc - Win Probability'!N260, 1-'Calc - Win Probability'!N260))</f>
        <v/>
      </c>
      <c r="H260" s="4" t="str">
        <f t="shared" si="14"/>
        <v/>
      </c>
      <c r="I260" s="4" t="str">
        <f t="shared" si="15"/>
        <v/>
      </c>
      <c r="J260" s="1"/>
      <c r="K260" s="1"/>
      <c r="L260" s="1"/>
      <c r="M260" s="1"/>
    </row>
    <row r="261" spans="1:13" x14ac:dyDescent="0.45">
      <c r="A261" s="3">
        <f t="shared" ref="A261:A291" si="16">A260</f>
        <v>45220</v>
      </c>
      <c r="B261" s="1"/>
      <c r="C261" s="1"/>
      <c r="D261" s="1"/>
      <c r="E261" s="4" t="str">
        <f>IF(ISBLANK(B261), "",ROUND(Calc!O261, 1))</f>
        <v/>
      </c>
      <c r="F261" s="4" t="str">
        <f t="shared" si="13"/>
        <v/>
      </c>
      <c r="G261" s="25" t="str">
        <f>IF(ISBLANK(B261), "",IF(F261=B261, 'Calc - Win Probability'!N261, 1-'Calc - Win Probability'!N261))</f>
        <v/>
      </c>
      <c r="H261" s="4" t="str">
        <f t="shared" si="14"/>
        <v/>
      </c>
      <c r="I261" s="4" t="str">
        <f t="shared" si="15"/>
        <v/>
      </c>
      <c r="J261" s="1"/>
      <c r="K261" s="1"/>
      <c r="L261" s="1"/>
      <c r="M261" s="1"/>
    </row>
    <row r="262" spans="1:13" x14ac:dyDescent="0.45">
      <c r="A262" s="3">
        <f t="shared" si="16"/>
        <v>45220</v>
      </c>
      <c r="B262" s="1"/>
      <c r="C262" s="1"/>
      <c r="D262" s="1"/>
      <c r="E262" s="4" t="str">
        <f>IF(ISBLANK(B262), "",ROUND(Calc!O262, 1))</f>
        <v/>
      </c>
      <c r="F262" s="4" t="str">
        <f t="shared" si="13"/>
        <v/>
      </c>
      <c r="G262" s="25" t="str">
        <f>IF(ISBLANK(B262), "",IF(F262=B262, 'Calc - Win Probability'!N262, 1-'Calc - Win Probability'!N262))</f>
        <v/>
      </c>
      <c r="H262" s="4" t="str">
        <f t="shared" si="14"/>
        <v/>
      </c>
      <c r="I262" s="4" t="str">
        <f t="shared" si="15"/>
        <v/>
      </c>
      <c r="J262" s="1"/>
      <c r="K262" s="1"/>
      <c r="L262" s="1"/>
      <c r="M262" s="1"/>
    </row>
    <row r="263" spans="1:13" x14ac:dyDescent="0.45">
      <c r="A263" s="3">
        <f t="shared" si="16"/>
        <v>45220</v>
      </c>
      <c r="B263" s="1"/>
      <c r="C263" s="1"/>
      <c r="D263" s="1"/>
      <c r="E263" s="4" t="str">
        <f>IF(ISBLANK(B263), "",ROUND(Calc!O263, 1))</f>
        <v/>
      </c>
      <c r="F263" s="4" t="str">
        <f t="shared" si="13"/>
        <v/>
      </c>
      <c r="G263" s="25" t="str">
        <f>IF(ISBLANK(B263), "",IF(F263=B263, 'Calc - Win Probability'!N263, 1-'Calc - Win Probability'!N263))</f>
        <v/>
      </c>
      <c r="H263" s="4" t="str">
        <f t="shared" si="14"/>
        <v/>
      </c>
      <c r="I263" s="4" t="str">
        <f t="shared" si="15"/>
        <v/>
      </c>
      <c r="J263" s="1"/>
      <c r="K263" s="1"/>
      <c r="L263" s="1"/>
      <c r="M263" s="1"/>
    </row>
    <row r="264" spans="1:13" x14ac:dyDescent="0.45">
      <c r="A264" s="3">
        <f t="shared" si="16"/>
        <v>45220</v>
      </c>
      <c r="B264" s="1"/>
      <c r="C264" s="1"/>
      <c r="D264" s="1"/>
      <c r="E264" s="4" t="str">
        <f>IF(ISBLANK(B264), "",ROUND(Calc!O264, 1))</f>
        <v/>
      </c>
      <c r="F264" s="4" t="str">
        <f t="shared" si="13"/>
        <v/>
      </c>
      <c r="G264" s="25" t="str">
        <f>IF(ISBLANK(B264), "",IF(F264=B264, 'Calc - Win Probability'!N264, 1-'Calc - Win Probability'!N264))</f>
        <v/>
      </c>
      <c r="H264" s="4" t="str">
        <f t="shared" si="14"/>
        <v/>
      </c>
      <c r="I264" s="4" t="str">
        <f t="shared" si="15"/>
        <v/>
      </c>
      <c r="J264" s="1"/>
      <c r="K264" s="1"/>
      <c r="L264" s="1"/>
      <c r="M264" s="1"/>
    </row>
    <row r="265" spans="1:13" x14ac:dyDescent="0.45">
      <c r="A265" s="3">
        <f t="shared" si="16"/>
        <v>45220</v>
      </c>
      <c r="B265" s="1"/>
      <c r="C265" s="1"/>
      <c r="D265" s="1"/>
      <c r="E265" s="4" t="str">
        <f>IF(ISBLANK(B265), "",ROUND(Calc!O265, 1))</f>
        <v/>
      </c>
      <c r="F265" s="4" t="str">
        <f t="shared" si="13"/>
        <v/>
      </c>
      <c r="G265" s="25" t="str">
        <f>IF(ISBLANK(B265), "",IF(F265=B265, 'Calc - Win Probability'!N265, 1-'Calc - Win Probability'!N265))</f>
        <v/>
      </c>
      <c r="H265" s="4" t="str">
        <f t="shared" si="14"/>
        <v/>
      </c>
      <c r="I265" s="4" t="str">
        <f t="shared" si="15"/>
        <v/>
      </c>
      <c r="J265" s="1"/>
      <c r="K265" s="1"/>
      <c r="L265" s="1"/>
      <c r="M265" s="1"/>
    </row>
    <row r="266" spans="1:13" x14ac:dyDescent="0.45">
      <c r="A266" s="3">
        <f t="shared" si="16"/>
        <v>45220</v>
      </c>
      <c r="B266" s="1"/>
      <c r="C266" s="1"/>
      <c r="D266" s="1"/>
      <c r="E266" s="4" t="str">
        <f>IF(ISBLANK(B266), "",ROUND(Calc!O266, 1))</f>
        <v/>
      </c>
      <c r="F266" s="4" t="str">
        <f t="shared" si="13"/>
        <v/>
      </c>
      <c r="G266" s="25" t="str">
        <f>IF(ISBLANK(B266), "",IF(F266=B266, 'Calc - Win Probability'!N266, 1-'Calc - Win Probability'!N266))</f>
        <v/>
      </c>
      <c r="H266" s="4" t="str">
        <f t="shared" si="14"/>
        <v/>
      </c>
      <c r="I266" s="4" t="str">
        <f t="shared" si="15"/>
        <v/>
      </c>
      <c r="J266" s="1"/>
      <c r="K266" s="1"/>
      <c r="L266" s="1"/>
      <c r="M266" s="1"/>
    </row>
    <row r="267" spans="1:13" x14ac:dyDescent="0.45">
      <c r="A267" s="3">
        <f t="shared" si="16"/>
        <v>45220</v>
      </c>
      <c r="B267" s="1"/>
      <c r="C267" s="1"/>
      <c r="D267" s="1"/>
      <c r="E267" s="4" t="str">
        <f>IF(ISBLANK(B267), "",ROUND(Calc!O267, 1))</f>
        <v/>
      </c>
      <c r="F267" s="4" t="str">
        <f t="shared" si="13"/>
        <v/>
      </c>
      <c r="G267" s="25" t="str">
        <f>IF(ISBLANK(B267), "",IF(F267=B267, 'Calc - Win Probability'!N267, 1-'Calc - Win Probability'!N267))</f>
        <v/>
      </c>
      <c r="H267" s="4" t="str">
        <f t="shared" si="14"/>
        <v/>
      </c>
      <c r="I267" s="4" t="str">
        <f t="shared" si="15"/>
        <v/>
      </c>
      <c r="J267" s="1"/>
      <c r="K267" s="1"/>
      <c r="L267" s="1"/>
      <c r="M267" s="1"/>
    </row>
    <row r="268" spans="1:13" x14ac:dyDescent="0.45">
      <c r="A268" s="3">
        <f t="shared" si="16"/>
        <v>45220</v>
      </c>
      <c r="B268" s="1"/>
      <c r="C268" s="1"/>
      <c r="D268" s="1"/>
      <c r="E268" s="4" t="str">
        <f>IF(ISBLANK(B268), "",ROUND(Calc!O268, 1))</f>
        <v/>
      </c>
      <c r="F268" s="4" t="str">
        <f t="shared" si="13"/>
        <v/>
      </c>
      <c r="G268" s="25" t="str">
        <f>IF(ISBLANK(B268), "",IF(F268=B268, 'Calc - Win Probability'!N268, 1-'Calc - Win Probability'!N268))</f>
        <v/>
      </c>
      <c r="H268" s="4" t="str">
        <f t="shared" si="14"/>
        <v/>
      </c>
      <c r="I268" s="4" t="str">
        <f t="shared" si="15"/>
        <v/>
      </c>
      <c r="J268" s="1"/>
      <c r="K268" s="1"/>
      <c r="L268" s="1"/>
      <c r="M268" s="1"/>
    </row>
    <row r="269" spans="1:13" x14ac:dyDescent="0.45">
      <c r="A269" s="3">
        <f t="shared" si="16"/>
        <v>45220</v>
      </c>
      <c r="B269" s="1"/>
      <c r="C269" s="1"/>
      <c r="D269" s="1"/>
      <c r="E269" s="4" t="str">
        <f>IF(ISBLANK(B269), "",ROUND(Calc!O269, 1))</f>
        <v/>
      </c>
      <c r="F269" s="4" t="str">
        <f t="shared" si="13"/>
        <v/>
      </c>
      <c r="G269" s="25" t="str">
        <f>IF(ISBLANK(B269), "",IF(F269=B269, 'Calc - Win Probability'!N269, 1-'Calc - Win Probability'!N269))</f>
        <v/>
      </c>
      <c r="H269" s="4" t="str">
        <f t="shared" si="14"/>
        <v/>
      </c>
      <c r="I269" s="4" t="str">
        <f t="shared" si="15"/>
        <v/>
      </c>
      <c r="J269" s="1"/>
      <c r="K269" s="1"/>
      <c r="L269" s="1"/>
      <c r="M269" s="1"/>
    </row>
    <row r="270" spans="1:13" x14ac:dyDescent="0.45">
      <c r="A270" s="3">
        <f t="shared" si="16"/>
        <v>45220</v>
      </c>
      <c r="B270" s="1"/>
      <c r="C270" s="1"/>
      <c r="D270" s="1"/>
      <c r="E270" s="4" t="str">
        <f>IF(ISBLANK(B270), "",ROUND(Calc!O270, 1))</f>
        <v/>
      </c>
      <c r="F270" s="4" t="str">
        <f t="shared" si="13"/>
        <v/>
      </c>
      <c r="G270" s="25" t="str">
        <f>IF(ISBLANK(B270), "",IF(F270=B270, 'Calc - Win Probability'!N270, 1-'Calc - Win Probability'!N270))</f>
        <v/>
      </c>
      <c r="H270" s="4" t="str">
        <f t="shared" si="14"/>
        <v/>
      </c>
      <c r="I270" s="4" t="str">
        <f t="shared" si="15"/>
        <v/>
      </c>
      <c r="J270" s="1"/>
      <c r="K270" s="1"/>
      <c r="L270" s="1"/>
      <c r="M270" s="1"/>
    </row>
    <row r="271" spans="1:13" x14ac:dyDescent="0.45">
      <c r="A271" s="3">
        <f t="shared" si="16"/>
        <v>45220</v>
      </c>
      <c r="B271" s="1"/>
      <c r="C271" s="1"/>
      <c r="D271" s="1"/>
      <c r="E271" s="4" t="str">
        <f>IF(ISBLANK(B271), "",ROUND(Calc!O271, 1))</f>
        <v/>
      </c>
      <c r="F271" s="4" t="str">
        <f t="shared" si="13"/>
        <v/>
      </c>
      <c r="G271" s="25" t="str">
        <f>IF(ISBLANK(B271), "",IF(F271=B271, 'Calc - Win Probability'!N271, 1-'Calc - Win Probability'!N271))</f>
        <v/>
      </c>
      <c r="H271" s="4" t="str">
        <f t="shared" si="14"/>
        <v/>
      </c>
      <c r="I271" s="4" t="str">
        <f t="shared" si="15"/>
        <v/>
      </c>
      <c r="J271" s="1"/>
      <c r="K271" s="1"/>
      <c r="L271" s="1"/>
      <c r="M271" s="1"/>
    </row>
    <row r="272" spans="1:13" x14ac:dyDescent="0.45">
      <c r="A272" s="3">
        <f t="shared" si="16"/>
        <v>45220</v>
      </c>
      <c r="B272" s="1"/>
      <c r="C272" s="1"/>
      <c r="D272" s="1"/>
      <c r="E272" s="4" t="str">
        <f>IF(ISBLANK(B272), "",ROUND(Calc!O272, 1))</f>
        <v/>
      </c>
      <c r="F272" s="4" t="str">
        <f t="shared" si="13"/>
        <v/>
      </c>
      <c r="G272" s="25" t="str">
        <f>IF(ISBLANK(B272), "",IF(F272=B272, 'Calc - Win Probability'!N272, 1-'Calc - Win Probability'!N272))</f>
        <v/>
      </c>
      <c r="H272" s="4" t="str">
        <f t="shared" si="14"/>
        <v/>
      </c>
      <c r="I272" s="4" t="str">
        <f t="shared" si="15"/>
        <v/>
      </c>
      <c r="J272" s="1"/>
      <c r="K272" s="1"/>
      <c r="L272" s="1"/>
      <c r="M272" s="1"/>
    </row>
    <row r="273" spans="1:13" x14ac:dyDescent="0.45">
      <c r="A273" s="3">
        <f t="shared" si="16"/>
        <v>45220</v>
      </c>
      <c r="B273" s="1"/>
      <c r="C273" s="1"/>
      <c r="D273" s="1"/>
      <c r="E273" s="4" t="str">
        <f>IF(ISBLANK(B273), "",ROUND(Calc!O273, 1))</f>
        <v/>
      </c>
      <c r="F273" s="4" t="str">
        <f t="shared" si="13"/>
        <v/>
      </c>
      <c r="G273" s="25" t="str">
        <f>IF(ISBLANK(B273), "",IF(F273=B273, 'Calc - Win Probability'!N273, 1-'Calc - Win Probability'!N273))</f>
        <v/>
      </c>
      <c r="H273" s="4" t="str">
        <f t="shared" si="14"/>
        <v/>
      </c>
      <c r="I273" s="4" t="str">
        <f t="shared" si="15"/>
        <v/>
      </c>
      <c r="J273" s="1"/>
      <c r="K273" s="1"/>
      <c r="L273" s="1"/>
      <c r="M273" s="1"/>
    </row>
    <row r="274" spans="1:13" x14ac:dyDescent="0.45">
      <c r="A274" s="3">
        <f t="shared" si="16"/>
        <v>45220</v>
      </c>
      <c r="B274" s="1"/>
      <c r="C274" s="1"/>
      <c r="D274" s="1"/>
      <c r="E274" s="4" t="str">
        <f>IF(ISBLANK(B274), "",ROUND(Calc!O274, 1))</f>
        <v/>
      </c>
      <c r="F274" s="4" t="str">
        <f t="shared" si="13"/>
        <v/>
      </c>
      <c r="G274" s="25" t="str">
        <f>IF(ISBLANK(B274), "",IF(F274=B274, 'Calc - Win Probability'!N274, 1-'Calc - Win Probability'!N274))</f>
        <v/>
      </c>
      <c r="H274" s="4" t="str">
        <f t="shared" si="14"/>
        <v/>
      </c>
      <c r="I274" s="4" t="str">
        <f t="shared" si="15"/>
        <v/>
      </c>
      <c r="J274" s="1"/>
      <c r="K274" s="1"/>
      <c r="L274" s="1"/>
      <c r="M274" s="1"/>
    </row>
    <row r="275" spans="1:13" x14ac:dyDescent="0.45">
      <c r="A275" s="3">
        <f t="shared" si="16"/>
        <v>45220</v>
      </c>
      <c r="B275" s="1"/>
      <c r="C275" s="1"/>
      <c r="D275" s="1"/>
      <c r="E275" s="4" t="str">
        <f>IF(ISBLANK(B275), "",ROUND(Calc!O275, 1))</f>
        <v/>
      </c>
      <c r="F275" s="4" t="str">
        <f t="shared" si="13"/>
        <v/>
      </c>
      <c r="G275" s="25" t="str">
        <f>IF(ISBLANK(B275), "",IF(F275=B275, 'Calc - Win Probability'!N275, 1-'Calc - Win Probability'!N275))</f>
        <v/>
      </c>
      <c r="H275" s="4" t="str">
        <f t="shared" si="14"/>
        <v/>
      </c>
      <c r="I275" s="4" t="str">
        <f t="shared" si="15"/>
        <v/>
      </c>
      <c r="J275" s="1"/>
      <c r="K275" s="1"/>
      <c r="L275" s="1"/>
      <c r="M275" s="1"/>
    </row>
    <row r="276" spans="1:13" x14ac:dyDescent="0.45">
      <c r="A276" s="3">
        <f t="shared" si="16"/>
        <v>45220</v>
      </c>
      <c r="B276" s="1"/>
      <c r="C276" s="1"/>
      <c r="D276" s="1"/>
      <c r="E276" s="4" t="str">
        <f>IF(ISBLANK(B276), "",ROUND(Calc!O276, 1))</f>
        <v/>
      </c>
      <c r="F276" s="4" t="str">
        <f t="shared" si="13"/>
        <v/>
      </c>
      <c r="G276" s="25" t="str">
        <f>IF(ISBLANK(B276), "",IF(F276=B276, 'Calc - Win Probability'!N276, 1-'Calc - Win Probability'!N276))</f>
        <v/>
      </c>
      <c r="H276" s="4" t="str">
        <f t="shared" si="14"/>
        <v/>
      </c>
      <c r="I276" s="4" t="str">
        <f t="shared" si="15"/>
        <v/>
      </c>
      <c r="J276" s="1"/>
      <c r="K276" s="1"/>
      <c r="L276" s="1"/>
      <c r="M276" s="1"/>
    </row>
    <row r="277" spans="1:13" x14ac:dyDescent="0.45">
      <c r="A277" s="3">
        <f t="shared" si="16"/>
        <v>45220</v>
      </c>
      <c r="B277" s="1"/>
      <c r="C277" s="1"/>
      <c r="D277" s="1"/>
      <c r="E277" s="4" t="str">
        <f>IF(ISBLANK(B277), "",ROUND(Calc!O277, 1))</f>
        <v/>
      </c>
      <c r="F277" s="4" t="str">
        <f t="shared" si="13"/>
        <v/>
      </c>
      <c r="G277" s="25" t="str">
        <f>IF(ISBLANK(B277), "",IF(F277=B277, 'Calc - Win Probability'!N277, 1-'Calc - Win Probability'!N277))</f>
        <v/>
      </c>
      <c r="H277" s="4" t="str">
        <f t="shared" si="14"/>
        <v/>
      </c>
      <c r="I277" s="4" t="str">
        <f t="shared" si="15"/>
        <v/>
      </c>
      <c r="J277" s="1"/>
      <c r="K277" s="1"/>
      <c r="L277" s="1"/>
      <c r="M277" s="1"/>
    </row>
    <row r="278" spans="1:13" x14ac:dyDescent="0.45">
      <c r="A278" s="3">
        <f t="shared" si="16"/>
        <v>45220</v>
      </c>
      <c r="B278" s="1"/>
      <c r="C278" s="1"/>
      <c r="D278" s="1"/>
      <c r="E278" s="4" t="str">
        <f>IF(ISBLANK(B278), "",ROUND(Calc!O278, 1))</f>
        <v/>
      </c>
      <c r="F278" s="4" t="str">
        <f t="shared" si="13"/>
        <v/>
      </c>
      <c r="G278" s="25" t="str">
        <f>IF(ISBLANK(B278), "",IF(F278=B278, 'Calc - Win Probability'!N278, 1-'Calc - Win Probability'!N278))</f>
        <v/>
      </c>
      <c r="H278" s="4" t="str">
        <f t="shared" si="14"/>
        <v/>
      </c>
      <c r="I278" s="4" t="str">
        <f t="shared" si="15"/>
        <v/>
      </c>
      <c r="J278" s="1"/>
      <c r="K278" s="1"/>
      <c r="L278" s="1"/>
      <c r="M278" s="1"/>
    </row>
    <row r="279" spans="1:13" x14ac:dyDescent="0.45">
      <c r="A279" s="3">
        <f t="shared" si="16"/>
        <v>45220</v>
      </c>
      <c r="B279" s="1"/>
      <c r="C279" s="1"/>
      <c r="D279" s="1"/>
      <c r="E279" s="4" t="str">
        <f>IF(ISBLANK(B279), "",ROUND(Calc!O279, 1))</f>
        <v/>
      </c>
      <c r="F279" s="4" t="str">
        <f t="shared" si="13"/>
        <v/>
      </c>
      <c r="G279" s="25" t="str">
        <f>IF(ISBLANK(B279), "",IF(F279=B279, 'Calc - Win Probability'!N279, 1-'Calc - Win Probability'!N279))</f>
        <v/>
      </c>
      <c r="H279" s="4" t="str">
        <f t="shared" si="14"/>
        <v/>
      </c>
      <c r="I279" s="4" t="str">
        <f t="shared" si="15"/>
        <v/>
      </c>
      <c r="J279" s="1"/>
      <c r="K279" s="1"/>
      <c r="L279" s="1"/>
      <c r="M279" s="1"/>
    </row>
    <row r="280" spans="1:13" x14ac:dyDescent="0.45">
      <c r="A280" s="3">
        <f t="shared" si="16"/>
        <v>45220</v>
      </c>
      <c r="B280" s="1"/>
      <c r="C280" s="1"/>
      <c r="D280" s="1"/>
      <c r="E280" s="4" t="str">
        <f>IF(ISBLANK(B280), "",ROUND(Calc!O280, 1))</f>
        <v/>
      </c>
      <c r="F280" s="4" t="str">
        <f t="shared" si="13"/>
        <v/>
      </c>
      <c r="G280" s="25" t="str">
        <f>IF(ISBLANK(B280), "",IF(F280=B280, 'Calc - Win Probability'!N280, 1-'Calc - Win Probability'!N280))</f>
        <v/>
      </c>
      <c r="H280" s="4" t="str">
        <f t="shared" si="14"/>
        <v/>
      </c>
      <c r="I280" s="4" t="str">
        <f t="shared" si="15"/>
        <v/>
      </c>
      <c r="J280" s="1"/>
      <c r="K280" s="1"/>
      <c r="L280" s="1"/>
      <c r="M280" s="1"/>
    </row>
    <row r="281" spans="1:13" x14ac:dyDescent="0.45">
      <c r="A281" s="3">
        <f t="shared" si="16"/>
        <v>45220</v>
      </c>
      <c r="B281" s="1"/>
      <c r="C281" s="1"/>
      <c r="D281" s="1"/>
      <c r="E281" s="4" t="str">
        <f>IF(ISBLANK(B281), "",ROUND(Calc!O281, 1))</f>
        <v/>
      </c>
      <c r="F281" s="4" t="str">
        <f t="shared" si="13"/>
        <v/>
      </c>
      <c r="G281" s="25" t="str">
        <f>IF(ISBLANK(B281), "",IF(F281=B281, 'Calc - Win Probability'!N281, 1-'Calc - Win Probability'!N281))</f>
        <v/>
      </c>
      <c r="H281" s="4" t="str">
        <f t="shared" si="14"/>
        <v/>
      </c>
      <c r="I281" s="4" t="str">
        <f t="shared" si="15"/>
        <v/>
      </c>
      <c r="J281" s="1"/>
      <c r="K281" s="1"/>
      <c r="L281" s="1"/>
      <c r="M281" s="1"/>
    </row>
    <row r="282" spans="1:13" x14ac:dyDescent="0.45">
      <c r="A282" s="3">
        <f t="shared" si="16"/>
        <v>45220</v>
      </c>
      <c r="B282" s="1"/>
      <c r="C282" s="1"/>
      <c r="D282" s="1"/>
      <c r="E282" s="4" t="str">
        <f>IF(ISBLANK(B282), "",ROUND(Calc!O282, 1))</f>
        <v/>
      </c>
      <c r="F282" s="4" t="str">
        <f t="shared" si="13"/>
        <v/>
      </c>
      <c r="G282" s="25" t="str">
        <f>IF(ISBLANK(B282), "",IF(F282=B282, 'Calc - Win Probability'!N282, 1-'Calc - Win Probability'!N282))</f>
        <v/>
      </c>
      <c r="H282" s="4" t="str">
        <f t="shared" si="14"/>
        <v/>
      </c>
      <c r="I282" s="4" t="str">
        <f t="shared" si="15"/>
        <v/>
      </c>
      <c r="J282" s="1"/>
      <c r="K282" s="1"/>
      <c r="L282" s="1"/>
      <c r="M282" s="1"/>
    </row>
    <row r="283" spans="1:13" x14ac:dyDescent="0.45">
      <c r="A283" s="3">
        <f t="shared" si="16"/>
        <v>45220</v>
      </c>
      <c r="B283" s="1"/>
      <c r="C283" s="1"/>
      <c r="D283" s="1"/>
      <c r="E283" s="4" t="str">
        <f>IF(ISBLANK(B283), "",ROUND(Calc!O283, 1))</f>
        <v/>
      </c>
      <c r="F283" s="4" t="str">
        <f t="shared" si="13"/>
        <v/>
      </c>
      <c r="G283" s="25" t="str">
        <f>IF(ISBLANK(B283), "",IF(F283=B283, 'Calc - Win Probability'!N283, 1-'Calc - Win Probability'!N283))</f>
        <v/>
      </c>
      <c r="H283" s="4" t="str">
        <f t="shared" si="14"/>
        <v/>
      </c>
      <c r="I283" s="4" t="str">
        <f t="shared" si="15"/>
        <v/>
      </c>
      <c r="J283" s="1"/>
      <c r="K283" s="1"/>
      <c r="L283" s="1"/>
      <c r="M283" s="1"/>
    </row>
    <row r="284" spans="1:13" x14ac:dyDescent="0.45">
      <c r="A284" s="3">
        <f t="shared" si="16"/>
        <v>45220</v>
      </c>
      <c r="B284" s="1"/>
      <c r="C284" s="1"/>
      <c r="D284" s="1"/>
      <c r="E284" s="4" t="str">
        <f>IF(ISBLANK(B284), "",ROUND(Calc!O284, 1))</f>
        <v/>
      </c>
      <c r="F284" s="4" t="str">
        <f t="shared" si="13"/>
        <v/>
      </c>
      <c r="G284" s="25" t="str">
        <f>IF(ISBLANK(B284), "",IF(F284=B284, 'Calc - Win Probability'!N284, 1-'Calc - Win Probability'!N284))</f>
        <v/>
      </c>
      <c r="H284" s="4" t="str">
        <f t="shared" si="14"/>
        <v/>
      </c>
      <c r="I284" s="4" t="str">
        <f t="shared" si="15"/>
        <v/>
      </c>
      <c r="J284" s="1"/>
    </row>
    <row r="285" spans="1:13" x14ac:dyDescent="0.45">
      <c r="A285" s="3">
        <f t="shared" si="16"/>
        <v>45220</v>
      </c>
      <c r="B285" s="1"/>
      <c r="C285" s="1"/>
      <c r="D285" s="1"/>
      <c r="E285" s="4" t="str">
        <f>IF(ISBLANK(B285), "",ROUND(Calc!O285, 1))</f>
        <v/>
      </c>
      <c r="F285" s="4" t="str">
        <f t="shared" si="13"/>
        <v/>
      </c>
      <c r="G285" s="25" t="str">
        <f>IF(ISBLANK(B285), "",IF(F285=B285, 'Calc - Win Probability'!N285, 1-'Calc - Win Probability'!N285))</f>
        <v/>
      </c>
      <c r="H285" s="4" t="str">
        <f t="shared" si="14"/>
        <v/>
      </c>
      <c r="I285" s="4" t="str">
        <f t="shared" si="15"/>
        <v/>
      </c>
      <c r="J285" s="1"/>
    </row>
    <row r="286" spans="1:13" x14ac:dyDescent="0.45">
      <c r="A286" s="3">
        <f t="shared" si="16"/>
        <v>45220</v>
      </c>
      <c r="B286" s="1"/>
      <c r="C286" s="1"/>
      <c r="D286" s="1"/>
      <c r="E286" s="4" t="str">
        <f>IF(ISBLANK(B286), "",ROUND(Calc!O286, 1))</f>
        <v/>
      </c>
      <c r="F286" s="4" t="str">
        <f t="shared" si="13"/>
        <v/>
      </c>
      <c r="G286" s="25" t="str">
        <f>IF(ISBLANK(B286), "",IF(F286=B286, 'Calc - Win Probability'!N286, 1-'Calc - Win Probability'!N286))</f>
        <v/>
      </c>
      <c r="H286" s="4" t="str">
        <f t="shared" si="14"/>
        <v/>
      </c>
      <c r="I286" s="4" t="str">
        <f t="shared" si="15"/>
        <v/>
      </c>
      <c r="J286" s="1"/>
    </row>
    <row r="287" spans="1:13" x14ac:dyDescent="0.45">
      <c r="A287" s="3">
        <f t="shared" si="16"/>
        <v>45220</v>
      </c>
      <c r="B287" s="1"/>
      <c r="C287" s="1"/>
      <c r="D287" s="1"/>
      <c r="E287" s="4" t="str">
        <f>IF(ISBLANK(B287), "",ROUND(Calc!O287, 1))</f>
        <v/>
      </c>
      <c r="F287" s="4" t="str">
        <f t="shared" si="13"/>
        <v/>
      </c>
      <c r="G287" s="25" t="str">
        <f>IF(ISBLANK(B287), "",IF(F287=B287, 'Calc - Win Probability'!N287, 1-'Calc - Win Probability'!N287))</f>
        <v/>
      </c>
      <c r="H287" s="4" t="str">
        <f t="shared" si="14"/>
        <v/>
      </c>
      <c r="I287" s="4" t="str">
        <f t="shared" si="15"/>
        <v/>
      </c>
      <c r="J287" s="1"/>
    </row>
    <row r="288" spans="1:13" x14ac:dyDescent="0.45">
      <c r="A288" s="3">
        <f t="shared" si="16"/>
        <v>45220</v>
      </c>
      <c r="B288" s="1"/>
      <c r="C288" s="1"/>
      <c r="D288" s="1"/>
      <c r="E288" s="4" t="str">
        <f>IF(ISBLANK(B288), "",ROUND(Calc!O288, 1))</f>
        <v/>
      </c>
      <c r="F288" s="4" t="str">
        <f t="shared" si="13"/>
        <v/>
      </c>
      <c r="G288" s="25" t="str">
        <f>IF(ISBLANK(B288), "",IF(F288=B288, 'Calc - Win Probability'!N288, 1-'Calc - Win Probability'!N288))</f>
        <v/>
      </c>
      <c r="H288" s="4" t="str">
        <f t="shared" si="14"/>
        <v/>
      </c>
      <c r="I288" s="4" t="str">
        <f t="shared" si="15"/>
        <v/>
      </c>
      <c r="J288" s="1"/>
    </row>
    <row r="289" spans="1:10" x14ac:dyDescent="0.45">
      <c r="A289" s="3">
        <f t="shared" si="16"/>
        <v>45220</v>
      </c>
      <c r="B289" s="1"/>
      <c r="C289" s="1"/>
      <c r="D289" s="1"/>
      <c r="E289" s="4" t="str">
        <f>IF(ISBLANK(B289), "",ROUND(Calc!O289, 1))</f>
        <v/>
      </c>
      <c r="F289" s="4" t="str">
        <f t="shared" si="13"/>
        <v/>
      </c>
      <c r="G289" s="25" t="str">
        <f>IF(ISBLANK(B289), "",IF(F289=B289, 'Calc - Win Probability'!N289, 1-'Calc - Win Probability'!N289))</f>
        <v/>
      </c>
      <c r="H289" s="4" t="str">
        <f t="shared" si="14"/>
        <v/>
      </c>
      <c r="I289" s="4" t="str">
        <f t="shared" si="15"/>
        <v/>
      </c>
      <c r="J289" s="1"/>
    </row>
    <row r="290" spans="1:10" x14ac:dyDescent="0.45">
      <c r="A290" s="3">
        <f t="shared" si="16"/>
        <v>45220</v>
      </c>
      <c r="B290" s="1"/>
      <c r="C290" s="1"/>
      <c r="D290" s="1"/>
      <c r="E290" s="4" t="str">
        <f>IF(ISBLANK(B290), "",ROUND(Calc!O290, 1))</f>
        <v/>
      </c>
      <c r="F290" s="4" t="str">
        <f t="shared" si="13"/>
        <v/>
      </c>
      <c r="G290" s="25" t="str">
        <f>IF(ISBLANK(B290), "",IF(F290=B290, 'Calc - Win Probability'!N290, 1-'Calc - Win Probability'!N290))</f>
        <v/>
      </c>
      <c r="H290" s="4" t="str">
        <f t="shared" si="14"/>
        <v/>
      </c>
      <c r="I290" s="4" t="str">
        <f t="shared" si="15"/>
        <v/>
      </c>
      <c r="J290" s="1"/>
    </row>
    <row r="291" spans="1:10" x14ac:dyDescent="0.45">
      <c r="A291" s="3">
        <f t="shared" si="16"/>
        <v>45220</v>
      </c>
      <c r="B291" s="1"/>
      <c r="C291" s="1"/>
      <c r="D291" s="1"/>
      <c r="E291" s="4" t="str">
        <f>IF(ISBLANK(B291), "",ROUND(Calc!O291, 1))</f>
        <v/>
      </c>
      <c r="F291" s="4" t="str">
        <f t="shared" si="13"/>
        <v/>
      </c>
      <c r="G291" s="25" t="str">
        <f>IF(ISBLANK(B291), "",IF(F291=B291, 'Calc - Win Probability'!N291, 1-'Calc - Win Probability'!N291))</f>
        <v/>
      </c>
      <c r="H291" s="4" t="str">
        <f t="shared" si="14"/>
        <v/>
      </c>
      <c r="I291" s="4" t="str">
        <f t="shared" si="15"/>
        <v/>
      </c>
      <c r="J291" s="1"/>
    </row>
  </sheetData>
  <conditionalFormatting sqref="G2:G291">
    <cfRule type="cellIs" dxfId="3" priority="1" operator="greaterThan">
      <formula>0.95</formula>
    </cfRule>
    <cfRule type="cellIs" dxfId="2" priority="2" operator="greaterThan">
      <formula>90</formula>
    </cfRule>
    <cfRule type="cellIs" dxfId="1" priority="3" operator="lessThan">
      <formula>0.5</formula>
    </cfRule>
  </conditionalFormatting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44636B-0798-4567-9D6F-46BE177567D7}">
          <x14:formula1>
            <xm:f>Data!$B$2:$B$134</xm:f>
          </x14:formula1>
          <xm:sqref>B19:C291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832"/>
  <sheetViews>
    <sheetView topLeftCell="A23" zoomScale="70" zoomScaleNormal="70" workbookViewId="0">
      <selection activeCell="O31" sqref="O31"/>
    </sheetView>
  </sheetViews>
  <sheetFormatPr defaultColWidth="10.6640625" defaultRowHeight="14.25" x14ac:dyDescent="0.45"/>
  <cols>
    <col min="1" max="4" width="13.86328125" customWidth="1"/>
    <col min="5" max="5" width="13.19921875" customWidth="1"/>
    <col min="6" max="7" width="14.265625" hidden="1" customWidth="1"/>
    <col min="8" max="8" width="17.33203125" customWidth="1"/>
    <col min="9" max="9" width="20.3984375" customWidth="1"/>
    <col min="10" max="10" width="14.73046875" customWidth="1"/>
    <col min="11" max="11" width="12.19921875" style="63" customWidth="1"/>
    <col min="12" max="12" width="12.265625" customWidth="1"/>
    <col min="13" max="13" width="16.06640625" customWidth="1"/>
    <col min="14" max="15" width="10.265625" style="59" customWidth="1"/>
    <col min="16" max="16" width="11.59765625" style="59" customWidth="1"/>
    <col min="17" max="17" width="16" style="59" hidden="1" customWidth="1"/>
    <col min="18" max="31" width="14.3984375" style="59" customWidth="1"/>
    <col min="32" max="32" width="13.73046875" hidden="1" customWidth="1"/>
    <col min="33" max="33" width="13.6640625" hidden="1" customWidth="1"/>
  </cols>
  <sheetData>
    <row r="1" spans="1:47" ht="43.15" customHeight="1" x14ac:dyDescent="0.45">
      <c r="A1" s="42" t="s">
        <v>0</v>
      </c>
      <c r="B1" s="42" t="s">
        <v>1</v>
      </c>
      <c r="C1" s="42" t="s">
        <v>2</v>
      </c>
      <c r="D1" s="42" t="s">
        <v>3</v>
      </c>
      <c r="E1" s="42" t="s">
        <v>5</v>
      </c>
      <c r="F1" s="42" t="s">
        <v>687</v>
      </c>
      <c r="G1" s="42" t="s">
        <v>150</v>
      </c>
      <c r="H1" s="42" t="s">
        <v>41</v>
      </c>
      <c r="I1" s="42" t="s">
        <v>40</v>
      </c>
      <c r="J1" s="42" t="s">
        <v>686</v>
      </c>
      <c r="K1" s="61" t="s">
        <v>688</v>
      </c>
      <c r="L1" s="42" t="s">
        <v>149</v>
      </c>
      <c r="M1" s="42" t="s">
        <v>15</v>
      </c>
      <c r="N1" s="42" t="s">
        <v>38</v>
      </c>
      <c r="O1" s="42" t="s">
        <v>39</v>
      </c>
      <c r="P1" s="42" t="s">
        <v>152</v>
      </c>
      <c r="Q1" s="43" t="s">
        <v>42</v>
      </c>
      <c r="R1" s="44" t="s">
        <v>690</v>
      </c>
      <c r="S1" s="44" t="s">
        <v>691</v>
      </c>
      <c r="T1" s="46" t="s">
        <v>692</v>
      </c>
      <c r="U1" s="45" t="s">
        <v>17</v>
      </c>
      <c r="V1" s="45" t="s">
        <v>163</v>
      </c>
      <c r="W1" s="45" t="s">
        <v>694</v>
      </c>
      <c r="X1" s="46" t="s">
        <v>43</v>
      </c>
      <c r="Y1" s="46" t="s">
        <v>151</v>
      </c>
      <c r="Z1" s="46" t="s">
        <v>164</v>
      </c>
      <c r="AA1" s="46" t="s">
        <v>695</v>
      </c>
      <c r="AB1" s="45" t="s">
        <v>46</v>
      </c>
      <c r="AC1" s="45" t="s">
        <v>36</v>
      </c>
      <c r="AD1" s="46" t="s">
        <v>44</v>
      </c>
      <c r="AE1" s="46" t="s">
        <v>32</v>
      </c>
      <c r="AF1" s="40" t="s">
        <v>693</v>
      </c>
      <c r="AG1" s="41" t="s">
        <v>45</v>
      </c>
      <c r="AH1" s="6"/>
      <c r="AI1" s="67" t="s">
        <v>696</v>
      </c>
      <c r="AJ1" s="67"/>
      <c r="AK1" s="67"/>
      <c r="AL1" s="68" t="s">
        <v>698</v>
      </c>
      <c r="AM1" s="68"/>
      <c r="AN1" s="68"/>
      <c r="AP1" s="76" t="s">
        <v>153</v>
      </c>
      <c r="AQ1" s="76"/>
      <c r="AR1" s="76"/>
      <c r="AS1" s="69" t="s">
        <v>699</v>
      </c>
      <c r="AT1" s="69"/>
      <c r="AU1" s="69"/>
    </row>
    <row r="2" spans="1:47" x14ac:dyDescent="0.45">
      <c r="A2">
        <v>45219</v>
      </c>
      <c r="B2" t="s">
        <v>101</v>
      </c>
      <c r="C2" t="s">
        <v>97</v>
      </c>
      <c r="D2">
        <v>24</v>
      </c>
      <c r="E2">
        <v>45.3</v>
      </c>
      <c r="F2" s="30">
        <v>1.65E-4</v>
      </c>
      <c r="G2" s="28" t="s">
        <v>702</v>
      </c>
      <c r="H2" s="64" t="s">
        <v>97</v>
      </c>
      <c r="I2" s="60" t="s">
        <v>97</v>
      </c>
      <c r="J2" s="60" t="s">
        <v>97</v>
      </c>
      <c r="K2" s="62">
        <v>0.99983500000000003</v>
      </c>
      <c r="L2" s="28" t="s">
        <v>703</v>
      </c>
      <c r="M2" s="33" t="s">
        <v>97</v>
      </c>
      <c r="N2" s="47">
        <v>0</v>
      </c>
      <c r="O2" s="47">
        <v>55</v>
      </c>
      <c r="P2" s="48">
        <v>55</v>
      </c>
      <c r="Q2" s="49" t="s">
        <v>703</v>
      </c>
      <c r="R2" s="50" t="s">
        <v>702</v>
      </c>
      <c r="S2" s="50" t="s">
        <v>702</v>
      </c>
      <c r="T2" s="65" t="s">
        <v>703</v>
      </c>
      <c r="U2" s="51" t="s">
        <v>703</v>
      </c>
      <c r="V2" s="52" t="s">
        <v>703</v>
      </c>
      <c r="W2" s="53" t="s">
        <v>703</v>
      </c>
      <c r="X2" s="54" t="s">
        <v>703</v>
      </c>
      <c r="Y2" s="54" t="s">
        <v>703</v>
      </c>
      <c r="Z2" s="54" t="s">
        <v>703</v>
      </c>
      <c r="AA2" s="54" t="s">
        <v>703</v>
      </c>
      <c r="AB2" s="53">
        <v>31</v>
      </c>
      <c r="AC2" s="53">
        <v>31</v>
      </c>
      <c r="AD2" s="54">
        <v>9.7000000000000028</v>
      </c>
      <c r="AE2" s="54">
        <v>9.7000000000000028</v>
      </c>
      <c r="AF2" s="34" t="str">
        <f>IF(OR(ISBLANK(Games!B2),ISBLANK('Prediction Log'!$M2)), "",IF(OR(AND('Prediction Log'!D2&lt;0, 'Prediction Log'!M2='Prediction Log'!B2), AND('Prediction Log'!D2&gt;0, 'Prediction Log'!C2='Prediction Log'!M2)),"Y", IF(ISBLANK(Games!$B$2), "","N")))</f>
        <v>Y</v>
      </c>
      <c r="AG2" s="38" t="str">
        <f>'Prediction Log'!$W2</f>
        <v>Y</v>
      </c>
      <c r="AI2" s="8" t="s">
        <v>7</v>
      </c>
      <c r="AJ2" s="8" t="s">
        <v>8</v>
      </c>
      <c r="AK2" s="1" t="s">
        <v>9</v>
      </c>
      <c r="AL2" s="8" t="s">
        <v>11</v>
      </c>
      <c r="AM2" s="8" t="s">
        <v>12</v>
      </c>
      <c r="AN2" s="1" t="s">
        <v>13</v>
      </c>
      <c r="AP2" s="8" t="s">
        <v>7</v>
      </c>
      <c r="AQ2" s="8" t="s">
        <v>8</v>
      </c>
      <c r="AR2" s="1" t="s">
        <v>9</v>
      </c>
      <c r="AS2" s="8" t="s">
        <v>11</v>
      </c>
      <c r="AT2" s="8" t="s">
        <v>12</v>
      </c>
      <c r="AU2" s="1" t="s">
        <v>13</v>
      </c>
    </row>
    <row r="3" spans="1:47" x14ac:dyDescent="0.45">
      <c r="A3">
        <v>45220</v>
      </c>
      <c r="B3" t="s">
        <v>90</v>
      </c>
      <c r="C3" t="s">
        <v>29</v>
      </c>
      <c r="D3">
        <v>-5.5</v>
      </c>
      <c r="E3">
        <v>-8.1999999999999993</v>
      </c>
      <c r="F3" s="30">
        <v>0.95965199999999995</v>
      </c>
      <c r="G3" s="28" t="s">
        <v>703</v>
      </c>
      <c r="H3" s="64" t="s">
        <v>90</v>
      </c>
      <c r="I3" s="60" t="s">
        <v>90</v>
      </c>
      <c r="J3" s="60" t="s">
        <v>90</v>
      </c>
      <c r="K3" s="62">
        <v>0.95965199999999995</v>
      </c>
      <c r="L3" s="28" t="s">
        <v>703</v>
      </c>
      <c r="M3" s="33" t="s">
        <v>90</v>
      </c>
      <c r="N3" s="47">
        <v>20</v>
      </c>
      <c r="O3" s="47">
        <v>12</v>
      </c>
      <c r="P3" s="48">
        <v>-8</v>
      </c>
      <c r="Q3" s="55" t="s">
        <v>703</v>
      </c>
      <c r="R3" s="56" t="s">
        <v>703</v>
      </c>
      <c r="S3" s="56" t="s">
        <v>702</v>
      </c>
      <c r="T3" s="66" t="s">
        <v>703</v>
      </c>
      <c r="U3" s="57" t="s">
        <v>703</v>
      </c>
      <c r="V3" s="52" t="s">
        <v>703</v>
      </c>
      <c r="W3" s="53" t="s">
        <v>703</v>
      </c>
      <c r="X3" s="54" t="s">
        <v>703</v>
      </c>
      <c r="Y3" s="54" t="s">
        <v>702</v>
      </c>
      <c r="Z3" s="54" t="s">
        <v>702</v>
      </c>
      <c r="AA3" s="54" t="s">
        <v>702</v>
      </c>
      <c r="AB3" s="53">
        <v>2.5</v>
      </c>
      <c r="AC3" s="53">
        <v>2.5</v>
      </c>
      <c r="AD3" s="54">
        <v>-0.19999999999999929</v>
      </c>
      <c r="AE3" s="54">
        <v>0.19999999999999929</v>
      </c>
      <c r="AF3" s="34" t="str">
        <f>IF(OR(ISBLANK(Games!B3),ISBLANK('Prediction Log'!$M3)), "",IF(OR(AND('Prediction Log'!D3&lt;0, 'Prediction Log'!M3='Prediction Log'!B3), AND('Prediction Log'!D3&gt;0, 'Prediction Log'!C3='Prediction Log'!M3)),"Y", IF(ISBLANK(Games!$B$2), "","N")))</f>
        <v>Y</v>
      </c>
      <c r="AG3" s="38" t="str">
        <f>'Prediction Log'!$W3</f>
        <v>Y</v>
      </c>
      <c r="AI3" s="1">
        <f>COUNTIF($X$2:$X$1048576, "Y")</f>
        <v>32</v>
      </c>
      <c r="AJ3" s="1">
        <f>COUNTIF($X$2:$X$1048576, "N")</f>
        <v>10</v>
      </c>
      <c r="AK3" s="1">
        <f>AI3/SUM(AI3:AJ3)</f>
        <v>0.76190476190476186</v>
      </c>
      <c r="AL3" s="1">
        <f>COUNTIF($AA$2:$AA$1048576, "Y")</f>
        <v>19</v>
      </c>
      <c r="AM3" s="1">
        <f>COUNTIF($AA$2:$AA$1048576, "N")</f>
        <v>23</v>
      </c>
      <c r="AN3" s="1">
        <f>AL3/SUM(AL3:AM3)</f>
        <v>0.45238095238095238</v>
      </c>
      <c r="AP3" s="1">
        <f>COUNTIF('Prediction Log'!$U$2:$U$46, "Y")</f>
        <v>29</v>
      </c>
      <c r="AQ3" s="1">
        <f>COUNTIF('Prediction Log'!$U$2:$U$46, "N")</f>
        <v>13</v>
      </c>
      <c r="AR3" s="1">
        <f>AP3/SUM(AP3:AQ3)</f>
        <v>0.69047619047619047</v>
      </c>
      <c r="AS3" s="1">
        <f>COUNTIF('Prediction Log'!$W$2:$W$46, "Y")</f>
        <v>18</v>
      </c>
      <c r="AT3" s="1">
        <f>COUNTIF('Prediction Log'!$W$2:$W$46, "N")</f>
        <v>24</v>
      </c>
      <c r="AU3" s="1">
        <f>AS3/SUM(AS3:AT3)</f>
        <v>0.42857142857142855</v>
      </c>
    </row>
    <row r="4" spans="1:47" x14ac:dyDescent="0.45">
      <c r="A4">
        <v>45220</v>
      </c>
      <c r="B4" t="s">
        <v>91</v>
      </c>
      <c r="C4" t="s">
        <v>107</v>
      </c>
      <c r="D4">
        <v>-17.5</v>
      </c>
      <c r="E4">
        <v>-23.3</v>
      </c>
      <c r="F4" s="30">
        <v>0.99888999999999994</v>
      </c>
      <c r="G4" s="28" t="s">
        <v>703</v>
      </c>
      <c r="H4" s="64" t="s">
        <v>91</v>
      </c>
      <c r="I4" s="60" t="s">
        <v>91</v>
      </c>
      <c r="J4" s="60" t="s">
        <v>91</v>
      </c>
      <c r="K4" s="62">
        <v>0.99888999999999994</v>
      </c>
      <c r="L4" s="28" t="s">
        <v>703</v>
      </c>
      <c r="M4" s="33" t="s">
        <v>91</v>
      </c>
      <c r="N4" s="47">
        <v>31</v>
      </c>
      <c r="O4" s="47">
        <v>29</v>
      </c>
      <c r="P4" s="48">
        <v>-2</v>
      </c>
      <c r="Q4" s="49" t="s">
        <v>702</v>
      </c>
      <c r="R4" s="50" t="s">
        <v>702</v>
      </c>
      <c r="S4" s="50" t="s">
        <v>702</v>
      </c>
      <c r="T4" s="65" t="s">
        <v>703</v>
      </c>
      <c r="U4" s="51" t="s">
        <v>703</v>
      </c>
      <c r="V4" s="52" t="s">
        <v>702</v>
      </c>
      <c r="W4" s="53" t="s">
        <v>702</v>
      </c>
      <c r="X4" s="54" t="s">
        <v>703</v>
      </c>
      <c r="Y4" s="54" t="s">
        <v>702</v>
      </c>
      <c r="Z4" s="54" t="s">
        <v>702</v>
      </c>
      <c r="AA4" s="54" t="s">
        <v>702</v>
      </c>
      <c r="AB4" s="53">
        <v>-15.5</v>
      </c>
      <c r="AC4" s="53">
        <v>15.5</v>
      </c>
      <c r="AD4" s="54">
        <v>-21.3</v>
      </c>
      <c r="AE4" s="54">
        <v>21.3</v>
      </c>
      <c r="AF4" s="34" t="str">
        <f>IF(OR(ISBLANK(Games!B4),ISBLANK('Prediction Log'!$M4)), "",IF(OR(AND('Prediction Log'!D4&lt;0, 'Prediction Log'!M4='Prediction Log'!B4), AND('Prediction Log'!D4&gt;0, 'Prediction Log'!C4='Prediction Log'!M4)),"Y", IF(ISBLANK(Games!$B$2), "","N")))</f>
        <v>Y</v>
      </c>
      <c r="AG4" s="38" t="str">
        <f>'Prediction Log'!$W4</f>
        <v>N</v>
      </c>
      <c r="AI4" s="70" t="s">
        <v>162</v>
      </c>
      <c r="AJ4" s="71"/>
      <c r="AK4" s="70" t="s">
        <v>37</v>
      </c>
      <c r="AL4" s="71"/>
      <c r="AP4" s="74" t="s">
        <v>162</v>
      </c>
      <c r="AQ4" s="74"/>
      <c r="AR4" s="74" t="s">
        <v>700</v>
      </c>
      <c r="AS4" s="74"/>
    </row>
    <row r="5" spans="1:47" x14ac:dyDescent="0.45">
      <c r="A5">
        <v>45220</v>
      </c>
      <c r="B5" t="s">
        <v>27</v>
      </c>
      <c r="C5" t="s">
        <v>34</v>
      </c>
      <c r="D5">
        <v>-8.5</v>
      </c>
      <c r="E5">
        <v>-12.4</v>
      </c>
      <c r="F5" s="30">
        <v>0.95967800000000003</v>
      </c>
      <c r="G5" s="28" t="s">
        <v>703</v>
      </c>
      <c r="H5" s="64" t="s">
        <v>27</v>
      </c>
      <c r="I5" s="60" t="s">
        <v>27</v>
      </c>
      <c r="J5" s="60" t="s">
        <v>27</v>
      </c>
      <c r="K5" s="62">
        <v>0.95967800000000003</v>
      </c>
      <c r="L5" s="28" t="s">
        <v>703</v>
      </c>
      <c r="M5" s="33" t="s">
        <v>27</v>
      </c>
      <c r="N5" s="47">
        <v>34</v>
      </c>
      <c r="O5" s="47">
        <v>20</v>
      </c>
      <c r="P5" s="48">
        <v>-14</v>
      </c>
      <c r="Q5" s="55" t="s">
        <v>703</v>
      </c>
      <c r="R5" s="56" t="s">
        <v>703</v>
      </c>
      <c r="S5" s="56" t="s">
        <v>703</v>
      </c>
      <c r="T5" s="66" t="s">
        <v>703</v>
      </c>
      <c r="U5" s="57" t="s">
        <v>703</v>
      </c>
      <c r="V5" s="52" t="s">
        <v>703</v>
      </c>
      <c r="W5" s="53" t="s">
        <v>703</v>
      </c>
      <c r="X5" s="54" t="s">
        <v>703</v>
      </c>
      <c r="Y5" s="54" t="s">
        <v>703</v>
      </c>
      <c r="Z5" s="54" t="s">
        <v>703</v>
      </c>
      <c r="AA5" s="54" t="s">
        <v>703</v>
      </c>
      <c r="AB5" s="53">
        <v>5.5</v>
      </c>
      <c r="AC5" s="53">
        <v>5.5</v>
      </c>
      <c r="AD5" s="54">
        <v>1.5999999999999996</v>
      </c>
      <c r="AE5" s="54">
        <v>1.5999999999999996</v>
      </c>
      <c r="AF5" s="34" t="str">
        <f>IF(OR(ISBLANK(Games!B5),ISBLANK('Prediction Log'!$M5)), "",IF(OR(AND('Prediction Log'!D5&lt;0, 'Prediction Log'!M5='Prediction Log'!B5), AND('Prediction Log'!D5&gt;0, 'Prediction Log'!C5='Prediction Log'!M5)),"Y", IF(ISBLANK(Games!$B$2), "","N")))</f>
        <v>Y</v>
      </c>
      <c r="AG5" s="38" t="str">
        <f>'Prediction Log'!$W5</f>
        <v>Y</v>
      </c>
      <c r="AI5" s="72">
        <f>AVERAGEIF('Prediction Log'!$N$2:$N$46, "&gt;-1",'Prediction Log'!$AD$2:$AD$46)</f>
        <v>-2.7452380952380957</v>
      </c>
      <c r="AJ5" s="73"/>
      <c r="AK5" s="72">
        <f>AVERAGEIF('Prediction Log'!$N$2:$N$46, "&gt;-1",'Prediction Log'!$AE$2:$AE$46)</f>
        <v>10.007142857142856</v>
      </c>
      <c r="AL5" s="73"/>
      <c r="AP5" s="75">
        <f>AVERAGE('Prediction Log'!$AB$2:$AB$46)</f>
        <v>-1.0357142857142858</v>
      </c>
      <c r="AQ5" s="75"/>
      <c r="AR5" s="75">
        <f>AVERAGE('Prediction Log'!$AC$2:$AC$46)</f>
        <v>13.035714285714286</v>
      </c>
      <c r="AS5" s="75"/>
    </row>
    <row r="6" spans="1:47" x14ac:dyDescent="0.45">
      <c r="A6">
        <v>45220</v>
      </c>
      <c r="B6" t="s">
        <v>70</v>
      </c>
      <c r="C6" t="s">
        <v>79</v>
      </c>
      <c r="D6">
        <v>-3.5</v>
      </c>
      <c r="E6">
        <v>-5.4</v>
      </c>
      <c r="F6" s="30">
        <v>0.81332400000000005</v>
      </c>
      <c r="G6" s="28" t="s">
        <v>703</v>
      </c>
      <c r="H6" s="64" t="s">
        <v>70</v>
      </c>
      <c r="I6" s="60" t="s">
        <v>70</v>
      </c>
      <c r="J6" s="60" t="s">
        <v>70</v>
      </c>
      <c r="K6" s="62">
        <v>0.81332400000000005</v>
      </c>
      <c r="L6" s="28" t="s">
        <v>703</v>
      </c>
      <c r="M6" s="33" t="s">
        <v>79</v>
      </c>
      <c r="N6" s="47">
        <v>10</v>
      </c>
      <c r="O6" s="47">
        <v>12</v>
      </c>
      <c r="P6" s="48">
        <v>2</v>
      </c>
      <c r="Q6" s="49" t="s">
        <v>703</v>
      </c>
      <c r="R6" s="50" t="s">
        <v>702</v>
      </c>
      <c r="S6" s="50" t="s">
        <v>702</v>
      </c>
      <c r="T6" s="65" t="s">
        <v>702</v>
      </c>
      <c r="U6" s="51" t="s">
        <v>702</v>
      </c>
      <c r="V6" s="52" t="s">
        <v>703</v>
      </c>
      <c r="W6" s="53" t="s">
        <v>702</v>
      </c>
      <c r="X6" s="54" t="s">
        <v>702</v>
      </c>
      <c r="Y6" s="54" t="s">
        <v>703</v>
      </c>
      <c r="Z6" s="54" t="s">
        <v>703</v>
      </c>
      <c r="AA6" s="54" t="s">
        <v>702</v>
      </c>
      <c r="AB6" s="53">
        <v>-5.5</v>
      </c>
      <c r="AC6" s="53">
        <v>5.5</v>
      </c>
      <c r="AD6" s="54">
        <v>-7.4</v>
      </c>
      <c r="AE6" s="54">
        <v>7.4</v>
      </c>
      <c r="AF6" s="34" t="str">
        <f>IF(OR(ISBLANK(Games!B6),ISBLANK('Prediction Log'!$M6)), "",IF(OR(AND('Prediction Log'!D6&lt;0, 'Prediction Log'!M6='Prediction Log'!B6), AND('Prediction Log'!D6&gt;0, 'Prediction Log'!C6='Prediction Log'!M6)),"Y", IF(ISBLANK(Games!$B$2), "","N")))</f>
        <v>N</v>
      </c>
      <c r="AG6" s="38" t="str">
        <f>'Prediction Log'!$W6</f>
        <v>N</v>
      </c>
    </row>
    <row r="7" spans="1:47" x14ac:dyDescent="0.45">
      <c r="A7">
        <v>45220</v>
      </c>
      <c r="B7" t="s">
        <v>28</v>
      </c>
      <c r="C7" t="s">
        <v>30</v>
      </c>
      <c r="D7">
        <v>-19.5</v>
      </c>
      <c r="E7">
        <v>-25.8</v>
      </c>
      <c r="F7" s="30">
        <v>0.99801499999999999</v>
      </c>
      <c r="G7" s="28" t="s">
        <v>703</v>
      </c>
      <c r="H7" s="64" t="s">
        <v>28</v>
      </c>
      <c r="I7" s="60" t="s">
        <v>28</v>
      </c>
      <c r="J7" s="60" t="s">
        <v>28</v>
      </c>
      <c r="K7" s="62">
        <v>0.99801499999999999</v>
      </c>
      <c r="L7" s="28" t="s">
        <v>703</v>
      </c>
      <c r="M7" s="33" t="s">
        <v>28</v>
      </c>
      <c r="N7" s="47">
        <v>38</v>
      </c>
      <c r="O7" s="47">
        <v>24</v>
      </c>
      <c r="P7" s="48">
        <v>-14</v>
      </c>
      <c r="Q7" s="55" t="s">
        <v>702</v>
      </c>
      <c r="R7" s="56" t="s">
        <v>702</v>
      </c>
      <c r="S7" s="56" t="s">
        <v>702</v>
      </c>
      <c r="T7" s="66" t="s">
        <v>703</v>
      </c>
      <c r="U7" s="57" t="s">
        <v>703</v>
      </c>
      <c r="V7" s="52" t="s">
        <v>702</v>
      </c>
      <c r="W7" s="53" t="s">
        <v>702</v>
      </c>
      <c r="X7" s="54" t="s">
        <v>703</v>
      </c>
      <c r="Y7" s="54" t="s">
        <v>702</v>
      </c>
      <c r="Z7" s="54" t="s">
        <v>702</v>
      </c>
      <c r="AA7" s="54" t="s">
        <v>702</v>
      </c>
      <c r="AB7" s="53">
        <v>-5.5</v>
      </c>
      <c r="AC7" s="53">
        <v>5.5</v>
      </c>
      <c r="AD7" s="54">
        <v>-11.8</v>
      </c>
      <c r="AE7" s="54">
        <v>11.8</v>
      </c>
      <c r="AF7" s="34" t="str">
        <f>IF(OR(ISBLANK(Games!B7),ISBLANK('Prediction Log'!$M7)), "",IF(OR(AND('Prediction Log'!D7&lt;0, 'Prediction Log'!M7='Prediction Log'!B7), AND('Prediction Log'!D7&gt;0, 'Prediction Log'!C7='Prediction Log'!M7)),"Y", IF(ISBLANK(Games!$B$2), "","N")))</f>
        <v>Y</v>
      </c>
      <c r="AG7" s="38" t="str">
        <f>'Prediction Log'!$W7</f>
        <v>N</v>
      </c>
      <c r="AI7" s="67" t="s">
        <v>697</v>
      </c>
      <c r="AJ7" s="67"/>
      <c r="AK7" s="67"/>
      <c r="AL7" s="68" t="s">
        <v>701</v>
      </c>
      <c r="AM7" s="68"/>
      <c r="AN7" s="68"/>
    </row>
    <row r="8" spans="1:47" x14ac:dyDescent="0.45">
      <c r="A8">
        <v>45220</v>
      </c>
      <c r="B8" t="s">
        <v>105</v>
      </c>
      <c r="C8" t="s">
        <v>87</v>
      </c>
      <c r="D8">
        <v>-20.5</v>
      </c>
      <c r="E8">
        <v>-7.2</v>
      </c>
      <c r="F8" s="30">
        <v>0.91752299999999998</v>
      </c>
      <c r="G8" s="28" t="s">
        <v>702</v>
      </c>
      <c r="H8" s="64" t="s">
        <v>105</v>
      </c>
      <c r="I8" s="60" t="s">
        <v>105</v>
      </c>
      <c r="J8" s="60" t="s">
        <v>105</v>
      </c>
      <c r="K8" s="62">
        <v>0.91752299999999998</v>
      </c>
      <c r="L8" s="28" t="s">
        <v>702</v>
      </c>
      <c r="M8" s="33" t="s">
        <v>105</v>
      </c>
      <c r="N8" s="47">
        <v>35</v>
      </c>
      <c r="O8" s="47">
        <v>28</v>
      </c>
      <c r="P8" s="48">
        <v>-7</v>
      </c>
      <c r="Q8" s="49" t="s">
        <v>702</v>
      </c>
      <c r="R8" s="50" t="s">
        <v>702</v>
      </c>
      <c r="S8" s="50" t="s">
        <v>702</v>
      </c>
      <c r="T8" s="65" t="s">
        <v>703</v>
      </c>
      <c r="U8" s="51" t="s">
        <v>703</v>
      </c>
      <c r="V8" s="52" t="s">
        <v>702</v>
      </c>
      <c r="W8" s="53" t="s">
        <v>702</v>
      </c>
      <c r="X8" s="54" t="s">
        <v>703</v>
      </c>
      <c r="Y8" s="54" t="s">
        <v>702</v>
      </c>
      <c r="Z8" s="54" t="s">
        <v>702</v>
      </c>
      <c r="AA8" s="54" t="s">
        <v>702</v>
      </c>
      <c r="AB8" s="53">
        <v>-13.5</v>
      </c>
      <c r="AC8" s="53">
        <v>13.5</v>
      </c>
      <c r="AD8" s="54">
        <v>-0.20000000000000018</v>
      </c>
      <c r="AE8" s="54">
        <v>0.20000000000000018</v>
      </c>
      <c r="AF8" s="34" t="str">
        <f>IF(OR(ISBLANK(Games!B8),ISBLANK('Prediction Log'!$M8)), "",IF(OR(AND('Prediction Log'!D8&lt;0, 'Prediction Log'!M8='Prediction Log'!B8), AND('Prediction Log'!D8&gt;0, 'Prediction Log'!C8='Prediction Log'!M8)),"Y", IF(ISBLANK(Games!$B$2), "","N")))</f>
        <v>Y</v>
      </c>
      <c r="AG8" s="38" t="str">
        <f>'Prediction Log'!$W8</f>
        <v>N</v>
      </c>
      <c r="AI8" s="8" t="s">
        <v>7</v>
      </c>
      <c r="AJ8" s="8" t="s">
        <v>8</v>
      </c>
      <c r="AK8" s="1" t="s">
        <v>9</v>
      </c>
      <c r="AL8" s="8" t="s">
        <v>11</v>
      </c>
      <c r="AM8" s="8" t="s">
        <v>12</v>
      </c>
      <c r="AN8" s="1" t="s">
        <v>13</v>
      </c>
    </row>
    <row r="9" spans="1:47" x14ac:dyDescent="0.45">
      <c r="A9">
        <v>45220</v>
      </c>
      <c r="B9" t="s">
        <v>33</v>
      </c>
      <c r="C9" t="s">
        <v>102</v>
      </c>
      <c r="D9">
        <v>22.5</v>
      </c>
      <c r="E9">
        <v>8.6999999999999993</v>
      </c>
      <c r="F9" s="30">
        <v>7.8446000000000002E-2</v>
      </c>
      <c r="G9" s="28" t="s">
        <v>703</v>
      </c>
      <c r="H9" s="64" t="s">
        <v>102</v>
      </c>
      <c r="I9" s="60" t="s">
        <v>102</v>
      </c>
      <c r="J9" s="60" t="s">
        <v>102</v>
      </c>
      <c r="K9" s="62">
        <v>0.92155399999999998</v>
      </c>
      <c r="L9" s="28" t="s">
        <v>702</v>
      </c>
      <c r="M9" s="33" t="s">
        <v>102</v>
      </c>
      <c r="N9" s="47">
        <v>31</v>
      </c>
      <c r="O9" s="47">
        <v>24</v>
      </c>
      <c r="P9" s="48">
        <v>-7</v>
      </c>
      <c r="Q9" s="55" t="s">
        <v>702</v>
      </c>
      <c r="R9" s="56" t="s">
        <v>703</v>
      </c>
      <c r="S9" s="56" t="s">
        <v>703</v>
      </c>
      <c r="T9" s="66" t="s">
        <v>703</v>
      </c>
      <c r="U9" s="57" t="s">
        <v>703</v>
      </c>
      <c r="V9" s="52" t="s">
        <v>702</v>
      </c>
      <c r="W9" s="53" t="s">
        <v>702</v>
      </c>
      <c r="X9" s="54" t="s">
        <v>703</v>
      </c>
      <c r="Y9" s="54" t="s">
        <v>702</v>
      </c>
      <c r="Z9" s="54" t="s">
        <v>702</v>
      </c>
      <c r="AA9" s="54" t="s">
        <v>702</v>
      </c>
      <c r="AB9" s="53">
        <v>-29.5</v>
      </c>
      <c r="AC9" s="53">
        <v>29.5</v>
      </c>
      <c r="AD9" s="54">
        <v>-15.7</v>
      </c>
      <c r="AE9" s="54">
        <v>15.7</v>
      </c>
      <c r="AF9" s="34" t="str">
        <f>IF(OR(ISBLANK(Games!B9),ISBLANK('Prediction Log'!$M9)), "",IF(OR(AND('Prediction Log'!D9&lt;0, 'Prediction Log'!M9='Prediction Log'!B9), AND('Prediction Log'!D9&gt;0, 'Prediction Log'!C9='Prediction Log'!M9)),"Y", IF(ISBLANK(Games!$B$2), "","N")))</f>
        <v>Y</v>
      </c>
      <c r="AG9" s="38" t="str">
        <f>'Prediction Log'!$W9</f>
        <v>N</v>
      </c>
      <c r="AI9" s="1">
        <f>COUNTIF($T$2:$T$1048576, "Y")</f>
        <v>34</v>
      </c>
      <c r="AJ9" s="1">
        <f>COUNTIF($T$2:$T$1048576, "N")</f>
        <v>8</v>
      </c>
      <c r="AK9" s="1">
        <f>AI9/SUM(AI9:AJ9)</f>
        <v>0.80952380952380953</v>
      </c>
      <c r="AL9" s="1">
        <f>AP3</f>
        <v>29</v>
      </c>
      <c r="AM9" s="1">
        <f>AQ3</f>
        <v>13</v>
      </c>
      <c r="AN9" s="1">
        <f>AL9/SUM(AL9:AM9)</f>
        <v>0.69047619047619047</v>
      </c>
    </row>
    <row r="10" spans="1:47" x14ac:dyDescent="0.45">
      <c r="A10">
        <v>45220</v>
      </c>
      <c r="B10" t="s">
        <v>82</v>
      </c>
      <c r="C10" t="s">
        <v>47</v>
      </c>
      <c r="D10">
        <v>9.5</v>
      </c>
      <c r="E10">
        <v>19.100000000000001</v>
      </c>
      <c r="F10" s="30">
        <v>2.6099999999999999E-3</v>
      </c>
      <c r="G10" s="28" t="s">
        <v>702</v>
      </c>
      <c r="H10" s="64" t="s">
        <v>47</v>
      </c>
      <c r="I10" s="60" t="s">
        <v>47</v>
      </c>
      <c r="J10" s="60" t="s">
        <v>47</v>
      </c>
      <c r="K10" s="62">
        <v>0.99739</v>
      </c>
      <c r="L10" s="28" t="s">
        <v>703</v>
      </c>
      <c r="M10" s="33" t="s">
        <v>47</v>
      </c>
      <c r="N10" s="47">
        <v>17</v>
      </c>
      <c r="O10" s="47">
        <v>6</v>
      </c>
      <c r="P10" s="48">
        <v>-11</v>
      </c>
      <c r="Q10" s="49" t="s">
        <v>703</v>
      </c>
      <c r="R10" s="50" t="s">
        <v>703</v>
      </c>
      <c r="S10" s="50" t="s">
        <v>703</v>
      </c>
      <c r="T10" s="65" t="s">
        <v>703</v>
      </c>
      <c r="U10" s="51" t="s">
        <v>703</v>
      </c>
      <c r="V10" s="52" t="s">
        <v>702</v>
      </c>
      <c r="W10" s="53" t="s">
        <v>702</v>
      </c>
      <c r="X10" s="54" t="s">
        <v>703</v>
      </c>
      <c r="Y10" s="54" t="s">
        <v>702</v>
      </c>
      <c r="Z10" s="54" t="s">
        <v>702</v>
      </c>
      <c r="AA10" s="54" t="s">
        <v>702</v>
      </c>
      <c r="AB10" s="53">
        <v>-20.5</v>
      </c>
      <c r="AC10" s="53">
        <v>20.5</v>
      </c>
      <c r="AD10" s="54">
        <v>-30.1</v>
      </c>
      <c r="AE10" s="54">
        <v>30.1</v>
      </c>
      <c r="AF10" s="34" t="str">
        <f>IF(OR(ISBLANK(Games!B10),ISBLANK('Prediction Log'!$M10)), "",IF(OR(AND('Prediction Log'!D10&lt;0, 'Prediction Log'!M10='Prediction Log'!B10), AND('Prediction Log'!D10&gt;0, 'Prediction Log'!C10='Prediction Log'!M10)),"Y", IF(ISBLANK(Games!$B$2), "","N")))</f>
        <v>Y</v>
      </c>
      <c r="AG10" s="38" t="str">
        <f>'Prediction Log'!$W10</f>
        <v>N</v>
      </c>
    </row>
    <row r="11" spans="1:47" x14ac:dyDescent="0.45">
      <c r="A11">
        <v>45220</v>
      </c>
      <c r="B11" t="s">
        <v>85</v>
      </c>
      <c r="C11" t="s">
        <v>113</v>
      </c>
      <c r="D11">
        <v>-23.5</v>
      </c>
      <c r="E11">
        <v>-16.3</v>
      </c>
      <c r="F11" s="30">
        <v>0.98253999999999997</v>
      </c>
      <c r="G11" s="28" t="s">
        <v>702</v>
      </c>
      <c r="H11" s="64" t="s">
        <v>85</v>
      </c>
      <c r="I11" s="60" t="s">
        <v>85</v>
      </c>
      <c r="J11" s="60" t="s">
        <v>85</v>
      </c>
      <c r="K11" s="62">
        <v>0.98253999999999997</v>
      </c>
      <c r="L11" s="28" t="s">
        <v>702</v>
      </c>
      <c r="M11" s="33" t="s">
        <v>113</v>
      </c>
      <c r="N11" s="47">
        <v>27</v>
      </c>
      <c r="O11" s="47">
        <v>31</v>
      </c>
      <c r="P11" s="48">
        <v>4</v>
      </c>
      <c r="Q11" s="55" t="s">
        <v>703</v>
      </c>
      <c r="R11" s="56" t="s">
        <v>702</v>
      </c>
      <c r="S11" s="56" t="s">
        <v>702</v>
      </c>
      <c r="T11" s="66" t="s">
        <v>702</v>
      </c>
      <c r="U11" s="57" t="s">
        <v>702</v>
      </c>
      <c r="V11" s="52" t="s">
        <v>703</v>
      </c>
      <c r="W11" s="53" t="s">
        <v>702</v>
      </c>
      <c r="X11" s="54" t="s">
        <v>702</v>
      </c>
      <c r="Y11" s="54" t="s">
        <v>703</v>
      </c>
      <c r="Z11" s="54" t="s">
        <v>703</v>
      </c>
      <c r="AA11" s="54" t="s">
        <v>702</v>
      </c>
      <c r="AB11" s="53">
        <v>-27.5</v>
      </c>
      <c r="AC11" s="53">
        <v>27.5</v>
      </c>
      <c r="AD11" s="54">
        <v>-20.3</v>
      </c>
      <c r="AE11" s="54">
        <v>20.3</v>
      </c>
      <c r="AF11" s="34" t="str">
        <f>IF(OR(ISBLANK(Games!B11),ISBLANK('Prediction Log'!$M11)), "",IF(OR(AND('Prediction Log'!D11&lt;0, 'Prediction Log'!M11='Prediction Log'!B11), AND('Prediction Log'!D11&gt;0, 'Prediction Log'!C11='Prediction Log'!M11)),"Y", IF(ISBLANK(Games!$B$2), "","N")))</f>
        <v>N</v>
      </c>
      <c r="AG11" s="38" t="str">
        <f>'Prediction Log'!$W11</f>
        <v>N</v>
      </c>
    </row>
    <row r="12" spans="1:47" x14ac:dyDescent="0.45">
      <c r="A12">
        <v>45220</v>
      </c>
      <c r="B12" t="s">
        <v>78</v>
      </c>
      <c r="C12" t="s">
        <v>77</v>
      </c>
      <c r="D12">
        <v>24.5</v>
      </c>
      <c r="E12">
        <v>45.4</v>
      </c>
      <c r="F12" s="30">
        <v>5.0000000000000004E-6</v>
      </c>
      <c r="G12" s="28" t="s">
        <v>702</v>
      </c>
      <c r="H12" s="64" t="s">
        <v>77</v>
      </c>
      <c r="I12" s="60" t="s">
        <v>77</v>
      </c>
      <c r="J12" s="60" t="s">
        <v>77</v>
      </c>
      <c r="K12" s="62">
        <v>0.99999499999999997</v>
      </c>
      <c r="L12" s="28" t="s">
        <v>703</v>
      </c>
      <c r="M12" s="33" t="s">
        <v>77</v>
      </c>
      <c r="N12" s="47">
        <v>0</v>
      </c>
      <c r="O12" s="47">
        <v>49</v>
      </c>
      <c r="P12" s="48">
        <v>49</v>
      </c>
      <c r="Q12" s="49" t="s">
        <v>703</v>
      </c>
      <c r="R12" s="50" t="s">
        <v>702</v>
      </c>
      <c r="S12" s="50" t="s">
        <v>702</v>
      </c>
      <c r="T12" s="65" t="s">
        <v>703</v>
      </c>
      <c r="U12" s="51" t="s">
        <v>703</v>
      </c>
      <c r="V12" s="52" t="s">
        <v>703</v>
      </c>
      <c r="W12" s="53" t="s">
        <v>703</v>
      </c>
      <c r="X12" s="54" t="s">
        <v>703</v>
      </c>
      <c r="Y12" s="54" t="s">
        <v>703</v>
      </c>
      <c r="Z12" s="54" t="s">
        <v>703</v>
      </c>
      <c r="AA12" s="54" t="s">
        <v>703</v>
      </c>
      <c r="AB12" s="53">
        <v>24.5</v>
      </c>
      <c r="AC12" s="53">
        <v>24.5</v>
      </c>
      <c r="AD12" s="54">
        <v>3.6000000000000014</v>
      </c>
      <c r="AE12" s="54">
        <v>3.6000000000000014</v>
      </c>
      <c r="AF12" s="34" t="str">
        <f>IF(OR(ISBLANK(Games!B12),ISBLANK('Prediction Log'!$M12)), "",IF(OR(AND('Prediction Log'!D12&lt;0, 'Prediction Log'!M12='Prediction Log'!B12), AND('Prediction Log'!D12&gt;0, 'Prediction Log'!C12='Prediction Log'!M12)),"Y", IF(ISBLANK(Games!$B$2), "","N")))</f>
        <v>Y</v>
      </c>
      <c r="AG12" s="38" t="str">
        <f>'Prediction Log'!$W12</f>
        <v>Y</v>
      </c>
    </row>
    <row r="13" spans="1:47" x14ac:dyDescent="0.45">
      <c r="A13">
        <v>45220</v>
      </c>
      <c r="B13" t="s">
        <v>65</v>
      </c>
      <c r="C13" t="s">
        <v>61</v>
      </c>
      <c r="D13">
        <v>-14.5</v>
      </c>
      <c r="E13">
        <v>-21.1</v>
      </c>
      <c r="F13" s="30">
        <v>0.99678900000000004</v>
      </c>
      <c r="G13" s="28" t="s">
        <v>703</v>
      </c>
      <c r="H13" s="64" t="s">
        <v>65</v>
      </c>
      <c r="I13" s="60" t="s">
        <v>65</v>
      </c>
      <c r="J13" s="60" t="s">
        <v>65</v>
      </c>
      <c r="K13" s="62">
        <v>0.99678900000000004</v>
      </c>
      <c r="L13" s="28" t="s">
        <v>703</v>
      </c>
      <c r="M13" s="33" t="s">
        <v>65</v>
      </c>
      <c r="N13" s="47">
        <v>38</v>
      </c>
      <c r="O13" s="47">
        <v>20</v>
      </c>
      <c r="P13" s="48">
        <v>-18</v>
      </c>
      <c r="Q13" s="55" t="s">
        <v>703</v>
      </c>
      <c r="R13" s="56" t="s">
        <v>703</v>
      </c>
      <c r="S13" s="56" t="s">
        <v>702</v>
      </c>
      <c r="T13" s="66" t="s">
        <v>703</v>
      </c>
      <c r="U13" s="57" t="s">
        <v>703</v>
      </c>
      <c r="V13" s="52" t="s">
        <v>703</v>
      </c>
      <c r="W13" s="53" t="s">
        <v>703</v>
      </c>
      <c r="X13" s="54" t="s">
        <v>703</v>
      </c>
      <c r="Y13" s="54" t="s">
        <v>702</v>
      </c>
      <c r="Z13" s="54" t="s">
        <v>702</v>
      </c>
      <c r="AA13" s="54" t="s">
        <v>702</v>
      </c>
      <c r="AB13" s="53">
        <v>3.5</v>
      </c>
      <c r="AC13" s="53">
        <v>3.5</v>
      </c>
      <c r="AD13" s="54">
        <v>-3.1000000000000014</v>
      </c>
      <c r="AE13" s="54">
        <v>3.1000000000000014</v>
      </c>
      <c r="AF13" s="34" t="str">
        <f>IF(OR(ISBLANK(Games!B13),ISBLANK('Prediction Log'!$M13)), "",IF(OR(AND('Prediction Log'!D13&lt;0, 'Prediction Log'!M13='Prediction Log'!B13), AND('Prediction Log'!D13&gt;0, 'Prediction Log'!C13='Prediction Log'!M13)),"Y", IF(ISBLANK(Games!$B$2), "","N")))</f>
        <v>Y</v>
      </c>
      <c r="AG13" s="38" t="str">
        <f>'Prediction Log'!$W13</f>
        <v>Y</v>
      </c>
    </row>
    <row r="14" spans="1:47" x14ac:dyDescent="0.45">
      <c r="A14">
        <v>45220</v>
      </c>
      <c r="B14" t="s">
        <v>73</v>
      </c>
      <c r="C14" t="s">
        <v>51</v>
      </c>
      <c r="D14">
        <v>-30.5</v>
      </c>
      <c r="E14">
        <v>-41</v>
      </c>
      <c r="F14" s="30">
        <v>0.99994899999999998</v>
      </c>
      <c r="G14" s="28" t="s">
        <v>703</v>
      </c>
      <c r="H14" s="64" t="s">
        <v>73</v>
      </c>
      <c r="I14" s="60" t="s">
        <v>73</v>
      </c>
      <c r="J14" s="60" t="s">
        <v>73</v>
      </c>
      <c r="K14" s="62">
        <v>0.99994899999999998</v>
      </c>
      <c r="L14" s="28" t="s">
        <v>703</v>
      </c>
      <c r="M14" s="33" t="s">
        <v>73</v>
      </c>
      <c r="N14" s="47">
        <v>62</v>
      </c>
      <c r="O14" s="47">
        <v>0</v>
      </c>
      <c r="P14" s="48">
        <v>-62</v>
      </c>
      <c r="Q14" s="49" t="s">
        <v>703</v>
      </c>
      <c r="R14" s="50" t="s">
        <v>703</v>
      </c>
      <c r="S14" s="50" t="s">
        <v>703</v>
      </c>
      <c r="T14" s="65" t="s">
        <v>703</v>
      </c>
      <c r="U14" s="51" t="s">
        <v>703</v>
      </c>
      <c r="V14" s="52" t="s">
        <v>703</v>
      </c>
      <c r="W14" s="53" t="s">
        <v>703</v>
      </c>
      <c r="X14" s="54" t="s">
        <v>703</v>
      </c>
      <c r="Y14" s="54" t="s">
        <v>703</v>
      </c>
      <c r="Z14" s="54" t="s">
        <v>703</v>
      </c>
      <c r="AA14" s="54" t="s">
        <v>703</v>
      </c>
      <c r="AB14" s="53">
        <v>31.5</v>
      </c>
      <c r="AC14" s="53">
        <v>31.5</v>
      </c>
      <c r="AD14" s="54">
        <v>21</v>
      </c>
      <c r="AE14" s="54">
        <v>21</v>
      </c>
      <c r="AF14" s="34" t="str">
        <f>IF(OR(ISBLANK(Games!B14),ISBLANK('Prediction Log'!$M14)), "",IF(OR(AND('Prediction Log'!D14&lt;0, 'Prediction Log'!M14='Prediction Log'!B14), AND('Prediction Log'!D14&gt;0, 'Prediction Log'!C14='Prediction Log'!M14)),"Y", IF(ISBLANK(Games!$B$2), "","N")))</f>
        <v>Y</v>
      </c>
      <c r="AG14" s="38" t="str">
        <f>'Prediction Log'!$W14</f>
        <v>Y</v>
      </c>
    </row>
    <row r="15" spans="1:47" x14ac:dyDescent="0.45">
      <c r="A15">
        <v>45220</v>
      </c>
      <c r="B15" t="s">
        <v>115</v>
      </c>
      <c r="C15" t="s">
        <v>49</v>
      </c>
      <c r="D15">
        <v>-28.5</v>
      </c>
      <c r="E15">
        <v>-36.5</v>
      </c>
      <c r="F15" s="30">
        <v>0.99996499999999999</v>
      </c>
      <c r="G15" s="28" t="s">
        <v>703</v>
      </c>
      <c r="H15" s="64" t="s">
        <v>115</v>
      </c>
      <c r="I15" s="60" t="s">
        <v>115</v>
      </c>
      <c r="J15" s="60" t="s">
        <v>115</v>
      </c>
      <c r="K15" s="62">
        <v>0.99996499999999999</v>
      </c>
      <c r="L15" s="28" t="s">
        <v>703</v>
      </c>
      <c r="M15" s="33" t="s">
        <v>115</v>
      </c>
      <c r="N15" s="47">
        <v>15</v>
      </c>
      <c r="O15" s="47">
        <v>7</v>
      </c>
      <c r="P15" s="48">
        <v>-8</v>
      </c>
      <c r="Q15" s="55" t="s">
        <v>702</v>
      </c>
      <c r="R15" s="56" t="s">
        <v>702</v>
      </c>
      <c r="S15" s="56" t="s">
        <v>702</v>
      </c>
      <c r="T15" s="66" t="s">
        <v>703</v>
      </c>
      <c r="U15" s="57" t="s">
        <v>703</v>
      </c>
      <c r="V15" s="52" t="s">
        <v>702</v>
      </c>
      <c r="W15" s="53" t="s">
        <v>702</v>
      </c>
      <c r="X15" s="54" t="s">
        <v>703</v>
      </c>
      <c r="Y15" s="54" t="s">
        <v>702</v>
      </c>
      <c r="Z15" s="54" t="s">
        <v>702</v>
      </c>
      <c r="AA15" s="54" t="s">
        <v>702</v>
      </c>
      <c r="AB15" s="53">
        <v>-20.5</v>
      </c>
      <c r="AC15" s="53">
        <v>20.5</v>
      </c>
      <c r="AD15" s="54">
        <v>-28.5</v>
      </c>
      <c r="AE15" s="54">
        <v>28.5</v>
      </c>
      <c r="AF15" s="34" t="str">
        <f>IF(OR(ISBLANK(Games!B15),ISBLANK('Prediction Log'!$M15)), "",IF(OR(AND('Prediction Log'!D15&lt;0, 'Prediction Log'!M15='Prediction Log'!B15), AND('Prediction Log'!D15&gt;0, 'Prediction Log'!C15='Prediction Log'!M15)),"Y", IF(ISBLANK(Games!$B$2), "","N")))</f>
        <v>Y</v>
      </c>
      <c r="AG15" s="38" t="str">
        <f>'Prediction Log'!$W15</f>
        <v>N</v>
      </c>
    </row>
    <row r="16" spans="1:47" x14ac:dyDescent="0.45">
      <c r="A16">
        <v>45220</v>
      </c>
      <c r="B16" t="s">
        <v>106</v>
      </c>
      <c r="C16" t="s">
        <v>74</v>
      </c>
      <c r="D16">
        <v>7</v>
      </c>
      <c r="E16">
        <v>15.1</v>
      </c>
      <c r="F16" s="30">
        <v>2.1219999999999999E-2</v>
      </c>
      <c r="G16" s="28" t="s">
        <v>702</v>
      </c>
      <c r="H16" s="64" t="s">
        <v>74</v>
      </c>
      <c r="I16" s="60" t="s">
        <v>74</v>
      </c>
      <c r="J16" s="60" t="s">
        <v>74</v>
      </c>
      <c r="K16" s="62">
        <v>0.97877999999999998</v>
      </c>
      <c r="L16" s="28" t="s">
        <v>703</v>
      </c>
      <c r="M16" s="33" t="s">
        <v>74</v>
      </c>
      <c r="N16" s="47">
        <v>21</v>
      </c>
      <c r="O16" s="47">
        <v>45</v>
      </c>
      <c r="P16" s="48">
        <v>24</v>
      </c>
      <c r="Q16" s="49" t="s">
        <v>703</v>
      </c>
      <c r="R16" s="50" t="s">
        <v>702</v>
      </c>
      <c r="S16" s="50" t="s">
        <v>702</v>
      </c>
      <c r="T16" s="65" t="s">
        <v>703</v>
      </c>
      <c r="U16" s="51" t="s">
        <v>703</v>
      </c>
      <c r="V16" s="52" t="s">
        <v>703</v>
      </c>
      <c r="W16" s="53" t="s">
        <v>703</v>
      </c>
      <c r="X16" s="54" t="s">
        <v>703</v>
      </c>
      <c r="Y16" s="54" t="s">
        <v>703</v>
      </c>
      <c r="Z16" s="54" t="s">
        <v>703</v>
      </c>
      <c r="AA16" s="54" t="s">
        <v>703</v>
      </c>
      <c r="AB16" s="53">
        <v>17</v>
      </c>
      <c r="AC16" s="53">
        <v>17</v>
      </c>
      <c r="AD16" s="54">
        <v>8.9</v>
      </c>
      <c r="AE16" s="54">
        <v>8.9</v>
      </c>
      <c r="AF16" s="34" t="str">
        <f>IF(OR(ISBLANK(Games!B16),ISBLANK('Prediction Log'!$M16)), "",IF(OR(AND('Prediction Log'!D16&lt;0, 'Prediction Log'!M16='Prediction Log'!B16), AND('Prediction Log'!D16&gt;0, 'Prediction Log'!C16='Prediction Log'!M16)),"Y", IF(ISBLANK(Games!$B$2), "","N")))</f>
        <v>Y</v>
      </c>
      <c r="AG16" s="38" t="str">
        <f>'Prediction Log'!$W16</f>
        <v>Y</v>
      </c>
    </row>
    <row r="17" spans="1:33" x14ac:dyDescent="0.45">
      <c r="A17">
        <v>45220</v>
      </c>
      <c r="B17" t="s">
        <v>117</v>
      </c>
      <c r="C17" t="s">
        <v>92</v>
      </c>
      <c r="D17">
        <v>3</v>
      </c>
      <c r="E17">
        <v>5.8</v>
      </c>
      <c r="F17" s="30">
        <v>0.10927000000000001</v>
      </c>
      <c r="G17" s="28" t="s">
        <v>702</v>
      </c>
      <c r="H17" s="64" t="s">
        <v>92</v>
      </c>
      <c r="I17" s="60" t="s">
        <v>92</v>
      </c>
      <c r="J17" s="60" t="s">
        <v>92</v>
      </c>
      <c r="K17" s="62">
        <v>0.89073000000000002</v>
      </c>
      <c r="L17" s="28" t="s">
        <v>703</v>
      </c>
      <c r="M17" s="33" t="s">
        <v>92</v>
      </c>
      <c r="N17" s="47">
        <v>34</v>
      </c>
      <c r="O17" s="47">
        <v>48</v>
      </c>
      <c r="P17" s="48">
        <v>14</v>
      </c>
      <c r="Q17" s="55" t="s">
        <v>703</v>
      </c>
      <c r="R17" s="56" t="s">
        <v>702</v>
      </c>
      <c r="S17" s="56" t="s">
        <v>702</v>
      </c>
      <c r="T17" s="66" t="s">
        <v>703</v>
      </c>
      <c r="U17" s="57" t="s">
        <v>703</v>
      </c>
      <c r="V17" s="52" t="s">
        <v>703</v>
      </c>
      <c r="W17" s="53" t="s">
        <v>703</v>
      </c>
      <c r="X17" s="54" t="s">
        <v>703</v>
      </c>
      <c r="Y17" s="54" t="s">
        <v>703</v>
      </c>
      <c r="Z17" s="54" t="s">
        <v>703</v>
      </c>
      <c r="AA17" s="54" t="s">
        <v>703</v>
      </c>
      <c r="AB17" s="53">
        <v>11</v>
      </c>
      <c r="AC17" s="53">
        <v>11</v>
      </c>
      <c r="AD17" s="54">
        <v>8.1999999999999993</v>
      </c>
      <c r="AE17" s="54">
        <v>8.1999999999999993</v>
      </c>
      <c r="AF17" s="34" t="str">
        <f>IF(OR(ISBLANK(Games!B17),ISBLANK('Prediction Log'!$M17)), "",IF(OR(AND('Prediction Log'!D17&lt;0, 'Prediction Log'!M17='Prediction Log'!B17), AND('Prediction Log'!D17&gt;0, 'Prediction Log'!C17='Prediction Log'!M17)),"Y", IF(ISBLANK(Games!$B$2), "","N")))</f>
        <v>Y</v>
      </c>
      <c r="AG17" s="38" t="str">
        <f>'Prediction Log'!$W17</f>
        <v>Y</v>
      </c>
    </row>
    <row r="18" spans="1:33" x14ac:dyDescent="0.45">
      <c r="A18">
        <v>45220</v>
      </c>
      <c r="B18" t="s">
        <v>76</v>
      </c>
      <c r="C18" t="s">
        <v>104</v>
      </c>
      <c r="D18">
        <v>2</v>
      </c>
      <c r="E18">
        <v>0.5</v>
      </c>
      <c r="F18" s="30">
        <v>0.60521800000000003</v>
      </c>
      <c r="G18" s="28" t="s">
        <v>703</v>
      </c>
      <c r="H18" s="64" t="s">
        <v>104</v>
      </c>
      <c r="I18" s="60" t="s">
        <v>104</v>
      </c>
      <c r="J18" s="60" t="s">
        <v>76</v>
      </c>
      <c r="K18" s="62">
        <v>0.60521800000000003</v>
      </c>
      <c r="L18" s="28" t="s">
        <v>702</v>
      </c>
      <c r="M18" s="33" t="s">
        <v>104</v>
      </c>
      <c r="N18" s="47">
        <v>17</v>
      </c>
      <c r="O18" s="47">
        <v>21</v>
      </c>
      <c r="P18" s="48">
        <v>4</v>
      </c>
      <c r="Q18" s="49" t="s">
        <v>703</v>
      </c>
      <c r="R18" s="50" t="s">
        <v>702</v>
      </c>
      <c r="S18" s="50" t="s">
        <v>702</v>
      </c>
      <c r="T18" s="65" t="s">
        <v>702</v>
      </c>
      <c r="U18" s="51" t="s">
        <v>703</v>
      </c>
      <c r="V18" s="52" t="s">
        <v>703</v>
      </c>
      <c r="W18" s="53" t="s">
        <v>703</v>
      </c>
      <c r="X18" s="54" t="s">
        <v>703</v>
      </c>
      <c r="Y18" s="54" t="s">
        <v>703</v>
      </c>
      <c r="Z18" s="54" t="s">
        <v>703</v>
      </c>
      <c r="AA18" s="54" t="s">
        <v>703</v>
      </c>
      <c r="AB18" s="53">
        <v>2</v>
      </c>
      <c r="AC18" s="53">
        <v>2</v>
      </c>
      <c r="AD18" s="54">
        <v>3.5</v>
      </c>
      <c r="AE18" s="54">
        <v>3.5</v>
      </c>
      <c r="AF18" s="34" t="str">
        <f>IF(OR(ISBLANK(Games!B18),ISBLANK('Prediction Log'!$M18)), "",IF(OR(AND('Prediction Log'!D18&lt;0, 'Prediction Log'!M18='Prediction Log'!B18), AND('Prediction Log'!D18&gt;0, 'Prediction Log'!C18='Prediction Log'!M18)),"Y", IF(ISBLANK(Games!$B$2), "","N")))</f>
        <v>Y</v>
      </c>
      <c r="AG18" s="38" t="str">
        <f>'Prediction Log'!$W18</f>
        <v>Y</v>
      </c>
    </row>
    <row r="19" spans="1:33" x14ac:dyDescent="0.45">
      <c r="A19">
        <v>45220</v>
      </c>
      <c r="B19" t="s">
        <v>64</v>
      </c>
      <c r="C19" t="s">
        <v>112</v>
      </c>
      <c r="D19">
        <v>2.5</v>
      </c>
      <c r="E19">
        <v>13</v>
      </c>
      <c r="F19" s="30">
        <v>0.13614200000000001</v>
      </c>
      <c r="G19" s="28" t="s">
        <v>702</v>
      </c>
      <c r="H19" s="64" t="s">
        <v>112</v>
      </c>
      <c r="I19" s="60" t="s">
        <v>112</v>
      </c>
      <c r="J19" s="60" t="s">
        <v>112</v>
      </c>
      <c r="K19" s="62">
        <v>0.86385800000000001</v>
      </c>
      <c r="L19" s="28" t="s">
        <v>703</v>
      </c>
      <c r="M19" s="33" t="s">
        <v>112</v>
      </c>
      <c r="N19" s="47">
        <v>10</v>
      </c>
      <c r="O19" s="47">
        <v>36</v>
      </c>
      <c r="P19" s="48">
        <v>26</v>
      </c>
      <c r="Q19" s="55" t="s">
        <v>703</v>
      </c>
      <c r="R19" s="56" t="s">
        <v>702</v>
      </c>
      <c r="S19" s="56" t="s">
        <v>702</v>
      </c>
      <c r="T19" s="66" t="s">
        <v>703</v>
      </c>
      <c r="U19" s="57" t="s">
        <v>703</v>
      </c>
      <c r="V19" s="52" t="s">
        <v>703</v>
      </c>
      <c r="W19" s="53" t="s">
        <v>703</v>
      </c>
      <c r="X19" s="54" t="s">
        <v>703</v>
      </c>
      <c r="Y19" s="54" t="s">
        <v>703</v>
      </c>
      <c r="Z19" s="54" t="s">
        <v>703</v>
      </c>
      <c r="AA19" s="54" t="s">
        <v>703</v>
      </c>
      <c r="AB19" s="53">
        <v>23.5</v>
      </c>
      <c r="AC19" s="53">
        <v>23.5</v>
      </c>
      <c r="AD19" s="54">
        <v>13</v>
      </c>
      <c r="AE19" s="54">
        <v>13</v>
      </c>
      <c r="AF19" s="34" t="str">
        <f>IF(OR(ISBLANK(Games!B19),ISBLANK('Prediction Log'!$M19)), "",IF(OR(AND('Prediction Log'!D19&lt;0, 'Prediction Log'!M19='Prediction Log'!B19), AND('Prediction Log'!D19&gt;0, 'Prediction Log'!C19='Prediction Log'!M19)),"Y", IF(ISBLANK(Games!$B$2), "","N")))</f>
        <v>Y</v>
      </c>
      <c r="AG19" s="38" t="str">
        <f>'Prediction Log'!$W19</f>
        <v>Y</v>
      </c>
    </row>
    <row r="20" spans="1:33" x14ac:dyDescent="0.45">
      <c r="A20">
        <v>45220</v>
      </c>
      <c r="B20" t="s">
        <v>52</v>
      </c>
      <c r="C20" t="s">
        <v>93</v>
      </c>
      <c r="D20">
        <v>6.5</v>
      </c>
      <c r="E20">
        <v>5</v>
      </c>
      <c r="F20" s="30">
        <v>8.6308999999999997E-2</v>
      </c>
      <c r="G20" s="28" t="s">
        <v>703</v>
      </c>
      <c r="H20" s="64" t="s">
        <v>93</v>
      </c>
      <c r="I20" s="60" t="s">
        <v>93</v>
      </c>
      <c r="J20" s="60" t="s">
        <v>93</v>
      </c>
      <c r="K20" s="62">
        <v>0.91369100000000003</v>
      </c>
      <c r="L20" s="28" t="s">
        <v>702</v>
      </c>
      <c r="M20" s="33" t="s">
        <v>93</v>
      </c>
      <c r="N20" s="47">
        <v>21</v>
      </c>
      <c r="O20" s="47">
        <v>28</v>
      </c>
      <c r="P20" s="48">
        <v>7</v>
      </c>
      <c r="Q20" s="49" t="s">
        <v>703</v>
      </c>
      <c r="R20" s="50" t="s">
        <v>702</v>
      </c>
      <c r="S20" s="50" t="s">
        <v>702</v>
      </c>
      <c r="T20" s="65" t="s">
        <v>703</v>
      </c>
      <c r="U20" s="51" t="s">
        <v>703</v>
      </c>
      <c r="V20" s="52" t="s">
        <v>703</v>
      </c>
      <c r="W20" s="53" t="s">
        <v>703</v>
      </c>
      <c r="X20" s="54" t="s">
        <v>703</v>
      </c>
      <c r="Y20" s="54" t="s">
        <v>703</v>
      </c>
      <c r="Z20" s="54" t="s">
        <v>703</v>
      </c>
      <c r="AA20" s="54" t="s">
        <v>703</v>
      </c>
      <c r="AB20" s="53">
        <v>0.5</v>
      </c>
      <c r="AC20" s="53">
        <v>0.5</v>
      </c>
      <c r="AD20" s="54">
        <v>2</v>
      </c>
      <c r="AE20" s="54">
        <v>2</v>
      </c>
      <c r="AF20" s="34" t="str">
        <f>IF(OR(ISBLANK(Games!B20),ISBLANK('Prediction Log'!$M20)), "",IF(OR(AND('Prediction Log'!D20&lt;0, 'Prediction Log'!M20='Prediction Log'!B20), AND('Prediction Log'!D20&gt;0, 'Prediction Log'!C20='Prediction Log'!M20)),"Y", IF(ISBLANK(Games!$B$2), "","N")))</f>
        <v>Y</v>
      </c>
      <c r="AG20" s="38" t="str">
        <f>'Prediction Log'!$W20</f>
        <v>Y</v>
      </c>
    </row>
    <row r="21" spans="1:33" x14ac:dyDescent="0.45">
      <c r="A21">
        <v>45220</v>
      </c>
      <c r="B21" t="s">
        <v>110</v>
      </c>
      <c r="C21" t="s">
        <v>111</v>
      </c>
      <c r="D21">
        <v>-7</v>
      </c>
      <c r="E21">
        <v>-3.2</v>
      </c>
      <c r="F21" s="30">
        <v>0.70601000000000003</v>
      </c>
      <c r="G21" s="28" t="s">
        <v>702</v>
      </c>
      <c r="H21" s="64" t="s">
        <v>110</v>
      </c>
      <c r="I21" s="60" t="s">
        <v>110</v>
      </c>
      <c r="J21" s="60" t="s">
        <v>110</v>
      </c>
      <c r="K21" s="62">
        <v>0.70601000000000003</v>
      </c>
      <c r="L21" s="28" t="s">
        <v>702</v>
      </c>
      <c r="M21" s="33" t="s">
        <v>111</v>
      </c>
      <c r="N21" s="47">
        <v>32</v>
      </c>
      <c r="O21" s="47">
        <v>34</v>
      </c>
      <c r="P21" s="48">
        <v>2</v>
      </c>
      <c r="Q21" s="55" t="s">
        <v>703</v>
      </c>
      <c r="R21" s="56" t="s">
        <v>702</v>
      </c>
      <c r="S21" s="56" t="s">
        <v>702</v>
      </c>
      <c r="T21" s="66" t="s">
        <v>702</v>
      </c>
      <c r="U21" s="57" t="s">
        <v>702</v>
      </c>
      <c r="V21" s="52" t="s">
        <v>703</v>
      </c>
      <c r="W21" s="53" t="s">
        <v>702</v>
      </c>
      <c r="X21" s="54" t="s">
        <v>702</v>
      </c>
      <c r="Y21" s="54" t="s">
        <v>703</v>
      </c>
      <c r="Z21" s="54" t="s">
        <v>703</v>
      </c>
      <c r="AA21" s="54" t="s">
        <v>702</v>
      </c>
      <c r="AB21" s="53">
        <v>-9</v>
      </c>
      <c r="AC21" s="53">
        <v>9</v>
      </c>
      <c r="AD21" s="54">
        <v>-5.2</v>
      </c>
      <c r="AE21" s="54">
        <v>5.2</v>
      </c>
      <c r="AF21" s="34" t="str">
        <f>IF(OR(ISBLANK(Games!B21),ISBLANK('Prediction Log'!$M21)), "",IF(OR(AND('Prediction Log'!D21&lt;0, 'Prediction Log'!M21='Prediction Log'!B21), AND('Prediction Log'!D21&gt;0, 'Prediction Log'!C21='Prediction Log'!M21)),"Y", IF(ISBLANK(Games!$B$2), "","N")))</f>
        <v>N</v>
      </c>
      <c r="AG21" s="38" t="str">
        <f>'Prediction Log'!$W21</f>
        <v>N</v>
      </c>
    </row>
    <row r="22" spans="1:33" x14ac:dyDescent="0.45">
      <c r="A22">
        <v>45220</v>
      </c>
      <c r="B22" t="s">
        <v>75</v>
      </c>
      <c r="C22" t="s">
        <v>59</v>
      </c>
      <c r="D22">
        <v>3</v>
      </c>
      <c r="E22">
        <v>2</v>
      </c>
      <c r="F22" s="30">
        <v>0.66711200000000004</v>
      </c>
      <c r="G22" s="28" t="s">
        <v>703</v>
      </c>
      <c r="H22" s="64" t="s">
        <v>59</v>
      </c>
      <c r="I22" s="60" t="s">
        <v>59</v>
      </c>
      <c r="J22" s="60" t="s">
        <v>75</v>
      </c>
      <c r="K22" s="62">
        <v>0.66711200000000004</v>
      </c>
      <c r="L22" s="28" t="s">
        <v>702</v>
      </c>
      <c r="M22" s="33" t="s">
        <v>75</v>
      </c>
      <c r="N22" s="47">
        <v>28</v>
      </c>
      <c r="O22" s="47">
        <v>20</v>
      </c>
      <c r="P22" s="48">
        <v>-8</v>
      </c>
      <c r="Q22" s="49" t="s">
        <v>703</v>
      </c>
      <c r="R22" s="50" t="s">
        <v>703</v>
      </c>
      <c r="S22" s="50" t="s">
        <v>703</v>
      </c>
      <c r="T22" s="65" t="s">
        <v>703</v>
      </c>
      <c r="U22" s="51" t="s">
        <v>702</v>
      </c>
      <c r="V22" s="52" t="s">
        <v>703</v>
      </c>
      <c r="W22" s="53" t="s">
        <v>702</v>
      </c>
      <c r="X22" s="54" t="s">
        <v>702</v>
      </c>
      <c r="Y22" s="54" t="s">
        <v>703</v>
      </c>
      <c r="Z22" s="54" t="s">
        <v>703</v>
      </c>
      <c r="AA22" s="54" t="s">
        <v>702</v>
      </c>
      <c r="AB22" s="53">
        <v>-11</v>
      </c>
      <c r="AC22" s="53">
        <v>11</v>
      </c>
      <c r="AD22" s="54">
        <v>-10</v>
      </c>
      <c r="AE22" s="54">
        <v>10</v>
      </c>
      <c r="AF22" s="34" t="str">
        <f>IF(OR(ISBLANK(Games!B22),ISBLANK('Prediction Log'!$M22)), "",IF(OR(AND('Prediction Log'!D22&lt;0, 'Prediction Log'!M22='Prediction Log'!B22), AND('Prediction Log'!D22&gt;0, 'Prediction Log'!C22='Prediction Log'!M22)),"Y", IF(ISBLANK(Games!$B$2), "","N")))</f>
        <v>N</v>
      </c>
      <c r="AG22" s="38" t="str">
        <f>'Prediction Log'!$W22</f>
        <v>N</v>
      </c>
    </row>
    <row r="23" spans="1:33" x14ac:dyDescent="0.45">
      <c r="A23">
        <v>45220</v>
      </c>
      <c r="B23" t="s">
        <v>72</v>
      </c>
      <c r="C23" t="s">
        <v>66</v>
      </c>
      <c r="D23">
        <v>-3.5</v>
      </c>
      <c r="E23">
        <v>1.3</v>
      </c>
      <c r="F23" s="30">
        <v>0.436691</v>
      </c>
      <c r="G23" s="28" t="s">
        <v>702</v>
      </c>
      <c r="H23" s="64" t="s">
        <v>72</v>
      </c>
      <c r="I23" s="60" t="s">
        <v>66</v>
      </c>
      <c r="J23" s="60" t="s">
        <v>66</v>
      </c>
      <c r="K23" s="62">
        <v>0.56330900000000006</v>
      </c>
      <c r="L23" s="28" t="s">
        <v>703</v>
      </c>
      <c r="M23" s="33" t="s">
        <v>66</v>
      </c>
      <c r="N23" s="47">
        <v>17</v>
      </c>
      <c r="O23" s="47">
        <v>20</v>
      </c>
      <c r="P23" s="48">
        <v>3</v>
      </c>
      <c r="Q23" s="55" t="s">
        <v>703</v>
      </c>
      <c r="R23" s="56" t="s">
        <v>702</v>
      </c>
      <c r="S23" s="56" t="s">
        <v>702</v>
      </c>
      <c r="T23" s="66" t="s">
        <v>703</v>
      </c>
      <c r="U23" s="57" t="s">
        <v>702</v>
      </c>
      <c r="V23" s="52" t="s">
        <v>703</v>
      </c>
      <c r="W23" s="53" t="s">
        <v>702</v>
      </c>
      <c r="X23" s="54" t="s">
        <v>703</v>
      </c>
      <c r="Y23" s="54" t="s">
        <v>703</v>
      </c>
      <c r="Z23" s="54" t="s">
        <v>703</v>
      </c>
      <c r="AA23" s="54" t="s">
        <v>703</v>
      </c>
      <c r="AB23" s="53">
        <v>-6.5</v>
      </c>
      <c r="AC23" s="53">
        <v>6.5</v>
      </c>
      <c r="AD23" s="54">
        <v>1.7</v>
      </c>
      <c r="AE23" s="54">
        <v>1.7</v>
      </c>
      <c r="AF23" s="34" t="str">
        <f>IF(OR(ISBLANK(Games!B23),ISBLANK('Prediction Log'!$M23)), "",IF(OR(AND('Prediction Log'!D23&lt;0, 'Prediction Log'!M23='Prediction Log'!B23), AND('Prediction Log'!D23&gt;0, 'Prediction Log'!C23='Prediction Log'!M23)),"Y", IF(ISBLANK(Games!$B$2), "","N")))</f>
        <v>N</v>
      </c>
      <c r="AG23" s="38" t="str">
        <f>'Prediction Log'!$W23</f>
        <v>N</v>
      </c>
    </row>
    <row r="24" spans="1:33" x14ac:dyDescent="0.45">
      <c r="A24">
        <v>45220</v>
      </c>
      <c r="B24" t="s">
        <v>50</v>
      </c>
      <c r="C24" t="s">
        <v>80</v>
      </c>
      <c r="D24">
        <v>-6.5</v>
      </c>
      <c r="E24">
        <v>0.1</v>
      </c>
      <c r="F24" s="30">
        <v>0.30288999999999999</v>
      </c>
      <c r="G24" s="28" t="s">
        <v>702</v>
      </c>
      <c r="H24" s="64" t="s">
        <v>50</v>
      </c>
      <c r="I24" s="60" t="s">
        <v>80</v>
      </c>
      <c r="J24" s="60" t="s">
        <v>80</v>
      </c>
      <c r="K24" s="62">
        <v>0.69711000000000001</v>
      </c>
      <c r="L24" s="28" t="s">
        <v>703</v>
      </c>
      <c r="M24" s="33" t="s">
        <v>80</v>
      </c>
      <c r="N24" s="47">
        <v>7</v>
      </c>
      <c r="O24" s="47">
        <v>3</v>
      </c>
      <c r="P24" s="48">
        <v>-4</v>
      </c>
      <c r="Q24" s="49" t="s">
        <v>703</v>
      </c>
      <c r="R24" s="50" t="s">
        <v>702</v>
      </c>
      <c r="S24" s="50" t="s">
        <v>703</v>
      </c>
      <c r="T24" s="65" t="s">
        <v>703</v>
      </c>
      <c r="U24" s="51" t="s">
        <v>702</v>
      </c>
      <c r="V24" s="52" t="s">
        <v>703</v>
      </c>
      <c r="W24" s="53" t="s">
        <v>702</v>
      </c>
      <c r="X24" s="54" t="s">
        <v>703</v>
      </c>
      <c r="Y24" s="54" t="s">
        <v>702</v>
      </c>
      <c r="Z24" s="54" t="s">
        <v>702</v>
      </c>
      <c r="AA24" s="54" t="s">
        <v>702</v>
      </c>
      <c r="AB24" s="53">
        <v>-2.5</v>
      </c>
      <c r="AC24" s="53">
        <v>2.5</v>
      </c>
      <c r="AD24" s="54">
        <v>-4.0999999999999996</v>
      </c>
      <c r="AE24" s="54">
        <v>4.0999999999999996</v>
      </c>
      <c r="AF24" s="34" t="str">
        <f>IF(OR(ISBLANK(Games!B24),ISBLANK('Prediction Log'!$M24)), "",IF(OR(AND('Prediction Log'!D24&lt;0, 'Prediction Log'!M24='Prediction Log'!B24), AND('Prediction Log'!D24&gt;0, 'Prediction Log'!C24='Prediction Log'!M24)),"Y", IF(ISBLANK(Games!$B$2), "","N")))</f>
        <v>N</v>
      </c>
      <c r="AG24" s="38" t="str">
        <f>'Prediction Log'!$W24</f>
        <v>N</v>
      </c>
    </row>
    <row r="25" spans="1:33" x14ac:dyDescent="0.45">
      <c r="A25">
        <v>45220</v>
      </c>
      <c r="B25" t="s">
        <v>58</v>
      </c>
      <c r="C25" t="s">
        <v>53</v>
      </c>
      <c r="D25">
        <v>-3.5</v>
      </c>
      <c r="E25">
        <v>-12</v>
      </c>
      <c r="F25" s="30">
        <v>0.88884600000000002</v>
      </c>
      <c r="G25" s="28" t="s">
        <v>703</v>
      </c>
      <c r="H25" s="64" t="s">
        <v>58</v>
      </c>
      <c r="I25" s="60" t="s">
        <v>58</v>
      </c>
      <c r="J25" s="60" t="s">
        <v>58</v>
      </c>
      <c r="K25" s="62">
        <v>0.88884600000000002</v>
      </c>
      <c r="L25" s="28" t="s">
        <v>703</v>
      </c>
      <c r="M25" s="33" t="s">
        <v>53</v>
      </c>
      <c r="N25" s="47">
        <v>32</v>
      </c>
      <c r="O25" s="47">
        <v>29</v>
      </c>
      <c r="P25" s="48">
        <v>-3</v>
      </c>
      <c r="Q25" s="55" t="s">
        <v>703</v>
      </c>
      <c r="R25" s="56" t="s">
        <v>702</v>
      </c>
      <c r="S25" s="56" t="s">
        <v>702</v>
      </c>
      <c r="T25" s="66" t="s">
        <v>702</v>
      </c>
      <c r="U25" s="57" t="s">
        <v>702</v>
      </c>
      <c r="V25" s="52" t="s">
        <v>703</v>
      </c>
      <c r="W25" s="53" t="s">
        <v>702</v>
      </c>
      <c r="X25" s="54" t="s">
        <v>702</v>
      </c>
      <c r="Y25" s="54" t="s">
        <v>703</v>
      </c>
      <c r="Z25" s="54" t="s">
        <v>703</v>
      </c>
      <c r="AA25" s="54" t="s">
        <v>702</v>
      </c>
      <c r="AB25" s="53">
        <v>-0.5</v>
      </c>
      <c r="AC25" s="53">
        <v>0.5</v>
      </c>
      <c r="AD25" s="54">
        <v>-9</v>
      </c>
      <c r="AE25" s="54">
        <v>9</v>
      </c>
      <c r="AF25" s="34" t="str">
        <f>IF(OR(ISBLANK(Games!B25),ISBLANK('Prediction Log'!$M25)), "",IF(OR(AND('Prediction Log'!D25&lt;0, 'Prediction Log'!M25='Prediction Log'!B25), AND('Prediction Log'!D25&gt;0, 'Prediction Log'!C25='Prediction Log'!M25)),"Y", IF(ISBLANK(Games!$B$2), "","N")))</f>
        <v>N</v>
      </c>
      <c r="AG25" s="38" t="str">
        <f>'Prediction Log'!$W25</f>
        <v>N</v>
      </c>
    </row>
    <row r="26" spans="1:33" x14ac:dyDescent="0.45">
      <c r="A26">
        <v>45220</v>
      </c>
      <c r="B26" t="s">
        <v>69</v>
      </c>
      <c r="C26" t="s">
        <v>95</v>
      </c>
      <c r="D26">
        <v>5.5</v>
      </c>
      <c r="E26">
        <v>6.3</v>
      </c>
      <c r="F26" s="30">
        <v>0.209342</v>
      </c>
      <c r="G26" s="28" t="s">
        <v>702</v>
      </c>
      <c r="H26" s="64" t="s">
        <v>95</v>
      </c>
      <c r="I26" s="60" t="s">
        <v>95</v>
      </c>
      <c r="J26" s="60" t="s">
        <v>95</v>
      </c>
      <c r="K26" s="62">
        <v>0.79065799999999997</v>
      </c>
      <c r="L26" s="28" t="s">
        <v>703</v>
      </c>
      <c r="M26" s="33" t="s">
        <v>95</v>
      </c>
      <c r="N26" s="47">
        <v>31</v>
      </c>
      <c r="O26" s="47">
        <v>14</v>
      </c>
      <c r="P26" s="48">
        <v>-17</v>
      </c>
      <c r="Q26" s="49" t="s">
        <v>703</v>
      </c>
      <c r="R26" s="50" t="s">
        <v>703</v>
      </c>
      <c r="S26" s="50" t="s">
        <v>703</v>
      </c>
      <c r="T26" s="65" t="s">
        <v>703</v>
      </c>
      <c r="U26" s="51" t="s">
        <v>703</v>
      </c>
      <c r="V26" s="52" t="s">
        <v>702</v>
      </c>
      <c r="W26" s="53" t="s">
        <v>702</v>
      </c>
      <c r="X26" s="54" t="s">
        <v>703</v>
      </c>
      <c r="Y26" s="54" t="s">
        <v>702</v>
      </c>
      <c r="Z26" s="54" t="s">
        <v>702</v>
      </c>
      <c r="AA26" s="54" t="s">
        <v>702</v>
      </c>
      <c r="AB26" s="53">
        <v>-22.5</v>
      </c>
      <c r="AC26" s="53">
        <v>22.5</v>
      </c>
      <c r="AD26" s="54">
        <v>-23.3</v>
      </c>
      <c r="AE26" s="54">
        <v>23.3</v>
      </c>
      <c r="AF26" s="34" t="str">
        <f>IF(OR(ISBLANK(Games!B26),ISBLANK('Prediction Log'!$M26)), "",IF(OR(AND('Prediction Log'!D26&lt;0, 'Prediction Log'!M26='Prediction Log'!B26), AND('Prediction Log'!D26&gt;0, 'Prediction Log'!C26='Prediction Log'!M26)),"Y", IF(ISBLANK(Games!$B$2), "","N")))</f>
        <v>Y</v>
      </c>
      <c r="AG26" s="38" t="str">
        <f>'Prediction Log'!$W26</f>
        <v>N</v>
      </c>
    </row>
    <row r="27" spans="1:33" x14ac:dyDescent="0.45">
      <c r="A27">
        <v>45220</v>
      </c>
      <c r="B27" t="s">
        <v>89</v>
      </c>
      <c r="C27" t="s">
        <v>116</v>
      </c>
      <c r="D27">
        <v>-16.5</v>
      </c>
      <c r="E27">
        <v>-10.7</v>
      </c>
      <c r="F27" s="30">
        <v>0.98307599999999995</v>
      </c>
      <c r="G27" s="28" t="s">
        <v>702</v>
      </c>
      <c r="H27" s="64" t="s">
        <v>89</v>
      </c>
      <c r="I27" s="60" t="s">
        <v>89</v>
      </c>
      <c r="J27" s="60" t="s">
        <v>89</v>
      </c>
      <c r="K27" s="62">
        <v>0.98307599999999995</v>
      </c>
      <c r="L27" s="28" t="s">
        <v>702</v>
      </c>
      <c r="M27" s="33" t="s">
        <v>89</v>
      </c>
      <c r="N27" s="47">
        <v>20</v>
      </c>
      <c r="O27" s="47">
        <v>17</v>
      </c>
      <c r="P27" s="48">
        <v>-3</v>
      </c>
      <c r="Q27" s="55" t="s">
        <v>702</v>
      </c>
      <c r="R27" s="56" t="s">
        <v>702</v>
      </c>
      <c r="S27" s="56" t="s">
        <v>702</v>
      </c>
      <c r="T27" s="66" t="s">
        <v>703</v>
      </c>
      <c r="U27" s="57" t="s">
        <v>703</v>
      </c>
      <c r="V27" s="52" t="s">
        <v>702</v>
      </c>
      <c r="W27" s="53" t="s">
        <v>702</v>
      </c>
      <c r="X27" s="54" t="s">
        <v>703</v>
      </c>
      <c r="Y27" s="54" t="s">
        <v>702</v>
      </c>
      <c r="Z27" s="54" t="s">
        <v>702</v>
      </c>
      <c r="AA27" s="54" t="s">
        <v>702</v>
      </c>
      <c r="AB27" s="53">
        <v>-13.5</v>
      </c>
      <c r="AC27" s="53">
        <v>13.5</v>
      </c>
      <c r="AD27" s="54">
        <v>-7.6999999999999993</v>
      </c>
      <c r="AE27" s="54">
        <v>7.6999999999999993</v>
      </c>
      <c r="AF27" s="34" t="str">
        <f>IF(OR(ISBLANK(Games!B27),ISBLANK('Prediction Log'!$M27)), "",IF(OR(AND('Prediction Log'!D27&lt;0, 'Prediction Log'!M27='Prediction Log'!B27), AND('Prediction Log'!D27&gt;0, 'Prediction Log'!C27='Prediction Log'!M27)),"Y", IF(ISBLANK(Games!$B$2), "","N")))</f>
        <v>Y</v>
      </c>
      <c r="AG27" s="38" t="str">
        <f>'Prediction Log'!$W27</f>
        <v>N</v>
      </c>
    </row>
    <row r="28" spans="1:33" x14ac:dyDescent="0.45">
      <c r="A28">
        <v>45220</v>
      </c>
      <c r="B28" t="s">
        <v>67</v>
      </c>
      <c r="C28" t="s">
        <v>54</v>
      </c>
      <c r="D28">
        <v>-5.5</v>
      </c>
      <c r="E28">
        <v>-0.1</v>
      </c>
      <c r="F28" s="30">
        <v>0.40715499999999999</v>
      </c>
      <c r="G28" s="28" t="s">
        <v>702</v>
      </c>
      <c r="H28" s="64" t="s">
        <v>67</v>
      </c>
      <c r="I28" s="60" t="s">
        <v>67</v>
      </c>
      <c r="J28" s="60" t="s">
        <v>54</v>
      </c>
      <c r="K28" s="62">
        <v>0.59284500000000007</v>
      </c>
      <c r="L28" s="28" t="s">
        <v>702</v>
      </c>
      <c r="M28" s="33" t="s">
        <v>54</v>
      </c>
      <c r="N28" s="47">
        <v>23</v>
      </c>
      <c r="O28" s="47">
        <v>38</v>
      </c>
      <c r="P28" s="48">
        <v>15</v>
      </c>
      <c r="Q28" s="49" t="s">
        <v>703</v>
      </c>
      <c r="R28" s="50" t="s">
        <v>702</v>
      </c>
      <c r="S28" s="50" t="s">
        <v>702</v>
      </c>
      <c r="T28" s="65" t="s">
        <v>703</v>
      </c>
      <c r="U28" s="51" t="s">
        <v>702</v>
      </c>
      <c r="V28" s="52" t="s">
        <v>703</v>
      </c>
      <c r="W28" s="53" t="s">
        <v>702</v>
      </c>
      <c r="X28" s="54" t="s">
        <v>702</v>
      </c>
      <c r="Y28" s="54" t="s">
        <v>703</v>
      </c>
      <c r="Z28" s="54" t="s">
        <v>703</v>
      </c>
      <c r="AA28" s="54" t="s">
        <v>702</v>
      </c>
      <c r="AB28" s="53">
        <v>-20.5</v>
      </c>
      <c r="AC28" s="53">
        <v>20.5</v>
      </c>
      <c r="AD28" s="54">
        <v>-15.1</v>
      </c>
      <c r="AE28" s="54">
        <v>15.1</v>
      </c>
      <c r="AF28" s="34" t="str">
        <f>IF(OR(ISBLANK(Games!B28),ISBLANK('Prediction Log'!$M28)), "",IF(OR(AND('Prediction Log'!D28&lt;0, 'Prediction Log'!M28='Prediction Log'!B28), AND('Prediction Log'!D28&gt;0, 'Prediction Log'!C28='Prediction Log'!M28)),"Y", IF(ISBLANK(Games!$B$2), "","N")))</f>
        <v>N</v>
      </c>
      <c r="AG28" s="38" t="str">
        <f>'Prediction Log'!$W28</f>
        <v>N</v>
      </c>
    </row>
    <row r="29" spans="1:33" x14ac:dyDescent="0.45">
      <c r="A29">
        <v>45220</v>
      </c>
      <c r="B29" t="s">
        <v>55</v>
      </c>
      <c r="C29" t="s">
        <v>48</v>
      </c>
      <c r="D29">
        <v>-7.5</v>
      </c>
      <c r="E29">
        <v>-24</v>
      </c>
      <c r="F29" s="30">
        <v>0.99921800000000005</v>
      </c>
      <c r="G29" s="28" t="s">
        <v>703</v>
      </c>
      <c r="H29" s="64" t="s">
        <v>55</v>
      </c>
      <c r="I29" s="60" t="s">
        <v>55</v>
      </c>
      <c r="J29" s="60" t="s">
        <v>55</v>
      </c>
      <c r="K29" s="62">
        <v>0.99921800000000005</v>
      </c>
      <c r="L29" s="28" t="s">
        <v>703</v>
      </c>
      <c r="M29" s="33" t="s">
        <v>55</v>
      </c>
      <c r="N29" s="47">
        <v>41</v>
      </c>
      <c r="O29" s="47">
        <v>14</v>
      </c>
      <c r="P29" s="48">
        <v>-27</v>
      </c>
      <c r="Q29" s="55" t="s">
        <v>703</v>
      </c>
      <c r="R29" s="56" t="s">
        <v>703</v>
      </c>
      <c r="S29" s="56" t="s">
        <v>703</v>
      </c>
      <c r="T29" s="66" t="s">
        <v>703</v>
      </c>
      <c r="U29" s="57" t="s">
        <v>703</v>
      </c>
      <c r="V29" s="52" t="s">
        <v>703</v>
      </c>
      <c r="W29" s="53" t="s">
        <v>703</v>
      </c>
      <c r="X29" s="54" t="s">
        <v>703</v>
      </c>
      <c r="Y29" s="54" t="s">
        <v>703</v>
      </c>
      <c r="Z29" s="54" t="s">
        <v>703</v>
      </c>
      <c r="AA29" s="54" t="s">
        <v>703</v>
      </c>
      <c r="AB29" s="53">
        <v>19.5</v>
      </c>
      <c r="AC29" s="53">
        <v>19.5</v>
      </c>
      <c r="AD29" s="54">
        <v>3</v>
      </c>
      <c r="AE29" s="54">
        <v>3</v>
      </c>
      <c r="AF29" s="34" t="str">
        <f>IF(OR(ISBLANK(Games!B29),ISBLANK('Prediction Log'!$M29)), "",IF(OR(AND('Prediction Log'!D29&lt;0, 'Prediction Log'!M29='Prediction Log'!B29), AND('Prediction Log'!D29&gt;0, 'Prediction Log'!C29='Prediction Log'!M29)),"Y", IF(ISBLANK(Games!$B$2), "","N")))</f>
        <v>Y</v>
      </c>
      <c r="AG29" s="38" t="str">
        <f>'Prediction Log'!$W29</f>
        <v>Y</v>
      </c>
    </row>
    <row r="30" spans="1:33" x14ac:dyDescent="0.45">
      <c r="A30">
        <v>45220</v>
      </c>
      <c r="B30" t="s">
        <v>68</v>
      </c>
      <c r="C30" t="s">
        <v>118</v>
      </c>
      <c r="D30">
        <v>2.5</v>
      </c>
      <c r="E30">
        <v>11.5</v>
      </c>
      <c r="F30" s="30">
        <v>8.9559E-2</v>
      </c>
      <c r="G30" s="28" t="s">
        <v>702</v>
      </c>
      <c r="H30" s="64" t="s">
        <v>118</v>
      </c>
      <c r="I30" s="60" t="s">
        <v>118</v>
      </c>
      <c r="J30" s="60" t="s">
        <v>118</v>
      </c>
      <c r="K30" s="62">
        <v>0.91044100000000006</v>
      </c>
      <c r="L30" s="28" t="s">
        <v>703</v>
      </c>
      <c r="M30" s="33" t="s">
        <v>118</v>
      </c>
      <c r="N30" s="47">
        <v>21</v>
      </c>
      <c r="O30" s="47">
        <v>25</v>
      </c>
      <c r="P30" s="48">
        <v>4</v>
      </c>
      <c r="Q30" s="49" t="s">
        <v>703</v>
      </c>
      <c r="R30" s="50" t="s">
        <v>702</v>
      </c>
      <c r="S30" s="50" t="s">
        <v>703</v>
      </c>
      <c r="T30" s="65" t="s">
        <v>703</v>
      </c>
      <c r="U30" s="51" t="s">
        <v>703</v>
      </c>
      <c r="V30" s="52" t="s">
        <v>703</v>
      </c>
      <c r="W30" s="53" t="s">
        <v>703</v>
      </c>
      <c r="X30" s="54" t="s">
        <v>703</v>
      </c>
      <c r="Y30" s="54" t="s">
        <v>702</v>
      </c>
      <c r="Z30" s="54" t="s">
        <v>702</v>
      </c>
      <c r="AA30" s="54" t="s">
        <v>702</v>
      </c>
      <c r="AB30" s="53">
        <v>1.5</v>
      </c>
      <c r="AC30" s="53">
        <v>1.5</v>
      </c>
      <c r="AD30" s="54">
        <v>-7.5</v>
      </c>
      <c r="AE30" s="54">
        <v>7.5</v>
      </c>
      <c r="AF30" s="34" t="str">
        <f>IF(OR(ISBLANK(Games!B30),ISBLANK('Prediction Log'!$M30)), "",IF(OR(AND('Prediction Log'!D30&lt;0, 'Prediction Log'!M30='Prediction Log'!B30), AND('Prediction Log'!D30&gt;0, 'Prediction Log'!C30='Prediction Log'!M30)),"Y", IF(ISBLANK(Games!$B$2), "","N")))</f>
        <v>Y</v>
      </c>
      <c r="AG30" s="38" t="str">
        <f>'Prediction Log'!$W30</f>
        <v>Y</v>
      </c>
    </row>
    <row r="31" spans="1:33" x14ac:dyDescent="0.45">
      <c r="A31">
        <v>45220</v>
      </c>
      <c r="B31" t="s">
        <v>114</v>
      </c>
      <c r="C31" t="s">
        <v>94</v>
      </c>
      <c r="D31">
        <v>-1.5</v>
      </c>
      <c r="E31">
        <v>2.4</v>
      </c>
      <c r="F31" s="30">
        <v>0.74173100000000003</v>
      </c>
      <c r="G31" s="28" t="s">
        <v>702</v>
      </c>
      <c r="H31" s="64" t="s">
        <v>114</v>
      </c>
      <c r="I31" s="60" t="s">
        <v>94</v>
      </c>
      <c r="J31" s="60" t="s">
        <v>114</v>
      </c>
      <c r="K31" s="62">
        <v>0.74173100000000003</v>
      </c>
      <c r="L31" s="28" t="s">
        <v>703</v>
      </c>
      <c r="M31" s="33" t="s">
        <v>114</v>
      </c>
      <c r="N31" s="47">
        <v>21</v>
      </c>
      <c r="O31" s="47">
        <v>17</v>
      </c>
      <c r="P31" s="48">
        <v>-4</v>
      </c>
      <c r="Q31" s="55" t="s">
        <v>703</v>
      </c>
      <c r="R31" s="56" t="s">
        <v>703</v>
      </c>
      <c r="S31" s="56" t="s">
        <v>703</v>
      </c>
      <c r="T31" s="66" t="s">
        <v>703</v>
      </c>
      <c r="U31" s="57" t="s">
        <v>703</v>
      </c>
      <c r="V31" s="52" t="s">
        <v>703</v>
      </c>
      <c r="W31" s="53" t="s">
        <v>703</v>
      </c>
      <c r="X31" s="54" t="s">
        <v>702</v>
      </c>
      <c r="Y31" s="54" t="s">
        <v>703</v>
      </c>
      <c r="Z31" s="54" t="s">
        <v>703</v>
      </c>
      <c r="AA31" s="54" t="s">
        <v>702</v>
      </c>
      <c r="AB31" s="53">
        <v>2.5</v>
      </c>
      <c r="AC31" s="53">
        <v>2.5</v>
      </c>
      <c r="AD31" s="54">
        <v>-6.4</v>
      </c>
      <c r="AE31" s="54">
        <v>6.4</v>
      </c>
      <c r="AF31" s="34" t="str">
        <f>IF(OR(ISBLANK(Games!B31),ISBLANK('Prediction Log'!$M31)), "",IF(OR(AND('Prediction Log'!D31&lt;0, 'Prediction Log'!M31='Prediction Log'!B31), AND('Prediction Log'!D31&gt;0, 'Prediction Log'!C31='Prediction Log'!M31)),"Y", IF(ISBLANK(Games!$B$2), "","N")))</f>
        <v>Y</v>
      </c>
      <c r="AG31" s="38" t="str">
        <f>'Prediction Log'!$W31</f>
        <v>Y</v>
      </c>
    </row>
    <row r="32" spans="1:33" x14ac:dyDescent="0.45">
      <c r="A32">
        <v>45220</v>
      </c>
      <c r="B32" t="s">
        <v>83</v>
      </c>
      <c r="C32" t="s">
        <v>88</v>
      </c>
      <c r="D32">
        <v>-11.5</v>
      </c>
      <c r="E32">
        <v>-0.8</v>
      </c>
      <c r="F32" s="30">
        <v>0.414381</v>
      </c>
      <c r="G32" s="28" t="s">
        <v>702</v>
      </c>
      <c r="H32" s="64" t="s">
        <v>83</v>
      </c>
      <c r="I32" s="60" t="s">
        <v>83</v>
      </c>
      <c r="J32" s="60" t="s">
        <v>88</v>
      </c>
      <c r="K32" s="62">
        <v>0.585619</v>
      </c>
      <c r="L32" s="28" t="s">
        <v>702</v>
      </c>
      <c r="M32" s="33" t="s">
        <v>83</v>
      </c>
      <c r="N32" s="47">
        <v>17</v>
      </c>
      <c r="O32" s="47">
        <v>9</v>
      </c>
      <c r="P32" s="48">
        <v>-8</v>
      </c>
      <c r="Q32" s="49" t="s">
        <v>702</v>
      </c>
      <c r="R32" s="50" t="s">
        <v>702</v>
      </c>
      <c r="S32" s="50" t="s">
        <v>703</v>
      </c>
      <c r="T32" s="65" t="s">
        <v>702</v>
      </c>
      <c r="U32" s="51" t="s">
        <v>703</v>
      </c>
      <c r="V32" s="52" t="s">
        <v>702</v>
      </c>
      <c r="W32" s="53" t="s">
        <v>702</v>
      </c>
      <c r="X32" s="54" t="s">
        <v>703</v>
      </c>
      <c r="Y32" s="54" t="s">
        <v>703</v>
      </c>
      <c r="Z32" s="54" t="s">
        <v>703</v>
      </c>
      <c r="AA32" s="54" t="s">
        <v>703</v>
      </c>
      <c r="AB32" s="53">
        <v>-3.5</v>
      </c>
      <c r="AC32" s="53">
        <v>3.5</v>
      </c>
      <c r="AD32" s="54">
        <v>7.2</v>
      </c>
      <c r="AE32" s="54">
        <v>7.2</v>
      </c>
      <c r="AF32" s="34" t="str">
        <f>IF(OR(ISBLANK(Games!B32),ISBLANK('Prediction Log'!$M32)), "",IF(OR(AND('Prediction Log'!D32&lt;0, 'Prediction Log'!M32='Prediction Log'!B32), AND('Prediction Log'!D32&gt;0, 'Prediction Log'!C32='Prediction Log'!M32)),"Y", IF(ISBLANK(Games!$B$2), "","N")))</f>
        <v>Y</v>
      </c>
      <c r="AG32" s="38" t="str">
        <f>'Prediction Log'!$W32</f>
        <v>N</v>
      </c>
    </row>
    <row r="33" spans="1:33" x14ac:dyDescent="0.45">
      <c r="A33">
        <v>45220</v>
      </c>
      <c r="B33" t="s">
        <v>81</v>
      </c>
      <c r="C33" t="s">
        <v>98</v>
      </c>
      <c r="D33">
        <v>-7.5</v>
      </c>
      <c r="E33">
        <v>-5.5</v>
      </c>
      <c r="F33" s="30">
        <v>0.95578799999999997</v>
      </c>
      <c r="G33" s="28" t="s">
        <v>702</v>
      </c>
      <c r="H33" s="64" t="s">
        <v>81</v>
      </c>
      <c r="I33" s="60" t="s">
        <v>81</v>
      </c>
      <c r="J33" s="60" t="s">
        <v>81</v>
      </c>
      <c r="K33" s="62">
        <v>0.95578799999999997</v>
      </c>
      <c r="L33" s="28" t="s">
        <v>702</v>
      </c>
      <c r="M33" s="33" t="s">
        <v>81</v>
      </c>
      <c r="N33" s="47">
        <v>34</v>
      </c>
      <c r="O33" s="47">
        <v>12</v>
      </c>
      <c r="P33" s="48">
        <v>-22</v>
      </c>
      <c r="Q33" s="55" t="s">
        <v>703</v>
      </c>
      <c r="R33" s="56" t="s">
        <v>703</v>
      </c>
      <c r="S33" s="56" t="s">
        <v>703</v>
      </c>
      <c r="T33" s="66" t="s">
        <v>703</v>
      </c>
      <c r="U33" s="57" t="s">
        <v>703</v>
      </c>
      <c r="V33" s="52" t="s">
        <v>703</v>
      </c>
      <c r="W33" s="53" t="s">
        <v>703</v>
      </c>
      <c r="X33" s="54" t="s">
        <v>703</v>
      </c>
      <c r="Y33" s="54" t="s">
        <v>703</v>
      </c>
      <c r="Z33" s="54" t="s">
        <v>703</v>
      </c>
      <c r="AA33" s="54" t="s">
        <v>703</v>
      </c>
      <c r="AB33" s="53">
        <v>14.5</v>
      </c>
      <c r="AC33" s="53">
        <v>14.5</v>
      </c>
      <c r="AD33" s="54">
        <v>16.5</v>
      </c>
      <c r="AE33" s="54">
        <v>16.5</v>
      </c>
      <c r="AF33" s="34" t="str">
        <f>IF(OR(ISBLANK(Games!B33),ISBLANK('Prediction Log'!$M33)), "",IF(OR(AND('Prediction Log'!D33&lt;0, 'Prediction Log'!M33='Prediction Log'!B33), AND('Prediction Log'!D33&gt;0, 'Prediction Log'!C33='Prediction Log'!M33)),"Y", IF(ISBLANK(Games!$B$2), "","N")))</f>
        <v>Y</v>
      </c>
      <c r="AG33" s="38" t="str">
        <f>'Prediction Log'!$W33</f>
        <v>Y</v>
      </c>
    </row>
    <row r="34" spans="1:33" x14ac:dyDescent="0.45">
      <c r="A34">
        <v>45220</v>
      </c>
      <c r="B34" t="s">
        <v>86</v>
      </c>
      <c r="C34" t="s">
        <v>63</v>
      </c>
      <c r="D34">
        <v>-11.5</v>
      </c>
      <c r="E34">
        <v>0.9</v>
      </c>
      <c r="F34" s="30">
        <v>0.53203299999999998</v>
      </c>
      <c r="G34" s="28" t="s">
        <v>702</v>
      </c>
      <c r="H34" s="64" t="s">
        <v>86</v>
      </c>
      <c r="I34" s="60" t="s">
        <v>63</v>
      </c>
      <c r="J34" s="60" t="s">
        <v>86</v>
      </c>
      <c r="K34" s="62">
        <v>0.53203299999999998</v>
      </c>
      <c r="L34" s="28" t="s">
        <v>703</v>
      </c>
      <c r="M34" s="33" t="s">
        <v>86</v>
      </c>
      <c r="N34" s="47">
        <v>20</v>
      </c>
      <c r="O34" s="47">
        <v>13</v>
      </c>
      <c r="P34" s="48">
        <v>-7</v>
      </c>
      <c r="Q34" s="49" t="s">
        <v>702</v>
      </c>
      <c r="R34" s="50" t="s">
        <v>702</v>
      </c>
      <c r="S34" s="50" t="s">
        <v>703</v>
      </c>
      <c r="T34" s="65" t="s">
        <v>703</v>
      </c>
      <c r="U34" s="51" t="s">
        <v>703</v>
      </c>
      <c r="V34" s="52" t="s">
        <v>702</v>
      </c>
      <c r="W34" s="53" t="s">
        <v>702</v>
      </c>
      <c r="X34" s="54" t="s">
        <v>702</v>
      </c>
      <c r="Y34" s="54" t="s">
        <v>703</v>
      </c>
      <c r="Z34" s="54" t="s">
        <v>703</v>
      </c>
      <c r="AA34" s="54" t="s">
        <v>702</v>
      </c>
      <c r="AB34" s="53">
        <v>-4.5</v>
      </c>
      <c r="AC34" s="53">
        <v>4.5</v>
      </c>
      <c r="AD34" s="54">
        <v>-7.9</v>
      </c>
      <c r="AE34" s="54">
        <v>7.9</v>
      </c>
      <c r="AF34" s="34" t="str">
        <f>IF(OR(ISBLANK(Games!B34),ISBLANK('Prediction Log'!$M34)), "",IF(OR(AND('Prediction Log'!D34&lt;0, 'Prediction Log'!M34='Prediction Log'!B34), AND('Prediction Log'!D34&gt;0, 'Prediction Log'!C34='Prediction Log'!M34)),"Y", IF(ISBLANK(Games!$B$2), "","N")))</f>
        <v>Y</v>
      </c>
      <c r="AG34" s="38" t="str">
        <f>'Prediction Log'!$W34</f>
        <v>N</v>
      </c>
    </row>
    <row r="35" spans="1:33" x14ac:dyDescent="0.45">
      <c r="A35">
        <v>45220</v>
      </c>
      <c r="B35" t="s">
        <v>109</v>
      </c>
      <c r="C35" t="s">
        <v>60</v>
      </c>
      <c r="D35">
        <v>-7.5</v>
      </c>
      <c r="E35">
        <v>-13.1</v>
      </c>
      <c r="F35" s="30">
        <v>0.97548900000000005</v>
      </c>
      <c r="G35" s="28" t="s">
        <v>703</v>
      </c>
      <c r="H35" s="64" t="s">
        <v>109</v>
      </c>
      <c r="I35" s="60" t="s">
        <v>109</v>
      </c>
      <c r="J35" s="60" t="s">
        <v>109</v>
      </c>
      <c r="K35" s="62">
        <v>0.97548900000000005</v>
      </c>
      <c r="L35" s="28" t="s">
        <v>703</v>
      </c>
      <c r="M35" s="33" t="s">
        <v>109</v>
      </c>
      <c r="N35" s="47">
        <v>25</v>
      </c>
      <c r="O35" s="47">
        <v>23</v>
      </c>
      <c r="P35" s="48">
        <v>-2</v>
      </c>
      <c r="Q35" s="55" t="s">
        <v>702</v>
      </c>
      <c r="R35" s="56" t="s">
        <v>702</v>
      </c>
      <c r="S35" s="56" t="s">
        <v>702</v>
      </c>
      <c r="T35" s="66" t="s">
        <v>703</v>
      </c>
      <c r="U35" s="57" t="s">
        <v>703</v>
      </c>
      <c r="V35" s="52" t="s">
        <v>702</v>
      </c>
      <c r="W35" s="53" t="s">
        <v>702</v>
      </c>
      <c r="X35" s="54" t="s">
        <v>703</v>
      </c>
      <c r="Y35" s="54" t="s">
        <v>702</v>
      </c>
      <c r="Z35" s="54" t="s">
        <v>702</v>
      </c>
      <c r="AA35" s="54" t="s">
        <v>702</v>
      </c>
      <c r="AB35" s="53">
        <v>-5.5</v>
      </c>
      <c r="AC35" s="53">
        <v>5.5</v>
      </c>
      <c r="AD35" s="54">
        <v>-11.1</v>
      </c>
      <c r="AE35" s="54">
        <v>11.1</v>
      </c>
      <c r="AF35" s="34" t="str">
        <f>IF(OR(ISBLANK(Games!B35),ISBLANK('Prediction Log'!$M35)), "",IF(OR(AND('Prediction Log'!D35&lt;0, 'Prediction Log'!M35='Prediction Log'!B35), AND('Prediction Log'!D35&gt;0, 'Prediction Log'!C35='Prediction Log'!M35)),"Y", IF(ISBLANK(Games!$B$2), "","N")))</f>
        <v>Y</v>
      </c>
      <c r="AG35" s="38" t="str">
        <f>'Prediction Log'!$W35</f>
        <v>N</v>
      </c>
    </row>
    <row r="36" spans="1:33" x14ac:dyDescent="0.45">
      <c r="A36">
        <v>45220</v>
      </c>
      <c r="B36" t="s">
        <v>96</v>
      </c>
      <c r="C36" t="s">
        <v>84</v>
      </c>
      <c r="D36">
        <v>-11.5</v>
      </c>
      <c r="E36">
        <v>-4.8</v>
      </c>
      <c r="F36" s="30">
        <v>0.81043799999999999</v>
      </c>
      <c r="G36" s="28" t="s">
        <v>702</v>
      </c>
      <c r="H36" s="64" t="s">
        <v>96</v>
      </c>
      <c r="I36" s="60" t="s">
        <v>96</v>
      </c>
      <c r="J36" s="60" t="s">
        <v>96</v>
      </c>
      <c r="K36" s="62">
        <v>0.81043799999999999</v>
      </c>
      <c r="L36" s="28" t="s">
        <v>702</v>
      </c>
      <c r="M36" s="33" t="s">
        <v>84</v>
      </c>
      <c r="N36" s="47">
        <v>0</v>
      </c>
      <c r="O36" s="47">
        <v>6</v>
      </c>
      <c r="P36" s="48">
        <v>6</v>
      </c>
      <c r="Q36" s="49" t="s">
        <v>703</v>
      </c>
      <c r="R36" s="50" t="s">
        <v>702</v>
      </c>
      <c r="S36" s="50" t="s">
        <v>702</v>
      </c>
      <c r="T36" s="65" t="s">
        <v>702</v>
      </c>
      <c r="U36" s="51" t="s">
        <v>702</v>
      </c>
      <c r="V36" s="52" t="s">
        <v>703</v>
      </c>
      <c r="W36" s="53" t="s">
        <v>702</v>
      </c>
      <c r="X36" s="54" t="s">
        <v>702</v>
      </c>
      <c r="Y36" s="54" t="s">
        <v>703</v>
      </c>
      <c r="Z36" s="54" t="s">
        <v>703</v>
      </c>
      <c r="AA36" s="54" t="s">
        <v>702</v>
      </c>
      <c r="AB36" s="53">
        <v>-17.5</v>
      </c>
      <c r="AC36" s="53">
        <v>17.5</v>
      </c>
      <c r="AD36" s="54">
        <v>-10.8</v>
      </c>
      <c r="AE36" s="54">
        <v>10.8</v>
      </c>
      <c r="AF36" s="34" t="str">
        <f>IF(OR(ISBLANK(Games!B36),ISBLANK('Prediction Log'!$M36)), "",IF(OR(AND('Prediction Log'!D36&lt;0, 'Prediction Log'!M36='Prediction Log'!B36), AND('Prediction Log'!D36&gt;0, 'Prediction Log'!C36='Prediction Log'!M36)),"Y", IF(ISBLANK(Games!$B$2), "","N")))</f>
        <v>N</v>
      </c>
      <c r="AG36" s="38" t="str">
        <f>'Prediction Log'!$W36</f>
        <v>N</v>
      </c>
    </row>
    <row r="37" spans="1:33" x14ac:dyDescent="0.45">
      <c r="A37">
        <v>45220</v>
      </c>
      <c r="B37" t="s">
        <v>99</v>
      </c>
      <c r="C37" t="s">
        <v>108</v>
      </c>
      <c r="D37">
        <v>17.5</v>
      </c>
      <c r="E37">
        <v>22</v>
      </c>
      <c r="F37" s="30">
        <v>6.9760000000000004E-3</v>
      </c>
      <c r="G37" s="28" t="s">
        <v>702</v>
      </c>
      <c r="H37" s="64" t="s">
        <v>108</v>
      </c>
      <c r="I37" s="60" t="s">
        <v>108</v>
      </c>
      <c r="J37" s="60" t="s">
        <v>108</v>
      </c>
      <c r="K37" s="62">
        <v>0.99302400000000002</v>
      </c>
      <c r="L37" s="28" t="s">
        <v>703</v>
      </c>
      <c r="M37" s="33" t="s">
        <v>108</v>
      </c>
      <c r="N37" s="47">
        <v>7</v>
      </c>
      <c r="O37" s="47">
        <v>42</v>
      </c>
      <c r="P37" s="48">
        <v>35</v>
      </c>
      <c r="Q37" s="55" t="s">
        <v>703</v>
      </c>
      <c r="R37" s="56" t="s">
        <v>702</v>
      </c>
      <c r="S37" s="56" t="s">
        <v>702</v>
      </c>
      <c r="T37" s="66" t="s">
        <v>703</v>
      </c>
      <c r="U37" s="57" t="s">
        <v>703</v>
      </c>
      <c r="V37" s="52" t="s">
        <v>703</v>
      </c>
      <c r="W37" s="53" t="s">
        <v>703</v>
      </c>
      <c r="X37" s="54" t="s">
        <v>703</v>
      </c>
      <c r="Y37" s="54" t="s">
        <v>703</v>
      </c>
      <c r="Z37" s="54" t="s">
        <v>703</v>
      </c>
      <c r="AA37" s="54" t="s">
        <v>703</v>
      </c>
      <c r="AB37" s="53">
        <v>17.5</v>
      </c>
      <c r="AC37" s="53">
        <v>17.5</v>
      </c>
      <c r="AD37" s="54">
        <v>13</v>
      </c>
      <c r="AE37" s="54">
        <v>13</v>
      </c>
      <c r="AF37" s="34" t="str">
        <f>IF(OR(ISBLANK(Games!B37),ISBLANK('Prediction Log'!$M37)), "",IF(OR(AND('Prediction Log'!D37&lt;0, 'Prediction Log'!M37='Prediction Log'!B37), AND('Prediction Log'!D37&gt;0, 'Prediction Log'!C37='Prediction Log'!M37)),"Y", IF(ISBLANK(Games!$B$2), "","N")))</f>
        <v>Y</v>
      </c>
      <c r="AG37" s="38" t="str">
        <f>'Prediction Log'!$W37</f>
        <v>Y</v>
      </c>
    </row>
    <row r="38" spans="1:33" x14ac:dyDescent="0.45">
      <c r="A38">
        <v>45220</v>
      </c>
      <c r="B38" t="s">
        <v>56</v>
      </c>
      <c r="C38" t="s">
        <v>103</v>
      </c>
      <c r="D38">
        <v>2.5</v>
      </c>
      <c r="E38">
        <v>-8</v>
      </c>
      <c r="F38" s="30">
        <v>0.99152300000000004</v>
      </c>
      <c r="G38" s="28" t="s">
        <v>703</v>
      </c>
      <c r="H38" s="64" t="s">
        <v>103</v>
      </c>
      <c r="I38" s="60" t="s">
        <v>56</v>
      </c>
      <c r="J38" s="60" t="s">
        <v>56</v>
      </c>
      <c r="K38" s="62">
        <v>0.99152300000000004</v>
      </c>
      <c r="L38" s="28" t="s">
        <v>703</v>
      </c>
      <c r="M38" s="33" t="s">
        <v>56</v>
      </c>
      <c r="N38" s="47">
        <v>27</v>
      </c>
      <c r="O38" s="47">
        <v>14</v>
      </c>
      <c r="P38" s="48">
        <v>-13</v>
      </c>
      <c r="Q38" s="49" t="s">
        <v>703</v>
      </c>
      <c r="R38" s="50" t="s">
        <v>703</v>
      </c>
      <c r="S38" s="50" t="s">
        <v>703</v>
      </c>
      <c r="T38" s="65" t="s">
        <v>703</v>
      </c>
      <c r="U38" s="51" t="s">
        <v>702</v>
      </c>
      <c r="V38" s="52" t="s">
        <v>703</v>
      </c>
      <c r="W38" s="53" t="s">
        <v>702</v>
      </c>
      <c r="X38" s="54" t="s">
        <v>703</v>
      </c>
      <c r="Y38" s="54" t="s">
        <v>703</v>
      </c>
      <c r="Z38" s="54" t="s">
        <v>703</v>
      </c>
      <c r="AA38" s="54" t="s">
        <v>703</v>
      </c>
      <c r="AB38" s="53">
        <v>-15.5</v>
      </c>
      <c r="AC38" s="53">
        <v>15.5</v>
      </c>
      <c r="AD38" s="54">
        <v>5</v>
      </c>
      <c r="AE38" s="54">
        <v>5</v>
      </c>
      <c r="AF38" s="34" t="str">
        <f>IF(OR(ISBLANK(Games!B38),ISBLANK('Prediction Log'!$M38)), "",IF(OR(AND('Prediction Log'!D38&lt;0, 'Prediction Log'!M38='Prediction Log'!B38), AND('Prediction Log'!D38&gt;0, 'Prediction Log'!C38='Prediction Log'!M38)),"Y", IF(ISBLANK(Games!$B$2), "","N")))</f>
        <v>N</v>
      </c>
      <c r="AG38" s="38" t="str">
        <f>'Prediction Log'!$W38</f>
        <v>N</v>
      </c>
    </row>
    <row r="39" spans="1:33" x14ac:dyDescent="0.45">
      <c r="A39">
        <v>45220</v>
      </c>
      <c r="B39" t="s">
        <v>71</v>
      </c>
      <c r="C39" t="s">
        <v>100</v>
      </c>
      <c r="D39">
        <v>-5.5</v>
      </c>
      <c r="E39">
        <v>-23.1</v>
      </c>
      <c r="F39" s="30">
        <v>0.998583</v>
      </c>
      <c r="G39" s="28" t="s">
        <v>703</v>
      </c>
      <c r="H39" s="64" t="s">
        <v>71</v>
      </c>
      <c r="I39" s="60" t="s">
        <v>71</v>
      </c>
      <c r="J39" s="60" t="s">
        <v>71</v>
      </c>
      <c r="K39" s="62">
        <v>0.998583</v>
      </c>
      <c r="L39" s="28" t="s">
        <v>703</v>
      </c>
      <c r="M39" s="33" t="s">
        <v>71</v>
      </c>
      <c r="N39" s="47">
        <v>41</v>
      </c>
      <c r="O39" s="47">
        <v>3</v>
      </c>
      <c r="P39" s="48">
        <v>-38</v>
      </c>
      <c r="Q39" s="55" t="s">
        <v>703</v>
      </c>
      <c r="R39" s="56" t="s">
        <v>703</v>
      </c>
      <c r="S39" s="56" t="s">
        <v>703</v>
      </c>
      <c r="T39" s="66" t="s">
        <v>703</v>
      </c>
      <c r="U39" s="57" t="s">
        <v>703</v>
      </c>
      <c r="V39" s="52" t="s">
        <v>703</v>
      </c>
      <c r="W39" s="53" t="s">
        <v>703</v>
      </c>
      <c r="X39" s="54" t="s">
        <v>703</v>
      </c>
      <c r="Y39" s="54" t="s">
        <v>703</v>
      </c>
      <c r="Z39" s="54" t="s">
        <v>703</v>
      </c>
      <c r="AA39" s="54" t="s">
        <v>703</v>
      </c>
      <c r="AB39" s="53">
        <v>32.5</v>
      </c>
      <c r="AC39" s="53">
        <v>32.5</v>
      </c>
      <c r="AD39" s="54">
        <v>14.899999999999999</v>
      </c>
      <c r="AE39" s="54">
        <v>14.899999999999999</v>
      </c>
      <c r="AF39" s="34" t="str">
        <f>IF(OR(ISBLANK(Games!B39),ISBLANK('Prediction Log'!$M39)), "",IF(OR(AND('Prediction Log'!D39&lt;0, 'Prediction Log'!M39='Prediction Log'!B39), AND('Prediction Log'!D39&gt;0, 'Prediction Log'!C39='Prediction Log'!M39)),"Y", IF(ISBLANK(Games!$B$2), "","N")))</f>
        <v>Y</v>
      </c>
      <c r="AG39" s="38" t="str">
        <f>'Prediction Log'!$W39</f>
        <v>Y</v>
      </c>
    </row>
    <row r="40" spans="1:33" x14ac:dyDescent="0.45">
      <c r="A40">
        <v>45220</v>
      </c>
      <c r="B40" t="s">
        <v>62</v>
      </c>
      <c r="C40" t="s">
        <v>57</v>
      </c>
      <c r="D40">
        <v>-6</v>
      </c>
      <c r="E40">
        <v>-8.1</v>
      </c>
      <c r="F40" s="30">
        <v>0.84741999999999995</v>
      </c>
      <c r="G40" s="28" t="s">
        <v>703</v>
      </c>
      <c r="H40" s="64" t="s">
        <v>62</v>
      </c>
      <c r="I40" s="60" t="s">
        <v>62</v>
      </c>
      <c r="J40" s="60" t="s">
        <v>62</v>
      </c>
      <c r="K40" s="62">
        <v>0.84741999999999995</v>
      </c>
      <c r="L40" s="28" t="s">
        <v>703</v>
      </c>
      <c r="M40" s="33" t="s">
        <v>57</v>
      </c>
      <c r="N40" s="47">
        <v>7</v>
      </c>
      <c r="O40" s="47">
        <v>10</v>
      </c>
      <c r="P40" s="48">
        <v>3</v>
      </c>
      <c r="Q40" s="49" t="s">
        <v>703</v>
      </c>
      <c r="R40" s="50" t="s">
        <v>702</v>
      </c>
      <c r="S40" s="50" t="s">
        <v>702</v>
      </c>
      <c r="T40" s="65" t="s">
        <v>702</v>
      </c>
      <c r="U40" s="51" t="s">
        <v>702</v>
      </c>
      <c r="V40" s="52" t="s">
        <v>703</v>
      </c>
      <c r="W40" s="53" t="s">
        <v>702</v>
      </c>
      <c r="X40" s="54" t="s">
        <v>702</v>
      </c>
      <c r="Y40" s="54" t="s">
        <v>703</v>
      </c>
      <c r="Z40" s="54" t="s">
        <v>703</v>
      </c>
      <c r="AA40" s="54" t="s">
        <v>702</v>
      </c>
      <c r="AB40" s="53">
        <v>-9</v>
      </c>
      <c r="AC40" s="53">
        <v>9</v>
      </c>
      <c r="AD40" s="54">
        <v>-11.1</v>
      </c>
      <c r="AE40" s="54">
        <v>11.1</v>
      </c>
      <c r="AF40" s="34" t="str">
        <f>IF(OR(ISBLANK(Games!B40),ISBLANK('Prediction Log'!$M40)), "",IF(OR(AND('Prediction Log'!D40&lt;0, 'Prediction Log'!M40='Prediction Log'!B40), AND('Prediction Log'!D40&gt;0, 'Prediction Log'!C40='Prediction Log'!M40)),"Y", IF(ISBLANK(Games!$B$2), "","N")))</f>
        <v>N</v>
      </c>
      <c r="AG40" s="38" t="str">
        <f>'Prediction Log'!$W40</f>
        <v>N</v>
      </c>
    </row>
    <row r="41" spans="1:33" x14ac:dyDescent="0.45">
      <c r="A41">
        <v>45220</v>
      </c>
      <c r="B41" t="s">
        <v>159</v>
      </c>
      <c r="C41" t="s">
        <v>161</v>
      </c>
      <c r="D41">
        <v>-1</v>
      </c>
      <c r="E41">
        <v>1.8</v>
      </c>
      <c r="F41" s="30">
        <v>0.315992</v>
      </c>
      <c r="G41" s="28" t="s">
        <v>702</v>
      </c>
      <c r="H41" s="64" t="s">
        <v>159</v>
      </c>
      <c r="I41" s="60" t="s">
        <v>161</v>
      </c>
      <c r="J41" s="60" t="s">
        <v>161</v>
      </c>
      <c r="K41" s="62">
        <v>0.68400799999999995</v>
      </c>
      <c r="L41" s="28" t="s">
        <v>703</v>
      </c>
      <c r="M41" s="35" t="s">
        <v>161</v>
      </c>
      <c r="N41" s="47">
        <v>21</v>
      </c>
      <c r="O41" s="47">
        <v>24</v>
      </c>
      <c r="P41" s="48">
        <v>3</v>
      </c>
      <c r="Q41" s="55" t="s">
        <v>703</v>
      </c>
      <c r="R41" s="56" t="s">
        <v>702</v>
      </c>
      <c r="S41" s="56" t="s">
        <v>702</v>
      </c>
      <c r="T41" s="66" t="s">
        <v>703</v>
      </c>
      <c r="U41" s="57" t="s">
        <v>702</v>
      </c>
      <c r="V41" s="52" t="s">
        <v>703</v>
      </c>
      <c r="W41" s="53" t="s">
        <v>702</v>
      </c>
      <c r="X41" s="54" t="s">
        <v>703</v>
      </c>
      <c r="Y41" s="54" t="s">
        <v>703</v>
      </c>
      <c r="Z41" s="54" t="s">
        <v>703</v>
      </c>
      <c r="AA41" s="54" t="s">
        <v>703</v>
      </c>
      <c r="AB41" s="53">
        <v>-4</v>
      </c>
      <c r="AC41" s="53">
        <v>4</v>
      </c>
      <c r="AD41" s="54">
        <v>1.2</v>
      </c>
      <c r="AE41" s="54">
        <v>1.2</v>
      </c>
      <c r="AF41" s="34" t="str">
        <f>IF(OR(ISBLANK(Games!B41),ISBLANK('Prediction Log'!$M41)), "",IF(OR(AND('Prediction Log'!D41&lt;0, 'Prediction Log'!M41='Prediction Log'!B41), AND('Prediction Log'!D41&gt;0, 'Prediction Log'!C41='Prediction Log'!M41)),"Y", IF(ISBLANK(Games!$B$2), "","N")))</f>
        <v>N</v>
      </c>
      <c r="AG41" s="38" t="str">
        <f>'Prediction Log'!$W41</f>
        <v>N</v>
      </c>
    </row>
    <row r="42" spans="1:33" x14ac:dyDescent="0.45">
      <c r="A42">
        <v>45220</v>
      </c>
      <c r="B42" t="s">
        <v>160</v>
      </c>
      <c r="C42" t="s">
        <v>157</v>
      </c>
      <c r="D42">
        <v>6.5</v>
      </c>
      <c r="E42">
        <v>5.8</v>
      </c>
      <c r="F42" s="30">
        <v>0.22171299999999999</v>
      </c>
      <c r="G42" s="28" t="s">
        <v>703</v>
      </c>
      <c r="H42" s="64" t="s">
        <v>157</v>
      </c>
      <c r="I42" s="60" t="s">
        <v>157</v>
      </c>
      <c r="J42" s="60" t="s">
        <v>157</v>
      </c>
      <c r="K42" s="62">
        <v>0.77828699999999995</v>
      </c>
      <c r="L42" s="28" t="s">
        <v>702</v>
      </c>
      <c r="M42" s="33" t="s">
        <v>157</v>
      </c>
      <c r="N42" s="47">
        <v>6</v>
      </c>
      <c r="O42" s="47">
        <v>24</v>
      </c>
      <c r="P42" s="48">
        <v>18</v>
      </c>
      <c r="Q42" s="49" t="s">
        <v>703</v>
      </c>
      <c r="R42" s="50" t="s">
        <v>702</v>
      </c>
      <c r="S42" s="50" t="s">
        <v>702</v>
      </c>
      <c r="T42" s="65" t="s">
        <v>703</v>
      </c>
      <c r="U42" s="51" t="s">
        <v>703</v>
      </c>
      <c r="V42" s="52" t="s">
        <v>703</v>
      </c>
      <c r="W42" s="53" t="s">
        <v>703</v>
      </c>
      <c r="X42" s="54" t="s">
        <v>703</v>
      </c>
      <c r="Y42" s="54" t="s">
        <v>703</v>
      </c>
      <c r="Z42" s="54" t="s">
        <v>703</v>
      </c>
      <c r="AA42" s="54" t="s">
        <v>703</v>
      </c>
      <c r="AB42" s="53">
        <v>11.5</v>
      </c>
      <c r="AC42" s="53">
        <v>11.5</v>
      </c>
      <c r="AD42" s="54">
        <v>12.2</v>
      </c>
      <c r="AE42" s="54">
        <v>12.2</v>
      </c>
      <c r="AF42" s="34" t="str">
        <f>IF(OR(ISBLANK(Games!B42),ISBLANK('Prediction Log'!$M42)), "",IF(OR(AND('Prediction Log'!D42&lt;0, 'Prediction Log'!M42='Prediction Log'!B42), AND('Prediction Log'!D42&gt;0, 'Prediction Log'!C42='Prediction Log'!M42)),"Y", IF(ISBLANK(Games!$B$2), "","N")))</f>
        <v>Y</v>
      </c>
      <c r="AG42" s="38" t="str">
        <f>'Prediction Log'!$W42</f>
        <v>Y</v>
      </c>
    </row>
    <row r="43" spans="1:33" x14ac:dyDescent="0.45">
      <c r="A43">
        <v>45220</v>
      </c>
      <c r="B43" t="s">
        <v>156</v>
      </c>
      <c r="C43" t="s">
        <v>158</v>
      </c>
      <c r="D43">
        <v>5</v>
      </c>
      <c r="E43">
        <v>-0.7</v>
      </c>
      <c r="F43" s="30">
        <v>0.54930400000000001</v>
      </c>
      <c r="G43" s="28" t="s">
        <v>703</v>
      </c>
      <c r="H43" s="64" t="s">
        <v>158</v>
      </c>
      <c r="I43" s="60" t="s">
        <v>156</v>
      </c>
      <c r="J43" s="60" t="s">
        <v>156</v>
      </c>
      <c r="K43" s="62">
        <v>0.54930400000000001</v>
      </c>
      <c r="L43" s="28" t="s">
        <v>703</v>
      </c>
      <c r="M43" s="33" t="s">
        <v>156</v>
      </c>
      <c r="N43" s="47">
        <v>24</v>
      </c>
      <c r="O43" s="47">
        <v>17</v>
      </c>
      <c r="P43" s="48">
        <v>-7</v>
      </c>
      <c r="Q43" s="55" t="s">
        <v>703</v>
      </c>
      <c r="R43" s="56" t="s">
        <v>703</v>
      </c>
      <c r="S43" s="56" t="s">
        <v>703</v>
      </c>
      <c r="T43" s="66" t="s">
        <v>703</v>
      </c>
      <c r="U43" s="57" t="s">
        <v>702</v>
      </c>
      <c r="V43" s="52" t="s">
        <v>703</v>
      </c>
      <c r="W43" s="53" t="s">
        <v>702</v>
      </c>
      <c r="X43" s="54" t="s">
        <v>703</v>
      </c>
      <c r="Y43" s="54" t="s">
        <v>703</v>
      </c>
      <c r="Z43" s="54" t="s">
        <v>703</v>
      </c>
      <c r="AA43" s="54" t="s">
        <v>703</v>
      </c>
      <c r="AB43" s="53">
        <v>-12</v>
      </c>
      <c r="AC43" s="53">
        <v>12</v>
      </c>
      <c r="AD43" s="54">
        <v>6.3</v>
      </c>
      <c r="AE43" s="54">
        <v>6.3</v>
      </c>
      <c r="AF43" s="34" t="str">
        <f>IF(OR(ISBLANK(Games!B43),ISBLANK('Prediction Log'!$M43)), "",IF(OR(AND('Prediction Log'!D43&lt;0, 'Prediction Log'!M43='Prediction Log'!B43), AND('Prediction Log'!D43&gt;0, 'Prediction Log'!C43='Prediction Log'!M43)),"Y", IF(ISBLANK(Games!$B$2), "","N")))</f>
        <v>N</v>
      </c>
      <c r="AG43" s="38" t="str">
        <f>'Prediction Log'!$W43</f>
        <v>N</v>
      </c>
    </row>
    <row r="44" spans="1:33" x14ac:dyDescent="0.45">
      <c r="A44" t="str">
        <f>IF(ISBLANK(Games!$B44), "",Games!A44)</f>
        <v/>
      </c>
      <c r="B44" t="str">
        <f>IF(ISBLANK(Games!$B44), "",Games!B44)</f>
        <v/>
      </c>
      <c r="C44" t="str">
        <f>IF(ISBLANK(Games!$B44), "",Games!C44)</f>
        <v/>
      </c>
      <c r="D44" t="str">
        <f>IF(ISBLANK(Games!$B44), "",Games!D44)</f>
        <v/>
      </c>
      <c r="E44" t="str">
        <f>IF(ISBLANK(Games!$B44), "",Games!E44)</f>
        <v/>
      </c>
      <c r="F44" s="30" t="e">
        <f>'Calc - Win Probability'!N44</f>
        <v>#N/A</v>
      </c>
      <c r="G44" s="28" t="str">
        <f>Games!H44</f>
        <v/>
      </c>
      <c r="H44" s="64" t="str">
        <f>IF(ISBLANK(Games!B44), "", IF('Prediction Log'!$D44&lt;0, 'Prediction Log'!$B44, 'Prediction Log'!$C44))</f>
        <v/>
      </c>
      <c r="I44" s="60" t="str">
        <f>IF(ISBLANK(Games!$B44), "",Games!F44)</f>
        <v/>
      </c>
      <c r="J44" s="60" t="e">
        <f>IF('Prediction Log'!$F44&gt;0.5, 'Prediction Log'!$B44, IF('Prediction Log'!$F44&lt;0.5, 'Prediction Log'!$C44, "PICK"))</f>
        <v>#N/A</v>
      </c>
      <c r="K44" s="62" t="str">
        <f>IF(ISBLANK(Games!B44), "",IF('Prediction Log'!$J44='Prediction Log'!$B44, 'Prediction Log'!$F44, 1-'Prediction Log'!$F44))</f>
        <v/>
      </c>
      <c r="L44" s="28" t="str">
        <f>IF(ISBLANK(Games!$B44), "",Games!I44)</f>
        <v/>
      </c>
      <c r="M44" s="33"/>
      <c r="N44" s="47"/>
      <c r="O44" s="47"/>
      <c r="P44" s="48" t="str">
        <f>IF(ISBLANK('Prediction Log'!$N44), "",'Prediction Log'!$O44-'Prediction Log'!$N44)</f>
        <v/>
      </c>
      <c r="Q44" s="55" t="str">
        <f>IF(ISBLANK('Prediction Log'!$N44), "",IF('Prediction Log'!$M44&lt;&gt;'Prediction Log'!$H44, "Y", IF(AND('Prediction Log'!$M44='Prediction Log'!$H44, ABS((-1*'Prediction Log'!$P44))&gt;ABS('Prediction Log'!$D44)), "Y", IF('Prediction Log'!$D44='Prediction Log'!$P44, "PUSH", "N"))))</f>
        <v/>
      </c>
      <c r="R44" s="56" t="str">
        <f>IF(ISBLANK('Prediction Log'!$M44), "",IF('Prediction Log'!$P44&lt;'Prediction Log'!$D44, "Y", IF('Prediction Log'!$P44='Prediction Log'!$D44, "PUSH", "N")))</f>
        <v/>
      </c>
      <c r="S44" s="56" t="str">
        <f>IF(ISBLANK('Prediction Log'!$M44), "",IF('Prediction Log'!$P44&lt;'Prediction Log'!$E44, "Y", IF('Prediction Log'!$P44='Prediction Log'!$E44, "PUSH", "N")))</f>
        <v/>
      </c>
      <c r="T44" s="66" t="str">
        <f>IF(ISBLANK('Prediction Log'!$M44), "",IF('Prediction Log'!$J44='Prediction Log'!$M44, "Y", "N"))</f>
        <v/>
      </c>
      <c r="U44" s="57" t="str">
        <f>IF(ISBLANK('Prediction Log'!$M44),"",IF('Prediction Log'!$M44='Prediction Log'!$H44, "Y", "N"))</f>
        <v/>
      </c>
      <c r="V44" s="52" t="str">
        <f>IF(ISBLANK('Prediction Log'!$M44), "",IF('Prediction Log'!$H44&lt;&gt;'Prediction Log'!$M44, "Y",IF(AND('Prediction Log'!$D44&gt;0, 'Prediction Log'!$P44&gt;'Prediction Log'!$D44), "Y", IF(AND('Prediction Log'!$D44&lt;0, 'Prediction Log'!$P44&lt;'Prediction Log'!$D44), "Y", IF('Prediction Log'!$P44='Prediction Log'!$D44, "PUSH", "N")))))</f>
        <v/>
      </c>
      <c r="W44" s="53" t="str">
        <f>IF(ISBLANK('Prediction Log'!$M44), "",IF(AND('Prediction Log'!$U44="Y", 'Prediction Log'!$V44="Y"), "Y", "N"))</f>
        <v/>
      </c>
      <c r="X44" s="54" t="str">
        <f>IF(ISBLANK('Prediction Log'!$M44),"",IF('Prediction Log'!$M44='Prediction Log'!$I44, "Y", "N"))</f>
        <v/>
      </c>
      <c r="Y44" s="54" t="str">
        <f>IF(ISBLANK('Prediction Log'!$M44), "", IF('Prediction Log'!$Z44="N", "N", "Y"))</f>
        <v/>
      </c>
      <c r="Z44" s="54" t="str">
        <f>IF(ISBLANK('Prediction Log'!$M44), "",IF('Prediction Log'!$I44&lt;&gt;'Prediction Log'!$M44, "Y",IF(AND('Prediction Log'!$E44&gt;0, 'Prediction Log'!$P44&gt;'Prediction Log'!$E44), "Y", IF(AND('Prediction Log'!$E44&lt;0, 'Prediction Log'!$P44&lt;'Prediction Log'!$E44), "Y", IF('Prediction Log'!$P44='Prediction Log'!$E44, "PUSH", "N")))))</f>
        <v/>
      </c>
      <c r="AA44" s="54" t="str">
        <f>IF(ISBLANK('Prediction Log'!$M44), "",IF(AND('Prediction Log'!$X44="Y", 'Prediction Log'!$Z44="Y"), "Y", "N"))</f>
        <v/>
      </c>
      <c r="AB44" s="53" t="str">
        <f>IF(ISBLANK('Prediction Log'!$M44), "",IF('Prediction Log'!$D44&gt;0, 'Prediction Log'!$P44-'Prediction Log'!$D44, IF('Prediction Log'!$D44&lt;0, -'Prediction Log'!$P44+'Prediction Log'!$D44, "NA")))</f>
        <v/>
      </c>
      <c r="AC44" s="53" t="str">
        <f>IF(ISBLANK('Prediction Log'!$M44), "",ABS('Prediction Log'!$AB44))</f>
        <v/>
      </c>
      <c r="AD44" s="54" t="str">
        <f>IF(ISBLANK('Prediction Log'!$M44), "",IF('Prediction Log'!$E44&gt;0, 'Prediction Log'!$P44-'Prediction Log'!$E44, IF('Prediction Log'!$E44&lt;0, -'Prediction Log'!$P44+'Prediction Log'!$E44, "NA")))</f>
        <v/>
      </c>
      <c r="AE44" s="54" t="str">
        <f>IF(ISBLANK('Prediction Log'!$M44), "",ABS('Prediction Log'!$AD44))</f>
        <v/>
      </c>
      <c r="AF44" s="34" t="str">
        <f>IF(OR(ISBLANK(Games!B44),ISBLANK('Prediction Log'!$M44)), "",IF(OR(AND('Prediction Log'!D44&lt;0, 'Prediction Log'!M44='Prediction Log'!B44), AND('Prediction Log'!D44&gt;0, 'Prediction Log'!C44='Prediction Log'!M44)),"Y", IF(ISBLANK(Games!$B$2), "","N")))</f>
        <v/>
      </c>
      <c r="AG44" s="38" t="str">
        <f>'Prediction Log'!$W44</f>
        <v/>
      </c>
    </row>
    <row r="45" spans="1:33" x14ac:dyDescent="0.45">
      <c r="A45" t="str">
        <f>IF(ISBLANK(Games!$B45), "",Games!A45)</f>
        <v/>
      </c>
      <c r="B45" t="str">
        <f>IF(ISBLANK(Games!$B45), "",Games!B45)</f>
        <v/>
      </c>
      <c r="C45" t="str">
        <f>IF(ISBLANK(Games!$B45), "",Games!C45)</f>
        <v/>
      </c>
      <c r="D45" t="str">
        <f>IF(ISBLANK(Games!$B45), "",Games!D45)</f>
        <v/>
      </c>
      <c r="E45" t="str">
        <f>IF(ISBLANK(Games!$B45), "",Games!E45)</f>
        <v/>
      </c>
      <c r="F45" s="30" t="e">
        <f>'Calc - Win Probability'!N45</f>
        <v>#N/A</v>
      </c>
      <c r="G45" s="28" t="str">
        <f>Games!H45</f>
        <v/>
      </c>
      <c r="H45" s="64" t="str">
        <f>IF(ISBLANK(Games!B45), "", IF('Prediction Log'!$D45&lt;0, 'Prediction Log'!$B45, 'Prediction Log'!$C45))</f>
        <v/>
      </c>
      <c r="I45" s="60" t="str">
        <f>IF(ISBLANK(Games!$B45), "",Games!F45)</f>
        <v/>
      </c>
      <c r="J45" s="60" t="e">
        <f>IF('Prediction Log'!$F45&gt;0.5, 'Prediction Log'!$B45, IF('Prediction Log'!$F45&lt;0.5, 'Prediction Log'!$C45, "PICK"))</f>
        <v>#N/A</v>
      </c>
      <c r="K45" s="62" t="str">
        <f>IF(ISBLANK(Games!B45), "",IF('Prediction Log'!$J45='Prediction Log'!$B45, 'Prediction Log'!$F45, 1-'Prediction Log'!$F45))</f>
        <v/>
      </c>
      <c r="L45" s="28" t="str">
        <f>IF(ISBLANK(Games!$B45), "",Games!I45)</f>
        <v/>
      </c>
      <c r="M45" s="33"/>
      <c r="N45" s="47"/>
      <c r="O45" s="47"/>
      <c r="P45" s="48" t="str">
        <f>IF(ISBLANK('Prediction Log'!$N45), "",'Prediction Log'!$O45-'Prediction Log'!$N45)</f>
        <v/>
      </c>
      <c r="Q45" s="55" t="str">
        <f>IF(ISBLANK('Prediction Log'!$N45), "",IF('Prediction Log'!$M45&lt;&gt;'Prediction Log'!$H45, "Y", IF(AND('Prediction Log'!$M45='Prediction Log'!$H45, ABS((-1*'Prediction Log'!$P45))&gt;ABS('Prediction Log'!$D45)), "Y", IF('Prediction Log'!$D45='Prediction Log'!$P45, "PUSH", "N"))))</f>
        <v/>
      </c>
      <c r="R45" s="56" t="str">
        <f>IF(ISBLANK('Prediction Log'!$M45), "",IF('Prediction Log'!$P45&lt;'Prediction Log'!$D45, "Y", IF('Prediction Log'!$P45='Prediction Log'!$D45, "PUSH", "N")))</f>
        <v/>
      </c>
      <c r="S45" s="56" t="str">
        <f>IF(ISBLANK('Prediction Log'!$M45), "",IF('Prediction Log'!$P45&lt;'Prediction Log'!$E45, "Y", IF('Prediction Log'!$P45='Prediction Log'!$E45, "PUSH", "N")))</f>
        <v/>
      </c>
      <c r="T45" s="66" t="str">
        <f>IF(ISBLANK('Prediction Log'!$M45), "",IF('Prediction Log'!$J45='Prediction Log'!$M45, "Y", "N"))</f>
        <v/>
      </c>
      <c r="U45" s="57" t="str">
        <f>IF(ISBLANK('Prediction Log'!$M45),"",IF('Prediction Log'!$M45='Prediction Log'!$H45, "Y", "N"))</f>
        <v/>
      </c>
      <c r="V45" s="52" t="str">
        <f>IF(ISBLANK('Prediction Log'!$M45), "",IF('Prediction Log'!$H45&lt;&gt;'Prediction Log'!$M45, "Y",IF(AND('Prediction Log'!$D45&gt;0, 'Prediction Log'!$P45&gt;'Prediction Log'!$D45), "Y", IF(AND('Prediction Log'!$D45&lt;0, 'Prediction Log'!$P45&lt;'Prediction Log'!$D45), "Y", IF('Prediction Log'!$P45='Prediction Log'!$D45, "PUSH", "N")))))</f>
        <v/>
      </c>
      <c r="W45" s="53" t="str">
        <f>IF(ISBLANK('Prediction Log'!$M45), "",IF(AND('Prediction Log'!$U45="Y", 'Prediction Log'!$V45="Y"), "Y", "N"))</f>
        <v/>
      </c>
      <c r="X45" s="54" t="str">
        <f>IF(ISBLANK('Prediction Log'!$M45),"",IF('Prediction Log'!$M45='Prediction Log'!$I45, "Y", "N"))</f>
        <v/>
      </c>
      <c r="Y45" s="54" t="str">
        <f>IF(ISBLANK('Prediction Log'!$M45), "", IF('Prediction Log'!$Z45="N", "N", "Y"))</f>
        <v/>
      </c>
      <c r="Z45" s="54" t="str">
        <f>IF(ISBLANK('Prediction Log'!$M45), "",IF('Prediction Log'!$I45&lt;&gt;'Prediction Log'!$M45, "Y",IF(AND('Prediction Log'!$E45&gt;0, 'Prediction Log'!$P45&gt;'Prediction Log'!$E45), "Y", IF(AND('Prediction Log'!$E45&lt;0, 'Prediction Log'!$P45&lt;'Prediction Log'!$E45), "Y", IF('Prediction Log'!$P45='Prediction Log'!$E45, "PUSH", "N")))))</f>
        <v/>
      </c>
      <c r="AA45" s="54" t="str">
        <f>IF(ISBLANK('Prediction Log'!$M45), "",IF(AND('Prediction Log'!$X45="Y", 'Prediction Log'!$Z45="Y"), "Y", "N"))</f>
        <v/>
      </c>
      <c r="AB45" s="53" t="str">
        <f>IF(ISBLANK('Prediction Log'!$M45), "",IF('Prediction Log'!$D45&gt;0, 'Prediction Log'!$P45-'Prediction Log'!$D45, IF('Prediction Log'!$D45&lt;0, -'Prediction Log'!$P45+'Prediction Log'!$D45, "NA")))</f>
        <v/>
      </c>
      <c r="AC45" s="53" t="str">
        <f>IF(ISBLANK('Prediction Log'!$M45), "",ABS('Prediction Log'!$AB45))</f>
        <v/>
      </c>
      <c r="AD45" s="54" t="str">
        <f>IF(ISBLANK('Prediction Log'!$M45), "",IF('Prediction Log'!$E45&gt;0, 'Prediction Log'!$P45-'Prediction Log'!$E45, IF('Prediction Log'!$E45&lt;0, -'Prediction Log'!$P45+'Prediction Log'!$E45, "NA")))</f>
        <v/>
      </c>
      <c r="AE45" s="54" t="str">
        <f>IF(ISBLANK('Prediction Log'!$M45), "",ABS('Prediction Log'!$AD45))</f>
        <v/>
      </c>
      <c r="AF45" s="34" t="str">
        <f>IF(OR(ISBLANK(Games!B45),ISBLANK('Prediction Log'!$M45)), "",IF(OR(AND('Prediction Log'!D45&lt;0, 'Prediction Log'!M45='Prediction Log'!B45), AND('Prediction Log'!D45&gt;0, 'Prediction Log'!C45='Prediction Log'!M45)),"Y", IF(ISBLANK(Games!$B$2), "","N")))</f>
        <v/>
      </c>
      <c r="AG45" s="38" t="str">
        <f>'Prediction Log'!$W45</f>
        <v/>
      </c>
    </row>
    <row r="46" spans="1:33" x14ac:dyDescent="0.45">
      <c r="A46" t="str">
        <f>IF(ISBLANK(Games!$B46), "",Games!A46)</f>
        <v/>
      </c>
      <c r="B46" t="str">
        <f>IF(ISBLANK(Games!$B46), "",Games!B46)</f>
        <v/>
      </c>
      <c r="C46" t="str">
        <f>IF(ISBLANK(Games!$B46), "",Games!C46)</f>
        <v/>
      </c>
      <c r="D46" t="str">
        <f>IF(ISBLANK(Games!$B46), "",Games!D46)</f>
        <v/>
      </c>
      <c r="E46" t="str">
        <f>IF(ISBLANK(Games!$B46), "",Games!E46)</f>
        <v/>
      </c>
      <c r="F46" s="30" t="e">
        <f>'Calc - Win Probability'!N46</f>
        <v>#N/A</v>
      </c>
      <c r="G46" s="28" t="str">
        <f>Games!H46</f>
        <v/>
      </c>
      <c r="H46" s="64" t="str">
        <f>IF(ISBLANK(Games!B46), "", IF('Prediction Log'!$D46&lt;0, 'Prediction Log'!$B46, 'Prediction Log'!$C46))</f>
        <v/>
      </c>
      <c r="I46" s="60" t="str">
        <f>IF(ISBLANK(Games!$B46), "",Games!F46)</f>
        <v/>
      </c>
      <c r="J46" s="60" t="e">
        <f>IF('Prediction Log'!$F46&gt;0.5, 'Prediction Log'!$B46, IF('Prediction Log'!$F46&lt;0.5, 'Prediction Log'!$C46, "PICK"))</f>
        <v>#N/A</v>
      </c>
      <c r="K46" s="62" t="str">
        <f>IF(ISBLANK(Games!B46), "",IF('Prediction Log'!$J46='Prediction Log'!$B46, 'Prediction Log'!$F46, 1-'Prediction Log'!$F46))</f>
        <v/>
      </c>
      <c r="L46" s="28" t="str">
        <f>IF(ISBLANK(Games!$B46), "",Games!I46)</f>
        <v/>
      </c>
      <c r="M46" s="36"/>
      <c r="N46" s="58"/>
      <c r="O46" s="58"/>
      <c r="P46" s="48" t="str">
        <f>IF(ISBLANK('Prediction Log'!$N46), "",'Prediction Log'!$O46-'Prediction Log'!$N46)</f>
        <v/>
      </c>
      <c r="Q46" s="55" t="str">
        <f>IF(ISBLANK('Prediction Log'!$N46), "",IF('Prediction Log'!$M46&lt;&gt;'Prediction Log'!$H46, "Y", IF(AND('Prediction Log'!$M46='Prediction Log'!$H46, ABS((-1*'Prediction Log'!$P46))&gt;ABS('Prediction Log'!$D46)), "Y", IF('Prediction Log'!$D46='Prediction Log'!$P46, "PUSH", "N"))))</f>
        <v/>
      </c>
      <c r="R46" s="56" t="str">
        <f>IF(ISBLANK('Prediction Log'!$M46), "",IF('Prediction Log'!$P46&lt;'Prediction Log'!$D46, "Y", IF('Prediction Log'!$P46='Prediction Log'!$D46, "PUSH", "N")))</f>
        <v/>
      </c>
      <c r="S46" s="56" t="str">
        <f>IF(ISBLANK('Prediction Log'!$M46), "",IF('Prediction Log'!$P46&lt;'Prediction Log'!$E46, "Y", IF('Prediction Log'!$P46='Prediction Log'!$E46, "PUSH", "N")))</f>
        <v/>
      </c>
      <c r="T46" s="66" t="str">
        <f>IF(ISBLANK('Prediction Log'!$M46), "",IF('Prediction Log'!$J46='Prediction Log'!$M46, "Y", "N"))</f>
        <v/>
      </c>
      <c r="U46" s="57" t="str">
        <f>IF(ISBLANK('Prediction Log'!$M46),"",IF('Prediction Log'!$M46='Prediction Log'!$H46, "Y", "N"))</f>
        <v/>
      </c>
      <c r="V46" s="52" t="str">
        <f>IF(ISBLANK('Prediction Log'!$M46), "",IF('Prediction Log'!$H46&lt;&gt;'Prediction Log'!$M46, "Y",IF(AND('Prediction Log'!$D46&gt;0, 'Prediction Log'!$P46&gt;'Prediction Log'!$D46), "Y", IF(AND('Prediction Log'!$D46&lt;0, 'Prediction Log'!$P46&lt;'Prediction Log'!$D46), "Y", IF('Prediction Log'!$P46='Prediction Log'!$D46, "PUSH", "N")))))</f>
        <v/>
      </c>
      <c r="W46" s="53" t="str">
        <f>IF(ISBLANK('Prediction Log'!$M46), "",IF(AND('Prediction Log'!$U46="Y", 'Prediction Log'!$V46="Y"), "Y", "N"))</f>
        <v/>
      </c>
      <c r="X46" s="54" t="str">
        <f>IF(ISBLANK('Prediction Log'!$M46),"",IF('Prediction Log'!$M46='Prediction Log'!$I46, "Y", "N"))</f>
        <v/>
      </c>
      <c r="Y46" s="54" t="str">
        <f>IF(ISBLANK('Prediction Log'!$M46), "", IF('Prediction Log'!$Z46="N", "N", "Y"))</f>
        <v/>
      </c>
      <c r="Z46" s="54" t="str">
        <f>IF(ISBLANK('Prediction Log'!$M46), "",IF('Prediction Log'!$I46&lt;&gt;'Prediction Log'!$M46, "Y",IF(AND('Prediction Log'!$E46&gt;0, 'Prediction Log'!$P46&gt;'Prediction Log'!$E46), "Y", IF(AND('Prediction Log'!$E46&lt;0, 'Prediction Log'!$P46&lt;'Prediction Log'!$E46), "Y", IF('Prediction Log'!$P46='Prediction Log'!$E46, "PUSH", "N")))))</f>
        <v/>
      </c>
      <c r="AA46" s="54" t="str">
        <f>IF(ISBLANK('Prediction Log'!$M46), "",IF(AND('Prediction Log'!$X46="Y", 'Prediction Log'!$Z46="Y"), "Y", "N"))</f>
        <v/>
      </c>
      <c r="AB46" s="53" t="str">
        <f>IF(ISBLANK('Prediction Log'!$M46), "",IF('Prediction Log'!$D46&gt;0, 'Prediction Log'!$P46-'Prediction Log'!$D46, IF('Prediction Log'!$D46&lt;0, -'Prediction Log'!$P46+'Prediction Log'!$D46, "NA")))</f>
        <v/>
      </c>
      <c r="AC46" s="53" t="str">
        <f>IF(ISBLANK('Prediction Log'!$M46), "",ABS('Prediction Log'!$AB46))</f>
        <v/>
      </c>
      <c r="AD46" s="54" t="str">
        <f>IF(ISBLANK('Prediction Log'!$M46), "",IF('Prediction Log'!$E46&gt;0, 'Prediction Log'!$P46-'Prediction Log'!$E46, IF('Prediction Log'!$E46&lt;0, -'Prediction Log'!$P46+'Prediction Log'!$E46, "NA")))</f>
        <v/>
      </c>
      <c r="AE46" s="54" t="str">
        <f>IF(ISBLANK('Prediction Log'!$M46), "",ABS('Prediction Log'!$AD46))</f>
        <v/>
      </c>
      <c r="AF46" s="37" t="str">
        <f>IF(OR(ISBLANK(Games!B46),ISBLANK('Prediction Log'!$M46)), "",IF(OR(AND('Prediction Log'!D46&lt;0, 'Prediction Log'!M46='Prediction Log'!B46), AND('Prediction Log'!D46&gt;0, 'Prediction Log'!C46='Prediction Log'!M46)),"Y", IF(ISBLANK(Games!$B$2), "","N")))</f>
        <v/>
      </c>
      <c r="AG46" s="39" t="str">
        <f>'Prediction Log'!$W46</f>
        <v/>
      </c>
    </row>
    <row r="47" spans="1:33" x14ac:dyDescent="0.45">
      <c r="A47" t="str">
        <f>IF(ISBLANK(Games!$B47), "",Games!A47)</f>
        <v/>
      </c>
      <c r="B47" t="str">
        <f>IF(ISBLANK(Games!$B47), "",Games!B47)</f>
        <v/>
      </c>
      <c r="C47" t="str">
        <f>IF(ISBLANK(Games!$B47), "",Games!C47)</f>
        <v/>
      </c>
      <c r="D47" t="str">
        <f>IF(ISBLANK(Games!$B47), "",Games!D47)</f>
        <v/>
      </c>
      <c r="E47" t="str">
        <f>IF(ISBLANK(Games!$B47), "",Games!E47)</f>
        <v/>
      </c>
      <c r="F47" s="30" t="e">
        <f>'Calc - Win Probability'!N47</f>
        <v>#N/A</v>
      </c>
      <c r="G47" s="28" t="str">
        <f>Games!H47</f>
        <v/>
      </c>
      <c r="H47" s="64" t="str">
        <f>IF(ISBLANK(Games!B47), "", IF('Prediction Log'!$D47&lt;0, 'Prediction Log'!$B47, 'Prediction Log'!$C47))</f>
        <v/>
      </c>
      <c r="I47" s="60" t="str">
        <f>IF(ISBLANK(Games!$B47), "",Games!F47)</f>
        <v/>
      </c>
      <c r="J47" s="60" t="e">
        <f>IF('Prediction Log'!$F47&gt;0.5, 'Prediction Log'!$B47, IF('Prediction Log'!$F47&lt;0.5, 'Prediction Log'!$C47, "PICK"))</f>
        <v>#N/A</v>
      </c>
      <c r="K47" s="62" t="str">
        <f>IF(ISBLANK(Games!B47), "",IF('Prediction Log'!$J47='Prediction Log'!$B47, 'Prediction Log'!$F47, 1-'Prediction Log'!$F47))</f>
        <v/>
      </c>
      <c r="L47" s="28" t="str">
        <f>IF(ISBLANK(Games!$B47), "",Games!I47)</f>
        <v/>
      </c>
      <c r="P47" s="48" t="str">
        <f>IF(ISBLANK('Prediction Log'!$N47), "",'Prediction Log'!$O47-'Prediction Log'!$N47)</f>
        <v/>
      </c>
      <c r="Q47" s="55" t="str">
        <f>IF(ISBLANK('Prediction Log'!$N47), "",IF('Prediction Log'!$M47&lt;&gt;'Prediction Log'!$H47, "Y", IF(AND('Prediction Log'!$M47='Prediction Log'!$H47, ABS((-1*'Prediction Log'!$P47))&gt;ABS('Prediction Log'!$D47)), "Y", IF('Prediction Log'!$D47='Prediction Log'!$P47, "PUSH", "N"))))</f>
        <v/>
      </c>
      <c r="R47" s="56" t="str">
        <f>IF(ISBLANK('Prediction Log'!$M47), "",IF('Prediction Log'!$P47&lt;'Prediction Log'!$D47, "Y", IF('Prediction Log'!$P47='Prediction Log'!$D47, "PUSH", "N")))</f>
        <v/>
      </c>
      <c r="S47" s="56" t="str">
        <f>IF(ISBLANK('Prediction Log'!$M47), "",IF('Prediction Log'!$P47&lt;'Prediction Log'!$E47, "Y", IF('Prediction Log'!$P47='Prediction Log'!$E47, "PUSH", "N")))</f>
        <v/>
      </c>
      <c r="T47" s="66" t="str">
        <f>IF(ISBLANK('Prediction Log'!$M47), "",IF('Prediction Log'!$J47='Prediction Log'!$M47, "Y", "N"))</f>
        <v/>
      </c>
      <c r="U47" s="57" t="str">
        <f>IF(ISBLANK('Prediction Log'!$M47),"",IF('Prediction Log'!$M47='Prediction Log'!$H47, "Y", "N"))</f>
        <v/>
      </c>
      <c r="V47" s="52" t="str">
        <f>IF(ISBLANK('Prediction Log'!$M47), "",IF('Prediction Log'!$H47&lt;&gt;'Prediction Log'!$M47, "Y",IF(AND('Prediction Log'!$D47&gt;0, 'Prediction Log'!$P47&gt;'Prediction Log'!$D47), "Y", IF(AND('Prediction Log'!$D47&lt;0, 'Prediction Log'!$P47&lt;'Prediction Log'!$D47), "Y", IF('Prediction Log'!$P47='Prediction Log'!$D47, "PUSH", "N")))))</f>
        <v/>
      </c>
      <c r="W47" s="53" t="str">
        <f>IF(ISBLANK('Prediction Log'!$M47), "",IF(AND('Prediction Log'!$U47="Y", 'Prediction Log'!$V47="Y"), "Y", "N"))</f>
        <v/>
      </c>
      <c r="X47" s="54" t="str">
        <f>IF(ISBLANK('Prediction Log'!$M47),"",IF('Prediction Log'!$M47='Prediction Log'!$I47, "Y", "N"))</f>
        <v/>
      </c>
      <c r="Y47" s="54" t="str">
        <f>IF(ISBLANK('Prediction Log'!$M47), "", IF('Prediction Log'!$Z47="N", "N", "Y"))</f>
        <v/>
      </c>
      <c r="Z47" s="54" t="str">
        <f>IF(ISBLANK('Prediction Log'!$M47), "",IF('Prediction Log'!$I47&lt;&gt;'Prediction Log'!$M47, "Y",IF(AND('Prediction Log'!$E47&gt;0, 'Prediction Log'!$P47&gt;'Prediction Log'!$E47), "Y", IF(AND('Prediction Log'!$E47&lt;0, 'Prediction Log'!$P47&lt;'Prediction Log'!$E47), "Y", IF('Prediction Log'!$P47='Prediction Log'!$E47, "PUSH", "N")))))</f>
        <v/>
      </c>
      <c r="AA47" s="54" t="str">
        <f>IF(ISBLANK('Prediction Log'!$M47), "",IF(AND('Prediction Log'!$X47="Y", 'Prediction Log'!$Z47="Y"), "Y", "N"))</f>
        <v/>
      </c>
      <c r="AB47" s="53" t="str">
        <f>IF(ISBLANK('Prediction Log'!$M47), "",IF('Prediction Log'!$D47&gt;0, 'Prediction Log'!$P47-'Prediction Log'!$D47, IF('Prediction Log'!$D47&lt;0, -'Prediction Log'!$P47+'Prediction Log'!$D47, "NA")))</f>
        <v/>
      </c>
      <c r="AC47" s="53" t="str">
        <f>IF(ISBLANK('Prediction Log'!$M47), "",ABS('Prediction Log'!$AB47))</f>
        <v/>
      </c>
      <c r="AD47" s="54" t="str">
        <f>IF(ISBLANK('Prediction Log'!$M47), "",IF('Prediction Log'!$E47&gt;0, 'Prediction Log'!$P47-'Prediction Log'!$E47, IF('Prediction Log'!$E47&lt;0, -'Prediction Log'!$P47+'Prediction Log'!$E47, "NA")))</f>
        <v/>
      </c>
      <c r="AE47" s="54" t="str">
        <f>IF(ISBLANK('Prediction Log'!$M47), "",ABS('Prediction Log'!$AD47))</f>
        <v/>
      </c>
    </row>
    <row r="48" spans="1:33" x14ac:dyDescent="0.45">
      <c r="A48" t="str">
        <f>IF(ISBLANK(Games!$B48), "",Games!A48)</f>
        <v/>
      </c>
      <c r="B48" t="str">
        <f>IF(ISBLANK(Games!$B48), "",Games!B48)</f>
        <v/>
      </c>
      <c r="C48" t="str">
        <f>IF(ISBLANK(Games!$B48), "",Games!C48)</f>
        <v/>
      </c>
      <c r="D48" t="str">
        <f>IF(ISBLANK(Games!$B48), "",Games!D48)</f>
        <v/>
      </c>
      <c r="E48" t="str">
        <f>IF(ISBLANK(Games!$B48), "",Games!E48)</f>
        <v/>
      </c>
      <c r="F48" s="30" t="e">
        <f>'Calc - Win Probability'!N48</f>
        <v>#N/A</v>
      </c>
      <c r="G48" s="28" t="str">
        <f>Games!H48</f>
        <v/>
      </c>
      <c r="H48" s="64" t="str">
        <f>IF(ISBLANK(Games!B48), "", IF('Prediction Log'!$D48&lt;0, 'Prediction Log'!$B48, 'Prediction Log'!$C48))</f>
        <v/>
      </c>
      <c r="I48" s="60" t="str">
        <f>IF(ISBLANK(Games!$B48), "",Games!F48)</f>
        <v/>
      </c>
      <c r="J48" s="60" t="e">
        <f>IF('Prediction Log'!$F48&gt;0.5, 'Prediction Log'!$B48, IF('Prediction Log'!$F48&lt;0.5, 'Prediction Log'!$C48, "PICK"))</f>
        <v>#N/A</v>
      </c>
      <c r="K48" s="62" t="str">
        <f>IF(ISBLANK(Games!B48), "",IF('Prediction Log'!$J48='Prediction Log'!$B48, 'Prediction Log'!$F48, 1-'Prediction Log'!$F48))</f>
        <v/>
      </c>
      <c r="L48" s="28" t="str">
        <f>IF(ISBLANK(Games!$B48), "",Games!I48)</f>
        <v/>
      </c>
      <c r="P48" s="48" t="str">
        <f>IF(ISBLANK('Prediction Log'!$N48), "",'Prediction Log'!$O48-'Prediction Log'!$N48)</f>
        <v/>
      </c>
      <c r="Q48" s="55" t="str">
        <f>IF(ISBLANK('Prediction Log'!$N48), "",IF('Prediction Log'!$M48&lt;&gt;'Prediction Log'!$H48, "Y", IF(AND('Prediction Log'!$M48='Prediction Log'!$H48, ABS((-1*'Prediction Log'!$P48))&gt;ABS('Prediction Log'!$D48)), "Y", IF('Prediction Log'!$D48='Prediction Log'!$P48, "PUSH", "N"))))</f>
        <v/>
      </c>
      <c r="R48" s="56" t="str">
        <f>IF(ISBLANK('Prediction Log'!$M48), "",IF('Prediction Log'!$P48&lt;'Prediction Log'!$D48, "Y", IF('Prediction Log'!$P48='Prediction Log'!$D48, "PUSH", "N")))</f>
        <v/>
      </c>
      <c r="S48" s="56" t="str">
        <f>IF(ISBLANK('Prediction Log'!$M48), "",IF('Prediction Log'!$P48&lt;'Prediction Log'!$E48, "Y", IF('Prediction Log'!$P48='Prediction Log'!$E48, "PUSH", "N")))</f>
        <v/>
      </c>
      <c r="T48" s="66" t="str">
        <f>IF(ISBLANK('Prediction Log'!$M48), "",IF('Prediction Log'!$J48='Prediction Log'!$M48, "Y", "N"))</f>
        <v/>
      </c>
      <c r="U48" s="57" t="str">
        <f>IF(ISBLANK('Prediction Log'!$M48),"",IF('Prediction Log'!$M48='Prediction Log'!$H48, "Y", "N"))</f>
        <v/>
      </c>
      <c r="V48" s="52" t="str">
        <f>IF(ISBLANK('Prediction Log'!$M48), "",IF('Prediction Log'!$H48&lt;&gt;'Prediction Log'!$M48, "Y",IF(AND('Prediction Log'!$D48&gt;0, 'Prediction Log'!$P48&gt;'Prediction Log'!$D48), "Y", IF(AND('Prediction Log'!$D48&lt;0, 'Prediction Log'!$P48&lt;'Prediction Log'!$D48), "Y", IF('Prediction Log'!$P48='Prediction Log'!$D48, "PUSH", "N")))))</f>
        <v/>
      </c>
      <c r="W48" s="53" t="str">
        <f>IF(ISBLANK('Prediction Log'!$M48), "",IF(AND('Prediction Log'!$U48="Y", 'Prediction Log'!$V48="Y"), "Y", "N"))</f>
        <v/>
      </c>
      <c r="X48" s="54" t="str">
        <f>IF(ISBLANK('Prediction Log'!$M48),"",IF('Prediction Log'!$M48='Prediction Log'!$I48, "Y", "N"))</f>
        <v/>
      </c>
      <c r="Y48" s="54" t="str">
        <f>IF(ISBLANK('Prediction Log'!$M48), "", IF('Prediction Log'!$Z48="N", "N", "Y"))</f>
        <v/>
      </c>
      <c r="Z48" s="54" t="str">
        <f>IF(ISBLANK('Prediction Log'!$M48), "",IF('Prediction Log'!$I48&lt;&gt;'Prediction Log'!$M48, "Y",IF(AND('Prediction Log'!$E48&gt;0, 'Prediction Log'!$P48&gt;'Prediction Log'!$E48), "Y", IF(AND('Prediction Log'!$E48&lt;0, 'Prediction Log'!$P48&lt;'Prediction Log'!$E48), "Y", IF('Prediction Log'!$P48='Prediction Log'!$E48, "PUSH", "N")))))</f>
        <v/>
      </c>
      <c r="AA48" s="54" t="str">
        <f>IF(ISBLANK('Prediction Log'!$M48), "",IF(AND('Prediction Log'!$X48="Y", 'Prediction Log'!$Z48="Y"), "Y", "N"))</f>
        <v/>
      </c>
      <c r="AB48" s="53" t="str">
        <f>IF(ISBLANK('Prediction Log'!$M48), "",IF('Prediction Log'!$D48&gt;0, 'Prediction Log'!$P48-'Prediction Log'!$D48, IF('Prediction Log'!$D48&lt;0, -'Prediction Log'!$P48+'Prediction Log'!$D48, "NA")))</f>
        <v/>
      </c>
      <c r="AC48" s="53" t="str">
        <f>IF(ISBLANK('Prediction Log'!$M48), "",ABS('Prediction Log'!$AB48))</f>
        <v/>
      </c>
      <c r="AD48" s="54" t="str">
        <f>IF(ISBLANK('Prediction Log'!$M48), "",IF('Prediction Log'!$E48&gt;0, 'Prediction Log'!$P48-'Prediction Log'!$E48, IF('Prediction Log'!$E48&lt;0, -'Prediction Log'!$P48+'Prediction Log'!$E48, "NA")))</f>
        <v/>
      </c>
      <c r="AE48" s="54" t="str">
        <f>IF(ISBLANK('Prediction Log'!$M48), "",ABS('Prediction Log'!$AD48))</f>
        <v/>
      </c>
    </row>
    <row r="49" spans="1:31" x14ac:dyDescent="0.45">
      <c r="A49" t="str">
        <f>IF(ISBLANK(Games!$B49), "",Games!A49)</f>
        <v/>
      </c>
      <c r="B49" t="str">
        <f>IF(ISBLANK(Games!$B49), "",Games!B49)</f>
        <v/>
      </c>
      <c r="C49" t="str">
        <f>IF(ISBLANK(Games!$B49), "",Games!C49)</f>
        <v/>
      </c>
      <c r="D49" t="str">
        <f>IF(ISBLANK(Games!$B49), "",Games!D49)</f>
        <v/>
      </c>
      <c r="E49" t="str">
        <f>IF(ISBLANK(Games!$B49), "",Games!E49)</f>
        <v/>
      </c>
      <c r="F49" s="30" t="e">
        <f>'Calc - Win Probability'!N49</f>
        <v>#N/A</v>
      </c>
      <c r="G49" s="28" t="str">
        <f>Games!H49</f>
        <v/>
      </c>
      <c r="H49" s="64" t="str">
        <f>IF(ISBLANK(Games!B49), "", IF('Prediction Log'!$D49&lt;0, 'Prediction Log'!$B49, 'Prediction Log'!$C49))</f>
        <v/>
      </c>
      <c r="I49" s="60" t="str">
        <f>IF(ISBLANK(Games!$B49), "",Games!F49)</f>
        <v/>
      </c>
      <c r="J49" s="60" t="e">
        <f>IF('Prediction Log'!$F49&gt;0.5, 'Prediction Log'!$B49, IF('Prediction Log'!$F49&lt;0.5, 'Prediction Log'!$C49, "PICK"))</f>
        <v>#N/A</v>
      </c>
      <c r="K49" s="62" t="str">
        <f>IF(ISBLANK(Games!B49), "",IF('Prediction Log'!$J49='Prediction Log'!$B49, 'Prediction Log'!$F49, 1-'Prediction Log'!$F49))</f>
        <v/>
      </c>
      <c r="L49" s="28" t="str">
        <f>IF(ISBLANK(Games!$B49), "",Games!I49)</f>
        <v/>
      </c>
      <c r="P49" s="48" t="str">
        <f>IF(ISBLANK('Prediction Log'!$N49), "",'Prediction Log'!$O49-'Prediction Log'!$N49)</f>
        <v/>
      </c>
      <c r="Q49" s="55" t="str">
        <f>IF(ISBLANK('Prediction Log'!$N49), "",IF('Prediction Log'!$M49&lt;&gt;'Prediction Log'!$H49, "Y", IF(AND('Prediction Log'!$M49='Prediction Log'!$H49, ABS((-1*'Prediction Log'!$P49))&gt;ABS('Prediction Log'!$D49)), "Y", IF('Prediction Log'!$D49='Prediction Log'!$P49, "PUSH", "N"))))</f>
        <v/>
      </c>
      <c r="R49" s="56" t="str">
        <f>IF(ISBLANK('Prediction Log'!$M49), "",IF('Prediction Log'!$P49&lt;'Prediction Log'!$D49, "Y", IF('Prediction Log'!$P49='Prediction Log'!$D49, "PUSH", "N")))</f>
        <v/>
      </c>
      <c r="S49" s="56" t="str">
        <f>IF(ISBLANK('Prediction Log'!$M49), "",IF('Prediction Log'!$P49&lt;'Prediction Log'!$E49, "Y", IF('Prediction Log'!$P49='Prediction Log'!$E49, "PUSH", "N")))</f>
        <v/>
      </c>
      <c r="T49" s="66" t="str">
        <f>IF(ISBLANK('Prediction Log'!$M49), "",IF('Prediction Log'!$J49='Prediction Log'!$M49, "Y", "N"))</f>
        <v/>
      </c>
      <c r="U49" s="57" t="str">
        <f>IF(ISBLANK('Prediction Log'!$M49),"",IF('Prediction Log'!$M49='Prediction Log'!$H49, "Y", "N"))</f>
        <v/>
      </c>
      <c r="V49" s="52" t="str">
        <f>IF(ISBLANK('Prediction Log'!$M49), "",IF('Prediction Log'!$H49&lt;&gt;'Prediction Log'!$M49, "Y",IF(AND('Prediction Log'!$D49&gt;0, 'Prediction Log'!$P49&gt;'Prediction Log'!$D49), "Y", IF(AND('Prediction Log'!$D49&lt;0, 'Prediction Log'!$P49&lt;'Prediction Log'!$D49), "Y", IF('Prediction Log'!$P49='Prediction Log'!$D49, "PUSH", "N")))))</f>
        <v/>
      </c>
      <c r="W49" s="53" t="str">
        <f>IF(ISBLANK('Prediction Log'!$M49), "",IF(AND('Prediction Log'!$U49="Y", 'Prediction Log'!$V49="Y"), "Y", "N"))</f>
        <v/>
      </c>
      <c r="X49" s="54" t="str">
        <f>IF(ISBLANK('Prediction Log'!$M49),"",IF('Prediction Log'!$M49='Prediction Log'!$I49, "Y", "N"))</f>
        <v/>
      </c>
      <c r="Y49" s="54" t="str">
        <f>IF(ISBLANK('Prediction Log'!$M49), "", IF('Prediction Log'!$Z49="N", "N", "Y"))</f>
        <v/>
      </c>
      <c r="Z49" s="54" t="str">
        <f>IF(ISBLANK('Prediction Log'!$M49), "",IF('Prediction Log'!$I49&lt;&gt;'Prediction Log'!$M49, "Y",IF(AND('Prediction Log'!$E49&gt;0, 'Prediction Log'!$P49&gt;'Prediction Log'!$E49), "Y", IF(AND('Prediction Log'!$E49&lt;0, 'Prediction Log'!$P49&lt;'Prediction Log'!$E49), "Y", IF('Prediction Log'!$P49='Prediction Log'!$E49, "PUSH", "N")))))</f>
        <v/>
      </c>
      <c r="AA49" s="54" t="str">
        <f>IF(ISBLANK('Prediction Log'!$M49), "",IF(AND('Prediction Log'!$X49="Y", 'Prediction Log'!$Z49="Y"), "Y", "N"))</f>
        <v/>
      </c>
      <c r="AB49" s="53" t="str">
        <f>IF(ISBLANK('Prediction Log'!$M49), "",IF('Prediction Log'!$D49&gt;0, 'Prediction Log'!$P49-'Prediction Log'!$D49, IF('Prediction Log'!$D49&lt;0, -'Prediction Log'!$P49+'Prediction Log'!$D49, "NA")))</f>
        <v/>
      </c>
      <c r="AC49" s="53" t="str">
        <f>IF(ISBLANK('Prediction Log'!$M49), "",ABS('Prediction Log'!$AB49))</f>
        <v/>
      </c>
      <c r="AD49" s="54" t="str">
        <f>IF(ISBLANK('Prediction Log'!$M49), "",IF('Prediction Log'!$E49&gt;0, 'Prediction Log'!$P49-'Prediction Log'!$E49, IF('Prediction Log'!$E49&lt;0, -'Prediction Log'!$P49+'Prediction Log'!$E49, "NA")))</f>
        <v/>
      </c>
      <c r="AE49" s="54" t="str">
        <f>IF(ISBLANK('Prediction Log'!$M49), "",ABS('Prediction Log'!$AD49))</f>
        <v/>
      </c>
    </row>
    <row r="50" spans="1:31" x14ac:dyDescent="0.45">
      <c r="A50" t="str">
        <f>IF(ISBLANK(Games!$B50), "",Games!A50)</f>
        <v/>
      </c>
      <c r="B50" t="str">
        <f>IF(ISBLANK(Games!$B50), "",Games!B50)</f>
        <v/>
      </c>
      <c r="C50" t="str">
        <f>IF(ISBLANK(Games!$B50), "",Games!C50)</f>
        <v/>
      </c>
      <c r="D50" t="str">
        <f>IF(ISBLANK(Games!$B50), "",Games!D50)</f>
        <v/>
      </c>
      <c r="E50" t="str">
        <f>IF(ISBLANK(Games!$B50), "",Games!E50)</f>
        <v/>
      </c>
      <c r="F50" s="30" t="e">
        <f>'Calc - Win Probability'!N50</f>
        <v>#N/A</v>
      </c>
      <c r="G50" s="28" t="str">
        <f>Games!H50</f>
        <v/>
      </c>
      <c r="H50" s="64" t="str">
        <f>IF(ISBLANK(Games!B50), "", IF('Prediction Log'!$D50&lt;0, 'Prediction Log'!$B50, 'Prediction Log'!$C50))</f>
        <v/>
      </c>
      <c r="I50" s="60" t="str">
        <f>IF(ISBLANK(Games!$B50), "",Games!F50)</f>
        <v/>
      </c>
      <c r="J50" s="60" t="e">
        <f>IF('Prediction Log'!$F50&gt;0.5, 'Prediction Log'!$B50, IF('Prediction Log'!$F50&lt;0.5, 'Prediction Log'!$C50, "PICK"))</f>
        <v>#N/A</v>
      </c>
      <c r="K50" s="62" t="str">
        <f>IF(ISBLANK(Games!B50), "",IF('Prediction Log'!$J50='Prediction Log'!$B50, 'Prediction Log'!$F50, 1-'Prediction Log'!$F50))</f>
        <v/>
      </c>
      <c r="L50" s="28" t="str">
        <f>IF(ISBLANK(Games!$B50), "",Games!I50)</f>
        <v/>
      </c>
      <c r="P50" s="48" t="str">
        <f>IF(ISBLANK('Prediction Log'!$N50), "",'Prediction Log'!$O50-'Prediction Log'!$N50)</f>
        <v/>
      </c>
      <c r="Q50" s="55" t="str">
        <f>IF(ISBLANK('Prediction Log'!$N50), "",IF('Prediction Log'!$M50&lt;&gt;'Prediction Log'!$H50, "Y", IF(AND('Prediction Log'!$M50='Prediction Log'!$H50, ABS((-1*'Prediction Log'!$P50))&gt;ABS('Prediction Log'!$D50)), "Y", IF('Prediction Log'!$D50='Prediction Log'!$P50, "PUSH", "N"))))</f>
        <v/>
      </c>
      <c r="R50" s="56" t="str">
        <f>IF(ISBLANK('Prediction Log'!$M50), "",IF('Prediction Log'!$P50&lt;'Prediction Log'!$D50, "Y", IF('Prediction Log'!$P50='Prediction Log'!$D50, "PUSH", "N")))</f>
        <v/>
      </c>
      <c r="S50" s="56" t="str">
        <f>IF(ISBLANK('Prediction Log'!$M50), "",IF('Prediction Log'!$P50&lt;'Prediction Log'!$E50, "Y", IF('Prediction Log'!$P50='Prediction Log'!$E50, "PUSH", "N")))</f>
        <v/>
      </c>
      <c r="T50" s="66" t="str">
        <f>IF(ISBLANK('Prediction Log'!$M50), "",IF('Prediction Log'!$J50='Prediction Log'!$M50, "Y", "N"))</f>
        <v/>
      </c>
      <c r="U50" s="57" t="str">
        <f>IF(ISBLANK('Prediction Log'!$M50),"",IF('Prediction Log'!$M50='Prediction Log'!$H50, "Y", "N"))</f>
        <v/>
      </c>
      <c r="V50" s="52" t="str">
        <f>IF(ISBLANK('Prediction Log'!$M50), "",IF('Prediction Log'!$H50&lt;&gt;'Prediction Log'!$M50, "Y",IF(AND('Prediction Log'!$D50&gt;0, 'Prediction Log'!$P50&gt;'Prediction Log'!$D50), "Y", IF(AND('Prediction Log'!$D50&lt;0, 'Prediction Log'!$P50&lt;'Prediction Log'!$D50), "Y", IF('Prediction Log'!$P50='Prediction Log'!$D50, "PUSH", "N")))))</f>
        <v/>
      </c>
      <c r="W50" s="53" t="str">
        <f>IF(ISBLANK('Prediction Log'!$M50), "",IF(AND('Prediction Log'!$U50="Y", 'Prediction Log'!$V50="Y"), "Y", "N"))</f>
        <v/>
      </c>
      <c r="X50" s="54" t="str">
        <f>IF(ISBLANK('Prediction Log'!$M50),"",IF('Prediction Log'!$M50='Prediction Log'!$I50, "Y", "N"))</f>
        <v/>
      </c>
      <c r="Y50" s="54" t="str">
        <f>IF(ISBLANK('Prediction Log'!$M50), "", IF('Prediction Log'!$Z50="N", "N", "Y"))</f>
        <v/>
      </c>
      <c r="Z50" s="54" t="str">
        <f>IF(ISBLANK('Prediction Log'!$M50), "",IF('Prediction Log'!$I50&lt;&gt;'Prediction Log'!$M50, "Y",IF(AND('Prediction Log'!$E50&gt;0, 'Prediction Log'!$P50&gt;'Prediction Log'!$E50), "Y", IF(AND('Prediction Log'!$E50&lt;0, 'Prediction Log'!$P50&lt;'Prediction Log'!$E50), "Y", IF('Prediction Log'!$P50='Prediction Log'!$E50, "PUSH", "N")))))</f>
        <v/>
      </c>
      <c r="AA50" s="54" t="str">
        <f>IF(ISBLANK('Prediction Log'!$M50), "",IF(AND('Prediction Log'!$X50="Y", 'Prediction Log'!$Z50="Y"), "Y", "N"))</f>
        <v/>
      </c>
      <c r="AB50" s="53" t="str">
        <f>IF(ISBLANK('Prediction Log'!$M50), "",IF('Prediction Log'!$D50&gt;0, 'Prediction Log'!$P50-'Prediction Log'!$D50, IF('Prediction Log'!$D50&lt;0, -'Prediction Log'!$P50+'Prediction Log'!$D50, "NA")))</f>
        <v/>
      </c>
      <c r="AC50" s="53" t="str">
        <f>IF(ISBLANK('Prediction Log'!$M50), "",ABS('Prediction Log'!$AB50))</f>
        <v/>
      </c>
      <c r="AD50" s="54" t="str">
        <f>IF(ISBLANK('Prediction Log'!$M50), "",IF('Prediction Log'!$E50&gt;0, 'Prediction Log'!$P50-'Prediction Log'!$E50, IF('Prediction Log'!$E50&lt;0, -'Prediction Log'!$P50+'Prediction Log'!$E50, "NA")))</f>
        <v/>
      </c>
      <c r="AE50" s="54" t="str">
        <f>IF(ISBLANK('Prediction Log'!$M50), "",ABS('Prediction Log'!$AD50))</f>
        <v/>
      </c>
    </row>
    <row r="51" spans="1:31" x14ac:dyDescent="0.45">
      <c r="A51" t="str">
        <f>IF(ISBLANK(Games!$B51), "",Games!A51)</f>
        <v/>
      </c>
      <c r="B51" t="str">
        <f>IF(ISBLANK(Games!$B51), "",Games!B51)</f>
        <v/>
      </c>
      <c r="C51" t="str">
        <f>IF(ISBLANK(Games!$B51), "",Games!C51)</f>
        <v/>
      </c>
      <c r="D51" t="str">
        <f>IF(ISBLANK(Games!$B51), "",Games!D51)</f>
        <v/>
      </c>
      <c r="E51" t="str">
        <f>IF(ISBLANK(Games!$B51), "",Games!E51)</f>
        <v/>
      </c>
      <c r="F51" s="30" t="e">
        <f>'Calc - Win Probability'!N51</f>
        <v>#N/A</v>
      </c>
      <c r="G51" s="28" t="str">
        <f>Games!H51</f>
        <v/>
      </c>
      <c r="H51" s="64" t="str">
        <f>IF(ISBLANK(Games!B51), "", IF('Prediction Log'!$D51&lt;0, 'Prediction Log'!$B51, 'Prediction Log'!$C51))</f>
        <v/>
      </c>
      <c r="I51" s="60" t="str">
        <f>IF(ISBLANK(Games!$B51), "",Games!F51)</f>
        <v/>
      </c>
      <c r="J51" s="60" t="e">
        <f>IF('Prediction Log'!$F51&gt;0.5, 'Prediction Log'!$B51, IF('Prediction Log'!$F51&lt;0.5, 'Prediction Log'!$C51, "PICK"))</f>
        <v>#N/A</v>
      </c>
      <c r="K51" s="62" t="str">
        <f>IF(ISBLANK(Games!B51), "",IF('Prediction Log'!$J51='Prediction Log'!$B51, 'Prediction Log'!$F51, 1-'Prediction Log'!$F51))</f>
        <v/>
      </c>
      <c r="L51" s="28" t="str">
        <f>IF(ISBLANK(Games!$B51), "",Games!I51)</f>
        <v/>
      </c>
      <c r="P51" s="48" t="str">
        <f>IF(ISBLANK('Prediction Log'!$N51), "",'Prediction Log'!$O51-'Prediction Log'!$N51)</f>
        <v/>
      </c>
      <c r="Q51" s="55" t="str">
        <f>IF(ISBLANK('Prediction Log'!$N51), "",IF('Prediction Log'!$M51&lt;&gt;'Prediction Log'!$H51, "Y", IF(AND('Prediction Log'!$M51='Prediction Log'!$H51, ABS((-1*'Prediction Log'!$P51))&gt;ABS('Prediction Log'!$D51)), "Y", IF('Prediction Log'!$D51='Prediction Log'!$P51, "PUSH", "N"))))</f>
        <v/>
      </c>
      <c r="R51" s="56" t="str">
        <f>IF(ISBLANK('Prediction Log'!$M51), "",IF('Prediction Log'!$P51&lt;'Prediction Log'!$D51, "Y", IF('Prediction Log'!$P51='Prediction Log'!$D51, "PUSH", "N")))</f>
        <v/>
      </c>
      <c r="S51" s="56" t="str">
        <f>IF(ISBLANK('Prediction Log'!$M51), "",IF('Prediction Log'!$P51&lt;'Prediction Log'!$E51, "Y", IF('Prediction Log'!$P51='Prediction Log'!$E51, "PUSH", "N")))</f>
        <v/>
      </c>
      <c r="T51" s="66" t="str">
        <f>IF(ISBLANK('Prediction Log'!$M51), "",IF('Prediction Log'!$J51='Prediction Log'!$M51, "Y", "N"))</f>
        <v/>
      </c>
      <c r="U51" s="57" t="str">
        <f>IF(ISBLANK('Prediction Log'!$M51),"",IF('Prediction Log'!$M51='Prediction Log'!$H51, "Y", "N"))</f>
        <v/>
      </c>
      <c r="V51" s="52" t="str">
        <f>IF(ISBLANK('Prediction Log'!$M51), "",IF('Prediction Log'!$H51&lt;&gt;'Prediction Log'!$M51, "Y",IF(AND('Prediction Log'!$D51&gt;0, 'Prediction Log'!$P51&gt;'Prediction Log'!$D51), "Y", IF(AND('Prediction Log'!$D51&lt;0, 'Prediction Log'!$P51&lt;'Prediction Log'!$D51), "Y", IF('Prediction Log'!$P51='Prediction Log'!$D51, "PUSH", "N")))))</f>
        <v/>
      </c>
      <c r="W51" s="53" t="str">
        <f>IF(ISBLANK('Prediction Log'!$M51), "",IF(AND('Prediction Log'!$U51="Y", 'Prediction Log'!$V51="Y"), "Y", "N"))</f>
        <v/>
      </c>
      <c r="X51" s="54" t="str">
        <f>IF(ISBLANK('Prediction Log'!$M51),"",IF('Prediction Log'!$M51='Prediction Log'!$I51, "Y", "N"))</f>
        <v/>
      </c>
      <c r="Y51" s="54" t="str">
        <f>IF(ISBLANK('Prediction Log'!$M51), "", IF('Prediction Log'!$Z51="N", "N", "Y"))</f>
        <v/>
      </c>
      <c r="Z51" s="54" t="str">
        <f>IF(ISBLANK('Prediction Log'!$M51), "",IF('Prediction Log'!$I51&lt;&gt;'Prediction Log'!$M51, "Y",IF(AND('Prediction Log'!$E51&gt;0, 'Prediction Log'!$P51&gt;'Prediction Log'!$E51), "Y", IF(AND('Prediction Log'!$E51&lt;0, 'Prediction Log'!$P51&lt;'Prediction Log'!$E51), "Y", IF('Prediction Log'!$P51='Prediction Log'!$E51, "PUSH", "N")))))</f>
        <v/>
      </c>
      <c r="AA51" s="54" t="str">
        <f>IF(ISBLANK('Prediction Log'!$M51), "",IF(AND('Prediction Log'!$X51="Y", 'Prediction Log'!$Z51="Y"), "Y", "N"))</f>
        <v/>
      </c>
      <c r="AB51" s="53" t="str">
        <f>IF(ISBLANK('Prediction Log'!$M51), "",IF('Prediction Log'!$D51&gt;0, 'Prediction Log'!$P51-'Prediction Log'!$D51, IF('Prediction Log'!$D51&lt;0, -'Prediction Log'!$P51+'Prediction Log'!$D51, "NA")))</f>
        <v/>
      </c>
      <c r="AC51" s="53" t="str">
        <f>IF(ISBLANK('Prediction Log'!$M51), "",ABS('Prediction Log'!$AB51))</f>
        <v/>
      </c>
      <c r="AD51" s="54" t="str">
        <f>IF(ISBLANK('Prediction Log'!$M51), "",IF('Prediction Log'!$E51&gt;0, 'Prediction Log'!$P51-'Prediction Log'!$E51, IF('Prediction Log'!$E51&lt;0, -'Prediction Log'!$P51+'Prediction Log'!$E51, "NA")))</f>
        <v/>
      </c>
      <c r="AE51" s="54" t="str">
        <f>IF(ISBLANK('Prediction Log'!$M51), "",ABS('Prediction Log'!$AD51))</f>
        <v/>
      </c>
    </row>
    <row r="52" spans="1:31" x14ac:dyDescent="0.45">
      <c r="A52" t="str">
        <f>IF(ISBLANK(Games!$B52), "",Games!A52)</f>
        <v/>
      </c>
      <c r="B52" t="str">
        <f>IF(ISBLANK(Games!$B52), "",Games!B52)</f>
        <v/>
      </c>
      <c r="C52" t="str">
        <f>IF(ISBLANK(Games!$B52), "",Games!C52)</f>
        <v/>
      </c>
      <c r="D52" t="str">
        <f>IF(ISBLANK(Games!$B52), "",Games!D52)</f>
        <v/>
      </c>
      <c r="E52" t="str">
        <f>IF(ISBLANK(Games!$B52), "",Games!E52)</f>
        <v/>
      </c>
      <c r="F52" s="30" t="e">
        <f>'Calc - Win Probability'!N52</f>
        <v>#N/A</v>
      </c>
      <c r="G52" s="28" t="str">
        <f>Games!H52</f>
        <v/>
      </c>
      <c r="H52" s="64" t="str">
        <f>IF(ISBLANK(Games!B52), "", IF('Prediction Log'!$D52&lt;0, 'Prediction Log'!$B52, 'Prediction Log'!$C52))</f>
        <v/>
      </c>
      <c r="I52" s="60" t="str">
        <f>IF(ISBLANK(Games!$B52), "",Games!F52)</f>
        <v/>
      </c>
      <c r="J52" s="60" t="e">
        <f>IF('Prediction Log'!$F52&gt;0.5, 'Prediction Log'!$B52, IF('Prediction Log'!$F52&lt;0.5, 'Prediction Log'!$C52, "PICK"))</f>
        <v>#N/A</v>
      </c>
      <c r="K52" s="62" t="str">
        <f>IF(ISBLANK(Games!B52), "",IF('Prediction Log'!$J52='Prediction Log'!$B52, 'Prediction Log'!$F52, 1-'Prediction Log'!$F52))</f>
        <v/>
      </c>
      <c r="L52" s="28" t="str">
        <f>IF(ISBLANK(Games!$B52), "",Games!I52)</f>
        <v/>
      </c>
      <c r="P52" s="48" t="str">
        <f>IF(ISBLANK('Prediction Log'!$N52), "",'Prediction Log'!$O52-'Prediction Log'!$N52)</f>
        <v/>
      </c>
      <c r="Q52" s="55" t="str">
        <f>IF(ISBLANK('Prediction Log'!$N52), "",IF('Prediction Log'!$M52&lt;&gt;'Prediction Log'!$H52, "Y", IF(AND('Prediction Log'!$M52='Prediction Log'!$H52, ABS((-1*'Prediction Log'!$P52))&gt;ABS('Prediction Log'!$D52)), "Y", IF('Prediction Log'!$D52='Prediction Log'!$P52, "PUSH", "N"))))</f>
        <v/>
      </c>
      <c r="R52" s="56" t="str">
        <f>IF(ISBLANK('Prediction Log'!$M52), "",IF('Prediction Log'!$P52&lt;'Prediction Log'!$D52, "Y", IF('Prediction Log'!$P52='Prediction Log'!$D52, "PUSH", "N")))</f>
        <v/>
      </c>
      <c r="S52" s="56" t="str">
        <f>IF(ISBLANK('Prediction Log'!$M52), "",IF('Prediction Log'!$P52&lt;'Prediction Log'!$E52, "Y", IF('Prediction Log'!$P52='Prediction Log'!$E52, "PUSH", "N")))</f>
        <v/>
      </c>
      <c r="T52" s="66" t="str">
        <f>IF(ISBLANK('Prediction Log'!$M52), "",IF('Prediction Log'!$J52='Prediction Log'!$M52, "Y", "N"))</f>
        <v/>
      </c>
      <c r="U52" s="57" t="str">
        <f>IF(ISBLANK('Prediction Log'!$M52),"",IF('Prediction Log'!$M52='Prediction Log'!$H52, "Y", "N"))</f>
        <v/>
      </c>
      <c r="V52" s="52" t="str">
        <f>IF(ISBLANK('Prediction Log'!$M52), "",IF('Prediction Log'!$H52&lt;&gt;'Prediction Log'!$M52, "Y",IF(AND('Prediction Log'!$D52&gt;0, 'Prediction Log'!$P52&gt;'Prediction Log'!$D52), "Y", IF(AND('Prediction Log'!$D52&lt;0, 'Prediction Log'!$P52&lt;'Prediction Log'!$D52), "Y", IF('Prediction Log'!$P52='Prediction Log'!$D52, "PUSH", "N")))))</f>
        <v/>
      </c>
      <c r="W52" s="53" t="str">
        <f>IF(ISBLANK('Prediction Log'!$M52), "",IF(AND('Prediction Log'!$U52="Y", 'Prediction Log'!$V52="Y"), "Y", "N"))</f>
        <v/>
      </c>
      <c r="X52" s="54" t="str">
        <f>IF(ISBLANK('Prediction Log'!$M52),"",IF('Prediction Log'!$M52='Prediction Log'!$I52, "Y", "N"))</f>
        <v/>
      </c>
      <c r="Y52" s="54" t="str">
        <f>IF(ISBLANK('Prediction Log'!$M52), "", IF('Prediction Log'!$Z52="N", "N", "Y"))</f>
        <v/>
      </c>
      <c r="Z52" s="54" t="str">
        <f>IF(ISBLANK('Prediction Log'!$M52), "",IF('Prediction Log'!$I52&lt;&gt;'Prediction Log'!$M52, "Y",IF(AND('Prediction Log'!$E52&gt;0, 'Prediction Log'!$P52&gt;'Prediction Log'!$E52), "Y", IF(AND('Prediction Log'!$E52&lt;0, 'Prediction Log'!$P52&lt;'Prediction Log'!$E52), "Y", IF('Prediction Log'!$P52='Prediction Log'!$E52, "PUSH", "N")))))</f>
        <v/>
      </c>
      <c r="AA52" s="54" t="str">
        <f>IF(ISBLANK('Prediction Log'!$M52), "",IF(AND('Prediction Log'!$X52="Y", 'Prediction Log'!$Z52="Y"), "Y", "N"))</f>
        <v/>
      </c>
      <c r="AB52" s="53" t="str">
        <f>IF(ISBLANK('Prediction Log'!$M52), "",IF('Prediction Log'!$D52&gt;0, 'Prediction Log'!$P52-'Prediction Log'!$D52, IF('Prediction Log'!$D52&lt;0, -'Prediction Log'!$P52+'Prediction Log'!$D52, "NA")))</f>
        <v/>
      </c>
      <c r="AC52" s="53" t="str">
        <f>IF(ISBLANK('Prediction Log'!$M52), "",ABS('Prediction Log'!$AB52))</f>
        <v/>
      </c>
      <c r="AD52" s="54" t="str">
        <f>IF(ISBLANK('Prediction Log'!$M52), "",IF('Prediction Log'!$E52&gt;0, 'Prediction Log'!$P52-'Prediction Log'!$E52, IF('Prediction Log'!$E52&lt;0, -'Prediction Log'!$P52+'Prediction Log'!$E52, "NA")))</f>
        <v/>
      </c>
      <c r="AE52" s="54" t="str">
        <f>IF(ISBLANK('Prediction Log'!$M52), "",ABS('Prediction Log'!$AD52))</f>
        <v/>
      </c>
    </row>
    <row r="53" spans="1:31" x14ac:dyDescent="0.45">
      <c r="A53" t="str">
        <f>IF(ISBLANK(Games!$B53), "",Games!A53)</f>
        <v/>
      </c>
      <c r="B53" t="str">
        <f>IF(ISBLANK(Games!$B53), "",Games!B53)</f>
        <v/>
      </c>
      <c r="C53" t="str">
        <f>IF(ISBLANK(Games!$B53), "",Games!C53)</f>
        <v/>
      </c>
      <c r="D53" t="str">
        <f>IF(ISBLANK(Games!$B53), "",Games!D53)</f>
        <v/>
      </c>
      <c r="E53" t="str">
        <f>IF(ISBLANK(Games!$B53), "",Games!E53)</f>
        <v/>
      </c>
      <c r="F53" s="30" t="e">
        <f>'Calc - Win Probability'!N53</f>
        <v>#N/A</v>
      </c>
      <c r="G53" s="28" t="str">
        <f>Games!H53</f>
        <v/>
      </c>
      <c r="H53" s="64" t="str">
        <f>IF(ISBLANK(Games!B53), "", IF('Prediction Log'!$D53&lt;0, 'Prediction Log'!$B53, 'Prediction Log'!$C53))</f>
        <v/>
      </c>
      <c r="I53" s="60" t="str">
        <f>IF(ISBLANK(Games!$B53), "",Games!F53)</f>
        <v/>
      </c>
      <c r="J53" s="60" t="e">
        <f>IF('Prediction Log'!$F53&gt;0.5, 'Prediction Log'!$B53, IF('Prediction Log'!$F53&lt;0.5, 'Prediction Log'!$C53, "PICK"))</f>
        <v>#N/A</v>
      </c>
      <c r="K53" s="62" t="str">
        <f>IF(ISBLANK(Games!B53), "",IF('Prediction Log'!$J53='Prediction Log'!$B53, 'Prediction Log'!$F53, 1-'Prediction Log'!$F53))</f>
        <v/>
      </c>
      <c r="L53" s="28" t="str">
        <f>IF(ISBLANK(Games!$B53), "",Games!I53)</f>
        <v/>
      </c>
      <c r="P53" s="48" t="str">
        <f>IF(ISBLANK('Prediction Log'!$N53), "",'Prediction Log'!$O53-'Prediction Log'!$N53)</f>
        <v/>
      </c>
      <c r="Q53" s="55" t="str">
        <f>IF(ISBLANK('Prediction Log'!$N53), "",IF('Prediction Log'!$M53&lt;&gt;'Prediction Log'!$H53, "Y", IF(AND('Prediction Log'!$M53='Prediction Log'!$H53, ABS((-1*'Prediction Log'!$P53))&gt;ABS('Prediction Log'!$D53)), "Y", IF('Prediction Log'!$D53='Prediction Log'!$P53, "PUSH", "N"))))</f>
        <v/>
      </c>
      <c r="R53" s="56" t="str">
        <f>IF(ISBLANK('Prediction Log'!$M53), "",IF('Prediction Log'!$P53&lt;'Prediction Log'!$D53, "Y", IF('Prediction Log'!$P53='Prediction Log'!$D53, "PUSH", "N")))</f>
        <v/>
      </c>
      <c r="S53" s="56" t="str">
        <f>IF(ISBLANK('Prediction Log'!$M53), "",IF('Prediction Log'!$P53&lt;'Prediction Log'!$E53, "Y", IF('Prediction Log'!$P53='Prediction Log'!$E53, "PUSH", "N")))</f>
        <v/>
      </c>
      <c r="T53" s="66" t="str">
        <f>IF(ISBLANK('Prediction Log'!$M53), "",IF('Prediction Log'!$J53='Prediction Log'!$M53, "Y", "N"))</f>
        <v/>
      </c>
      <c r="U53" s="57" t="str">
        <f>IF(ISBLANK('Prediction Log'!$M53),"",IF('Prediction Log'!$M53='Prediction Log'!$H53, "Y", "N"))</f>
        <v/>
      </c>
      <c r="V53" s="52" t="str">
        <f>IF(ISBLANK('Prediction Log'!$M53), "",IF('Prediction Log'!$H53&lt;&gt;'Prediction Log'!$M53, "Y",IF(AND('Prediction Log'!$D53&gt;0, 'Prediction Log'!$P53&gt;'Prediction Log'!$D53), "Y", IF(AND('Prediction Log'!$D53&lt;0, 'Prediction Log'!$P53&lt;'Prediction Log'!$D53), "Y", IF('Prediction Log'!$P53='Prediction Log'!$D53, "PUSH", "N")))))</f>
        <v/>
      </c>
      <c r="W53" s="53" t="str">
        <f>IF(ISBLANK('Prediction Log'!$M53), "",IF(AND('Prediction Log'!$U53="Y", 'Prediction Log'!$V53="Y"), "Y", "N"))</f>
        <v/>
      </c>
      <c r="X53" s="54" t="str">
        <f>IF(ISBLANK('Prediction Log'!$M53),"",IF('Prediction Log'!$M53='Prediction Log'!$I53, "Y", "N"))</f>
        <v/>
      </c>
      <c r="Y53" s="54" t="str">
        <f>IF(ISBLANK('Prediction Log'!$M53), "", IF('Prediction Log'!$Z53="N", "N", "Y"))</f>
        <v/>
      </c>
      <c r="Z53" s="54" t="str">
        <f>IF(ISBLANK('Prediction Log'!$M53), "",IF('Prediction Log'!$I53&lt;&gt;'Prediction Log'!$M53, "Y",IF(AND('Prediction Log'!$E53&gt;0, 'Prediction Log'!$P53&gt;'Prediction Log'!$E53), "Y", IF(AND('Prediction Log'!$E53&lt;0, 'Prediction Log'!$P53&lt;'Prediction Log'!$E53), "Y", IF('Prediction Log'!$P53='Prediction Log'!$E53, "PUSH", "N")))))</f>
        <v/>
      </c>
      <c r="AA53" s="54" t="str">
        <f>IF(ISBLANK('Prediction Log'!$M53), "",IF(AND('Prediction Log'!$X53="Y", 'Prediction Log'!$Z53="Y"), "Y", "N"))</f>
        <v/>
      </c>
      <c r="AB53" s="53" t="str">
        <f>IF(ISBLANK('Prediction Log'!$M53), "",IF('Prediction Log'!$D53&gt;0, 'Prediction Log'!$P53-'Prediction Log'!$D53, IF('Prediction Log'!$D53&lt;0, -'Prediction Log'!$P53+'Prediction Log'!$D53, "NA")))</f>
        <v/>
      </c>
      <c r="AC53" s="53" t="str">
        <f>IF(ISBLANK('Prediction Log'!$M53), "",ABS('Prediction Log'!$AB53))</f>
        <v/>
      </c>
      <c r="AD53" s="54" t="str">
        <f>IF(ISBLANK('Prediction Log'!$M53), "",IF('Prediction Log'!$E53&gt;0, 'Prediction Log'!$P53-'Prediction Log'!$E53, IF('Prediction Log'!$E53&lt;0, -'Prediction Log'!$P53+'Prediction Log'!$E53, "NA")))</f>
        <v/>
      </c>
      <c r="AE53" s="54" t="str">
        <f>IF(ISBLANK('Prediction Log'!$M53), "",ABS('Prediction Log'!$AD53))</f>
        <v/>
      </c>
    </row>
    <row r="54" spans="1:31" x14ac:dyDescent="0.45">
      <c r="A54" t="str">
        <f>IF(ISBLANK(Games!$B54), "",Games!A54)</f>
        <v/>
      </c>
      <c r="B54" t="str">
        <f>IF(ISBLANK(Games!$B54), "",Games!B54)</f>
        <v/>
      </c>
      <c r="C54" t="str">
        <f>IF(ISBLANK(Games!$B54), "",Games!C54)</f>
        <v/>
      </c>
      <c r="D54" t="str">
        <f>IF(ISBLANK(Games!$B54), "",Games!D54)</f>
        <v/>
      </c>
      <c r="E54" t="str">
        <f>IF(ISBLANK(Games!$B54), "",Games!E54)</f>
        <v/>
      </c>
      <c r="F54" s="30" t="e">
        <f>'Calc - Win Probability'!N54</f>
        <v>#N/A</v>
      </c>
      <c r="G54" s="28" t="str">
        <f>Games!H54</f>
        <v/>
      </c>
      <c r="H54" s="64" t="str">
        <f>IF(ISBLANK(Games!B54), "", IF('Prediction Log'!$D54&lt;0, 'Prediction Log'!$B54, 'Prediction Log'!$C54))</f>
        <v/>
      </c>
      <c r="I54" s="60" t="str">
        <f>IF(ISBLANK(Games!$B54), "",Games!F54)</f>
        <v/>
      </c>
      <c r="J54" s="60" t="e">
        <f>IF('Prediction Log'!$F54&gt;0.5, 'Prediction Log'!$B54, IF('Prediction Log'!$F54&lt;0.5, 'Prediction Log'!$C54, "PICK"))</f>
        <v>#N/A</v>
      </c>
      <c r="K54" s="62" t="str">
        <f>IF(ISBLANK(Games!B54), "",IF('Prediction Log'!$J54='Prediction Log'!$B54, 'Prediction Log'!$F54, 1-'Prediction Log'!$F54))</f>
        <v/>
      </c>
      <c r="L54" s="28" t="str">
        <f>IF(ISBLANK(Games!$B54), "",Games!I54)</f>
        <v/>
      </c>
      <c r="P54" s="48" t="str">
        <f>IF(ISBLANK('Prediction Log'!$N54), "",'Prediction Log'!$O54-'Prediction Log'!$N54)</f>
        <v/>
      </c>
      <c r="Q54" s="55" t="str">
        <f>IF(ISBLANK('Prediction Log'!$N54), "",IF('Prediction Log'!$M54&lt;&gt;'Prediction Log'!$H54, "Y", IF(AND('Prediction Log'!$M54='Prediction Log'!$H54, ABS((-1*'Prediction Log'!$P54))&gt;ABS('Prediction Log'!$D54)), "Y", IF('Prediction Log'!$D54='Prediction Log'!$P54, "PUSH", "N"))))</f>
        <v/>
      </c>
      <c r="R54" s="56" t="str">
        <f>IF(ISBLANK('Prediction Log'!$M54), "",IF('Prediction Log'!$P54&lt;'Prediction Log'!$D54, "Y", IF('Prediction Log'!$P54='Prediction Log'!$D54, "PUSH", "N")))</f>
        <v/>
      </c>
      <c r="S54" s="56" t="str">
        <f>IF(ISBLANK('Prediction Log'!$M54), "",IF('Prediction Log'!$P54&lt;'Prediction Log'!$E54, "Y", IF('Prediction Log'!$P54='Prediction Log'!$E54, "PUSH", "N")))</f>
        <v/>
      </c>
      <c r="T54" s="66" t="str">
        <f>IF(ISBLANK('Prediction Log'!$M54), "",IF('Prediction Log'!$J54='Prediction Log'!$M54, "Y", "N"))</f>
        <v/>
      </c>
      <c r="U54" s="57" t="str">
        <f>IF(ISBLANK('Prediction Log'!$M54),"",IF('Prediction Log'!$M54='Prediction Log'!$H54, "Y", "N"))</f>
        <v/>
      </c>
      <c r="V54" s="52" t="str">
        <f>IF(ISBLANK('Prediction Log'!$M54), "",IF('Prediction Log'!$H54&lt;&gt;'Prediction Log'!$M54, "Y",IF(AND('Prediction Log'!$D54&gt;0, 'Prediction Log'!$P54&gt;'Prediction Log'!$D54), "Y", IF(AND('Prediction Log'!$D54&lt;0, 'Prediction Log'!$P54&lt;'Prediction Log'!$D54), "Y", IF('Prediction Log'!$P54='Prediction Log'!$D54, "PUSH", "N")))))</f>
        <v/>
      </c>
      <c r="W54" s="53" t="str">
        <f>IF(ISBLANK('Prediction Log'!$M54), "",IF(AND('Prediction Log'!$U54="Y", 'Prediction Log'!$V54="Y"), "Y", "N"))</f>
        <v/>
      </c>
      <c r="X54" s="54" t="str">
        <f>IF(ISBLANK('Prediction Log'!$M54),"",IF('Prediction Log'!$M54='Prediction Log'!$I54, "Y", "N"))</f>
        <v/>
      </c>
      <c r="Y54" s="54" t="str">
        <f>IF(ISBLANK('Prediction Log'!$M54), "", IF('Prediction Log'!$Z54="N", "N", "Y"))</f>
        <v/>
      </c>
      <c r="Z54" s="54" t="str">
        <f>IF(ISBLANK('Prediction Log'!$M54), "",IF('Prediction Log'!$I54&lt;&gt;'Prediction Log'!$M54, "Y",IF(AND('Prediction Log'!$E54&gt;0, 'Prediction Log'!$P54&gt;'Prediction Log'!$E54), "Y", IF(AND('Prediction Log'!$E54&lt;0, 'Prediction Log'!$P54&lt;'Prediction Log'!$E54), "Y", IF('Prediction Log'!$P54='Prediction Log'!$E54, "PUSH", "N")))))</f>
        <v/>
      </c>
      <c r="AA54" s="54" t="str">
        <f>IF(ISBLANK('Prediction Log'!$M54), "",IF(AND('Prediction Log'!$X54="Y", 'Prediction Log'!$Z54="Y"), "Y", "N"))</f>
        <v/>
      </c>
      <c r="AB54" s="53" t="str">
        <f>IF(ISBLANK('Prediction Log'!$M54), "",IF('Prediction Log'!$D54&gt;0, 'Prediction Log'!$P54-'Prediction Log'!$D54, IF('Prediction Log'!$D54&lt;0, -'Prediction Log'!$P54+'Prediction Log'!$D54, "NA")))</f>
        <v/>
      </c>
      <c r="AC54" s="53" t="str">
        <f>IF(ISBLANK('Prediction Log'!$M54), "",ABS('Prediction Log'!$AB54))</f>
        <v/>
      </c>
      <c r="AD54" s="54" t="str">
        <f>IF(ISBLANK('Prediction Log'!$M54), "",IF('Prediction Log'!$E54&gt;0, 'Prediction Log'!$P54-'Prediction Log'!$E54, IF('Prediction Log'!$E54&lt;0, -'Prediction Log'!$P54+'Prediction Log'!$E54, "NA")))</f>
        <v/>
      </c>
      <c r="AE54" s="54" t="str">
        <f>IF(ISBLANK('Prediction Log'!$M54), "",ABS('Prediction Log'!$AD54))</f>
        <v/>
      </c>
    </row>
    <row r="55" spans="1:31" x14ac:dyDescent="0.45">
      <c r="A55" t="str">
        <f>IF(ISBLANK(Games!$B55), "",Games!A55)</f>
        <v/>
      </c>
      <c r="B55" t="str">
        <f>IF(ISBLANK(Games!$B55), "",Games!B55)</f>
        <v/>
      </c>
      <c r="C55" t="str">
        <f>IF(ISBLANK(Games!$B55), "",Games!C55)</f>
        <v/>
      </c>
      <c r="D55" t="str">
        <f>IF(ISBLANK(Games!$B55), "",Games!D55)</f>
        <v/>
      </c>
      <c r="E55" t="str">
        <f>IF(ISBLANK(Games!$B55), "",Games!E55)</f>
        <v/>
      </c>
      <c r="F55" s="30" t="e">
        <f>'Calc - Win Probability'!N55</f>
        <v>#N/A</v>
      </c>
      <c r="G55" s="28" t="str">
        <f>Games!H55</f>
        <v/>
      </c>
      <c r="H55" s="64" t="str">
        <f>IF(ISBLANK(Games!B55), "", IF('Prediction Log'!$D55&lt;0, 'Prediction Log'!$B55, 'Prediction Log'!$C55))</f>
        <v/>
      </c>
      <c r="I55" s="60" t="str">
        <f>IF(ISBLANK(Games!$B55), "",Games!F55)</f>
        <v/>
      </c>
      <c r="J55" s="60" t="e">
        <f>IF('Prediction Log'!$F55&gt;0.5, 'Prediction Log'!$B55, IF('Prediction Log'!$F55&lt;0.5, 'Prediction Log'!$C55, "PICK"))</f>
        <v>#N/A</v>
      </c>
      <c r="K55" s="62" t="str">
        <f>IF(ISBLANK(Games!B55), "",IF('Prediction Log'!$J55='Prediction Log'!$B55, 'Prediction Log'!$F55, 1-'Prediction Log'!$F55))</f>
        <v/>
      </c>
      <c r="L55" s="28" t="str">
        <f>IF(ISBLANK(Games!$B55), "",Games!I55)</f>
        <v/>
      </c>
      <c r="P55" s="48" t="str">
        <f>IF(ISBLANK('Prediction Log'!$N55), "",'Prediction Log'!$O55-'Prediction Log'!$N55)</f>
        <v/>
      </c>
      <c r="Q55" s="55" t="str">
        <f>IF(ISBLANK('Prediction Log'!$N55), "",IF('Prediction Log'!$M55&lt;&gt;'Prediction Log'!$H55, "Y", IF(AND('Prediction Log'!$M55='Prediction Log'!$H55, ABS((-1*'Prediction Log'!$P55))&gt;ABS('Prediction Log'!$D55)), "Y", IF('Prediction Log'!$D55='Prediction Log'!$P55, "PUSH", "N"))))</f>
        <v/>
      </c>
      <c r="R55" s="56" t="str">
        <f>IF(ISBLANK('Prediction Log'!$M55), "",IF('Prediction Log'!$P55&lt;'Prediction Log'!$D55, "Y", IF('Prediction Log'!$P55='Prediction Log'!$D55, "PUSH", "N")))</f>
        <v/>
      </c>
      <c r="S55" s="56" t="str">
        <f>IF(ISBLANK('Prediction Log'!$M55), "",IF('Prediction Log'!$P55&lt;'Prediction Log'!$E55, "Y", IF('Prediction Log'!$P55='Prediction Log'!$E55, "PUSH", "N")))</f>
        <v/>
      </c>
      <c r="T55" s="66" t="str">
        <f>IF(ISBLANK('Prediction Log'!$M55), "",IF('Prediction Log'!$J55='Prediction Log'!$M55, "Y", "N"))</f>
        <v/>
      </c>
      <c r="U55" s="57" t="str">
        <f>IF(ISBLANK('Prediction Log'!$M55),"",IF('Prediction Log'!$M55='Prediction Log'!$H55, "Y", "N"))</f>
        <v/>
      </c>
      <c r="V55" s="52" t="str">
        <f>IF(ISBLANK('Prediction Log'!$M55), "",IF('Prediction Log'!$H55&lt;&gt;'Prediction Log'!$M55, "Y",IF(AND('Prediction Log'!$D55&gt;0, 'Prediction Log'!$P55&gt;'Prediction Log'!$D55), "Y", IF(AND('Prediction Log'!$D55&lt;0, 'Prediction Log'!$P55&lt;'Prediction Log'!$D55), "Y", IF('Prediction Log'!$P55='Prediction Log'!$D55, "PUSH", "N")))))</f>
        <v/>
      </c>
      <c r="W55" s="53" t="str">
        <f>IF(ISBLANK('Prediction Log'!$M55), "",IF(AND('Prediction Log'!$U55="Y", 'Prediction Log'!$V55="Y"), "Y", "N"))</f>
        <v/>
      </c>
      <c r="X55" s="54" t="str">
        <f>IF(ISBLANK('Prediction Log'!$M55),"",IF('Prediction Log'!$M55='Prediction Log'!$I55, "Y", "N"))</f>
        <v/>
      </c>
      <c r="Y55" s="54" t="str">
        <f>IF(ISBLANK('Prediction Log'!$M55), "", IF('Prediction Log'!$Z55="N", "N", "Y"))</f>
        <v/>
      </c>
      <c r="Z55" s="54" t="str">
        <f>IF(ISBLANK('Prediction Log'!$M55), "",IF('Prediction Log'!$I55&lt;&gt;'Prediction Log'!$M55, "Y",IF(AND('Prediction Log'!$E55&gt;0, 'Prediction Log'!$P55&gt;'Prediction Log'!$E55), "Y", IF(AND('Prediction Log'!$E55&lt;0, 'Prediction Log'!$P55&lt;'Prediction Log'!$E55), "Y", IF('Prediction Log'!$P55='Prediction Log'!$E55, "PUSH", "N")))))</f>
        <v/>
      </c>
      <c r="AA55" s="54" t="str">
        <f>IF(ISBLANK('Prediction Log'!$M55), "",IF(AND('Prediction Log'!$X55="Y", 'Prediction Log'!$Z55="Y"), "Y", "N"))</f>
        <v/>
      </c>
      <c r="AB55" s="53" t="str">
        <f>IF(ISBLANK('Prediction Log'!$M55), "",IF('Prediction Log'!$D55&gt;0, 'Prediction Log'!$P55-'Prediction Log'!$D55, IF('Prediction Log'!$D55&lt;0, -'Prediction Log'!$P55+'Prediction Log'!$D55, "NA")))</f>
        <v/>
      </c>
      <c r="AC55" s="53" t="str">
        <f>IF(ISBLANK('Prediction Log'!$M55), "",ABS('Prediction Log'!$AB55))</f>
        <v/>
      </c>
      <c r="AD55" s="54" t="str">
        <f>IF(ISBLANK('Prediction Log'!$M55), "",IF('Prediction Log'!$E55&gt;0, 'Prediction Log'!$P55-'Prediction Log'!$E55, IF('Prediction Log'!$E55&lt;0, -'Prediction Log'!$P55+'Prediction Log'!$E55, "NA")))</f>
        <v/>
      </c>
      <c r="AE55" s="54" t="str">
        <f>IF(ISBLANK('Prediction Log'!$M55), "",ABS('Prediction Log'!$AD55))</f>
        <v/>
      </c>
    </row>
    <row r="56" spans="1:31" x14ac:dyDescent="0.45">
      <c r="A56" t="str">
        <f>IF(ISBLANK(Games!$B56), "",Games!A56)</f>
        <v/>
      </c>
      <c r="B56" t="str">
        <f>IF(ISBLANK(Games!$B56), "",Games!B56)</f>
        <v/>
      </c>
      <c r="C56" t="str">
        <f>IF(ISBLANK(Games!$B56), "",Games!C56)</f>
        <v/>
      </c>
      <c r="D56" t="str">
        <f>IF(ISBLANK(Games!$B56), "",Games!D56)</f>
        <v/>
      </c>
      <c r="E56" t="str">
        <f>IF(ISBLANK(Games!$B56), "",Games!E56)</f>
        <v/>
      </c>
      <c r="F56" s="30" t="e">
        <f>'Calc - Win Probability'!N56</f>
        <v>#N/A</v>
      </c>
      <c r="G56" s="28" t="str">
        <f>Games!H56</f>
        <v/>
      </c>
      <c r="H56" s="64" t="str">
        <f>IF(ISBLANK(Games!B56), "", IF('Prediction Log'!$D56&lt;0, 'Prediction Log'!$B56, 'Prediction Log'!$C56))</f>
        <v/>
      </c>
      <c r="I56" s="60" t="str">
        <f>IF(ISBLANK(Games!$B56), "",Games!F56)</f>
        <v/>
      </c>
      <c r="J56" s="60" t="e">
        <f>IF('Prediction Log'!$F56&gt;0.5, 'Prediction Log'!$B56, IF('Prediction Log'!$F56&lt;0.5, 'Prediction Log'!$C56, "PICK"))</f>
        <v>#N/A</v>
      </c>
      <c r="K56" s="62" t="str">
        <f>IF(ISBLANK(Games!B56), "",IF('Prediction Log'!$J56='Prediction Log'!$B56, 'Prediction Log'!$F56, 1-'Prediction Log'!$F56))</f>
        <v/>
      </c>
      <c r="L56" s="28" t="str">
        <f>IF(ISBLANK(Games!$B56), "",Games!I56)</f>
        <v/>
      </c>
      <c r="P56" s="48" t="str">
        <f>IF(ISBLANK('Prediction Log'!$N56), "",'Prediction Log'!$O56-'Prediction Log'!$N56)</f>
        <v/>
      </c>
      <c r="Q56" s="55" t="str">
        <f>IF(ISBLANK('Prediction Log'!$N56), "",IF('Prediction Log'!$M56&lt;&gt;'Prediction Log'!$H56, "Y", IF(AND('Prediction Log'!$M56='Prediction Log'!$H56, ABS((-1*'Prediction Log'!$P56))&gt;ABS('Prediction Log'!$D56)), "Y", IF('Prediction Log'!$D56='Prediction Log'!$P56, "PUSH", "N"))))</f>
        <v/>
      </c>
      <c r="R56" s="56" t="str">
        <f>IF(ISBLANK('Prediction Log'!$M56), "",IF('Prediction Log'!$P56&lt;'Prediction Log'!$D56, "Y", IF('Prediction Log'!$P56='Prediction Log'!$D56, "PUSH", "N")))</f>
        <v/>
      </c>
      <c r="S56" s="56" t="str">
        <f>IF(ISBLANK('Prediction Log'!$M56), "",IF('Prediction Log'!$P56&lt;'Prediction Log'!$E56, "Y", IF('Prediction Log'!$P56='Prediction Log'!$E56, "PUSH", "N")))</f>
        <v/>
      </c>
      <c r="T56" s="66" t="str">
        <f>IF(ISBLANK('Prediction Log'!$M56), "",IF('Prediction Log'!$J56='Prediction Log'!$M56, "Y", "N"))</f>
        <v/>
      </c>
      <c r="U56" s="57" t="str">
        <f>IF(ISBLANK('Prediction Log'!$M56),"",IF('Prediction Log'!$M56='Prediction Log'!$H56, "Y", "N"))</f>
        <v/>
      </c>
      <c r="V56" s="52" t="str">
        <f>IF(ISBLANK('Prediction Log'!$M56), "",IF('Prediction Log'!$H56&lt;&gt;'Prediction Log'!$M56, "Y",IF(AND('Prediction Log'!$D56&gt;0, 'Prediction Log'!$P56&gt;'Prediction Log'!$D56), "Y", IF(AND('Prediction Log'!$D56&lt;0, 'Prediction Log'!$P56&lt;'Prediction Log'!$D56), "Y", IF('Prediction Log'!$P56='Prediction Log'!$D56, "PUSH", "N")))))</f>
        <v/>
      </c>
      <c r="W56" s="53" t="str">
        <f>IF(ISBLANK('Prediction Log'!$M56), "",IF(AND('Prediction Log'!$U56="Y", 'Prediction Log'!$V56="Y"), "Y", "N"))</f>
        <v/>
      </c>
      <c r="X56" s="54" t="str">
        <f>IF(ISBLANK('Prediction Log'!$M56),"",IF('Prediction Log'!$M56='Prediction Log'!$I56, "Y", "N"))</f>
        <v/>
      </c>
      <c r="Y56" s="54" t="str">
        <f>IF(ISBLANK('Prediction Log'!$M56), "", IF('Prediction Log'!$Z56="N", "N", "Y"))</f>
        <v/>
      </c>
      <c r="Z56" s="54" t="str">
        <f>IF(ISBLANK('Prediction Log'!$M56), "",IF('Prediction Log'!$I56&lt;&gt;'Prediction Log'!$M56, "Y",IF(AND('Prediction Log'!$E56&gt;0, 'Prediction Log'!$P56&gt;'Prediction Log'!$E56), "Y", IF(AND('Prediction Log'!$E56&lt;0, 'Prediction Log'!$P56&lt;'Prediction Log'!$E56), "Y", IF('Prediction Log'!$P56='Prediction Log'!$E56, "PUSH", "N")))))</f>
        <v/>
      </c>
      <c r="AA56" s="54" t="str">
        <f>IF(ISBLANK('Prediction Log'!$M56), "",IF(AND('Prediction Log'!$X56="Y", 'Prediction Log'!$Z56="Y"), "Y", "N"))</f>
        <v/>
      </c>
      <c r="AB56" s="53" t="str">
        <f>IF(ISBLANK('Prediction Log'!$M56), "",IF('Prediction Log'!$D56&gt;0, 'Prediction Log'!$P56-'Prediction Log'!$D56, IF('Prediction Log'!$D56&lt;0, -'Prediction Log'!$P56+'Prediction Log'!$D56, "NA")))</f>
        <v/>
      </c>
      <c r="AC56" s="53" t="str">
        <f>IF(ISBLANK('Prediction Log'!$M56), "",ABS('Prediction Log'!$AB56))</f>
        <v/>
      </c>
      <c r="AD56" s="54" t="str">
        <f>IF(ISBLANK('Prediction Log'!$M56), "",IF('Prediction Log'!$E56&gt;0, 'Prediction Log'!$P56-'Prediction Log'!$E56, IF('Prediction Log'!$E56&lt;0, -'Prediction Log'!$P56+'Prediction Log'!$E56, "NA")))</f>
        <v/>
      </c>
      <c r="AE56" s="54" t="str">
        <f>IF(ISBLANK('Prediction Log'!$M56), "",ABS('Prediction Log'!$AD56))</f>
        <v/>
      </c>
    </row>
    <row r="57" spans="1:31" x14ac:dyDescent="0.45">
      <c r="A57" t="str">
        <f>IF(ISBLANK(Games!$B57), "",Games!A57)</f>
        <v/>
      </c>
      <c r="B57" t="str">
        <f>IF(ISBLANK(Games!$B57), "",Games!B57)</f>
        <v/>
      </c>
      <c r="C57" t="str">
        <f>IF(ISBLANK(Games!$B57), "",Games!C57)</f>
        <v/>
      </c>
      <c r="D57" t="str">
        <f>IF(ISBLANK(Games!$B57), "",Games!D57)</f>
        <v/>
      </c>
      <c r="E57" t="str">
        <f>IF(ISBLANK(Games!$B57), "",Games!E57)</f>
        <v/>
      </c>
      <c r="F57" s="30" t="e">
        <f>'Calc - Win Probability'!N57</f>
        <v>#N/A</v>
      </c>
      <c r="G57" s="28" t="str">
        <f>Games!H57</f>
        <v/>
      </c>
      <c r="H57" s="64" t="str">
        <f>IF(ISBLANK(Games!B57), "", IF('Prediction Log'!$D57&lt;0, 'Prediction Log'!$B57, 'Prediction Log'!$C57))</f>
        <v/>
      </c>
      <c r="I57" s="60" t="str">
        <f>IF(ISBLANK(Games!$B57), "",Games!F57)</f>
        <v/>
      </c>
      <c r="J57" s="60" t="e">
        <f>IF('Prediction Log'!$F57&gt;0.5, 'Prediction Log'!$B57, IF('Prediction Log'!$F57&lt;0.5, 'Prediction Log'!$C57, "PICK"))</f>
        <v>#N/A</v>
      </c>
      <c r="K57" s="62" t="str">
        <f>IF(ISBLANK(Games!B57), "",IF('Prediction Log'!$J57='Prediction Log'!$B57, 'Prediction Log'!$F57, 1-'Prediction Log'!$F57))</f>
        <v/>
      </c>
      <c r="L57" s="28" t="str">
        <f>IF(ISBLANK(Games!$B57), "",Games!I57)</f>
        <v/>
      </c>
      <c r="P57" s="48" t="str">
        <f>IF(ISBLANK('Prediction Log'!$N57), "",'Prediction Log'!$O57-'Prediction Log'!$N57)</f>
        <v/>
      </c>
      <c r="Q57" s="55" t="str">
        <f>IF(ISBLANK('Prediction Log'!$N57), "",IF('Prediction Log'!$M57&lt;&gt;'Prediction Log'!$H57, "Y", IF(AND('Prediction Log'!$M57='Prediction Log'!$H57, ABS((-1*'Prediction Log'!$P57))&gt;ABS('Prediction Log'!$D57)), "Y", IF('Prediction Log'!$D57='Prediction Log'!$P57, "PUSH", "N"))))</f>
        <v/>
      </c>
      <c r="R57" s="56" t="str">
        <f>IF(ISBLANK('Prediction Log'!$M57), "",IF('Prediction Log'!$P57&lt;'Prediction Log'!$D57, "Y", IF('Prediction Log'!$P57='Prediction Log'!$D57, "PUSH", "N")))</f>
        <v/>
      </c>
      <c r="S57" s="56" t="str">
        <f>IF(ISBLANK('Prediction Log'!$M57), "",IF('Prediction Log'!$P57&lt;'Prediction Log'!$E57, "Y", IF('Prediction Log'!$P57='Prediction Log'!$E57, "PUSH", "N")))</f>
        <v/>
      </c>
      <c r="T57" s="66" t="str">
        <f>IF(ISBLANK('Prediction Log'!$M57), "",IF('Prediction Log'!$J57='Prediction Log'!$M57, "Y", "N"))</f>
        <v/>
      </c>
      <c r="U57" s="57" t="str">
        <f>IF(ISBLANK('Prediction Log'!$M57),"",IF('Prediction Log'!$M57='Prediction Log'!$H57, "Y", "N"))</f>
        <v/>
      </c>
      <c r="V57" s="52" t="str">
        <f>IF(ISBLANK('Prediction Log'!$M57), "",IF('Prediction Log'!$H57&lt;&gt;'Prediction Log'!$M57, "Y",IF(AND('Prediction Log'!$D57&gt;0, 'Prediction Log'!$P57&gt;'Prediction Log'!$D57), "Y", IF(AND('Prediction Log'!$D57&lt;0, 'Prediction Log'!$P57&lt;'Prediction Log'!$D57), "Y", IF('Prediction Log'!$P57='Prediction Log'!$D57, "PUSH", "N")))))</f>
        <v/>
      </c>
      <c r="W57" s="53" t="str">
        <f>IF(ISBLANK('Prediction Log'!$M57), "",IF(AND('Prediction Log'!$U57="Y", 'Prediction Log'!$V57="Y"), "Y", "N"))</f>
        <v/>
      </c>
      <c r="X57" s="54" t="str">
        <f>IF(ISBLANK('Prediction Log'!$M57),"",IF('Prediction Log'!$M57='Prediction Log'!$I57, "Y", "N"))</f>
        <v/>
      </c>
      <c r="Y57" s="54" t="str">
        <f>IF(ISBLANK('Prediction Log'!$M57), "", IF('Prediction Log'!$Z57="N", "N", "Y"))</f>
        <v/>
      </c>
      <c r="Z57" s="54" t="str">
        <f>IF(ISBLANK('Prediction Log'!$M57), "",IF('Prediction Log'!$I57&lt;&gt;'Prediction Log'!$M57, "Y",IF(AND('Prediction Log'!$E57&gt;0, 'Prediction Log'!$P57&gt;'Prediction Log'!$E57), "Y", IF(AND('Prediction Log'!$E57&lt;0, 'Prediction Log'!$P57&lt;'Prediction Log'!$E57), "Y", IF('Prediction Log'!$P57='Prediction Log'!$E57, "PUSH", "N")))))</f>
        <v/>
      </c>
      <c r="AA57" s="54" t="str">
        <f>IF(ISBLANK('Prediction Log'!$M57), "",IF(AND('Prediction Log'!$X57="Y", 'Prediction Log'!$Z57="Y"), "Y", "N"))</f>
        <v/>
      </c>
      <c r="AB57" s="53" t="str">
        <f>IF(ISBLANK('Prediction Log'!$M57), "",IF('Prediction Log'!$D57&gt;0, 'Prediction Log'!$P57-'Prediction Log'!$D57, IF('Prediction Log'!$D57&lt;0, -'Prediction Log'!$P57+'Prediction Log'!$D57, "NA")))</f>
        <v/>
      </c>
      <c r="AC57" s="53" t="str">
        <f>IF(ISBLANK('Prediction Log'!$M57), "",ABS('Prediction Log'!$AB57))</f>
        <v/>
      </c>
      <c r="AD57" s="54" t="str">
        <f>IF(ISBLANK('Prediction Log'!$M57), "",IF('Prediction Log'!$E57&gt;0, 'Prediction Log'!$P57-'Prediction Log'!$E57, IF('Prediction Log'!$E57&lt;0, -'Prediction Log'!$P57+'Prediction Log'!$E57, "NA")))</f>
        <v/>
      </c>
      <c r="AE57" s="54" t="str">
        <f>IF(ISBLANK('Prediction Log'!$M57), "",ABS('Prediction Log'!$AD57))</f>
        <v/>
      </c>
    </row>
    <row r="58" spans="1:31" x14ac:dyDescent="0.45">
      <c r="A58" t="str">
        <f>IF(ISBLANK(Games!$B58), "",Games!A58)</f>
        <v/>
      </c>
      <c r="B58" t="str">
        <f>IF(ISBLANK(Games!$B58), "",Games!B58)</f>
        <v/>
      </c>
      <c r="C58" t="str">
        <f>IF(ISBLANK(Games!$B58), "",Games!C58)</f>
        <v/>
      </c>
      <c r="D58" t="str">
        <f>IF(ISBLANK(Games!$B58), "",Games!D58)</f>
        <v/>
      </c>
      <c r="E58" t="str">
        <f>IF(ISBLANK(Games!$B58), "",Games!E58)</f>
        <v/>
      </c>
      <c r="F58" s="30" t="e">
        <f>'Calc - Win Probability'!N58</f>
        <v>#N/A</v>
      </c>
      <c r="G58" s="28" t="str">
        <f>Games!H58</f>
        <v/>
      </c>
      <c r="H58" s="64" t="str">
        <f>IF(ISBLANK(Games!B58), "", IF('Prediction Log'!$D58&lt;0, 'Prediction Log'!$B58, 'Prediction Log'!$C58))</f>
        <v/>
      </c>
      <c r="I58" s="60" t="str">
        <f>IF(ISBLANK(Games!$B58), "",Games!F58)</f>
        <v/>
      </c>
      <c r="J58" s="60" t="e">
        <f>IF('Prediction Log'!$F58&gt;0.5, 'Prediction Log'!$B58, IF('Prediction Log'!$F58&lt;0.5, 'Prediction Log'!$C58, "PICK"))</f>
        <v>#N/A</v>
      </c>
      <c r="K58" s="62" t="str">
        <f>IF(ISBLANK(Games!B58), "",IF('Prediction Log'!$J58='Prediction Log'!$B58, 'Prediction Log'!$F58, 1-'Prediction Log'!$F58))</f>
        <v/>
      </c>
      <c r="L58" s="28" t="str">
        <f>IF(ISBLANK(Games!$B58), "",Games!I58)</f>
        <v/>
      </c>
      <c r="P58" s="48" t="str">
        <f>IF(ISBLANK('Prediction Log'!$N58), "",'Prediction Log'!$O58-'Prediction Log'!$N58)</f>
        <v/>
      </c>
      <c r="Q58" s="55" t="str">
        <f>IF(ISBLANK('Prediction Log'!$N58), "",IF('Prediction Log'!$M58&lt;&gt;'Prediction Log'!$H58, "Y", IF(AND('Prediction Log'!$M58='Prediction Log'!$H58, ABS((-1*'Prediction Log'!$P58))&gt;ABS('Prediction Log'!$D58)), "Y", IF('Prediction Log'!$D58='Prediction Log'!$P58, "PUSH", "N"))))</f>
        <v/>
      </c>
      <c r="R58" s="56" t="str">
        <f>IF(ISBLANK('Prediction Log'!$M58), "",IF('Prediction Log'!$P58&lt;'Prediction Log'!$D58, "Y", IF('Prediction Log'!$P58='Prediction Log'!$D58, "PUSH", "N")))</f>
        <v/>
      </c>
      <c r="S58" s="56" t="str">
        <f>IF(ISBLANK('Prediction Log'!$M58), "",IF('Prediction Log'!$P58&lt;'Prediction Log'!$E58, "Y", IF('Prediction Log'!$P58='Prediction Log'!$E58, "PUSH", "N")))</f>
        <v/>
      </c>
      <c r="T58" s="66" t="str">
        <f>IF(ISBLANK('Prediction Log'!$M58), "",IF('Prediction Log'!$J58='Prediction Log'!$M58, "Y", "N"))</f>
        <v/>
      </c>
      <c r="U58" s="57" t="str">
        <f>IF(ISBLANK('Prediction Log'!$M58),"",IF('Prediction Log'!$M58='Prediction Log'!$H58, "Y", "N"))</f>
        <v/>
      </c>
      <c r="V58" s="52" t="str">
        <f>IF(ISBLANK('Prediction Log'!$M58), "",IF('Prediction Log'!$H58&lt;&gt;'Prediction Log'!$M58, "Y",IF(AND('Prediction Log'!$D58&gt;0, 'Prediction Log'!$P58&gt;'Prediction Log'!$D58), "Y", IF(AND('Prediction Log'!$D58&lt;0, 'Prediction Log'!$P58&lt;'Prediction Log'!$D58), "Y", IF('Prediction Log'!$P58='Prediction Log'!$D58, "PUSH", "N")))))</f>
        <v/>
      </c>
      <c r="W58" s="53" t="str">
        <f>IF(ISBLANK('Prediction Log'!$M58), "",IF(AND('Prediction Log'!$U58="Y", 'Prediction Log'!$V58="Y"), "Y", "N"))</f>
        <v/>
      </c>
      <c r="X58" s="54" t="str">
        <f>IF(ISBLANK('Prediction Log'!$M58),"",IF('Prediction Log'!$M58='Prediction Log'!$I58, "Y", "N"))</f>
        <v/>
      </c>
      <c r="Y58" s="54" t="str">
        <f>IF(ISBLANK('Prediction Log'!$M58), "", IF('Prediction Log'!$Z58="N", "N", "Y"))</f>
        <v/>
      </c>
      <c r="Z58" s="54" t="str">
        <f>IF(ISBLANK('Prediction Log'!$M58), "",IF('Prediction Log'!$I58&lt;&gt;'Prediction Log'!$M58, "Y",IF(AND('Prediction Log'!$E58&gt;0, 'Prediction Log'!$P58&gt;'Prediction Log'!$E58), "Y", IF(AND('Prediction Log'!$E58&lt;0, 'Prediction Log'!$P58&lt;'Prediction Log'!$E58), "Y", IF('Prediction Log'!$P58='Prediction Log'!$E58, "PUSH", "N")))))</f>
        <v/>
      </c>
      <c r="AA58" s="54" t="str">
        <f>IF(ISBLANK('Prediction Log'!$M58), "",IF(AND('Prediction Log'!$X58="Y", 'Prediction Log'!$Z58="Y"), "Y", "N"))</f>
        <v/>
      </c>
      <c r="AB58" s="53" t="str">
        <f>IF(ISBLANK('Prediction Log'!$M58), "",IF('Prediction Log'!$D58&gt;0, 'Prediction Log'!$P58-'Prediction Log'!$D58, IF('Prediction Log'!$D58&lt;0, -'Prediction Log'!$P58+'Prediction Log'!$D58, "NA")))</f>
        <v/>
      </c>
      <c r="AC58" s="53" t="str">
        <f>IF(ISBLANK('Prediction Log'!$M58), "",ABS('Prediction Log'!$AB58))</f>
        <v/>
      </c>
      <c r="AD58" s="54" t="str">
        <f>IF(ISBLANK('Prediction Log'!$M58), "",IF('Prediction Log'!$E58&gt;0, 'Prediction Log'!$P58-'Prediction Log'!$E58, IF('Prediction Log'!$E58&lt;0, -'Prediction Log'!$P58+'Prediction Log'!$E58, "NA")))</f>
        <v/>
      </c>
      <c r="AE58" s="54" t="str">
        <f>IF(ISBLANK('Prediction Log'!$M58), "",ABS('Prediction Log'!$AD58))</f>
        <v/>
      </c>
    </row>
    <row r="59" spans="1:31" x14ac:dyDescent="0.45">
      <c r="A59" t="str">
        <f>IF(ISBLANK(Games!$B59), "",Games!A59)</f>
        <v/>
      </c>
      <c r="B59" t="str">
        <f>IF(ISBLANK(Games!$B59), "",Games!B59)</f>
        <v/>
      </c>
      <c r="C59" t="str">
        <f>IF(ISBLANK(Games!$B59), "",Games!C59)</f>
        <v/>
      </c>
      <c r="D59" t="str">
        <f>IF(ISBLANK(Games!$B59), "",Games!D59)</f>
        <v/>
      </c>
      <c r="E59" t="str">
        <f>IF(ISBLANK(Games!$B59), "",Games!E59)</f>
        <v/>
      </c>
      <c r="F59" s="30" t="e">
        <f>'Calc - Win Probability'!N59</f>
        <v>#N/A</v>
      </c>
      <c r="G59" s="28" t="str">
        <f>Games!H59</f>
        <v/>
      </c>
      <c r="H59" s="64" t="str">
        <f>IF(ISBLANK(Games!B59), "", IF('Prediction Log'!$D59&lt;0, 'Prediction Log'!$B59, 'Prediction Log'!$C59))</f>
        <v/>
      </c>
      <c r="I59" s="60" t="str">
        <f>IF(ISBLANK(Games!$B59), "",Games!F59)</f>
        <v/>
      </c>
      <c r="J59" s="60" t="e">
        <f>IF('Prediction Log'!$F59&gt;0.5, 'Prediction Log'!$B59, IF('Prediction Log'!$F59&lt;0.5, 'Prediction Log'!$C59, "PICK"))</f>
        <v>#N/A</v>
      </c>
      <c r="K59" s="62" t="str">
        <f>IF(ISBLANK(Games!B59), "",IF('Prediction Log'!$J59='Prediction Log'!$B59, 'Prediction Log'!$F59, 1-'Prediction Log'!$F59))</f>
        <v/>
      </c>
      <c r="L59" s="28" t="str">
        <f>IF(ISBLANK(Games!$B59), "",Games!I59)</f>
        <v/>
      </c>
      <c r="P59" s="48" t="str">
        <f>IF(ISBLANK('Prediction Log'!$N59), "",'Prediction Log'!$O59-'Prediction Log'!$N59)</f>
        <v/>
      </c>
      <c r="Q59" s="55" t="str">
        <f>IF(ISBLANK('Prediction Log'!$N59), "",IF('Prediction Log'!$M59&lt;&gt;'Prediction Log'!$H59, "Y", IF(AND('Prediction Log'!$M59='Prediction Log'!$H59, ABS((-1*'Prediction Log'!$P59))&gt;ABS('Prediction Log'!$D59)), "Y", IF('Prediction Log'!$D59='Prediction Log'!$P59, "PUSH", "N"))))</f>
        <v/>
      </c>
      <c r="R59" s="56" t="str">
        <f>IF(ISBLANK('Prediction Log'!$M59), "",IF('Prediction Log'!$P59&lt;'Prediction Log'!$D59, "Y", IF('Prediction Log'!$P59='Prediction Log'!$D59, "PUSH", "N")))</f>
        <v/>
      </c>
      <c r="S59" s="56" t="str">
        <f>IF(ISBLANK('Prediction Log'!$M59), "",IF('Prediction Log'!$P59&lt;'Prediction Log'!$E59, "Y", IF('Prediction Log'!$P59='Prediction Log'!$E59, "PUSH", "N")))</f>
        <v/>
      </c>
      <c r="T59" s="66" t="str">
        <f>IF(ISBLANK('Prediction Log'!$M59), "",IF('Prediction Log'!$J59='Prediction Log'!$M59, "Y", "N"))</f>
        <v/>
      </c>
      <c r="U59" s="57" t="str">
        <f>IF(ISBLANK('Prediction Log'!$M59),"",IF('Prediction Log'!$M59='Prediction Log'!$H59, "Y", "N"))</f>
        <v/>
      </c>
      <c r="V59" s="52" t="str">
        <f>IF(ISBLANK('Prediction Log'!$M59), "",IF('Prediction Log'!$H59&lt;&gt;'Prediction Log'!$M59, "Y",IF(AND('Prediction Log'!$D59&gt;0, 'Prediction Log'!$P59&gt;'Prediction Log'!$D59), "Y", IF(AND('Prediction Log'!$D59&lt;0, 'Prediction Log'!$P59&lt;'Prediction Log'!$D59), "Y", IF('Prediction Log'!$P59='Prediction Log'!$D59, "PUSH", "N")))))</f>
        <v/>
      </c>
      <c r="W59" s="53" t="str">
        <f>IF(ISBLANK('Prediction Log'!$M59), "",IF(AND('Prediction Log'!$U59="Y", 'Prediction Log'!$V59="Y"), "Y", "N"))</f>
        <v/>
      </c>
      <c r="X59" s="54" t="str">
        <f>IF(ISBLANK('Prediction Log'!$M59),"",IF('Prediction Log'!$M59='Prediction Log'!$I59, "Y", "N"))</f>
        <v/>
      </c>
      <c r="Y59" s="54" t="str">
        <f>IF(ISBLANK('Prediction Log'!$M59), "", IF('Prediction Log'!$Z59="N", "N", "Y"))</f>
        <v/>
      </c>
      <c r="Z59" s="54" t="str">
        <f>IF(ISBLANK('Prediction Log'!$M59), "",IF('Prediction Log'!$I59&lt;&gt;'Prediction Log'!$M59, "Y",IF(AND('Prediction Log'!$E59&gt;0, 'Prediction Log'!$P59&gt;'Prediction Log'!$E59), "Y", IF(AND('Prediction Log'!$E59&lt;0, 'Prediction Log'!$P59&lt;'Prediction Log'!$E59), "Y", IF('Prediction Log'!$P59='Prediction Log'!$E59, "PUSH", "N")))))</f>
        <v/>
      </c>
      <c r="AA59" s="54" t="str">
        <f>IF(ISBLANK('Prediction Log'!$M59), "",IF(AND('Prediction Log'!$X59="Y", 'Prediction Log'!$Z59="Y"), "Y", "N"))</f>
        <v/>
      </c>
      <c r="AB59" s="53" t="str">
        <f>IF(ISBLANK('Prediction Log'!$M59), "",IF('Prediction Log'!$D59&gt;0, 'Prediction Log'!$P59-'Prediction Log'!$D59, IF('Prediction Log'!$D59&lt;0, -'Prediction Log'!$P59+'Prediction Log'!$D59, "NA")))</f>
        <v/>
      </c>
      <c r="AC59" s="53" t="str">
        <f>IF(ISBLANK('Prediction Log'!$M59), "",ABS('Prediction Log'!$AB59))</f>
        <v/>
      </c>
      <c r="AD59" s="54" t="str">
        <f>IF(ISBLANK('Prediction Log'!$M59), "",IF('Prediction Log'!$E59&gt;0, 'Prediction Log'!$P59-'Prediction Log'!$E59, IF('Prediction Log'!$E59&lt;0, -'Prediction Log'!$P59+'Prediction Log'!$E59, "NA")))</f>
        <v/>
      </c>
      <c r="AE59" s="54" t="str">
        <f>IF(ISBLANK('Prediction Log'!$M59), "",ABS('Prediction Log'!$AD59))</f>
        <v/>
      </c>
    </row>
    <row r="60" spans="1:31" x14ac:dyDescent="0.45">
      <c r="A60" t="str">
        <f>IF(ISBLANK(Games!$B60), "",Games!A60)</f>
        <v/>
      </c>
      <c r="B60" t="str">
        <f>IF(ISBLANK(Games!$B60), "",Games!B60)</f>
        <v/>
      </c>
      <c r="C60" t="str">
        <f>IF(ISBLANK(Games!$B60), "",Games!C60)</f>
        <v/>
      </c>
      <c r="D60" t="str">
        <f>IF(ISBLANK(Games!$B60), "",Games!D60)</f>
        <v/>
      </c>
      <c r="E60" t="str">
        <f>IF(ISBLANK(Games!$B60), "",Games!E60)</f>
        <v/>
      </c>
      <c r="F60" s="30" t="e">
        <f>'Calc - Win Probability'!N60</f>
        <v>#N/A</v>
      </c>
      <c r="G60" s="28" t="str">
        <f>Games!H60</f>
        <v/>
      </c>
      <c r="H60" s="64" t="str">
        <f>IF(ISBLANK(Games!B60), "", IF('Prediction Log'!$D60&lt;0, 'Prediction Log'!$B60, 'Prediction Log'!$C60))</f>
        <v/>
      </c>
      <c r="I60" s="60" t="str">
        <f>IF(ISBLANK(Games!$B60), "",Games!F60)</f>
        <v/>
      </c>
      <c r="J60" s="60" t="e">
        <f>IF('Prediction Log'!$F60&gt;0.5, 'Prediction Log'!$B60, IF('Prediction Log'!$F60&lt;0.5, 'Prediction Log'!$C60, "PICK"))</f>
        <v>#N/A</v>
      </c>
      <c r="K60" s="62" t="str">
        <f>IF(ISBLANK(Games!B60), "",IF('Prediction Log'!$J60='Prediction Log'!$B60, 'Prediction Log'!$F60, 1-'Prediction Log'!$F60))</f>
        <v/>
      </c>
      <c r="L60" s="28" t="str">
        <f>IF(ISBLANK(Games!$B60), "",Games!I60)</f>
        <v/>
      </c>
      <c r="P60" s="48" t="str">
        <f>IF(ISBLANK('Prediction Log'!$N60), "",'Prediction Log'!$O60-'Prediction Log'!$N60)</f>
        <v/>
      </c>
      <c r="Q60" s="55" t="str">
        <f>IF(ISBLANK('Prediction Log'!$N60), "",IF('Prediction Log'!$M60&lt;&gt;'Prediction Log'!$H60, "Y", IF(AND('Prediction Log'!$M60='Prediction Log'!$H60, ABS((-1*'Prediction Log'!$P60))&gt;ABS('Prediction Log'!$D60)), "Y", IF('Prediction Log'!$D60='Prediction Log'!$P60, "PUSH", "N"))))</f>
        <v/>
      </c>
      <c r="R60" s="56" t="str">
        <f>IF(ISBLANK('Prediction Log'!$M60), "",IF('Prediction Log'!$P60&lt;'Prediction Log'!$D60, "Y", IF('Prediction Log'!$P60='Prediction Log'!$D60, "PUSH", "N")))</f>
        <v/>
      </c>
      <c r="S60" s="56" t="str">
        <f>IF(ISBLANK('Prediction Log'!$M60), "",IF('Prediction Log'!$P60&lt;'Prediction Log'!$E60, "Y", IF('Prediction Log'!$P60='Prediction Log'!$E60, "PUSH", "N")))</f>
        <v/>
      </c>
      <c r="T60" s="66" t="str">
        <f>IF(ISBLANK('Prediction Log'!$M60), "",IF('Prediction Log'!$J60='Prediction Log'!$M60, "Y", "N"))</f>
        <v/>
      </c>
      <c r="U60" s="57" t="str">
        <f>IF(ISBLANK('Prediction Log'!$M60),"",IF('Prediction Log'!$M60='Prediction Log'!$H60, "Y", "N"))</f>
        <v/>
      </c>
      <c r="V60" s="52" t="str">
        <f>IF(ISBLANK('Prediction Log'!$M60), "",IF('Prediction Log'!$H60&lt;&gt;'Prediction Log'!$M60, "Y",IF(AND('Prediction Log'!$D60&gt;0, 'Prediction Log'!$P60&gt;'Prediction Log'!$D60), "Y", IF(AND('Prediction Log'!$D60&lt;0, 'Prediction Log'!$P60&lt;'Prediction Log'!$D60), "Y", IF('Prediction Log'!$P60='Prediction Log'!$D60, "PUSH", "N")))))</f>
        <v/>
      </c>
      <c r="W60" s="53" t="str">
        <f>IF(ISBLANK('Prediction Log'!$M60), "",IF(AND('Prediction Log'!$U60="Y", 'Prediction Log'!$V60="Y"), "Y", "N"))</f>
        <v/>
      </c>
      <c r="X60" s="54" t="str">
        <f>IF(ISBLANK('Prediction Log'!$M60),"",IF('Prediction Log'!$M60='Prediction Log'!$I60, "Y", "N"))</f>
        <v/>
      </c>
      <c r="Y60" s="54" t="str">
        <f>IF(ISBLANK('Prediction Log'!$M60), "", IF('Prediction Log'!$Z60="N", "N", "Y"))</f>
        <v/>
      </c>
      <c r="Z60" s="54" t="str">
        <f>IF(ISBLANK('Prediction Log'!$M60), "",IF('Prediction Log'!$I60&lt;&gt;'Prediction Log'!$M60, "Y",IF(AND('Prediction Log'!$E60&gt;0, 'Prediction Log'!$P60&gt;'Prediction Log'!$E60), "Y", IF(AND('Prediction Log'!$E60&lt;0, 'Prediction Log'!$P60&lt;'Prediction Log'!$E60), "Y", IF('Prediction Log'!$P60='Prediction Log'!$E60, "PUSH", "N")))))</f>
        <v/>
      </c>
      <c r="AA60" s="54" t="str">
        <f>IF(ISBLANK('Prediction Log'!$M60), "",IF(AND('Prediction Log'!$X60="Y", 'Prediction Log'!$Z60="Y"), "Y", "N"))</f>
        <v/>
      </c>
      <c r="AB60" s="53" t="str">
        <f>IF(ISBLANK('Prediction Log'!$M60), "",IF('Prediction Log'!$D60&gt;0, 'Prediction Log'!$P60-'Prediction Log'!$D60, IF('Prediction Log'!$D60&lt;0, -'Prediction Log'!$P60+'Prediction Log'!$D60, "NA")))</f>
        <v/>
      </c>
      <c r="AC60" s="53" t="str">
        <f>IF(ISBLANK('Prediction Log'!$M60), "",ABS('Prediction Log'!$AB60))</f>
        <v/>
      </c>
      <c r="AD60" s="54" t="str">
        <f>IF(ISBLANK('Prediction Log'!$M60), "",IF('Prediction Log'!$E60&gt;0, 'Prediction Log'!$P60-'Prediction Log'!$E60, IF('Prediction Log'!$E60&lt;0, -'Prediction Log'!$P60+'Prediction Log'!$E60, "NA")))</f>
        <v/>
      </c>
      <c r="AE60" s="54" t="str">
        <f>IF(ISBLANK('Prediction Log'!$M60), "",ABS('Prediction Log'!$AD60))</f>
        <v/>
      </c>
    </row>
    <row r="61" spans="1:31" x14ac:dyDescent="0.45">
      <c r="A61" t="str">
        <f>IF(ISBLANK(Games!$B61), "",Games!A61)</f>
        <v/>
      </c>
      <c r="B61" t="str">
        <f>IF(ISBLANK(Games!$B61), "",Games!B61)</f>
        <v/>
      </c>
      <c r="C61" t="str">
        <f>IF(ISBLANK(Games!$B61), "",Games!C61)</f>
        <v/>
      </c>
      <c r="D61" t="str">
        <f>IF(ISBLANK(Games!$B61), "",Games!D61)</f>
        <v/>
      </c>
      <c r="E61" t="str">
        <f>IF(ISBLANK(Games!$B61), "",Games!E61)</f>
        <v/>
      </c>
      <c r="F61" s="30" t="e">
        <f>'Calc - Win Probability'!N61</f>
        <v>#N/A</v>
      </c>
      <c r="G61" s="28" t="str">
        <f>Games!H61</f>
        <v/>
      </c>
      <c r="H61" s="64" t="str">
        <f>IF(ISBLANK(Games!B61), "", IF('Prediction Log'!$D61&lt;0, 'Prediction Log'!$B61, 'Prediction Log'!$C61))</f>
        <v/>
      </c>
      <c r="I61" s="60" t="str">
        <f>IF(ISBLANK(Games!$B61), "",Games!F61)</f>
        <v/>
      </c>
      <c r="J61" s="60" t="e">
        <f>IF('Prediction Log'!$F61&gt;0.5, 'Prediction Log'!$B61, IF('Prediction Log'!$F61&lt;0.5, 'Prediction Log'!$C61, "PICK"))</f>
        <v>#N/A</v>
      </c>
      <c r="K61" s="62" t="str">
        <f>IF(ISBLANK(Games!B61), "",IF('Prediction Log'!$J61='Prediction Log'!$B61, 'Prediction Log'!$F61, 1-'Prediction Log'!$F61))</f>
        <v/>
      </c>
      <c r="L61" s="28" t="str">
        <f>IF(ISBLANK(Games!$B61), "",Games!I61)</f>
        <v/>
      </c>
      <c r="P61" s="48" t="str">
        <f>IF(ISBLANK('Prediction Log'!$N61), "",'Prediction Log'!$O61-'Prediction Log'!$N61)</f>
        <v/>
      </c>
      <c r="Q61" s="55" t="str">
        <f>IF(ISBLANK('Prediction Log'!$N61), "",IF('Prediction Log'!$M61&lt;&gt;'Prediction Log'!$H61, "Y", IF(AND('Prediction Log'!$M61='Prediction Log'!$H61, ABS((-1*'Prediction Log'!$P61))&gt;ABS('Prediction Log'!$D61)), "Y", IF('Prediction Log'!$D61='Prediction Log'!$P61, "PUSH", "N"))))</f>
        <v/>
      </c>
      <c r="R61" s="56" t="str">
        <f>IF(ISBLANK('Prediction Log'!$M61), "",IF('Prediction Log'!$P61&lt;'Prediction Log'!$D61, "Y", IF('Prediction Log'!$P61='Prediction Log'!$D61, "PUSH", "N")))</f>
        <v/>
      </c>
      <c r="S61" s="56" t="str">
        <f>IF(ISBLANK('Prediction Log'!$M61), "",IF('Prediction Log'!$P61&lt;'Prediction Log'!$E61, "Y", IF('Prediction Log'!$P61='Prediction Log'!$E61, "PUSH", "N")))</f>
        <v/>
      </c>
      <c r="T61" s="66" t="str">
        <f>IF(ISBLANK('Prediction Log'!$M61), "",IF('Prediction Log'!$J61='Prediction Log'!$M61, "Y", "N"))</f>
        <v/>
      </c>
      <c r="U61" s="57" t="str">
        <f>IF(ISBLANK('Prediction Log'!$M61),"",IF('Prediction Log'!$M61='Prediction Log'!$H61, "Y", "N"))</f>
        <v/>
      </c>
      <c r="V61" s="52" t="str">
        <f>IF(ISBLANK('Prediction Log'!$M61), "",IF('Prediction Log'!$H61&lt;&gt;'Prediction Log'!$M61, "Y",IF(AND('Prediction Log'!$D61&gt;0, 'Prediction Log'!$P61&gt;'Prediction Log'!$D61), "Y", IF(AND('Prediction Log'!$D61&lt;0, 'Prediction Log'!$P61&lt;'Prediction Log'!$D61), "Y", IF('Prediction Log'!$P61='Prediction Log'!$D61, "PUSH", "N")))))</f>
        <v/>
      </c>
      <c r="W61" s="53" t="str">
        <f>IF(ISBLANK('Prediction Log'!$M61), "",IF(AND('Prediction Log'!$U61="Y", 'Prediction Log'!$V61="Y"), "Y", "N"))</f>
        <v/>
      </c>
      <c r="X61" s="54" t="str">
        <f>IF(ISBLANK('Prediction Log'!$M61),"",IF('Prediction Log'!$M61='Prediction Log'!$I61, "Y", "N"))</f>
        <v/>
      </c>
      <c r="Y61" s="54" t="str">
        <f>IF(ISBLANK('Prediction Log'!$M61), "", IF('Prediction Log'!$Z61="N", "N", "Y"))</f>
        <v/>
      </c>
      <c r="Z61" s="54" t="str">
        <f>IF(ISBLANK('Prediction Log'!$M61), "",IF('Prediction Log'!$I61&lt;&gt;'Prediction Log'!$M61, "Y",IF(AND('Prediction Log'!$E61&gt;0, 'Prediction Log'!$P61&gt;'Prediction Log'!$E61), "Y", IF(AND('Prediction Log'!$E61&lt;0, 'Prediction Log'!$P61&lt;'Prediction Log'!$E61), "Y", IF('Prediction Log'!$P61='Prediction Log'!$E61, "PUSH", "N")))))</f>
        <v/>
      </c>
      <c r="AA61" s="54" t="str">
        <f>IF(ISBLANK('Prediction Log'!$M61), "",IF(AND('Prediction Log'!$X61="Y", 'Prediction Log'!$Z61="Y"), "Y", "N"))</f>
        <v/>
      </c>
      <c r="AB61" s="53" t="str">
        <f>IF(ISBLANK('Prediction Log'!$M61), "",IF('Prediction Log'!$D61&gt;0, 'Prediction Log'!$P61-'Prediction Log'!$D61, IF('Prediction Log'!$D61&lt;0, -'Prediction Log'!$P61+'Prediction Log'!$D61, "NA")))</f>
        <v/>
      </c>
      <c r="AC61" s="53" t="str">
        <f>IF(ISBLANK('Prediction Log'!$M61), "",ABS('Prediction Log'!$AB61))</f>
        <v/>
      </c>
      <c r="AD61" s="54" t="str">
        <f>IF(ISBLANK('Prediction Log'!$M61), "",IF('Prediction Log'!$E61&gt;0, 'Prediction Log'!$P61-'Prediction Log'!$E61, IF('Prediction Log'!$E61&lt;0, -'Prediction Log'!$P61+'Prediction Log'!$E61, "NA")))</f>
        <v/>
      </c>
      <c r="AE61" s="54" t="str">
        <f>IF(ISBLANK('Prediction Log'!$M61), "",ABS('Prediction Log'!$AD61))</f>
        <v/>
      </c>
    </row>
    <row r="62" spans="1:31" x14ac:dyDescent="0.45">
      <c r="A62" t="str">
        <f>IF(ISBLANK(Games!$B62), "",Games!A62)</f>
        <v/>
      </c>
      <c r="B62" t="str">
        <f>IF(ISBLANK(Games!$B62), "",Games!B62)</f>
        <v/>
      </c>
      <c r="C62" t="str">
        <f>IF(ISBLANK(Games!$B62), "",Games!C62)</f>
        <v/>
      </c>
      <c r="D62" t="str">
        <f>IF(ISBLANK(Games!$B62), "",Games!D62)</f>
        <v/>
      </c>
      <c r="E62" t="str">
        <f>IF(ISBLANK(Games!$B62), "",Games!E62)</f>
        <v/>
      </c>
      <c r="F62" s="30" t="e">
        <f>'Calc - Win Probability'!N62</f>
        <v>#N/A</v>
      </c>
      <c r="G62" s="28" t="str">
        <f>Games!H62</f>
        <v/>
      </c>
      <c r="H62" s="64" t="str">
        <f>IF(ISBLANK(Games!B62), "", IF('Prediction Log'!$D62&lt;0, 'Prediction Log'!$B62, 'Prediction Log'!$C62))</f>
        <v/>
      </c>
      <c r="I62" s="60" t="str">
        <f>IF(ISBLANK(Games!$B62), "",Games!F62)</f>
        <v/>
      </c>
      <c r="J62" s="60" t="e">
        <f>IF('Prediction Log'!$F62&gt;0.5, 'Prediction Log'!$B62, IF('Prediction Log'!$F62&lt;0.5, 'Prediction Log'!$C62, "PICK"))</f>
        <v>#N/A</v>
      </c>
      <c r="K62" s="62" t="str">
        <f>IF(ISBLANK(Games!B62), "",IF('Prediction Log'!$J62='Prediction Log'!$B62, 'Prediction Log'!$F62, 1-'Prediction Log'!$F62))</f>
        <v/>
      </c>
      <c r="L62" s="28" t="str">
        <f>IF(ISBLANK(Games!$B62), "",Games!I62)</f>
        <v/>
      </c>
      <c r="P62" s="48" t="str">
        <f>IF(ISBLANK('Prediction Log'!$N62), "",'Prediction Log'!$O62-'Prediction Log'!$N62)</f>
        <v/>
      </c>
      <c r="Q62" s="55" t="str">
        <f>IF(ISBLANK('Prediction Log'!$N62), "",IF('Prediction Log'!$M62&lt;&gt;'Prediction Log'!$H62, "Y", IF(AND('Prediction Log'!$M62='Prediction Log'!$H62, ABS((-1*'Prediction Log'!$P62))&gt;ABS('Prediction Log'!$D62)), "Y", IF('Prediction Log'!$D62='Prediction Log'!$P62, "PUSH", "N"))))</f>
        <v/>
      </c>
      <c r="R62" s="56" t="str">
        <f>IF(ISBLANK('Prediction Log'!$M62), "",IF('Prediction Log'!$P62&lt;'Prediction Log'!$D62, "Y", IF('Prediction Log'!$P62='Prediction Log'!$D62, "PUSH", "N")))</f>
        <v/>
      </c>
      <c r="S62" s="56" t="str">
        <f>IF(ISBLANK('Prediction Log'!$M62), "",IF('Prediction Log'!$P62&lt;'Prediction Log'!$E62, "Y", IF('Prediction Log'!$P62='Prediction Log'!$E62, "PUSH", "N")))</f>
        <v/>
      </c>
      <c r="T62" s="66" t="str">
        <f>IF(ISBLANK('Prediction Log'!$M62), "",IF('Prediction Log'!$J62='Prediction Log'!$M62, "Y", "N"))</f>
        <v/>
      </c>
      <c r="U62" s="57" t="str">
        <f>IF(ISBLANK('Prediction Log'!$M62),"",IF('Prediction Log'!$M62='Prediction Log'!$H62, "Y", "N"))</f>
        <v/>
      </c>
      <c r="V62" s="52" t="str">
        <f>IF(ISBLANK('Prediction Log'!$M62), "",IF('Prediction Log'!$H62&lt;&gt;'Prediction Log'!$M62, "Y",IF(AND('Prediction Log'!$D62&gt;0, 'Prediction Log'!$P62&gt;'Prediction Log'!$D62), "Y", IF(AND('Prediction Log'!$D62&lt;0, 'Prediction Log'!$P62&lt;'Prediction Log'!$D62), "Y", IF('Prediction Log'!$P62='Prediction Log'!$D62, "PUSH", "N")))))</f>
        <v/>
      </c>
      <c r="W62" s="53" t="str">
        <f>IF(ISBLANK('Prediction Log'!$M62), "",IF(AND('Prediction Log'!$U62="Y", 'Prediction Log'!$V62="Y"), "Y", "N"))</f>
        <v/>
      </c>
      <c r="X62" s="54" t="str">
        <f>IF(ISBLANK('Prediction Log'!$M62),"",IF('Prediction Log'!$M62='Prediction Log'!$I62, "Y", "N"))</f>
        <v/>
      </c>
      <c r="Y62" s="54" t="str">
        <f>IF(ISBLANK('Prediction Log'!$M62), "", IF('Prediction Log'!$Z62="N", "N", "Y"))</f>
        <v/>
      </c>
      <c r="Z62" s="54" t="str">
        <f>IF(ISBLANK('Prediction Log'!$M62), "",IF('Prediction Log'!$I62&lt;&gt;'Prediction Log'!$M62, "Y",IF(AND('Prediction Log'!$E62&gt;0, 'Prediction Log'!$P62&gt;'Prediction Log'!$E62), "Y", IF(AND('Prediction Log'!$E62&lt;0, 'Prediction Log'!$P62&lt;'Prediction Log'!$E62), "Y", IF('Prediction Log'!$P62='Prediction Log'!$E62, "PUSH", "N")))))</f>
        <v/>
      </c>
      <c r="AA62" s="54" t="str">
        <f>IF(ISBLANK('Prediction Log'!$M62), "",IF(AND('Prediction Log'!$X62="Y", 'Prediction Log'!$Z62="Y"), "Y", "N"))</f>
        <v/>
      </c>
      <c r="AB62" s="53" t="str">
        <f>IF(ISBLANK('Prediction Log'!$M62), "",IF('Prediction Log'!$D62&gt;0, 'Prediction Log'!$P62-'Prediction Log'!$D62, IF('Prediction Log'!$D62&lt;0, -'Prediction Log'!$P62+'Prediction Log'!$D62, "NA")))</f>
        <v/>
      </c>
      <c r="AC62" s="53" t="str">
        <f>IF(ISBLANK('Prediction Log'!$M62), "",ABS('Prediction Log'!$AB62))</f>
        <v/>
      </c>
      <c r="AD62" s="54" t="str">
        <f>IF(ISBLANK('Prediction Log'!$M62), "",IF('Prediction Log'!$E62&gt;0, 'Prediction Log'!$P62-'Prediction Log'!$E62, IF('Prediction Log'!$E62&lt;0, -'Prediction Log'!$P62+'Prediction Log'!$E62, "NA")))</f>
        <v/>
      </c>
      <c r="AE62" s="54" t="str">
        <f>IF(ISBLANK('Prediction Log'!$M62), "",ABS('Prediction Log'!$AD62))</f>
        <v/>
      </c>
    </row>
    <row r="63" spans="1:31" x14ac:dyDescent="0.45">
      <c r="A63" t="str">
        <f>IF(ISBLANK(Games!$B63), "",Games!A63)</f>
        <v/>
      </c>
      <c r="B63" t="str">
        <f>IF(ISBLANK(Games!$B63), "",Games!B63)</f>
        <v/>
      </c>
      <c r="C63" t="str">
        <f>IF(ISBLANK(Games!$B63), "",Games!C63)</f>
        <v/>
      </c>
      <c r="D63" t="str">
        <f>IF(ISBLANK(Games!$B63), "",Games!D63)</f>
        <v/>
      </c>
      <c r="E63" t="str">
        <f>IF(ISBLANK(Games!$B63), "",Games!E63)</f>
        <v/>
      </c>
      <c r="F63" s="30" t="e">
        <f>'Calc - Win Probability'!N63</f>
        <v>#N/A</v>
      </c>
      <c r="G63" s="28" t="str">
        <f>Games!H63</f>
        <v/>
      </c>
      <c r="H63" s="64" t="str">
        <f>IF(ISBLANK(Games!B63), "", IF('Prediction Log'!$D63&lt;0, 'Prediction Log'!$B63, 'Prediction Log'!$C63))</f>
        <v/>
      </c>
      <c r="I63" s="60" t="str">
        <f>IF(ISBLANK(Games!$B63), "",Games!F63)</f>
        <v/>
      </c>
      <c r="J63" s="60" t="e">
        <f>IF('Prediction Log'!$F63&gt;0.5, 'Prediction Log'!$B63, IF('Prediction Log'!$F63&lt;0.5, 'Prediction Log'!$C63, "PICK"))</f>
        <v>#N/A</v>
      </c>
      <c r="K63" s="62" t="str">
        <f>IF(ISBLANK(Games!B63), "",IF('Prediction Log'!$J63='Prediction Log'!$B63, 'Prediction Log'!$F63, 1-'Prediction Log'!$F63))</f>
        <v/>
      </c>
      <c r="L63" s="28" t="str">
        <f>IF(ISBLANK(Games!$B63), "",Games!I63)</f>
        <v/>
      </c>
      <c r="P63" s="48" t="str">
        <f>IF(ISBLANK('Prediction Log'!$N63), "",'Prediction Log'!$O63-'Prediction Log'!$N63)</f>
        <v/>
      </c>
      <c r="Q63" s="55" t="str">
        <f>IF(ISBLANK('Prediction Log'!$N63), "",IF('Prediction Log'!$M63&lt;&gt;'Prediction Log'!$H63, "Y", IF(AND('Prediction Log'!$M63='Prediction Log'!$H63, ABS((-1*'Prediction Log'!$P63))&gt;ABS('Prediction Log'!$D63)), "Y", IF('Prediction Log'!$D63='Prediction Log'!$P63, "PUSH", "N"))))</f>
        <v/>
      </c>
      <c r="R63" s="56" t="str">
        <f>IF(ISBLANK('Prediction Log'!$M63), "",IF('Prediction Log'!$P63&lt;'Prediction Log'!$D63, "Y", IF('Prediction Log'!$P63='Prediction Log'!$D63, "PUSH", "N")))</f>
        <v/>
      </c>
      <c r="S63" s="56" t="str">
        <f>IF(ISBLANK('Prediction Log'!$M63), "",IF('Prediction Log'!$P63&lt;'Prediction Log'!$E63, "Y", IF('Prediction Log'!$P63='Prediction Log'!$E63, "PUSH", "N")))</f>
        <v/>
      </c>
      <c r="T63" s="66" t="str">
        <f>IF(ISBLANK('Prediction Log'!$M63), "",IF('Prediction Log'!$J63='Prediction Log'!$M63, "Y", "N"))</f>
        <v/>
      </c>
      <c r="U63" s="57" t="str">
        <f>IF(ISBLANK('Prediction Log'!$M63),"",IF('Prediction Log'!$M63='Prediction Log'!$H63, "Y", "N"))</f>
        <v/>
      </c>
      <c r="V63" s="52" t="str">
        <f>IF(ISBLANK('Prediction Log'!$M63), "",IF('Prediction Log'!$H63&lt;&gt;'Prediction Log'!$M63, "Y",IF(AND('Prediction Log'!$D63&gt;0, 'Prediction Log'!$P63&gt;'Prediction Log'!$D63), "Y", IF(AND('Prediction Log'!$D63&lt;0, 'Prediction Log'!$P63&lt;'Prediction Log'!$D63), "Y", IF('Prediction Log'!$P63='Prediction Log'!$D63, "PUSH", "N")))))</f>
        <v/>
      </c>
      <c r="W63" s="53" t="str">
        <f>IF(ISBLANK('Prediction Log'!$M63), "",IF(AND('Prediction Log'!$U63="Y", 'Prediction Log'!$V63="Y"), "Y", "N"))</f>
        <v/>
      </c>
      <c r="X63" s="54" t="str">
        <f>IF(ISBLANK('Prediction Log'!$M63),"",IF('Prediction Log'!$M63='Prediction Log'!$I63, "Y", "N"))</f>
        <v/>
      </c>
      <c r="Y63" s="54" t="str">
        <f>IF(ISBLANK('Prediction Log'!$M63), "", IF('Prediction Log'!$Z63="N", "N", "Y"))</f>
        <v/>
      </c>
      <c r="Z63" s="54" t="str">
        <f>IF(ISBLANK('Prediction Log'!$M63), "",IF('Prediction Log'!$I63&lt;&gt;'Prediction Log'!$M63, "Y",IF(AND('Prediction Log'!$E63&gt;0, 'Prediction Log'!$P63&gt;'Prediction Log'!$E63), "Y", IF(AND('Prediction Log'!$E63&lt;0, 'Prediction Log'!$P63&lt;'Prediction Log'!$E63), "Y", IF('Prediction Log'!$P63='Prediction Log'!$E63, "PUSH", "N")))))</f>
        <v/>
      </c>
      <c r="AA63" s="54" t="str">
        <f>IF(ISBLANK('Prediction Log'!$M63), "",IF(AND('Prediction Log'!$X63="Y", 'Prediction Log'!$Z63="Y"), "Y", "N"))</f>
        <v/>
      </c>
      <c r="AB63" s="53" t="str">
        <f>IF(ISBLANK('Prediction Log'!$M63), "",IF('Prediction Log'!$D63&gt;0, 'Prediction Log'!$P63-'Prediction Log'!$D63, IF('Prediction Log'!$D63&lt;0, -'Prediction Log'!$P63+'Prediction Log'!$D63, "NA")))</f>
        <v/>
      </c>
      <c r="AC63" s="53" t="str">
        <f>IF(ISBLANK('Prediction Log'!$M63), "",ABS('Prediction Log'!$AB63))</f>
        <v/>
      </c>
      <c r="AD63" s="54" t="str">
        <f>IF(ISBLANK('Prediction Log'!$M63), "",IF('Prediction Log'!$E63&gt;0, 'Prediction Log'!$P63-'Prediction Log'!$E63, IF('Prediction Log'!$E63&lt;0, -'Prediction Log'!$P63+'Prediction Log'!$E63, "NA")))</f>
        <v/>
      </c>
      <c r="AE63" s="54" t="str">
        <f>IF(ISBLANK('Prediction Log'!$M63), "",ABS('Prediction Log'!$AD63))</f>
        <v/>
      </c>
    </row>
    <row r="64" spans="1:31" x14ac:dyDescent="0.45">
      <c r="A64" t="str">
        <f>IF(ISBLANK(Games!$B64), "",Games!A64)</f>
        <v/>
      </c>
      <c r="B64" t="str">
        <f>IF(ISBLANK(Games!$B64), "",Games!B64)</f>
        <v/>
      </c>
      <c r="C64" t="str">
        <f>IF(ISBLANK(Games!$B64), "",Games!C64)</f>
        <v/>
      </c>
      <c r="D64" t="str">
        <f>IF(ISBLANK(Games!$B64), "",Games!D64)</f>
        <v/>
      </c>
      <c r="E64" t="str">
        <f>IF(ISBLANK(Games!$B64), "",Games!E64)</f>
        <v/>
      </c>
      <c r="F64" s="30" t="e">
        <f>'Calc - Win Probability'!N64</f>
        <v>#N/A</v>
      </c>
      <c r="G64" s="28" t="str">
        <f>Games!H64</f>
        <v/>
      </c>
      <c r="H64" s="64" t="str">
        <f>IF(ISBLANK(Games!B64), "", IF('Prediction Log'!$D64&lt;0, 'Prediction Log'!$B64, 'Prediction Log'!$C64))</f>
        <v/>
      </c>
      <c r="I64" s="60" t="str">
        <f>IF(ISBLANK(Games!$B64), "",Games!F64)</f>
        <v/>
      </c>
      <c r="J64" s="60" t="e">
        <f>IF('Prediction Log'!$F64&gt;0.5, 'Prediction Log'!$B64, IF('Prediction Log'!$F64&lt;0.5, 'Prediction Log'!$C64, "PICK"))</f>
        <v>#N/A</v>
      </c>
      <c r="K64" s="62" t="str">
        <f>IF(ISBLANK(Games!B64), "",IF('Prediction Log'!$J64='Prediction Log'!$B64, 'Prediction Log'!$F64, 1-'Prediction Log'!$F64))</f>
        <v/>
      </c>
      <c r="L64" s="28" t="str">
        <f>IF(ISBLANK(Games!$B64), "",Games!I64)</f>
        <v/>
      </c>
      <c r="P64" s="48" t="str">
        <f>IF(ISBLANK('Prediction Log'!$N64), "",'Prediction Log'!$O64-'Prediction Log'!$N64)</f>
        <v/>
      </c>
      <c r="Q64" s="55" t="str">
        <f>IF(ISBLANK('Prediction Log'!$N64), "",IF('Prediction Log'!$M64&lt;&gt;'Prediction Log'!$H64, "Y", IF(AND('Prediction Log'!$M64='Prediction Log'!$H64, ABS((-1*'Prediction Log'!$P64))&gt;ABS('Prediction Log'!$D64)), "Y", IF('Prediction Log'!$D64='Prediction Log'!$P64, "PUSH", "N"))))</f>
        <v/>
      </c>
      <c r="R64" s="56" t="str">
        <f>IF(ISBLANK('Prediction Log'!$M64), "",IF('Prediction Log'!$P64&lt;'Prediction Log'!$D64, "Y", IF('Prediction Log'!$P64='Prediction Log'!$D64, "PUSH", "N")))</f>
        <v/>
      </c>
      <c r="S64" s="56" t="str">
        <f>IF(ISBLANK('Prediction Log'!$M64), "",IF('Prediction Log'!$P64&lt;'Prediction Log'!$E64, "Y", IF('Prediction Log'!$P64='Prediction Log'!$E64, "PUSH", "N")))</f>
        <v/>
      </c>
      <c r="T64" s="66" t="str">
        <f>IF(ISBLANK('Prediction Log'!$M64), "",IF('Prediction Log'!$J64='Prediction Log'!$M64, "Y", "N"))</f>
        <v/>
      </c>
      <c r="U64" s="57" t="str">
        <f>IF(ISBLANK('Prediction Log'!$M64),"",IF('Prediction Log'!$M64='Prediction Log'!$H64, "Y", "N"))</f>
        <v/>
      </c>
      <c r="V64" s="52" t="str">
        <f>IF(ISBLANK('Prediction Log'!$M64), "",IF('Prediction Log'!$H64&lt;&gt;'Prediction Log'!$M64, "Y",IF(AND('Prediction Log'!$D64&gt;0, 'Prediction Log'!$P64&gt;'Prediction Log'!$D64), "Y", IF(AND('Prediction Log'!$D64&lt;0, 'Prediction Log'!$P64&lt;'Prediction Log'!$D64), "Y", IF('Prediction Log'!$P64='Prediction Log'!$D64, "PUSH", "N")))))</f>
        <v/>
      </c>
      <c r="W64" s="53" t="str">
        <f>IF(ISBLANK('Prediction Log'!$M64), "",IF(AND('Prediction Log'!$U64="Y", 'Prediction Log'!$V64="Y"), "Y", "N"))</f>
        <v/>
      </c>
      <c r="X64" s="54" t="str">
        <f>IF(ISBLANK('Prediction Log'!$M64),"",IF('Prediction Log'!$M64='Prediction Log'!$I64, "Y", "N"))</f>
        <v/>
      </c>
      <c r="Y64" s="54" t="str">
        <f>IF(ISBLANK('Prediction Log'!$M64), "", IF('Prediction Log'!$Z64="N", "N", "Y"))</f>
        <v/>
      </c>
      <c r="Z64" s="54" t="str">
        <f>IF(ISBLANK('Prediction Log'!$M64), "",IF('Prediction Log'!$I64&lt;&gt;'Prediction Log'!$M64, "Y",IF(AND('Prediction Log'!$E64&gt;0, 'Prediction Log'!$P64&gt;'Prediction Log'!$E64), "Y", IF(AND('Prediction Log'!$E64&lt;0, 'Prediction Log'!$P64&lt;'Prediction Log'!$E64), "Y", IF('Prediction Log'!$P64='Prediction Log'!$E64, "PUSH", "N")))))</f>
        <v/>
      </c>
      <c r="AA64" s="54" t="str">
        <f>IF(ISBLANK('Prediction Log'!$M64), "",IF(AND('Prediction Log'!$X64="Y", 'Prediction Log'!$Z64="Y"), "Y", "N"))</f>
        <v/>
      </c>
      <c r="AB64" s="53" t="str">
        <f>IF(ISBLANK('Prediction Log'!$M64), "",IF('Prediction Log'!$D64&gt;0, 'Prediction Log'!$P64-'Prediction Log'!$D64, IF('Prediction Log'!$D64&lt;0, -'Prediction Log'!$P64+'Prediction Log'!$D64, "NA")))</f>
        <v/>
      </c>
      <c r="AC64" s="53" t="str">
        <f>IF(ISBLANK('Prediction Log'!$M64), "",ABS('Prediction Log'!$AB64))</f>
        <v/>
      </c>
      <c r="AD64" s="54" t="str">
        <f>IF(ISBLANK('Prediction Log'!$M64), "",IF('Prediction Log'!$E64&gt;0, 'Prediction Log'!$P64-'Prediction Log'!$E64, IF('Prediction Log'!$E64&lt;0, -'Prediction Log'!$P64+'Prediction Log'!$E64, "NA")))</f>
        <v/>
      </c>
      <c r="AE64" s="54" t="str">
        <f>IF(ISBLANK('Prediction Log'!$M64), "",ABS('Prediction Log'!$AD64))</f>
        <v/>
      </c>
    </row>
    <row r="65" spans="1:31" x14ac:dyDescent="0.45">
      <c r="A65" t="str">
        <f>IF(ISBLANK(Games!$B65), "",Games!A65)</f>
        <v/>
      </c>
      <c r="B65" t="str">
        <f>IF(ISBLANK(Games!$B65), "",Games!B65)</f>
        <v/>
      </c>
      <c r="C65" t="str">
        <f>IF(ISBLANK(Games!$B65), "",Games!C65)</f>
        <v/>
      </c>
      <c r="D65" t="str">
        <f>IF(ISBLANK(Games!$B65), "",Games!D65)</f>
        <v/>
      </c>
      <c r="E65" t="str">
        <f>IF(ISBLANK(Games!$B65), "",Games!E65)</f>
        <v/>
      </c>
      <c r="F65" s="30" t="e">
        <f>'Calc - Win Probability'!N65</f>
        <v>#N/A</v>
      </c>
      <c r="G65" s="28" t="str">
        <f>Games!H65</f>
        <v/>
      </c>
      <c r="H65" s="64" t="str">
        <f>IF(ISBLANK(Games!B65), "", IF('Prediction Log'!$D65&lt;0, 'Prediction Log'!$B65, 'Prediction Log'!$C65))</f>
        <v/>
      </c>
      <c r="I65" s="60" t="str">
        <f>IF(ISBLANK(Games!$B65), "",Games!F65)</f>
        <v/>
      </c>
      <c r="J65" s="60" t="e">
        <f>IF('Prediction Log'!$F65&gt;0.5, 'Prediction Log'!$B65, IF('Prediction Log'!$F65&lt;0.5, 'Prediction Log'!$C65, "PICK"))</f>
        <v>#N/A</v>
      </c>
      <c r="K65" s="62" t="str">
        <f>IF(ISBLANK(Games!B65), "",IF('Prediction Log'!$J65='Prediction Log'!$B65, 'Prediction Log'!$F65, 1-'Prediction Log'!$F65))</f>
        <v/>
      </c>
      <c r="L65" s="28" t="str">
        <f>IF(ISBLANK(Games!$B65), "",Games!I65)</f>
        <v/>
      </c>
      <c r="P65" s="48" t="str">
        <f>IF(ISBLANK('Prediction Log'!$N65), "",'Prediction Log'!$O65-'Prediction Log'!$N65)</f>
        <v/>
      </c>
      <c r="Q65" s="55" t="str">
        <f>IF(ISBLANK('Prediction Log'!$N65), "",IF('Prediction Log'!$M65&lt;&gt;'Prediction Log'!$H65, "Y", IF(AND('Prediction Log'!$M65='Prediction Log'!$H65, ABS((-1*'Prediction Log'!$P65))&gt;ABS('Prediction Log'!$D65)), "Y", IF('Prediction Log'!$D65='Prediction Log'!$P65, "PUSH", "N"))))</f>
        <v/>
      </c>
      <c r="R65" s="56" t="str">
        <f>IF(ISBLANK('Prediction Log'!$M65), "",IF('Prediction Log'!$P65&lt;'Prediction Log'!$D65, "Y", IF('Prediction Log'!$P65='Prediction Log'!$D65, "PUSH", "N")))</f>
        <v/>
      </c>
      <c r="S65" s="56" t="str">
        <f>IF(ISBLANK('Prediction Log'!$M65), "",IF('Prediction Log'!$P65&lt;'Prediction Log'!$E65, "Y", IF('Prediction Log'!$P65='Prediction Log'!$E65, "PUSH", "N")))</f>
        <v/>
      </c>
      <c r="T65" s="66" t="str">
        <f>IF(ISBLANK('Prediction Log'!$M65), "",IF('Prediction Log'!$J65='Prediction Log'!$M65, "Y", "N"))</f>
        <v/>
      </c>
      <c r="U65" s="57" t="str">
        <f>IF(ISBLANK('Prediction Log'!$M65),"",IF('Prediction Log'!$M65='Prediction Log'!$H65, "Y", "N"))</f>
        <v/>
      </c>
      <c r="V65" s="52" t="str">
        <f>IF(ISBLANK('Prediction Log'!$M65), "",IF('Prediction Log'!$H65&lt;&gt;'Prediction Log'!$M65, "Y",IF(AND('Prediction Log'!$D65&gt;0, 'Prediction Log'!$P65&gt;'Prediction Log'!$D65), "Y", IF(AND('Prediction Log'!$D65&lt;0, 'Prediction Log'!$P65&lt;'Prediction Log'!$D65), "Y", IF('Prediction Log'!$P65='Prediction Log'!$D65, "PUSH", "N")))))</f>
        <v/>
      </c>
      <c r="W65" s="53" t="str">
        <f>IF(ISBLANK('Prediction Log'!$M65), "",IF(AND('Prediction Log'!$U65="Y", 'Prediction Log'!$V65="Y"), "Y", "N"))</f>
        <v/>
      </c>
      <c r="X65" s="54" t="str">
        <f>IF(ISBLANK('Prediction Log'!$M65),"",IF('Prediction Log'!$M65='Prediction Log'!$I65, "Y", "N"))</f>
        <v/>
      </c>
      <c r="Y65" s="54" t="str">
        <f>IF(ISBLANK('Prediction Log'!$M65), "", IF('Prediction Log'!$Z65="N", "N", "Y"))</f>
        <v/>
      </c>
      <c r="Z65" s="54" t="str">
        <f>IF(ISBLANK('Prediction Log'!$M65), "",IF('Prediction Log'!$I65&lt;&gt;'Prediction Log'!$M65, "Y",IF(AND('Prediction Log'!$E65&gt;0, 'Prediction Log'!$P65&gt;'Prediction Log'!$E65), "Y", IF(AND('Prediction Log'!$E65&lt;0, 'Prediction Log'!$P65&lt;'Prediction Log'!$E65), "Y", IF('Prediction Log'!$P65='Prediction Log'!$E65, "PUSH", "N")))))</f>
        <v/>
      </c>
      <c r="AA65" s="54" t="str">
        <f>IF(ISBLANK('Prediction Log'!$M65), "",IF(AND('Prediction Log'!$X65="Y", 'Prediction Log'!$Z65="Y"), "Y", "N"))</f>
        <v/>
      </c>
      <c r="AB65" s="53" t="str">
        <f>IF(ISBLANK('Prediction Log'!$M65), "",IF('Prediction Log'!$D65&gt;0, 'Prediction Log'!$P65-'Prediction Log'!$D65, IF('Prediction Log'!$D65&lt;0, -'Prediction Log'!$P65+'Prediction Log'!$D65, "NA")))</f>
        <v/>
      </c>
      <c r="AC65" s="53" t="str">
        <f>IF(ISBLANK('Prediction Log'!$M65), "",ABS('Prediction Log'!$AB65))</f>
        <v/>
      </c>
      <c r="AD65" s="54" t="str">
        <f>IF(ISBLANK('Prediction Log'!$M65), "",IF('Prediction Log'!$E65&gt;0, 'Prediction Log'!$P65-'Prediction Log'!$E65, IF('Prediction Log'!$E65&lt;0, -'Prediction Log'!$P65+'Prediction Log'!$E65, "NA")))</f>
        <v/>
      </c>
      <c r="AE65" s="54" t="str">
        <f>IF(ISBLANK('Prediction Log'!$M65), "",ABS('Prediction Log'!$AD65))</f>
        <v/>
      </c>
    </row>
    <row r="66" spans="1:31" x14ac:dyDescent="0.45">
      <c r="A66" t="str">
        <f>IF(ISBLANK(Games!$B66), "",Games!A66)</f>
        <v/>
      </c>
      <c r="B66" t="str">
        <f>IF(ISBLANK(Games!$B66), "",Games!B66)</f>
        <v/>
      </c>
      <c r="C66" t="str">
        <f>IF(ISBLANK(Games!$B66), "",Games!C66)</f>
        <v/>
      </c>
      <c r="D66" t="str">
        <f>IF(ISBLANK(Games!$B66), "",Games!D66)</f>
        <v/>
      </c>
      <c r="E66" t="str">
        <f>IF(ISBLANK(Games!$B66), "",Games!E66)</f>
        <v/>
      </c>
      <c r="F66" s="30" t="e">
        <f>'Calc - Win Probability'!N66</f>
        <v>#N/A</v>
      </c>
      <c r="G66" s="28" t="str">
        <f>Games!H66</f>
        <v/>
      </c>
      <c r="H66" s="64" t="str">
        <f>IF(ISBLANK(Games!B66), "", IF('Prediction Log'!$D66&lt;0, 'Prediction Log'!$B66, 'Prediction Log'!$C66))</f>
        <v/>
      </c>
      <c r="I66" s="60" t="str">
        <f>IF(ISBLANK(Games!$B66), "",Games!F66)</f>
        <v/>
      </c>
      <c r="J66" s="60" t="e">
        <f>IF('Prediction Log'!$F66&gt;0.5, 'Prediction Log'!$B66, IF('Prediction Log'!$F66&lt;0.5, 'Prediction Log'!$C66, "PICK"))</f>
        <v>#N/A</v>
      </c>
      <c r="K66" s="62" t="str">
        <f>IF(ISBLANK(Games!B66), "",IF('Prediction Log'!$J66='Prediction Log'!$B66, 'Prediction Log'!$F66, 1-'Prediction Log'!$F66))</f>
        <v/>
      </c>
      <c r="L66" s="28" t="str">
        <f>IF(ISBLANK(Games!$B66), "",Games!I66)</f>
        <v/>
      </c>
      <c r="P66" s="48" t="str">
        <f>IF(ISBLANK('Prediction Log'!$N66), "",'Prediction Log'!$O66-'Prediction Log'!$N66)</f>
        <v/>
      </c>
      <c r="Q66" s="55" t="str">
        <f>IF(ISBLANK('Prediction Log'!$N66), "",IF('Prediction Log'!$M66&lt;&gt;'Prediction Log'!$H66, "Y", IF(AND('Prediction Log'!$M66='Prediction Log'!$H66, ABS((-1*'Prediction Log'!$P66))&gt;ABS('Prediction Log'!$D66)), "Y", IF('Prediction Log'!$D66='Prediction Log'!$P66, "PUSH", "N"))))</f>
        <v/>
      </c>
      <c r="R66" s="56" t="str">
        <f>IF(ISBLANK('Prediction Log'!$M66), "",IF('Prediction Log'!$P66&lt;'Prediction Log'!$D66, "Y", IF('Prediction Log'!$P66='Prediction Log'!$D66, "PUSH", "N")))</f>
        <v/>
      </c>
      <c r="S66" s="56" t="str">
        <f>IF(ISBLANK('Prediction Log'!$M66), "",IF('Prediction Log'!$P66&lt;'Prediction Log'!$E66, "Y", IF('Prediction Log'!$P66='Prediction Log'!$E66, "PUSH", "N")))</f>
        <v/>
      </c>
      <c r="T66" s="66" t="str">
        <f>IF(ISBLANK('Prediction Log'!$M66), "",IF('Prediction Log'!$J66='Prediction Log'!$M66, "Y", "N"))</f>
        <v/>
      </c>
      <c r="U66" s="57" t="str">
        <f>IF(ISBLANK('Prediction Log'!$M66),"",IF('Prediction Log'!$M66='Prediction Log'!$H66, "Y", "N"))</f>
        <v/>
      </c>
      <c r="V66" s="52" t="str">
        <f>IF(ISBLANK('Prediction Log'!$M66), "",IF('Prediction Log'!$H66&lt;&gt;'Prediction Log'!$M66, "Y",IF(AND('Prediction Log'!$D66&gt;0, 'Prediction Log'!$P66&gt;'Prediction Log'!$D66), "Y", IF(AND('Prediction Log'!$D66&lt;0, 'Prediction Log'!$P66&lt;'Prediction Log'!$D66), "Y", IF('Prediction Log'!$P66='Prediction Log'!$D66, "PUSH", "N")))))</f>
        <v/>
      </c>
      <c r="W66" s="53" t="str">
        <f>IF(ISBLANK('Prediction Log'!$M66), "",IF(AND('Prediction Log'!$U66="Y", 'Prediction Log'!$V66="Y"), "Y", "N"))</f>
        <v/>
      </c>
      <c r="X66" s="54" t="str">
        <f>IF(ISBLANK('Prediction Log'!$M66),"",IF('Prediction Log'!$M66='Prediction Log'!$I66, "Y", "N"))</f>
        <v/>
      </c>
      <c r="Y66" s="54" t="str">
        <f>IF(ISBLANK('Prediction Log'!$M66), "", IF('Prediction Log'!$Z66="N", "N", "Y"))</f>
        <v/>
      </c>
      <c r="Z66" s="54" t="str">
        <f>IF(ISBLANK('Prediction Log'!$M66), "",IF('Prediction Log'!$I66&lt;&gt;'Prediction Log'!$M66, "Y",IF(AND('Prediction Log'!$E66&gt;0, 'Prediction Log'!$P66&gt;'Prediction Log'!$E66), "Y", IF(AND('Prediction Log'!$E66&lt;0, 'Prediction Log'!$P66&lt;'Prediction Log'!$E66), "Y", IF('Prediction Log'!$P66='Prediction Log'!$E66, "PUSH", "N")))))</f>
        <v/>
      </c>
      <c r="AA66" s="54" t="str">
        <f>IF(ISBLANK('Prediction Log'!$M66), "",IF(AND('Prediction Log'!$X66="Y", 'Prediction Log'!$Z66="Y"), "Y", "N"))</f>
        <v/>
      </c>
      <c r="AB66" s="53" t="str">
        <f>IF(ISBLANK('Prediction Log'!$M66), "",IF('Prediction Log'!$D66&gt;0, 'Prediction Log'!$P66-'Prediction Log'!$D66, IF('Prediction Log'!$D66&lt;0, -'Prediction Log'!$P66+'Prediction Log'!$D66, "NA")))</f>
        <v/>
      </c>
      <c r="AC66" s="53" t="str">
        <f>IF(ISBLANK('Prediction Log'!$M66), "",ABS('Prediction Log'!$AB66))</f>
        <v/>
      </c>
      <c r="AD66" s="54" t="str">
        <f>IF(ISBLANK('Prediction Log'!$M66), "",IF('Prediction Log'!$E66&gt;0, 'Prediction Log'!$P66-'Prediction Log'!$E66, IF('Prediction Log'!$E66&lt;0, -'Prediction Log'!$P66+'Prediction Log'!$E66, "NA")))</f>
        <v/>
      </c>
      <c r="AE66" s="54" t="str">
        <f>IF(ISBLANK('Prediction Log'!$M66), "",ABS('Prediction Log'!$AD66))</f>
        <v/>
      </c>
    </row>
    <row r="67" spans="1:31" x14ac:dyDescent="0.45">
      <c r="A67" t="str">
        <f>IF(ISBLANK(Games!$B67), "",Games!A67)</f>
        <v/>
      </c>
      <c r="B67" t="str">
        <f>IF(ISBLANK(Games!$B67), "",Games!B67)</f>
        <v/>
      </c>
      <c r="C67" t="str">
        <f>IF(ISBLANK(Games!$B67), "",Games!C67)</f>
        <v/>
      </c>
      <c r="D67" t="str">
        <f>IF(ISBLANK(Games!$B67), "",Games!D67)</f>
        <v/>
      </c>
      <c r="E67" t="str">
        <f>IF(ISBLANK(Games!$B67), "",Games!E67)</f>
        <v/>
      </c>
      <c r="F67" s="30" t="e">
        <f>'Calc - Win Probability'!N67</f>
        <v>#N/A</v>
      </c>
      <c r="G67" s="28" t="str">
        <f>Games!H67</f>
        <v/>
      </c>
      <c r="H67" s="64" t="str">
        <f>IF(ISBLANK(Games!B67), "", IF('Prediction Log'!$D67&lt;0, 'Prediction Log'!$B67, 'Prediction Log'!$C67))</f>
        <v/>
      </c>
      <c r="I67" s="60" t="str">
        <f>IF(ISBLANK(Games!$B67), "",Games!F67)</f>
        <v/>
      </c>
      <c r="J67" s="60" t="e">
        <f>IF('Prediction Log'!$F67&gt;0.5, 'Prediction Log'!$B67, IF('Prediction Log'!$F67&lt;0.5, 'Prediction Log'!$C67, "PICK"))</f>
        <v>#N/A</v>
      </c>
      <c r="K67" s="62" t="str">
        <f>IF(ISBLANK(Games!B67), "",IF('Prediction Log'!$J67='Prediction Log'!$B67, 'Prediction Log'!$F67, 1-'Prediction Log'!$F67))</f>
        <v/>
      </c>
      <c r="L67" s="28" t="str">
        <f>IF(ISBLANK(Games!$B67), "",Games!I67)</f>
        <v/>
      </c>
      <c r="P67" s="48" t="str">
        <f>IF(ISBLANK('Prediction Log'!$N67), "",'Prediction Log'!$O67-'Prediction Log'!$N67)</f>
        <v/>
      </c>
      <c r="Q67" s="55" t="str">
        <f>IF(ISBLANK('Prediction Log'!$N67), "",IF('Prediction Log'!$M67&lt;&gt;'Prediction Log'!$H67, "Y", IF(AND('Prediction Log'!$M67='Prediction Log'!$H67, ABS((-1*'Prediction Log'!$P67))&gt;ABS('Prediction Log'!$D67)), "Y", IF('Prediction Log'!$D67='Prediction Log'!$P67, "PUSH", "N"))))</f>
        <v/>
      </c>
      <c r="R67" s="56" t="str">
        <f>IF(ISBLANK('Prediction Log'!$M67), "",IF('Prediction Log'!$P67&lt;'Prediction Log'!$D67, "Y", IF('Prediction Log'!$P67='Prediction Log'!$D67, "PUSH", "N")))</f>
        <v/>
      </c>
      <c r="S67" s="56" t="str">
        <f>IF(ISBLANK('Prediction Log'!$M67), "",IF('Prediction Log'!$P67&lt;'Prediction Log'!$E67, "Y", IF('Prediction Log'!$P67='Prediction Log'!$E67, "PUSH", "N")))</f>
        <v/>
      </c>
      <c r="T67" s="66" t="str">
        <f>IF(ISBLANK('Prediction Log'!$M67), "",IF('Prediction Log'!$J67='Prediction Log'!$M67, "Y", "N"))</f>
        <v/>
      </c>
      <c r="U67" s="57" t="str">
        <f>IF(ISBLANK('Prediction Log'!$M67),"",IF('Prediction Log'!$M67='Prediction Log'!$H67, "Y", "N"))</f>
        <v/>
      </c>
      <c r="V67" s="52" t="str">
        <f>IF(ISBLANK('Prediction Log'!$M67), "",IF('Prediction Log'!$H67&lt;&gt;'Prediction Log'!$M67, "Y",IF(AND('Prediction Log'!$D67&gt;0, 'Prediction Log'!$P67&gt;'Prediction Log'!$D67), "Y", IF(AND('Prediction Log'!$D67&lt;0, 'Prediction Log'!$P67&lt;'Prediction Log'!$D67), "Y", IF('Prediction Log'!$P67='Prediction Log'!$D67, "PUSH", "N")))))</f>
        <v/>
      </c>
      <c r="W67" s="53" t="str">
        <f>IF(ISBLANK('Prediction Log'!$M67), "",IF(AND('Prediction Log'!$U67="Y", 'Prediction Log'!$V67="Y"), "Y", "N"))</f>
        <v/>
      </c>
      <c r="X67" s="54" t="str">
        <f>IF(ISBLANK('Prediction Log'!$M67),"",IF('Prediction Log'!$M67='Prediction Log'!$I67, "Y", "N"))</f>
        <v/>
      </c>
      <c r="Y67" s="54" t="str">
        <f>IF(ISBLANK('Prediction Log'!$M67), "", IF('Prediction Log'!$Z67="N", "N", "Y"))</f>
        <v/>
      </c>
      <c r="Z67" s="54" t="str">
        <f>IF(ISBLANK('Prediction Log'!$M67), "",IF('Prediction Log'!$I67&lt;&gt;'Prediction Log'!$M67, "Y",IF(AND('Prediction Log'!$E67&gt;0, 'Prediction Log'!$P67&gt;'Prediction Log'!$E67), "Y", IF(AND('Prediction Log'!$E67&lt;0, 'Prediction Log'!$P67&lt;'Prediction Log'!$E67), "Y", IF('Prediction Log'!$P67='Prediction Log'!$E67, "PUSH", "N")))))</f>
        <v/>
      </c>
      <c r="AA67" s="54" t="str">
        <f>IF(ISBLANK('Prediction Log'!$M67), "",IF(AND('Prediction Log'!$X67="Y", 'Prediction Log'!$Z67="Y"), "Y", "N"))</f>
        <v/>
      </c>
      <c r="AB67" s="53" t="str">
        <f>IF(ISBLANK('Prediction Log'!$M67), "",IF('Prediction Log'!$D67&gt;0, 'Prediction Log'!$P67-'Prediction Log'!$D67, IF('Prediction Log'!$D67&lt;0, -'Prediction Log'!$P67+'Prediction Log'!$D67, "NA")))</f>
        <v/>
      </c>
      <c r="AC67" s="53" t="str">
        <f>IF(ISBLANK('Prediction Log'!$M67), "",ABS('Prediction Log'!$AB67))</f>
        <v/>
      </c>
      <c r="AD67" s="54" t="str">
        <f>IF(ISBLANK('Prediction Log'!$M67), "",IF('Prediction Log'!$E67&gt;0, 'Prediction Log'!$P67-'Prediction Log'!$E67, IF('Prediction Log'!$E67&lt;0, -'Prediction Log'!$P67+'Prediction Log'!$E67, "NA")))</f>
        <v/>
      </c>
      <c r="AE67" s="54" t="str">
        <f>IF(ISBLANK('Prediction Log'!$M67), "",ABS('Prediction Log'!$AD67))</f>
        <v/>
      </c>
    </row>
    <row r="68" spans="1:31" x14ac:dyDescent="0.45">
      <c r="A68" t="str">
        <f>IF(ISBLANK(Games!$B68), "",Games!A68)</f>
        <v/>
      </c>
      <c r="B68" t="str">
        <f>IF(ISBLANK(Games!$B68), "",Games!B68)</f>
        <v/>
      </c>
      <c r="C68" t="str">
        <f>IF(ISBLANK(Games!$B68), "",Games!C68)</f>
        <v/>
      </c>
      <c r="D68" t="str">
        <f>IF(ISBLANK(Games!$B68), "",Games!D68)</f>
        <v/>
      </c>
      <c r="E68" t="str">
        <f>IF(ISBLANK(Games!$B68), "",Games!E68)</f>
        <v/>
      </c>
      <c r="F68" s="30" t="e">
        <f>'Calc - Win Probability'!N68</f>
        <v>#N/A</v>
      </c>
      <c r="G68" s="28" t="str">
        <f>Games!H68</f>
        <v/>
      </c>
      <c r="H68" s="64" t="str">
        <f>IF(ISBLANK(Games!B68), "", IF('Prediction Log'!$D68&lt;0, 'Prediction Log'!$B68, 'Prediction Log'!$C68))</f>
        <v/>
      </c>
      <c r="I68" s="60" t="str">
        <f>IF(ISBLANK(Games!$B68), "",Games!F68)</f>
        <v/>
      </c>
      <c r="J68" s="60" t="e">
        <f>IF('Prediction Log'!$F68&gt;0.5, 'Prediction Log'!$B68, IF('Prediction Log'!$F68&lt;0.5, 'Prediction Log'!$C68, "PICK"))</f>
        <v>#N/A</v>
      </c>
      <c r="K68" s="62" t="str">
        <f>IF(ISBLANK(Games!B68), "",IF('Prediction Log'!$J68='Prediction Log'!$B68, 'Prediction Log'!$F68, 1-'Prediction Log'!$F68))</f>
        <v/>
      </c>
      <c r="L68" s="28" t="str">
        <f>IF(ISBLANK(Games!$B68), "",Games!I68)</f>
        <v/>
      </c>
      <c r="P68" s="48" t="str">
        <f>IF(ISBLANK('Prediction Log'!$N68), "",'Prediction Log'!$O68-'Prediction Log'!$N68)</f>
        <v/>
      </c>
      <c r="Q68" s="55" t="str">
        <f>IF(ISBLANK('Prediction Log'!$N68), "",IF('Prediction Log'!$M68&lt;&gt;'Prediction Log'!$H68, "Y", IF(AND('Prediction Log'!$M68='Prediction Log'!$H68, ABS((-1*'Prediction Log'!$P68))&gt;ABS('Prediction Log'!$D68)), "Y", IF('Prediction Log'!$D68='Prediction Log'!$P68, "PUSH", "N"))))</f>
        <v/>
      </c>
      <c r="R68" s="56" t="str">
        <f>IF(ISBLANK('Prediction Log'!$M68), "",IF('Prediction Log'!$P68&lt;'Prediction Log'!$D68, "Y", IF('Prediction Log'!$P68='Prediction Log'!$D68, "PUSH", "N")))</f>
        <v/>
      </c>
      <c r="S68" s="56" t="str">
        <f>IF(ISBLANK('Prediction Log'!$M68), "",IF('Prediction Log'!$P68&lt;'Prediction Log'!$E68, "Y", IF('Prediction Log'!$P68='Prediction Log'!$E68, "PUSH", "N")))</f>
        <v/>
      </c>
      <c r="T68" s="66" t="str">
        <f>IF(ISBLANK('Prediction Log'!$M68), "",IF('Prediction Log'!$J68='Prediction Log'!$M68, "Y", "N"))</f>
        <v/>
      </c>
      <c r="U68" s="57" t="str">
        <f>IF(ISBLANK('Prediction Log'!$M68),"",IF('Prediction Log'!$M68='Prediction Log'!$H68, "Y", "N"))</f>
        <v/>
      </c>
      <c r="V68" s="52" t="str">
        <f>IF(ISBLANK('Prediction Log'!$M68), "",IF('Prediction Log'!$H68&lt;&gt;'Prediction Log'!$M68, "Y",IF(AND('Prediction Log'!$D68&gt;0, 'Prediction Log'!$P68&gt;'Prediction Log'!$D68), "Y", IF(AND('Prediction Log'!$D68&lt;0, 'Prediction Log'!$P68&lt;'Prediction Log'!$D68), "Y", IF('Prediction Log'!$P68='Prediction Log'!$D68, "PUSH", "N")))))</f>
        <v/>
      </c>
      <c r="W68" s="53" t="str">
        <f>IF(ISBLANK('Prediction Log'!$M68), "",IF(AND('Prediction Log'!$U68="Y", 'Prediction Log'!$V68="Y"), "Y", "N"))</f>
        <v/>
      </c>
      <c r="X68" s="54" t="str">
        <f>IF(ISBLANK('Prediction Log'!$M68),"",IF('Prediction Log'!$M68='Prediction Log'!$I68, "Y", "N"))</f>
        <v/>
      </c>
      <c r="Y68" s="54" t="str">
        <f>IF(ISBLANK('Prediction Log'!$M68), "", IF('Prediction Log'!$Z68="N", "N", "Y"))</f>
        <v/>
      </c>
      <c r="Z68" s="54" t="str">
        <f>IF(ISBLANK('Prediction Log'!$M68), "",IF('Prediction Log'!$I68&lt;&gt;'Prediction Log'!$M68, "Y",IF(AND('Prediction Log'!$E68&gt;0, 'Prediction Log'!$P68&gt;'Prediction Log'!$E68), "Y", IF(AND('Prediction Log'!$E68&lt;0, 'Prediction Log'!$P68&lt;'Prediction Log'!$E68), "Y", IF('Prediction Log'!$P68='Prediction Log'!$E68, "PUSH", "N")))))</f>
        <v/>
      </c>
      <c r="AA68" s="54" t="str">
        <f>IF(ISBLANK('Prediction Log'!$M68), "",IF(AND('Prediction Log'!$X68="Y", 'Prediction Log'!$Z68="Y"), "Y", "N"))</f>
        <v/>
      </c>
      <c r="AB68" s="53" t="str">
        <f>IF(ISBLANK('Prediction Log'!$M68), "",IF('Prediction Log'!$D68&gt;0, 'Prediction Log'!$P68-'Prediction Log'!$D68, IF('Prediction Log'!$D68&lt;0, -'Prediction Log'!$P68+'Prediction Log'!$D68, "NA")))</f>
        <v/>
      </c>
      <c r="AC68" s="53" t="str">
        <f>IF(ISBLANK('Prediction Log'!$M68), "",ABS('Prediction Log'!$AB68))</f>
        <v/>
      </c>
      <c r="AD68" s="54" t="str">
        <f>IF(ISBLANK('Prediction Log'!$M68), "",IF('Prediction Log'!$E68&gt;0, 'Prediction Log'!$P68-'Prediction Log'!$E68, IF('Prediction Log'!$E68&lt;0, -'Prediction Log'!$P68+'Prediction Log'!$E68, "NA")))</f>
        <v/>
      </c>
      <c r="AE68" s="54" t="str">
        <f>IF(ISBLANK('Prediction Log'!$M68), "",ABS('Prediction Log'!$AD68))</f>
        <v/>
      </c>
    </row>
    <row r="69" spans="1:31" x14ac:dyDescent="0.45">
      <c r="A69" t="str">
        <f>IF(ISBLANK(Games!$B69), "",Games!A69)</f>
        <v/>
      </c>
      <c r="B69" t="str">
        <f>IF(ISBLANK(Games!$B69), "",Games!B69)</f>
        <v/>
      </c>
      <c r="C69" t="str">
        <f>IF(ISBLANK(Games!$B69), "",Games!C69)</f>
        <v/>
      </c>
      <c r="D69" t="str">
        <f>IF(ISBLANK(Games!$B69), "",Games!D69)</f>
        <v/>
      </c>
      <c r="E69" t="str">
        <f>IF(ISBLANK(Games!$B69), "",Games!E69)</f>
        <v/>
      </c>
      <c r="F69" s="30" t="e">
        <f>'Calc - Win Probability'!N69</f>
        <v>#N/A</v>
      </c>
      <c r="G69" s="28" t="str">
        <f>Games!H69</f>
        <v/>
      </c>
      <c r="H69" s="64" t="str">
        <f>IF(ISBLANK(Games!B69), "", IF('Prediction Log'!$D69&lt;0, 'Prediction Log'!$B69, 'Prediction Log'!$C69))</f>
        <v/>
      </c>
      <c r="I69" s="60" t="str">
        <f>IF(ISBLANK(Games!$B69), "",Games!F69)</f>
        <v/>
      </c>
      <c r="J69" s="60" t="e">
        <f>IF('Prediction Log'!$F69&gt;0.5, 'Prediction Log'!$B69, IF('Prediction Log'!$F69&lt;0.5, 'Prediction Log'!$C69, "PICK"))</f>
        <v>#N/A</v>
      </c>
      <c r="K69" s="62" t="str">
        <f>IF(ISBLANK(Games!B69), "",IF('Prediction Log'!$J69='Prediction Log'!$B69, 'Prediction Log'!$F69, 1-'Prediction Log'!$F69))</f>
        <v/>
      </c>
      <c r="L69" s="28" t="str">
        <f>IF(ISBLANK(Games!$B69), "",Games!I69)</f>
        <v/>
      </c>
      <c r="P69" s="48" t="str">
        <f>IF(ISBLANK('Prediction Log'!$N69), "",'Prediction Log'!$O69-'Prediction Log'!$N69)</f>
        <v/>
      </c>
      <c r="Q69" s="55" t="str">
        <f>IF(ISBLANK('Prediction Log'!$N69), "",IF('Prediction Log'!$M69&lt;&gt;'Prediction Log'!$H69, "Y", IF(AND('Prediction Log'!$M69='Prediction Log'!$H69, ABS((-1*'Prediction Log'!$P69))&gt;ABS('Prediction Log'!$D69)), "Y", IF('Prediction Log'!$D69='Prediction Log'!$P69, "PUSH", "N"))))</f>
        <v/>
      </c>
      <c r="R69" s="56" t="str">
        <f>IF(ISBLANK('Prediction Log'!$M69), "",IF('Prediction Log'!$P69&lt;'Prediction Log'!$D69, "Y", IF('Prediction Log'!$P69='Prediction Log'!$D69, "PUSH", "N")))</f>
        <v/>
      </c>
      <c r="S69" s="56" t="str">
        <f>IF(ISBLANK('Prediction Log'!$M69), "",IF('Prediction Log'!$P69&lt;'Prediction Log'!$E69, "Y", IF('Prediction Log'!$P69='Prediction Log'!$E69, "PUSH", "N")))</f>
        <v/>
      </c>
      <c r="T69" s="66" t="str">
        <f>IF(ISBLANK('Prediction Log'!$M69), "",IF('Prediction Log'!$J69='Prediction Log'!$M69, "Y", "N"))</f>
        <v/>
      </c>
      <c r="U69" s="57" t="str">
        <f>IF(ISBLANK('Prediction Log'!$M69),"",IF('Prediction Log'!$M69='Prediction Log'!$H69, "Y", "N"))</f>
        <v/>
      </c>
      <c r="V69" s="52" t="str">
        <f>IF(ISBLANK('Prediction Log'!$M69), "",IF('Prediction Log'!$H69&lt;&gt;'Prediction Log'!$M69, "Y",IF(AND('Prediction Log'!$D69&gt;0, 'Prediction Log'!$P69&gt;'Prediction Log'!$D69), "Y", IF(AND('Prediction Log'!$D69&lt;0, 'Prediction Log'!$P69&lt;'Prediction Log'!$D69), "Y", IF('Prediction Log'!$P69='Prediction Log'!$D69, "PUSH", "N")))))</f>
        <v/>
      </c>
      <c r="W69" s="53" t="str">
        <f>IF(ISBLANK('Prediction Log'!$M69), "",IF(AND('Prediction Log'!$U69="Y", 'Prediction Log'!$V69="Y"), "Y", "N"))</f>
        <v/>
      </c>
      <c r="X69" s="54" t="str">
        <f>IF(ISBLANK('Prediction Log'!$M69),"",IF('Prediction Log'!$M69='Prediction Log'!$I69, "Y", "N"))</f>
        <v/>
      </c>
      <c r="Y69" s="54" t="str">
        <f>IF(ISBLANK('Prediction Log'!$M69), "", IF('Prediction Log'!$Z69="N", "N", "Y"))</f>
        <v/>
      </c>
      <c r="Z69" s="54" t="str">
        <f>IF(ISBLANK('Prediction Log'!$M69), "",IF('Prediction Log'!$I69&lt;&gt;'Prediction Log'!$M69, "Y",IF(AND('Prediction Log'!$E69&gt;0, 'Prediction Log'!$P69&gt;'Prediction Log'!$E69), "Y", IF(AND('Prediction Log'!$E69&lt;0, 'Prediction Log'!$P69&lt;'Prediction Log'!$E69), "Y", IF('Prediction Log'!$P69='Prediction Log'!$E69, "PUSH", "N")))))</f>
        <v/>
      </c>
      <c r="AA69" s="54" t="str">
        <f>IF(ISBLANK('Prediction Log'!$M69), "",IF(AND('Prediction Log'!$X69="Y", 'Prediction Log'!$Z69="Y"), "Y", "N"))</f>
        <v/>
      </c>
      <c r="AB69" s="53" t="str">
        <f>IF(ISBLANK('Prediction Log'!$M69), "",IF('Prediction Log'!$D69&gt;0, 'Prediction Log'!$P69-'Prediction Log'!$D69, IF('Prediction Log'!$D69&lt;0, -'Prediction Log'!$P69+'Prediction Log'!$D69, "NA")))</f>
        <v/>
      </c>
      <c r="AC69" s="53" t="str">
        <f>IF(ISBLANK('Prediction Log'!$M69), "",ABS('Prediction Log'!$AB69))</f>
        <v/>
      </c>
      <c r="AD69" s="54" t="str">
        <f>IF(ISBLANK('Prediction Log'!$M69), "",IF('Prediction Log'!$E69&gt;0, 'Prediction Log'!$P69-'Prediction Log'!$E69, IF('Prediction Log'!$E69&lt;0, -'Prediction Log'!$P69+'Prediction Log'!$E69, "NA")))</f>
        <v/>
      </c>
      <c r="AE69" s="54" t="str">
        <f>IF(ISBLANK('Prediction Log'!$M69), "",ABS('Prediction Log'!$AD69))</f>
        <v/>
      </c>
    </row>
    <row r="70" spans="1:31" x14ac:dyDescent="0.45">
      <c r="A70" t="str">
        <f>IF(ISBLANK(Games!$B70), "",Games!A70)</f>
        <v/>
      </c>
      <c r="B70" t="str">
        <f>IF(ISBLANK(Games!$B70), "",Games!B70)</f>
        <v/>
      </c>
      <c r="C70" t="str">
        <f>IF(ISBLANK(Games!$B70), "",Games!C70)</f>
        <v/>
      </c>
      <c r="D70" t="str">
        <f>IF(ISBLANK(Games!$B70), "",Games!D70)</f>
        <v/>
      </c>
      <c r="E70" t="str">
        <f>IF(ISBLANK(Games!$B70), "",Games!E70)</f>
        <v/>
      </c>
      <c r="F70" s="30" t="e">
        <f>'Calc - Win Probability'!N70</f>
        <v>#N/A</v>
      </c>
      <c r="G70" s="28" t="str">
        <f>Games!H70</f>
        <v/>
      </c>
      <c r="H70" s="64" t="str">
        <f>IF(ISBLANK(Games!B70), "", IF('Prediction Log'!$D70&lt;0, 'Prediction Log'!$B70, 'Prediction Log'!$C70))</f>
        <v/>
      </c>
      <c r="I70" s="60" t="str">
        <f>IF(ISBLANK(Games!$B70), "",Games!F70)</f>
        <v/>
      </c>
      <c r="J70" s="60" t="e">
        <f>IF('Prediction Log'!$F70&gt;0.5, 'Prediction Log'!$B70, IF('Prediction Log'!$F70&lt;0.5, 'Prediction Log'!$C70, "PICK"))</f>
        <v>#N/A</v>
      </c>
      <c r="K70" s="62" t="str">
        <f>IF(ISBLANK(Games!B70), "",IF('Prediction Log'!$J70='Prediction Log'!$B70, 'Prediction Log'!$F70, 1-'Prediction Log'!$F70))</f>
        <v/>
      </c>
      <c r="L70" s="28" t="str">
        <f>IF(ISBLANK(Games!$B70), "",Games!I70)</f>
        <v/>
      </c>
      <c r="P70" s="48" t="str">
        <f>IF(ISBLANK('Prediction Log'!$N70), "",'Prediction Log'!$O70-'Prediction Log'!$N70)</f>
        <v/>
      </c>
      <c r="Q70" s="55" t="str">
        <f>IF(ISBLANK('Prediction Log'!$N70), "",IF('Prediction Log'!$M70&lt;&gt;'Prediction Log'!$H70, "Y", IF(AND('Prediction Log'!$M70='Prediction Log'!$H70, ABS((-1*'Prediction Log'!$P70))&gt;ABS('Prediction Log'!$D70)), "Y", IF('Prediction Log'!$D70='Prediction Log'!$P70, "PUSH", "N"))))</f>
        <v/>
      </c>
      <c r="R70" s="56" t="str">
        <f>IF(ISBLANK('Prediction Log'!$M70), "",IF('Prediction Log'!$P70&lt;'Prediction Log'!$D70, "Y", IF('Prediction Log'!$P70='Prediction Log'!$D70, "PUSH", "N")))</f>
        <v/>
      </c>
      <c r="S70" s="56" t="str">
        <f>IF(ISBLANK('Prediction Log'!$M70), "",IF('Prediction Log'!$P70&lt;'Prediction Log'!$E70, "Y", IF('Prediction Log'!$P70='Prediction Log'!$E70, "PUSH", "N")))</f>
        <v/>
      </c>
      <c r="T70" s="66" t="str">
        <f>IF(ISBLANK('Prediction Log'!$M70), "",IF('Prediction Log'!$J70='Prediction Log'!$M70, "Y", "N"))</f>
        <v/>
      </c>
      <c r="U70" s="57" t="str">
        <f>IF(ISBLANK('Prediction Log'!$M70),"",IF('Prediction Log'!$M70='Prediction Log'!$H70, "Y", "N"))</f>
        <v/>
      </c>
      <c r="V70" s="52" t="str">
        <f>IF(ISBLANK('Prediction Log'!$M70), "",IF('Prediction Log'!$H70&lt;&gt;'Prediction Log'!$M70, "Y",IF(AND('Prediction Log'!$D70&gt;0, 'Prediction Log'!$P70&gt;'Prediction Log'!$D70), "Y", IF(AND('Prediction Log'!$D70&lt;0, 'Prediction Log'!$P70&lt;'Prediction Log'!$D70), "Y", IF('Prediction Log'!$P70='Prediction Log'!$D70, "PUSH", "N")))))</f>
        <v/>
      </c>
      <c r="W70" s="53" t="str">
        <f>IF(ISBLANK('Prediction Log'!$M70), "",IF(AND('Prediction Log'!$U70="Y", 'Prediction Log'!$V70="Y"), "Y", "N"))</f>
        <v/>
      </c>
      <c r="X70" s="54" t="str">
        <f>IF(ISBLANK('Prediction Log'!$M70),"",IF('Prediction Log'!$M70='Prediction Log'!$I70, "Y", "N"))</f>
        <v/>
      </c>
      <c r="Y70" s="54" t="str">
        <f>IF(ISBLANK('Prediction Log'!$M70), "", IF('Prediction Log'!$Z70="N", "N", "Y"))</f>
        <v/>
      </c>
      <c r="Z70" s="54" t="str">
        <f>IF(ISBLANK('Prediction Log'!$M70), "",IF('Prediction Log'!$I70&lt;&gt;'Prediction Log'!$M70, "Y",IF(AND('Prediction Log'!$E70&gt;0, 'Prediction Log'!$P70&gt;'Prediction Log'!$E70), "Y", IF(AND('Prediction Log'!$E70&lt;0, 'Prediction Log'!$P70&lt;'Prediction Log'!$E70), "Y", IF('Prediction Log'!$P70='Prediction Log'!$E70, "PUSH", "N")))))</f>
        <v/>
      </c>
      <c r="AA70" s="54" t="str">
        <f>IF(ISBLANK('Prediction Log'!$M70), "",IF(AND('Prediction Log'!$X70="Y", 'Prediction Log'!$Z70="Y"), "Y", "N"))</f>
        <v/>
      </c>
      <c r="AB70" s="53" t="str">
        <f>IF(ISBLANK('Prediction Log'!$M70), "",IF('Prediction Log'!$D70&gt;0, 'Prediction Log'!$P70-'Prediction Log'!$D70, IF('Prediction Log'!$D70&lt;0, -'Prediction Log'!$P70+'Prediction Log'!$D70, "NA")))</f>
        <v/>
      </c>
      <c r="AC70" s="53" t="str">
        <f>IF(ISBLANK('Prediction Log'!$M70), "",ABS('Prediction Log'!$AB70))</f>
        <v/>
      </c>
      <c r="AD70" s="54" t="str">
        <f>IF(ISBLANK('Prediction Log'!$M70), "",IF('Prediction Log'!$E70&gt;0, 'Prediction Log'!$P70-'Prediction Log'!$E70, IF('Prediction Log'!$E70&lt;0, -'Prediction Log'!$P70+'Prediction Log'!$E70, "NA")))</f>
        <v/>
      </c>
      <c r="AE70" s="54" t="str">
        <f>IF(ISBLANK('Prediction Log'!$M70), "",ABS('Prediction Log'!$AD70))</f>
        <v/>
      </c>
    </row>
    <row r="71" spans="1:31" x14ac:dyDescent="0.45">
      <c r="A71" t="str">
        <f>IF(ISBLANK(Games!$B71), "",Games!A71)</f>
        <v/>
      </c>
      <c r="B71" t="str">
        <f>IF(ISBLANK(Games!$B71), "",Games!B71)</f>
        <v/>
      </c>
      <c r="C71" t="str">
        <f>IF(ISBLANK(Games!$B71), "",Games!C71)</f>
        <v/>
      </c>
      <c r="D71" t="str">
        <f>IF(ISBLANK(Games!$B71), "",Games!D71)</f>
        <v/>
      </c>
      <c r="E71" t="str">
        <f>IF(ISBLANK(Games!$B71), "",Games!E71)</f>
        <v/>
      </c>
      <c r="F71" s="30" t="e">
        <f>'Calc - Win Probability'!N71</f>
        <v>#N/A</v>
      </c>
      <c r="G71" s="28" t="str">
        <f>Games!H71</f>
        <v/>
      </c>
      <c r="H71" s="64" t="str">
        <f>IF(ISBLANK(Games!B71), "", IF('Prediction Log'!$D71&lt;0, 'Prediction Log'!$B71, 'Prediction Log'!$C71))</f>
        <v/>
      </c>
      <c r="I71" s="60" t="str">
        <f>IF(ISBLANK(Games!$B71), "",Games!F71)</f>
        <v/>
      </c>
      <c r="J71" s="60" t="e">
        <f>IF('Prediction Log'!$F71&gt;0.5, 'Prediction Log'!$B71, IF('Prediction Log'!$F71&lt;0.5, 'Prediction Log'!$C71, "PICK"))</f>
        <v>#N/A</v>
      </c>
      <c r="K71" s="62" t="str">
        <f>IF(ISBLANK(Games!B71), "",IF('Prediction Log'!$J71='Prediction Log'!$B71, 'Prediction Log'!$F71, 1-'Prediction Log'!$F71))</f>
        <v/>
      </c>
      <c r="L71" s="28" t="str">
        <f>IF(ISBLANK(Games!$B71), "",Games!I71)</f>
        <v/>
      </c>
      <c r="P71" s="48" t="str">
        <f>IF(ISBLANK('Prediction Log'!$N71), "",'Prediction Log'!$O71-'Prediction Log'!$N71)</f>
        <v/>
      </c>
      <c r="Q71" s="55" t="str">
        <f>IF(ISBLANK('Prediction Log'!$N71), "",IF('Prediction Log'!$M71&lt;&gt;'Prediction Log'!$H71, "Y", IF(AND('Prediction Log'!$M71='Prediction Log'!$H71, ABS((-1*'Prediction Log'!$P71))&gt;ABS('Prediction Log'!$D71)), "Y", IF('Prediction Log'!$D71='Prediction Log'!$P71, "PUSH", "N"))))</f>
        <v/>
      </c>
      <c r="R71" s="56" t="str">
        <f>IF(ISBLANK('Prediction Log'!$M71), "",IF('Prediction Log'!$P71&lt;'Prediction Log'!$D71, "Y", IF('Prediction Log'!$P71='Prediction Log'!$D71, "PUSH", "N")))</f>
        <v/>
      </c>
      <c r="S71" s="56" t="str">
        <f>IF(ISBLANK('Prediction Log'!$M71), "",IF('Prediction Log'!$P71&lt;'Prediction Log'!$E71, "Y", IF('Prediction Log'!$P71='Prediction Log'!$E71, "PUSH", "N")))</f>
        <v/>
      </c>
      <c r="T71" s="66" t="str">
        <f>IF(ISBLANK('Prediction Log'!$M71), "",IF('Prediction Log'!$J71='Prediction Log'!$M71, "Y", "N"))</f>
        <v/>
      </c>
      <c r="U71" s="57" t="str">
        <f>IF(ISBLANK('Prediction Log'!$M71),"",IF('Prediction Log'!$M71='Prediction Log'!$H71, "Y", "N"))</f>
        <v/>
      </c>
      <c r="V71" s="52" t="str">
        <f>IF(ISBLANK('Prediction Log'!$M71), "",IF('Prediction Log'!$H71&lt;&gt;'Prediction Log'!$M71, "Y",IF(AND('Prediction Log'!$D71&gt;0, 'Prediction Log'!$P71&gt;'Prediction Log'!$D71), "Y", IF(AND('Prediction Log'!$D71&lt;0, 'Prediction Log'!$P71&lt;'Prediction Log'!$D71), "Y", IF('Prediction Log'!$P71='Prediction Log'!$D71, "PUSH", "N")))))</f>
        <v/>
      </c>
      <c r="W71" s="53" t="str">
        <f>IF(ISBLANK('Prediction Log'!$M71), "",IF(AND('Prediction Log'!$U71="Y", 'Prediction Log'!$V71="Y"), "Y", "N"))</f>
        <v/>
      </c>
      <c r="X71" s="54" t="str">
        <f>IF(ISBLANK('Prediction Log'!$M71),"",IF('Prediction Log'!$M71='Prediction Log'!$I71, "Y", "N"))</f>
        <v/>
      </c>
      <c r="Y71" s="54" t="str">
        <f>IF(ISBLANK('Prediction Log'!$M71), "", IF('Prediction Log'!$Z71="N", "N", "Y"))</f>
        <v/>
      </c>
      <c r="Z71" s="54" t="str">
        <f>IF(ISBLANK('Prediction Log'!$M71), "",IF('Prediction Log'!$I71&lt;&gt;'Prediction Log'!$M71, "Y",IF(AND('Prediction Log'!$E71&gt;0, 'Prediction Log'!$P71&gt;'Prediction Log'!$E71), "Y", IF(AND('Prediction Log'!$E71&lt;0, 'Prediction Log'!$P71&lt;'Prediction Log'!$E71), "Y", IF('Prediction Log'!$P71='Prediction Log'!$E71, "PUSH", "N")))))</f>
        <v/>
      </c>
      <c r="AA71" s="54" t="str">
        <f>IF(ISBLANK('Prediction Log'!$M71), "",IF(AND('Prediction Log'!$X71="Y", 'Prediction Log'!$Z71="Y"), "Y", "N"))</f>
        <v/>
      </c>
      <c r="AB71" s="53" t="str">
        <f>IF(ISBLANK('Prediction Log'!$M71), "",IF('Prediction Log'!$D71&gt;0, 'Prediction Log'!$P71-'Prediction Log'!$D71, IF('Prediction Log'!$D71&lt;0, -'Prediction Log'!$P71+'Prediction Log'!$D71, "NA")))</f>
        <v/>
      </c>
      <c r="AC71" s="53" t="str">
        <f>IF(ISBLANK('Prediction Log'!$M71), "",ABS('Prediction Log'!$AB71))</f>
        <v/>
      </c>
      <c r="AD71" s="54" t="str">
        <f>IF(ISBLANK('Prediction Log'!$M71), "",IF('Prediction Log'!$E71&gt;0, 'Prediction Log'!$P71-'Prediction Log'!$E71, IF('Prediction Log'!$E71&lt;0, -'Prediction Log'!$P71+'Prediction Log'!$E71, "NA")))</f>
        <v/>
      </c>
      <c r="AE71" s="54" t="str">
        <f>IF(ISBLANK('Prediction Log'!$M71), "",ABS('Prediction Log'!$AD71))</f>
        <v/>
      </c>
    </row>
    <row r="72" spans="1:31" x14ac:dyDescent="0.45">
      <c r="A72" t="str">
        <f>IF(ISBLANK(Games!$B72), "",Games!A72)</f>
        <v/>
      </c>
      <c r="B72" t="str">
        <f>IF(ISBLANK(Games!$B72), "",Games!B72)</f>
        <v/>
      </c>
      <c r="C72" t="str">
        <f>IF(ISBLANK(Games!$B72), "",Games!C72)</f>
        <v/>
      </c>
      <c r="D72" t="str">
        <f>IF(ISBLANK(Games!$B72), "",Games!D72)</f>
        <v/>
      </c>
      <c r="E72" t="str">
        <f>IF(ISBLANK(Games!$B72), "",Games!E72)</f>
        <v/>
      </c>
      <c r="F72" s="30" t="e">
        <f>'Calc - Win Probability'!N72</f>
        <v>#N/A</v>
      </c>
      <c r="G72" s="28" t="str">
        <f>Games!H72</f>
        <v/>
      </c>
      <c r="H72" s="64" t="str">
        <f>IF(ISBLANK(Games!B72), "", IF('Prediction Log'!$D72&lt;0, 'Prediction Log'!$B72, 'Prediction Log'!$C72))</f>
        <v/>
      </c>
      <c r="I72" s="60" t="str">
        <f>IF(ISBLANK(Games!$B72), "",Games!F72)</f>
        <v/>
      </c>
      <c r="J72" s="60" t="e">
        <f>IF('Prediction Log'!$F72&gt;0.5, 'Prediction Log'!$B72, IF('Prediction Log'!$F72&lt;0.5, 'Prediction Log'!$C72, "PICK"))</f>
        <v>#N/A</v>
      </c>
      <c r="K72" s="62" t="str">
        <f>IF(ISBLANK(Games!B72), "",IF('Prediction Log'!$J72='Prediction Log'!$B72, 'Prediction Log'!$F72, 1-'Prediction Log'!$F72))</f>
        <v/>
      </c>
      <c r="L72" s="28" t="str">
        <f>IF(ISBLANK(Games!$B72), "",Games!I72)</f>
        <v/>
      </c>
      <c r="P72" s="48" t="str">
        <f>IF(ISBLANK('Prediction Log'!$N72), "",'Prediction Log'!$O72-'Prediction Log'!$N72)</f>
        <v/>
      </c>
      <c r="Q72" s="55" t="str">
        <f>IF(ISBLANK('Prediction Log'!$N72), "",IF('Prediction Log'!$M72&lt;&gt;'Prediction Log'!$H72, "Y", IF(AND('Prediction Log'!$M72='Prediction Log'!$H72, ABS((-1*'Prediction Log'!$P72))&gt;ABS('Prediction Log'!$D72)), "Y", IF('Prediction Log'!$D72='Prediction Log'!$P72, "PUSH", "N"))))</f>
        <v/>
      </c>
      <c r="R72" s="56" t="str">
        <f>IF(ISBLANK('Prediction Log'!$M72), "",IF('Prediction Log'!$P72&lt;'Prediction Log'!$D72, "Y", IF('Prediction Log'!$P72='Prediction Log'!$D72, "PUSH", "N")))</f>
        <v/>
      </c>
      <c r="S72" s="56" t="str">
        <f>IF(ISBLANK('Prediction Log'!$M72), "",IF('Prediction Log'!$P72&lt;'Prediction Log'!$E72, "Y", IF('Prediction Log'!$P72='Prediction Log'!$E72, "PUSH", "N")))</f>
        <v/>
      </c>
      <c r="T72" s="66" t="str">
        <f>IF(ISBLANK('Prediction Log'!$M72), "",IF('Prediction Log'!$J72='Prediction Log'!$M72, "Y", "N"))</f>
        <v/>
      </c>
      <c r="U72" s="57" t="str">
        <f>IF(ISBLANK('Prediction Log'!$M72),"",IF('Prediction Log'!$M72='Prediction Log'!$H72, "Y", "N"))</f>
        <v/>
      </c>
      <c r="V72" s="52" t="str">
        <f>IF(ISBLANK('Prediction Log'!$M72), "",IF('Prediction Log'!$H72&lt;&gt;'Prediction Log'!$M72, "Y",IF(AND('Prediction Log'!$D72&gt;0, 'Prediction Log'!$P72&gt;'Prediction Log'!$D72), "Y", IF(AND('Prediction Log'!$D72&lt;0, 'Prediction Log'!$P72&lt;'Prediction Log'!$D72), "Y", IF('Prediction Log'!$P72='Prediction Log'!$D72, "PUSH", "N")))))</f>
        <v/>
      </c>
      <c r="W72" s="53" t="str">
        <f>IF(ISBLANK('Prediction Log'!$M72), "",IF(AND('Prediction Log'!$U72="Y", 'Prediction Log'!$V72="Y"), "Y", "N"))</f>
        <v/>
      </c>
      <c r="X72" s="54" t="str">
        <f>IF(ISBLANK('Prediction Log'!$M72),"",IF('Prediction Log'!$M72='Prediction Log'!$I72, "Y", "N"))</f>
        <v/>
      </c>
      <c r="Y72" s="54" t="str">
        <f>IF(ISBLANK('Prediction Log'!$M72), "", IF('Prediction Log'!$Z72="N", "N", "Y"))</f>
        <v/>
      </c>
      <c r="Z72" s="54" t="str">
        <f>IF(ISBLANK('Prediction Log'!$M72), "",IF('Prediction Log'!$I72&lt;&gt;'Prediction Log'!$M72, "Y",IF(AND('Prediction Log'!$E72&gt;0, 'Prediction Log'!$P72&gt;'Prediction Log'!$E72), "Y", IF(AND('Prediction Log'!$E72&lt;0, 'Prediction Log'!$P72&lt;'Prediction Log'!$E72), "Y", IF('Prediction Log'!$P72='Prediction Log'!$E72, "PUSH", "N")))))</f>
        <v/>
      </c>
      <c r="AA72" s="54" t="str">
        <f>IF(ISBLANK('Prediction Log'!$M72), "",IF(AND('Prediction Log'!$X72="Y", 'Prediction Log'!$Z72="Y"), "Y", "N"))</f>
        <v/>
      </c>
      <c r="AB72" s="53" t="str">
        <f>IF(ISBLANK('Prediction Log'!$M72), "",IF('Prediction Log'!$D72&gt;0, 'Prediction Log'!$P72-'Prediction Log'!$D72, IF('Prediction Log'!$D72&lt;0, -'Prediction Log'!$P72+'Prediction Log'!$D72, "NA")))</f>
        <v/>
      </c>
      <c r="AC72" s="53" t="str">
        <f>IF(ISBLANK('Prediction Log'!$M72), "",ABS('Prediction Log'!$AB72))</f>
        <v/>
      </c>
      <c r="AD72" s="54" t="str">
        <f>IF(ISBLANK('Prediction Log'!$M72), "",IF('Prediction Log'!$E72&gt;0, 'Prediction Log'!$P72-'Prediction Log'!$E72, IF('Prediction Log'!$E72&lt;0, -'Prediction Log'!$P72+'Prediction Log'!$E72, "NA")))</f>
        <v/>
      </c>
      <c r="AE72" s="54" t="str">
        <f>IF(ISBLANK('Prediction Log'!$M72), "",ABS('Prediction Log'!$AD72))</f>
        <v/>
      </c>
    </row>
    <row r="73" spans="1:31" x14ac:dyDescent="0.45">
      <c r="A73" t="str">
        <f>IF(ISBLANK(Games!$B73), "",Games!A73)</f>
        <v/>
      </c>
      <c r="B73" t="str">
        <f>IF(ISBLANK(Games!$B73), "",Games!B73)</f>
        <v/>
      </c>
      <c r="C73" t="str">
        <f>IF(ISBLANK(Games!$B73), "",Games!C73)</f>
        <v/>
      </c>
      <c r="D73" t="str">
        <f>IF(ISBLANK(Games!$B73), "",Games!D73)</f>
        <v/>
      </c>
      <c r="E73" t="str">
        <f>IF(ISBLANK(Games!$B73), "",Games!E73)</f>
        <v/>
      </c>
      <c r="F73" s="30" t="e">
        <f>'Calc - Win Probability'!N73</f>
        <v>#N/A</v>
      </c>
      <c r="G73" s="28" t="str">
        <f>Games!H73</f>
        <v/>
      </c>
      <c r="H73" s="64" t="str">
        <f>IF(ISBLANK(Games!B73), "", IF('Prediction Log'!$D73&lt;0, 'Prediction Log'!$B73, 'Prediction Log'!$C73))</f>
        <v/>
      </c>
      <c r="I73" s="60" t="str">
        <f>IF(ISBLANK(Games!$B73), "",Games!F73)</f>
        <v/>
      </c>
      <c r="J73" s="60" t="e">
        <f>IF('Prediction Log'!$F73&gt;0.5, 'Prediction Log'!$B73, IF('Prediction Log'!$F73&lt;0.5, 'Prediction Log'!$C73, "PICK"))</f>
        <v>#N/A</v>
      </c>
      <c r="K73" s="62" t="str">
        <f>IF(ISBLANK(Games!B73), "",IF('Prediction Log'!$J73='Prediction Log'!$B73, 'Prediction Log'!$F73, 1-'Prediction Log'!$F73))</f>
        <v/>
      </c>
      <c r="L73" s="28" t="str">
        <f>IF(ISBLANK(Games!$B73), "",Games!I73)</f>
        <v/>
      </c>
      <c r="P73" s="48" t="str">
        <f>IF(ISBLANK('Prediction Log'!$N73), "",'Prediction Log'!$O73-'Prediction Log'!$N73)</f>
        <v/>
      </c>
      <c r="Q73" s="55" t="str">
        <f>IF(ISBLANK('Prediction Log'!$N73), "",IF('Prediction Log'!$M73&lt;&gt;'Prediction Log'!$H73, "Y", IF(AND('Prediction Log'!$M73='Prediction Log'!$H73, ABS((-1*'Prediction Log'!$P73))&gt;ABS('Prediction Log'!$D73)), "Y", IF('Prediction Log'!$D73='Prediction Log'!$P73, "PUSH", "N"))))</f>
        <v/>
      </c>
      <c r="R73" s="56" t="str">
        <f>IF(ISBLANK('Prediction Log'!$M73), "",IF('Prediction Log'!$P73&lt;'Prediction Log'!$D73, "Y", IF('Prediction Log'!$P73='Prediction Log'!$D73, "PUSH", "N")))</f>
        <v/>
      </c>
      <c r="S73" s="56" t="str">
        <f>IF(ISBLANK('Prediction Log'!$M73), "",IF('Prediction Log'!$P73&lt;'Prediction Log'!$E73, "Y", IF('Prediction Log'!$P73='Prediction Log'!$E73, "PUSH", "N")))</f>
        <v/>
      </c>
      <c r="T73" s="66" t="str">
        <f>IF(ISBLANK('Prediction Log'!$M73), "",IF('Prediction Log'!$J73='Prediction Log'!$M73, "Y", "N"))</f>
        <v/>
      </c>
      <c r="U73" s="57" t="str">
        <f>IF(ISBLANK('Prediction Log'!$M73),"",IF('Prediction Log'!$M73='Prediction Log'!$H73, "Y", "N"))</f>
        <v/>
      </c>
      <c r="V73" s="52" t="str">
        <f>IF(ISBLANK('Prediction Log'!$M73), "",IF('Prediction Log'!$H73&lt;&gt;'Prediction Log'!$M73, "Y",IF(AND('Prediction Log'!$D73&gt;0, 'Prediction Log'!$P73&gt;'Prediction Log'!$D73), "Y", IF(AND('Prediction Log'!$D73&lt;0, 'Prediction Log'!$P73&lt;'Prediction Log'!$D73), "Y", IF('Prediction Log'!$P73='Prediction Log'!$D73, "PUSH", "N")))))</f>
        <v/>
      </c>
      <c r="W73" s="53" t="str">
        <f>IF(ISBLANK('Prediction Log'!$M73), "",IF(AND('Prediction Log'!$U73="Y", 'Prediction Log'!$V73="Y"), "Y", "N"))</f>
        <v/>
      </c>
      <c r="X73" s="54" t="str">
        <f>IF(ISBLANK('Prediction Log'!$M73),"",IF('Prediction Log'!$M73='Prediction Log'!$I73, "Y", "N"))</f>
        <v/>
      </c>
      <c r="Y73" s="54" t="str">
        <f>IF(ISBLANK('Prediction Log'!$M73), "", IF('Prediction Log'!$Z73="N", "N", "Y"))</f>
        <v/>
      </c>
      <c r="Z73" s="54" t="str">
        <f>IF(ISBLANK('Prediction Log'!$M73), "",IF('Prediction Log'!$I73&lt;&gt;'Prediction Log'!$M73, "Y",IF(AND('Prediction Log'!$E73&gt;0, 'Prediction Log'!$P73&gt;'Prediction Log'!$E73), "Y", IF(AND('Prediction Log'!$E73&lt;0, 'Prediction Log'!$P73&lt;'Prediction Log'!$E73), "Y", IF('Prediction Log'!$P73='Prediction Log'!$E73, "PUSH", "N")))))</f>
        <v/>
      </c>
      <c r="AA73" s="54" t="str">
        <f>IF(ISBLANK('Prediction Log'!$M73), "",IF(AND('Prediction Log'!$X73="Y", 'Prediction Log'!$Z73="Y"), "Y", "N"))</f>
        <v/>
      </c>
      <c r="AB73" s="53" t="str">
        <f>IF(ISBLANK('Prediction Log'!$M73), "",IF('Prediction Log'!$D73&gt;0, 'Prediction Log'!$P73-'Prediction Log'!$D73, IF('Prediction Log'!$D73&lt;0, -'Prediction Log'!$P73+'Prediction Log'!$D73, "NA")))</f>
        <v/>
      </c>
      <c r="AC73" s="53" t="str">
        <f>IF(ISBLANK('Prediction Log'!$M73), "",ABS('Prediction Log'!$AB73))</f>
        <v/>
      </c>
      <c r="AD73" s="54" t="str">
        <f>IF(ISBLANK('Prediction Log'!$M73), "",IF('Prediction Log'!$E73&gt;0, 'Prediction Log'!$P73-'Prediction Log'!$E73, IF('Prediction Log'!$E73&lt;0, -'Prediction Log'!$P73+'Prediction Log'!$E73, "NA")))</f>
        <v/>
      </c>
      <c r="AE73" s="54" t="str">
        <f>IF(ISBLANK('Prediction Log'!$M73), "",ABS('Prediction Log'!$AD73))</f>
        <v/>
      </c>
    </row>
    <row r="74" spans="1:31" x14ac:dyDescent="0.45">
      <c r="A74" t="str">
        <f>IF(ISBLANK(Games!$B74), "",Games!A74)</f>
        <v/>
      </c>
      <c r="B74" t="str">
        <f>IF(ISBLANK(Games!$B74), "",Games!B74)</f>
        <v/>
      </c>
      <c r="C74" t="str">
        <f>IF(ISBLANK(Games!$B74), "",Games!C74)</f>
        <v/>
      </c>
      <c r="D74" t="str">
        <f>IF(ISBLANK(Games!$B74), "",Games!D74)</f>
        <v/>
      </c>
      <c r="E74" t="str">
        <f>IF(ISBLANK(Games!$B74), "",Games!E74)</f>
        <v/>
      </c>
      <c r="F74" s="30" t="e">
        <f>'Calc - Win Probability'!N74</f>
        <v>#N/A</v>
      </c>
      <c r="G74" s="28" t="str">
        <f>Games!H74</f>
        <v/>
      </c>
      <c r="H74" s="64" t="str">
        <f>IF(ISBLANK(Games!B74), "", IF('Prediction Log'!$D74&lt;0, 'Prediction Log'!$B74, 'Prediction Log'!$C74))</f>
        <v/>
      </c>
      <c r="I74" s="60" t="str">
        <f>IF(ISBLANK(Games!$B74), "",Games!F74)</f>
        <v/>
      </c>
      <c r="J74" s="60" t="e">
        <f>IF('Prediction Log'!$F74&gt;0.5, 'Prediction Log'!$B74, IF('Prediction Log'!$F74&lt;0.5, 'Prediction Log'!$C74, "PICK"))</f>
        <v>#N/A</v>
      </c>
      <c r="K74" s="62" t="str">
        <f>IF(ISBLANK(Games!B74), "",IF('Prediction Log'!$J74='Prediction Log'!$B74, 'Prediction Log'!$F74, 1-'Prediction Log'!$F74))</f>
        <v/>
      </c>
      <c r="L74" s="28" t="str">
        <f>IF(ISBLANK(Games!$B74), "",Games!I74)</f>
        <v/>
      </c>
      <c r="P74" s="48" t="str">
        <f>IF(ISBLANK('Prediction Log'!$N74), "",'Prediction Log'!$O74-'Prediction Log'!$N74)</f>
        <v/>
      </c>
      <c r="Q74" s="55" t="str">
        <f>IF(ISBLANK('Prediction Log'!$N74), "",IF('Prediction Log'!$M74&lt;&gt;'Prediction Log'!$H74, "Y", IF(AND('Prediction Log'!$M74='Prediction Log'!$H74, ABS((-1*'Prediction Log'!$P74))&gt;ABS('Prediction Log'!$D74)), "Y", IF('Prediction Log'!$D74='Prediction Log'!$P74, "PUSH", "N"))))</f>
        <v/>
      </c>
      <c r="R74" s="56" t="str">
        <f>IF(ISBLANK('Prediction Log'!$M74), "",IF('Prediction Log'!$P74&lt;'Prediction Log'!$D74, "Y", IF('Prediction Log'!$P74='Prediction Log'!$D74, "PUSH", "N")))</f>
        <v/>
      </c>
      <c r="S74" s="56" t="str">
        <f>IF(ISBLANK('Prediction Log'!$M74), "",IF('Prediction Log'!$P74&lt;'Prediction Log'!$E74, "Y", IF('Prediction Log'!$P74='Prediction Log'!$E74, "PUSH", "N")))</f>
        <v/>
      </c>
      <c r="T74" s="66" t="str">
        <f>IF(ISBLANK('Prediction Log'!$M74), "",IF('Prediction Log'!$J74='Prediction Log'!$M74, "Y", "N"))</f>
        <v/>
      </c>
      <c r="U74" s="57" t="str">
        <f>IF(ISBLANK('Prediction Log'!$M74),"",IF('Prediction Log'!$M74='Prediction Log'!$H74, "Y", "N"))</f>
        <v/>
      </c>
      <c r="V74" s="52" t="str">
        <f>IF(ISBLANK('Prediction Log'!$M74), "",IF('Prediction Log'!$H74&lt;&gt;'Prediction Log'!$M74, "Y",IF(AND('Prediction Log'!$D74&gt;0, 'Prediction Log'!$P74&gt;'Prediction Log'!$D74), "Y", IF(AND('Prediction Log'!$D74&lt;0, 'Prediction Log'!$P74&lt;'Prediction Log'!$D74), "Y", IF('Prediction Log'!$P74='Prediction Log'!$D74, "PUSH", "N")))))</f>
        <v/>
      </c>
      <c r="W74" s="53" t="str">
        <f>IF(ISBLANK('Prediction Log'!$M74), "",IF(AND('Prediction Log'!$U74="Y", 'Prediction Log'!$V74="Y"), "Y", "N"))</f>
        <v/>
      </c>
      <c r="X74" s="54" t="str">
        <f>IF(ISBLANK('Prediction Log'!$M74),"",IF('Prediction Log'!$M74='Prediction Log'!$I74, "Y", "N"))</f>
        <v/>
      </c>
      <c r="Y74" s="54" t="str">
        <f>IF(ISBLANK('Prediction Log'!$M74), "", IF('Prediction Log'!$Z74="N", "N", "Y"))</f>
        <v/>
      </c>
      <c r="Z74" s="54" t="str">
        <f>IF(ISBLANK('Prediction Log'!$M74), "",IF('Prediction Log'!$I74&lt;&gt;'Prediction Log'!$M74, "Y",IF(AND('Prediction Log'!$E74&gt;0, 'Prediction Log'!$P74&gt;'Prediction Log'!$E74), "Y", IF(AND('Prediction Log'!$E74&lt;0, 'Prediction Log'!$P74&lt;'Prediction Log'!$E74), "Y", IF('Prediction Log'!$P74='Prediction Log'!$E74, "PUSH", "N")))))</f>
        <v/>
      </c>
      <c r="AA74" s="54" t="str">
        <f>IF(ISBLANK('Prediction Log'!$M74), "",IF(AND('Prediction Log'!$X74="Y", 'Prediction Log'!$Z74="Y"), "Y", "N"))</f>
        <v/>
      </c>
      <c r="AB74" s="53" t="str">
        <f>IF(ISBLANK('Prediction Log'!$M74), "",IF('Prediction Log'!$D74&gt;0, 'Prediction Log'!$P74-'Prediction Log'!$D74, IF('Prediction Log'!$D74&lt;0, -'Prediction Log'!$P74+'Prediction Log'!$D74, "NA")))</f>
        <v/>
      </c>
      <c r="AC74" s="53" t="str">
        <f>IF(ISBLANK('Prediction Log'!$M74), "",ABS('Prediction Log'!$AB74))</f>
        <v/>
      </c>
      <c r="AD74" s="54" t="str">
        <f>IF(ISBLANK('Prediction Log'!$M74), "",IF('Prediction Log'!$E74&gt;0, 'Prediction Log'!$P74-'Prediction Log'!$E74, IF('Prediction Log'!$E74&lt;0, -'Prediction Log'!$P74+'Prediction Log'!$E74, "NA")))</f>
        <v/>
      </c>
      <c r="AE74" s="54" t="str">
        <f>IF(ISBLANK('Prediction Log'!$M74), "",ABS('Prediction Log'!$AD74))</f>
        <v/>
      </c>
    </row>
    <row r="75" spans="1:31" x14ac:dyDescent="0.45">
      <c r="A75" t="str">
        <f>IF(ISBLANK(Games!$B75), "",Games!A75)</f>
        <v/>
      </c>
      <c r="B75" t="str">
        <f>IF(ISBLANK(Games!$B75), "",Games!B75)</f>
        <v/>
      </c>
      <c r="C75" t="str">
        <f>IF(ISBLANK(Games!$B75), "",Games!C75)</f>
        <v/>
      </c>
      <c r="D75" t="str">
        <f>IF(ISBLANK(Games!$B75), "",Games!D75)</f>
        <v/>
      </c>
      <c r="E75" t="str">
        <f>IF(ISBLANK(Games!$B75), "",Games!E75)</f>
        <v/>
      </c>
      <c r="F75" s="30" t="e">
        <f>'Calc - Win Probability'!N75</f>
        <v>#N/A</v>
      </c>
      <c r="G75" s="28" t="str">
        <f>Games!H75</f>
        <v/>
      </c>
      <c r="H75" s="64" t="str">
        <f>IF(ISBLANK(Games!B75), "", IF('Prediction Log'!$D75&lt;0, 'Prediction Log'!$B75, 'Prediction Log'!$C75))</f>
        <v/>
      </c>
      <c r="I75" s="60" t="str">
        <f>IF(ISBLANK(Games!$B75), "",Games!F75)</f>
        <v/>
      </c>
      <c r="J75" s="60" t="e">
        <f>IF('Prediction Log'!$F75&gt;0.5, 'Prediction Log'!$B75, IF('Prediction Log'!$F75&lt;0.5, 'Prediction Log'!$C75, "PICK"))</f>
        <v>#N/A</v>
      </c>
      <c r="K75" s="62" t="str">
        <f>IF(ISBLANK(Games!B75), "",IF('Prediction Log'!$J75='Prediction Log'!$B75, 'Prediction Log'!$F75, 1-'Prediction Log'!$F75))</f>
        <v/>
      </c>
      <c r="L75" s="28" t="str">
        <f>IF(ISBLANK(Games!$B75), "",Games!I75)</f>
        <v/>
      </c>
      <c r="P75" s="48" t="str">
        <f>IF(ISBLANK('Prediction Log'!$N75), "",'Prediction Log'!$O75-'Prediction Log'!$N75)</f>
        <v/>
      </c>
      <c r="Q75" s="55" t="str">
        <f>IF(ISBLANK('Prediction Log'!$N75), "",IF('Prediction Log'!$M75&lt;&gt;'Prediction Log'!$H75, "Y", IF(AND('Prediction Log'!$M75='Prediction Log'!$H75, ABS((-1*'Prediction Log'!$P75))&gt;ABS('Prediction Log'!$D75)), "Y", IF('Prediction Log'!$D75='Prediction Log'!$P75, "PUSH", "N"))))</f>
        <v/>
      </c>
      <c r="R75" s="56" t="str">
        <f>IF(ISBLANK('Prediction Log'!$M75), "",IF('Prediction Log'!$P75&lt;'Prediction Log'!$D75, "Y", IF('Prediction Log'!$P75='Prediction Log'!$D75, "PUSH", "N")))</f>
        <v/>
      </c>
      <c r="S75" s="56" t="str">
        <f>IF(ISBLANK('Prediction Log'!$M75), "",IF('Prediction Log'!$P75&lt;'Prediction Log'!$E75, "Y", IF('Prediction Log'!$P75='Prediction Log'!$E75, "PUSH", "N")))</f>
        <v/>
      </c>
      <c r="T75" s="66" t="str">
        <f>IF(ISBLANK('Prediction Log'!$M75), "",IF('Prediction Log'!$J75='Prediction Log'!$M75, "Y", "N"))</f>
        <v/>
      </c>
      <c r="U75" s="57" t="str">
        <f>IF(ISBLANK('Prediction Log'!$M75),"",IF('Prediction Log'!$M75='Prediction Log'!$H75, "Y", "N"))</f>
        <v/>
      </c>
      <c r="V75" s="52" t="str">
        <f>IF(ISBLANK('Prediction Log'!$M75), "",IF('Prediction Log'!$H75&lt;&gt;'Prediction Log'!$M75, "Y",IF(AND('Prediction Log'!$D75&gt;0, 'Prediction Log'!$P75&gt;'Prediction Log'!$D75), "Y", IF(AND('Prediction Log'!$D75&lt;0, 'Prediction Log'!$P75&lt;'Prediction Log'!$D75), "Y", IF('Prediction Log'!$P75='Prediction Log'!$D75, "PUSH", "N")))))</f>
        <v/>
      </c>
      <c r="W75" s="53" t="str">
        <f>IF(ISBLANK('Prediction Log'!$M75), "",IF(AND('Prediction Log'!$U75="Y", 'Prediction Log'!$V75="Y"), "Y", "N"))</f>
        <v/>
      </c>
      <c r="X75" s="54" t="str">
        <f>IF(ISBLANK('Prediction Log'!$M75),"",IF('Prediction Log'!$M75='Prediction Log'!$I75, "Y", "N"))</f>
        <v/>
      </c>
      <c r="Y75" s="54" t="str">
        <f>IF(ISBLANK('Prediction Log'!$M75), "", IF('Prediction Log'!$Z75="N", "N", "Y"))</f>
        <v/>
      </c>
      <c r="Z75" s="54" t="str">
        <f>IF(ISBLANK('Prediction Log'!$M75), "",IF('Prediction Log'!$I75&lt;&gt;'Prediction Log'!$M75, "Y",IF(AND('Prediction Log'!$E75&gt;0, 'Prediction Log'!$P75&gt;'Prediction Log'!$E75), "Y", IF(AND('Prediction Log'!$E75&lt;0, 'Prediction Log'!$P75&lt;'Prediction Log'!$E75), "Y", IF('Prediction Log'!$P75='Prediction Log'!$E75, "PUSH", "N")))))</f>
        <v/>
      </c>
      <c r="AA75" s="54" t="str">
        <f>IF(ISBLANK('Prediction Log'!$M75), "",IF(AND('Prediction Log'!$X75="Y", 'Prediction Log'!$Z75="Y"), "Y", "N"))</f>
        <v/>
      </c>
      <c r="AB75" s="53" t="str">
        <f>IF(ISBLANK('Prediction Log'!$M75), "",IF('Prediction Log'!$D75&gt;0, 'Prediction Log'!$P75-'Prediction Log'!$D75, IF('Prediction Log'!$D75&lt;0, -'Prediction Log'!$P75+'Prediction Log'!$D75, "NA")))</f>
        <v/>
      </c>
      <c r="AC75" s="53" t="str">
        <f>IF(ISBLANK('Prediction Log'!$M75), "",ABS('Prediction Log'!$AB75))</f>
        <v/>
      </c>
      <c r="AD75" s="54" t="str">
        <f>IF(ISBLANK('Prediction Log'!$M75), "",IF('Prediction Log'!$E75&gt;0, 'Prediction Log'!$P75-'Prediction Log'!$E75, IF('Prediction Log'!$E75&lt;0, -'Prediction Log'!$P75+'Prediction Log'!$E75, "NA")))</f>
        <v/>
      </c>
      <c r="AE75" s="54" t="str">
        <f>IF(ISBLANK('Prediction Log'!$M75), "",ABS('Prediction Log'!$AD75))</f>
        <v/>
      </c>
    </row>
    <row r="76" spans="1:31" x14ac:dyDescent="0.45">
      <c r="A76" t="str">
        <f>IF(ISBLANK(Games!$B76), "",Games!A76)</f>
        <v/>
      </c>
      <c r="B76" t="str">
        <f>IF(ISBLANK(Games!$B76), "",Games!B76)</f>
        <v/>
      </c>
      <c r="C76" t="str">
        <f>IF(ISBLANK(Games!$B76), "",Games!C76)</f>
        <v/>
      </c>
      <c r="D76" t="str">
        <f>IF(ISBLANK(Games!$B76), "",Games!D76)</f>
        <v/>
      </c>
      <c r="E76" t="str">
        <f>IF(ISBLANK(Games!$B76), "",Games!E76)</f>
        <v/>
      </c>
      <c r="F76" s="30" t="e">
        <f>'Calc - Win Probability'!N76</f>
        <v>#N/A</v>
      </c>
      <c r="G76" s="28" t="str">
        <f>Games!H76</f>
        <v/>
      </c>
      <c r="H76" s="64" t="str">
        <f>IF(ISBLANK(Games!B76), "", IF('Prediction Log'!$D76&lt;0, 'Prediction Log'!$B76, 'Prediction Log'!$C76))</f>
        <v/>
      </c>
      <c r="I76" s="60" t="str">
        <f>IF(ISBLANK(Games!$B76), "",Games!F76)</f>
        <v/>
      </c>
      <c r="J76" s="60" t="e">
        <f>IF('Prediction Log'!$F76&gt;0.5, 'Prediction Log'!$B76, IF('Prediction Log'!$F76&lt;0.5, 'Prediction Log'!$C76, "PICK"))</f>
        <v>#N/A</v>
      </c>
      <c r="K76" s="62" t="str">
        <f>IF(ISBLANK(Games!B76), "",IF('Prediction Log'!$J76='Prediction Log'!$B76, 'Prediction Log'!$F76, 1-'Prediction Log'!$F76))</f>
        <v/>
      </c>
      <c r="L76" s="28" t="str">
        <f>IF(ISBLANK(Games!$B76), "",Games!I76)</f>
        <v/>
      </c>
      <c r="P76" s="48" t="str">
        <f>IF(ISBLANK('Prediction Log'!$N76), "",'Prediction Log'!$O76-'Prediction Log'!$N76)</f>
        <v/>
      </c>
      <c r="Q76" s="55" t="str">
        <f>IF(ISBLANK('Prediction Log'!$N76), "",IF('Prediction Log'!$M76&lt;&gt;'Prediction Log'!$H76, "Y", IF(AND('Prediction Log'!$M76='Prediction Log'!$H76, ABS((-1*'Prediction Log'!$P76))&gt;ABS('Prediction Log'!$D76)), "Y", IF('Prediction Log'!$D76='Prediction Log'!$P76, "PUSH", "N"))))</f>
        <v/>
      </c>
      <c r="R76" s="56" t="str">
        <f>IF(ISBLANK('Prediction Log'!$M76), "",IF('Prediction Log'!$P76&lt;'Prediction Log'!$D76, "Y", IF('Prediction Log'!$P76='Prediction Log'!$D76, "PUSH", "N")))</f>
        <v/>
      </c>
      <c r="S76" s="56" t="str">
        <f>IF(ISBLANK('Prediction Log'!$M76), "",IF('Prediction Log'!$P76&lt;'Prediction Log'!$E76, "Y", IF('Prediction Log'!$P76='Prediction Log'!$E76, "PUSH", "N")))</f>
        <v/>
      </c>
      <c r="T76" s="66" t="str">
        <f>IF(ISBLANK('Prediction Log'!$M76), "",IF('Prediction Log'!$J76='Prediction Log'!$M76, "Y", "N"))</f>
        <v/>
      </c>
      <c r="U76" s="57" t="str">
        <f>IF(ISBLANK('Prediction Log'!$M76),"",IF('Prediction Log'!$M76='Prediction Log'!$H76, "Y", "N"))</f>
        <v/>
      </c>
      <c r="V76" s="52" t="str">
        <f>IF(ISBLANK('Prediction Log'!$M76), "",IF('Prediction Log'!$H76&lt;&gt;'Prediction Log'!$M76, "Y",IF(AND('Prediction Log'!$D76&gt;0, 'Prediction Log'!$P76&gt;'Prediction Log'!$D76), "Y", IF(AND('Prediction Log'!$D76&lt;0, 'Prediction Log'!$P76&lt;'Prediction Log'!$D76), "Y", IF('Prediction Log'!$P76='Prediction Log'!$D76, "PUSH", "N")))))</f>
        <v/>
      </c>
      <c r="W76" s="53" t="str">
        <f>IF(ISBLANK('Prediction Log'!$M76), "",IF(AND('Prediction Log'!$U76="Y", 'Prediction Log'!$V76="Y"), "Y", "N"))</f>
        <v/>
      </c>
      <c r="X76" s="54" t="str">
        <f>IF(ISBLANK('Prediction Log'!$M76),"",IF('Prediction Log'!$M76='Prediction Log'!$I76, "Y", "N"))</f>
        <v/>
      </c>
      <c r="Y76" s="54" t="str">
        <f>IF(ISBLANK('Prediction Log'!$M76), "", IF('Prediction Log'!$Z76="N", "N", "Y"))</f>
        <v/>
      </c>
      <c r="Z76" s="54" t="str">
        <f>IF(ISBLANK('Prediction Log'!$M76), "",IF('Prediction Log'!$I76&lt;&gt;'Prediction Log'!$M76, "Y",IF(AND('Prediction Log'!$E76&gt;0, 'Prediction Log'!$P76&gt;'Prediction Log'!$E76), "Y", IF(AND('Prediction Log'!$E76&lt;0, 'Prediction Log'!$P76&lt;'Prediction Log'!$E76), "Y", IF('Prediction Log'!$P76='Prediction Log'!$E76, "PUSH", "N")))))</f>
        <v/>
      </c>
      <c r="AA76" s="54" t="str">
        <f>IF(ISBLANK('Prediction Log'!$M76), "",IF(AND('Prediction Log'!$X76="Y", 'Prediction Log'!$Z76="Y"), "Y", "N"))</f>
        <v/>
      </c>
      <c r="AB76" s="53" t="str">
        <f>IF(ISBLANK('Prediction Log'!$M76), "",IF('Prediction Log'!$D76&gt;0, 'Prediction Log'!$P76-'Prediction Log'!$D76, IF('Prediction Log'!$D76&lt;0, -'Prediction Log'!$P76+'Prediction Log'!$D76, "NA")))</f>
        <v/>
      </c>
      <c r="AC76" s="53" t="str">
        <f>IF(ISBLANK('Prediction Log'!$M76), "",ABS('Prediction Log'!$AB76))</f>
        <v/>
      </c>
      <c r="AD76" s="54" t="str">
        <f>IF(ISBLANK('Prediction Log'!$M76), "",IF('Prediction Log'!$E76&gt;0, 'Prediction Log'!$P76-'Prediction Log'!$E76, IF('Prediction Log'!$E76&lt;0, -'Prediction Log'!$P76+'Prediction Log'!$E76, "NA")))</f>
        <v/>
      </c>
      <c r="AE76" s="54" t="str">
        <f>IF(ISBLANK('Prediction Log'!$M76), "",ABS('Prediction Log'!$AD76))</f>
        <v/>
      </c>
    </row>
    <row r="77" spans="1:31" x14ac:dyDescent="0.45">
      <c r="A77" t="str">
        <f>IF(ISBLANK(Games!$B77), "",Games!A77)</f>
        <v/>
      </c>
      <c r="B77" t="str">
        <f>IF(ISBLANK(Games!$B77), "",Games!B77)</f>
        <v/>
      </c>
      <c r="C77" t="str">
        <f>IF(ISBLANK(Games!$B77), "",Games!C77)</f>
        <v/>
      </c>
      <c r="D77" t="str">
        <f>IF(ISBLANK(Games!$B77), "",Games!D77)</f>
        <v/>
      </c>
      <c r="E77" t="str">
        <f>IF(ISBLANK(Games!$B77), "",Games!E77)</f>
        <v/>
      </c>
      <c r="F77" s="30" t="e">
        <f>'Calc - Win Probability'!N77</f>
        <v>#N/A</v>
      </c>
      <c r="G77" s="28" t="str">
        <f>Games!H77</f>
        <v/>
      </c>
      <c r="H77" s="64" t="str">
        <f>IF(ISBLANK(Games!B77), "", IF('Prediction Log'!$D77&lt;0, 'Prediction Log'!$B77, 'Prediction Log'!$C77))</f>
        <v/>
      </c>
      <c r="I77" s="60" t="str">
        <f>IF(ISBLANK(Games!$B77), "",Games!F77)</f>
        <v/>
      </c>
      <c r="J77" s="60" t="e">
        <f>IF('Prediction Log'!$F77&gt;0.5, 'Prediction Log'!$B77, IF('Prediction Log'!$F77&lt;0.5, 'Prediction Log'!$C77, "PICK"))</f>
        <v>#N/A</v>
      </c>
      <c r="K77" s="62" t="str">
        <f>IF(ISBLANK(Games!B77), "",IF('Prediction Log'!$J77='Prediction Log'!$B77, 'Prediction Log'!$F77, 1-'Prediction Log'!$F77))</f>
        <v/>
      </c>
      <c r="L77" s="28" t="str">
        <f>IF(ISBLANK(Games!$B77), "",Games!I77)</f>
        <v/>
      </c>
      <c r="P77" s="48" t="str">
        <f>IF(ISBLANK('Prediction Log'!$N77), "",'Prediction Log'!$O77-'Prediction Log'!$N77)</f>
        <v/>
      </c>
      <c r="Q77" s="55" t="str">
        <f>IF(ISBLANK('Prediction Log'!$N77), "",IF('Prediction Log'!$M77&lt;&gt;'Prediction Log'!$H77, "Y", IF(AND('Prediction Log'!$M77='Prediction Log'!$H77, ABS((-1*'Prediction Log'!$P77))&gt;ABS('Prediction Log'!$D77)), "Y", IF('Prediction Log'!$D77='Prediction Log'!$P77, "PUSH", "N"))))</f>
        <v/>
      </c>
      <c r="R77" s="56" t="str">
        <f>IF(ISBLANK('Prediction Log'!$M77), "",IF('Prediction Log'!$P77&lt;'Prediction Log'!$D77, "Y", IF('Prediction Log'!$P77='Prediction Log'!$D77, "PUSH", "N")))</f>
        <v/>
      </c>
      <c r="S77" s="56" t="str">
        <f>IF(ISBLANK('Prediction Log'!$M77), "",IF('Prediction Log'!$P77&lt;'Prediction Log'!$E77, "Y", IF('Prediction Log'!$P77='Prediction Log'!$E77, "PUSH", "N")))</f>
        <v/>
      </c>
      <c r="T77" s="66" t="str">
        <f>IF(ISBLANK('Prediction Log'!$M77), "",IF('Prediction Log'!$J77='Prediction Log'!$M77, "Y", "N"))</f>
        <v/>
      </c>
      <c r="U77" s="57" t="str">
        <f>IF(ISBLANK('Prediction Log'!$M77),"",IF('Prediction Log'!$M77='Prediction Log'!$H77, "Y", "N"))</f>
        <v/>
      </c>
      <c r="V77" s="52" t="str">
        <f>IF(ISBLANK('Prediction Log'!$M77), "",IF('Prediction Log'!$H77&lt;&gt;'Prediction Log'!$M77, "Y",IF(AND('Prediction Log'!$D77&gt;0, 'Prediction Log'!$P77&gt;'Prediction Log'!$D77), "Y", IF(AND('Prediction Log'!$D77&lt;0, 'Prediction Log'!$P77&lt;'Prediction Log'!$D77), "Y", IF('Prediction Log'!$P77='Prediction Log'!$D77, "PUSH", "N")))))</f>
        <v/>
      </c>
      <c r="W77" s="53" t="str">
        <f>IF(ISBLANK('Prediction Log'!$M77), "",IF(AND('Prediction Log'!$U77="Y", 'Prediction Log'!$V77="Y"), "Y", "N"))</f>
        <v/>
      </c>
      <c r="X77" s="54" t="str">
        <f>IF(ISBLANK('Prediction Log'!$M77),"",IF('Prediction Log'!$M77='Prediction Log'!$I77, "Y", "N"))</f>
        <v/>
      </c>
      <c r="Y77" s="54" t="str">
        <f>IF(ISBLANK('Prediction Log'!$M77), "", IF('Prediction Log'!$Z77="N", "N", "Y"))</f>
        <v/>
      </c>
      <c r="Z77" s="54" t="str">
        <f>IF(ISBLANK('Prediction Log'!$M77), "",IF('Prediction Log'!$I77&lt;&gt;'Prediction Log'!$M77, "Y",IF(AND('Prediction Log'!$E77&gt;0, 'Prediction Log'!$P77&gt;'Prediction Log'!$E77), "Y", IF(AND('Prediction Log'!$E77&lt;0, 'Prediction Log'!$P77&lt;'Prediction Log'!$E77), "Y", IF('Prediction Log'!$P77='Prediction Log'!$E77, "PUSH", "N")))))</f>
        <v/>
      </c>
      <c r="AA77" s="54" t="str">
        <f>IF(ISBLANK('Prediction Log'!$M77), "",IF(AND('Prediction Log'!$X77="Y", 'Prediction Log'!$Z77="Y"), "Y", "N"))</f>
        <v/>
      </c>
      <c r="AB77" s="53" t="str">
        <f>IF(ISBLANK('Prediction Log'!$M77), "",IF('Prediction Log'!$D77&gt;0, 'Prediction Log'!$P77-'Prediction Log'!$D77, IF('Prediction Log'!$D77&lt;0, -'Prediction Log'!$P77+'Prediction Log'!$D77, "NA")))</f>
        <v/>
      </c>
      <c r="AC77" s="53" t="str">
        <f>IF(ISBLANK('Prediction Log'!$M77), "",ABS('Prediction Log'!$AB77))</f>
        <v/>
      </c>
      <c r="AD77" s="54" t="str">
        <f>IF(ISBLANK('Prediction Log'!$M77), "",IF('Prediction Log'!$E77&gt;0, 'Prediction Log'!$P77-'Prediction Log'!$E77, IF('Prediction Log'!$E77&lt;0, -'Prediction Log'!$P77+'Prediction Log'!$E77, "NA")))</f>
        <v/>
      </c>
      <c r="AE77" s="54" t="str">
        <f>IF(ISBLANK('Prediction Log'!$M77), "",ABS('Prediction Log'!$AD77))</f>
        <v/>
      </c>
    </row>
    <row r="78" spans="1:31" x14ac:dyDescent="0.45">
      <c r="A78" t="str">
        <f>IF(ISBLANK(Games!$B78), "",Games!A78)</f>
        <v/>
      </c>
      <c r="B78" t="str">
        <f>IF(ISBLANK(Games!$B78), "",Games!B78)</f>
        <v/>
      </c>
      <c r="C78" t="str">
        <f>IF(ISBLANK(Games!$B78), "",Games!C78)</f>
        <v/>
      </c>
      <c r="D78" t="str">
        <f>IF(ISBLANK(Games!$B78), "",Games!D78)</f>
        <v/>
      </c>
      <c r="E78" t="str">
        <f>IF(ISBLANK(Games!$B78), "",Games!E78)</f>
        <v/>
      </c>
      <c r="F78" s="30" t="e">
        <f>'Calc - Win Probability'!N78</f>
        <v>#N/A</v>
      </c>
      <c r="G78" s="28" t="str">
        <f>Games!H78</f>
        <v/>
      </c>
      <c r="H78" s="64" t="str">
        <f>IF(ISBLANK(Games!B78), "", IF('Prediction Log'!$D78&lt;0, 'Prediction Log'!$B78, 'Prediction Log'!$C78))</f>
        <v/>
      </c>
      <c r="I78" s="60" t="str">
        <f>IF(ISBLANK(Games!$B78), "",Games!F78)</f>
        <v/>
      </c>
      <c r="J78" s="60" t="e">
        <f>IF('Prediction Log'!$F78&gt;0.5, 'Prediction Log'!$B78, IF('Prediction Log'!$F78&lt;0.5, 'Prediction Log'!$C78, "PICK"))</f>
        <v>#N/A</v>
      </c>
      <c r="K78" s="62" t="str">
        <f>IF(ISBLANK(Games!B78), "",IF('Prediction Log'!$J78='Prediction Log'!$B78, 'Prediction Log'!$F78, 1-'Prediction Log'!$F78))</f>
        <v/>
      </c>
      <c r="L78" s="28" t="str">
        <f>IF(ISBLANK(Games!$B78), "",Games!I78)</f>
        <v/>
      </c>
      <c r="P78" s="48" t="str">
        <f>IF(ISBLANK('Prediction Log'!$N78), "",'Prediction Log'!$O78-'Prediction Log'!$N78)</f>
        <v/>
      </c>
      <c r="Q78" s="55" t="str">
        <f>IF(ISBLANK('Prediction Log'!$N78), "",IF('Prediction Log'!$M78&lt;&gt;'Prediction Log'!$H78, "Y", IF(AND('Prediction Log'!$M78='Prediction Log'!$H78, ABS((-1*'Prediction Log'!$P78))&gt;ABS('Prediction Log'!$D78)), "Y", IF('Prediction Log'!$D78='Prediction Log'!$P78, "PUSH", "N"))))</f>
        <v/>
      </c>
      <c r="R78" s="56" t="str">
        <f>IF(ISBLANK('Prediction Log'!$M78), "",IF('Prediction Log'!$P78&lt;'Prediction Log'!$D78, "Y", IF('Prediction Log'!$P78='Prediction Log'!$D78, "PUSH", "N")))</f>
        <v/>
      </c>
      <c r="S78" s="56" t="str">
        <f>IF(ISBLANK('Prediction Log'!$M78), "",IF('Prediction Log'!$P78&lt;'Prediction Log'!$E78, "Y", IF('Prediction Log'!$P78='Prediction Log'!$E78, "PUSH", "N")))</f>
        <v/>
      </c>
      <c r="T78" s="66" t="str">
        <f>IF(ISBLANK('Prediction Log'!$M78), "",IF('Prediction Log'!$J78='Prediction Log'!$M78, "Y", "N"))</f>
        <v/>
      </c>
      <c r="U78" s="57" t="str">
        <f>IF(ISBLANK('Prediction Log'!$M78),"",IF('Prediction Log'!$M78='Prediction Log'!$H78, "Y", "N"))</f>
        <v/>
      </c>
      <c r="V78" s="52" t="str">
        <f>IF(ISBLANK('Prediction Log'!$M78), "",IF('Prediction Log'!$H78&lt;&gt;'Prediction Log'!$M78, "Y",IF(AND('Prediction Log'!$D78&gt;0, 'Prediction Log'!$P78&gt;'Prediction Log'!$D78), "Y", IF(AND('Prediction Log'!$D78&lt;0, 'Prediction Log'!$P78&lt;'Prediction Log'!$D78), "Y", IF('Prediction Log'!$P78='Prediction Log'!$D78, "PUSH", "N")))))</f>
        <v/>
      </c>
      <c r="W78" s="53" t="str">
        <f>IF(ISBLANK('Prediction Log'!$M78), "",IF(AND('Prediction Log'!$U78="Y", 'Prediction Log'!$V78="Y"), "Y", "N"))</f>
        <v/>
      </c>
      <c r="X78" s="54" t="str">
        <f>IF(ISBLANK('Prediction Log'!$M78),"",IF('Prediction Log'!$M78='Prediction Log'!$I78, "Y", "N"))</f>
        <v/>
      </c>
      <c r="Y78" s="54" t="str">
        <f>IF(ISBLANK('Prediction Log'!$M78), "", IF('Prediction Log'!$Z78="N", "N", "Y"))</f>
        <v/>
      </c>
      <c r="Z78" s="54" t="str">
        <f>IF(ISBLANK('Prediction Log'!$M78), "",IF('Prediction Log'!$I78&lt;&gt;'Prediction Log'!$M78, "Y",IF(AND('Prediction Log'!$E78&gt;0, 'Prediction Log'!$P78&gt;'Prediction Log'!$E78), "Y", IF(AND('Prediction Log'!$E78&lt;0, 'Prediction Log'!$P78&lt;'Prediction Log'!$E78), "Y", IF('Prediction Log'!$P78='Prediction Log'!$E78, "PUSH", "N")))))</f>
        <v/>
      </c>
      <c r="AA78" s="54" t="str">
        <f>IF(ISBLANK('Prediction Log'!$M78), "",IF(AND('Prediction Log'!$X78="Y", 'Prediction Log'!$Z78="Y"), "Y", "N"))</f>
        <v/>
      </c>
      <c r="AB78" s="53" t="str">
        <f>IF(ISBLANK('Prediction Log'!$M78), "",IF('Prediction Log'!$D78&gt;0, 'Prediction Log'!$P78-'Prediction Log'!$D78, IF('Prediction Log'!$D78&lt;0, -'Prediction Log'!$P78+'Prediction Log'!$D78, "NA")))</f>
        <v/>
      </c>
      <c r="AC78" s="53" t="str">
        <f>IF(ISBLANK('Prediction Log'!$M78), "",ABS('Prediction Log'!$AB78))</f>
        <v/>
      </c>
      <c r="AD78" s="54" t="str">
        <f>IF(ISBLANK('Prediction Log'!$M78), "",IF('Prediction Log'!$E78&gt;0, 'Prediction Log'!$P78-'Prediction Log'!$E78, IF('Prediction Log'!$E78&lt;0, -'Prediction Log'!$P78+'Prediction Log'!$E78, "NA")))</f>
        <v/>
      </c>
      <c r="AE78" s="54" t="str">
        <f>IF(ISBLANK('Prediction Log'!$M78), "",ABS('Prediction Log'!$AD78))</f>
        <v/>
      </c>
    </row>
    <row r="79" spans="1:31" x14ac:dyDescent="0.45">
      <c r="A79" t="str">
        <f>IF(ISBLANK(Games!$B79), "",Games!A79)</f>
        <v/>
      </c>
      <c r="B79" t="str">
        <f>IF(ISBLANK(Games!$B79), "",Games!B79)</f>
        <v/>
      </c>
      <c r="C79" t="str">
        <f>IF(ISBLANK(Games!$B79), "",Games!C79)</f>
        <v/>
      </c>
      <c r="D79" t="str">
        <f>IF(ISBLANK(Games!$B79), "",Games!D79)</f>
        <v/>
      </c>
      <c r="E79" t="str">
        <f>IF(ISBLANK(Games!$B79), "",Games!E79)</f>
        <v/>
      </c>
      <c r="F79" s="30" t="e">
        <f>'Calc - Win Probability'!N79</f>
        <v>#N/A</v>
      </c>
      <c r="G79" s="28" t="str">
        <f>Games!H79</f>
        <v/>
      </c>
      <c r="H79" s="64" t="str">
        <f>IF(ISBLANK(Games!B79), "", IF('Prediction Log'!$D79&lt;0, 'Prediction Log'!$B79, 'Prediction Log'!$C79))</f>
        <v/>
      </c>
      <c r="I79" s="60" t="str">
        <f>IF(ISBLANK(Games!$B79), "",Games!F79)</f>
        <v/>
      </c>
      <c r="J79" s="60" t="e">
        <f>IF('Prediction Log'!$F79&gt;0.5, 'Prediction Log'!$B79, IF('Prediction Log'!$F79&lt;0.5, 'Prediction Log'!$C79, "PICK"))</f>
        <v>#N/A</v>
      </c>
      <c r="K79" s="62" t="str">
        <f>IF(ISBLANK(Games!B79), "",IF('Prediction Log'!$J79='Prediction Log'!$B79, 'Prediction Log'!$F79, 1-'Prediction Log'!$F79))</f>
        <v/>
      </c>
      <c r="L79" s="28" t="str">
        <f>IF(ISBLANK(Games!$B79), "",Games!I79)</f>
        <v/>
      </c>
      <c r="P79" s="48" t="str">
        <f>IF(ISBLANK('Prediction Log'!$N79), "",'Prediction Log'!$O79-'Prediction Log'!$N79)</f>
        <v/>
      </c>
      <c r="Q79" s="55" t="str">
        <f>IF(ISBLANK('Prediction Log'!$N79), "",IF('Prediction Log'!$M79&lt;&gt;'Prediction Log'!$H79, "Y", IF(AND('Prediction Log'!$M79='Prediction Log'!$H79, ABS((-1*'Prediction Log'!$P79))&gt;ABS('Prediction Log'!$D79)), "Y", IF('Prediction Log'!$D79='Prediction Log'!$P79, "PUSH", "N"))))</f>
        <v/>
      </c>
      <c r="R79" s="56" t="str">
        <f>IF(ISBLANK('Prediction Log'!$M79), "",IF('Prediction Log'!$P79&lt;'Prediction Log'!$D79, "Y", IF('Prediction Log'!$P79='Prediction Log'!$D79, "PUSH", "N")))</f>
        <v/>
      </c>
      <c r="S79" s="56" t="str">
        <f>IF(ISBLANK('Prediction Log'!$M79), "",IF('Prediction Log'!$P79&lt;'Prediction Log'!$E79, "Y", IF('Prediction Log'!$P79='Prediction Log'!$E79, "PUSH", "N")))</f>
        <v/>
      </c>
      <c r="T79" s="66" t="str">
        <f>IF(ISBLANK('Prediction Log'!$M79), "",IF('Prediction Log'!$J79='Prediction Log'!$M79, "Y", "N"))</f>
        <v/>
      </c>
      <c r="U79" s="57" t="str">
        <f>IF(ISBLANK('Prediction Log'!$M79),"",IF('Prediction Log'!$M79='Prediction Log'!$H79, "Y", "N"))</f>
        <v/>
      </c>
      <c r="V79" s="52" t="str">
        <f>IF(ISBLANK('Prediction Log'!$M79), "",IF('Prediction Log'!$H79&lt;&gt;'Prediction Log'!$M79, "Y",IF(AND('Prediction Log'!$D79&gt;0, 'Prediction Log'!$P79&gt;'Prediction Log'!$D79), "Y", IF(AND('Prediction Log'!$D79&lt;0, 'Prediction Log'!$P79&lt;'Prediction Log'!$D79), "Y", IF('Prediction Log'!$P79='Prediction Log'!$D79, "PUSH", "N")))))</f>
        <v/>
      </c>
      <c r="W79" s="53" t="str">
        <f>IF(ISBLANK('Prediction Log'!$M79), "",IF(AND('Prediction Log'!$U79="Y", 'Prediction Log'!$V79="Y"), "Y", "N"))</f>
        <v/>
      </c>
      <c r="X79" s="54" t="str">
        <f>IF(ISBLANK('Prediction Log'!$M79),"",IF('Prediction Log'!$M79='Prediction Log'!$I79, "Y", "N"))</f>
        <v/>
      </c>
      <c r="Y79" s="54" t="str">
        <f>IF(ISBLANK('Prediction Log'!$M79), "", IF('Prediction Log'!$Z79="N", "N", "Y"))</f>
        <v/>
      </c>
      <c r="Z79" s="54" t="str">
        <f>IF(ISBLANK('Prediction Log'!$M79), "",IF('Prediction Log'!$I79&lt;&gt;'Prediction Log'!$M79, "Y",IF(AND('Prediction Log'!$E79&gt;0, 'Prediction Log'!$P79&gt;'Prediction Log'!$E79), "Y", IF(AND('Prediction Log'!$E79&lt;0, 'Prediction Log'!$P79&lt;'Prediction Log'!$E79), "Y", IF('Prediction Log'!$P79='Prediction Log'!$E79, "PUSH", "N")))))</f>
        <v/>
      </c>
      <c r="AA79" s="54" t="str">
        <f>IF(ISBLANK('Prediction Log'!$M79), "",IF(AND('Prediction Log'!$X79="Y", 'Prediction Log'!$Z79="Y"), "Y", "N"))</f>
        <v/>
      </c>
      <c r="AB79" s="53" t="str">
        <f>IF(ISBLANK('Prediction Log'!$M79), "",IF('Prediction Log'!$D79&gt;0, 'Prediction Log'!$P79-'Prediction Log'!$D79, IF('Prediction Log'!$D79&lt;0, -'Prediction Log'!$P79+'Prediction Log'!$D79, "NA")))</f>
        <v/>
      </c>
      <c r="AC79" s="53" t="str">
        <f>IF(ISBLANK('Prediction Log'!$M79), "",ABS('Prediction Log'!$AB79))</f>
        <v/>
      </c>
      <c r="AD79" s="54" t="str">
        <f>IF(ISBLANK('Prediction Log'!$M79), "",IF('Prediction Log'!$E79&gt;0, 'Prediction Log'!$P79-'Prediction Log'!$E79, IF('Prediction Log'!$E79&lt;0, -'Prediction Log'!$P79+'Prediction Log'!$E79, "NA")))</f>
        <v/>
      </c>
      <c r="AE79" s="54" t="str">
        <f>IF(ISBLANK('Prediction Log'!$M79), "",ABS('Prediction Log'!$AD79))</f>
        <v/>
      </c>
    </row>
    <row r="80" spans="1:31" x14ac:dyDescent="0.45">
      <c r="A80" t="str">
        <f>IF(ISBLANK(Games!$B80), "",Games!A80)</f>
        <v/>
      </c>
      <c r="B80" t="str">
        <f>IF(ISBLANK(Games!$B80), "",Games!B80)</f>
        <v/>
      </c>
      <c r="C80" t="str">
        <f>IF(ISBLANK(Games!$B80), "",Games!C80)</f>
        <v/>
      </c>
      <c r="D80" t="str">
        <f>IF(ISBLANK(Games!$B80), "",Games!D80)</f>
        <v/>
      </c>
      <c r="E80" t="str">
        <f>IF(ISBLANK(Games!$B80), "",Games!E80)</f>
        <v/>
      </c>
      <c r="F80" s="30" t="e">
        <f>'Calc - Win Probability'!N80</f>
        <v>#N/A</v>
      </c>
      <c r="G80" s="28" t="str">
        <f>Games!H80</f>
        <v/>
      </c>
      <c r="H80" s="64" t="str">
        <f>IF(ISBLANK(Games!B80), "", IF('Prediction Log'!$D80&lt;0, 'Prediction Log'!$B80, 'Prediction Log'!$C80))</f>
        <v/>
      </c>
      <c r="I80" s="60" t="str">
        <f>IF(ISBLANK(Games!$B80), "",Games!F80)</f>
        <v/>
      </c>
      <c r="J80" s="60" t="e">
        <f>IF('Prediction Log'!$F80&gt;0.5, 'Prediction Log'!$B80, IF('Prediction Log'!$F80&lt;0.5, 'Prediction Log'!$C80, "PICK"))</f>
        <v>#N/A</v>
      </c>
      <c r="K80" s="62" t="str">
        <f>IF(ISBLANK(Games!B80), "",IF('Prediction Log'!$J80='Prediction Log'!$B80, 'Prediction Log'!$F80, 1-'Prediction Log'!$F80))</f>
        <v/>
      </c>
      <c r="L80" s="28" t="str">
        <f>IF(ISBLANK(Games!$B80), "",Games!I80)</f>
        <v/>
      </c>
      <c r="P80" s="48" t="str">
        <f>IF(ISBLANK('Prediction Log'!$N80), "",'Prediction Log'!$O80-'Prediction Log'!$N80)</f>
        <v/>
      </c>
      <c r="Q80" s="55" t="str">
        <f>IF(ISBLANK('Prediction Log'!$N80), "",IF('Prediction Log'!$M80&lt;&gt;'Prediction Log'!$H80, "Y", IF(AND('Prediction Log'!$M80='Prediction Log'!$H80, ABS((-1*'Prediction Log'!$P80))&gt;ABS('Prediction Log'!$D80)), "Y", IF('Prediction Log'!$D80='Prediction Log'!$P80, "PUSH", "N"))))</f>
        <v/>
      </c>
      <c r="R80" s="56" t="str">
        <f>IF(ISBLANK('Prediction Log'!$M80), "",IF('Prediction Log'!$P80&lt;'Prediction Log'!$D80, "Y", IF('Prediction Log'!$P80='Prediction Log'!$D80, "PUSH", "N")))</f>
        <v/>
      </c>
      <c r="S80" s="56" t="str">
        <f>IF(ISBLANK('Prediction Log'!$M80), "",IF('Prediction Log'!$P80&lt;'Prediction Log'!$E80, "Y", IF('Prediction Log'!$P80='Prediction Log'!$E80, "PUSH", "N")))</f>
        <v/>
      </c>
      <c r="T80" s="66" t="str">
        <f>IF(ISBLANK('Prediction Log'!$M80), "",IF('Prediction Log'!$J80='Prediction Log'!$M80, "Y", "N"))</f>
        <v/>
      </c>
      <c r="U80" s="57" t="str">
        <f>IF(ISBLANK('Prediction Log'!$M80),"",IF('Prediction Log'!$M80='Prediction Log'!$H80, "Y", "N"))</f>
        <v/>
      </c>
      <c r="V80" s="52" t="str">
        <f>IF(ISBLANK('Prediction Log'!$M80), "",IF('Prediction Log'!$H80&lt;&gt;'Prediction Log'!$M80, "Y",IF(AND('Prediction Log'!$D80&gt;0, 'Prediction Log'!$P80&gt;'Prediction Log'!$D80), "Y", IF(AND('Prediction Log'!$D80&lt;0, 'Prediction Log'!$P80&lt;'Prediction Log'!$D80), "Y", IF('Prediction Log'!$P80='Prediction Log'!$D80, "PUSH", "N")))))</f>
        <v/>
      </c>
      <c r="W80" s="53" t="str">
        <f>IF(ISBLANK('Prediction Log'!$M80), "",IF(AND('Prediction Log'!$U80="Y", 'Prediction Log'!$V80="Y"), "Y", "N"))</f>
        <v/>
      </c>
      <c r="X80" s="54" t="str">
        <f>IF(ISBLANK('Prediction Log'!$M80),"",IF('Prediction Log'!$M80='Prediction Log'!$I80, "Y", "N"))</f>
        <v/>
      </c>
      <c r="Y80" s="54" t="str">
        <f>IF(ISBLANK('Prediction Log'!$M80), "", IF('Prediction Log'!$Z80="N", "N", "Y"))</f>
        <v/>
      </c>
      <c r="Z80" s="54" t="str">
        <f>IF(ISBLANK('Prediction Log'!$M80), "",IF('Prediction Log'!$I80&lt;&gt;'Prediction Log'!$M80, "Y",IF(AND('Prediction Log'!$E80&gt;0, 'Prediction Log'!$P80&gt;'Prediction Log'!$E80), "Y", IF(AND('Prediction Log'!$E80&lt;0, 'Prediction Log'!$P80&lt;'Prediction Log'!$E80), "Y", IF('Prediction Log'!$P80='Prediction Log'!$E80, "PUSH", "N")))))</f>
        <v/>
      </c>
      <c r="AA80" s="54" t="str">
        <f>IF(ISBLANK('Prediction Log'!$M80), "",IF(AND('Prediction Log'!$X80="Y", 'Prediction Log'!$Z80="Y"), "Y", "N"))</f>
        <v/>
      </c>
      <c r="AB80" s="53" t="str">
        <f>IF(ISBLANK('Prediction Log'!$M80), "",IF('Prediction Log'!$D80&gt;0, 'Prediction Log'!$P80-'Prediction Log'!$D80, IF('Prediction Log'!$D80&lt;0, -'Prediction Log'!$P80+'Prediction Log'!$D80, "NA")))</f>
        <v/>
      </c>
      <c r="AC80" s="53" t="str">
        <f>IF(ISBLANK('Prediction Log'!$M80), "",ABS('Prediction Log'!$AB80))</f>
        <v/>
      </c>
      <c r="AD80" s="54" t="str">
        <f>IF(ISBLANK('Prediction Log'!$M80), "",IF('Prediction Log'!$E80&gt;0, 'Prediction Log'!$P80-'Prediction Log'!$E80, IF('Prediction Log'!$E80&lt;0, -'Prediction Log'!$P80+'Prediction Log'!$E80, "NA")))</f>
        <v/>
      </c>
      <c r="AE80" s="54" t="str">
        <f>IF(ISBLANK('Prediction Log'!$M80), "",ABS('Prediction Log'!$AD80))</f>
        <v/>
      </c>
    </row>
    <row r="81" spans="1:31" x14ac:dyDescent="0.45">
      <c r="A81" t="str">
        <f>IF(ISBLANK(Games!$B81), "",Games!A81)</f>
        <v/>
      </c>
      <c r="B81" t="str">
        <f>IF(ISBLANK(Games!$B81), "",Games!B81)</f>
        <v/>
      </c>
      <c r="C81" t="str">
        <f>IF(ISBLANK(Games!$B81), "",Games!C81)</f>
        <v/>
      </c>
      <c r="D81" t="str">
        <f>IF(ISBLANK(Games!$B81), "",Games!D81)</f>
        <v/>
      </c>
      <c r="E81" t="str">
        <f>IF(ISBLANK(Games!$B81), "",Games!E81)</f>
        <v/>
      </c>
      <c r="F81" s="30" t="e">
        <f>'Calc - Win Probability'!N81</f>
        <v>#N/A</v>
      </c>
      <c r="G81" s="28" t="str">
        <f>Games!H81</f>
        <v/>
      </c>
      <c r="H81" s="64" t="str">
        <f>IF(ISBLANK(Games!B81), "", IF('Prediction Log'!$D81&lt;0, 'Prediction Log'!$B81, 'Prediction Log'!$C81))</f>
        <v/>
      </c>
      <c r="I81" s="60" t="str">
        <f>IF(ISBLANK(Games!$B81), "",Games!F81)</f>
        <v/>
      </c>
      <c r="J81" s="60" t="e">
        <f>IF('Prediction Log'!$F81&gt;0.5, 'Prediction Log'!$B81, IF('Prediction Log'!$F81&lt;0.5, 'Prediction Log'!$C81, "PICK"))</f>
        <v>#N/A</v>
      </c>
      <c r="K81" s="62" t="str">
        <f>IF(ISBLANK(Games!B81), "",IF('Prediction Log'!$J81='Prediction Log'!$B81, 'Prediction Log'!$F81, 1-'Prediction Log'!$F81))</f>
        <v/>
      </c>
      <c r="L81" s="28" t="str">
        <f>IF(ISBLANK(Games!$B81), "",Games!I81)</f>
        <v/>
      </c>
      <c r="P81" s="48" t="str">
        <f>IF(ISBLANK('Prediction Log'!$N81), "",'Prediction Log'!$O81-'Prediction Log'!$N81)</f>
        <v/>
      </c>
      <c r="Q81" s="55" t="str">
        <f>IF(ISBLANK('Prediction Log'!$N81), "",IF('Prediction Log'!$M81&lt;&gt;'Prediction Log'!$H81, "Y", IF(AND('Prediction Log'!$M81='Prediction Log'!$H81, ABS((-1*'Prediction Log'!$P81))&gt;ABS('Prediction Log'!$D81)), "Y", IF('Prediction Log'!$D81='Prediction Log'!$P81, "PUSH", "N"))))</f>
        <v/>
      </c>
      <c r="R81" s="56" t="str">
        <f>IF(ISBLANK('Prediction Log'!$M81), "",IF('Prediction Log'!$P81&lt;'Prediction Log'!$D81, "Y", IF('Prediction Log'!$P81='Prediction Log'!$D81, "PUSH", "N")))</f>
        <v/>
      </c>
      <c r="S81" s="56" t="str">
        <f>IF(ISBLANK('Prediction Log'!$M81), "",IF('Prediction Log'!$P81&lt;'Prediction Log'!$E81, "Y", IF('Prediction Log'!$P81='Prediction Log'!$E81, "PUSH", "N")))</f>
        <v/>
      </c>
      <c r="T81" s="66" t="str">
        <f>IF(ISBLANK('Prediction Log'!$M81), "",IF('Prediction Log'!$J81='Prediction Log'!$M81, "Y", "N"))</f>
        <v/>
      </c>
      <c r="U81" s="57" t="str">
        <f>IF(ISBLANK('Prediction Log'!$M81),"",IF('Prediction Log'!$M81='Prediction Log'!$H81, "Y", "N"))</f>
        <v/>
      </c>
      <c r="V81" s="52" t="str">
        <f>IF(ISBLANK('Prediction Log'!$M81), "",IF('Prediction Log'!$H81&lt;&gt;'Prediction Log'!$M81, "Y",IF(AND('Prediction Log'!$D81&gt;0, 'Prediction Log'!$P81&gt;'Prediction Log'!$D81), "Y", IF(AND('Prediction Log'!$D81&lt;0, 'Prediction Log'!$P81&lt;'Prediction Log'!$D81), "Y", IF('Prediction Log'!$P81='Prediction Log'!$D81, "PUSH", "N")))))</f>
        <v/>
      </c>
      <c r="W81" s="53" t="str">
        <f>IF(ISBLANK('Prediction Log'!$M81), "",IF(AND('Prediction Log'!$U81="Y", 'Prediction Log'!$V81="Y"), "Y", "N"))</f>
        <v/>
      </c>
      <c r="X81" s="54" t="str">
        <f>IF(ISBLANK('Prediction Log'!$M81),"",IF('Prediction Log'!$M81='Prediction Log'!$I81, "Y", "N"))</f>
        <v/>
      </c>
      <c r="Y81" s="54" t="str">
        <f>IF(ISBLANK('Prediction Log'!$M81), "", IF('Prediction Log'!$Z81="N", "N", "Y"))</f>
        <v/>
      </c>
      <c r="Z81" s="54" t="str">
        <f>IF(ISBLANK('Prediction Log'!$M81), "",IF('Prediction Log'!$I81&lt;&gt;'Prediction Log'!$M81, "Y",IF(AND('Prediction Log'!$E81&gt;0, 'Prediction Log'!$P81&gt;'Prediction Log'!$E81), "Y", IF(AND('Prediction Log'!$E81&lt;0, 'Prediction Log'!$P81&lt;'Prediction Log'!$E81), "Y", IF('Prediction Log'!$P81='Prediction Log'!$E81, "PUSH", "N")))))</f>
        <v/>
      </c>
      <c r="AA81" s="54" t="str">
        <f>IF(ISBLANK('Prediction Log'!$M81), "",IF(AND('Prediction Log'!$X81="Y", 'Prediction Log'!$Z81="Y"), "Y", "N"))</f>
        <v/>
      </c>
      <c r="AB81" s="53" t="str">
        <f>IF(ISBLANK('Prediction Log'!$M81), "",IF('Prediction Log'!$D81&gt;0, 'Prediction Log'!$P81-'Prediction Log'!$D81, IF('Prediction Log'!$D81&lt;0, -'Prediction Log'!$P81+'Prediction Log'!$D81, "NA")))</f>
        <v/>
      </c>
      <c r="AC81" s="53" t="str">
        <f>IF(ISBLANK('Prediction Log'!$M81), "",ABS('Prediction Log'!$AB81))</f>
        <v/>
      </c>
      <c r="AD81" s="54" t="str">
        <f>IF(ISBLANK('Prediction Log'!$M81), "",IF('Prediction Log'!$E81&gt;0, 'Prediction Log'!$P81-'Prediction Log'!$E81, IF('Prediction Log'!$E81&lt;0, -'Prediction Log'!$P81+'Prediction Log'!$E81, "NA")))</f>
        <v/>
      </c>
      <c r="AE81" s="54" t="str">
        <f>IF(ISBLANK('Prediction Log'!$M81), "",ABS('Prediction Log'!$AD81))</f>
        <v/>
      </c>
    </row>
    <row r="82" spans="1:31" x14ac:dyDescent="0.45">
      <c r="A82" t="str">
        <f>IF(ISBLANK(Games!$B82), "",Games!A82)</f>
        <v/>
      </c>
      <c r="B82" t="str">
        <f>IF(ISBLANK(Games!$B82), "",Games!B82)</f>
        <v/>
      </c>
      <c r="C82" t="str">
        <f>IF(ISBLANK(Games!$B82), "",Games!C82)</f>
        <v/>
      </c>
      <c r="D82" t="str">
        <f>IF(ISBLANK(Games!$B82), "",Games!D82)</f>
        <v/>
      </c>
      <c r="E82" t="str">
        <f>IF(ISBLANK(Games!$B82), "",Games!E82)</f>
        <v/>
      </c>
      <c r="F82" s="30" t="e">
        <f>'Calc - Win Probability'!N82</f>
        <v>#N/A</v>
      </c>
      <c r="G82" s="28" t="str">
        <f>Games!H82</f>
        <v/>
      </c>
      <c r="H82" s="64" t="str">
        <f>IF(ISBLANK(Games!B82), "", IF('Prediction Log'!$D82&lt;0, 'Prediction Log'!$B82, 'Prediction Log'!$C82))</f>
        <v/>
      </c>
      <c r="I82" s="60" t="str">
        <f>IF(ISBLANK(Games!$B82), "",Games!F82)</f>
        <v/>
      </c>
      <c r="J82" s="60" t="e">
        <f>IF('Prediction Log'!$F82&gt;0.5, 'Prediction Log'!$B82, IF('Prediction Log'!$F82&lt;0.5, 'Prediction Log'!$C82, "PICK"))</f>
        <v>#N/A</v>
      </c>
      <c r="K82" s="62" t="str">
        <f>IF(ISBLANK(Games!B82), "",IF('Prediction Log'!$J82='Prediction Log'!$B82, 'Prediction Log'!$F82, 1-'Prediction Log'!$F82))</f>
        <v/>
      </c>
      <c r="L82" s="28" t="str">
        <f>IF(ISBLANK(Games!$B82), "",Games!I82)</f>
        <v/>
      </c>
      <c r="P82" s="48" t="str">
        <f>IF(ISBLANK('Prediction Log'!$N82), "",'Prediction Log'!$O82-'Prediction Log'!$N82)</f>
        <v/>
      </c>
      <c r="Q82" s="55" t="str">
        <f>IF(ISBLANK('Prediction Log'!$N82), "",IF('Prediction Log'!$M82&lt;&gt;'Prediction Log'!$H82, "Y", IF(AND('Prediction Log'!$M82='Prediction Log'!$H82, ABS((-1*'Prediction Log'!$P82))&gt;ABS('Prediction Log'!$D82)), "Y", IF('Prediction Log'!$D82='Prediction Log'!$P82, "PUSH", "N"))))</f>
        <v/>
      </c>
      <c r="R82" s="56" t="str">
        <f>IF(ISBLANK('Prediction Log'!$M82), "",IF('Prediction Log'!$P82&lt;'Prediction Log'!$D82, "Y", IF('Prediction Log'!$P82='Prediction Log'!$D82, "PUSH", "N")))</f>
        <v/>
      </c>
      <c r="S82" s="56" t="str">
        <f>IF(ISBLANK('Prediction Log'!$M82), "",IF('Prediction Log'!$P82&lt;'Prediction Log'!$E82, "Y", IF('Prediction Log'!$P82='Prediction Log'!$E82, "PUSH", "N")))</f>
        <v/>
      </c>
      <c r="T82" s="66" t="str">
        <f>IF(ISBLANK('Prediction Log'!$M82), "",IF('Prediction Log'!$J82='Prediction Log'!$M82, "Y", "N"))</f>
        <v/>
      </c>
      <c r="U82" s="57" t="str">
        <f>IF(ISBLANK('Prediction Log'!$M82),"",IF('Prediction Log'!$M82='Prediction Log'!$H82, "Y", "N"))</f>
        <v/>
      </c>
      <c r="V82" s="52" t="str">
        <f>IF(ISBLANK('Prediction Log'!$M82), "",IF('Prediction Log'!$H82&lt;&gt;'Prediction Log'!$M82, "Y",IF(AND('Prediction Log'!$D82&gt;0, 'Prediction Log'!$P82&gt;'Prediction Log'!$D82), "Y", IF(AND('Prediction Log'!$D82&lt;0, 'Prediction Log'!$P82&lt;'Prediction Log'!$D82), "Y", IF('Prediction Log'!$P82='Prediction Log'!$D82, "PUSH", "N")))))</f>
        <v/>
      </c>
      <c r="W82" s="53" t="str">
        <f>IF(ISBLANK('Prediction Log'!$M82), "",IF(AND('Prediction Log'!$U82="Y", 'Prediction Log'!$V82="Y"), "Y", "N"))</f>
        <v/>
      </c>
      <c r="X82" s="54" t="str">
        <f>IF(ISBLANK('Prediction Log'!$M82),"",IF('Prediction Log'!$M82='Prediction Log'!$I82, "Y", "N"))</f>
        <v/>
      </c>
      <c r="Y82" s="54" t="str">
        <f>IF(ISBLANK('Prediction Log'!$M82), "", IF('Prediction Log'!$Z82="N", "N", "Y"))</f>
        <v/>
      </c>
      <c r="Z82" s="54" t="str">
        <f>IF(ISBLANK('Prediction Log'!$M82), "",IF('Prediction Log'!$I82&lt;&gt;'Prediction Log'!$M82, "Y",IF(AND('Prediction Log'!$E82&gt;0, 'Prediction Log'!$P82&gt;'Prediction Log'!$E82), "Y", IF(AND('Prediction Log'!$E82&lt;0, 'Prediction Log'!$P82&lt;'Prediction Log'!$E82), "Y", IF('Prediction Log'!$P82='Prediction Log'!$E82, "PUSH", "N")))))</f>
        <v/>
      </c>
      <c r="AA82" s="54" t="str">
        <f>IF(ISBLANK('Prediction Log'!$M82), "",IF(AND('Prediction Log'!$X82="Y", 'Prediction Log'!$Z82="Y"), "Y", "N"))</f>
        <v/>
      </c>
      <c r="AB82" s="53" t="str">
        <f>IF(ISBLANK('Prediction Log'!$M82), "",IF('Prediction Log'!$D82&gt;0, 'Prediction Log'!$P82-'Prediction Log'!$D82, IF('Prediction Log'!$D82&lt;0, -'Prediction Log'!$P82+'Prediction Log'!$D82, "NA")))</f>
        <v/>
      </c>
      <c r="AC82" s="53" t="str">
        <f>IF(ISBLANK('Prediction Log'!$M82), "",ABS('Prediction Log'!$AB82))</f>
        <v/>
      </c>
      <c r="AD82" s="54" t="str">
        <f>IF(ISBLANK('Prediction Log'!$M82), "",IF('Prediction Log'!$E82&gt;0, 'Prediction Log'!$P82-'Prediction Log'!$E82, IF('Prediction Log'!$E82&lt;0, -'Prediction Log'!$P82+'Prediction Log'!$E82, "NA")))</f>
        <v/>
      </c>
      <c r="AE82" s="54" t="str">
        <f>IF(ISBLANK('Prediction Log'!$M82), "",ABS('Prediction Log'!$AD82))</f>
        <v/>
      </c>
    </row>
    <row r="83" spans="1:31" x14ac:dyDescent="0.45">
      <c r="A83" t="str">
        <f>IF(ISBLANK(Games!$B83), "",Games!A83)</f>
        <v/>
      </c>
      <c r="B83" t="str">
        <f>IF(ISBLANK(Games!$B83), "",Games!B83)</f>
        <v/>
      </c>
      <c r="C83" t="str">
        <f>IF(ISBLANK(Games!$B83), "",Games!C83)</f>
        <v/>
      </c>
      <c r="D83" t="str">
        <f>IF(ISBLANK(Games!$B83), "",Games!D83)</f>
        <v/>
      </c>
      <c r="E83" t="str">
        <f>IF(ISBLANK(Games!$B83), "",Games!E83)</f>
        <v/>
      </c>
      <c r="F83" s="30" t="e">
        <f>'Calc - Win Probability'!N83</f>
        <v>#N/A</v>
      </c>
      <c r="G83" s="28" t="str">
        <f>Games!H83</f>
        <v/>
      </c>
      <c r="H83" s="64" t="str">
        <f>IF(ISBLANK(Games!B83), "", IF('Prediction Log'!$D83&lt;0, 'Prediction Log'!$B83, 'Prediction Log'!$C83))</f>
        <v/>
      </c>
      <c r="I83" s="60" t="str">
        <f>IF(ISBLANK(Games!$B83), "",Games!F83)</f>
        <v/>
      </c>
      <c r="J83" s="60" t="e">
        <f>IF('Prediction Log'!$F83&gt;0.5, 'Prediction Log'!$B83, IF('Prediction Log'!$F83&lt;0.5, 'Prediction Log'!$C83, "PICK"))</f>
        <v>#N/A</v>
      </c>
      <c r="K83" s="62" t="str">
        <f>IF(ISBLANK(Games!B83), "",IF('Prediction Log'!$J83='Prediction Log'!$B83, 'Prediction Log'!$F83, 1-'Prediction Log'!$F83))</f>
        <v/>
      </c>
      <c r="L83" s="28" t="str">
        <f>IF(ISBLANK(Games!$B83), "",Games!I83)</f>
        <v/>
      </c>
      <c r="P83" s="48" t="str">
        <f>IF(ISBLANK('Prediction Log'!$N83), "",'Prediction Log'!$O83-'Prediction Log'!$N83)</f>
        <v/>
      </c>
      <c r="Q83" s="55" t="str">
        <f>IF(ISBLANK('Prediction Log'!$N83), "",IF('Prediction Log'!$M83&lt;&gt;'Prediction Log'!$H83, "Y", IF(AND('Prediction Log'!$M83='Prediction Log'!$H83, ABS((-1*'Prediction Log'!$P83))&gt;ABS('Prediction Log'!$D83)), "Y", IF('Prediction Log'!$D83='Prediction Log'!$P83, "PUSH", "N"))))</f>
        <v/>
      </c>
      <c r="R83" s="56" t="str">
        <f>IF(ISBLANK('Prediction Log'!$M83), "",IF('Prediction Log'!$P83&lt;'Prediction Log'!$D83, "Y", IF('Prediction Log'!$P83='Prediction Log'!$D83, "PUSH", "N")))</f>
        <v/>
      </c>
      <c r="S83" s="56" t="str">
        <f>IF(ISBLANK('Prediction Log'!$M83), "",IF('Prediction Log'!$P83&lt;'Prediction Log'!$E83, "Y", IF('Prediction Log'!$P83='Prediction Log'!$E83, "PUSH", "N")))</f>
        <v/>
      </c>
      <c r="T83" s="66" t="str">
        <f>IF(ISBLANK('Prediction Log'!$M83), "",IF('Prediction Log'!$J83='Prediction Log'!$M83, "Y", "N"))</f>
        <v/>
      </c>
      <c r="U83" s="57" t="str">
        <f>IF(ISBLANK('Prediction Log'!$M83),"",IF('Prediction Log'!$M83='Prediction Log'!$H83, "Y", "N"))</f>
        <v/>
      </c>
      <c r="V83" s="52" t="str">
        <f>IF(ISBLANK('Prediction Log'!$M83), "",IF('Prediction Log'!$H83&lt;&gt;'Prediction Log'!$M83, "Y",IF(AND('Prediction Log'!$D83&gt;0, 'Prediction Log'!$P83&gt;'Prediction Log'!$D83), "Y", IF(AND('Prediction Log'!$D83&lt;0, 'Prediction Log'!$P83&lt;'Prediction Log'!$D83), "Y", IF('Prediction Log'!$P83='Prediction Log'!$D83, "PUSH", "N")))))</f>
        <v/>
      </c>
      <c r="W83" s="53" t="str">
        <f>IF(ISBLANK('Prediction Log'!$M83), "",IF(AND('Prediction Log'!$U83="Y", 'Prediction Log'!$V83="Y"), "Y", "N"))</f>
        <v/>
      </c>
      <c r="X83" s="54" t="str">
        <f>IF(ISBLANK('Prediction Log'!$M83),"",IF('Prediction Log'!$M83='Prediction Log'!$I83, "Y", "N"))</f>
        <v/>
      </c>
      <c r="Y83" s="54" t="str">
        <f>IF(ISBLANK('Prediction Log'!$M83), "", IF('Prediction Log'!$Z83="N", "N", "Y"))</f>
        <v/>
      </c>
      <c r="Z83" s="54" t="str">
        <f>IF(ISBLANK('Prediction Log'!$M83), "",IF('Prediction Log'!$I83&lt;&gt;'Prediction Log'!$M83, "Y",IF(AND('Prediction Log'!$E83&gt;0, 'Prediction Log'!$P83&gt;'Prediction Log'!$E83), "Y", IF(AND('Prediction Log'!$E83&lt;0, 'Prediction Log'!$P83&lt;'Prediction Log'!$E83), "Y", IF('Prediction Log'!$P83='Prediction Log'!$E83, "PUSH", "N")))))</f>
        <v/>
      </c>
      <c r="AA83" s="54" t="str">
        <f>IF(ISBLANK('Prediction Log'!$M83), "",IF(AND('Prediction Log'!$X83="Y", 'Prediction Log'!$Z83="Y"), "Y", "N"))</f>
        <v/>
      </c>
      <c r="AB83" s="53" t="str">
        <f>IF(ISBLANK('Prediction Log'!$M83), "",IF('Prediction Log'!$D83&gt;0, 'Prediction Log'!$P83-'Prediction Log'!$D83, IF('Prediction Log'!$D83&lt;0, -'Prediction Log'!$P83+'Prediction Log'!$D83, "NA")))</f>
        <v/>
      </c>
      <c r="AC83" s="53" t="str">
        <f>IF(ISBLANK('Prediction Log'!$M83), "",ABS('Prediction Log'!$AB83))</f>
        <v/>
      </c>
      <c r="AD83" s="54" t="str">
        <f>IF(ISBLANK('Prediction Log'!$M83), "",IF('Prediction Log'!$E83&gt;0, 'Prediction Log'!$P83-'Prediction Log'!$E83, IF('Prediction Log'!$E83&lt;0, -'Prediction Log'!$P83+'Prediction Log'!$E83, "NA")))</f>
        <v/>
      </c>
      <c r="AE83" s="54" t="str">
        <f>IF(ISBLANK('Prediction Log'!$M83), "",ABS('Prediction Log'!$AD83))</f>
        <v/>
      </c>
    </row>
    <row r="84" spans="1:31" x14ac:dyDescent="0.45">
      <c r="A84" t="str">
        <f>IF(ISBLANK(Games!$B84), "",Games!A84)</f>
        <v/>
      </c>
      <c r="B84" t="str">
        <f>IF(ISBLANK(Games!$B84), "",Games!B84)</f>
        <v/>
      </c>
      <c r="C84" t="str">
        <f>IF(ISBLANK(Games!$B84), "",Games!C84)</f>
        <v/>
      </c>
      <c r="D84" t="str">
        <f>IF(ISBLANK(Games!$B84), "",Games!D84)</f>
        <v/>
      </c>
      <c r="E84" t="str">
        <f>IF(ISBLANK(Games!$B84), "",Games!E84)</f>
        <v/>
      </c>
      <c r="F84" s="30" t="e">
        <f>'Calc - Win Probability'!N84</f>
        <v>#N/A</v>
      </c>
      <c r="G84" s="28" t="str">
        <f>Games!H84</f>
        <v/>
      </c>
      <c r="H84" s="64" t="str">
        <f>IF(ISBLANK(Games!B84), "", IF('Prediction Log'!$D84&lt;0, 'Prediction Log'!$B84, 'Prediction Log'!$C84))</f>
        <v/>
      </c>
      <c r="I84" s="60" t="str">
        <f>IF(ISBLANK(Games!$B84), "",Games!F84)</f>
        <v/>
      </c>
      <c r="J84" s="60" t="e">
        <f>IF('Prediction Log'!$F84&gt;0.5, 'Prediction Log'!$B84, IF('Prediction Log'!$F84&lt;0.5, 'Prediction Log'!$C84, "PICK"))</f>
        <v>#N/A</v>
      </c>
      <c r="K84" s="62" t="str">
        <f>IF(ISBLANK(Games!B84), "",IF('Prediction Log'!$J84='Prediction Log'!$B84, 'Prediction Log'!$F84, 1-'Prediction Log'!$F84))</f>
        <v/>
      </c>
      <c r="L84" s="28" t="str">
        <f>IF(ISBLANK(Games!$B84), "",Games!I84)</f>
        <v/>
      </c>
      <c r="P84" s="48" t="str">
        <f>IF(ISBLANK('Prediction Log'!$N84), "",'Prediction Log'!$O84-'Prediction Log'!$N84)</f>
        <v/>
      </c>
      <c r="Q84" s="55" t="str">
        <f>IF(ISBLANK('Prediction Log'!$N84), "",IF('Prediction Log'!$M84&lt;&gt;'Prediction Log'!$H84, "Y", IF(AND('Prediction Log'!$M84='Prediction Log'!$H84, ABS((-1*'Prediction Log'!$P84))&gt;ABS('Prediction Log'!$D84)), "Y", IF('Prediction Log'!$D84='Prediction Log'!$P84, "PUSH", "N"))))</f>
        <v/>
      </c>
      <c r="R84" s="56" t="str">
        <f>IF(ISBLANK('Prediction Log'!$M84), "",IF('Prediction Log'!$P84&lt;'Prediction Log'!$D84, "Y", IF('Prediction Log'!$P84='Prediction Log'!$D84, "PUSH", "N")))</f>
        <v/>
      </c>
      <c r="S84" s="56" t="str">
        <f>IF(ISBLANK('Prediction Log'!$M84), "",IF('Prediction Log'!$P84&lt;'Prediction Log'!$E84, "Y", IF('Prediction Log'!$P84='Prediction Log'!$E84, "PUSH", "N")))</f>
        <v/>
      </c>
      <c r="T84" s="66" t="str">
        <f>IF(ISBLANK('Prediction Log'!$M84), "",IF('Prediction Log'!$J84='Prediction Log'!$M84, "Y", "N"))</f>
        <v/>
      </c>
      <c r="U84" s="57" t="str">
        <f>IF(ISBLANK('Prediction Log'!$M84),"",IF('Prediction Log'!$M84='Prediction Log'!$H84, "Y", "N"))</f>
        <v/>
      </c>
      <c r="V84" s="52" t="str">
        <f>IF(ISBLANK('Prediction Log'!$M84), "",IF('Prediction Log'!$H84&lt;&gt;'Prediction Log'!$M84, "Y",IF(AND('Prediction Log'!$D84&gt;0, 'Prediction Log'!$P84&gt;'Prediction Log'!$D84), "Y", IF(AND('Prediction Log'!$D84&lt;0, 'Prediction Log'!$P84&lt;'Prediction Log'!$D84), "Y", IF('Prediction Log'!$P84='Prediction Log'!$D84, "PUSH", "N")))))</f>
        <v/>
      </c>
      <c r="W84" s="53" t="str">
        <f>IF(ISBLANK('Prediction Log'!$M84), "",IF(AND('Prediction Log'!$U84="Y", 'Prediction Log'!$V84="Y"), "Y", "N"))</f>
        <v/>
      </c>
      <c r="X84" s="54" t="str">
        <f>IF(ISBLANK('Prediction Log'!$M84),"",IF('Prediction Log'!$M84='Prediction Log'!$I84, "Y", "N"))</f>
        <v/>
      </c>
      <c r="Y84" s="54" t="str">
        <f>IF(ISBLANK('Prediction Log'!$M84), "", IF('Prediction Log'!$Z84="N", "N", "Y"))</f>
        <v/>
      </c>
      <c r="Z84" s="54" t="str">
        <f>IF(ISBLANK('Prediction Log'!$M84), "",IF('Prediction Log'!$I84&lt;&gt;'Prediction Log'!$M84, "Y",IF(AND('Prediction Log'!$E84&gt;0, 'Prediction Log'!$P84&gt;'Prediction Log'!$E84), "Y", IF(AND('Prediction Log'!$E84&lt;0, 'Prediction Log'!$P84&lt;'Prediction Log'!$E84), "Y", IF('Prediction Log'!$P84='Prediction Log'!$E84, "PUSH", "N")))))</f>
        <v/>
      </c>
      <c r="AA84" s="54" t="str">
        <f>IF(ISBLANK('Prediction Log'!$M84), "",IF(AND('Prediction Log'!$X84="Y", 'Prediction Log'!$Z84="Y"), "Y", "N"))</f>
        <v/>
      </c>
      <c r="AB84" s="53" t="str">
        <f>IF(ISBLANK('Prediction Log'!$M84), "",IF('Prediction Log'!$D84&gt;0, 'Prediction Log'!$P84-'Prediction Log'!$D84, IF('Prediction Log'!$D84&lt;0, -'Prediction Log'!$P84+'Prediction Log'!$D84, "NA")))</f>
        <v/>
      </c>
      <c r="AC84" s="53" t="str">
        <f>IF(ISBLANK('Prediction Log'!$M84), "",ABS('Prediction Log'!$AB84))</f>
        <v/>
      </c>
      <c r="AD84" s="54" t="str">
        <f>IF(ISBLANK('Prediction Log'!$M84), "",IF('Prediction Log'!$E84&gt;0, 'Prediction Log'!$P84-'Prediction Log'!$E84, IF('Prediction Log'!$E84&lt;0, -'Prediction Log'!$P84+'Prediction Log'!$E84, "NA")))</f>
        <v/>
      </c>
      <c r="AE84" s="54" t="str">
        <f>IF(ISBLANK('Prediction Log'!$M84), "",ABS('Prediction Log'!$AD84))</f>
        <v/>
      </c>
    </row>
    <row r="85" spans="1:31" x14ac:dyDescent="0.45">
      <c r="A85" t="str">
        <f>IF(ISBLANK(Games!$B85), "",Games!A85)</f>
        <v/>
      </c>
      <c r="B85" t="str">
        <f>IF(ISBLANK(Games!$B85), "",Games!B85)</f>
        <v/>
      </c>
      <c r="C85" t="str">
        <f>IF(ISBLANK(Games!$B85), "",Games!C85)</f>
        <v/>
      </c>
      <c r="D85" t="str">
        <f>IF(ISBLANK(Games!$B85), "",Games!D85)</f>
        <v/>
      </c>
      <c r="E85" t="str">
        <f>IF(ISBLANK(Games!$B85), "",Games!E85)</f>
        <v/>
      </c>
      <c r="F85" s="30" t="e">
        <f>'Calc - Win Probability'!N85</f>
        <v>#N/A</v>
      </c>
      <c r="G85" s="28" t="str">
        <f>Games!H85</f>
        <v/>
      </c>
      <c r="H85" s="64" t="str">
        <f>IF(ISBLANK(Games!B85), "", IF('Prediction Log'!$D85&lt;0, 'Prediction Log'!$B85, 'Prediction Log'!$C85))</f>
        <v/>
      </c>
      <c r="I85" s="60" t="str">
        <f>IF(ISBLANK(Games!$B85), "",Games!F85)</f>
        <v/>
      </c>
      <c r="J85" s="60" t="e">
        <f>IF('Prediction Log'!$F85&gt;0.5, 'Prediction Log'!$B85, IF('Prediction Log'!$F85&lt;0.5, 'Prediction Log'!$C85, "PICK"))</f>
        <v>#N/A</v>
      </c>
      <c r="K85" s="62" t="str">
        <f>IF(ISBLANK(Games!B85), "",IF('Prediction Log'!$J85='Prediction Log'!$B85, 'Prediction Log'!$F85, 1-'Prediction Log'!$F85))</f>
        <v/>
      </c>
      <c r="L85" s="28" t="str">
        <f>IF(ISBLANK(Games!$B85), "",Games!I85)</f>
        <v/>
      </c>
      <c r="P85" s="48" t="str">
        <f>IF(ISBLANK('Prediction Log'!$N85), "",'Prediction Log'!$O85-'Prediction Log'!$N85)</f>
        <v/>
      </c>
      <c r="Q85" s="55" t="str">
        <f>IF(ISBLANK('Prediction Log'!$N85), "",IF('Prediction Log'!$M85&lt;&gt;'Prediction Log'!$H85, "Y", IF(AND('Prediction Log'!$M85='Prediction Log'!$H85, ABS((-1*'Prediction Log'!$P85))&gt;ABS('Prediction Log'!$D85)), "Y", IF('Prediction Log'!$D85='Prediction Log'!$P85, "PUSH", "N"))))</f>
        <v/>
      </c>
      <c r="R85" s="56" t="str">
        <f>IF(ISBLANK('Prediction Log'!$M85), "",IF('Prediction Log'!$P85&lt;'Prediction Log'!$D85, "Y", IF('Prediction Log'!$P85='Prediction Log'!$D85, "PUSH", "N")))</f>
        <v/>
      </c>
      <c r="S85" s="56" t="str">
        <f>IF(ISBLANK('Prediction Log'!$M85), "",IF('Prediction Log'!$P85&lt;'Prediction Log'!$E85, "Y", IF('Prediction Log'!$P85='Prediction Log'!$E85, "PUSH", "N")))</f>
        <v/>
      </c>
      <c r="T85" s="66" t="str">
        <f>IF(ISBLANK('Prediction Log'!$M85), "",IF('Prediction Log'!$J85='Prediction Log'!$M85, "Y", "N"))</f>
        <v/>
      </c>
      <c r="U85" s="57" t="str">
        <f>IF(ISBLANK('Prediction Log'!$M85),"",IF('Prediction Log'!$M85='Prediction Log'!$H85, "Y", "N"))</f>
        <v/>
      </c>
      <c r="V85" s="52" t="str">
        <f>IF(ISBLANK('Prediction Log'!$M85), "",IF('Prediction Log'!$H85&lt;&gt;'Prediction Log'!$M85, "Y",IF(AND('Prediction Log'!$D85&gt;0, 'Prediction Log'!$P85&gt;'Prediction Log'!$D85), "Y", IF(AND('Prediction Log'!$D85&lt;0, 'Prediction Log'!$P85&lt;'Prediction Log'!$D85), "Y", IF('Prediction Log'!$P85='Prediction Log'!$D85, "PUSH", "N")))))</f>
        <v/>
      </c>
      <c r="W85" s="53" t="str">
        <f>IF(ISBLANK('Prediction Log'!$M85), "",IF(AND('Prediction Log'!$U85="Y", 'Prediction Log'!$V85="Y"), "Y", "N"))</f>
        <v/>
      </c>
      <c r="X85" s="54" t="str">
        <f>IF(ISBLANK('Prediction Log'!$M85),"",IF('Prediction Log'!$M85='Prediction Log'!$I85, "Y", "N"))</f>
        <v/>
      </c>
      <c r="Y85" s="54" t="str">
        <f>IF(ISBLANK('Prediction Log'!$M85), "", IF('Prediction Log'!$Z85="N", "N", "Y"))</f>
        <v/>
      </c>
      <c r="Z85" s="54" t="str">
        <f>IF(ISBLANK('Prediction Log'!$M85), "",IF('Prediction Log'!$I85&lt;&gt;'Prediction Log'!$M85, "Y",IF(AND('Prediction Log'!$E85&gt;0, 'Prediction Log'!$P85&gt;'Prediction Log'!$E85), "Y", IF(AND('Prediction Log'!$E85&lt;0, 'Prediction Log'!$P85&lt;'Prediction Log'!$E85), "Y", IF('Prediction Log'!$P85='Prediction Log'!$E85, "PUSH", "N")))))</f>
        <v/>
      </c>
      <c r="AA85" s="54" t="str">
        <f>IF(ISBLANK('Prediction Log'!$M85), "",IF(AND('Prediction Log'!$X85="Y", 'Prediction Log'!$Z85="Y"), "Y", "N"))</f>
        <v/>
      </c>
      <c r="AB85" s="53" t="str">
        <f>IF(ISBLANK('Prediction Log'!$M85), "",IF('Prediction Log'!$D85&gt;0, 'Prediction Log'!$P85-'Prediction Log'!$D85, IF('Prediction Log'!$D85&lt;0, -'Prediction Log'!$P85+'Prediction Log'!$D85, "NA")))</f>
        <v/>
      </c>
      <c r="AC85" s="53" t="str">
        <f>IF(ISBLANK('Prediction Log'!$M85), "",ABS('Prediction Log'!$AB85))</f>
        <v/>
      </c>
      <c r="AD85" s="54" t="str">
        <f>IF(ISBLANK('Prediction Log'!$M85), "",IF('Prediction Log'!$E85&gt;0, 'Prediction Log'!$P85-'Prediction Log'!$E85, IF('Prediction Log'!$E85&lt;0, -'Prediction Log'!$P85+'Prediction Log'!$E85, "NA")))</f>
        <v/>
      </c>
      <c r="AE85" s="54" t="str">
        <f>IF(ISBLANK('Prediction Log'!$M85), "",ABS('Prediction Log'!$AD85))</f>
        <v/>
      </c>
    </row>
    <row r="86" spans="1:31" x14ac:dyDescent="0.45">
      <c r="A86" t="str">
        <f>IF(ISBLANK(Games!$B86), "",Games!A86)</f>
        <v/>
      </c>
      <c r="B86" t="str">
        <f>IF(ISBLANK(Games!$B86), "",Games!B86)</f>
        <v/>
      </c>
      <c r="C86" t="str">
        <f>IF(ISBLANK(Games!$B86), "",Games!C86)</f>
        <v/>
      </c>
      <c r="D86" t="str">
        <f>IF(ISBLANK(Games!$B86), "",Games!D86)</f>
        <v/>
      </c>
      <c r="E86" t="str">
        <f>IF(ISBLANK(Games!$B86), "",Games!E86)</f>
        <v/>
      </c>
      <c r="F86" s="30" t="e">
        <f>'Calc - Win Probability'!N86</f>
        <v>#N/A</v>
      </c>
      <c r="G86" s="28" t="str">
        <f>Games!H86</f>
        <v/>
      </c>
      <c r="H86" s="64" t="str">
        <f>IF(ISBLANK(Games!B86), "", IF('Prediction Log'!$D86&lt;0, 'Prediction Log'!$B86, 'Prediction Log'!$C86))</f>
        <v/>
      </c>
      <c r="I86" s="60" t="str">
        <f>IF(ISBLANK(Games!$B86), "",Games!F86)</f>
        <v/>
      </c>
      <c r="J86" s="60" t="e">
        <f>IF('Prediction Log'!$F86&gt;0.5, 'Prediction Log'!$B86, IF('Prediction Log'!$F86&lt;0.5, 'Prediction Log'!$C86, "PICK"))</f>
        <v>#N/A</v>
      </c>
      <c r="K86" s="62" t="str">
        <f>IF(ISBLANK(Games!B86), "",IF('Prediction Log'!$J86='Prediction Log'!$B86, 'Prediction Log'!$F86, 1-'Prediction Log'!$F86))</f>
        <v/>
      </c>
      <c r="L86" s="28" t="str">
        <f>IF(ISBLANK(Games!$B86), "",Games!I86)</f>
        <v/>
      </c>
      <c r="P86" s="48" t="str">
        <f>IF(ISBLANK('Prediction Log'!$N86), "",'Prediction Log'!$O86-'Prediction Log'!$N86)</f>
        <v/>
      </c>
      <c r="Q86" s="55" t="str">
        <f>IF(ISBLANK('Prediction Log'!$N86), "",IF('Prediction Log'!$M86&lt;&gt;'Prediction Log'!$H86, "Y", IF(AND('Prediction Log'!$M86='Prediction Log'!$H86, ABS((-1*'Prediction Log'!$P86))&gt;ABS('Prediction Log'!$D86)), "Y", IF('Prediction Log'!$D86='Prediction Log'!$P86, "PUSH", "N"))))</f>
        <v/>
      </c>
      <c r="R86" s="56" t="str">
        <f>IF(ISBLANK('Prediction Log'!$M86), "",IF('Prediction Log'!$P86&lt;'Prediction Log'!$D86, "Y", IF('Prediction Log'!$P86='Prediction Log'!$D86, "PUSH", "N")))</f>
        <v/>
      </c>
      <c r="S86" s="56" t="str">
        <f>IF(ISBLANK('Prediction Log'!$M86), "",IF('Prediction Log'!$P86&lt;'Prediction Log'!$E86, "Y", IF('Prediction Log'!$P86='Prediction Log'!$E86, "PUSH", "N")))</f>
        <v/>
      </c>
      <c r="T86" s="66" t="str">
        <f>IF(ISBLANK('Prediction Log'!$M86), "",IF('Prediction Log'!$J86='Prediction Log'!$M86, "Y", "N"))</f>
        <v/>
      </c>
      <c r="U86" s="57" t="str">
        <f>IF(ISBLANK('Prediction Log'!$M86),"",IF('Prediction Log'!$M86='Prediction Log'!$H86, "Y", "N"))</f>
        <v/>
      </c>
      <c r="V86" s="52" t="str">
        <f>IF(ISBLANK('Prediction Log'!$M86), "",IF('Prediction Log'!$H86&lt;&gt;'Prediction Log'!$M86, "Y",IF(AND('Prediction Log'!$D86&gt;0, 'Prediction Log'!$P86&gt;'Prediction Log'!$D86), "Y", IF(AND('Prediction Log'!$D86&lt;0, 'Prediction Log'!$P86&lt;'Prediction Log'!$D86), "Y", IF('Prediction Log'!$P86='Prediction Log'!$D86, "PUSH", "N")))))</f>
        <v/>
      </c>
      <c r="W86" s="53" t="str">
        <f>IF(ISBLANK('Prediction Log'!$M86), "",IF(AND('Prediction Log'!$U86="Y", 'Prediction Log'!$V86="Y"), "Y", "N"))</f>
        <v/>
      </c>
      <c r="X86" s="54" t="str">
        <f>IF(ISBLANK('Prediction Log'!$M86),"",IF('Prediction Log'!$M86='Prediction Log'!$I86, "Y", "N"))</f>
        <v/>
      </c>
      <c r="Y86" s="54" t="str">
        <f>IF(ISBLANK('Prediction Log'!$M86), "", IF('Prediction Log'!$Z86="N", "N", "Y"))</f>
        <v/>
      </c>
      <c r="Z86" s="54" t="str">
        <f>IF(ISBLANK('Prediction Log'!$M86), "",IF('Prediction Log'!$I86&lt;&gt;'Prediction Log'!$M86, "Y",IF(AND('Prediction Log'!$E86&gt;0, 'Prediction Log'!$P86&gt;'Prediction Log'!$E86), "Y", IF(AND('Prediction Log'!$E86&lt;0, 'Prediction Log'!$P86&lt;'Prediction Log'!$E86), "Y", IF('Prediction Log'!$P86='Prediction Log'!$E86, "PUSH", "N")))))</f>
        <v/>
      </c>
      <c r="AA86" s="54" t="str">
        <f>IF(ISBLANK('Prediction Log'!$M86), "",IF(AND('Prediction Log'!$X86="Y", 'Prediction Log'!$Z86="Y"), "Y", "N"))</f>
        <v/>
      </c>
      <c r="AB86" s="53" t="str">
        <f>IF(ISBLANK('Prediction Log'!$M86), "",IF('Prediction Log'!$D86&gt;0, 'Prediction Log'!$P86-'Prediction Log'!$D86, IF('Prediction Log'!$D86&lt;0, -'Prediction Log'!$P86+'Prediction Log'!$D86, "NA")))</f>
        <v/>
      </c>
      <c r="AC86" s="53" t="str">
        <f>IF(ISBLANK('Prediction Log'!$M86), "",ABS('Prediction Log'!$AB86))</f>
        <v/>
      </c>
      <c r="AD86" s="54" t="str">
        <f>IF(ISBLANK('Prediction Log'!$M86), "",IF('Prediction Log'!$E86&gt;0, 'Prediction Log'!$P86-'Prediction Log'!$E86, IF('Prediction Log'!$E86&lt;0, -'Prediction Log'!$P86+'Prediction Log'!$E86, "NA")))</f>
        <v/>
      </c>
      <c r="AE86" s="54" t="str">
        <f>IF(ISBLANK('Prediction Log'!$M86), "",ABS('Prediction Log'!$AD86))</f>
        <v/>
      </c>
    </row>
    <row r="87" spans="1:31" x14ac:dyDescent="0.45">
      <c r="A87" t="str">
        <f>IF(ISBLANK(Games!$B87), "",Games!A87)</f>
        <v/>
      </c>
      <c r="B87" t="str">
        <f>IF(ISBLANK(Games!$B87), "",Games!B87)</f>
        <v/>
      </c>
      <c r="C87" t="str">
        <f>IF(ISBLANK(Games!$B87), "",Games!C87)</f>
        <v/>
      </c>
      <c r="D87" t="str">
        <f>IF(ISBLANK(Games!$B87), "",Games!D87)</f>
        <v/>
      </c>
      <c r="E87" t="str">
        <f>IF(ISBLANK(Games!$B87), "",Games!E87)</f>
        <v/>
      </c>
      <c r="F87" s="30" t="e">
        <f>'Calc - Win Probability'!N87</f>
        <v>#N/A</v>
      </c>
      <c r="G87" s="28" t="str">
        <f>Games!H87</f>
        <v/>
      </c>
      <c r="H87" s="64" t="str">
        <f>IF(ISBLANK(Games!B87), "", IF('Prediction Log'!$D87&lt;0, 'Prediction Log'!$B87, 'Prediction Log'!$C87))</f>
        <v/>
      </c>
      <c r="I87" s="60" t="str">
        <f>IF(ISBLANK(Games!$B87), "",Games!F87)</f>
        <v/>
      </c>
      <c r="J87" s="60" t="e">
        <f>IF('Prediction Log'!$F87&gt;0.5, 'Prediction Log'!$B87, IF('Prediction Log'!$F87&lt;0.5, 'Prediction Log'!$C87, "PICK"))</f>
        <v>#N/A</v>
      </c>
      <c r="K87" s="62" t="str">
        <f>IF(ISBLANK(Games!B87), "",IF('Prediction Log'!$J87='Prediction Log'!$B87, 'Prediction Log'!$F87, 1-'Prediction Log'!$F87))</f>
        <v/>
      </c>
      <c r="L87" s="28" t="str">
        <f>IF(ISBLANK(Games!$B87), "",Games!I87)</f>
        <v/>
      </c>
      <c r="P87" s="48" t="str">
        <f>IF(ISBLANK('Prediction Log'!$N87), "",'Prediction Log'!$O87-'Prediction Log'!$N87)</f>
        <v/>
      </c>
      <c r="Q87" s="55" t="str">
        <f>IF(ISBLANK('Prediction Log'!$N87), "",IF('Prediction Log'!$M87&lt;&gt;'Prediction Log'!$H87, "Y", IF(AND('Prediction Log'!$M87='Prediction Log'!$H87, ABS((-1*'Prediction Log'!$P87))&gt;ABS('Prediction Log'!$D87)), "Y", IF('Prediction Log'!$D87='Prediction Log'!$P87, "PUSH", "N"))))</f>
        <v/>
      </c>
      <c r="R87" s="56" t="str">
        <f>IF(ISBLANK('Prediction Log'!$M87), "",IF('Prediction Log'!$P87&lt;'Prediction Log'!$D87, "Y", IF('Prediction Log'!$P87='Prediction Log'!$D87, "PUSH", "N")))</f>
        <v/>
      </c>
      <c r="S87" s="56" t="str">
        <f>IF(ISBLANK('Prediction Log'!$M87), "",IF('Prediction Log'!$P87&lt;'Prediction Log'!$E87, "Y", IF('Prediction Log'!$P87='Prediction Log'!$E87, "PUSH", "N")))</f>
        <v/>
      </c>
      <c r="T87" s="66" t="str">
        <f>IF(ISBLANK('Prediction Log'!$M87), "",IF('Prediction Log'!$J87='Prediction Log'!$M87, "Y", "N"))</f>
        <v/>
      </c>
      <c r="U87" s="57" t="str">
        <f>IF(ISBLANK('Prediction Log'!$M87),"",IF('Prediction Log'!$M87='Prediction Log'!$H87, "Y", "N"))</f>
        <v/>
      </c>
      <c r="V87" s="52" t="str">
        <f>IF(ISBLANK('Prediction Log'!$M87), "",IF('Prediction Log'!$H87&lt;&gt;'Prediction Log'!$M87, "Y",IF(AND('Prediction Log'!$D87&gt;0, 'Prediction Log'!$P87&gt;'Prediction Log'!$D87), "Y", IF(AND('Prediction Log'!$D87&lt;0, 'Prediction Log'!$P87&lt;'Prediction Log'!$D87), "Y", IF('Prediction Log'!$P87='Prediction Log'!$D87, "PUSH", "N")))))</f>
        <v/>
      </c>
      <c r="W87" s="53" t="str">
        <f>IF(ISBLANK('Prediction Log'!$M87), "",IF(AND('Prediction Log'!$U87="Y", 'Prediction Log'!$V87="Y"), "Y", "N"))</f>
        <v/>
      </c>
      <c r="X87" s="54" t="str">
        <f>IF(ISBLANK('Prediction Log'!$M87),"",IF('Prediction Log'!$M87='Prediction Log'!$I87, "Y", "N"))</f>
        <v/>
      </c>
      <c r="Y87" s="54" t="str">
        <f>IF(ISBLANK('Prediction Log'!$M87), "", IF('Prediction Log'!$Z87="N", "N", "Y"))</f>
        <v/>
      </c>
      <c r="Z87" s="54" t="str">
        <f>IF(ISBLANK('Prediction Log'!$M87), "",IF('Prediction Log'!$I87&lt;&gt;'Prediction Log'!$M87, "Y",IF(AND('Prediction Log'!$E87&gt;0, 'Prediction Log'!$P87&gt;'Prediction Log'!$E87), "Y", IF(AND('Prediction Log'!$E87&lt;0, 'Prediction Log'!$P87&lt;'Prediction Log'!$E87), "Y", IF('Prediction Log'!$P87='Prediction Log'!$E87, "PUSH", "N")))))</f>
        <v/>
      </c>
      <c r="AA87" s="54" t="str">
        <f>IF(ISBLANK('Prediction Log'!$M87), "",IF(AND('Prediction Log'!$X87="Y", 'Prediction Log'!$Z87="Y"), "Y", "N"))</f>
        <v/>
      </c>
      <c r="AB87" s="53" t="str">
        <f>IF(ISBLANK('Prediction Log'!$M87), "",IF('Prediction Log'!$D87&gt;0, 'Prediction Log'!$P87-'Prediction Log'!$D87, IF('Prediction Log'!$D87&lt;0, -'Prediction Log'!$P87+'Prediction Log'!$D87, "NA")))</f>
        <v/>
      </c>
      <c r="AC87" s="53" t="str">
        <f>IF(ISBLANK('Prediction Log'!$M87), "",ABS('Prediction Log'!$AB87))</f>
        <v/>
      </c>
      <c r="AD87" s="54" t="str">
        <f>IF(ISBLANK('Prediction Log'!$M87), "",IF('Prediction Log'!$E87&gt;0, 'Prediction Log'!$P87-'Prediction Log'!$E87, IF('Prediction Log'!$E87&lt;0, -'Prediction Log'!$P87+'Prediction Log'!$E87, "NA")))</f>
        <v/>
      </c>
      <c r="AE87" s="54" t="str">
        <f>IF(ISBLANK('Prediction Log'!$M87), "",ABS('Prediction Log'!$AD87))</f>
        <v/>
      </c>
    </row>
    <row r="88" spans="1:31" x14ac:dyDescent="0.45">
      <c r="A88" t="str">
        <f>IF(ISBLANK(Games!$B88), "",Games!A88)</f>
        <v/>
      </c>
      <c r="B88" t="str">
        <f>IF(ISBLANK(Games!$B88), "",Games!B88)</f>
        <v/>
      </c>
      <c r="C88" t="str">
        <f>IF(ISBLANK(Games!$B88), "",Games!C88)</f>
        <v/>
      </c>
      <c r="D88" t="str">
        <f>IF(ISBLANK(Games!$B88), "",Games!D88)</f>
        <v/>
      </c>
      <c r="E88" t="str">
        <f>IF(ISBLANK(Games!$B88), "",Games!E88)</f>
        <v/>
      </c>
      <c r="F88" s="30" t="e">
        <f>'Calc - Win Probability'!N88</f>
        <v>#N/A</v>
      </c>
      <c r="G88" s="28" t="str">
        <f>Games!H88</f>
        <v/>
      </c>
      <c r="H88" s="64" t="str">
        <f>IF(ISBLANK(Games!B88), "", IF('Prediction Log'!$D88&lt;0, 'Prediction Log'!$B88, 'Prediction Log'!$C88))</f>
        <v/>
      </c>
      <c r="I88" s="60" t="str">
        <f>IF(ISBLANK(Games!$B88), "",Games!F88)</f>
        <v/>
      </c>
      <c r="J88" s="60" t="e">
        <f>IF('Prediction Log'!$F88&gt;0.5, 'Prediction Log'!$B88, IF('Prediction Log'!$F88&lt;0.5, 'Prediction Log'!$C88, "PICK"))</f>
        <v>#N/A</v>
      </c>
      <c r="K88" s="62" t="str">
        <f>IF(ISBLANK(Games!B88), "",IF('Prediction Log'!$J88='Prediction Log'!$B88, 'Prediction Log'!$F88, 1-'Prediction Log'!$F88))</f>
        <v/>
      </c>
      <c r="L88" s="28" t="str">
        <f>IF(ISBLANK(Games!$B88), "",Games!I88)</f>
        <v/>
      </c>
      <c r="P88" s="48" t="str">
        <f>IF(ISBLANK('Prediction Log'!$N88), "",'Prediction Log'!$O88-'Prediction Log'!$N88)</f>
        <v/>
      </c>
      <c r="Q88" s="55" t="str">
        <f>IF(ISBLANK('Prediction Log'!$N88), "",IF('Prediction Log'!$M88&lt;&gt;'Prediction Log'!$H88, "Y", IF(AND('Prediction Log'!$M88='Prediction Log'!$H88, ABS((-1*'Prediction Log'!$P88))&gt;ABS('Prediction Log'!$D88)), "Y", IF('Prediction Log'!$D88='Prediction Log'!$P88, "PUSH", "N"))))</f>
        <v/>
      </c>
      <c r="R88" s="56" t="str">
        <f>IF(ISBLANK('Prediction Log'!$M88), "",IF('Prediction Log'!$P88&lt;'Prediction Log'!$D88, "Y", IF('Prediction Log'!$P88='Prediction Log'!$D88, "PUSH", "N")))</f>
        <v/>
      </c>
      <c r="S88" s="56" t="str">
        <f>IF(ISBLANK('Prediction Log'!$M88), "",IF('Prediction Log'!$P88&lt;'Prediction Log'!$E88, "Y", IF('Prediction Log'!$P88='Prediction Log'!$E88, "PUSH", "N")))</f>
        <v/>
      </c>
      <c r="T88" s="66" t="str">
        <f>IF(ISBLANK('Prediction Log'!$M88), "",IF('Prediction Log'!$J88='Prediction Log'!$M88, "Y", "N"))</f>
        <v/>
      </c>
      <c r="U88" s="57" t="str">
        <f>IF(ISBLANK('Prediction Log'!$M88),"",IF('Prediction Log'!$M88='Prediction Log'!$H88, "Y", "N"))</f>
        <v/>
      </c>
      <c r="V88" s="52" t="str">
        <f>IF(ISBLANK('Prediction Log'!$M88), "",IF('Prediction Log'!$H88&lt;&gt;'Prediction Log'!$M88, "Y",IF(AND('Prediction Log'!$D88&gt;0, 'Prediction Log'!$P88&gt;'Prediction Log'!$D88), "Y", IF(AND('Prediction Log'!$D88&lt;0, 'Prediction Log'!$P88&lt;'Prediction Log'!$D88), "Y", IF('Prediction Log'!$P88='Prediction Log'!$D88, "PUSH", "N")))))</f>
        <v/>
      </c>
      <c r="W88" s="53" t="str">
        <f>IF(ISBLANK('Prediction Log'!$M88), "",IF(AND('Prediction Log'!$U88="Y", 'Prediction Log'!$V88="Y"), "Y", "N"))</f>
        <v/>
      </c>
      <c r="X88" s="54" t="str">
        <f>IF(ISBLANK('Prediction Log'!$M88),"",IF('Prediction Log'!$M88='Prediction Log'!$I88, "Y", "N"))</f>
        <v/>
      </c>
      <c r="Y88" s="54" t="str">
        <f>IF(ISBLANK('Prediction Log'!$M88), "", IF('Prediction Log'!$Z88="N", "N", "Y"))</f>
        <v/>
      </c>
      <c r="Z88" s="54" t="str">
        <f>IF(ISBLANK('Prediction Log'!$M88), "",IF('Prediction Log'!$I88&lt;&gt;'Prediction Log'!$M88, "Y",IF(AND('Prediction Log'!$E88&gt;0, 'Prediction Log'!$P88&gt;'Prediction Log'!$E88), "Y", IF(AND('Prediction Log'!$E88&lt;0, 'Prediction Log'!$P88&lt;'Prediction Log'!$E88), "Y", IF('Prediction Log'!$P88='Prediction Log'!$E88, "PUSH", "N")))))</f>
        <v/>
      </c>
      <c r="AA88" s="54" t="str">
        <f>IF(ISBLANK('Prediction Log'!$M88), "",IF(AND('Prediction Log'!$X88="Y", 'Prediction Log'!$Z88="Y"), "Y", "N"))</f>
        <v/>
      </c>
      <c r="AB88" s="53" t="str">
        <f>IF(ISBLANK('Prediction Log'!$M88), "",IF('Prediction Log'!$D88&gt;0, 'Prediction Log'!$P88-'Prediction Log'!$D88, IF('Prediction Log'!$D88&lt;0, -'Prediction Log'!$P88+'Prediction Log'!$D88, "NA")))</f>
        <v/>
      </c>
      <c r="AC88" s="53" t="str">
        <f>IF(ISBLANK('Prediction Log'!$M88), "",ABS('Prediction Log'!$AB88))</f>
        <v/>
      </c>
      <c r="AD88" s="54" t="str">
        <f>IF(ISBLANK('Prediction Log'!$M88), "",IF('Prediction Log'!$E88&gt;0, 'Prediction Log'!$P88-'Prediction Log'!$E88, IF('Prediction Log'!$E88&lt;0, -'Prediction Log'!$P88+'Prediction Log'!$E88, "NA")))</f>
        <v/>
      </c>
      <c r="AE88" s="54" t="str">
        <f>IF(ISBLANK('Prediction Log'!$M88), "",ABS('Prediction Log'!$AD88))</f>
        <v/>
      </c>
    </row>
    <row r="89" spans="1:31" x14ac:dyDescent="0.45">
      <c r="A89" t="str">
        <f>IF(ISBLANK(Games!$B89), "",Games!A89)</f>
        <v/>
      </c>
      <c r="B89" t="str">
        <f>IF(ISBLANK(Games!$B89), "",Games!B89)</f>
        <v/>
      </c>
      <c r="C89" t="str">
        <f>IF(ISBLANK(Games!$B89), "",Games!C89)</f>
        <v/>
      </c>
      <c r="D89" t="str">
        <f>IF(ISBLANK(Games!$B89), "",Games!D89)</f>
        <v/>
      </c>
      <c r="E89" t="str">
        <f>IF(ISBLANK(Games!$B89), "",Games!E89)</f>
        <v/>
      </c>
      <c r="F89" s="30" t="e">
        <f>'Calc - Win Probability'!N89</f>
        <v>#N/A</v>
      </c>
      <c r="G89" s="28" t="str">
        <f>Games!H89</f>
        <v/>
      </c>
      <c r="H89" s="64" t="str">
        <f>IF(ISBLANK(Games!B89), "", IF('Prediction Log'!$D89&lt;0, 'Prediction Log'!$B89, 'Prediction Log'!$C89))</f>
        <v/>
      </c>
      <c r="I89" s="60" t="str">
        <f>IF(ISBLANK(Games!$B89), "",Games!F89)</f>
        <v/>
      </c>
      <c r="J89" s="60" t="e">
        <f>IF('Prediction Log'!$F89&gt;0.5, 'Prediction Log'!$B89, IF('Prediction Log'!$F89&lt;0.5, 'Prediction Log'!$C89, "PICK"))</f>
        <v>#N/A</v>
      </c>
      <c r="K89" s="62" t="str">
        <f>IF(ISBLANK(Games!B89), "",IF('Prediction Log'!$J89='Prediction Log'!$B89, 'Prediction Log'!$F89, 1-'Prediction Log'!$F89))</f>
        <v/>
      </c>
      <c r="L89" s="28" t="str">
        <f>IF(ISBLANK(Games!$B89), "",Games!I89)</f>
        <v/>
      </c>
      <c r="P89" s="48" t="str">
        <f>IF(ISBLANK('Prediction Log'!$N89), "",'Prediction Log'!$O89-'Prediction Log'!$N89)</f>
        <v/>
      </c>
      <c r="Q89" s="55" t="str">
        <f>IF(ISBLANK('Prediction Log'!$N89), "",IF('Prediction Log'!$M89&lt;&gt;'Prediction Log'!$H89, "Y", IF(AND('Prediction Log'!$M89='Prediction Log'!$H89, ABS((-1*'Prediction Log'!$P89))&gt;ABS('Prediction Log'!$D89)), "Y", IF('Prediction Log'!$D89='Prediction Log'!$P89, "PUSH", "N"))))</f>
        <v/>
      </c>
      <c r="R89" s="56" t="str">
        <f>IF(ISBLANK('Prediction Log'!$M89), "",IF('Prediction Log'!$P89&lt;'Prediction Log'!$D89, "Y", IF('Prediction Log'!$P89='Prediction Log'!$D89, "PUSH", "N")))</f>
        <v/>
      </c>
      <c r="S89" s="56" t="str">
        <f>IF(ISBLANK('Prediction Log'!$M89), "",IF('Prediction Log'!$P89&lt;'Prediction Log'!$E89, "Y", IF('Prediction Log'!$P89='Prediction Log'!$E89, "PUSH", "N")))</f>
        <v/>
      </c>
      <c r="T89" s="66" t="str">
        <f>IF(ISBLANK('Prediction Log'!$M89), "",IF('Prediction Log'!$J89='Prediction Log'!$M89, "Y", "N"))</f>
        <v/>
      </c>
      <c r="U89" s="57" t="str">
        <f>IF(ISBLANK('Prediction Log'!$M89),"",IF('Prediction Log'!$M89='Prediction Log'!$H89, "Y", "N"))</f>
        <v/>
      </c>
      <c r="V89" s="52" t="str">
        <f>IF(ISBLANK('Prediction Log'!$M89), "",IF('Prediction Log'!$H89&lt;&gt;'Prediction Log'!$M89, "Y",IF(AND('Prediction Log'!$D89&gt;0, 'Prediction Log'!$P89&gt;'Prediction Log'!$D89), "Y", IF(AND('Prediction Log'!$D89&lt;0, 'Prediction Log'!$P89&lt;'Prediction Log'!$D89), "Y", IF('Prediction Log'!$P89='Prediction Log'!$D89, "PUSH", "N")))))</f>
        <v/>
      </c>
      <c r="W89" s="53" t="str">
        <f>IF(ISBLANK('Prediction Log'!$M89), "",IF(AND('Prediction Log'!$U89="Y", 'Prediction Log'!$V89="Y"), "Y", "N"))</f>
        <v/>
      </c>
      <c r="X89" s="54" t="str">
        <f>IF(ISBLANK('Prediction Log'!$M89),"",IF('Prediction Log'!$M89='Prediction Log'!$I89, "Y", "N"))</f>
        <v/>
      </c>
      <c r="Y89" s="54" t="str">
        <f>IF(ISBLANK('Prediction Log'!$M89), "", IF('Prediction Log'!$Z89="N", "N", "Y"))</f>
        <v/>
      </c>
      <c r="Z89" s="54" t="str">
        <f>IF(ISBLANK('Prediction Log'!$M89), "",IF('Prediction Log'!$I89&lt;&gt;'Prediction Log'!$M89, "Y",IF(AND('Prediction Log'!$E89&gt;0, 'Prediction Log'!$P89&gt;'Prediction Log'!$E89), "Y", IF(AND('Prediction Log'!$E89&lt;0, 'Prediction Log'!$P89&lt;'Prediction Log'!$E89), "Y", IF('Prediction Log'!$P89='Prediction Log'!$E89, "PUSH", "N")))))</f>
        <v/>
      </c>
      <c r="AA89" s="54" t="str">
        <f>IF(ISBLANK('Prediction Log'!$M89), "",IF(AND('Prediction Log'!$X89="Y", 'Prediction Log'!$Z89="Y"), "Y", "N"))</f>
        <v/>
      </c>
      <c r="AB89" s="53" t="str">
        <f>IF(ISBLANK('Prediction Log'!$M89), "",IF('Prediction Log'!$D89&gt;0, 'Prediction Log'!$P89-'Prediction Log'!$D89, IF('Prediction Log'!$D89&lt;0, -'Prediction Log'!$P89+'Prediction Log'!$D89, "NA")))</f>
        <v/>
      </c>
      <c r="AC89" s="53" t="str">
        <f>IF(ISBLANK('Prediction Log'!$M89), "",ABS('Prediction Log'!$AB89))</f>
        <v/>
      </c>
      <c r="AD89" s="54" t="str">
        <f>IF(ISBLANK('Prediction Log'!$M89), "",IF('Prediction Log'!$E89&gt;0, 'Prediction Log'!$P89-'Prediction Log'!$E89, IF('Prediction Log'!$E89&lt;0, -'Prediction Log'!$P89+'Prediction Log'!$E89, "NA")))</f>
        <v/>
      </c>
      <c r="AE89" s="54" t="str">
        <f>IF(ISBLANK('Prediction Log'!$M89), "",ABS('Prediction Log'!$AD89))</f>
        <v/>
      </c>
    </row>
    <row r="90" spans="1:31" x14ac:dyDescent="0.45">
      <c r="A90" t="str">
        <f>IF(ISBLANK(Games!$B90), "",Games!A90)</f>
        <v/>
      </c>
      <c r="B90" t="str">
        <f>IF(ISBLANK(Games!$B90), "",Games!B90)</f>
        <v/>
      </c>
      <c r="C90" t="str">
        <f>IF(ISBLANK(Games!$B90), "",Games!C90)</f>
        <v/>
      </c>
      <c r="D90" t="str">
        <f>IF(ISBLANK(Games!$B90), "",Games!D90)</f>
        <v/>
      </c>
      <c r="E90" t="str">
        <f>IF(ISBLANK(Games!$B90), "",Games!E90)</f>
        <v/>
      </c>
      <c r="F90" s="30" t="e">
        <f>'Calc - Win Probability'!N90</f>
        <v>#N/A</v>
      </c>
      <c r="G90" s="28" t="str">
        <f>Games!H90</f>
        <v/>
      </c>
      <c r="H90" s="64" t="str">
        <f>IF(ISBLANK(Games!B90), "", IF('Prediction Log'!$D90&lt;0, 'Prediction Log'!$B90, 'Prediction Log'!$C90))</f>
        <v/>
      </c>
      <c r="I90" s="60" t="str">
        <f>IF(ISBLANK(Games!$B90), "",Games!F90)</f>
        <v/>
      </c>
      <c r="J90" s="60" t="e">
        <f>IF('Prediction Log'!$F90&gt;0.5, 'Prediction Log'!$B90, IF('Prediction Log'!$F90&lt;0.5, 'Prediction Log'!$C90, "PICK"))</f>
        <v>#N/A</v>
      </c>
      <c r="K90" s="62" t="str">
        <f>IF(ISBLANK(Games!B90), "",IF('Prediction Log'!$J90='Prediction Log'!$B90, 'Prediction Log'!$F90, 1-'Prediction Log'!$F90))</f>
        <v/>
      </c>
      <c r="L90" s="28" t="str">
        <f>IF(ISBLANK(Games!$B90), "",Games!I90)</f>
        <v/>
      </c>
      <c r="P90" s="48" t="str">
        <f>IF(ISBLANK('Prediction Log'!$N90), "",'Prediction Log'!$O90-'Prediction Log'!$N90)</f>
        <v/>
      </c>
      <c r="Q90" s="55" t="str">
        <f>IF(ISBLANK('Prediction Log'!$N90), "",IF('Prediction Log'!$M90&lt;&gt;'Prediction Log'!$H90, "Y", IF(AND('Prediction Log'!$M90='Prediction Log'!$H90, ABS((-1*'Prediction Log'!$P90))&gt;ABS('Prediction Log'!$D90)), "Y", IF('Prediction Log'!$D90='Prediction Log'!$P90, "PUSH", "N"))))</f>
        <v/>
      </c>
      <c r="R90" s="56" t="str">
        <f>IF(ISBLANK('Prediction Log'!$M90), "",IF('Prediction Log'!$P90&lt;'Prediction Log'!$D90, "Y", IF('Prediction Log'!$P90='Prediction Log'!$D90, "PUSH", "N")))</f>
        <v/>
      </c>
      <c r="S90" s="56" t="str">
        <f>IF(ISBLANK('Prediction Log'!$M90), "",IF('Prediction Log'!$P90&lt;'Prediction Log'!$E90, "Y", IF('Prediction Log'!$P90='Prediction Log'!$E90, "PUSH", "N")))</f>
        <v/>
      </c>
      <c r="T90" s="66" t="str">
        <f>IF(ISBLANK('Prediction Log'!$M90), "",IF('Prediction Log'!$J90='Prediction Log'!$M90, "Y", "N"))</f>
        <v/>
      </c>
      <c r="U90" s="57" t="str">
        <f>IF(ISBLANK('Prediction Log'!$M90),"",IF('Prediction Log'!$M90='Prediction Log'!$H90, "Y", "N"))</f>
        <v/>
      </c>
      <c r="V90" s="52" t="str">
        <f>IF(ISBLANK('Prediction Log'!$M90), "",IF('Prediction Log'!$H90&lt;&gt;'Prediction Log'!$M90, "Y",IF(AND('Prediction Log'!$D90&gt;0, 'Prediction Log'!$P90&gt;'Prediction Log'!$D90), "Y", IF(AND('Prediction Log'!$D90&lt;0, 'Prediction Log'!$P90&lt;'Prediction Log'!$D90), "Y", IF('Prediction Log'!$P90='Prediction Log'!$D90, "PUSH", "N")))))</f>
        <v/>
      </c>
      <c r="W90" s="53" t="str">
        <f>IF(ISBLANK('Prediction Log'!$M90), "",IF(AND('Prediction Log'!$U90="Y", 'Prediction Log'!$V90="Y"), "Y", "N"))</f>
        <v/>
      </c>
      <c r="X90" s="54" t="str">
        <f>IF(ISBLANK('Prediction Log'!$M90),"",IF('Prediction Log'!$M90='Prediction Log'!$I90, "Y", "N"))</f>
        <v/>
      </c>
      <c r="Y90" s="54" t="str">
        <f>IF(ISBLANK('Prediction Log'!$M90), "", IF('Prediction Log'!$Z90="N", "N", "Y"))</f>
        <v/>
      </c>
      <c r="Z90" s="54" t="str">
        <f>IF(ISBLANK('Prediction Log'!$M90), "",IF('Prediction Log'!$I90&lt;&gt;'Prediction Log'!$M90, "Y",IF(AND('Prediction Log'!$E90&gt;0, 'Prediction Log'!$P90&gt;'Prediction Log'!$E90), "Y", IF(AND('Prediction Log'!$E90&lt;0, 'Prediction Log'!$P90&lt;'Prediction Log'!$E90), "Y", IF('Prediction Log'!$P90='Prediction Log'!$E90, "PUSH", "N")))))</f>
        <v/>
      </c>
      <c r="AA90" s="54" t="str">
        <f>IF(ISBLANK('Prediction Log'!$M90), "",IF(AND('Prediction Log'!$X90="Y", 'Prediction Log'!$Z90="Y"), "Y", "N"))</f>
        <v/>
      </c>
      <c r="AB90" s="53" t="str">
        <f>IF(ISBLANK('Prediction Log'!$M90), "",IF('Prediction Log'!$D90&gt;0, 'Prediction Log'!$P90-'Prediction Log'!$D90, IF('Prediction Log'!$D90&lt;0, -'Prediction Log'!$P90+'Prediction Log'!$D90, "NA")))</f>
        <v/>
      </c>
      <c r="AC90" s="53" t="str">
        <f>IF(ISBLANK('Prediction Log'!$M90), "",ABS('Prediction Log'!$AB90))</f>
        <v/>
      </c>
      <c r="AD90" s="54" t="str">
        <f>IF(ISBLANK('Prediction Log'!$M90), "",IF('Prediction Log'!$E90&gt;0, 'Prediction Log'!$P90-'Prediction Log'!$E90, IF('Prediction Log'!$E90&lt;0, -'Prediction Log'!$P90+'Prediction Log'!$E90, "NA")))</f>
        <v/>
      </c>
      <c r="AE90" s="54" t="str">
        <f>IF(ISBLANK('Prediction Log'!$M90), "",ABS('Prediction Log'!$AD90))</f>
        <v/>
      </c>
    </row>
    <row r="91" spans="1:31" x14ac:dyDescent="0.45">
      <c r="A91" t="str">
        <f>IF(ISBLANK(Games!$B91), "",Games!A91)</f>
        <v/>
      </c>
      <c r="B91" t="str">
        <f>IF(ISBLANK(Games!$B91), "",Games!B91)</f>
        <v/>
      </c>
      <c r="C91" t="str">
        <f>IF(ISBLANK(Games!$B91), "",Games!C91)</f>
        <v/>
      </c>
      <c r="D91" t="str">
        <f>IF(ISBLANK(Games!$B91), "",Games!D91)</f>
        <v/>
      </c>
      <c r="E91" t="str">
        <f>IF(ISBLANK(Games!$B91), "",Games!E91)</f>
        <v/>
      </c>
      <c r="F91" s="30" t="e">
        <f>'Calc - Win Probability'!N91</f>
        <v>#N/A</v>
      </c>
      <c r="G91" s="28" t="str">
        <f>Games!H91</f>
        <v/>
      </c>
      <c r="H91" s="64" t="str">
        <f>IF(ISBLANK(Games!B91), "", IF('Prediction Log'!$D91&lt;0, 'Prediction Log'!$B91, 'Prediction Log'!$C91))</f>
        <v/>
      </c>
      <c r="I91" s="60" t="str">
        <f>IF(ISBLANK(Games!$B91), "",Games!F91)</f>
        <v/>
      </c>
      <c r="J91" s="60" t="e">
        <f>IF('Prediction Log'!$F91&gt;0.5, 'Prediction Log'!$B91, IF('Prediction Log'!$F91&lt;0.5, 'Prediction Log'!$C91, "PICK"))</f>
        <v>#N/A</v>
      </c>
      <c r="K91" s="62" t="str">
        <f>IF(ISBLANK(Games!B91), "",IF('Prediction Log'!$J91='Prediction Log'!$B91, 'Prediction Log'!$F91, 1-'Prediction Log'!$F91))</f>
        <v/>
      </c>
      <c r="L91" s="28" t="str">
        <f>IF(ISBLANK(Games!$B91), "",Games!I91)</f>
        <v/>
      </c>
      <c r="P91" s="48" t="str">
        <f>IF(ISBLANK('Prediction Log'!$N91), "",'Prediction Log'!$O91-'Prediction Log'!$N91)</f>
        <v/>
      </c>
      <c r="Q91" s="55" t="str">
        <f>IF(ISBLANK('Prediction Log'!$N91), "",IF('Prediction Log'!$M91&lt;&gt;'Prediction Log'!$H91, "Y", IF(AND('Prediction Log'!$M91='Prediction Log'!$H91, ABS((-1*'Prediction Log'!$P91))&gt;ABS('Prediction Log'!$D91)), "Y", IF('Prediction Log'!$D91='Prediction Log'!$P91, "PUSH", "N"))))</f>
        <v/>
      </c>
      <c r="R91" s="56" t="str">
        <f>IF(ISBLANK('Prediction Log'!$M91), "",IF('Prediction Log'!$P91&lt;'Prediction Log'!$D91, "Y", IF('Prediction Log'!$P91='Prediction Log'!$D91, "PUSH", "N")))</f>
        <v/>
      </c>
      <c r="S91" s="56" t="str">
        <f>IF(ISBLANK('Prediction Log'!$M91), "",IF('Prediction Log'!$P91&lt;'Prediction Log'!$E91, "Y", IF('Prediction Log'!$P91='Prediction Log'!$E91, "PUSH", "N")))</f>
        <v/>
      </c>
      <c r="T91" s="66" t="str">
        <f>IF(ISBLANK('Prediction Log'!$M91), "",IF('Prediction Log'!$J91='Prediction Log'!$M91, "Y", "N"))</f>
        <v/>
      </c>
      <c r="U91" s="57" t="str">
        <f>IF(ISBLANK('Prediction Log'!$M91),"",IF('Prediction Log'!$M91='Prediction Log'!$H91, "Y", "N"))</f>
        <v/>
      </c>
      <c r="V91" s="52" t="str">
        <f>IF(ISBLANK('Prediction Log'!$M91), "",IF('Prediction Log'!$H91&lt;&gt;'Prediction Log'!$M91, "Y",IF(AND('Prediction Log'!$D91&gt;0, 'Prediction Log'!$P91&gt;'Prediction Log'!$D91), "Y", IF(AND('Prediction Log'!$D91&lt;0, 'Prediction Log'!$P91&lt;'Prediction Log'!$D91), "Y", IF('Prediction Log'!$P91='Prediction Log'!$D91, "PUSH", "N")))))</f>
        <v/>
      </c>
      <c r="W91" s="53" t="str">
        <f>IF(ISBLANK('Prediction Log'!$M91), "",IF(AND('Prediction Log'!$U91="Y", 'Prediction Log'!$V91="Y"), "Y", "N"))</f>
        <v/>
      </c>
      <c r="X91" s="54" t="str">
        <f>IF(ISBLANK('Prediction Log'!$M91),"",IF('Prediction Log'!$M91='Prediction Log'!$I91, "Y", "N"))</f>
        <v/>
      </c>
      <c r="Y91" s="54" t="str">
        <f>IF(ISBLANK('Prediction Log'!$M91), "", IF('Prediction Log'!$Z91="N", "N", "Y"))</f>
        <v/>
      </c>
      <c r="Z91" s="54" t="str">
        <f>IF(ISBLANK('Prediction Log'!$M91), "",IF('Prediction Log'!$I91&lt;&gt;'Prediction Log'!$M91, "Y",IF(AND('Prediction Log'!$E91&gt;0, 'Prediction Log'!$P91&gt;'Prediction Log'!$E91), "Y", IF(AND('Prediction Log'!$E91&lt;0, 'Prediction Log'!$P91&lt;'Prediction Log'!$E91), "Y", IF('Prediction Log'!$P91='Prediction Log'!$E91, "PUSH", "N")))))</f>
        <v/>
      </c>
      <c r="AA91" s="54" t="str">
        <f>IF(ISBLANK('Prediction Log'!$M91), "",IF(AND('Prediction Log'!$X91="Y", 'Prediction Log'!$Z91="Y"), "Y", "N"))</f>
        <v/>
      </c>
      <c r="AB91" s="53" t="str">
        <f>IF(ISBLANK('Prediction Log'!$M91), "",IF('Prediction Log'!$D91&gt;0, 'Prediction Log'!$P91-'Prediction Log'!$D91, IF('Prediction Log'!$D91&lt;0, -'Prediction Log'!$P91+'Prediction Log'!$D91, "NA")))</f>
        <v/>
      </c>
      <c r="AC91" s="53" t="str">
        <f>IF(ISBLANK('Prediction Log'!$M91), "",ABS('Prediction Log'!$AB91))</f>
        <v/>
      </c>
      <c r="AD91" s="54" t="str">
        <f>IF(ISBLANK('Prediction Log'!$M91), "",IF('Prediction Log'!$E91&gt;0, 'Prediction Log'!$P91-'Prediction Log'!$E91, IF('Prediction Log'!$E91&lt;0, -'Prediction Log'!$P91+'Prediction Log'!$E91, "NA")))</f>
        <v/>
      </c>
      <c r="AE91" s="54" t="str">
        <f>IF(ISBLANK('Prediction Log'!$M91), "",ABS('Prediction Log'!$AD91))</f>
        <v/>
      </c>
    </row>
    <row r="92" spans="1:31" x14ac:dyDescent="0.45">
      <c r="A92" t="str">
        <f>IF(ISBLANK(Games!$B92), "",Games!A92)</f>
        <v/>
      </c>
      <c r="B92" t="str">
        <f>IF(ISBLANK(Games!$B92), "",Games!B92)</f>
        <v/>
      </c>
      <c r="C92" t="str">
        <f>IF(ISBLANK(Games!$B92), "",Games!C92)</f>
        <v/>
      </c>
      <c r="D92" t="str">
        <f>IF(ISBLANK(Games!$B92), "",Games!D92)</f>
        <v/>
      </c>
      <c r="E92" t="str">
        <f>IF(ISBLANK(Games!$B92), "",Games!E92)</f>
        <v/>
      </c>
      <c r="F92" s="30" t="e">
        <f>'Calc - Win Probability'!N92</f>
        <v>#N/A</v>
      </c>
      <c r="G92" s="28" t="str">
        <f>Games!H92</f>
        <v/>
      </c>
      <c r="H92" s="64" t="str">
        <f>IF(ISBLANK(Games!B92), "", IF('Prediction Log'!$D92&lt;0, 'Prediction Log'!$B92, 'Prediction Log'!$C92))</f>
        <v/>
      </c>
      <c r="I92" s="60" t="str">
        <f>IF(ISBLANK(Games!$B92), "",Games!F92)</f>
        <v/>
      </c>
      <c r="J92" s="60" t="e">
        <f>IF('Prediction Log'!$F92&gt;0.5, 'Prediction Log'!$B92, IF('Prediction Log'!$F92&lt;0.5, 'Prediction Log'!$C92, "PICK"))</f>
        <v>#N/A</v>
      </c>
      <c r="K92" s="62" t="str">
        <f>IF(ISBLANK(Games!B92), "",IF('Prediction Log'!$J92='Prediction Log'!$B92, 'Prediction Log'!$F92, 1-'Prediction Log'!$F92))</f>
        <v/>
      </c>
      <c r="L92" s="28" t="str">
        <f>IF(ISBLANK(Games!$B92), "",Games!I92)</f>
        <v/>
      </c>
      <c r="P92" s="48" t="str">
        <f>IF(ISBLANK('Prediction Log'!$N92), "",'Prediction Log'!$O92-'Prediction Log'!$N92)</f>
        <v/>
      </c>
      <c r="Q92" s="55" t="str">
        <f>IF(ISBLANK('Prediction Log'!$N92), "",IF('Prediction Log'!$M92&lt;&gt;'Prediction Log'!$H92, "Y", IF(AND('Prediction Log'!$M92='Prediction Log'!$H92, ABS((-1*'Prediction Log'!$P92))&gt;ABS('Prediction Log'!$D92)), "Y", IF('Prediction Log'!$D92='Prediction Log'!$P92, "PUSH", "N"))))</f>
        <v/>
      </c>
      <c r="R92" s="56" t="str">
        <f>IF(ISBLANK('Prediction Log'!$M92), "",IF('Prediction Log'!$P92&lt;'Prediction Log'!$D92, "Y", IF('Prediction Log'!$P92='Prediction Log'!$D92, "PUSH", "N")))</f>
        <v/>
      </c>
      <c r="S92" s="56" t="str">
        <f>IF(ISBLANK('Prediction Log'!$M92), "",IF('Prediction Log'!$P92&lt;'Prediction Log'!$E92, "Y", IF('Prediction Log'!$P92='Prediction Log'!$E92, "PUSH", "N")))</f>
        <v/>
      </c>
      <c r="T92" s="66" t="str">
        <f>IF(ISBLANK('Prediction Log'!$M92), "",IF('Prediction Log'!$J92='Prediction Log'!$M92, "Y", "N"))</f>
        <v/>
      </c>
      <c r="U92" s="57" t="str">
        <f>IF(ISBLANK('Prediction Log'!$M92),"",IF('Prediction Log'!$M92='Prediction Log'!$H92, "Y", "N"))</f>
        <v/>
      </c>
      <c r="V92" s="52" t="str">
        <f>IF(ISBLANK('Prediction Log'!$M92), "",IF('Prediction Log'!$H92&lt;&gt;'Prediction Log'!$M92, "Y",IF(AND('Prediction Log'!$D92&gt;0, 'Prediction Log'!$P92&gt;'Prediction Log'!$D92), "Y", IF(AND('Prediction Log'!$D92&lt;0, 'Prediction Log'!$P92&lt;'Prediction Log'!$D92), "Y", IF('Prediction Log'!$P92='Prediction Log'!$D92, "PUSH", "N")))))</f>
        <v/>
      </c>
      <c r="W92" s="53" t="str">
        <f>IF(ISBLANK('Prediction Log'!$M92), "",IF(AND('Prediction Log'!$U92="Y", 'Prediction Log'!$V92="Y"), "Y", "N"))</f>
        <v/>
      </c>
      <c r="X92" s="54" t="str">
        <f>IF(ISBLANK('Prediction Log'!$M92),"",IF('Prediction Log'!$M92='Prediction Log'!$I92, "Y", "N"))</f>
        <v/>
      </c>
      <c r="Y92" s="54" t="str">
        <f>IF(ISBLANK('Prediction Log'!$M92), "", IF('Prediction Log'!$Z92="N", "N", "Y"))</f>
        <v/>
      </c>
      <c r="Z92" s="54" t="str">
        <f>IF(ISBLANK('Prediction Log'!$M92), "",IF('Prediction Log'!$I92&lt;&gt;'Prediction Log'!$M92, "Y",IF(AND('Prediction Log'!$E92&gt;0, 'Prediction Log'!$P92&gt;'Prediction Log'!$E92), "Y", IF(AND('Prediction Log'!$E92&lt;0, 'Prediction Log'!$P92&lt;'Prediction Log'!$E92), "Y", IF('Prediction Log'!$P92='Prediction Log'!$E92, "PUSH", "N")))))</f>
        <v/>
      </c>
      <c r="AA92" s="54" t="str">
        <f>IF(ISBLANK('Prediction Log'!$M92), "",IF(AND('Prediction Log'!$X92="Y", 'Prediction Log'!$Z92="Y"), "Y", "N"))</f>
        <v/>
      </c>
      <c r="AB92" s="53" t="str">
        <f>IF(ISBLANK('Prediction Log'!$M92), "",IF('Prediction Log'!$D92&gt;0, 'Prediction Log'!$P92-'Prediction Log'!$D92, IF('Prediction Log'!$D92&lt;0, -'Prediction Log'!$P92+'Prediction Log'!$D92, "NA")))</f>
        <v/>
      </c>
      <c r="AC92" s="53" t="str">
        <f>IF(ISBLANK('Prediction Log'!$M92), "",ABS('Prediction Log'!$AB92))</f>
        <v/>
      </c>
      <c r="AD92" s="54" t="str">
        <f>IF(ISBLANK('Prediction Log'!$M92), "",IF('Prediction Log'!$E92&gt;0, 'Prediction Log'!$P92-'Prediction Log'!$E92, IF('Prediction Log'!$E92&lt;0, -'Prediction Log'!$P92+'Prediction Log'!$E92, "NA")))</f>
        <v/>
      </c>
      <c r="AE92" s="54" t="str">
        <f>IF(ISBLANK('Prediction Log'!$M92), "",ABS('Prediction Log'!$AD92))</f>
        <v/>
      </c>
    </row>
    <row r="93" spans="1:31" x14ac:dyDescent="0.45">
      <c r="A93" t="str">
        <f>IF(ISBLANK(Games!$B93), "",Games!A93)</f>
        <v/>
      </c>
      <c r="B93" t="str">
        <f>IF(ISBLANK(Games!$B93), "",Games!B93)</f>
        <v/>
      </c>
      <c r="C93" t="str">
        <f>IF(ISBLANK(Games!$B93), "",Games!C93)</f>
        <v/>
      </c>
      <c r="D93" t="str">
        <f>IF(ISBLANK(Games!$B93), "",Games!D93)</f>
        <v/>
      </c>
      <c r="E93" t="str">
        <f>IF(ISBLANK(Games!$B93), "",Games!E93)</f>
        <v/>
      </c>
      <c r="F93" s="30" t="e">
        <f>'Calc - Win Probability'!N93</f>
        <v>#N/A</v>
      </c>
      <c r="G93" s="28" t="str">
        <f>Games!H93</f>
        <v/>
      </c>
      <c r="H93" s="64" t="str">
        <f>IF(ISBLANK(Games!B93), "", IF('Prediction Log'!$D93&lt;0, 'Prediction Log'!$B93, 'Prediction Log'!$C93))</f>
        <v/>
      </c>
      <c r="I93" s="60" t="str">
        <f>IF(ISBLANK(Games!$B93), "",Games!F93)</f>
        <v/>
      </c>
      <c r="J93" s="60" t="e">
        <f>IF('Prediction Log'!$F93&gt;0.5, 'Prediction Log'!$B93, IF('Prediction Log'!$F93&lt;0.5, 'Prediction Log'!$C93, "PICK"))</f>
        <v>#N/A</v>
      </c>
      <c r="K93" s="62" t="str">
        <f>IF(ISBLANK(Games!B93), "",IF('Prediction Log'!$J93='Prediction Log'!$B93, 'Prediction Log'!$F93, 1-'Prediction Log'!$F93))</f>
        <v/>
      </c>
      <c r="L93" s="28" t="str">
        <f>IF(ISBLANK(Games!$B93), "",Games!I93)</f>
        <v/>
      </c>
      <c r="P93" s="48" t="str">
        <f>IF(ISBLANK('Prediction Log'!$N93), "",'Prediction Log'!$O93-'Prediction Log'!$N93)</f>
        <v/>
      </c>
      <c r="Q93" s="55" t="str">
        <f>IF(ISBLANK('Prediction Log'!$N93), "",IF('Prediction Log'!$M93&lt;&gt;'Prediction Log'!$H93, "Y", IF(AND('Prediction Log'!$M93='Prediction Log'!$H93, ABS((-1*'Prediction Log'!$P93))&gt;ABS('Prediction Log'!$D93)), "Y", IF('Prediction Log'!$D93='Prediction Log'!$P93, "PUSH", "N"))))</f>
        <v/>
      </c>
      <c r="R93" s="56" t="str">
        <f>IF(ISBLANK('Prediction Log'!$M93), "",IF('Prediction Log'!$P93&lt;'Prediction Log'!$D93, "Y", IF('Prediction Log'!$P93='Prediction Log'!$D93, "PUSH", "N")))</f>
        <v/>
      </c>
      <c r="S93" s="56" t="str">
        <f>IF(ISBLANK('Prediction Log'!$M93), "",IF('Prediction Log'!$P93&lt;'Prediction Log'!$E93, "Y", IF('Prediction Log'!$P93='Prediction Log'!$E93, "PUSH", "N")))</f>
        <v/>
      </c>
      <c r="T93" s="66" t="str">
        <f>IF(ISBLANK('Prediction Log'!$M93), "",IF('Prediction Log'!$J93='Prediction Log'!$M93, "Y", "N"))</f>
        <v/>
      </c>
      <c r="U93" s="57" t="str">
        <f>IF(ISBLANK('Prediction Log'!$M93),"",IF('Prediction Log'!$M93='Prediction Log'!$H93, "Y", "N"))</f>
        <v/>
      </c>
      <c r="V93" s="52" t="str">
        <f>IF(ISBLANK('Prediction Log'!$M93), "",IF('Prediction Log'!$H93&lt;&gt;'Prediction Log'!$M93, "Y",IF(AND('Prediction Log'!$D93&gt;0, 'Prediction Log'!$P93&gt;'Prediction Log'!$D93), "Y", IF(AND('Prediction Log'!$D93&lt;0, 'Prediction Log'!$P93&lt;'Prediction Log'!$D93), "Y", IF('Prediction Log'!$P93='Prediction Log'!$D93, "PUSH", "N")))))</f>
        <v/>
      </c>
      <c r="W93" s="53" t="str">
        <f>IF(ISBLANK('Prediction Log'!$M93), "",IF(AND('Prediction Log'!$U93="Y", 'Prediction Log'!$V93="Y"), "Y", "N"))</f>
        <v/>
      </c>
      <c r="X93" s="54" t="str">
        <f>IF(ISBLANK('Prediction Log'!$M93),"",IF('Prediction Log'!$M93='Prediction Log'!$I93, "Y", "N"))</f>
        <v/>
      </c>
      <c r="Y93" s="54" t="str">
        <f>IF(ISBLANK('Prediction Log'!$M93), "", IF('Prediction Log'!$Z93="N", "N", "Y"))</f>
        <v/>
      </c>
      <c r="Z93" s="54" t="str">
        <f>IF(ISBLANK('Prediction Log'!$M93), "",IF('Prediction Log'!$I93&lt;&gt;'Prediction Log'!$M93, "Y",IF(AND('Prediction Log'!$E93&gt;0, 'Prediction Log'!$P93&gt;'Prediction Log'!$E93), "Y", IF(AND('Prediction Log'!$E93&lt;0, 'Prediction Log'!$P93&lt;'Prediction Log'!$E93), "Y", IF('Prediction Log'!$P93='Prediction Log'!$E93, "PUSH", "N")))))</f>
        <v/>
      </c>
      <c r="AA93" s="54" t="str">
        <f>IF(ISBLANK('Prediction Log'!$M93), "",IF(AND('Prediction Log'!$X93="Y", 'Prediction Log'!$Z93="Y"), "Y", "N"))</f>
        <v/>
      </c>
      <c r="AB93" s="53" t="str">
        <f>IF(ISBLANK('Prediction Log'!$M93), "",IF('Prediction Log'!$D93&gt;0, 'Prediction Log'!$P93-'Prediction Log'!$D93, IF('Prediction Log'!$D93&lt;0, -'Prediction Log'!$P93+'Prediction Log'!$D93, "NA")))</f>
        <v/>
      </c>
      <c r="AC93" s="53" t="str">
        <f>IF(ISBLANK('Prediction Log'!$M93), "",ABS('Prediction Log'!$AB93))</f>
        <v/>
      </c>
      <c r="AD93" s="54" t="str">
        <f>IF(ISBLANK('Prediction Log'!$M93), "",IF('Prediction Log'!$E93&gt;0, 'Prediction Log'!$P93-'Prediction Log'!$E93, IF('Prediction Log'!$E93&lt;0, -'Prediction Log'!$P93+'Prediction Log'!$E93, "NA")))</f>
        <v/>
      </c>
      <c r="AE93" s="54" t="str">
        <f>IF(ISBLANK('Prediction Log'!$M93), "",ABS('Prediction Log'!$AD93))</f>
        <v/>
      </c>
    </row>
    <row r="94" spans="1:31" x14ac:dyDescent="0.45">
      <c r="A94" t="str">
        <f>IF(ISBLANK(Games!$B94), "",Games!A94)</f>
        <v/>
      </c>
      <c r="B94" t="str">
        <f>IF(ISBLANK(Games!$B94), "",Games!B94)</f>
        <v/>
      </c>
      <c r="C94" t="str">
        <f>IF(ISBLANK(Games!$B94), "",Games!C94)</f>
        <v/>
      </c>
      <c r="D94" t="str">
        <f>IF(ISBLANK(Games!$B94), "",Games!D94)</f>
        <v/>
      </c>
      <c r="E94" t="str">
        <f>IF(ISBLANK(Games!$B94), "",Games!E94)</f>
        <v/>
      </c>
      <c r="F94" s="30" t="e">
        <f>'Calc - Win Probability'!N94</f>
        <v>#N/A</v>
      </c>
      <c r="G94" s="28" t="str">
        <f>Games!H94</f>
        <v/>
      </c>
      <c r="H94" s="64" t="str">
        <f>IF(ISBLANK(Games!B94), "", IF('Prediction Log'!$D94&lt;0, 'Prediction Log'!$B94, 'Prediction Log'!$C94))</f>
        <v/>
      </c>
      <c r="I94" s="60" t="str">
        <f>IF(ISBLANK(Games!$B94), "",Games!F94)</f>
        <v/>
      </c>
      <c r="J94" s="60" t="e">
        <f>IF('Prediction Log'!$F94&gt;0.5, 'Prediction Log'!$B94, IF('Prediction Log'!$F94&lt;0.5, 'Prediction Log'!$C94, "PICK"))</f>
        <v>#N/A</v>
      </c>
      <c r="K94" s="62" t="str">
        <f>IF(ISBLANK(Games!B94), "",IF('Prediction Log'!$J94='Prediction Log'!$B94, 'Prediction Log'!$F94, 1-'Prediction Log'!$F94))</f>
        <v/>
      </c>
      <c r="L94" s="28" t="str">
        <f>IF(ISBLANK(Games!$B94), "",Games!I94)</f>
        <v/>
      </c>
      <c r="P94" s="48" t="str">
        <f>IF(ISBLANK('Prediction Log'!$N94), "",'Prediction Log'!$O94-'Prediction Log'!$N94)</f>
        <v/>
      </c>
      <c r="Q94" s="55" t="str">
        <f>IF(ISBLANK('Prediction Log'!$N94), "",IF('Prediction Log'!$M94&lt;&gt;'Prediction Log'!$H94, "Y", IF(AND('Prediction Log'!$M94='Prediction Log'!$H94, ABS((-1*'Prediction Log'!$P94))&gt;ABS('Prediction Log'!$D94)), "Y", IF('Prediction Log'!$D94='Prediction Log'!$P94, "PUSH", "N"))))</f>
        <v/>
      </c>
      <c r="R94" s="56" t="str">
        <f>IF(ISBLANK('Prediction Log'!$M94), "",IF('Prediction Log'!$P94&lt;'Prediction Log'!$D94, "Y", IF('Prediction Log'!$P94='Prediction Log'!$D94, "PUSH", "N")))</f>
        <v/>
      </c>
      <c r="S94" s="56" t="str">
        <f>IF(ISBLANK('Prediction Log'!$M94), "",IF('Prediction Log'!$P94&lt;'Prediction Log'!$E94, "Y", IF('Prediction Log'!$P94='Prediction Log'!$E94, "PUSH", "N")))</f>
        <v/>
      </c>
      <c r="T94" s="66" t="str">
        <f>IF(ISBLANK('Prediction Log'!$M94), "",IF('Prediction Log'!$J94='Prediction Log'!$M94, "Y", "N"))</f>
        <v/>
      </c>
      <c r="U94" s="57" t="str">
        <f>IF(ISBLANK('Prediction Log'!$M94),"",IF('Prediction Log'!$M94='Prediction Log'!$H94, "Y", "N"))</f>
        <v/>
      </c>
      <c r="V94" s="52" t="str">
        <f>IF(ISBLANK('Prediction Log'!$M94), "",IF('Prediction Log'!$H94&lt;&gt;'Prediction Log'!$M94, "Y",IF(AND('Prediction Log'!$D94&gt;0, 'Prediction Log'!$P94&gt;'Prediction Log'!$D94), "Y", IF(AND('Prediction Log'!$D94&lt;0, 'Prediction Log'!$P94&lt;'Prediction Log'!$D94), "Y", IF('Prediction Log'!$P94='Prediction Log'!$D94, "PUSH", "N")))))</f>
        <v/>
      </c>
      <c r="W94" s="53" t="str">
        <f>IF(ISBLANK('Prediction Log'!$M94), "",IF(AND('Prediction Log'!$U94="Y", 'Prediction Log'!$V94="Y"), "Y", "N"))</f>
        <v/>
      </c>
      <c r="X94" s="54" t="str">
        <f>IF(ISBLANK('Prediction Log'!$M94),"",IF('Prediction Log'!$M94='Prediction Log'!$I94, "Y", "N"))</f>
        <v/>
      </c>
      <c r="Y94" s="54" t="str">
        <f>IF(ISBLANK('Prediction Log'!$M94), "", IF('Prediction Log'!$Z94="N", "N", "Y"))</f>
        <v/>
      </c>
      <c r="Z94" s="54" t="str">
        <f>IF(ISBLANK('Prediction Log'!$M94), "",IF('Prediction Log'!$I94&lt;&gt;'Prediction Log'!$M94, "Y",IF(AND('Prediction Log'!$E94&gt;0, 'Prediction Log'!$P94&gt;'Prediction Log'!$E94), "Y", IF(AND('Prediction Log'!$E94&lt;0, 'Prediction Log'!$P94&lt;'Prediction Log'!$E94), "Y", IF('Prediction Log'!$P94='Prediction Log'!$E94, "PUSH", "N")))))</f>
        <v/>
      </c>
      <c r="AA94" s="54" t="str">
        <f>IF(ISBLANK('Prediction Log'!$M94), "",IF(AND('Prediction Log'!$X94="Y", 'Prediction Log'!$Z94="Y"), "Y", "N"))</f>
        <v/>
      </c>
      <c r="AB94" s="53" t="str">
        <f>IF(ISBLANK('Prediction Log'!$M94), "",IF('Prediction Log'!$D94&gt;0, 'Prediction Log'!$P94-'Prediction Log'!$D94, IF('Prediction Log'!$D94&lt;0, -'Prediction Log'!$P94+'Prediction Log'!$D94, "NA")))</f>
        <v/>
      </c>
      <c r="AC94" s="53" t="str">
        <f>IF(ISBLANK('Prediction Log'!$M94), "",ABS('Prediction Log'!$AB94))</f>
        <v/>
      </c>
      <c r="AD94" s="54" t="str">
        <f>IF(ISBLANK('Prediction Log'!$M94), "",IF('Prediction Log'!$E94&gt;0, 'Prediction Log'!$P94-'Prediction Log'!$E94, IF('Prediction Log'!$E94&lt;0, -'Prediction Log'!$P94+'Prediction Log'!$E94, "NA")))</f>
        <v/>
      </c>
      <c r="AE94" s="54" t="str">
        <f>IF(ISBLANK('Prediction Log'!$M94), "",ABS('Prediction Log'!$AD94))</f>
        <v/>
      </c>
    </row>
    <row r="95" spans="1:31" x14ac:dyDescent="0.45">
      <c r="A95" t="str">
        <f>IF(ISBLANK(Games!$B95), "",Games!A95)</f>
        <v/>
      </c>
      <c r="B95" t="str">
        <f>IF(ISBLANK(Games!$B95), "",Games!B95)</f>
        <v/>
      </c>
      <c r="C95" t="str">
        <f>IF(ISBLANK(Games!$B95), "",Games!C95)</f>
        <v/>
      </c>
      <c r="D95" t="str">
        <f>IF(ISBLANK(Games!$B95), "",Games!D95)</f>
        <v/>
      </c>
      <c r="E95" t="str">
        <f>IF(ISBLANK(Games!$B95), "",Games!E95)</f>
        <v/>
      </c>
      <c r="F95" s="30" t="e">
        <f>'Calc - Win Probability'!N95</f>
        <v>#N/A</v>
      </c>
      <c r="G95" s="28" t="str">
        <f>Games!H95</f>
        <v/>
      </c>
      <c r="H95" s="64" t="str">
        <f>IF(ISBLANK(Games!B95), "", IF('Prediction Log'!$D95&lt;0, 'Prediction Log'!$B95, 'Prediction Log'!$C95))</f>
        <v/>
      </c>
      <c r="I95" s="60" t="str">
        <f>IF(ISBLANK(Games!$B95), "",Games!F95)</f>
        <v/>
      </c>
      <c r="J95" s="60" t="e">
        <f>IF('Prediction Log'!$F95&gt;0.5, 'Prediction Log'!$B95, IF('Prediction Log'!$F95&lt;0.5, 'Prediction Log'!$C95, "PICK"))</f>
        <v>#N/A</v>
      </c>
      <c r="K95" s="62" t="str">
        <f>IF(ISBLANK(Games!B95), "",IF('Prediction Log'!$J95='Prediction Log'!$B95, 'Prediction Log'!$F95, 1-'Prediction Log'!$F95))</f>
        <v/>
      </c>
      <c r="L95" s="28" t="str">
        <f>IF(ISBLANK(Games!$B95), "",Games!I95)</f>
        <v/>
      </c>
      <c r="P95" s="48" t="str">
        <f>IF(ISBLANK('Prediction Log'!$N95), "",'Prediction Log'!$O95-'Prediction Log'!$N95)</f>
        <v/>
      </c>
      <c r="Q95" s="55" t="str">
        <f>IF(ISBLANK('Prediction Log'!$N95), "",IF('Prediction Log'!$M95&lt;&gt;'Prediction Log'!$H95, "Y", IF(AND('Prediction Log'!$M95='Prediction Log'!$H95, ABS((-1*'Prediction Log'!$P95))&gt;ABS('Prediction Log'!$D95)), "Y", IF('Prediction Log'!$D95='Prediction Log'!$P95, "PUSH", "N"))))</f>
        <v/>
      </c>
      <c r="R95" s="56" t="str">
        <f>IF(ISBLANK('Prediction Log'!$M95), "",IF('Prediction Log'!$P95&lt;'Prediction Log'!$D95, "Y", IF('Prediction Log'!$P95='Prediction Log'!$D95, "PUSH", "N")))</f>
        <v/>
      </c>
      <c r="S95" s="56" t="str">
        <f>IF(ISBLANK('Prediction Log'!$M95), "",IF('Prediction Log'!$P95&lt;'Prediction Log'!$E95, "Y", IF('Prediction Log'!$P95='Prediction Log'!$E95, "PUSH", "N")))</f>
        <v/>
      </c>
      <c r="T95" s="66" t="str">
        <f>IF(ISBLANK('Prediction Log'!$M95), "",IF('Prediction Log'!$J95='Prediction Log'!$M95, "Y", "N"))</f>
        <v/>
      </c>
      <c r="U95" s="57" t="str">
        <f>IF(ISBLANK('Prediction Log'!$M95),"",IF('Prediction Log'!$M95='Prediction Log'!$H95, "Y", "N"))</f>
        <v/>
      </c>
      <c r="V95" s="52" t="str">
        <f>IF(ISBLANK('Prediction Log'!$M95), "",IF('Prediction Log'!$H95&lt;&gt;'Prediction Log'!$M95, "Y",IF(AND('Prediction Log'!$D95&gt;0, 'Prediction Log'!$P95&gt;'Prediction Log'!$D95), "Y", IF(AND('Prediction Log'!$D95&lt;0, 'Prediction Log'!$P95&lt;'Prediction Log'!$D95), "Y", IF('Prediction Log'!$P95='Prediction Log'!$D95, "PUSH", "N")))))</f>
        <v/>
      </c>
      <c r="W95" s="53" t="str">
        <f>IF(ISBLANK('Prediction Log'!$M95), "",IF(AND('Prediction Log'!$U95="Y", 'Prediction Log'!$V95="Y"), "Y", "N"))</f>
        <v/>
      </c>
      <c r="X95" s="54" t="str">
        <f>IF(ISBLANK('Prediction Log'!$M95),"",IF('Prediction Log'!$M95='Prediction Log'!$I95, "Y", "N"))</f>
        <v/>
      </c>
      <c r="Y95" s="54" t="str">
        <f>IF(ISBLANK('Prediction Log'!$M95), "", IF('Prediction Log'!$Z95="N", "N", "Y"))</f>
        <v/>
      </c>
      <c r="Z95" s="54" t="str">
        <f>IF(ISBLANK('Prediction Log'!$M95), "",IF('Prediction Log'!$I95&lt;&gt;'Prediction Log'!$M95, "Y",IF(AND('Prediction Log'!$E95&gt;0, 'Prediction Log'!$P95&gt;'Prediction Log'!$E95), "Y", IF(AND('Prediction Log'!$E95&lt;0, 'Prediction Log'!$P95&lt;'Prediction Log'!$E95), "Y", IF('Prediction Log'!$P95='Prediction Log'!$E95, "PUSH", "N")))))</f>
        <v/>
      </c>
      <c r="AA95" s="54" t="str">
        <f>IF(ISBLANK('Prediction Log'!$M95), "",IF(AND('Prediction Log'!$X95="Y", 'Prediction Log'!$Z95="Y"), "Y", "N"))</f>
        <v/>
      </c>
      <c r="AB95" s="53" t="str">
        <f>IF(ISBLANK('Prediction Log'!$M95), "",IF('Prediction Log'!$D95&gt;0, 'Prediction Log'!$P95-'Prediction Log'!$D95, IF('Prediction Log'!$D95&lt;0, -'Prediction Log'!$P95+'Prediction Log'!$D95, "NA")))</f>
        <v/>
      </c>
      <c r="AC95" s="53" t="str">
        <f>IF(ISBLANK('Prediction Log'!$M95), "",ABS('Prediction Log'!$AB95))</f>
        <v/>
      </c>
      <c r="AD95" s="54" t="str">
        <f>IF(ISBLANK('Prediction Log'!$M95), "",IF('Prediction Log'!$E95&gt;0, 'Prediction Log'!$P95-'Prediction Log'!$E95, IF('Prediction Log'!$E95&lt;0, -'Prediction Log'!$P95+'Prediction Log'!$E95, "NA")))</f>
        <v/>
      </c>
      <c r="AE95" s="54" t="str">
        <f>IF(ISBLANK('Prediction Log'!$M95), "",ABS('Prediction Log'!$AD95))</f>
        <v/>
      </c>
    </row>
    <row r="96" spans="1:31" x14ac:dyDescent="0.45">
      <c r="A96" t="str">
        <f>IF(ISBLANK(Games!$B96), "",Games!A96)</f>
        <v/>
      </c>
      <c r="B96" t="str">
        <f>IF(ISBLANK(Games!$B96), "",Games!B96)</f>
        <v/>
      </c>
      <c r="C96" t="str">
        <f>IF(ISBLANK(Games!$B96), "",Games!C96)</f>
        <v/>
      </c>
      <c r="D96" t="str">
        <f>IF(ISBLANK(Games!$B96), "",Games!D96)</f>
        <v/>
      </c>
      <c r="E96" t="str">
        <f>IF(ISBLANK(Games!$B96), "",Games!E96)</f>
        <v/>
      </c>
      <c r="F96" s="30" t="e">
        <f>'Calc - Win Probability'!N96</f>
        <v>#N/A</v>
      </c>
      <c r="G96" s="28" t="str">
        <f>Games!H96</f>
        <v/>
      </c>
      <c r="H96" s="64" t="str">
        <f>IF(ISBLANK(Games!B96), "", IF('Prediction Log'!$D96&lt;0, 'Prediction Log'!$B96, 'Prediction Log'!$C96))</f>
        <v/>
      </c>
      <c r="I96" s="60" t="str">
        <f>IF(ISBLANK(Games!$B96), "",Games!F96)</f>
        <v/>
      </c>
      <c r="J96" s="60" t="e">
        <f>IF('Prediction Log'!$F96&gt;0.5, 'Prediction Log'!$B96, IF('Prediction Log'!$F96&lt;0.5, 'Prediction Log'!$C96, "PICK"))</f>
        <v>#N/A</v>
      </c>
      <c r="K96" s="62" t="str">
        <f>IF(ISBLANK(Games!B96), "",IF('Prediction Log'!$J96='Prediction Log'!$B96, 'Prediction Log'!$F96, 1-'Prediction Log'!$F96))</f>
        <v/>
      </c>
      <c r="L96" s="28" t="str">
        <f>IF(ISBLANK(Games!$B96), "",Games!I96)</f>
        <v/>
      </c>
      <c r="P96" s="48" t="str">
        <f>IF(ISBLANK('Prediction Log'!$N96), "",'Prediction Log'!$O96-'Prediction Log'!$N96)</f>
        <v/>
      </c>
      <c r="Q96" s="55" t="str">
        <f>IF(ISBLANK('Prediction Log'!$N96), "",IF('Prediction Log'!$M96&lt;&gt;'Prediction Log'!$H96, "Y", IF(AND('Prediction Log'!$M96='Prediction Log'!$H96, ABS((-1*'Prediction Log'!$P96))&gt;ABS('Prediction Log'!$D96)), "Y", IF('Prediction Log'!$D96='Prediction Log'!$P96, "PUSH", "N"))))</f>
        <v/>
      </c>
      <c r="R96" s="56" t="str">
        <f>IF(ISBLANK('Prediction Log'!$M96), "",IF('Prediction Log'!$P96&lt;'Prediction Log'!$D96, "Y", IF('Prediction Log'!$P96='Prediction Log'!$D96, "PUSH", "N")))</f>
        <v/>
      </c>
      <c r="S96" s="56" t="str">
        <f>IF(ISBLANK('Prediction Log'!$M96), "",IF('Prediction Log'!$P96&lt;'Prediction Log'!$E96, "Y", IF('Prediction Log'!$P96='Prediction Log'!$E96, "PUSH", "N")))</f>
        <v/>
      </c>
      <c r="T96" s="66" t="str">
        <f>IF(ISBLANK('Prediction Log'!$M96), "",IF('Prediction Log'!$J96='Prediction Log'!$M96, "Y", "N"))</f>
        <v/>
      </c>
      <c r="U96" s="57" t="str">
        <f>IF(ISBLANK('Prediction Log'!$M96),"",IF('Prediction Log'!$M96='Prediction Log'!$H96, "Y", "N"))</f>
        <v/>
      </c>
      <c r="V96" s="52" t="str">
        <f>IF(ISBLANK('Prediction Log'!$M96), "",IF('Prediction Log'!$H96&lt;&gt;'Prediction Log'!$M96, "Y",IF(AND('Prediction Log'!$D96&gt;0, 'Prediction Log'!$P96&gt;'Prediction Log'!$D96), "Y", IF(AND('Prediction Log'!$D96&lt;0, 'Prediction Log'!$P96&lt;'Prediction Log'!$D96), "Y", IF('Prediction Log'!$P96='Prediction Log'!$D96, "PUSH", "N")))))</f>
        <v/>
      </c>
      <c r="W96" s="53" t="str">
        <f>IF(ISBLANK('Prediction Log'!$M96), "",IF(AND('Prediction Log'!$U96="Y", 'Prediction Log'!$V96="Y"), "Y", "N"))</f>
        <v/>
      </c>
      <c r="X96" s="54" t="str">
        <f>IF(ISBLANK('Prediction Log'!$M96),"",IF('Prediction Log'!$M96='Prediction Log'!$I96, "Y", "N"))</f>
        <v/>
      </c>
      <c r="Y96" s="54" t="str">
        <f>IF(ISBLANK('Prediction Log'!$M96), "", IF('Prediction Log'!$Z96="N", "N", "Y"))</f>
        <v/>
      </c>
      <c r="Z96" s="54" t="str">
        <f>IF(ISBLANK('Prediction Log'!$M96), "",IF('Prediction Log'!$I96&lt;&gt;'Prediction Log'!$M96, "Y",IF(AND('Prediction Log'!$E96&gt;0, 'Prediction Log'!$P96&gt;'Prediction Log'!$E96), "Y", IF(AND('Prediction Log'!$E96&lt;0, 'Prediction Log'!$P96&lt;'Prediction Log'!$E96), "Y", IF('Prediction Log'!$P96='Prediction Log'!$E96, "PUSH", "N")))))</f>
        <v/>
      </c>
      <c r="AA96" s="54" t="str">
        <f>IF(ISBLANK('Prediction Log'!$M96), "",IF(AND('Prediction Log'!$X96="Y", 'Prediction Log'!$Z96="Y"), "Y", "N"))</f>
        <v/>
      </c>
      <c r="AB96" s="53" t="str">
        <f>IF(ISBLANK('Prediction Log'!$M96), "",IF('Prediction Log'!$D96&gt;0, 'Prediction Log'!$P96-'Prediction Log'!$D96, IF('Prediction Log'!$D96&lt;0, -'Prediction Log'!$P96+'Prediction Log'!$D96, "NA")))</f>
        <v/>
      </c>
      <c r="AC96" s="53" t="str">
        <f>IF(ISBLANK('Prediction Log'!$M96), "",ABS('Prediction Log'!$AB96))</f>
        <v/>
      </c>
      <c r="AD96" s="54" t="str">
        <f>IF(ISBLANK('Prediction Log'!$M96), "",IF('Prediction Log'!$E96&gt;0, 'Prediction Log'!$P96-'Prediction Log'!$E96, IF('Prediction Log'!$E96&lt;0, -'Prediction Log'!$P96+'Prediction Log'!$E96, "NA")))</f>
        <v/>
      </c>
      <c r="AE96" s="54" t="str">
        <f>IF(ISBLANK('Prediction Log'!$M96), "",ABS('Prediction Log'!$AD96))</f>
        <v/>
      </c>
    </row>
    <row r="97" spans="1:31" x14ac:dyDescent="0.45">
      <c r="A97" t="str">
        <f>IF(ISBLANK(Games!$B97), "",Games!A97)</f>
        <v/>
      </c>
      <c r="B97" t="str">
        <f>IF(ISBLANK(Games!$B97), "",Games!B97)</f>
        <v/>
      </c>
      <c r="C97" t="str">
        <f>IF(ISBLANK(Games!$B97), "",Games!C97)</f>
        <v/>
      </c>
      <c r="D97" t="str">
        <f>IF(ISBLANK(Games!$B97), "",Games!D97)</f>
        <v/>
      </c>
      <c r="E97" t="str">
        <f>IF(ISBLANK(Games!$B97), "",Games!E97)</f>
        <v/>
      </c>
      <c r="F97" s="30" t="e">
        <f>'Calc - Win Probability'!N97</f>
        <v>#N/A</v>
      </c>
      <c r="G97" s="28" t="str">
        <f>Games!H97</f>
        <v/>
      </c>
      <c r="H97" s="64" t="str">
        <f>IF(ISBLANK(Games!B97), "", IF('Prediction Log'!$D97&lt;0, 'Prediction Log'!$B97, 'Prediction Log'!$C97))</f>
        <v/>
      </c>
      <c r="I97" s="60" t="str">
        <f>IF(ISBLANK(Games!$B97), "",Games!F97)</f>
        <v/>
      </c>
      <c r="J97" s="60" t="e">
        <f>IF('Prediction Log'!$F97&gt;0.5, 'Prediction Log'!$B97, IF('Prediction Log'!$F97&lt;0.5, 'Prediction Log'!$C97, "PICK"))</f>
        <v>#N/A</v>
      </c>
      <c r="K97" s="62" t="str">
        <f>IF(ISBLANK(Games!B97), "",IF('Prediction Log'!$J97='Prediction Log'!$B97, 'Prediction Log'!$F97, 1-'Prediction Log'!$F97))</f>
        <v/>
      </c>
      <c r="L97" s="28" t="str">
        <f>IF(ISBLANK(Games!$B97), "",Games!I97)</f>
        <v/>
      </c>
      <c r="P97" s="48" t="str">
        <f>IF(ISBLANK('Prediction Log'!$N97), "",'Prediction Log'!$O97-'Prediction Log'!$N97)</f>
        <v/>
      </c>
      <c r="Q97" s="55" t="str">
        <f>IF(ISBLANK('Prediction Log'!$N97), "",IF('Prediction Log'!$M97&lt;&gt;'Prediction Log'!$H97, "Y", IF(AND('Prediction Log'!$M97='Prediction Log'!$H97, ABS((-1*'Prediction Log'!$P97))&gt;ABS('Prediction Log'!$D97)), "Y", IF('Prediction Log'!$D97='Prediction Log'!$P97, "PUSH", "N"))))</f>
        <v/>
      </c>
      <c r="R97" s="56" t="str">
        <f>IF(ISBLANK('Prediction Log'!$M97), "",IF('Prediction Log'!$P97&lt;'Prediction Log'!$D97, "Y", IF('Prediction Log'!$P97='Prediction Log'!$D97, "PUSH", "N")))</f>
        <v/>
      </c>
      <c r="S97" s="56" t="str">
        <f>IF(ISBLANK('Prediction Log'!$M97), "",IF('Prediction Log'!$P97&lt;'Prediction Log'!$E97, "Y", IF('Prediction Log'!$P97='Prediction Log'!$E97, "PUSH", "N")))</f>
        <v/>
      </c>
      <c r="T97" s="66" t="str">
        <f>IF(ISBLANK('Prediction Log'!$M97), "",IF('Prediction Log'!$J97='Prediction Log'!$M97, "Y", "N"))</f>
        <v/>
      </c>
      <c r="U97" s="57" t="str">
        <f>IF(ISBLANK('Prediction Log'!$M97),"",IF('Prediction Log'!$M97='Prediction Log'!$H97, "Y", "N"))</f>
        <v/>
      </c>
      <c r="V97" s="52" t="str">
        <f>IF(ISBLANK('Prediction Log'!$M97), "",IF('Prediction Log'!$H97&lt;&gt;'Prediction Log'!$M97, "Y",IF(AND('Prediction Log'!$D97&gt;0, 'Prediction Log'!$P97&gt;'Prediction Log'!$D97), "Y", IF(AND('Prediction Log'!$D97&lt;0, 'Prediction Log'!$P97&lt;'Prediction Log'!$D97), "Y", IF('Prediction Log'!$P97='Prediction Log'!$D97, "PUSH", "N")))))</f>
        <v/>
      </c>
      <c r="W97" s="53" t="str">
        <f>IF(ISBLANK('Prediction Log'!$M97), "",IF(AND('Prediction Log'!$U97="Y", 'Prediction Log'!$V97="Y"), "Y", "N"))</f>
        <v/>
      </c>
      <c r="X97" s="54" t="str">
        <f>IF(ISBLANK('Prediction Log'!$M97),"",IF('Prediction Log'!$M97='Prediction Log'!$I97, "Y", "N"))</f>
        <v/>
      </c>
      <c r="Y97" s="54" t="str">
        <f>IF(ISBLANK('Prediction Log'!$M97), "", IF('Prediction Log'!$Z97="N", "N", "Y"))</f>
        <v/>
      </c>
      <c r="Z97" s="54" t="str">
        <f>IF(ISBLANK('Prediction Log'!$M97), "",IF('Prediction Log'!$I97&lt;&gt;'Prediction Log'!$M97, "Y",IF(AND('Prediction Log'!$E97&gt;0, 'Prediction Log'!$P97&gt;'Prediction Log'!$E97), "Y", IF(AND('Prediction Log'!$E97&lt;0, 'Prediction Log'!$P97&lt;'Prediction Log'!$E97), "Y", IF('Prediction Log'!$P97='Prediction Log'!$E97, "PUSH", "N")))))</f>
        <v/>
      </c>
      <c r="AA97" s="54" t="str">
        <f>IF(ISBLANK('Prediction Log'!$M97), "",IF(AND('Prediction Log'!$X97="Y", 'Prediction Log'!$Z97="Y"), "Y", "N"))</f>
        <v/>
      </c>
      <c r="AB97" s="53" t="str">
        <f>IF(ISBLANK('Prediction Log'!$M97), "",IF('Prediction Log'!$D97&gt;0, 'Prediction Log'!$P97-'Prediction Log'!$D97, IF('Prediction Log'!$D97&lt;0, -'Prediction Log'!$P97+'Prediction Log'!$D97, "NA")))</f>
        <v/>
      </c>
      <c r="AC97" s="53" t="str">
        <f>IF(ISBLANK('Prediction Log'!$M97), "",ABS('Prediction Log'!$AB97))</f>
        <v/>
      </c>
      <c r="AD97" s="54" t="str">
        <f>IF(ISBLANK('Prediction Log'!$M97), "",IF('Prediction Log'!$E97&gt;0, 'Prediction Log'!$P97-'Prediction Log'!$E97, IF('Prediction Log'!$E97&lt;0, -'Prediction Log'!$P97+'Prediction Log'!$E97, "NA")))</f>
        <v/>
      </c>
      <c r="AE97" s="54" t="str">
        <f>IF(ISBLANK('Prediction Log'!$M97), "",ABS('Prediction Log'!$AD97))</f>
        <v/>
      </c>
    </row>
    <row r="98" spans="1:31" x14ac:dyDescent="0.45">
      <c r="A98" t="str">
        <f>IF(ISBLANK(Games!$B98), "",Games!A98)</f>
        <v/>
      </c>
      <c r="B98" t="str">
        <f>IF(ISBLANK(Games!$B98), "",Games!B98)</f>
        <v/>
      </c>
      <c r="C98" t="str">
        <f>IF(ISBLANK(Games!$B98), "",Games!C98)</f>
        <v/>
      </c>
      <c r="D98" t="str">
        <f>IF(ISBLANK(Games!$B98), "",Games!D98)</f>
        <v/>
      </c>
      <c r="E98" t="str">
        <f>IF(ISBLANK(Games!$B98), "",Games!E98)</f>
        <v/>
      </c>
      <c r="F98" s="30" t="e">
        <f>'Calc - Win Probability'!N98</f>
        <v>#N/A</v>
      </c>
      <c r="G98" s="28" t="str">
        <f>Games!H98</f>
        <v/>
      </c>
      <c r="H98" s="64" t="str">
        <f>IF(ISBLANK(Games!B98), "", IF('Prediction Log'!$D98&lt;0, 'Prediction Log'!$B98, 'Prediction Log'!$C98))</f>
        <v/>
      </c>
      <c r="I98" s="60" t="str">
        <f>IF(ISBLANK(Games!$B98), "",Games!F98)</f>
        <v/>
      </c>
      <c r="J98" s="60" t="e">
        <f>IF('Prediction Log'!$F98&gt;0.5, 'Prediction Log'!$B98, IF('Prediction Log'!$F98&lt;0.5, 'Prediction Log'!$C98, "PICK"))</f>
        <v>#N/A</v>
      </c>
      <c r="K98" s="62" t="str">
        <f>IF(ISBLANK(Games!B98), "",IF('Prediction Log'!$J98='Prediction Log'!$B98, 'Prediction Log'!$F98, 1-'Prediction Log'!$F98))</f>
        <v/>
      </c>
      <c r="L98" s="28" t="str">
        <f>IF(ISBLANK(Games!$B98), "",Games!I98)</f>
        <v/>
      </c>
      <c r="P98" s="48" t="str">
        <f>IF(ISBLANK('Prediction Log'!$N98), "",'Prediction Log'!$O98-'Prediction Log'!$N98)</f>
        <v/>
      </c>
      <c r="Q98" s="55" t="str">
        <f>IF(ISBLANK('Prediction Log'!$N98), "",IF('Prediction Log'!$M98&lt;&gt;'Prediction Log'!$H98, "Y", IF(AND('Prediction Log'!$M98='Prediction Log'!$H98, ABS((-1*'Prediction Log'!$P98))&gt;ABS('Prediction Log'!$D98)), "Y", IF('Prediction Log'!$D98='Prediction Log'!$P98, "PUSH", "N"))))</f>
        <v/>
      </c>
      <c r="R98" s="56" t="str">
        <f>IF(ISBLANK('Prediction Log'!$M98), "",IF('Prediction Log'!$P98&lt;'Prediction Log'!$D98, "Y", IF('Prediction Log'!$P98='Prediction Log'!$D98, "PUSH", "N")))</f>
        <v/>
      </c>
      <c r="S98" s="56" t="str">
        <f>IF(ISBLANK('Prediction Log'!$M98), "",IF('Prediction Log'!$P98&lt;'Prediction Log'!$E98, "Y", IF('Prediction Log'!$P98='Prediction Log'!$E98, "PUSH", "N")))</f>
        <v/>
      </c>
      <c r="T98" s="66" t="str">
        <f>IF(ISBLANK('Prediction Log'!$M98), "",IF('Prediction Log'!$J98='Prediction Log'!$M98, "Y", "N"))</f>
        <v/>
      </c>
      <c r="U98" s="57" t="str">
        <f>IF(ISBLANK('Prediction Log'!$M98),"",IF('Prediction Log'!$M98='Prediction Log'!$H98, "Y", "N"))</f>
        <v/>
      </c>
      <c r="V98" s="52" t="str">
        <f>IF(ISBLANK('Prediction Log'!$M98), "",IF('Prediction Log'!$H98&lt;&gt;'Prediction Log'!$M98, "Y",IF(AND('Prediction Log'!$D98&gt;0, 'Prediction Log'!$P98&gt;'Prediction Log'!$D98), "Y", IF(AND('Prediction Log'!$D98&lt;0, 'Prediction Log'!$P98&lt;'Prediction Log'!$D98), "Y", IF('Prediction Log'!$P98='Prediction Log'!$D98, "PUSH", "N")))))</f>
        <v/>
      </c>
      <c r="W98" s="53" t="str">
        <f>IF(ISBLANK('Prediction Log'!$M98), "",IF(AND('Prediction Log'!$U98="Y", 'Prediction Log'!$V98="Y"), "Y", "N"))</f>
        <v/>
      </c>
      <c r="X98" s="54" t="str">
        <f>IF(ISBLANK('Prediction Log'!$M98),"",IF('Prediction Log'!$M98='Prediction Log'!$I98, "Y", "N"))</f>
        <v/>
      </c>
      <c r="Y98" s="54" t="str">
        <f>IF(ISBLANK('Prediction Log'!$M98), "", IF('Prediction Log'!$Z98="N", "N", "Y"))</f>
        <v/>
      </c>
      <c r="Z98" s="54" t="str">
        <f>IF(ISBLANK('Prediction Log'!$M98), "",IF('Prediction Log'!$I98&lt;&gt;'Prediction Log'!$M98, "Y",IF(AND('Prediction Log'!$E98&gt;0, 'Prediction Log'!$P98&gt;'Prediction Log'!$E98), "Y", IF(AND('Prediction Log'!$E98&lt;0, 'Prediction Log'!$P98&lt;'Prediction Log'!$E98), "Y", IF('Prediction Log'!$P98='Prediction Log'!$E98, "PUSH", "N")))))</f>
        <v/>
      </c>
      <c r="AA98" s="54" t="str">
        <f>IF(ISBLANK('Prediction Log'!$M98), "",IF(AND('Prediction Log'!$X98="Y", 'Prediction Log'!$Z98="Y"), "Y", "N"))</f>
        <v/>
      </c>
      <c r="AB98" s="53" t="str">
        <f>IF(ISBLANK('Prediction Log'!$M98), "",IF('Prediction Log'!$D98&gt;0, 'Prediction Log'!$P98-'Prediction Log'!$D98, IF('Prediction Log'!$D98&lt;0, -'Prediction Log'!$P98+'Prediction Log'!$D98, "NA")))</f>
        <v/>
      </c>
      <c r="AC98" s="53" t="str">
        <f>IF(ISBLANK('Prediction Log'!$M98), "",ABS('Prediction Log'!$AB98))</f>
        <v/>
      </c>
      <c r="AD98" s="54" t="str">
        <f>IF(ISBLANK('Prediction Log'!$M98), "",IF('Prediction Log'!$E98&gt;0, 'Prediction Log'!$P98-'Prediction Log'!$E98, IF('Prediction Log'!$E98&lt;0, -'Prediction Log'!$P98+'Prediction Log'!$E98, "NA")))</f>
        <v/>
      </c>
      <c r="AE98" s="54" t="str">
        <f>IF(ISBLANK('Prediction Log'!$M98), "",ABS('Prediction Log'!$AD98))</f>
        <v/>
      </c>
    </row>
    <row r="99" spans="1:31" x14ac:dyDescent="0.45">
      <c r="A99" t="str">
        <f>IF(ISBLANK(Games!$B99), "",Games!A99)</f>
        <v/>
      </c>
      <c r="B99" t="str">
        <f>IF(ISBLANK(Games!$B99), "",Games!B99)</f>
        <v/>
      </c>
      <c r="C99" t="str">
        <f>IF(ISBLANK(Games!$B99), "",Games!C99)</f>
        <v/>
      </c>
      <c r="D99" t="str">
        <f>IF(ISBLANK(Games!$B99), "",Games!D99)</f>
        <v/>
      </c>
      <c r="E99" t="str">
        <f>IF(ISBLANK(Games!$B99), "",Games!E99)</f>
        <v/>
      </c>
      <c r="F99" s="30" t="e">
        <f>'Calc - Win Probability'!N99</f>
        <v>#N/A</v>
      </c>
      <c r="G99" s="28" t="str">
        <f>Games!H99</f>
        <v/>
      </c>
      <c r="H99" s="64" t="str">
        <f>IF(ISBLANK(Games!B99), "", IF('Prediction Log'!$D99&lt;0, 'Prediction Log'!$B99, 'Prediction Log'!$C99))</f>
        <v/>
      </c>
      <c r="I99" s="60" t="str">
        <f>IF(ISBLANK(Games!$B99), "",Games!F99)</f>
        <v/>
      </c>
      <c r="J99" s="60" t="e">
        <f>IF('Prediction Log'!$F99&gt;0.5, 'Prediction Log'!$B99, IF('Prediction Log'!$F99&lt;0.5, 'Prediction Log'!$C99, "PICK"))</f>
        <v>#N/A</v>
      </c>
      <c r="K99" s="62" t="str">
        <f>IF(ISBLANK(Games!B99), "",IF('Prediction Log'!$J99='Prediction Log'!$B99, 'Prediction Log'!$F99, 1-'Prediction Log'!$F99))</f>
        <v/>
      </c>
      <c r="L99" s="28" t="str">
        <f>IF(ISBLANK(Games!$B99), "",Games!I99)</f>
        <v/>
      </c>
      <c r="P99" s="48" t="str">
        <f>IF(ISBLANK('Prediction Log'!$N99), "",'Prediction Log'!$O99-'Prediction Log'!$N99)</f>
        <v/>
      </c>
      <c r="Q99" s="55" t="str">
        <f>IF(ISBLANK('Prediction Log'!$N99), "",IF('Prediction Log'!$M99&lt;&gt;'Prediction Log'!$H99, "Y", IF(AND('Prediction Log'!$M99='Prediction Log'!$H99, ABS((-1*'Prediction Log'!$P99))&gt;ABS('Prediction Log'!$D99)), "Y", IF('Prediction Log'!$D99='Prediction Log'!$P99, "PUSH", "N"))))</f>
        <v/>
      </c>
      <c r="R99" s="56" t="str">
        <f>IF(ISBLANK('Prediction Log'!$M99), "",IF('Prediction Log'!$P99&lt;'Prediction Log'!$D99, "Y", IF('Prediction Log'!$P99='Prediction Log'!$D99, "PUSH", "N")))</f>
        <v/>
      </c>
      <c r="S99" s="56" t="str">
        <f>IF(ISBLANK('Prediction Log'!$M99), "",IF('Prediction Log'!$P99&lt;'Prediction Log'!$E99, "Y", IF('Prediction Log'!$P99='Prediction Log'!$E99, "PUSH", "N")))</f>
        <v/>
      </c>
      <c r="T99" s="66" t="str">
        <f>IF(ISBLANK('Prediction Log'!$M99), "",IF('Prediction Log'!$J99='Prediction Log'!$M99, "Y", "N"))</f>
        <v/>
      </c>
      <c r="U99" s="57" t="str">
        <f>IF(ISBLANK('Prediction Log'!$M99),"",IF('Prediction Log'!$M99='Prediction Log'!$H99, "Y", "N"))</f>
        <v/>
      </c>
      <c r="V99" s="52" t="str">
        <f>IF(ISBLANK('Prediction Log'!$M99), "",IF('Prediction Log'!$H99&lt;&gt;'Prediction Log'!$M99, "Y",IF(AND('Prediction Log'!$D99&gt;0, 'Prediction Log'!$P99&gt;'Prediction Log'!$D99), "Y", IF(AND('Prediction Log'!$D99&lt;0, 'Prediction Log'!$P99&lt;'Prediction Log'!$D99), "Y", IF('Prediction Log'!$P99='Prediction Log'!$D99, "PUSH", "N")))))</f>
        <v/>
      </c>
      <c r="W99" s="53" t="str">
        <f>IF(ISBLANK('Prediction Log'!$M99), "",IF(AND('Prediction Log'!$U99="Y", 'Prediction Log'!$V99="Y"), "Y", "N"))</f>
        <v/>
      </c>
      <c r="X99" s="54" t="str">
        <f>IF(ISBLANK('Prediction Log'!$M99),"",IF('Prediction Log'!$M99='Prediction Log'!$I99, "Y", "N"))</f>
        <v/>
      </c>
      <c r="Y99" s="54" t="str">
        <f>IF(ISBLANK('Prediction Log'!$M99), "", IF('Prediction Log'!$Z99="N", "N", "Y"))</f>
        <v/>
      </c>
      <c r="Z99" s="54" t="str">
        <f>IF(ISBLANK('Prediction Log'!$M99), "",IF('Prediction Log'!$I99&lt;&gt;'Prediction Log'!$M99, "Y",IF(AND('Prediction Log'!$E99&gt;0, 'Prediction Log'!$P99&gt;'Prediction Log'!$E99), "Y", IF(AND('Prediction Log'!$E99&lt;0, 'Prediction Log'!$P99&lt;'Prediction Log'!$E99), "Y", IF('Prediction Log'!$P99='Prediction Log'!$E99, "PUSH", "N")))))</f>
        <v/>
      </c>
      <c r="AA99" s="54" t="str">
        <f>IF(ISBLANK('Prediction Log'!$M99), "",IF(AND('Prediction Log'!$X99="Y", 'Prediction Log'!$Z99="Y"), "Y", "N"))</f>
        <v/>
      </c>
      <c r="AB99" s="53" t="str">
        <f>IF(ISBLANK('Prediction Log'!$M99), "",IF('Prediction Log'!$D99&gt;0, 'Prediction Log'!$P99-'Prediction Log'!$D99, IF('Prediction Log'!$D99&lt;0, -'Prediction Log'!$P99+'Prediction Log'!$D99, "NA")))</f>
        <v/>
      </c>
      <c r="AC99" s="53" t="str">
        <f>IF(ISBLANK('Prediction Log'!$M99), "",ABS('Prediction Log'!$AB99))</f>
        <v/>
      </c>
      <c r="AD99" s="54" t="str">
        <f>IF(ISBLANK('Prediction Log'!$M99), "",IF('Prediction Log'!$E99&gt;0, 'Prediction Log'!$P99-'Prediction Log'!$E99, IF('Prediction Log'!$E99&lt;0, -'Prediction Log'!$P99+'Prediction Log'!$E99, "NA")))</f>
        <v/>
      </c>
      <c r="AE99" s="54" t="str">
        <f>IF(ISBLANK('Prediction Log'!$M99), "",ABS('Prediction Log'!$AD99))</f>
        <v/>
      </c>
    </row>
    <row r="100" spans="1:31" x14ac:dyDescent="0.45">
      <c r="A100" t="str">
        <f>IF(ISBLANK(Games!$B100), "",Games!A100)</f>
        <v/>
      </c>
      <c r="B100" t="str">
        <f>IF(ISBLANK(Games!$B100), "",Games!B100)</f>
        <v/>
      </c>
      <c r="C100" t="str">
        <f>IF(ISBLANK(Games!$B100), "",Games!C100)</f>
        <v/>
      </c>
      <c r="D100" t="str">
        <f>IF(ISBLANK(Games!$B100), "",Games!D100)</f>
        <v/>
      </c>
      <c r="E100" t="str">
        <f>IF(ISBLANK(Games!$B100), "",Games!E100)</f>
        <v/>
      </c>
      <c r="F100" s="30" t="e">
        <f>'Calc - Win Probability'!N100</f>
        <v>#N/A</v>
      </c>
      <c r="G100" s="28" t="str">
        <f>Games!H100</f>
        <v/>
      </c>
      <c r="H100" s="64" t="str">
        <f>IF(ISBLANK(Games!B100), "", IF('Prediction Log'!$D100&lt;0, 'Prediction Log'!$B100, 'Prediction Log'!$C100))</f>
        <v/>
      </c>
      <c r="I100" s="60" t="str">
        <f>IF(ISBLANK(Games!$B100), "",Games!F100)</f>
        <v/>
      </c>
      <c r="J100" s="60" t="e">
        <f>IF('Prediction Log'!$F100&gt;0.5, 'Prediction Log'!$B100, IF('Prediction Log'!$F100&lt;0.5, 'Prediction Log'!$C100, "PICK"))</f>
        <v>#N/A</v>
      </c>
      <c r="K100" s="62" t="str">
        <f>IF(ISBLANK(Games!B100), "",IF('Prediction Log'!$J100='Prediction Log'!$B100, 'Prediction Log'!$F100, 1-'Prediction Log'!$F100))</f>
        <v/>
      </c>
      <c r="L100" s="28" t="str">
        <f>IF(ISBLANK(Games!$B100), "",Games!I100)</f>
        <v/>
      </c>
      <c r="P100" s="48" t="str">
        <f>IF(ISBLANK('Prediction Log'!$N100), "",'Prediction Log'!$O100-'Prediction Log'!$N100)</f>
        <v/>
      </c>
      <c r="Q100" s="55" t="str">
        <f>IF(ISBLANK('Prediction Log'!$N100), "",IF('Prediction Log'!$M100&lt;&gt;'Prediction Log'!$H100, "Y", IF(AND('Prediction Log'!$M100='Prediction Log'!$H100, ABS((-1*'Prediction Log'!$P100))&gt;ABS('Prediction Log'!$D100)), "Y", IF('Prediction Log'!$D100='Prediction Log'!$P100, "PUSH", "N"))))</f>
        <v/>
      </c>
      <c r="R100" s="56" t="str">
        <f>IF(ISBLANK('Prediction Log'!$M100), "",IF('Prediction Log'!$P100&lt;'Prediction Log'!$D100, "Y", IF('Prediction Log'!$P100='Prediction Log'!$D100, "PUSH", "N")))</f>
        <v/>
      </c>
      <c r="S100" s="56" t="str">
        <f>IF(ISBLANK('Prediction Log'!$M100), "",IF('Prediction Log'!$P100&lt;'Prediction Log'!$E100, "Y", IF('Prediction Log'!$P100='Prediction Log'!$E100, "PUSH", "N")))</f>
        <v/>
      </c>
      <c r="T100" s="66" t="str">
        <f>IF(ISBLANK('Prediction Log'!$M100), "",IF('Prediction Log'!$J100='Prediction Log'!$M100, "Y", "N"))</f>
        <v/>
      </c>
      <c r="U100" s="57" t="str">
        <f>IF(ISBLANK('Prediction Log'!$M100),"",IF('Prediction Log'!$M100='Prediction Log'!$H100, "Y", "N"))</f>
        <v/>
      </c>
      <c r="V100" s="52" t="str">
        <f>IF(ISBLANK('Prediction Log'!$M100), "",IF('Prediction Log'!$H100&lt;&gt;'Prediction Log'!$M100, "Y",IF(AND('Prediction Log'!$D100&gt;0, 'Prediction Log'!$P100&gt;'Prediction Log'!$D100), "Y", IF(AND('Prediction Log'!$D100&lt;0, 'Prediction Log'!$P100&lt;'Prediction Log'!$D100), "Y", IF('Prediction Log'!$P100='Prediction Log'!$D100, "PUSH", "N")))))</f>
        <v/>
      </c>
      <c r="W100" s="53" t="str">
        <f>IF(ISBLANK('Prediction Log'!$M100), "",IF(AND('Prediction Log'!$U100="Y", 'Prediction Log'!$V100="Y"), "Y", "N"))</f>
        <v/>
      </c>
      <c r="X100" s="54" t="str">
        <f>IF(ISBLANK('Prediction Log'!$M100),"",IF('Prediction Log'!$M100='Prediction Log'!$I100, "Y", "N"))</f>
        <v/>
      </c>
      <c r="Y100" s="54" t="str">
        <f>IF(ISBLANK('Prediction Log'!$M100), "", IF('Prediction Log'!$Z100="N", "N", "Y"))</f>
        <v/>
      </c>
      <c r="Z100" s="54" t="str">
        <f>IF(ISBLANK('Prediction Log'!$M100), "",IF('Prediction Log'!$I100&lt;&gt;'Prediction Log'!$M100, "Y",IF(AND('Prediction Log'!$E100&gt;0, 'Prediction Log'!$P100&gt;'Prediction Log'!$E100), "Y", IF(AND('Prediction Log'!$E100&lt;0, 'Prediction Log'!$P100&lt;'Prediction Log'!$E100), "Y", IF('Prediction Log'!$P100='Prediction Log'!$E100, "PUSH", "N")))))</f>
        <v/>
      </c>
      <c r="AA100" s="54" t="str">
        <f>IF(ISBLANK('Prediction Log'!$M100), "",IF(AND('Prediction Log'!$X100="Y", 'Prediction Log'!$Z100="Y"), "Y", "N"))</f>
        <v/>
      </c>
      <c r="AB100" s="53" t="str">
        <f>IF(ISBLANK('Prediction Log'!$M100), "",IF('Prediction Log'!$D100&gt;0, 'Prediction Log'!$P100-'Prediction Log'!$D100, IF('Prediction Log'!$D100&lt;0, -'Prediction Log'!$P100+'Prediction Log'!$D100, "NA")))</f>
        <v/>
      </c>
      <c r="AC100" s="53" t="str">
        <f>IF(ISBLANK('Prediction Log'!$M100), "",ABS('Prediction Log'!$AB100))</f>
        <v/>
      </c>
      <c r="AD100" s="54" t="str">
        <f>IF(ISBLANK('Prediction Log'!$M100), "",IF('Prediction Log'!$E100&gt;0, 'Prediction Log'!$P100-'Prediction Log'!$E100, IF('Prediction Log'!$E100&lt;0, -'Prediction Log'!$P100+'Prediction Log'!$E100, "NA")))</f>
        <v/>
      </c>
      <c r="AE100" s="54" t="str">
        <f>IF(ISBLANK('Prediction Log'!$M100), "",ABS('Prediction Log'!$AD100))</f>
        <v/>
      </c>
    </row>
    <row r="101" spans="1:31" x14ac:dyDescent="0.45">
      <c r="A101" t="str">
        <f>IF(ISBLANK(Games!$B101), "",Games!A101)</f>
        <v/>
      </c>
      <c r="B101" t="str">
        <f>IF(ISBLANK(Games!$B101), "",Games!B101)</f>
        <v/>
      </c>
      <c r="C101" t="str">
        <f>IF(ISBLANK(Games!$B101), "",Games!C101)</f>
        <v/>
      </c>
      <c r="D101" t="str">
        <f>IF(ISBLANK(Games!$B101), "",Games!D101)</f>
        <v/>
      </c>
      <c r="E101" t="str">
        <f>IF(ISBLANK(Games!$B101), "",Games!E101)</f>
        <v/>
      </c>
      <c r="F101" s="30" t="e">
        <f>'Calc - Win Probability'!N101</f>
        <v>#N/A</v>
      </c>
      <c r="G101" s="28" t="str">
        <f>Games!H101</f>
        <v/>
      </c>
      <c r="H101" s="64" t="str">
        <f>IF(ISBLANK(Games!B101), "", IF('Prediction Log'!$D101&lt;0, 'Prediction Log'!$B101, 'Prediction Log'!$C101))</f>
        <v/>
      </c>
      <c r="I101" s="60" t="str">
        <f>IF(ISBLANK(Games!$B101), "",Games!F101)</f>
        <v/>
      </c>
      <c r="J101" s="60" t="e">
        <f>IF('Prediction Log'!$F101&gt;0.5, 'Prediction Log'!$B101, IF('Prediction Log'!$F101&lt;0.5, 'Prediction Log'!$C101, "PICK"))</f>
        <v>#N/A</v>
      </c>
      <c r="K101" s="62" t="str">
        <f>IF(ISBLANK(Games!B101), "",IF('Prediction Log'!$J101='Prediction Log'!$B101, 'Prediction Log'!$F101, 1-'Prediction Log'!$F101))</f>
        <v/>
      </c>
      <c r="L101" s="28" t="str">
        <f>IF(ISBLANK(Games!$B101), "",Games!I101)</f>
        <v/>
      </c>
      <c r="P101" s="48" t="str">
        <f>IF(ISBLANK('Prediction Log'!$N101), "",'Prediction Log'!$O101-'Prediction Log'!$N101)</f>
        <v/>
      </c>
      <c r="Q101" s="55" t="str">
        <f>IF(ISBLANK('Prediction Log'!$N101), "",IF('Prediction Log'!$M101&lt;&gt;'Prediction Log'!$H101, "Y", IF(AND('Prediction Log'!$M101='Prediction Log'!$H101, ABS((-1*'Prediction Log'!$P101))&gt;ABS('Prediction Log'!$D101)), "Y", IF('Prediction Log'!$D101='Prediction Log'!$P101, "PUSH", "N"))))</f>
        <v/>
      </c>
      <c r="R101" s="56" t="str">
        <f>IF(ISBLANK('Prediction Log'!$M101), "",IF('Prediction Log'!$P101&lt;'Prediction Log'!$D101, "Y", IF('Prediction Log'!$P101='Prediction Log'!$D101, "PUSH", "N")))</f>
        <v/>
      </c>
      <c r="S101" s="56" t="str">
        <f>IF(ISBLANK('Prediction Log'!$M101), "",IF('Prediction Log'!$P101&lt;'Prediction Log'!$E101, "Y", IF('Prediction Log'!$P101='Prediction Log'!$E101, "PUSH", "N")))</f>
        <v/>
      </c>
      <c r="T101" s="66" t="str">
        <f>IF(ISBLANK('Prediction Log'!$M101), "",IF('Prediction Log'!$J101='Prediction Log'!$M101, "Y", "N"))</f>
        <v/>
      </c>
      <c r="U101" s="57" t="str">
        <f>IF(ISBLANK('Prediction Log'!$M101),"",IF('Prediction Log'!$M101='Prediction Log'!$H101, "Y", "N"))</f>
        <v/>
      </c>
      <c r="V101" s="52" t="str">
        <f>IF(ISBLANK('Prediction Log'!$M101), "",IF('Prediction Log'!$H101&lt;&gt;'Prediction Log'!$M101, "Y",IF(AND('Prediction Log'!$D101&gt;0, 'Prediction Log'!$P101&gt;'Prediction Log'!$D101), "Y", IF(AND('Prediction Log'!$D101&lt;0, 'Prediction Log'!$P101&lt;'Prediction Log'!$D101), "Y", IF('Prediction Log'!$P101='Prediction Log'!$D101, "PUSH", "N")))))</f>
        <v/>
      </c>
      <c r="W101" s="53" t="str">
        <f>IF(ISBLANK('Prediction Log'!$M101), "",IF(AND('Prediction Log'!$U101="Y", 'Prediction Log'!$V101="Y"), "Y", "N"))</f>
        <v/>
      </c>
      <c r="X101" s="54" t="str">
        <f>IF(ISBLANK('Prediction Log'!$M101),"",IF('Prediction Log'!$M101='Prediction Log'!$I101, "Y", "N"))</f>
        <v/>
      </c>
      <c r="Y101" s="54" t="str">
        <f>IF(ISBLANK('Prediction Log'!$M101), "", IF('Prediction Log'!$Z101="N", "N", "Y"))</f>
        <v/>
      </c>
      <c r="Z101" s="54" t="str">
        <f>IF(ISBLANK('Prediction Log'!$M101), "",IF('Prediction Log'!$I101&lt;&gt;'Prediction Log'!$M101, "Y",IF(AND('Prediction Log'!$E101&gt;0, 'Prediction Log'!$P101&gt;'Prediction Log'!$E101), "Y", IF(AND('Prediction Log'!$E101&lt;0, 'Prediction Log'!$P101&lt;'Prediction Log'!$E101), "Y", IF('Prediction Log'!$P101='Prediction Log'!$E101, "PUSH", "N")))))</f>
        <v/>
      </c>
      <c r="AA101" s="54" t="str">
        <f>IF(ISBLANK('Prediction Log'!$M101), "",IF(AND('Prediction Log'!$X101="Y", 'Prediction Log'!$Z101="Y"), "Y", "N"))</f>
        <v/>
      </c>
      <c r="AB101" s="53" t="str">
        <f>IF(ISBLANK('Prediction Log'!$M101), "",IF('Prediction Log'!$D101&gt;0, 'Prediction Log'!$P101-'Prediction Log'!$D101, IF('Prediction Log'!$D101&lt;0, -'Prediction Log'!$P101+'Prediction Log'!$D101, "NA")))</f>
        <v/>
      </c>
      <c r="AC101" s="53" t="str">
        <f>IF(ISBLANK('Prediction Log'!$M101), "",ABS('Prediction Log'!$AB101))</f>
        <v/>
      </c>
      <c r="AD101" s="54" t="str">
        <f>IF(ISBLANK('Prediction Log'!$M101), "",IF('Prediction Log'!$E101&gt;0, 'Prediction Log'!$P101-'Prediction Log'!$E101, IF('Prediction Log'!$E101&lt;0, -'Prediction Log'!$P101+'Prediction Log'!$E101, "NA")))</f>
        <v/>
      </c>
      <c r="AE101" s="54" t="str">
        <f>IF(ISBLANK('Prediction Log'!$M101), "",ABS('Prediction Log'!$AD101))</f>
        <v/>
      </c>
    </row>
    <row r="102" spans="1:31" x14ac:dyDescent="0.45">
      <c r="A102" t="str">
        <f>IF(ISBLANK(Games!$B102), "",Games!A102)</f>
        <v/>
      </c>
      <c r="B102" t="str">
        <f>IF(ISBLANK(Games!$B102), "",Games!B102)</f>
        <v/>
      </c>
      <c r="C102" t="str">
        <f>IF(ISBLANK(Games!$B102), "",Games!C102)</f>
        <v/>
      </c>
      <c r="D102" t="str">
        <f>IF(ISBLANK(Games!$B102), "",Games!D102)</f>
        <v/>
      </c>
      <c r="E102" t="str">
        <f>IF(ISBLANK(Games!$B102), "",Games!E102)</f>
        <v/>
      </c>
      <c r="F102" s="30" t="e">
        <f>'Calc - Win Probability'!N102</f>
        <v>#N/A</v>
      </c>
      <c r="G102" s="28" t="str">
        <f>Games!H102</f>
        <v/>
      </c>
      <c r="H102" s="64" t="str">
        <f>IF(ISBLANK(Games!B102), "", IF('Prediction Log'!$D102&lt;0, 'Prediction Log'!$B102, 'Prediction Log'!$C102))</f>
        <v/>
      </c>
      <c r="I102" s="60" t="str">
        <f>IF(ISBLANK(Games!$B102), "",Games!F102)</f>
        <v/>
      </c>
      <c r="J102" s="60" t="e">
        <f>IF('Prediction Log'!$F102&gt;0.5, 'Prediction Log'!$B102, IF('Prediction Log'!$F102&lt;0.5, 'Prediction Log'!$C102, "PICK"))</f>
        <v>#N/A</v>
      </c>
      <c r="K102" s="62" t="str">
        <f>IF(ISBLANK(Games!B102), "",IF('Prediction Log'!$J102='Prediction Log'!$B102, 'Prediction Log'!$F102, 1-'Prediction Log'!$F102))</f>
        <v/>
      </c>
      <c r="L102" s="28" t="str">
        <f>IF(ISBLANK(Games!$B102), "",Games!I102)</f>
        <v/>
      </c>
      <c r="P102" s="48" t="str">
        <f>IF(ISBLANK('Prediction Log'!$N102), "",'Prediction Log'!$O102-'Prediction Log'!$N102)</f>
        <v/>
      </c>
      <c r="Q102" s="55" t="str">
        <f>IF(ISBLANK('Prediction Log'!$N102), "",IF('Prediction Log'!$M102&lt;&gt;'Prediction Log'!$H102, "Y", IF(AND('Prediction Log'!$M102='Prediction Log'!$H102, ABS((-1*'Prediction Log'!$P102))&gt;ABS('Prediction Log'!$D102)), "Y", IF('Prediction Log'!$D102='Prediction Log'!$P102, "PUSH", "N"))))</f>
        <v/>
      </c>
      <c r="R102" s="56" t="str">
        <f>IF(ISBLANK('Prediction Log'!$M102), "",IF('Prediction Log'!$P102&lt;'Prediction Log'!$D102, "Y", IF('Prediction Log'!$P102='Prediction Log'!$D102, "PUSH", "N")))</f>
        <v/>
      </c>
      <c r="S102" s="56" t="str">
        <f>IF(ISBLANK('Prediction Log'!$M102), "",IF('Prediction Log'!$P102&lt;'Prediction Log'!$E102, "Y", IF('Prediction Log'!$P102='Prediction Log'!$E102, "PUSH", "N")))</f>
        <v/>
      </c>
      <c r="T102" s="66" t="str">
        <f>IF(ISBLANK('Prediction Log'!$M102), "",IF('Prediction Log'!$J102='Prediction Log'!$M102, "Y", "N"))</f>
        <v/>
      </c>
      <c r="U102" s="57" t="str">
        <f>IF(ISBLANK('Prediction Log'!$M102),"",IF('Prediction Log'!$M102='Prediction Log'!$H102, "Y", "N"))</f>
        <v/>
      </c>
      <c r="V102" s="52" t="str">
        <f>IF(ISBLANK('Prediction Log'!$M102), "",IF('Prediction Log'!$H102&lt;&gt;'Prediction Log'!$M102, "Y",IF(AND('Prediction Log'!$D102&gt;0, 'Prediction Log'!$P102&gt;'Prediction Log'!$D102), "Y", IF(AND('Prediction Log'!$D102&lt;0, 'Prediction Log'!$P102&lt;'Prediction Log'!$D102), "Y", IF('Prediction Log'!$P102='Prediction Log'!$D102, "PUSH", "N")))))</f>
        <v/>
      </c>
      <c r="W102" s="53" t="str">
        <f>IF(ISBLANK('Prediction Log'!$M102), "",IF(AND('Prediction Log'!$U102="Y", 'Prediction Log'!$V102="Y"), "Y", "N"))</f>
        <v/>
      </c>
      <c r="X102" s="54" t="str">
        <f>IF(ISBLANK('Prediction Log'!$M102),"",IF('Prediction Log'!$M102='Prediction Log'!$I102, "Y", "N"))</f>
        <v/>
      </c>
      <c r="Y102" s="54" t="str">
        <f>IF(ISBLANK('Prediction Log'!$M102), "", IF('Prediction Log'!$Z102="N", "N", "Y"))</f>
        <v/>
      </c>
      <c r="Z102" s="54" t="str">
        <f>IF(ISBLANK('Prediction Log'!$M102), "",IF('Prediction Log'!$I102&lt;&gt;'Prediction Log'!$M102, "Y",IF(AND('Prediction Log'!$E102&gt;0, 'Prediction Log'!$P102&gt;'Prediction Log'!$E102), "Y", IF(AND('Prediction Log'!$E102&lt;0, 'Prediction Log'!$P102&lt;'Prediction Log'!$E102), "Y", IF('Prediction Log'!$P102='Prediction Log'!$E102, "PUSH", "N")))))</f>
        <v/>
      </c>
      <c r="AA102" s="54" t="str">
        <f>IF(ISBLANK('Prediction Log'!$M102), "",IF(AND('Prediction Log'!$X102="Y", 'Prediction Log'!$Z102="Y"), "Y", "N"))</f>
        <v/>
      </c>
      <c r="AB102" s="53" t="str">
        <f>IF(ISBLANK('Prediction Log'!$M102), "",IF('Prediction Log'!$D102&gt;0, 'Prediction Log'!$P102-'Prediction Log'!$D102, IF('Prediction Log'!$D102&lt;0, -'Prediction Log'!$P102+'Prediction Log'!$D102, "NA")))</f>
        <v/>
      </c>
      <c r="AC102" s="53" t="str">
        <f>IF(ISBLANK('Prediction Log'!$M102), "",ABS('Prediction Log'!$AB102))</f>
        <v/>
      </c>
      <c r="AD102" s="54" t="str">
        <f>IF(ISBLANK('Prediction Log'!$M102), "",IF('Prediction Log'!$E102&gt;0, 'Prediction Log'!$P102-'Prediction Log'!$E102, IF('Prediction Log'!$E102&lt;0, -'Prediction Log'!$P102+'Prediction Log'!$E102, "NA")))</f>
        <v/>
      </c>
      <c r="AE102" s="54" t="str">
        <f>IF(ISBLANK('Prediction Log'!$M102), "",ABS('Prediction Log'!$AD102))</f>
        <v/>
      </c>
    </row>
    <row r="103" spans="1:31" x14ac:dyDescent="0.45">
      <c r="A103" t="str">
        <f>IF(ISBLANK(Games!$B103), "",Games!A103)</f>
        <v/>
      </c>
      <c r="B103" t="str">
        <f>IF(ISBLANK(Games!$B103), "",Games!B103)</f>
        <v/>
      </c>
      <c r="C103" t="str">
        <f>IF(ISBLANK(Games!$B103), "",Games!C103)</f>
        <v/>
      </c>
      <c r="D103" t="str">
        <f>IF(ISBLANK(Games!$B103), "",Games!D103)</f>
        <v/>
      </c>
      <c r="E103" t="str">
        <f>IF(ISBLANK(Games!$B103), "",Games!E103)</f>
        <v/>
      </c>
      <c r="F103" s="30" t="e">
        <f>'Calc - Win Probability'!N103</f>
        <v>#N/A</v>
      </c>
      <c r="G103" s="28" t="str">
        <f>Games!H103</f>
        <v/>
      </c>
      <c r="H103" s="64" t="str">
        <f>IF(ISBLANK(Games!B103), "", IF('Prediction Log'!$D103&lt;0, 'Prediction Log'!$B103, 'Prediction Log'!$C103))</f>
        <v/>
      </c>
      <c r="I103" s="60" t="str">
        <f>IF(ISBLANK(Games!$B103), "",Games!F103)</f>
        <v/>
      </c>
      <c r="J103" s="60" t="e">
        <f>IF('Prediction Log'!$F103&gt;0.5, 'Prediction Log'!$B103, IF('Prediction Log'!$F103&lt;0.5, 'Prediction Log'!$C103, "PICK"))</f>
        <v>#N/A</v>
      </c>
      <c r="K103" s="62" t="str">
        <f>IF(ISBLANK(Games!B103), "",IF('Prediction Log'!$J103='Prediction Log'!$B103, 'Prediction Log'!$F103, 1-'Prediction Log'!$F103))</f>
        <v/>
      </c>
      <c r="L103" s="28" t="str">
        <f>IF(ISBLANK(Games!$B103), "",Games!I103)</f>
        <v/>
      </c>
      <c r="P103" s="48" t="str">
        <f>IF(ISBLANK('Prediction Log'!$N103), "",'Prediction Log'!$O103-'Prediction Log'!$N103)</f>
        <v/>
      </c>
      <c r="Q103" s="55" t="str">
        <f>IF(ISBLANK('Prediction Log'!$N103), "",IF('Prediction Log'!$M103&lt;&gt;'Prediction Log'!$H103, "Y", IF(AND('Prediction Log'!$M103='Prediction Log'!$H103, ABS((-1*'Prediction Log'!$P103))&gt;ABS('Prediction Log'!$D103)), "Y", IF('Prediction Log'!$D103='Prediction Log'!$P103, "PUSH", "N"))))</f>
        <v/>
      </c>
      <c r="R103" s="56" t="str">
        <f>IF(ISBLANK('Prediction Log'!$M103), "",IF('Prediction Log'!$P103&lt;'Prediction Log'!$D103, "Y", IF('Prediction Log'!$P103='Prediction Log'!$D103, "PUSH", "N")))</f>
        <v/>
      </c>
      <c r="S103" s="56" t="str">
        <f>IF(ISBLANK('Prediction Log'!$M103), "",IF('Prediction Log'!$P103&lt;'Prediction Log'!$E103, "Y", IF('Prediction Log'!$P103='Prediction Log'!$E103, "PUSH", "N")))</f>
        <v/>
      </c>
      <c r="T103" s="66" t="str">
        <f>IF(ISBLANK('Prediction Log'!$M103), "",IF('Prediction Log'!$J103='Prediction Log'!$M103, "Y", "N"))</f>
        <v/>
      </c>
      <c r="U103" s="57" t="str">
        <f>IF(ISBLANK('Prediction Log'!$M103),"",IF('Prediction Log'!$M103='Prediction Log'!$H103, "Y", "N"))</f>
        <v/>
      </c>
      <c r="V103" s="52" t="str">
        <f>IF(ISBLANK('Prediction Log'!$M103), "",IF('Prediction Log'!$H103&lt;&gt;'Prediction Log'!$M103, "Y",IF(AND('Prediction Log'!$D103&gt;0, 'Prediction Log'!$P103&gt;'Prediction Log'!$D103), "Y", IF(AND('Prediction Log'!$D103&lt;0, 'Prediction Log'!$P103&lt;'Prediction Log'!$D103), "Y", IF('Prediction Log'!$P103='Prediction Log'!$D103, "PUSH", "N")))))</f>
        <v/>
      </c>
      <c r="W103" s="53" t="str">
        <f>IF(ISBLANK('Prediction Log'!$M103), "",IF(AND('Prediction Log'!$U103="Y", 'Prediction Log'!$V103="Y"), "Y", "N"))</f>
        <v/>
      </c>
      <c r="X103" s="54" t="str">
        <f>IF(ISBLANK('Prediction Log'!$M103),"",IF('Prediction Log'!$M103='Prediction Log'!$I103, "Y", "N"))</f>
        <v/>
      </c>
      <c r="Y103" s="54" t="str">
        <f>IF(ISBLANK('Prediction Log'!$M103), "", IF('Prediction Log'!$Z103="N", "N", "Y"))</f>
        <v/>
      </c>
      <c r="Z103" s="54" t="str">
        <f>IF(ISBLANK('Prediction Log'!$M103), "",IF('Prediction Log'!$I103&lt;&gt;'Prediction Log'!$M103, "Y",IF(AND('Prediction Log'!$E103&gt;0, 'Prediction Log'!$P103&gt;'Prediction Log'!$E103), "Y", IF(AND('Prediction Log'!$E103&lt;0, 'Prediction Log'!$P103&lt;'Prediction Log'!$E103), "Y", IF('Prediction Log'!$P103='Prediction Log'!$E103, "PUSH", "N")))))</f>
        <v/>
      </c>
      <c r="AA103" s="54" t="str">
        <f>IF(ISBLANK('Prediction Log'!$M103), "",IF(AND('Prediction Log'!$X103="Y", 'Prediction Log'!$Z103="Y"), "Y", "N"))</f>
        <v/>
      </c>
      <c r="AB103" s="53" t="str">
        <f>IF(ISBLANK('Prediction Log'!$M103), "",IF('Prediction Log'!$D103&gt;0, 'Prediction Log'!$P103-'Prediction Log'!$D103, IF('Prediction Log'!$D103&lt;0, -'Prediction Log'!$P103+'Prediction Log'!$D103, "NA")))</f>
        <v/>
      </c>
      <c r="AC103" s="53" t="str">
        <f>IF(ISBLANK('Prediction Log'!$M103), "",ABS('Prediction Log'!$AB103))</f>
        <v/>
      </c>
      <c r="AD103" s="54" t="str">
        <f>IF(ISBLANK('Prediction Log'!$M103), "",IF('Prediction Log'!$E103&gt;0, 'Prediction Log'!$P103-'Prediction Log'!$E103, IF('Prediction Log'!$E103&lt;0, -'Prediction Log'!$P103+'Prediction Log'!$E103, "NA")))</f>
        <v/>
      </c>
      <c r="AE103" s="54" t="str">
        <f>IF(ISBLANK('Prediction Log'!$M103), "",ABS('Prediction Log'!$AD103))</f>
        <v/>
      </c>
    </row>
    <row r="104" spans="1:31" x14ac:dyDescent="0.45">
      <c r="A104" t="str">
        <f>IF(ISBLANK(Games!$B104), "",Games!A104)</f>
        <v/>
      </c>
      <c r="B104" t="str">
        <f>IF(ISBLANK(Games!$B104), "",Games!B104)</f>
        <v/>
      </c>
      <c r="C104" t="str">
        <f>IF(ISBLANK(Games!$B104), "",Games!C104)</f>
        <v/>
      </c>
      <c r="D104" t="str">
        <f>IF(ISBLANK(Games!$B104), "",Games!D104)</f>
        <v/>
      </c>
      <c r="E104" t="str">
        <f>IF(ISBLANK(Games!$B104), "",Games!E104)</f>
        <v/>
      </c>
      <c r="F104" s="30" t="e">
        <f>'Calc - Win Probability'!N104</f>
        <v>#N/A</v>
      </c>
      <c r="G104" s="28" t="str">
        <f>Games!H104</f>
        <v/>
      </c>
      <c r="H104" s="64" t="str">
        <f>IF(ISBLANK(Games!B104), "", IF('Prediction Log'!$D104&lt;0, 'Prediction Log'!$B104, 'Prediction Log'!$C104))</f>
        <v/>
      </c>
      <c r="I104" s="60" t="str">
        <f>IF(ISBLANK(Games!$B104), "",Games!F104)</f>
        <v/>
      </c>
      <c r="J104" s="60" t="e">
        <f>IF('Prediction Log'!$F104&gt;0.5, 'Prediction Log'!$B104, IF('Prediction Log'!$F104&lt;0.5, 'Prediction Log'!$C104, "PICK"))</f>
        <v>#N/A</v>
      </c>
      <c r="K104" s="62" t="str">
        <f>IF(ISBLANK(Games!B104), "",IF('Prediction Log'!$J104='Prediction Log'!$B104, 'Prediction Log'!$F104, 1-'Prediction Log'!$F104))</f>
        <v/>
      </c>
      <c r="L104" s="28" t="str">
        <f>IF(ISBLANK(Games!$B104), "",Games!I104)</f>
        <v/>
      </c>
      <c r="P104" s="48" t="str">
        <f>IF(ISBLANK('Prediction Log'!$N104), "",'Prediction Log'!$O104-'Prediction Log'!$N104)</f>
        <v/>
      </c>
      <c r="Q104" s="55" t="str">
        <f>IF(ISBLANK('Prediction Log'!$N104), "",IF('Prediction Log'!$M104&lt;&gt;'Prediction Log'!$H104, "Y", IF(AND('Prediction Log'!$M104='Prediction Log'!$H104, ABS((-1*'Prediction Log'!$P104))&gt;ABS('Prediction Log'!$D104)), "Y", IF('Prediction Log'!$D104='Prediction Log'!$P104, "PUSH", "N"))))</f>
        <v/>
      </c>
      <c r="R104" s="56" t="str">
        <f>IF(ISBLANK('Prediction Log'!$M104), "",IF('Prediction Log'!$P104&lt;'Prediction Log'!$D104, "Y", IF('Prediction Log'!$P104='Prediction Log'!$D104, "PUSH", "N")))</f>
        <v/>
      </c>
      <c r="S104" s="56" t="str">
        <f>IF(ISBLANK('Prediction Log'!$M104), "",IF('Prediction Log'!$P104&lt;'Prediction Log'!$E104, "Y", IF('Prediction Log'!$P104='Prediction Log'!$E104, "PUSH", "N")))</f>
        <v/>
      </c>
      <c r="T104" s="66" t="str">
        <f>IF(ISBLANK('Prediction Log'!$M104), "",IF('Prediction Log'!$J104='Prediction Log'!$M104, "Y", "N"))</f>
        <v/>
      </c>
      <c r="U104" s="57" t="str">
        <f>IF(ISBLANK('Prediction Log'!$M104),"",IF('Prediction Log'!$M104='Prediction Log'!$H104, "Y", "N"))</f>
        <v/>
      </c>
      <c r="V104" s="52" t="str">
        <f>IF(ISBLANK('Prediction Log'!$M104), "",IF('Prediction Log'!$H104&lt;&gt;'Prediction Log'!$M104, "Y",IF(AND('Prediction Log'!$D104&gt;0, 'Prediction Log'!$P104&gt;'Prediction Log'!$D104), "Y", IF(AND('Prediction Log'!$D104&lt;0, 'Prediction Log'!$P104&lt;'Prediction Log'!$D104), "Y", IF('Prediction Log'!$P104='Prediction Log'!$D104, "PUSH", "N")))))</f>
        <v/>
      </c>
      <c r="W104" s="53" t="str">
        <f>IF(ISBLANK('Prediction Log'!$M104), "",IF(AND('Prediction Log'!$U104="Y", 'Prediction Log'!$V104="Y"), "Y", "N"))</f>
        <v/>
      </c>
      <c r="X104" s="54" t="str">
        <f>IF(ISBLANK('Prediction Log'!$M104),"",IF('Prediction Log'!$M104='Prediction Log'!$I104, "Y", "N"))</f>
        <v/>
      </c>
      <c r="Y104" s="54" t="str">
        <f>IF(ISBLANK('Prediction Log'!$M104), "", IF('Prediction Log'!$Z104="N", "N", "Y"))</f>
        <v/>
      </c>
      <c r="Z104" s="54" t="str">
        <f>IF(ISBLANK('Prediction Log'!$M104), "",IF('Prediction Log'!$I104&lt;&gt;'Prediction Log'!$M104, "Y",IF(AND('Prediction Log'!$E104&gt;0, 'Prediction Log'!$P104&gt;'Prediction Log'!$E104), "Y", IF(AND('Prediction Log'!$E104&lt;0, 'Prediction Log'!$P104&lt;'Prediction Log'!$E104), "Y", IF('Prediction Log'!$P104='Prediction Log'!$E104, "PUSH", "N")))))</f>
        <v/>
      </c>
      <c r="AA104" s="54" t="str">
        <f>IF(ISBLANK('Prediction Log'!$M104), "",IF(AND('Prediction Log'!$X104="Y", 'Prediction Log'!$Z104="Y"), "Y", "N"))</f>
        <v/>
      </c>
      <c r="AB104" s="53" t="str">
        <f>IF(ISBLANK('Prediction Log'!$M104), "",IF('Prediction Log'!$D104&gt;0, 'Prediction Log'!$P104-'Prediction Log'!$D104, IF('Prediction Log'!$D104&lt;0, -'Prediction Log'!$P104+'Prediction Log'!$D104, "NA")))</f>
        <v/>
      </c>
      <c r="AC104" s="53" t="str">
        <f>IF(ISBLANK('Prediction Log'!$M104), "",ABS('Prediction Log'!$AB104))</f>
        <v/>
      </c>
      <c r="AD104" s="54" t="str">
        <f>IF(ISBLANK('Prediction Log'!$M104), "",IF('Prediction Log'!$E104&gt;0, 'Prediction Log'!$P104-'Prediction Log'!$E104, IF('Prediction Log'!$E104&lt;0, -'Prediction Log'!$P104+'Prediction Log'!$E104, "NA")))</f>
        <v/>
      </c>
      <c r="AE104" s="54" t="str">
        <f>IF(ISBLANK('Prediction Log'!$M104), "",ABS('Prediction Log'!$AD104))</f>
        <v/>
      </c>
    </row>
    <row r="105" spans="1:31" x14ac:dyDescent="0.45">
      <c r="A105" t="str">
        <f>IF(ISBLANK(Games!$B105), "",Games!A105)</f>
        <v/>
      </c>
      <c r="B105" t="str">
        <f>IF(ISBLANK(Games!$B105), "",Games!B105)</f>
        <v/>
      </c>
      <c r="C105" t="str">
        <f>IF(ISBLANK(Games!$B105), "",Games!C105)</f>
        <v/>
      </c>
      <c r="D105" t="str">
        <f>IF(ISBLANK(Games!$B105), "",Games!D105)</f>
        <v/>
      </c>
      <c r="E105" t="str">
        <f>IF(ISBLANK(Games!$B105), "",Games!E105)</f>
        <v/>
      </c>
      <c r="F105" s="30" t="e">
        <f>'Calc - Win Probability'!N105</f>
        <v>#N/A</v>
      </c>
      <c r="G105" s="28" t="str">
        <f>Games!H105</f>
        <v/>
      </c>
      <c r="H105" s="64" t="str">
        <f>IF(ISBLANK(Games!B105), "", IF('Prediction Log'!$D105&lt;0, 'Prediction Log'!$B105, 'Prediction Log'!$C105))</f>
        <v/>
      </c>
      <c r="I105" s="60" t="str">
        <f>IF(ISBLANK(Games!$B105), "",Games!F105)</f>
        <v/>
      </c>
      <c r="J105" s="60" t="e">
        <f>IF('Prediction Log'!$F105&gt;0.5, 'Prediction Log'!$B105, IF('Prediction Log'!$F105&lt;0.5, 'Prediction Log'!$C105, "PICK"))</f>
        <v>#N/A</v>
      </c>
      <c r="K105" s="62" t="str">
        <f>IF(ISBLANK(Games!B105), "",IF('Prediction Log'!$J105='Prediction Log'!$B105, 'Prediction Log'!$F105, 1-'Prediction Log'!$F105))</f>
        <v/>
      </c>
      <c r="L105" s="28" t="str">
        <f>IF(ISBLANK(Games!$B105), "",Games!I105)</f>
        <v/>
      </c>
      <c r="P105" s="48" t="str">
        <f>IF(ISBLANK('Prediction Log'!$N105), "",'Prediction Log'!$O105-'Prediction Log'!$N105)</f>
        <v/>
      </c>
      <c r="Q105" s="55" t="str">
        <f>IF(ISBLANK('Prediction Log'!$N105), "",IF('Prediction Log'!$M105&lt;&gt;'Prediction Log'!$H105, "Y", IF(AND('Prediction Log'!$M105='Prediction Log'!$H105, ABS((-1*'Prediction Log'!$P105))&gt;ABS('Prediction Log'!$D105)), "Y", IF('Prediction Log'!$D105='Prediction Log'!$P105, "PUSH", "N"))))</f>
        <v/>
      </c>
      <c r="R105" s="56" t="str">
        <f>IF(ISBLANK('Prediction Log'!$M105), "",IF('Prediction Log'!$P105&lt;'Prediction Log'!$D105, "Y", IF('Prediction Log'!$P105='Prediction Log'!$D105, "PUSH", "N")))</f>
        <v/>
      </c>
      <c r="S105" s="56" t="str">
        <f>IF(ISBLANK('Prediction Log'!$M105), "",IF('Prediction Log'!$P105&lt;'Prediction Log'!$E105, "Y", IF('Prediction Log'!$P105='Prediction Log'!$E105, "PUSH", "N")))</f>
        <v/>
      </c>
      <c r="T105" s="66" t="str">
        <f>IF(ISBLANK('Prediction Log'!$M105), "",IF('Prediction Log'!$J105='Prediction Log'!$M105, "Y", "N"))</f>
        <v/>
      </c>
      <c r="U105" s="57" t="str">
        <f>IF(ISBLANK('Prediction Log'!$M105),"",IF('Prediction Log'!$M105='Prediction Log'!$H105, "Y", "N"))</f>
        <v/>
      </c>
      <c r="V105" s="52" t="str">
        <f>IF(ISBLANK('Prediction Log'!$M105), "",IF('Prediction Log'!$H105&lt;&gt;'Prediction Log'!$M105, "Y",IF(AND('Prediction Log'!$D105&gt;0, 'Prediction Log'!$P105&gt;'Prediction Log'!$D105), "Y", IF(AND('Prediction Log'!$D105&lt;0, 'Prediction Log'!$P105&lt;'Prediction Log'!$D105), "Y", IF('Prediction Log'!$P105='Prediction Log'!$D105, "PUSH", "N")))))</f>
        <v/>
      </c>
      <c r="W105" s="53" t="str">
        <f>IF(ISBLANK('Prediction Log'!$M105), "",IF(AND('Prediction Log'!$U105="Y", 'Prediction Log'!$V105="Y"), "Y", "N"))</f>
        <v/>
      </c>
      <c r="X105" s="54" t="str">
        <f>IF(ISBLANK('Prediction Log'!$M105),"",IF('Prediction Log'!$M105='Prediction Log'!$I105, "Y", "N"))</f>
        <v/>
      </c>
      <c r="Y105" s="54" t="str">
        <f>IF(ISBLANK('Prediction Log'!$M105), "", IF('Prediction Log'!$Z105="N", "N", "Y"))</f>
        <v/>
      </c>
      <c r="Z105" s="54" t="str">
        <f>IF(ISBLANK('Prediction Log'!$M105), "",IF('Prediction Log'!$I105&lt;&gt;'Prediction Log'!$M105, "Y",IF(AND('Prediction Log'!$E105&gt;0, 'Prediction Log'!$P105&gt;'Prediction Log'!$E105), "Y", IF(AND('Prediction Log'!$E105&lt;0, 'Prediction Log'!$P105&lt;'Prediction Log'!$E105), "Y", IF('Prediction Log'!$P105='Prediction Log'!$E105, "PUSH", "N")))))</f>
        <v/>
      </c>
      <c r="AA105" s="54" t="str">
        <f>IF(ISBLANK('Prediction Log'!$M105), "",IF(AND('Prediction Log'!$X105="Y", 'Prediction Log'!$Z105="Y"), "Y", "N"))</f>
        <v/>
      </c>
      <c r="AB105" s="53" t="str">
        <f>IF(ISBLANK('Prediction Log'!$M105), "",IF('Prediction Log'!$D105&gt;0, 'Prediction Log'!$P105-'Prediction Log'!$D105, IF('Prediction Log'!$D105&lt;0, -'Prediction Log'!$P105+'Prediction Log'!$D105, "NA")))</f>
        <v/>
      </c>
      <c r="AC105" s="53" t="str">
        <f>IF(ISBLANK('Prediction Log'!$M105), "",ABS('Prediction Log'!$AB105))</f>
        <v/>
      </c>
      <c r="AD105" s="54" t="str">
        <f>IF(ISBLANK('Prediction Log'!$M105), "",IF('Prediction Log'!$E105&gt;0, 'Prediction Log'!$P105-'Prediction Log'!$E105, IF('Prediction Log'!$E105&lt;0, -'Prediction Log'!$P105+'Prediction Log'!$E105, "NA")))</f>
        <v/>
      </c>
      <c r="AE105" s="54" t="str">
        <f>IF(ISBLANK('Prediction Log'!$M105), "",ABS('Prediction Log'!$AD105))</f>
        <v/>
      </c>
    </row>
    <row r="106" spans="1:31" x14ac:dyDescent="0.45">
      <c r="A106" t="str">
        <f>IF(ISBLANK(Games!$B106), "",Games!A106)</f>
        <v/>
      </c>
      <c r="B106" t="str">
        <f>IF(ISBLANK(Games!$B106), "",Games!B106)</f>
        <v/>
      </c>
      <c r="C106" t="str">
        <f>IF(ISBLANK(Games!$B106), "",Games!C106)</f>
        <v/>
      </c>
      <c r="D106" t="str">
        <f>IF(ISBLANK(Games!$B106), "",Games!D106)</f>
        <v/>
      </c>
      <c r="E106" t="str">
        <f>IF(ISBLANK(Games!$B106), "",Games!E106)</f>
        <v/>
      </c>
      <c r="F106" s="30" t="e">
        <f>'Calc - Win Probability'!N106</f>
        <v>#N/A</v>
      </c>
      <c r="G106" s="28" t="str">
        <f>Games!H106</f>
        <v/>
      </c>
      <c r="H106" s="64" t="str">
        <f>IF(ISBLANK(Games!B106), "", IF('Prediction Log'!$D106&lt;0, 'Prediction Log'!$B106, 'Prediction Log'!$C106))</f>
        <v/>
      </c>
      <c r="I106" s="60" t="str">
        <f>IF(ISBLANK(Games!$B106), "",Games!F106)</f>
        <v/>
      </c>
      <c r="J106" s="60" t="e">
        <f>IF('Prediction Log'!$F106&gt;0.5, 'Prediction Log'!$B106, IF('Prediction Log'!$F106&lt;0.5, 'Prediction Log'!$C106, "PICK"))</f>
        <v>#N/A</v>
      </c>
      <c r="K106" s="62" t="str">
        <f>IF(ISBLANK(Games!B106), "",IF('Prediction Log'!$J106='Prediction Log'!$B106, 'Prediction Log'!$F106, 1-'Prediction Log'!$F106))</f>
        <v/>
      </c>
      <c r="L106" s="28" t="str">
        <f>IF(ISBLANK(Games!$B106), "",Games!I106)</f>
        <v/>
      </c>
      <c r="P106" s="48" t="str">
        <f>IF(ISBLANK('Prediction Log'!$N106), "",'Prediction Log'!$O106-'Prediction Log'!$N106)</f>
        <v/>
      </c>
      <c r="Q106" s="55" t="str">
        <f>IF(ISBLANK('Prediction Log'!$N106), "",IF('Prediction Log'!$M106&lt;&gt;'Prediction Log'!$H106, "Y", IF(AND('Prediction Log'!$M106='Prediction Log'!$H106, ABS((-1*'Prediction Log'!$P106))&gt;ABS('Prediction Log'!$D106)), "Y", IF('Prediction Log'!$D106='Prediction Log'!$P106, "PUSH", "N"))))</f>
        <v/>
      </c>
      <c r="R106" s="56" t="str">
        <f>IF(ISBLANK('Prediction Log'!$M106), "",IF('Prediction Log'!$P106&lt;'Prediction Log'!$D106, "Y", IF('Prediction Log'!$P106='Prediction Log'!$D106, "PUSH", "N")))</f>
        <v/>
      </c>
      <c r="S106" s="56" t="str">
        <f>IF(ISBLANK('Prediction Log'!$M106), "",IF('Prediction Log'!$P106&lt;'Prediction Log'!$E106, "Y", IF('Prediction Log'!$P106='Prediction Log'!$E106, "PUSH", "N")))</f>
        <v/>
      </c>
      <c r="T106" s="66" t="str">
        <f>IF(ISBLANK('Prediction Log'!$M106), "",IF('Prediction Log'!$J106='Prediction Log'!$M106, "Y", "N"))</f>
        <v/>
      </c>
      <c r="U106" s="57" t="str">
        <f>IF(ISBLANK('Prediction Log'!$M106),"",IF('Prediction Log'!$M106='Prediction Log'!$H106, "Y", "N"))</f>
        <v/>
      </c>
      <c r="V106" s="52" t="str">
        <f>IF(ISBLANK('Prediction Log'!$M106), "",IF('Prediction Log'!$H106&lt;&gt;'Prediction Log'!$M106, "Y",IF(AND('Prediction Log'!$D106&gt;0, 'Prediction Log'!$P106&gt;'Prediction Log'!$D106), "Y", IF(AND('Prediction Log'!$D106&lt;0, 'Prediction Log'!$P106&lt;'Prediction Log'!$D106), "Y", IF('Prediction Log'!$P106='Prediction Log'!$D106, "PUSH", "N")))))</f>
        <v/>
      </c>
      <c r="W106" s="53" t="str">
        <f>IF(ISBLANK('Prediction Log'!$M106), "",IF(AND('Prediction Log'!$U106="Y", 'Prediction Log'!$V106="Y"), "Y", "N"))</f>
        <v/>
      </c>
      <c r="X106" s="54" t="str">
        <f>IF(ISBLANK('Prediction Log'!$M106),"",IF('Prediction Log'!$M106='Prediction Log'!$I106, "Y", "N"))</f>
        <v/>
      </c>
      <c r="Y106" s="54" t="str">
        <f>IF(ISBLANK('Prediction Log'!$M106), "", IF('Prediction Log'!$Z106="N", "N", "Y"))</f>
        <v/>
      </c>
      <c r="Z106" s="54" t="str">
        <f>IF(ISBLANK('Prediction Log'!$M106), "",IF('Prediction Log'!$I106&lt;&gt;'Prediction Log'!$M106, "Y",IF(AND('Prediction Log'!$E106&gt;0, 'Prediction Log'!$P106&gt;'Prediction Log'!$E106), "Y", IF(AND('Prediction Log'!$E106&lt;0, 'Prediction Log'!$P106&lt;'Prediction Log'!$E106), "Y", IF('Prediction Log'!$P106='Prediction Log'!$E106, "PUSH", "N")))))</f>
        <v/>
      </c>
      <c r="AA106" s="54" t="str">
        <f>IF(ISBLANK('Prediction Log'!$M106), "",IF(AND('Prediction Log'!$X106="Y", 'Prediction Log'!$Z106="Y"), "Y", "N"))</f>
        <v/>
      </c>
      <c r="AB106" s="53" t="str">
        <f>IF(ISBLANK('Prediction Log'!$M106), "",IF('Prediction Log'!$D106&gt;0, 'Prediction Log'!$P106-'Prediction Log'!$D106, IF('Prediction Log'!$D106&lt;0, -'Prediction Log'!$P106+'Prediction Log'!$D106, "NA")))</f>
        <v/>
      </c>
      <c r="AC106" s="53" t="str">
        <f>IF(ISBLANK('Prediction Log'!$M106), "",ABS('Prediction Log'!$AB106))</f>
        <v/>
      </c>
      <c r="AD106" s="54" t="str">
        <f>IF(ISBLANK('Prediction Log'!$M106), "",IF('Prediction Log'!$E106&gt;0, 'Prediction Log'!$P106-'Prediction Log'!$E106, IF('Prediction Log'!$E106&lt;0, -'Prediction Log'!$P106+'Prediction Log'!$E106, "NA")))</f>
        <v/>
      </c>
      <c r="AE106" s="54" t="str">
        <f>IF(ISBLANK('Prediction Log'!$M106), "",ABS('Prediction Log'!$AD106))</f>
        <v/>
      </c>
    </row>
    <row r="107" spans="1:31" x14ac:dyDescent="0.45">
      <c r="A107" t="str">
        <f>IF(ISBLANK(Games!$B107), "",Games!A107)</f>
        <v/>
      </c>
      <c r="B107" t="str">
        <f>IF(ISBLANK(Games!$B107), "",Games!B107)</f>
        <v/>
      </c>
      <c r="C107" t="str">
        <f>IF(ISBLANK(Games!$B107), "",Games!C107)</f>
        <v/>
      </c>
      <c r="D107" t="str">
        <f>IF(ISBLANK(Games!$B107), "",Games!D107)</f>
        <v/>
      </c>
      <c r="E107" t="str">
        <f>IF(ISBLANK(Games!$B107), "",Games!E107)</f>
        <v/>
      </c>
      <c r="F107" s="30" t="e">
        <f>'Calc - Win Probability'!N107</f>
        <v>#N/A</v>
      </c>
      <c r="G107" s="28" t="str">
        <f>Games!H107</f>
        <v/>
      </c>
      <c r="H107" s="64" t="str">
        <f>IF(ISBLANK(Games!B107), "", IF('Prediction Log'!$D107&lt;0, 'Prediction Log'!$B107, 'Prediction Log'!$C107))</f>
        <v/>
      </c>
      <c r="I107" s="60" t="str">
        <f>IF(ISBLANK(Games!$B107), "",Games!F107)</f>
        <v/>
      </c>
      <c r="J107" s="60" t="e">
        <f>IF('Prediction Log'!$F107&gt;0.5, 'Prediction Log'!$B107, IF('Prediction Log'!$F107&lt;0.5, 'Prediction Log'!$C107, "PICK"))</f>
        <v>#N/A</v>
      </c>
      <c r="K107" s="62" t="str">
        <f>IF(ISBLANK(Games!B107), "",IF('Prediction Log'!$J107='Prediction Log'!$B107, 'Prediction Log'!$F107, 1-'Prediction Log'!$F107))</f>
        <v/>
      </c>
      <c r="L107" s="28" t="str">
        <f>IF(ISBLANK(Games!$B107), "",Games!I107)</f>
        <v/>
      </c>
      <c r="P107" s="48" t="str">
        <f>IF(ISBLANK('Prediction Log'!$N107), "",'Prediction Log'!$O107-'Prediction Log'!$N107)</f>
        <v/>
      </c>
      <c r="Q107" s="55" t="str">
        <f>IF(ISBLANK('Prediction Log'!$N107), "",IF('Prediction Log'!$M107&lt;&gt;'Prediction Log'!$H107, "Y", IF(AND('Prediction Log'!$M107='Prediction Log'!$H107, ABS((-1*'Prediction Log'!$P107))&gt;ABS('Prediction Log'!$D107)), "Y", IF('Prediction Log'!$D107='Prediction Log'!$P107, "PUSH", "N"))))</f>
        <v/>
      </c>
      <c r="R107" s="56" t="str">
        <f>IF(ISBLANK('Prediction Log'!$M107), "",IF('Prediction Log'!$P107&lt;'Prediction Log'!$D107, "Y", IF('Prediction Log'!$P107='Prediction Log'!$D107, "PUSH", "N")))</f>
        <v/>
      </c>
      <c r="S107" s="56" t="str">
        <f>IF(ISBLANK('Prediction Log'!$M107), "",IF('Prediction Log'!$P107&lt;'Prediction Log'!$E107, "Y", IF('Prediction Log'!$P107='Prediction Log'!$E107, "PUSH", "N")))</f>
        <v/>
      </c>
      <c r="T107" s="66" t="str">
        <f>IF(ISBLANK('Prediction Log'!$M107), "",IF('Prediction Log'!$J107='Prediction Log'!$M107, "Y", "N"))</f>
        <v/>
      </c>
      <c r="U107" s="57" t="str">
        <f>IF(ISBLANK('Prediction Log'!$M107),"",IF('Prediction Log'!$M107='Prediction Log'!$H107, "Y", "N"))</f>
        <v/>
      </c>
      <c r="V107" s="52" t="str">
        <f>IF(ISBLANK('Prediction Log'!$M107), "",IF('Prediction Log'!$H107&lt;&gt;'Prediction Log'!$M107, "Y",IF(AND('Prediction Log'!$D107&gt;0, 'Prediction Log'!$P107&gt;'Prediction Log'!$D107), "Y", IF(AND('Prediction Log'!$D107&lt;0, 'Prediction Log'!$P107&lt;'Prediction Log'!$D107), "Y", IF('Prediction Log'!$P107='Prediction Log'!$D107, "PUSH", "N")))))</f>
        <v/>
      </c>
      <c r="W107" s="53" t="str">
        <f>IF(ISBLANK('Prediction Log'!$M107), "",IF(AND('Prediction Log'!$U107="Y", 'Prediction Log'!$V107="Y"), "Y", "N"))</f>
        <v/>
      </c>
      <c r="X107" s="54" t="str">
        <f>IF(ISBLANK('Prediction Log'!$M107),"",IF('Prediction Log'!$M107='Prediction Log'!$I107, "Y", "N"))</f>
        <v/>
      </c>
      <c r="Y107" s="54" t="str">
        <f>IF(ISBLANK('Prediction Log'!$M107), "", IF('Prediction Log'!$Z107="N", "N", "Y"))</f>
        <v/>
      </c>
      <c r="Z107" s="54" t="str">
        <f>IF(ISBLANK('Prediction Log'!$M107), "",IF('Prediction Log'!$I107&lt;&gt;'Prediction Log'!$M107, "Y",IF(AND('Prediction Log'!$E107&gt;0, 'Prediction Log'!$P107&gt;'Prediction Log'!$E107), "Y", IF(AND('Prediction Log'!$E107&lt;0, 'Prediction Log'!$P107&lt;'Prediction Log'!$E107), "Y", IF('Prediction Log'!$P107='Prediction Log'!$E107, "PUSH", "N")))))</f>
        <v/>
      </c>
      <c r="AA107" s="54" t="str">
        <f>IF(ISBLANK('Prediction Log'!$M107), "",IF(AND('Prediction Log'!$X107="Y", 'Prediction Log'!$Z107="Y"), "Y", "N"))</f>
        <v/>
      </c>
      <c r="AB107" s="53" t="str">
        <f>IF(ISBLANK('Prediction Log'!$M107), "",IF('Prediction Log'!$D107&gt;0, 'Prediction Log'!$P107-'Prediction Log'!$D107, IF('Prediction Log'!$D107&lt;0, -'Prediction Log'!$P107+'Prediction Log'!$D107, "NA")))</f>
        <v/>
      </c>
      <c r="AC107" s="53" t="str">
        <f>IF(ISBLANK('Prediction Log'!$M107), "",ABS('Prediction Log'!$AB107))</f>
        <v/>
      </c>
      <c r="AD107" s="54" t="str">
        <f>IF(ISBLANK('Prediction Log'!$M107), "",IF('Prediction Log'!$E107&gt;0, 'Prediction Log'!$P107-'Prediction Log'!$E107, IF('Prediction Log'!$E107&lt;0, -'Prediction Log'!$P107+'Prediction Log'!$E107, "NA")))</f>
        <v/>
      </c>
      <c r="AE107" s="54" t="str">
        <f>IF(ISBLANK('Prediction Log'!$M107), "",ABS('Prediction Log'!$AD107))</f>
        <v/>
      </c>
    </row>
    <row r="108" spans="1:31" x14ac:dyDescent="0.45">
      <c r="A108" t="str">
        <f>IF(ISBLANK(Games!$B108), "",Games!A108)</f>
        <v/>
      </c>
      <c r="B108" t="str">
        <f>IF(ISBLANK(Games!$B108), "",Games!B108)</f>
        <v/>
      </c>
      <c r="C108" t="str">
        <f>IF(ISBLANK(Games!$B108), "",Games!C108)</f>
        <v/>
      </c>
      <c r="D108" t="str">
        <f>IF(ISBLANK(Games!$B108), "",Games!D108)</f>
        <v/>
      </c>
      <c r="E108" t="str">
        <f>IF(ISBLANK(Games!$B108), "",Games!E108)</f>
        <v/>
      </c>
      <c r="F108" s="30" t="e">
        <f>'Calc - Win Probability'!N108</f>
        <v>#N/A</v>
      </c>
      <c r="G108" s="28" t="str">
        <f>Games!H108</f>
        <v/>
      </c>
      <c r="H108" s="64" t="str">
        <f>IF(ISBLANK(Games!B108), "", IF('Prediction Log'!$D108&lt;0, 'Prediction Log'!$B108, 'Prediction Log'!$C108))</f>
        <v/>
      </c>
      <c r="I108" s="60" t="str">
        <f>IF(ISBLANK(Games!$B108), "",Games!F108)</f>
        <v/>
      </c>
      <c r="J108" s="60" t="e">
        <f>IF('Prediction Log'!$F108&gt;0.5, 'Prediction Log'!$B108, IF('Prediction Log'!$F108&lt;0.5, 'Prediction Log'!$C108, "PICK"))</f>
        <v>#N/A</v>
      </c>
      <c r="K108" s="62" t="str">
        <f>IF(ISBLANK(Games!B108), "",IF('Prediction Log'!$J108='Prediction Log'!$B108, 'Prediction Log'!$F108, 1-'Prediction Log'!$F108))</f>
        <v/>
      </c>
      <c r="L108" s="28" t="str">
        <f>IF(ISBLANK(Games!$B108), "",Games!I108)</f>
        <v/>
      </c>
      <c r="P108" s="48" t="str">
        <f>IF(ISBLANK('Prediction Log'!$N108), "",'Prediction Log'!$O108-'Prediction Log'!$N108)</f>
        <v/>
      </c>
      <c r="Q108" s="55" t="str">
        <f>IF(ISBLANK('Prediction Log'!$N108), "",IF('Prediction Log'!$M108&lt;&gt;'Prediction Log'!$H108, "Y", IF(AND('Prediction Log'!$M108='Prediction Log'!$H108, ABS((-1*'Prediction Log'!$P108))&gt;ABS('Prediction Log'!$D108)), "Y", IF('Prediction Log'!$D108='Prediction Log'!$P108, "PUSH", "N"))))</f>
        <v/>
      </c>
      <c r="R108" s="56" t="str">
        <f>IF(ISBLANK('Prediction Log'!$M108), "",IF('Prediction Log'!$P108&lt;'Prediction Log'!$D108, "Y", IF('Prediction Log'!$P108='Prediction Log'!$D108, "PUSH", "N")))</f>
        <v/>
      </c>
      <c r="S108" s="56" t="str">
        <f>IF(ISBLANK('Prediction Log'!$M108), "",IF('Prediction Log'!$P108&lt;'Prediction Log'!$E108, "Y", IF('Prediction Log'!$P108='Prediction Log'!$E108, "PUSH", "N")))</f>
        <v/>
      </c>
      <c r="T108" s="66" t="str">
        <f>IF(ISBLANK('Prediction Log'!$M108), "",IF('Prediction Log'!$J108='Prediction Log'!$M108, "Y", "N"))</f>
        <v/>
      </c>
      <c r="U108" s="57" t="str">
        <f>IF(ISBLANK('Prediction Log'!$M108),"",IF('Prediction Log'!$M108='Prediction Log'!$H108, "Y", "N"))</f>
        <v/>
      </c>
      <c r="V108" s="52" t="str">
        <f>IF(ISBLANK('Prediction Log'!$M108), "",IF('Prediction Log'!$H108&lt;&gt;'Prediction Log'!$M108, "Y",IF(AND('Prediction Log'!$D108&gt;0, 'Prediction Log'!$P108&gt;'Prediction Log'!$D108), "Y", IF(AND('Prediction Log'!$D108&lt;0, 'Prediction Log'!$P108&lt;'Prediction Log'!$D108), "Y", IF('Prediction Log'!$P108='Prediction Log'!$D108, "PUSH", "N")))))</f>
        <v/>
      </c>
      <c r="W108" s="53" t="str">
        <f>IF(ISBLANK('Prediction Log'!$M108), "",IF(AND('Prediction Log'!$U108="Y", 'Prediction Log'!$V108="Y"), "Y", "N"))</f>
        <v/>
      </c>
      <c r="X108" s="54" t="str">
        <f>IF(ISBLANK('Prediction Log'!$M108),"",IF('Prediction Log'!$M108='Prediction Log'!$I108, "Y", "N"))</f>
        <v/>
      </c>
      <c r="Y108" s="54" t="str">
        <f>IF(ISBLANK('Prediction Log'!$M108), "", IF('Prediction Log'!$Z108="N", "N", "Y"))</f>
        <v/>
      </c>
      <c r="Z108" s="54" t="str">
        <f>IF(ISBLANK('Prediction Log'!$M108), "",IF('Prediction Log'!$I108&lt;&gt;'Prediction Log'!$M108, "Y",IF(AND('Prediction Log'!$E108&gt;0, 'Prediction Log'!$P108&gt;'Prediction Log'!$E108), "Y", IF(AND('Prediction Log'!$E108&lt;0, 'Prediction Log'!$P108&lt;'Prediction Log'!$E108), "Y", IF('Prediction Log'!$P108='Prediction Log'!$E108, "PUSH", "N")))))</f>
        <v/>
      </c>
      <c r="AA108" s="54" t="str">
        <f>IF(ISBLANK('Prediction Log'!$M108), "",IF(AND('Prediction Log'!$X108="Y", 'Prediction Log'!$Z108="Y"), "Y", "N"))</f>
        <v/>
      </c>
      <c r="AB108" s="53" t="str">
        <f>IF(ISBLANK('Prediction Log'!$M108), "",IF('Prediction Log'!$D108&gt;0, 'Prediction Log'!$P108-'Prediction Log'!$D108, IF('Prediction Log'!$D108&lt;0, -'Prediction Log'!$P108+'Prediction Log'!$D108, "NA")))</f>
        <v/>
      </c>
      <c r="AC108" s="53" t="str">
        <f>IF(ISBLANK('Prediction Log'!$M108), "",ABS('Prediction Log'!$AB108))</f>
        <v/>
      </c>
      <c r="AD108" s="54" t="str">
        <f>IF(ISBLANK('Prediction Log'!$M108), "",IF('Prediction Log'!$E108&gt;0, 'Prediction Log'!$P108-'Prediction Log'!$E108, IF('Prediction Log'!$E108&lt;0, -'Prediction Log'!$P108+'Prediction Log'!$E108, "NA")))</f>
        <v/>
      </c>
      <c r="AE108" s="54" t="str">
        <f>IF(ISBLANK('Prediction Log'!$M108), "",ABS('Prediction Log'!$AD108))</f>
        <v/>
      </c>
    </row>
    <row r="109" spans="1:31" x14ac:dyDescent="0.45">
      <c r="A109" t="str">
        <f>IF(ISBLANK(Games!$B109), "",Games!A109)</f>
        <v/>
      </c>
      <c r="B109" t="str">
        <f>IF(ISBLANK(Games!$B109), "",Games!B109)</f>
        <v/>
      </c>
      <c r="C109" t="str">
        <f>IF(ISBLANK(Games!$B109), "",Games!C109)</f>
        <v/>
      </c>
      <c r="D109" t="str">
        <f>IF(ISBLANK(Games!$B109), "",Games!D109)</f>
        <v/>
      </c>
      <c r="E109" t="str">
        <f>IF(ISBLANK(Games!$B109), "",Games!E109)</f>
        <v/>
      </c>
      <c r="F109" s="30" t="e">
        <f>'Calc - Win Probability'!N109</f>
        <v>#N/A</v>
      </c>
      <c r="G109" s="28" t="str">
        <f>Games!H109</f>
        <v/>
      </c>
      <c r="H109" s="64" t="str">
        <f>IF(ISBLANK(Games!B109), "", IF('Prediction Log'!$D109&lt;0, 'Prediction Log'!$B109, 'Prediction Log'!$C109))</f>
        <v/>
      </c>
      <c r="I109" s="60" t="str">
        <f>IF(ISBLANK(Games!$B109), "",Games!F109)</f>
        <v/>
      </c>
      <c r="J109" s="60" t="e">
        <f>IF('Prediction Log'!$F109&gt;0.5, 'Prediction Log'!$B109, IF('Prediction Log'!$F109&lt;0.5, 'Prediction Log'!$C109, "PICK"))</f>
        <v>#N/A</v>
      </c>
      <c r="K109" s="62" t="str">
        <f>IF(ISBLANK(Games!B109), "",IF('Prediction Log'!$J109='Prediction Log'!$B109, 'Prediction Log'!$F109, 1-'Prediction Log'!$F109))</f>
        <v/>
      </c>
      <c r="L109" s="28" t="str">
        <f>IF(ISBLANK(Games!$B109), "",Games!I109)</f>
        <v/>
      </c>
      <c r="P109" s="48" t="str">
        <f>IF(ISBLANK('Prediction Log'!$N109), "",'Prediction Log'!$O109-'Prediction Log'!$N109)</f>
        <v/>
      </c>
      <c r="Q109" s="55" t="str">
        <f>IF(ISBLANK('Prediction Log'!$N109), "",IF('Prediction Log'!$M109&lt;&gt;'Prediction Log'!$H109, "Y", IF(AND('Prediction Log'!$M109='Prediction Log'!$H109, ABS((-1*'Prediction Log'!$P109))&gt;ABS('Prediction Log'!$D109)), "Y", IF('Prediction Log'!$D109='Prediction Log'!$P109, "PUSH", "N"))))</f>
        <v/>
      </c>
      <c r="R109" s="56" t="str">
        <f>IF(ISBLANK('Prediction Log'!$M109), "",IF('Prediction Log'!$P109&lt;'Prediction Log'!$D109, "Y", IF('Prediction Log'!$P109='Prediction Log'!$D109, "PUSH", "N")))</f>
        <v/>
      </c>
      <c r="S109" s="56" t="str">
        <f>IF(ISBLANK('Prediction Log'!$M109), "",IF('Prediction Log'!$P109&lt;'Prediction Log'!$E109, "Y", IF('Prediction Log'!$P109='Prediction Log'!$E109, "PUSH", "N")))</f>
        <v/>
      </c>
      <c r="T109" s="66" t="str">
        <f>IF(ISBLANK('Prediction Log'!$M109), "",IF('Prediction Log'!$J109='Prediction Log'!$M109, "Y", "N"))</f>
        <v/>
      </c>
      <c r="U109" s="57" t="str">
        <f>IF(ISBLANK('Prediction Log'!$M109),"",IF('Prediction Log'!$M109='Prediction Log'!$H109, "Y", "N"))</f>
        <v/>
      </c>
      <c r="V109" s="52" t="str">
        <f>IF(ISBLANK('Prediction Log'!$M109), "",IF('Prediction Log'!$H109&lt;&gt;'Prediction Log'!$M109, "Y",IF(AND('Prediction Log'!$D109&gt;0, 'Prediction Log'!$P109&gt;'Prediction Log'!$D109), "Y", IF(AND('Prediction Log'!$D109&lt;0, 'Prediction Log'!$P109&lt;'Prediction Log'!$D109), "Y", IF('Prediction Log'!$P109='Prediction Log'!$D109, "PUSH", "N")))))</f>
        <v/>
      </c>
      <c r="W109" s="53" t="str">
        <f>IF(ISBLANK('Prediction Log'!$M109), "",IF(AND('Prediction Log'!$U109="Y", 'Prediction Log'!$V109="Y"), "Y", "N"))</f>
        <v/>
      </c>
      <c r="X109" s="54" t="str">
        <f>IF(ISBLANK('Prediction Log'!$M109),"",IF('Prediction Log'!$M109='Prediction Log'!$I109, "Y", "N"))</f>
        <v/>
      </c>
      <c r="Y109" s="54" t="str">
        <f>IF(ISBLANK('Prediction Log'!$M109), "", IF('Prediction Log'!$Z109="N", "N", "Y"))</f>
        <v/>
      </c>
      <c r="Z109" s="54" t="str">
        <f>IF(ISBLANK('Prediction Log'!$M109), "",IF('Prediction Log'!$I109&lt;&gt;'Prediction Log'!$M109, "Y",IF(AND('Prediction Log'!$E109&gt;0, 'Prediction Log'!$P109&gt;'Prediction Log'!$E109), "Y", IF(AND('Prediction Log'!$E109&lt;0, 'Prediction Log'!$P109&lt;'Prediction Log'!$E109), "Y", IF('Prediction Log'!$P109='Prediction Log'!$E109, "PUSH", "N")))))</f>
        <v/>
      </c>
      <c r="AA109" s="54" t="str">
        <f>IF(ISBLANK('Prediction Log'!$M109), "",IF(AND('Prediction Log'!$X109="Y", 'Prediction Log'!$Z109="Y"), "Y", "N"))</f>
        <v/>
      </c>
      <c r="AB109" s="53" t="str">
        <f>IF(ISBLANK('Prediction Log'!$M109), "",IF('Prediction Log'!$D109&gt;0, 'Prediction Log'!$P109-'Prediction Log'!$D109, IF('Prediction Log'!$D109&lt;0, -'Prediction Log'!$P109+'Prediction Log'!$D109, "NA")))</f>
        <v/>
      </c>
      <c r="AC109" s="53" t="str">
        <f>IF(ISBLANK('Prediction Log'!$M109), "",ABS('Prediction Log'!$AB109))</f>
        <v/>
      </c>
      <c r="AD109" s="54" t="str">
        <f>IF(ISBLANK('Prediction Log'!$M109), "",IF('Prediction Log'!$E109&gt;0, 'Prediction Log'!$P109-'Prediction Log'!$E109, IF('Prediction Log'!$E109&lt;0, -'Prediction Log'!$P109+'Prediction Log'!$E109, "NA")))</f>
        <v/>
      </c>
      <c r="AE109" s="54" t="str">
        <f>IF(ISBLANK('Prediction Log'!$M109), "",ABS('Prediction Log'!$AD109))</f>
        <v/>
      </c>
    </row>
    <row r="110" spans="1:31" x14ac:dyDescent="0.45">
      <c r="A110" t="str">
        <f>IF(ISBLANK(Games!$B110), "",Games!A110)</f>
        <v/>
      </c>
      <c r="B110" t="str">
        <f>IF(ISBLANK(Games!$B110), "",Games!B110)</f>
        <v/>
      </c>
      <c r="C110" t="str">
        <f>IF(ISBLANK(Games!$B110), "",Games!C110)</f>
        <v/>
      </c>
      <c r="D110" t="str">
        <f>IF(ISBLANK(Games!$B110), "",Games!D110)</f>
        <v/>
      </c>
      <c r="E110" t="str">
        <f>IF(ISBLANK(Games!$B110), "",Games!E110)</f>
        <v/>
      </c>
      <c r="F110" s="30" t="e">
        <f>'Calc - Win Probability'!N110</f>
        <v>#N/A</v>
      </c>
      <c r="G110" s="28" t="str">
        <f>Games!H110</f>
        <v/>
      </c>
      <c r="H110" s="64" t="str">
        <f>IF(ISBLANK(Games!B110), "", IF('Prediction Log'!$D110&lt;0, 'Prediction Log'!$B110, 'Prediction Log'!$C110))</f>
        <v/>
      </c>
      <c r="I110" s="60" t="str">
        <f>IF(ISBLANK(Games!$B110), "",Games!F110)</f>
        <v/>
      </c>
      <c r="J110" s="60" t="e">
        <f>IF('Prediction Log'!$F110&gt;0.5, 'Prediction Log'!$B110, IF('Prediction Log'!$F110&lt;0.5, 'Prediction Log'!$C110, "PICK"))</f>
        <v>#N/A</v>
      </c>
      <c r="K110" s="62" t="str">
        <f>IF(ISBLANK(Games!B110), "",IF('Prediction Log'!$J110='Prediction Log'!$B110, 'Prediction Log'!$F110, 1-'Prediction Log'!$F110))</f>
        <v/>
      </c>
      <c r="L110" s="28" t="str">
        <f>IF(ISBLANK(Games!$B110), "",Games!I110)</f>
        <v/>
      </c>
      <c r="P110" s="48" t="str">
        <f>IF(ISBLANK('Prediction Log'!$N110), "",'Prediction Log'!$O110-'Prediction Log'!$N110)</f>
        <v/>
      </c>
      <c r="Q110" s="55" t="str">
        <f>IF(ISBLANK('Prediction Log'!$N110), "",IF('Prediction Log'!$M110&lt;&gt;'Prediction Log'!$H110, "Y", IF(AND('Prediction Log'!$M110='Prediction Log'!$H110, ABS((-1*'Prediction Log'!$P110))&gt;ABS('Prediction Log'!$D110)), "Y", IF('Prediction Log'!$D110='Prediction Log'!$P110, "PUSH", "N"))))</f>
        <v/>
      </c>
      <c r="R110" s="56" t="str">
        <f>IF(ISBLANK('Prediction Log'!$M110), "",IF('Prediction Log'!$P110&lt;'Prediction Log'!$D110, "Y", IF('Prediction Log'!$P110='Prediction Log'!$D110, "PUSH", "N")))</f>
        <v/>
      </c>
      <c r="S110" s="56" t="str">
        <f>IF(ISBLANK('Prediction Log'!$M110), "",IF('Prediction Log'!$P110&lt;'Prediction Log'!$E110, "Y", IF('Prediction Log'!$P110='Prediction Log'!$E110, "PUSH", "N")))</f>
        <v/>
      </c>
      <c r="T110" s="66" t="str">
        <f>IF(ISBLANK('Prediction Log'!$M110), "",IF('Prediction Log'!$J110='Prediction Log'!$M110, "Y", "N"))</f>
        <v/>
      </c>
      <c r="U110" s="57" t="str">
        <f>IF(ISBLANK('Prediction Log'!$M110),"",IF('Prediction Log'!$M110='Prediction Log'!$H110, "Y", "N"))</f>
        <v/>
      </c>
      <c r="V110" s="52" t="str">
        <f>IF(ISBLANK('Prediction Log'!$M110), "",IF('Prediction Log'!$H110&lt;&gt;'Prediction Log'!$M110, "Y",IF(AND('Prediction Log'!$D110&gt;0, 'Prediction Log'!$P110&gt;'Prediction Log'!$D110), "Y", IF(AND('Prediction Log'!$D110&lt;0, 'Prediction Log'!$P110&lt;'Prediction Log'!$D110), "Y", IF('Prediction Log'!$P110='Prediction Log'!$D110, "PUSH", "N")))))</f>
        <v/>
      </c>
      <c r="W110" s="53" t="str">
        <f>IF(ISBLANK('Prediction Log'!$M110), "",IF(AND('Prediction Log'!$U110="Y", 'Prediction Log'!$V110="Y"), "Y", "N"))</f>
        <v/>
      </c>
      <c r="X110" s="54" t="str">
        <f>IF(ISBLANK('Prediction Log'!$M110),"",IF('Prediction Log'!$M110='Prediction Log'!$I110, "Y", "N"))</f>
        <v/>
      </c>
      <c r="Y110" s="54" t="str">
        <f>IF(ISBLANK('Prediction Log'!$M110), "", IF('Prediction Log'!$Z110="N", "N", "Y"))</f>
        <v/>
      </c>
      <c r="Z110" s="54" t="str">
        <f>IF(ISBLANK('Prediction Log'!$M110), "",IF('Prediction Log'!$I110&lt;&gt;'Prediction Log'!$M110, "Y",IF(AND('Prediction Log'!$E110&gt;0, 'Prediction Log'!$P110&gt;'Prediction Log'!$E110), "Y", IF(AND('Prediction Log'!$E110&lt;0, 'Prediction Log'!$P110&lt;'Prediction Log'!$E110), "Y", IF('Prediction Log'!$P110='Prediction Log'!$E110, "PUSH", "N")))))</f>
        <v/>
      </c>
      <c r="AA110" s="54" t="str">
        <f>IF(ISBLANK('Prediction Log'!$M110), "",IF(AND('Prediction Log'!$X110="Y", 'Prediction Log'!$Z110="Y"), "Y", "N"))</f>
        <v/>
      </c>
      <c r="AB110" s="53" t="str">
        <f>IF(ISBLANK('Prediction Log'!$M110), "",IF('Prediction Log'!$D110&gt;0, 'Prediction Log'!$P110-'Prediction Log'!$D110, IF('Prediction Log'!$D110&lt;0, -'Prediction Log'!$P110+'Prediction Log'!$D110, "NA")))</f>
        <v/>
      </c>
      <c r="AC110" s="53" t="str">
        <f>IF(ISBLANK('Prediction Log'!$M110), "",ABS('Prediction Log'!$AB110))</f>
        <v/>
      </c>
      <c r="AD110" s="54" t="str">
        <f>IF(ISBLANK('Prediction Log'!$M110), "",IF('Prediction Log'!$E110&gt;0, 'Prediction Log'!$P110-'Prediction Log'!$E110, IF('Prediction Log'!$E110&lt;0, -'Prediction Log'!$P110+'Prediction Log'!$E110, "NA")))</f>
        <v/>
      </c>
      <c r="AE110" s="54" t="str">
        <f>IF(ISBLANK('Prediction Log'!$M110), "",ABS('Prediction Log'!$AD110))</f>
        <v/>
      </c>
    </row>
    <row r="111" spans="1:31" x14ac:dyDescent="0.45">
      <c r="A111" t="str">
        <f>IF(ISBLANK(Games!$B111), "",Games!A111)</f>
        <v/>
      </c>
      <c r="B111" t="str">
        <f>IF(ISBLANK(Games!$B111), "",Games!B111)</f>
        <v/>
      </c>
      <c r="C111" t="str">
        <f>IF(ISBLANK(Games!$B111), "",Games!C111)</f>
        <v/>
      </c>
      <c r="D111" t="str">
        <f>IF(ISBLANK(Games!$B111), "",Games!D111)</f>
        <v/>
      </c>
      <c r="E111" t="str">
        <f>IF(ISBLANK(Games!$B111), "",Games!E111)</f>
        <v/>
      </c>
      <c r="F111" s="30" t="e">
        <f>'Calc - Win Probability'!N111</f>
        <v>#N/A</v>
      </c>
      <c r="G111" s="28" t="str">
        <f>Games!H111</f>
        <v/>
      </c>
      <c r="H111" s="64" t="str">
        <f>IF(ISBLANK(Games!B111), "", IF('Prediction Log'!$D111&lt;0, 'Prediction Log'!$B111, 'Prediction Log'!$C111))</f>
        <v/>
      </c>
      <c r="I111" s="60" t="str">
        <f>IF(ISBLANK(Games!$B111), "",Games!F111)</f>
        <v/>
      </c>
      <c r="J111" s="60" t="e">
        <f>IF('Prediction Log'!$F111&gt;0.5, 'Prediction Log'!$B111, IF('Prediction Log'!$F111&lt;0.5, 'Prediction Log'!$C111, "PICK"))</f>
        <v>#N/A</v>
      </c>
      <c r="K111" s="62" t="str">
        <f>IF(ISBLANK(Games!B111), "",IF('Prediction Log'!$J111='Prediction Log'!$B111, 'Prediction Log'!$F111, 1-'Prediction Log'!$F111))</f>
        <v/>
      </c>
      <c r="L111" s="28" t="str">
        <f>IF(ISBLANK(Games!$B111), "",Games!I111)</f>
        <v/>
      </c>
      <c r="P111" s="48" t="str">
        <f>IF(ISBLANK('Prediction Log'!$N111), "",'Prediction Log'!$O111-'Prediction Log'!$N111)</f>
        <v/>
      </c>
      <c r="Q111" s="55" t="str">
        <f>IF(ISBLANK('Prediction Log'!$N111), "",IF('Prediction Log'!$M111&lt;&gt;'Prediction Log'!$H111, "Y", IF(AND('Prediction Log'!$M111='Prediction Log'!$H111, ABS((-1*'Prediction Log'!$P111))&gt;ABS('Prediction Log'!$D111)), "Y", IF('Prediction Log'!$D111='Prediction Log'!$P111, "PUSH", "N"))))</f>
        <v/>
      </c>
      <c r="R111" s="56" t="str">
        <f>IF(ISBLANK('Prediction Log'!$M111), "",IF('Prediction Log'!$P111&lt;'Prediction Log'!$D111, "Y", IF('Prediction Log'!$P111='Prediction Log'!$D111, "PUSH", "N")))</f>
        <v/>
      </c>
      <c r="S111" s="56" t="str">
        <f>IF(ISBLANK('Prediction Log'!$M111), "",IF('Prediction Log'!$P111&lt;'Prediction Log'!$E111, "Y", IF('Prediction Log'!$P111='Prediction Log'!$E111, "PUSH", "N")))</f>
        <v/>
      </c>
      <c r="T111" s="66" t="str">
        <f>IF(ISBLANK('Prediction Log'!$M111), "",IF('Prediction Log'!$J111='Prediction Log'!$M111, "Y", "N"))</f>
        <v/>
      </c>
      <c r="U111" s="57" t="str">
        <f>IF(ISBLANK('Prediction Log'!$M111),"",IF('Prediction Log'!$M111='Prediction Log'!$H111, "Y", "N"))</f>
        <v/>
      </c>
      <c r="V111" s="52" t="str">
        <f>IF(ISBLANK('Prediction Log'!$M111), "",IF('Prediction Log'!$H111&lt;&gt;'Prediction Log'!$M111, "Y",IF(AND('Prediction Log'!$D111&gt;0, 'Prediction Log'!$P111&gt;'Prediction Log'!$D111), "Y", IF(AND('Prediction Log'!$D111&lt;0, 'Prediction Log'!$P111&lt;'Prediction Log'!$D111), "Y", IF('Prediction Log'!$P111='Prediction Log'!$D111, "PUSH", "N")))))</f>
        <v/>
      </c>
      <c r="W111" s="53" t="str">
        <f>IF(ISBLANK('Prediction Log'!$M111), "",IF(AND('Prediction Log'!$U111="Y", 'Prediction Log'!$V111="Y"), "Y", "N"))</f>
        <v/>
      </c>
      <c r="X111" s="54" t="str">
        <f>IF(ISBLANK('Prediction Log'!$M111),"",IF('Prediction Log'!$M111='Prediction Log'!$I111, "Y", "N"))</f>
        <v/>
      </c>
      <c r="Y111" s="54" t="str">
        <f>IF(ISBLANK('Prediction Log'!$M111), "", IF('Prediction Log'!$Z111="N", "N", "Y"))</f>
        <v/>
      </c>
      <c r="Z111" s="54" t="str">
        <f>IF(ISBLANK('Prediction Log'!$M111), "",IF('Prediction Log'!$I111&lt;&gt;'Prediction Log'!$M111, "Y",IF(AND('Prediction Log'!$E111&gt;0, 'Prediction Log'!$P111&gt;'Prediction Log'!$E111), "Y", IF(AND('Prediction Log'!$E111&lt;0, 'Prediction Log'!$P111&lt;'Prediction Log'!$E111), "Y", IF('Prediction Log'!$P111='Prediction Log'!$E111, "PUSH", "N")))))</f>
        <v/>
      </c>
      <c r="AA111" s="54" t="str">
        <f>IF(ISBLANK('Prediction Log'!$M111), "",IF(AND('Prediction Log'!$X111="Y", 'Prediction Log'!$Z111="Y"), "Y", "N"))</f>
        <v/>
      </c>
      <c r="AB111" s="53" t="str">
        <f>IF(ISBLANK('Prediction Log'!$M111), "",IF('Prediction Log'!$D111&gt;0, 'Prediction Log'!$P111-'Prediction Log'!$D111, IF('Prediction Log'!$D111&lt;0, -'Prediction Log'!$P111+'Prediction Log'!$D111, "NA")))</f>
        <v/>
      </c>
      <c r="AC111" s="53" t="str">
        <f>IF(ISBLANK('Prediction Log'!$M111), "",ABS('Prediction Log'!$AB111))</f>
        <v/>
      </c>
      <c r="AD111" s="54" t="str">
        <f>IF(ISBLANK('Prediction Log'!$M111), "",IF('Prediction Log'!$E111&gt;0, 'Prediction Log'!$P111-'Prediction Log'!$E111, IF('Prediction Log'!$E111&lt;0, -'Prediction Log'!$P111+'Prediction Log'!$E111, "NA")))</f>
        <v/>
      </c>
      <c r="AE111" s="54" t="str">
        <f>IF(ISBLANK('Prediction Log'!$M111), "",ABS('Prediction Log'!$AD111))</f>
        <v/>
      </c>
    </row>
    <row r="112" spans="1:31" x14ac:dyDescent="0.45">
      <c r="A112" t="str">
        <f>IF(ISBLANK(Games!$B112), "",Games!A112)</f>
        <v/>
      </c>
      <c r="B112" t="str">
        <f>IF(ISBLANK(Games!$B112), "",Games!B112)</f>
        <v/>
      </c>
      <c r="C112" t="str">
        <f>IF(ISBLANK(Games!$B112), "",Games!C112)</f>
        <v/>
      </c>
      <c r="D112" t="str">
        <f>IF(ISBLANK(Games!$B112), "",Games!D112)</f>
        <v/>
      </c>
      <c r="E112" t="str">
        <f>IF(ISBLANK(Games!$B112), "",Games!E112)</f>
        <v/>
      </c>
      <c r="F112" s="30" t="e">
        <f>'Calc - Win Probability'!N112</f>
        <v>#N/A</v>
      </c>
      <c r="G112" s="28" t="str">
        <f>Games!H112</f>
        <v/>
      </c>
      <c r="H112" s="64" t="str">
        <f>IF(ISBLANK(Games!B112), "", IF('Prediction Log'!$D112&lt;0, 'Prediction Log'!$B112, 'Prediction Log'!$C112))</f>
        <v/>
      </c>
      <c r="I112" s="60" t="str">
        <f>IF(ISBLANK(Games!$B112), "",Games!F112)</f>
        <v/>
      </c>
      <c r="J112" s="60" t="e">
        <f>IF('Prediction Log'!$F112&gt;0.5, 'Prediction Log'!$B112, IF('Prediction Log'!$F112&lt;0.5, 'Prediction Log'!$C112, "PICK"))</f>
        <v>#N/A</v>
      </c>
      <c r="K112" s="62" t="str">
        <f>IF(ISBLANK(Games!B112), "",IF('Prediction Log'!$J112='Prediction Log'!$B112, 'Prediction Log'!$F112, 1-'Prediction Log'!$F112))</f>
        <v/>
      </c>
      <c r="L112" s="28" t="str">
        <f>IF(ISBLANK(Games!$B112), "",Games!I112)</f>
        <v/>
      </c>
      <c r="P112" s="48" t="str">
        <f>IF(ISBLANK('Prediction Log'!$N112), "",'Prediction Log'!$O112-'Prediction Log'!$N112)</f>
        <v/>
      </c>
      <c r="Q112" s="55" t="str">
        <f>IF(ISBLANK('Prediction Log'!$N112), "",IF('Prediction Log'!$M112&lt;&gt;'Prediction Log'!$H112, "Y", IF(AND('Prediction Log'!$M112='Prediction Log'!$H112, ABS((-1*'Prediction Log'!$P112))&gt;ABS('Prediction Log'!$D112)), "Y", IF('Prediction Log'!$D112='Prediction Log'!$P112, "PUSH", "N"))))</f>
        <v/>
      </c>
      <c r="R112" s="56" t="str">
        <f>IF(ISBLANK('Prediction Log'!$M112), "",IF('Prediction Log'!$P112&lt;'Prediction Log'!$D112, "Y", IF('Prediction Log'!$P112='Prediction Log'!$D112, "PUSH", "N")))</f>
        <v/>
      </c>
      <c r="S112" s="56" t="str">
        <f>IF(ISBLANK('Prediction Log'!$M112), "",IF('Prediction Log'!$P112&lt;'Prediction Log'!$E112, "Y", IF('Prediction Log'!$P112='Prediction Log'!$E112, "PUSH", "N")))</f>
        <v/>
      </c>
      <c r="T112" s="66" t="str">
        <f>IF(ISBLANK('Prediction Log'!$M112), "",IF('Prediction Log'!$J112='Prediction Log'!$M112, "Y", "N"))</f>
        <v/>
      </c>
      <c r="U112" s="57" t="str">
        <f>IF(ISBLANK('Prediction Log'!$M112),"",IF('Prediction Log'!$M112='Prediction Log'!$H112, "Y", "N"))</f>
        <v/>
      </c>
      <c r="V112" s="52" t="str">
        <f>IF(ISBLANK('Prediction Log'!$M112), "",IF('Prediction Log'!$H112&lt;&gt;'Prediction Log'!$M112, "Y",IF(AND('Prediction Log'!$D112&gt;0, 'Prediction Log'!$P112&gt;'Prediction Log'!$D112), "Y", IF(AND('Prediction Log'!$D112&lt;0, 'Prediction Log'!$P112&lt;'Prediction Log'!$D112), "Y", IF('Prediction Log'!$P112='Prediction Log'!$D112, "PUSH", "N")))))</f>
        <v/>
      </c>
      <c r="W112" s="53" t="str">
        <f>IF(ISBLANK('Prediction Log'!$M112), "",IF(AND('Prediction Log'!$U112="Y", 'Prediction Log'!$V112="Y"), "Y", "N"))</f>
        <v/>
      </c>
      <c r="X112" s="54" t="str">
        <f>IF(ISBLANK('Prediction Log'!$M112),"",IF('Prediction Log'!$M112='Prediction Log'!$I112, "Y", "N"))</f>
        <v/>
      </c>
      <c r="Y112" s="54" t="str">
        <f>IF(ISBLANK('Prediction Log'!$M112), "", IF('Prediction Log'!$Z112="N", "N", "Y"))</f>
        <v/>
      </c>
      <c r="Z112" s="54" t="str">
        <f>IF(ISBLANK('Prediction Log'!$M112), "",IF('Prediction Log'!$I112&lt;&gt;'Prediction Log'!$M112, "Y",IF(AND('Prediction Log'!$E112&gt;0, 'Prediction Log'!$P112&gt;'Prediction Log'!$E112), "Y", IF(AND('Prediction Log'!$E112&lt;0, 'Prediction Log'!$P112&lt;'Prediction Log'!$E112), "Y", IF('Prediction Log'!$P112='Prediction Log'!$E112, "PUSH", "N")))))</f>
        <v/>
      </c>
      <c r="AA112" s="54" t="str">
        <f>IF(ISBLANK('Prediction Log'!$M112), "",IF(AND('Prediction Log'!$X112="Y", 'Prediction Log'!$Z112="Y"), "Y", "N"))</f>
        <v/>
      </c>
      <c r="AB112" s="53" t="str">
        <f>IF(ISBLANK('Prediction Log'!$M112), "",IF('Prediction Log'!$D112&gt;0, 'Prediction Log'!$P112-'Prediction Log'!$D112, IF('Prediction Log'!$D112&lt;0, -'Prediction Log'!$P112+'Prediction Log'!$D112, "NA")))</f>
        <v/>
      </c>
      <c r="AC112" s="53" t="str">
        <f>IF(ISBLANK('Prediction Log'!$M112), "",ABS('Prediction Log'!$AB112))</f>
        <v/>
      </c>
      <c r="AD112" s="54" t="str">
        <f>IF(ISBLANK('Prediction Log'!$M112), "",IF('Prediction Log'!$E112&gt;0, 'Prediction Log'!$P112-'Prediction Log'!$E112, IF('Prediction Log'!$E112&lt;0, -'Prediction Log'!$P112+'Prediction Log'!$E112, "NA")))</f>
        <v/>
      </c>
      <c r="AE112" s="54" t="str">
        <f>IF(ISBLANK('Prediction Log'!$M112), "",ABS('Prediction Log'!$AD112))</f>
        <v/>
      </c>
    </row>
    <row r="113" spans="1:31" x14ac:dyDescent="0.45">
      <c r="A113" t="str">
        <f>IF(ISBLANK(Games!$B113), "",Games!A113)</f>
        <v/>
      </c>
      <c r="B113" t="str">
        <f>IF(ISBLANK(Games!$B113), "",Games!B113)</f>
        <v/>
      </c>
      <c r="C113" t="str">
        <f>IF(ISBLANK(Games!$B113), "",Games!C113)</f>
        <v/>
      </c>
      <c r="D113" t="str">
        <f>IF(ISBLANK(Games!$B113), "",Games!D113)</f>
        <v/>
      </c>
      <c r="E113" t="str">
        <f>IF(ISBLANK(Games!$B113), "",Games!E113)</f>
        <v/>
      </c>
      <c r="F113" s="30" t="e">
        <f>'Calc - Win Probability'!N113</f>
        <v>#N/A</v>
      </c>
      <c r="G113" s="28" t="str">
        <f>Games!H113</f>
        <v/>
      </c>
      <c r="H113" s="64" t="str">
        <f>IF(ISBLANK(Games!B113), "", IF('Prediction Log'!$D113&lt;0, 'Prediction Log'!$B113, 'Prediction Log'!$C113))</f>
        <v/>
      </c>
      <c r="I113" s="60" t="str">
        <f>IF(ISBLANK(Games!$B113), "",Games!F113)</f>
        <v/>
      </c>
      <c r="J113" s="60" t="e">
        <f>IF('Prediction Log'!$F113&gt;0.5, 'Prediction Log'!$B113, IF('Prediction Log'!$F113&lt;0.5, 'Prediction Log'!$C113, "PICK"))</f>
        <v>#N/A</v>
      </c>
      <c r="K113" s="62" t="str">
        <f>IF(ISBLANK(Games!B113), "",IF('Prediction Log'!$J113='Prediction Log'!$B113, 'Prediction Log'!$F113, 1-'Prediction Log'!$F113))</f>
        <v/>
      </c>
      <c r="L113" s="28" t="str">
        <f>IF(ISBLANK(Games!$B113), "",Games!I113)</f>
        <v/>
      </c>
      <c r="P113" s="48" t="str">
        <f>IF(ISBLANK('Prediction Log'!$N113), "",'Prediction Log'!$O113-'Prediction Log'!$N113)</f>
        <v/>
      </c>
      <c r="Q113" s="55" t="str">
        <f>IF(ISBLANK('Prediction Log'!$N113), "",IF('Prediction Log'!$M113&lt;&gt;'Prediction Log'!$H113, "Y", IF(AND('Prediction Log'!$M113='Prediction Log'!$H113, ABS((-1*'Prediction Log'!$P113))&gt;ABS('Prediction Log'!$D113)), "Y", IF('Prediction Log'!$D113='Prediction Log'!$P113, "PUSH", "N"))))</f>
        <v/>
      </c>
      <c r="R113" s="56" t="str">
        <f>IF(ISBLANK('Prediction Log'!$M113), "",IF('Prediction Log'!$P113&lt;'Prediction Log'!$D113, "Y", IF('Prediction Log'!$P113='Prediction Log'!$D113, "PUSH", "N")))</f>
        <v/>
      </c>
      <c r="S113" s="56" t="str">
        <f>IF(ISBLANK('Prediction Log'!$M113), "",IF('Prediction Log'!$P113&lt;'Prediction Log'!$E113, "Y", IF('Prediction Log'!$P113='Prediction Log'!$E113, "PUSH", "N")))</f>
        <v/>
      </c>
      <c r="T113" s="66" t="str">
        <f>IF(ISBLANK('Prediction Log'!$M113), "",IF('Prediction Log'!$J113='Prediction Log'!$M113, "Y", "N"))</f>
        <v/>
      </c>
      <c r="U113" s="57" t="str">
        <f>IF(ISBLANK('Prediction Log'!$M113),"",IF('Prediction Log'!$M113='Prediction Log'!$H113, "Y", "N"))</f>
        <v/>
      </c>
      <c r="V113" s="52" t="str">
        <f>IF(ISBLANK('Prediction Log'!$M113), "",IF('Prediction Log'!$H113&lt;&gt;'Prediction Log'!$M113, "Y",IF(AND('Prediction Log'!$D113&gt;0, 'Prediction Log'!$P113&gt;'Prediction Log'!$D113), "Y", IF(AND('Prediction Log'!$D113&lt;0, 'Prediction Log'!$P113&lt;'Prediction Log'!$D113), "Y", IF('Prediction Log'!$P113='Prediction Log'!$D113, "PUSH", "N")))))</f>
        <v/>
      </c>
      <c r="W113" s="53" t="str">
        <f>IF(ISBLANK('Prediction Log'!$M113), "",IF(AND('Prediction Log'!$U113="Y", 'Prediction Log'!$V113="Y"), "Y", "N"))</f>
        <v/>
      </c>
      <c r="X113" s="54" t="str">
        <f>IF(ISBLANK('Prediction Log'!$M113),"",IF('Prediction Log'!$M113='Prediction Log'!$I113, "Y", "N"))</f>
        <v/>
      </c>
      <c r="Y113" s="54" t="str">
        <f>IF(ISBLANK('Prediction Log'!$M113), "", IF('Prediction Log'!$Z113="N", "N", "Y"))</f>
        <v/>
      </c>
      <c r="Z113" s="54" t="str">
        <f>IF(ISBLANK('Prediction Log'!$M113), "",IF('Prediction Log'!$I113&lt;&gt;'Prediction Log'!$M113, "Y",IF(AND('Prediction Log'!$E113&gt;0, 'Prediction Log'!$P113&gt;'Prediction Log'!$E113), "Y", IF(AND('Prediction Log'!$E113&lt;0, 'Prediction Log'!$P113&lt;'Prediction Log'!$E113), "Y", IF('Prediction Log'!$P113='Prediction Log'!$E113, "PUSH", "N")))))</f>
        <v/>
      </c>
      <c r="AA113" s="54" t="str">
        <f>IF(ISBLANK('Prediction Log'!$M113), "",IF(AND('Prediction Log'!$X113="Y", 'Prediction Log'!$Z113="Y"), "Y", "N"))</f>
        <v/>
      </c>
      <c r="AB113" s="53" t="str">
        <f>IF(ISBLANK('Prediction Log'!$M113), "",IF('Prediction Log'!$D113&gt;0, 'Prediction Log'!$P113-'Prediction Log'!$D113, IF('Prediction Log'!$D113&lt;0, -'Prediction Log'!$P113+'Prediction Log'!$D113, "NA")))</f>
        <v/>
      </c>
      <c r="AC113" s="53" t="str">
        <f>IF(ISBLANK('Prediction Log'!$M113), "",ABS('Prediction Log'!$AB113))</f>
        <v/>
      </c>
      <c r="AD113" s="54" t="str">
        <f>IF(ISBLANK('Prediction Log'!$M113), "",IF('Prediction Log'!$E113&gt;0, 'Prediction Log'!$P113-'Prediction Log'!$E113, IF('Prediction Log'!$E113&lt;0, -'Prediction Log'!$P113+'Prediction Log'!$E113, "NA")))</f>
        <v/>
      </c>
      <c r="AE113" s="54" t="str">
        <f>IF(ISBLANK('Prediction Log'!$M113), "",ABS('Prediction Log'!$AD113))</f>
        <v/>
      </c>
    </row>
    <row r="114" spans="1:31" x14ac:dyDescent="0.45">
      <c r="A114" t="str">
        <f>IF(ISBLANK(Games!$B114), "",Games!A114)</f>
        <v/>
      </c>
      <c r="B114" t="str">
        <f>IF(ISBLANK(Games!$B114), "",Games!B114)</f>
        <v/>
      </c>
      <c r="C114" t="str">
        <f>IF(ISBLANK(Games!$B114), "",Games!C114)</f>
        <v/>
      </c>
      <c r="D114" t="str">
        <f>IF(ISBLANK(Games!$B114), "",Games!D114)</f>
        <v/>
      </c>
      <c r="E114" t="str">
        <f>IF(ISBLANK(Games!$B114), "",Games!E114)</f>
        <v/>
      </c>
      <c r="F114" s="30" t="e">
        <f>'Calc - Win Probability'!N114</f>
        <v>#N/A</v>
      </c>
      <c r="G114" s="28" t="str">
        <f>Games!H114</f>
        <v/>
      </c>
      <c r="H114" s="64" t="str">
        <f>IF(ISBLANK(Games!B114), "", IF('Prediction Log'!$D114&lt;0, 'Prediction Log'!$B114, 'Prediction Log'!$C114))</f>
        <v/>
      </c>
      <c r="I114" s="60" t="str">
        <f>IF(ISBLANK(Games!$B114), "",Games!F114)</f>
        <v/>
      </c>
      <c r="J114" s="60" t="e">
        <f>IF('Prediction Log'!$F114&gt;0.5, 'Prediction Log'!$B114, IF('Prediction Log'!$F114&lt;0.5, 'Prediction Log'!$C114, "PICK"))</f>
        <v>#N/A</v>
      </c>
      <c r="K114" s="62" t="str">
        <f>IF(ISBLANK(Games!B114), "",IF('Prediction Log'!$J114='Prediction Log'!$B114, 'Prediction Log'!$F114, 1-'Prediction Log'!$F114))</f>
        <v/>
      </c>
      <c r="L114" s="28" t="str">
        <f>IF(ISBLANK(Games!$B114), "",Games!I114)</f>
        <v/>
      </c>
      <c r="P114" s="48" t="str">
        <f>IF(ISBLANK('Prediction Log'!$N114), "",'Prediction Log'!$O114-'Prediction Log'!$N114)</f>
        <v/>
      </c>
      <c r="Q114" s="55" t="str">
        <f>IF(ISBLANK('Prediction Log'!$N114), "",IF('Prediction Log'!$M114&lt;&gt;'Prediction Log'!$H114, "Y", IF(AND('Prediction Log'!$M114='Prediction Log'!$H114, ABS((-1*'Prediction Log'!$P114))&gt;ABS('Prediction Log'!$D114)), "Y", IF('Prediction Log'!$D114='Prediction Log'!$P114, "PUSH", "N"))))</f>
        <v/>
      </c>
      <c r="R114" s="56" t="str">
        <f>IF(ISBLANK('Prediction Log'!$M114), "",IF('Prediction Log'!$P114&lt;'Prediction Log'!$D114, "Y", IF('Prediction Log'!$P114='Prediction Log'!$D114, "PUSH", "N")))</f>
        <v/>
      </c>
      <c r="S114" s="56" t="str">
        <f>IF(ISBLANK('Prediction Log'!$M114), "",IF('Prediction Log'!$P114&lt;'Prediction Log'!$E114, "Y", IF('Prediction Log'!$P114='Prediction Log'!$E114, "PUSH", "N")))</f>
        <v/>
      </c>
      <c r="T114" s="66" t="str">
        <f>IF(ISBLANK('Prediction Log'!$M114), "",IF('Prediction Log'!$J114='Prediction Log'!$M114, "Y", "N"))</f>
        <v/>
      </c>
      <c r="U114" s="57" t="str">
        <f>IF(ISBLANK('Prediction Log'!$M114),"",IF('Prediction Log'!$M114='Prediction Log'!$H114, "Y", "N"))</f>
        <v/>
      </c>
      <c r="V114" s="52" t="str">
        <f>IF(ISBLANK('Prediction Log'!$M114), "",IF('Prediction Log'!$H114&lt;&gt;'Prediction Log'!$M114, "Y",IF(AND('Prediction Log'!$D114&gt;0, 'Prediction Log'!$P114&gt;'Prediction Log'!$D114), "Y", IF(AND('Prediction Log'!$D114&lt;0, 'Prediction Log'!$P114&lt;'Prediction Log'!$D114), "Y", IF('Prediction Log'!$P114='Prediction Log'!$D114, "PUSH", "N")))))</f>
        <v/>
      </c>
      <c r="W114" s="53" t="str">
        <f>IF(ISBLANK('Prediction Log'!$M114), "",IF(AND('Prediction Log'!$U114="Y", 'Prediction Log'!$V114="Y"), "Y", "N"))</f>
        <v/>
      </c>
      <c r="X114" s="54" t="str">
        <f>IF(ISBLANK('Prediction Log'!$M114),"",IF('Prediction Log'!$M114='Prediction Log'!$I114, "Y", "N"))</f>
        <v/>
      </c>
      <c r="Y114" s="54" t="str">
        <f>IF(ISBLANK('Prediction Log'!$M114), "", IF('Prediction Log'!$Z114="N", "N", "Y"))</f>
        <v/>
      </c>
      <c r="Z114" s="54" t="str">
        <f>IF(ISBLANK('Prediction Log'!$M114), "",IF('Prediction Log'!$I114&lt;&gt;'Prediction Log'!$M114, "Y",IF(AND('Prediction Log'!$E114&gt;0, 'Prediction Log'!$P114&gt;'Prediction Log'!$E114), "Y", IF(AND('Prediction Log'!$E114&lt;0, 'Prediction Log'!$P114&lt;'Prediction Log'!$E114), "Y", IF('Prediction Log'!$P114='Prediction Log'!$E114, "PUSH", "N")))))</f>
        <v/>
      </c>
      <c r="AA114" s="54" t="str">
        <f>IF(ISBLANK('Prediction Log'!$M114), "",IF(AND('Prediction Log'!$X114="Y", 'Prediction Log'!$Z114="Y"), "Y", "N"))</f>
        <v/>
      </c>
      <c r="AB114" s="53" t="str">
        <f>IF(ISBLANK('Prediction Log'!$M114), "",IF('Prediction Log'!$D114&gt;0, 'Prediction Log'!$P114-'Prediction Log'!$D114, IF('Prediction Log'!$D114&lt;0, -'Prediction Log'!$P114+'Prediction Log'!$D114, "NA")))</f>
        <v/>
      </c>
      <c r="AC114" s="53" t="str">
        <f>IF(ISBLANK('Prediction Log'!$M114), "",ABS('Prediction Log'!$AB114))</f>
        <v/>
      </c>
      <c r="AD114" s="54" t="str">
        <f>IF(ISBLANK('Prediction Log'!$M114), "",IF('Prediction Log'!$E114&gt;0, 'Prediction Log'!$P114-'Prediction Log'!$E114, IF('Prediction Log'!$E114&lt;0, -'Prediction Log'!$P114+'Prediction Log'!$E114, "NA")))</f>
        <v/>
      </c>
      <c r="AE114" s="54" t="str">
        <f>IF(ISBLANK('Prediction Log'!$M114), "",ABS('Prediction Log'!$AD114))</f>
        <v/>
      </c>
    </row>
    <row r="115" spans="1:31" x14ac:dyDescent="0.45">
      <c r="A115" t="str">
        <f>IF(ISBLANK(Games!$B115), "",Games!A115)</f>
        <v/>
      </c>
      <c r="B115" t="str">
        <f>IF(ISBLANK(Games!$B115), "",Games!B115)</f>
        <v/>
      </c>
      <c r="C115" t="str">
        <f>IF(ISBLANK(Games!$B115), "",Games!C115)</f>
        <v/>
      </c>
      <c r="D115" t="str">
        <f>IF(ISBLANK(Games!$B115), "",Games!D115)</f>
        <v/>
      </c>
      <c r="E115" t="str">
        <f>IF(ISBLANK(Games!$B115), "",Games!E115)</f>
        <v/>
      </c>
      <c r="F115" s="30" t="e">
        <f>'Calc - Win Probability'!N115</f>
        <v>#N/A</v>
      </c>
      <c r="G115" s="28" t="str">
        <f>Games!H115</f>
        <v/>
      </c>
      <c r="H115" s="64" t="str">
        <f>IF(ISBLANK(Games!B115), "", IF('Prediction Log'!$D115&lt;0, 'Prediction Log'!$B115, 'Prediction Log'!$C115))</f>
        <v/>
      </c>
      <c r="I115" s="60" t="str">
        <f>IF(ISBLANK(Games!$B115), "",Games!F115)</f>
        <v/>
      </c>
      <c r="J115" s="60" t="e">
        <f>IF('Prediction Log'!$F115&gt;0.5, 'Prediction Log'!$B115, IF('Prediction Log'!$F115&lt;0.5, 'Prediction Log'!$C115, "PICK"))</f>
        <v>#N/A</v>
      </c>
      <c r="K115" s="62" t="str">
        <f>IF(ISBLANK(Games!B115), "",IF('Prediction Log'!$J115='Prediction Log'!$B115, 'Prediction Log'!$F115, 1-'Prediction Log'!$F115))</f>
        <v/>
      </c>
      <c r="L115" s="28" t="str">
        <f>IF(ISBLANK(Games!$B115), "",Games!I115)</f>
        <v/>
      </c>
      <c r="P115" s="48" t="str">
        <f>IF(ISBLANK('Prediction Log'!$N115), "",'Prediction Log'!$O115-'Prediction Log'!$N115)</f>
        <v/>
      </c>
      <c r="Q115" s="55" t="str">
        <f>IF(ISBLANK('Prediction Log'!$N115), "",IF('Prediction Log'!$M115&lt;&gt;'Prediction Log'!$H115, "Y", IF(AND('Prediction Log'!$M115='Prediction Log'!$H115, ABS((-1*'Prediction Log'!$P115))&gt;ABS('Prediction Log'!$D115)), "Y", IF('Prediction Log'!$D115='Prediction Log'!$P115, "PUSH", "N"))))</f>
        <v/>
      </c>
      <c r="R115" s="56" t="str">
        <f>IF(ISBLANK('Prediction Log'!$M115), "",IF('Prediction Log'!$P115&lt;'Prediction Log'!$D115, "Y", IF('Prediction Log'!$P115='Prediction Log'!$D115, "PUSH", "N")))</f>
        <v/>
      </c>
      <c r="S115" s="56" t="str">
        <f>IF(ISBLANK('Prediction Log'!$M115), "",IF('Prediction Log'!$P115&lt;'Prediction Log'!$E115, "Y", IF('Prediction Log'!$P115='Prediction Log'!$E115, "PUSH", "N")))</f>
        <v/>
      </c>
      <c r="T115" s="66" t="str">
        <f>IF(ISBLANK('Prediction Log'!$M115), "",IF('Prediction Log'!$J115='Prediction Log'!$M115, "Y", "N"))</f>
        <v/>
      </c>
      <c r="U115" s="57" t="str">
        <f>IF(ISBLANK('Prediction Log'!$M115),"",IF('Prediction Log'!$M115='Prediction Log'!$H115, "Y", "N"))</f>
        <v/>
      </c>
      <c r="V115" s="52" t="str">
        <f>IF(ISBLANK('Prediction Log'!$M115), "",IF('Prediction Log'!$H115&lt;&gt;'Prediction Log'!$M115, "Y",IF(AND('Prediction Log'!$D115&gt;0, 'Prediction Log'!$P115&gt;'Prediction Log'!$D115), "Y", IF(AND('Prediction Log'!$D115&lt;0, 'Prediction Log'!$P115&lt;'Prediction Log'!$D115), "Y", IF('Prediction Log'!$P115='Prediction Log'!$D115, "PUSH", "N")))))</f>
        <v/>
      </c>
      <c r="W115" s="53" t="str">
        <f>IF(ISBLANK('Prediction Log'!$M115), "",IF(AND('Prediction Log'!$U115="Y", 'Prediction Log'!$V115="Y"), "Y", "N"))</f>
        <v/>
      </c>
      <c r="X115" s="54" t="str">
        <f>IF(ISBLANK('Prediction Log'!$M115),"",IF('Prediction Log'!$M115='Prediction Log'!$I115, "Y", "N"))</f>
        <v/>
      </c>
      <c r="Y115" s="54" t="str">
        <f>IF(ISBLANK('Prediction Log'!$M115), "", IF('Prediction Log'!$Z115="N", "N", "Y"))</f>
        <v/>
      </c>
      <c r="Z115" s="54" t="str">
        <f>IF(ISBLANK('Prediction Log'!$M115), "",IF('Prediction Log'!$I115&lt;&gt;'Prediction Log'!$M115, "Y",IF(AND('Prediction Log'!$E115&gt;0, 'Prediction Log'!$P115&gt;'Prediction Log'!$E115), "Y", IF(AND('Prediction Log'!$E115&lt;0, 'Prediction Log'!$P115&lt;'Prediction Log'!$E115), "Y", IF('Prediction Log'!$P115='Prediction Log'!$E115, "PUSH", "N")))))</f>
        <v/>
      </c>
      <c r="AA115" s="54" t="str">
        <f>IF(ISBLANK('Prediction Log'!$M115), "",IF(AND('Prediction Log'!$X115="Y", 'Prediction Log'!$Z115="Y"), "Y", "N"))</f>
        <v/>
      </c>
      <c r="AB115" s="53" t="str">
        <f>IF(ISBLANK('Prediction Log'!$M115), "",IF('Prediction Log'!$D115&gt;0, 'Prediction Log'!$P115-'Prediction Log'!$D115, IF('Prediction Log'!$D115&lt;0, -'Prediction Log'!$P115+'Prediction Log'!$D115, "NA")))</f>
        <v/>
      </c>
      <c r="AC115" s="53" t="str">
        <f>IF(ISBLANK('Prediction Log'!$M115), "",ABS('Prediction Log'!$AB115))</f>
        <v/>
      </c>
      <c r="AD115" s="54" t="str">
        <f>IF(ISBLANK('Prediction Log'!$M115), "",IF('Prediction Log'!$E115&gt;0, 'Prediction Log'!$P115-'Prediction Log'!$E115, IF('Prediction Log'!$E115&lt;0, -'Prediction Log'!$P115+'Prediction Log'!$E115, "NA")))</f>
        <v/>
      </c>
      <c r="AE115" s="54" t="str">
        <f>IF(ISBLANK('Prediction Log'!$M115), "",ABS('Prediction Log'!$AD115))</f>
        <v/>
      </c>
    </row>
    <row r="116" spans="1:31" x14ac:dyDescent="0.45">
      <c r="A116" t="str">
        <f>IF(ISBLANK(Games!$B116), "",Games!A116)</f>
        <v/>
      </c>
      <c r="B116" t="str">
        <f>IF(ISBLANK(Games!$B116), "",Games!B116)</f>
        <v/>
      </c>
      <c r="C116" t="str">
        <f>IF(ISBLANK(Games!$B116), "",Games!C116)</f>
        <v/>
      </c>
      <c r="D116" t="str">
        <f>IF(ISBLANK(Games!$B116), "",Games!D116)</f>
        <v/>
      </c>
      <c r="E116" t="str">
        <f>IF(ISBLANK(Games!$B116), "",Games!E116)</f>
        <v/>
      </c>
      <c r="F116" s="30" t="e">
        <f>'Calc - Win Probability'!N116</f>
        <v>#N/A</v>
      </c>
      <c r="G116" s="28" t="str">
        <f>Games!H116</f>
        <v/>
      </c>
      <c r="H116" s="64" t="str">
        <f>IF(ISBLANK(Games!B116), "", IF('Prediction Log'!$D116&lt;0, 'Prediction Log'!$B116, 'Prediction Log'!$C116))</f>
        <v/>
      </c>
      <c r="I116" s="60" t="str">
        <f>IF(ISBLANK(Games!$B116), "",Games!F116)</f>
        <v/>
      </c>
      <c r="J116" s="60" t="e">
        <f>IF('Prediction Log'!$F116&gt;0.5, 'Prediction Log'!$B116, IF('Prediction Log'!$F116&lt;0.5, 'Prediction Log'!$C116, "PICK"))</f>
        <v>#N/A</v>
      </c>
      <c r="K116" s="62" t="str">
        <f>IF(ISBLANK(Games!B116), "",IF('Prediction Log'!$J116='Prediction Log'!$B116, 'Prediction Log'!$F116, 1-'Prediction Log'!$F116))</f>
        <v/>
      </c>
      <c r="L116" s="28" t="str">
        <f>IF(ISBLANK(Games!$B116), "",Games!I116)</f>
        <v/>
      </c>
      <c r="P116" s="48" t="str">
        <f>IF(ISBLANK('Prediction Log'!$N116), "",'Prediction Log'!$O116-'Prediction Log'!$N116)</f>
        <v/>
      </c>
      <c r="Q116" s="55" t="str">
        <f>IF(ISBLANK('Prediction Log'!$N116), "",IF('Prediction Log'!$M116&lt;&gt;'Prediction Log'!$H116, "Y", IF(AND('Prediction Log'!$M116='Prediction Log'!$H116, ABS((-1*'Prediction Log'!$P116))&gt;ABS('Prediction Log'!$D116)), "Y", IF('Prediction Log'!$D116='Prediction Log'!$P116, "PUSH", "N"))))</f>
        <v/>
      </c>
      <c r="R116" s="56" t="str">
        <f>IF(ISBLANK('Prediction Log'!$M116), "",IF('Prediction Log'!$P116&lt;'Prediction Log'!$D116, "Y", IF('Prediction Log'!$P116='Prediction Log'!$D116, "PUSH", "N")))</f>
        <v/>
      </c>
      <c r="S116" s="56" t="str">
        <f>IF(ISBLANK('Prediction Log'!$M116), "",IF('Prediction Log'!$P116&lt;'Prediction Log'!$E116, "Y", IF('Prediction Log'!$P116='Prediction Log'!$E116, "PUSH", "N")))</f>
        <v/>
      </c>
      <c r="T116" s="66" t="str">
        <f>IF(ISBLANK('Prediction Log'!$M116), "",IF('Prediction Log'!$J116='Prediction Log'!$M116, "Y", "N"))</f>
        <v/>
      </c>
      <c r="U116" s="57" t="str">
        <f>IF(ISBLANK('Prediction Log'!$M116),"",IF('Prediction Log'!$M116='Prediction Log'!$H116, "Y", "N"))</f>
        <v/>
      </c>
      <c r="V116" s="52" t="str">
        <f>IF(ISBLANK('Prediction Log'!$M116), "",IF('Prediction Log'!$H116&lt;&gt;'Prediction Log'!$M116, "Y",IF(AND('Prediction Log'!$D116&gt;0, 'Prediction Log'!$P116&gt;'Prediction Log'!$D116), "Y", IF(AND('Prediction Log'!$D116&lt;0, 'Prediction Log'!$P116&lt;'Prediction Log'!$D116), "Y", IF('Prediction Log'!$P116='Prediction Log'!$D116, "PUSH", "N")))))</f>
        <v/>
      </c>
      <c r="W116" s="53" t="str">
        <f>IF(ISBLANK('Prediction Log'!$M116), "",IF(AND('Prediction Log'!$U116="Y", 'Prediction Log'!$V116="Y"), "Y", "N"))</f>
        <v/>
      </c>
      <c r="X116" s="54" t="str">
        <f>IF(ISBLANK('Prediction Log'!$M116),"",IF('Prediction Log'!$M116='Prediction Log'!$I116, "Y", "N"))</f>
        <v/>
      </c>
      <c r="Y116" s="54" t="str">
        <f>IF(ISBLANK('Prediction Log'!$M116), "", IF('Prediction Log'!$Z116="N", "N", "Y"))</f>
        <v/>
      </c>
      <c r="Z116" s="54" t="str">
        <f>IF(ISBLANK('Prediction Log'!$M116), "",IF('Prediction Log'!$I116&lt;&gt;'Prediction Log'!$M116, "Y",IF(AND('Prediction Log'!$E116&gt;0, 'Prediction Log'!$P116&gt;'Prediction Log'!$E116), "Y", IF(AND('Prediction Log'!$E116&lt;0, 'Prediction Log'!$P116&lt;'Prediction Log'!$E116), "Y", IF('Prediction Log'!$P116='Prediction Log'!$E116, "PUSH", "N")))))</f>
        <v/>
      </c>
      <c r="AA116" s="54" t="str">
        <f>IF(ISBLANK('Prediction Log'!$M116), "",IF(AND('Prediction Log'!$X116="Y", 'Prediction Log'!$Z116="Y"), "Y", "N"))</f>
        <v/>
      </c>
      <c r="AB116" s="53" t="str">
        <f>IF(ISBLANK('Prediction Log'!$M116), "",IF('Prediction Log'!$D116&gt;0, 'Prediction Log'!$P116-'Prediction Log'!$D116, IF('Prediction Log'!$D116&lt;0, -'Prediction Log'!$P116+'Prediction Log'!$D116, "NA")))</f>
        <v/>
      </c>
      <c r="AC116" s="53" t="str">
        <f>IF(ISBLANK('Prediction Log'!$M116), "",ABS('Prediction Log'!$AB116))</f>
        <v/>
      </c>
      <c r="AD116" s="54" t="str">
        <f>IF(ISBLANK('Prediction Log'!$M116), "",IF('Prediction Log'!$E116&gt;0, 'Prediction Log'!$P116-'Prediction Log'!$E116, IF('Prediction Log'!$E116&lt;0, -'Prediction Log'!$P116+'Prediction Log'!$E116, "NA")))</f>
        <v/>
      </c>
      <c r="AE116" s="54" t="str">
        <f>IF(ISBLANK('Prediction Log'!$M116), "",ABS('Prediction Log'!$AD116))</f>
        <v/>
      </c>
    </row>
    <row r="117" spans="1:31" x14ac:dyDescent="0.45">
      <c r="A117" t="str">
        <f>IF(ISBLANK(Games!$B117), "",Games!A117)</f>
        <v/>
      </c>
      <c r="B117" t="str">
        <f>IF(ISBLANK(Games!$B117), "",Games!B117)</f>
        <v/>
      </c>
      <c r="C117" t="str">
        <f>IF(ISBLANK(Games!$B117), "",Games!C117)</f>
        <v/>
      </c>
      <c r="D117" t="str">
        <f>IF(ISBLANK(Games!$B117), "",Games!D117)</f>
        <v/>
      </c>
      <c r="E117" t="str">
        <f>IF(ISBLANK(Games!$B117), "",Games!E117)</f>
        <v/>
      </c>
      <c r="F117" s="30" t="e">
        <f>'Calc - Win Probability'!N117</f>
        <v>#N/A</v>
      </c>
      <c r="G117" s="28" t="str">
        <f>Games!H117</f>
        <v/>
      </c>
      <c r="H117" s="64" t="str">
        <f>IF(ISBLANK(Games!B117), "", IF('Prediction Log'!$D117&lt;0, 'Prediction Log'!$B117, 'Prediction Log'!$C117))</f>
        <v/>
      </c>
      <c r="I117" s="60" t="str">
        <f>IF(ISBLANK(Games!$B117), "",Games!F117)</f>
        <v/>
      </c>
      <c r="J117" s="60" t="e">
        <f>IF('Prediction Log'!$F117&gt;0.5, 'Prediction Log'!$B117, IF('Prediction Log'!$F117&lt;0.5, 'Prediction Log'!$C117, "PICK"))</f>
        <v>#N/A</v>
      </c>
      <c r="K117" s="62" t="str">
        <f>IF(ISBLANK(Games!B117), "",IF('Prediction Log'!$J117='Prediction Log'!$B117, 'Prediction Log'!$F117, 1-'Prediction Log'!$F117))</f>
        <v/>
      </c>
      <c r="L117" s="28" t="str">
        <f>IF(ISBLANK(Games!$B117), "",Games!I117)</f>
        <v/>
      </c>
      <c r="P117" s="48" t="str">
        <f>IF(ISBLANK('Prediction Log'!$N117), "",'Prediction Log'!$O117-'Prediction Log'!$N117)</f>
        <v/>
      </c>
      <c r="Q117" s="55" t="str">
        <f>IF(ISBLANK('Prediction Log'!$N117), "",IF('Prediction Log'!$M117&lt;&gt;'Prediction Log'!$H117, "Y", IF(AND('Prediction Log'!$M117='Prediction Log'!$H117, ABS((-1*'Prediction Log'!$P117))&gt;ABS('Prediction Log'!$D117)), "Y", IF('Prediction Log'!$D117='Prediction Log'!$P117, "PUSH", "N"))))</f>
        <v/>
      </c>
      <c r="R117" s="56" t="str">
        <f>IF(ISBLANK('Prediction Log'!$M117), "",IF('Prediction Log'!$P117&lt;'Prediction Log'!$D117, "Y", IF('Prediction Log'!$P117='Prediction Log'!$D117, "PUSH", "N")))</f>
        <v/>
      </c>
      <c r="S117" s="56" t="str">
        <f>IF(ISBLANK('Prediction Log'!$M117), "",IF('Prediction Log'!$P117&lt;'Prediction Log'!$E117, "Y", IF('Prediction Log'!$P117='Prediction Log'!$E117, "PUSH", "N")))</f>
        <v/>
      </c>
      <c r="T117" s="66" t="str">
        <f>IF(ISBLANK('Prediction Log'!$M117), "",IF('Prediction Log'!$J117='Prediction Log'!$M117, "Y", "N"))</f>
        <v/>
      </c>
      <c r="U117" s="57" t="str">
        <f>IF(ISBLANK('Prediction Log'!$M117),"",IF('Prediction Log'!$M117='Prediction Log'!$H117, "Y", "N"))</f>
        <v/>
      </c>
      <c r="V117" s="52" t="str">
        <f>IF(ISBLANK('Prediction Log'!$M117), "",IF('Prediction Log'!$H117&lt;&gt;'Prediction Log'!$M117, "Y",IF(AND('Prediction Log'!$D117&gt;0, 'Prediction Log'!$P117&gt;'Prediction Log'!$D117), "Y", IF(AND('Prediction Log'!$D117&lt;0, 'Prediction Log'!$P117&lt;'Prediction Log'!$D117), "Y", IF('Prediction Log'!$P117='Prediction Log'!$D117, "PUSH", "N")))))</f>
        <v/>
      </c>
      <c r="W117" s="53" t="str">
        <f>IF(ISBLANK('Prediction Log'!$M117), "",IF(AND('Prediction Log'!$U117="Y", 'Prediction Log'!$V117="Y"), "Y", "N"))</f>
        <v/>
      </c>
      <c r="X117" s="54" t="str">
        <f>IF(ISBLANK('Prediction Log'!$M117),"",IF('Prediction Log'!$M117='Prediction Log'!$I117, "Y", "N"))</f>
        <v/>
      </c>
      <c r="Y117" s="54" t="str">
        <f>IF(ISBLANK('Prediction Log'!$M117), "", IF('Prediction Log'!$Z117="N", "N", "Y"))</f>
        <v/>
      </c>
      <c r="Z117" s="54" t="str">
        <f>IF(ISBLANK('Prediction Log'!$M117), "",IF('Prediction Log'!$I117&lt;&gt;'Prediction Log'!$M117, "Y",IF(AND('Prediction Log'!$E117&gt;0, 'Prediction Log'!$P117&gt;'Prediction Log'!$E117), "Y", IF(AND('Prediction Log'!$E117&lt;0, 'Prediction Log'!$P117&lt;'Prediction Log'!$E117), "Y", IF('Prediction Log'!$P117='Prediction Log'!$E117, "PUSH", "N")))))</f>
        <v/>
      </c>
      <c r="AA117" s="54" t="str">
        <f>IF(ISBLANK('Prediction Log'!$M117), "",IF(AND('Prediction Log'!$X117="Y", 'Prediction Log'!$Z117="Y"), "Y", "N"))</f>
        <v/>
      </c>
      <c r="AB117" s="53" t="str">
        <f>IF(ISBLANK('Prediction Log'!$M117), "",IF('Prediction Log'!$D117&gt;0, 'Prediction Log'!$P117-'Prediction Log'!$D117, IF('Prediction Log'!$D117&lt;0, -'Prediction Log'!$P117+'Prediction Log'!$D117, "NA")))</f>
        <v/>
      </c>
      <c r="AC117" s="53" t="str">
        <f>IF(ISBLANK('Prediction Log'!$M117), "",ABS('Prediction Log'!$AB117))</f>
        <v/>
      </c>
      <c r="AD117" s="54" t="str">
        <f>IF(ISBLANK('Prediction Log'!$M117), "",IF('Prediction Log'!$E117&gt;0, 'Prediction Log'!$P117-'Prediction Log'!$E117, IF('Prediction Log'!$E117&lt;0, -'Prediction Log'!$P117+'Prediction Log'!$E117, "NA")))</f>
        <v/>
      </c>
      <c r="AE117" s="54" t="str">
        <f>IF(ISBLANK('Prediction Log'!$M117), "",ABS('Prediction Log'!$AD117))</f>
        <v/>
      </c>
    </row>
    <row r="118" spans="1:31" x14ac:dyDescent="0.45">
      <c r="A118" t="str">
        <f>IF(ISBLANK(Games!$B118), "",Games!A118)</f>
        <v/>
      </c>
      <c r="B118" t="str">
        <f>IF(ISBLANK(Games!$B118), "",Games!B118)</f>
        <v/>
      </c>
      <c r="C118" t="str">
        <f>IF(ISBLANK(Games!$B118), "",Games!C118)</f>
        <v/>
      </c>
      <c r="D118" t="str">
        <f>IF(ISBLANK(Games!$B118), "",Games!D118)</f>
        <v/>
      </c>
      <c r="E118" t="str">
        <f>IF(ISBLANK(Games!$B118), "",Games!E118)</f>
        <v/>
      </c>
      <c r="F118" s="30" t="e">
        <f>'Calc - Win Probability'!N118</f>
        <v>#N/A</v>
      </c>
      <c r="G118" s="28" t="str">
        <f>Games!H118</f>
        <v/>
      </c>
      <c r="H118" s="64" t="str">
        <f>IF(ISBLANK(Games!B118), "", IF('Prediction Log'!$D118&lt;0, 'Prediction Log'!$B118, 'Prediction Log'!$C118))</f>
        <v/>
      </c>
      <c r="I118" s="60" t="str">
        <f>IF(ISBLANK(Games!$B118), "",Games!F118)</f>
        <v/>
      </c>
      <c r="J118" s="60" t="e">
        <f>IF('Prediction Log'!$F118&gt;0.5, 'Prediction Log'!$B118, IF('Prediction Log'!$F118&lt;0.5, 'Prediction Log'!$C118, "PICK"))</f>
        <v>#N/A</v>
      </c>
      <c r="K118" s="62" t="str">
        <f>IF(ISBLANK(Games!B118), "",IF('Prediction Log'!$J118='Prediction Log'!$B118, 'Prediction Log'!$F118, 1-'Prediction Log'!$F118))</f>
        <v/>
      </c>
      <c r="L118" s="28" t="str">
        <f>IF(ISBLANK(Games!$B118), "",Games!I118)</f>
        <v/>
      </c>
      <c r="P118" s="48" t="str">
        <f>IF(ISBLANK('Prediction Log'!$N118), "",'Prediction Log'!$O118-'Prediction Log'!$N118)</f>
        <v/>
      </c>
      <c r="Q118" s="55" t="str">
        <f>IF(ISBLANK('Prediction Log'!$N118), "",IF('Prediction Log'!$M118&lt;&gt;'Prediction Log'!$H118, "Y", IF(AND('Prediction Log'!$M118='Prediction Log'!$H118, ABS((-1*'Prediction Log'!$P118))&gt;ABS('Prediction Log'!$D118)), "Y", IF('Prediction Log'!$D118='Prediction Log'!$P118, "PUSH", "N"))))</f>
        <v/>
      </c>
      <c r="R118" s="56" t="str">
        <f>IF(ISBLANK('Prediction Log'!$M118), "",IF('Prediction Log'!$P118&lt;'Prediction Log'!$D118, "Y", IF('Prediction Log'!$P118='Prediction Log'!$D118, "PUSH", "N")))</f>
        <v/>
      </c>
      <c r="S118" s="56" t="str">
        <f>IF(ISBLANK('Prediction Log'!$M118), "",IF('Prediction Log'!$P118&lt;'Prediction Log'!$E118, "Y", IF('Prediction Log'!$P118='Prediction Log'!$E118, "PUSH", "N")))</f>
        <v/>
      </c>
      <c r="T118" s="66" t="str">
        <f>IF(ISBLANK('Prediction Log'!$M118), "",IF('Prediction Log'!$J118='Prediction Log'!$M118, "Y", "N"))</f>
        <v/>
      </c>
      <c r="U118" s="57" t="str">
        <f>IF(ISBLANK('Prediction Log'!$M118),"",IF('Prediction Log'!$M118='Prediction Log'!$H118, "Y", "N"))</f>
        <v/>
      </c>
      <c r="V118" s="52" t="str">
        <f>IF(ISBLANK('Prediction Log'!$M118), "",IF('Prediction Log'!$H118&lt;&gt;'Prediction Log'!$M118, "Y",IF(AND('Prediction Log'!$D118&gt;0, 'Prediction Log'!$P118&gt;'Prediction Log'!$D118), "Y", IF(AND('Prediction Log'!$D118&lt;0, 'Prediction Log'!$P118&lt;'Prediction Log'!$D118), "Y", IF('Prediction Log'!$P118='Prediction Log'!$D118, "PUSH", "N")))))</f>
        <v/>
      </c>
      <c r="W118" s="53" t="str">
        <f>IF(ISBLANK('Prediction Log'!$M118), "",IF(AND('Prediction Log'!$U118="Y", 'Prediction Log'!$V118="Y"), "Y", "N"))</f>
        <v/>
      </c>
      <c r="X118" s="54" t="str">
        <f>IF(ISBLANK('Prediction Log'!$M118),"",IF('Prediction Log'!$M118='Prediction Log'!$I118, "Y", "N"))</f>
        <v/>
      </c>
      <c r="Y118" s="54" t="str">
        <f>IF(ISBLANK('Prediction Log'!$M118), "", IF('Prediction Log'!$Z118="N", "N", "Y"))</f>
        <v/>
      </c>
      <c r="Z118" s="54" t="str">
        <f>IF(ISBLANK('Prediction Log'!$M118), "",IF('Prediction Log'!$I118&lt;&gt;'Prediction Log'!$M118, "Y",IF(AND('Prediction Log'!$E118&gt;0, 'Prediction Log'!$P118&gt;'Prediction Log'!$E118), "Y", IF(AND('Prediction Log'!$E118&lt;0, 'Prediction Log'!$P118&lt;'Prediction Log'!$E118), "Y", IF('Prediction Log'!$P118='Prediction Log'!$E118, "PUSH", "N")))))</f>
        <v/>
      </c>
      <c r="AA118" s="54" t="str">
        <f>IF(ISBLANK('Prediction Log'!$M118), "",IF(AND('Prediction Log'!$X118="Y", 'Prediction Log'!$Z118="Y"), "Y", "N"))</f>
        <v/>
      </c>
      <c r="AB118" s="53" t="str">
        <f>IF(ISBLANK('Prediction Log'!$M118), "",IF('Prediction Log'!$D118&gt;0, 'Prediction Log'!$P118-'Prediction Log'!$D118, IF('Prediction Log'!$D118&lt;0, -'Prediction Log'!$P118+'Prediction Log'!$D118, "NA")))</f>
        <v/>
      </c>
      <c r="AC118" s="53" t="str">
        <f>IF(ISBLANK('Prediction Log'!$M118), "",ABS('Prediction Log'!$AB118))</f>
        <v/>
      </c>
      <c r="AD118" s="54" t="str">
        <f>IF(ISBLANK('Prediction Log'!$M118), "",IF('Prediction Log'!$E118&gt;0, 'Prediction Log'!$P118-'Prediction Log'!$E118, IF('Prediction Log'!$E118&lt;0, -'Prediction Log'!$P118+'Prediction Log'!$E118, "NA")))</f>
        <v/>
      </c>
      <c r="AE118" s="54" t="str">
        <f>IF(ISBLANK('Prediction Log'!$M118), "",ABS('Prediction Log'!$AD118))</f>
        <v/>
      </c>
    </row>
    <row r="119" spans="1:31" x14ac:dyDescent="0.45">
      <c r="A119" t="str">
        <f>IF(ISBLANK(Games!$B119), "",Games!A119)</f>
        <v/>
      </c>
      <c r="B119" t="str">
        <f>IF(ISBLANK(Games!$B119), "",Games!B119)</f>
        <v/>
      </c>
      <c r="C119" t="str">
        <f>IF(ISBLANK(Games!$B119), "",Games!C119)</f>
        <v/>
      </c>
      <c r="D119" t="str">
        <f>IF(ISBLANK(Games!$B119), "",Games!D119)</f>
        <v/>
      </c>
      <c r="E119" t="str">
        <f>IF(ISBLANK(Games!$B119), "",Games!E119)</f>
        <v/>
      </c>
      <c r="F119" s="30" t="e">
        <f>'Calc - Win Probability'!N119</f>
        <v>#N/A</v>
      </c>
      <c r="G119" s="28" t="str">
        <f>Games!H119</f>
        <v/>
      </c>
      <c r="H119" s="64" t="str">
        <f>IF(ISBLANK(Games!B119), "", IF('Prediction Log'!$D119&lt;0, 'Prediction Log'!$B119, 'Prediction Log'!$C119))</f>
        <v/>
      </c>
      <c r="I119" s="60" t="str">
        <f>IF(ISBLANK(Games!$B119), "",Games!F119)</f>
        <v/>
      </c>
      <c r="J119" s="60" t="e">
        <f>IF('Prediction Log'!$F119&gt;0.5, 'Prediction Log'!$B119, IF('Prediction Log'!$F119&lt;0.5, 'Prediction Log'!$C119, "PICK"))</f>
        <v>#N/A</v>
      </c>
      <c r="K119" s="62" t="str">
        <f>IF(ISBLANK(Games!B119), "",IF('Prediction Log'!$J119='Prediction Log'!$B119, 'Prediction Log'!$F119, 1-'Prediction Log'!$F119))</f>
        <v/>
      </c>
      <c r="L119" s="28" t="str">
        <f>IF(ISBLANK(Games!$B119), "",Games!I119)</f>
        <v/>
      </c>
      <c r="P119" s="48" t="str">
        <f>IF(ISBLANK('Prediction Log'!$N119), "",'Prediction Log'!$O119-'Prediction Log'!$N119)</f>
        <v/>
      </c>
      <c r="Q119" s="55" t="str">
        <f>IF(ISBLANK('Prediction Log'!$N119), "",IF('Prediction Log'!$M119&lt;&gt;'Prediction Log'!$H119, "Y", IF(AND('Prediction Log'!$M119='Prediction Log'!$H119, ABS((-1*'Prediction Log'!$P119))&gt;ABS('Prediction Log'!$D119)), "Y", IF('Prediction Log'!$D119='Prediction Log'!$P119, "PUSH", "N"))))</f>
        <v/>
      </c>
      <c r="R119" s="56" t="str">
        <f>IF(ISBLANK('Prediction Log'!$M119), "",IF('Prediction Log'!$P119&lt;'Prediction Log'!$D119, "Y", IF('Prediction Log'!$P119='Prediction Log'!$D119, "PUSH", "N")))</f>
        <v/>
      </c>
      <c r="S119" s="56" t="str">
        <f>IF(ISBLANK('Prediction Log'!$M119), "",IF('Prediction Log'!$P119&lt;'Prediction Log'!$E119, "Y", IF('Prediction Log'!$P119='Prediction Log'!$E119, "PUSH", "N")))</f>
        <v/>
      </c>
      <c r="T119" s="66" t="str">
        <f>IF(ISBLANK('Prediction Log'!$M119), "",IF('Prediction Log'!$J119='Prediction Log'!$M119, "Y", "N"))</f>
        <v/>
      </c>
      <c r="U119" s="57" t="str">
        <f>IF(ISBLANK('Prediction Log'!$M119),"",IF('Prediction Log'!$M119='Prediction Log'!$H119, "Y", "N"))</f>
        <v/>
      </c>
      <c r="V119" s="52" t="str">
        <f>IF(ISBLANK('Prediction Log'!$M119), "",IF('Prediction Log'!$H119&lt;&gt;'Prediction Log'!$M119, "Y",IF(AND('Prediction Log'!$D119&gt;0, 'Prediction Log'!$P119&gt;'Prediction Log'!$D119), "Y", IF(AND('Prediction Log'!$D119&lt;0, 'Prediction Log'!$P119&lt;'Prediction Log'!$D119), "Y", IF('Prediction Log'!$P119='Prediction Log'!$D119, "PUSH", "N")))))</f>
        <v/>
      </c>
      <c r="W119" s="53" t="str">
        <f>IF(ISBLANK('Prediction Log'!$M119), "",IF(AND('Prediction Log'!$U119="Y", 'Prediction Log'!$V119="Y"), "Y", "N"))</f>
        <v/>
      </c>
      <c r="X119" s="54" t="str">
        <f>IF(ISBLANK('Prediction Log'!$M119),"",IF('Prediction Log'!$M119='Prediction Log'!$I119, "Y", "N"))</f>
        <v/>
      </c>
      <c r="Y119" s="54" t="str">
        <f>IF(ISBLANK('Prediction Log'!$M119), "", IF('Prediction Log'!$Z119="N", "N", "Y"))</f>
        <v/>
      </c>
      <c r="Z119" s="54" t="str">
        <f>IF(ISBLANK('Prediction Log'!$M119), "",IF('Prediction Log'!$I119&lt;&gt;'Prediction Log'!$M119, "Y",IF(AND('Prediction Log'!$E119&gt;0, 'Prediction Log'!$P119&gt;'Prediction Log'!$E119), "Y", IF(AND('Prediction Log'!$E119&lt;0, 'Prediction Log'!$P119&lt;'Prediction Log'!$E119), "Y", IF('Prediction Log'!$P119='Prediction Log'!$E119, "PUSH", "N")))))</f>
        <v/>
      </c>
      <c r="AA119" s="54" t="str">
        <f>IF(ISBLANK('Prediction Log'!$M119), "",IF(AND('Prediction Log'!$X119="Y", 'Prediction Log'!$Z119="Y"), "Y", "N"))</f>
        <v/>
      </c>
      <c r="AB119" s="53" t="str">
        <f>IF(ISBLANK('Prediction Log'!$M119), "",IF('Prediction Log'!$D119&gt;0, 'Prediction Log'!$P119-'Prediction Log'!$D119, IF('Prediction Log'!$D119&lt;0, -'Prediction Log'!$P119+'Prediction Log'!$D119, "NA")))</f>
        <v/>
      </c>
      <c r="AC119" s="53" t="str">
        <f>IF(ISBLANK('Prediction Log'!$M119), "",ABS('Prediction Log'!$AB119))</f>
        <v/>
      </c>
      <c r="AD119" s="54" t="str">
        <f>IF(ISBLANK('Prediction Log'!$M119), "",IF('Prediction Log'!$E119&gt;0, 'Prediction Log'!$P119-'Prediction Log'!$E119, IF('Prediction Log'!$E119&lt;0, -'Prediction Log'!$P119+'Prediction Log'!$E119, "NA")))</f>
        <v/>
      </c>
      <c r="AE119" s="54" t="str">
        <f>IF(ISBLANK('Prediction Log'!$M119), "",ABS('Prediction Log'!$AD119))</f>
        <v/>
      </c>
    </row>
    <row r="120" spans="1:31" x14ac:dyDescent="0.45">
      <c r="A120" t="str">
        <f>IF(ISBLANK(Games!$B120), "",Games!A120)</f>
        <v/>
      </c>
      <c r="B120" t="str">
        <f>IF(ISBLANK(Games!$B120), "",Games!B120)</f>
        <v/>
      </c>
      <c r="C120" t="str">
        <f>IF(ISBLANK(Games!$B120), "",Games!C120)</f>
        <v/>
      </c>
      <c r="D120" t="str">
        <f>IF(ISBLANK(Games!$B120), "",Games!D120)</f>
        <v/>
      </c>
      <c r="E120" t="str">
        <f>IF(ISBLANK(Games!$B120), "",Games!E120)</f>
        <v/>
      </c>
      <c r="F120" s="30" t="e">
        <f>'Calc - Win Probability'!N120</f>
        <v>#N/A</v>
      </c>
      <c r="G120" s="28" t="str">
        <f>Games!H120</f>
        <v/>
      </c>
      <c r="H120" s="64" t="str">
        <f>IF(ISBLANK(Games!B120), "", IF('Prediction Log'!$D120&lt;0, 'Prediction Log'!$B120, 'Prediction Log'!$C120))</f>
        <v/>
      </c>
      <c r="I120" s="60" t="str">
        <f>IF(ISBLANK(Games!$B120), "",Games!F120)</f>
        <v/>
      </c>
      <c r="J120" s="60" t="e">
        <f>IF('Prediction Log'!$F120&gt;0.5, 'Prediction Log'!$B120, IF('Prediction Log'!$F120&lt;0.5, 'Prediction Log'!$C120, "PICK"))</f>
        <v>#N/A</v>
      </c>
      <c r="K120" s="62" t="str">
        <f>IF(ISBLANK(Games!B120), "",IF('Prediction Log'!$J120='Prediction Log'!$B120, 'Prediction Log'!$F120, 1-'Prediction Log'!$F120))</f>
        <v/>
      </c>
      <c r="L120" s="28" t="str">
        <f>IF(ISBLANK(Games!$B120), "",Games!I120)</f>
        <v/>
      </c>
      <c r="P120" s="48" t="str">
        <f>IF(ISBLANK('Prediction Log'!$N120), "",'Prediction Log'!$O120-'Prediction Log'!$N120)</f>
        <v/>
      </c>
      <c r="Q120" s="55" t="str">
        <f>IF(ISBLANK('Prediction Log'!$N120), "",IF('Prediction Log'!$M120&lt;&gt;'Prediction Log'!$H120, "Y", IF(AND('Prediction Log'!$M120='Prediction Log'!$H120, ABS((-1*'Prediction Log'!$P120))&gt;ABS('Prediction Log'!$D120)), "Y", IF('Prediction Log'!$D120='Prediction Log'!$P120, "PUSH", "N"))))</f>
        <v/>
      </c>
      <c r="R120" s="56" t="str">
        <f>IF(ISBLANK('Prediction Log'!$M120), "",IF('Prediction Log'!$P120&lt;'Prediction Log'!$D120, "Y", IF('Prediction Log'!$P120='Prediction Log'!$D120, "PUSH", "N")))</f>
        <v/>
      </c>
      <c r="S120" s="56" t="str">
        <f>IF(ISBLANK('Prediction Log'!$M120), "",IF('Prediction Log'!$P120&lt;'Prediction Log'!$E120, "Y", IF('Prediction Log'!$P120='Prediction Log'!$E120, "PUSH", "N")))</f>
        <v/>
      </c>
      <c r="T120" s="66" t="str">
        <f>IF(ISBLANK('Prediction Log'!$M120), "",IF('Prediction Log'!$J120='Prediction Log'!$M120, "Y", "N"))</f>
        <v/>
      </c>
      <c r="U120" s="57" t="str">
        <f>IF(ISBLANK('Prediction Log'!$M120),"",IF('Prediction Log'!$M120='Prediction Log'!$H120, "Y", "N"))</f>
        <v/>
      </c>
      <c r="V120" s="52" t="str">
        <f>IF(ISBLANK('Prediction Log'!$M120), "",IF('Prediction Log'!$H120&lt;&gt;'Prediction Log'!$M120, "Y",IF(AND('Prediction Log'!$D120&gt;0, 'Prediction Log'!$P120&gt;'Prediction Log'!$D120), "Y", IF(AND('Prediction Log'!$D120&lt;0, 'Prediction Log'!$P120&lt;'Prediction Log'!$D120), "Y", IF('Prediction Log'!$P120='Prediction Log'!$D120, "PUSH", "N")))))</f>
        <v/>
      </c>
      <c r="W120" s="53" t="str">
        <f>IF(ISBLANK('Prediction Log'!$M120), "",IF(AND('Prediction Log'!$U120="Y", 'Prediction Log'!$V120="Y"), "Y", "N"))</f>
        <v/>
      </c>
      <c r="X120" s="54" t="str">
        <f>IF(ISBLANK('Prediction Log'!$M120),"",IF('Prediction Log'!$M120='Prediction Log'!$I120, "Y", "N"))</f>
        <v/>
      </c>
      <c r="Y120" s="54" t="str">
        <f>IF(ISBLANK('Prediction Log'!$M120), "", IF('Prediction Log'!$Z120="N", "N", "Y"))</f>
        <v/>
      </c>
      <c r="Z120" s="54" t="str">
        <f>IF(ISBLANK('Prediction Log'!$M120), "",IF('Prediction Log'!$I120&lt;&gt;'Prediction Log'!$M120, "Y",IF(AND('Prediction Log'!$E120&gt;0, 'Prediction Log'!$P120&gt;'Prediction Log'!$E120), "Y", IF(AND('Prediction Log'!$E120&lt;0, 'Prediction Log'!$P120&lt;'Prediction Log'!$E120), "Y", IF('Prediction Log'!$P120='Prediction Log'!$E120, "PUSH", "N")))))</f>
        <v/>
      </c>
      <c r="AA120" s="54" t="str">
        <f>IF(ISBLANK('Prediction Log'!$M120), "",IF(AND('Prediction Log'!$X120="Y", 'Prediction Log'!$Z120="Y"), "Y", "N"))</f>
        <v/>
      </c>
      <c r="AB120" s="53" t="str">
        <f>IF(ISBLANK('Prediction Log'!$M120), "",IF('Prediction Log'!$D120&gt;0, 'Prediction Log'!$P120-'Prediction Log'!$D120, IF('Prediction Log'!$D120&lt;0, -'Prediction Log'!$P120+'Prediction Log'!$D120, "NA")))</f>
        <v/>
      </c>
      <c r="AC120" s="53" t="str">
        <f>IF(ISBLANK('Prediction Log'!$M120), "",ABS('Prediction Log'!$AB120))</f>
        <v/>
      </c>
      <c r="AD120" s="54" t="str">
        <f>IF(ISBLANK('Prediction Log'!$M120), "",IF('Prediction Log'!$E120&gt;0, 'Prediction Log'!$P120-'Prediction Log'!$E120, IF('Prediction Log'!$E120&lt;0, -'Prediction Log'!$P120+'Prediction Log'!$E120, "NA")))</f>
        <v/>
      </c>
      <c r="AE120" s="54" t="str">
        <f>IF(ISBLANK('Prediction Log'!$M120), "",ABS('Prediction Log'!$AD120))</f>
        <v/>
      </c>
    </row>
    <row r="121" spans="1:31" x14ac:dyDescent="0.45">
      <c r="A121" t="str">
        <f>IF(ISBLANK(Games!$B121), "",Games!A121)</f>
        <v/>
      </c>
      <c r="B121" t="str">
        <f>IF(ISBLANK(Games!$B121), "",Games!B121)</f>
        <v/>
      </c>
      <c r="C121" t="str">
        <f>IF(ISBLANK(Games!$B121), "",Games!C121)</f>
        <v/>
      </c>
      <c r="D121" t="str">
        <f>IF(ISBLANK(Games!$B121), "",Games!D121)</f>
        <v/>
      </c>
      <c r="E121" t="str">
        <f>IF(ISBLANK(Games!$B121), "",Games!E121)</f>
        <v/>
      </c>
      <c r="F121" s="30" t="e">
        <f>'Calc - Win Probability'!N121</f>
        <v>#N/A</v>
      </c>
      <c r="G121" s="28" t="str">
        <f>Games!H121</f>
        <v/>
      </c>
      <c r="H121" s="64" t="str">
        <f>IF(ISBLANK(Games!B121), "", IF('Prediction Log'!$D121&lt;0, 'Prediction Log'!$B121, 'Prediction Log'!$C121))</f>
        <v/>
      </c>
      <c r="I121" s="60" t="str">
        <f>IF(ISBLANK(Games!$B121), "",Games!F121)</f>
        <v/>
      </c>
      <c r="J121" s="60" t="e">
        <f>IF('Prediction Log'!$F121&gt;0.5, 'Prediction Log'!$B121, IF('Prediction Log'!$F121&lt;0.5, 'Prediction Log'!$C121, "PICK"))</f>
        <v>#N/A</v>
      </c>
      <c r="K121" s="62" t="str">
        <f>IF(ISBLANK(Games!B121), "",IF('Prediction Log'!$J121='Prediction Log'!$B121, 'Prediction Log'!$F121, 1-'Prediction Log'!$F121))</f>
        <v/>
      </c>
      <c r="L121" s="28" t="str">
        <f>IF(ISBLANK(Games!$B121), "",Games!I121)</f>
        <v/>
      </c>
      <c r="P121" s="48" t="str">
        <f>IF(ISBLANK('Prediction Log'!$N121), "",'Prediction Log'!$O121-'Prediction Log'!$N121)</f>
        <v/>
      </c>
      <c r="Q121" s="55" t="str">
        <f>IF(ISBLANK('Prediction Log'!$N121), "",IF('Prediction Log'!$M121&lt;&gt;'Prediction Log'!$H121, "Y", IF(AND('Prediction Log'!$M121='Prediction Log'!$H121, ABS((-1*'Prediction Log'!$P121))&gt;ABS('Prediction Log'!$D121)), "Y", IF('Prediction Log'!$D121='Prediction Log'!$P121, "PUSH", "N"))))</f>
        <v/>
      </c>
      <c r="R121" s="56" t="str">
        <f>IF(ISBLANK('Prediction Log'!$M121), "",IF('Prediction Log'!$P121&lt;'Prediction Log'!$D121, "Y", IF('Prediction Log'!$P121='Prediction Log'!$D121, "PUSH", "N")))</f>
        <v/>
      </c>
      <c r="S121" s="56" t="str">
        <f>IF(ISBLANK('Prediction Log'!$M121), "",IF('Prediction Log'!$P121&lt;'Prediction Log'!$E121, "Y", IF('Prediction Log'!$P121='Prediction Log'!$E121, "PUSH", "N")))</f>
        <v/>
      </c>
      <c r="T121" s="66" t="str">
        <f>IF(ISBLANK('Prediction Log'!$M121), "",IF('Prediction Log'!$J121='Prediction Log'!$M121, "Y", "N"))</f>
        <v/>
      </c>
      <c r="U121" s="57" t="str">
        <f>IF(ISBLANK('Prediction Log'!$M121),"",IF('Prediction Log'!$M121='Prediction Log'!$H121, "Y", "N"))</f>
        <v/>
      </c>
      <c r="V121" s="52" t="str">
        <f>IF(ISBLANK('Prediction Log'!$M121), "",IF('Prediction Log'!$H121&lt;&gt;'Prediction Log'!$M121, "Y",IF(AND('Prediction Log'!$D121&gt;0, 'Prediction Log'!$P121&gt;'Prediction Log'!$D121), "Y", IF(AND('Prediction Log'!$D121&lt;0, 'Prediction Log'!$P121&lt;'Prediction Log'!$D121), "Y", IF('Prediction Log'!$P121='Prediction Log'!$D121, "PUSH", "N")))))</f>
        <v/>
      </c>
      <c r="W121" s="53" t="str">
        <f>IF(ISBLANK('Prediction Log'!$M121), "",IF(AND('Prediction Log'!$U121="Y", 'Prediction Log'!$V121="Y"), "Y", "N"))</f>
        <v/>
      </c>
      <c r="X121" s="54" t="str">
        <f>IF(ISBLANK('Prediction Log'!$M121),"",IF('Prediction Log'!$M121='Prediction Log'!$I121, "Y", "N"))</f>
        <v/>
      </c>
      <c r="Y121" s="54" t="str">
        <f>IF(ISBLANK('Prediction Log'!$M121), "", IF('Prediction Log'!$Z121="N", "N", "Y"))</f>
        <v/>
      </c>
      <c r="Z121" s="54" t="str">
        <f>IF(ISBLANK('Prediction Log'!$M121), "",IF('Prediction Log'!$I121&lt;&gt;'Prediction Log'!$M121, "Y",IF(AND('Prediction Log'!$E121&gt;0, 'Prediction Log'!$P121&gt;'Prediction Log'!$E121), "Y", IF(AND('Prediction Log'!$E121&lt;0, 'Prediction Log'!$P121&lt;'Prediction Log'!$E121), "Y", IF('Prediction Log'!$P121='Prediction Log'!$E121, "PUSH", "N")))))</f>
        <v/>
      </c>
      <c r="AA121" s="54" t="str">
        <f>IF(ISBLANK('Prediction Log'!$M121), "",IF(AND('Prediction Log'!$X121="Y", 'Prediction Log'!$Z121="Y"), "Y", "N"))</f>
        <v/>
      </c>
      <c r="AB121" s="53" t="str">
        <f>IF(ISBLANK('Prediction Log'!$M121), "",IF('Prediction Log'!$D121&gt;0, 'Prediction Log'!$P121-'Prediction Log'!$D121, IF('Prediction Log'!$D121&lt;0, -'Prediction Log'!$P121+'Prediction Log'!$D121, "NA")))</f>
        <v/>
      </c>
      <c r="AC121" s="53" t="str">
        <f>IF(ISBLANK('Prediction Log'!$M121), "",ABS('Prediction Log'!$AB121))</f>
        <v/>
      </c>
      <c r="AD121" s="54" t="str">
        <f>IF(ISBLANK('Prediction Log'!$M121), "",IF('Prediction Log'!$E121&gt;0, 'Prediction Log'!$P121-'Prediction Log'!$E121, IF('Prediction Log'!$E121&lt;0, -'Prediction Log'!$P121+'Prediction Log'!$E121, "NA")))</f>
        <v/>
      </c>
      <c r="AE121" s="54" t="str">
        <f>IF(ISBLANK('Prediction Log'!$M121), "",ABS('Prediction Log'!$AD121))</f>
        <v/>
      </c>
    </row>
    <row r="122" spans="1:31" x14ac:dyDescent="0.45">
      <c r="A122" t="str">
        <f>IF(ISBLANK(Games!$B122), "",Games!A122)</f>
        <v/>
      </c>
      <c r="B122" t="str">
        <f>IF(ISBLANK(Games!$B122), "",Games!B122)</f>
        <v/>
      </c>
      <c r="C122" t="str">
        <f>IF(ISBLANK(Games!$B122), "",Games!C122)</f>
        <v/>
      </c>
      <c r="D122" t="str">
        <f>IF(ISBLANK(Games!$B122), "",Games!D122)</f>
        <v/>
      </c>
      <c r="E122" t="str">
        <f>IF(ISBLANK(Games!$B122), "",Games!E122)</f>
        <v/>
      </c>
      <c r="F122" s="30" t="e">
        <f>'Calc - Win Probability'!N122</f>
        <v>#N/A</v>
      </c>
      <c r="G122" s="28" t="str">
        <f>Games!H122</f>
        <v/>
      </c>
      <c r="H122" s="64" t="str">
        <f>IF(ISBLANK(Games!B122), "", IF('Prediction Log'!$D122&lt;0, 'Prediction Log'!$B122, 'Prediction Log'!$C122))</f>
        <v/>
      </c>
      <c r="I122" s="60" t="str">
        <f>IF(ISBLANK(Games!$B122), "",Games!F122)</f>
        <v/>
      </c>
      <c r="J122" s="60" t="e">
        <f>IF('Prediction Log'!$F122&gt;0.5, 'Prediction Log'!$B122, IF('Prediction Log'!$F122&lt;0.5, 'Prediction Log'!$C122, "PICK"))</f>
        <v>#N/A</v>
      </c>
      <c r="K122" s="62" t="str">
        <f>IF(ISBLANK(Games!B122), "",IF('Prediction Log'!$J122='Prediction Log'!$B122, 'Prediction Log'!$F122, 1-'Prediction Log'!$F122))</f>
        <v/>
      </c>
      <c r="L122" s="28" t="str">
        <f>IF(ISBLANK(Games!$B122), "",Games!I122)</f>
        <v/>
      </c>
      <c r="P122" s="48" t="str">
        <f>IF(ISBLANK('Prediction Log'!$N122), "",'Prediction Log'!$O122-'Prediction Log'!$N122)</f>
        <v/>
      </c>
      <c r="Q122" s="55" t="str">
        <f>IF(ISBLANK('Prediction Log'!$N122), "",IF('Prediction Log'!$M122&lt;&gt;'Prediction Log'!$H122, "Y", IF(AND('Prediction Log'!$M122='Prediction Log'!$H122, ABS((-1*'Prediction Log'!$P122))&gt;ABS('Prediction Log'!$D122)), "Y", IF('Prediction Log'!$D122='Prediction Log'!$P122, "PUSH", "N"))))</f>
        <v/>
      </c>
      <c r="R122" s="56" t="str">
        <f>IF(ISBLANK('Prediction Log'!$M122), "",IF('Prediction Log'!$P122&lt;'Prediction Log'!$D122, "Y", IF('Prediction Log'!$P122='Prediction Log'!$D122, "PUSH", "N")))</f>
        <v/>
      </c>
      <c r="S122" s="56" t="str">
        <f>IF(ISBLANK('Prediction Log'!$M122), "",IF('Prediction Log'!$P122&lt;'Prediction Log'!$E122, "Y", IF('Prediction Log'!$P122='Prediction Log'!$E122, "PUSH", "N")))</f>
        <v/>
      </c>
      <c r="T122" s="66" t="str">
        <f>IF(ISBLANK('Prediction Log'!$M122), "",IF('Prediction Log'!$J122='Prediction Log'!$M122, "Y", "N"))</f>
        <v/>
      </c>
      <c r="U122" s="57" t="str">
        <f>IF(ISBLANK('Prediction Log'!$M122),"",IF('Prediction Log'!$M122='Prediction Log'!$H122, "Y", "N"))</f>
        <v/>
      </c>
      <c r="V122" s="52" t="str">
        <f>IF(ISBLANK('Prediction Log'!$M122), "",IF('Prediction Log'!$H122&lt;&gt;'Prediction Log'!$M122, "Y",IF(AND('Prediction Log'!$D122&gt;0, 'Prediction Log'!$P122&gt;'Prediction Log'!$D122), "Y", IF(AND('Prediction Log'!$D122&lt;0, 'Prediction Log'!$P122&lt;'Prediction Log'!$D122), "Y", IF('Prediction Log'!$P122='Prediction Log'!$D122, "PUSH", "N")))))</f>
        <v/>
      </c>
      <c r="W122" s="53" t="str">
        <f>IF(ISBLANK('Prediction Log'!$M122), "",IF(AND('Prediction Log'!$U122="Y", 'Prediction Log'!$V122="Y"), "Y", "N"))</f>
        <v/>
      </c>
      <c r="X122" s="54" t="str">
        <f>IF(ISBLANK('Prediction Log'!$M122),"",IF('Prediction Log'!$M122='Prediction Log'!$I122, "Y", "N"))</f>
        <v/>
      </c>
      <c r="Y122" s="54" t="str">
        <f>IF(ISBLANK('Prediction Log'!$M122), "", IF('Prediction Log'!$Z122="N", "N", "Y"))</f>
        <v/>
      </c>
      <c r="Z122" s="54" t="str">
        <f>IF(ISBLANK('Prediction Log'!$M122), "",IF('Prediction Log'!$I122&lt;&gt;'Prediction Log'!$M122, "Y",IF(AND('Prediction Log'!$E122&gt;0, 'Prediction Log'!$P122&gt;'Prediction Log'!$E122), "Y", IF(AND('Prediction Log'!$E122&lt;0, 'Prediction Log'!$P122&lt;'Prediction Log'!$E122), "Y", IF('Prediction Log'!$P122='Prediction Log'!$E122, "PUSH", "N")))))</f>
        <v/>
      </c>
      <c r="AA122" s="54" t="str">
        <f>IF(ISBLANK('Prediction Log'!$M122), "",IF(AND('Prediction Log'!$X122="Y", 'Prediction Log'!$Z122="Y"), "Y", "N"))</f>
        <v/>
      </c>
      <c r="AB122" s="53" t="str">
        <f>IF(ISBLANK('Prediction Log'!$M122), "",IF('Prediction Log'!$D122&gt;0, 'Prediction Log'!$P122-'Prediction Log'!$D122, IF('Prediction Log'!$D122&lt;0, -'Prediction Log'!$P122+'Prediction Log'!$D122, "NA")))</f>
        <v/>
      </c>
      <c r="AC122" s="53" t="str">
        <f>IF(ISBLANK('Prediction Log'!$M122), "",ABS('Prediction Log'!$AB122))</f>
        <v/>
      </c>
      <c r="AD122" s="54" t="str">
        <f>IF(ISBLANK('Prediction Log'!$M122), "",IF('Prediction Log'!$E122&gt;0, 'Prediction Log'!$P122-'Prediction Log'!$E122, IF('Prediction Log'!$E122&lt;0, -'Prediction Log'!$P122+'Prediction Log'!$E122, "NA")))</f>
        <v/>
      </c>
      <c r="AE122" s="54" t="str">
        <f>IF(ISBLANK('Prediction Log'!$M122), "",ABS('Prediction Log'!$AD122))</f>
        <v/>
      </c>
    </row>
    <row r="123" spans="1:31" x14ac:dyDescent="0.45">
      <c r="A123" t="str">
        <f>IF(ISBLANK(Games!$B123), "",Games!A123)</f>
        <v/>
      </c>
      <c r="B123" t="str">
        <f>IF(ISBLANK(Games!$B123), "",Games!B123)</f>
        <v/>
      </c>
      <c r="C123" t="str">
        <f>IF(ISBLANK(Games!$B123), "",Games!C123)</f>
        <v/>
      </c>
      <c r="D123" t="str">
        <f>IF(ISBLANK(Games!$B123), "",Games!D123)</f>
        <v/>
      </c>
      <c r="E123" t="str">
        <f>IF(ISBLANK(Games!$B123), "",Games!E123)</f>
        <v/>
      </c>
      <c r="F123" s="30" t="e">
        <f>'Calc - Win Probability'!N123</f>
        <v>#N/A</v>
      </c>
      <c r="G123" s="28" t="str">
        <f>Games!H123</f>
        <v/>
      </c>
      <c r="H123" s="64" t="str">
        <f>IF(ISBLANK(Games!B123), "", IF('Prediction Log'!$D123&lt;0, 'Prediction Log'!$B123, 'Prediction Log'!$C123))</f>
        <v/>
      </c>
      <c r="I123" s="60" t="str">
        <f>IF(ISBLANK(Games!$B123), "",Games!F123)</f>
        <v/>
      </c>
      <c r="J123" s="60" t="e">
        <f>IF('Prediction Log'!$F123&gt;0.5, 'Prediction Log'!$B123, IF('Prediction Log'!$F123&lt;0.5, 'Prediction Log'!$C123, "PICK"))</f>
        <v>#N/A</v>
      </c>
      <c r="K123" s="62" t="str">
        <f>IF(ISBLANK(Games!B123), "",IF('Prediction Log'!$J123='Prediction Log'!$B123, 'Prediction Log'!$F123, 1-'Prediction Log'!$F123))</f>
        <v/>
      </c>
      <c r="L123" s="28" t="str">
        <f>IF(ISBLANK(Games!$B123), "",Games!I123)</f>
        <v/>
      </c>
      <c r="P123" s="48" t="str">
        <f>IF(ISBLANK('Prediction Log'!$N123), "",'Prediction Log'!$O123-'Prediction Log'!$N123)</f>
        <v/>
      </c>
      <c r="Q123" s="55" t="str">
        <f>IF(ISBLANK('Prediction Log'!$N123), "",IF('Prediction Log'!$M123&lt;&gt;'Prediction Log'!$H123, "Y", IF(AND('Prediction Log'!$M123='Prediction Log'!$H123, ABS((-1*'Prediction Log'!$P123))&gt;ABS('Prediction Log'!$D123)), "Y", IF('Prediction Log'!$D123='Prediction Log'!$P123, "PUSH", "N"))))</f>
        <v/>
      </c>
      <c r="R123" s="56" t="str">
        <f>IF(ISBLANK('Prediction Log'!$M123), "",IF('Prediction Log'!$P123&lt;'Prediction Log'!$D123, "Y", IF('Prediction Log'!$P123='Prediction Log'!$D123, "PUSH", "N")))</f>
        <v/>
      </c>
      <c r="S123" s="56" t="str">
        <f>IF(ISBLANK('Prediction Log'!$M123), "",IF('Prediction Log'!$P123&lt;'Prediction Log'!$E123, "Y", IF('Prediction Log'!$P123='Prediction Log'!$E123, "PUSH", "N")))</f>
        <v/>
      </c>
      <c r="T123" s="66" t="str">
        <f>IF(ISBLANK('Prediction Log'!$M123), "",IF('Prediction Log'!$J123='Prediction Log'!$M123, "Y", "N"))</f>
        <v/>
      </c>
      <c r="U123" s="57" t="str">
        <f>IF(ISBLANK('Prediction Log'!$M123),"",IF('Prediction Log'!$M123='Prediction Log'!$H123, "Y", "N"))</f>
        <v/>
      </c>
      <c r="V123" s="52" t="str">
        <f>IF(ISBLANK('Prediction Log'!$M123), "",IF('Prediction Log'!$H123&lt;&gt;'Prediction Log'!$M123, "Y",IF(AND('Prediction Log'!$D123&gt;0, 'Prediction Log'!$P123&gt;'Prediction Log'!$D123), "Y", IF(AND('Prediction Log'!$D123&lt;0, 'Prediction Log'!$P123&lt;'Prediction Log'!$D123), "Y", IF('Prediction Log'!$P123='Prediction Log'!$D123, "PUSH", "N")))))</f>
        <v/>
      </c>
      <c r="W123" s="53" t="str">
        <f>IF(ISBLANK('Prediction Log'!$M123), "",IF(AND('Prediction Log'!$U123="Y", 'Prediction Log'!$V123="Y"), "Y", "N"))</f>
        <v/>
      </c>
      <c r="X123" s="54" t="str">
        <f>IF(ISBLANK('Prediction Log'!$M123),"",IF('Prediction Log'!$M123='Prediction Log'!$I123, "Y", "N"))</f>
        <v/>
      </c>
      <c r="Y123" s="54" t="str">
        <f>IF(ISBLANK('Prediction Log'!$M123), "", IF('Prediction Log'!$Z123="N", "N", "Y"))</f>
        <v/>
      </c>
      <c r="Z123" s="54" t="str">
        <f>IF(ISBLANK('Prediction Log'!$M123), "",IF('Prediction Log'!$I123&lt;&gt;'Prediction Log'!$M123, "Y",IF(AND('Prediction Log'!$E123&gt;0, 'Prediction Log'!$P123&gt;'Prediction Log'!$E123), "Y", IF(AND('Prediction Log'!$E123&lt;0, 'Prediction Log'!$P123&lt;'Prediction Log'!$E123), "Y", IF('Prediction Log'!$P123='Prediction Log'!$E123, "PUSH", "N")))))</f>
        <v/>
      </c>
      <c r="AA123" s="54" t="str">
        <f>IF(ISBLANK('Prediction Log'!$M123), "",IF(AND('Prediction Log'!$X123="Y", 'Prediction Log'!$Z123="Y"), "Y", "N"))</f>
        <v/>
      </c>
      <c r="AB123" s="53" t="str">
        <f>IF(ISBLANK('Prediction Log'!$M123), "",IF('Prediction Log'!$D123&gt;0, 'Prediction Log'!$P123-'Prediction Log'!$D123, IF('Prediction Log'!$D123&lt;0, -'Prediction Log'!$P123+'Prediction Log'!$D123, "NA")))</f>
        <v/>
      </c>
      <c r="AC123" s="53" t="str">
        <f>IF(ISBLANK('Prediction Log'!$M123), "",ABS('Prediction Log'!$AB123))</f>
        <v/>
      </c>
      <c r="AD123" s="54" t="str">
        <f>IF(ISBLANK('Prediction Log'!$M123), "",IF('Prediction Log'!$E123&gt;0, 'Prediction Log'!$P123-'Prediction Log'!$E123, IF('Prediction Log'!$E123&lt;0, -'Prediction Log'!$P123+'Prediction Log'!$E123, "NA")))</f>
        <v/>
      </c>
      <c r="AE123" s="54" t="str">
        <f>IF(ISBLANK('Prediction Log'!$M123), "",ABS('Prediction Log'!$AD123))</f>
        <v/>
      </c>
    </row>
    <row r="124" spans="1:31" x14ac:dyDescent="0.45">
      <c r="A124" t="str">
        <f>IF(ISBLANK(Games!$B124), "",Games!A124)</f>
        <v/>
      </c>
      <c r="B124" t="str">
        <f>IF(ISBLANK(Games!$B124), "",Games!B124)</f>
        <v/>
      </c>
      <c r="C124" t="str">
        <f>IF(ISBLANK(Games!$B124), "",Games!C124)</f>
        <v/>
      </c>
      <c r="D124" t="str">
        <f>IF(ISBLANK(Games!$B124), "",Games!D124)</f>
        <v/>
      </c>
      <c r="E124" t="str">
        <f>IF(ISBLANK(Games!$B124), "",Games!E124)</f>
        <v/>
      </c>
      <c r="F124" s="30" t="e">
        <f>'Calc - Win Probability'!N124</f>
        <v>#N/A</v>
      </c>
      <c r="G124" s="28" t="str">
        <f>Games!H124</f>
        <v/>
      </c>
      <c r="H124" s="64" t="str">
        <f>IF(ISBLANK(Games!B124), "", IF('Prediction Log'!$D124&lt;0, 'Prediction Log'!$B124, 'Prediction Log'!$C124))</f>
        <v/>
      </c>
      <c r="I124" s="60" t="str">
        <f>IF(ISBLANK(Games!$B124), "",Games!F124)</f>
        <v/>
      </c>
      <c r="J124" s="60" t="e">
        <f>IF('Prediction Log'!$F124&gt;0.5, 'Prediction Log'!$B124, IF('Prediction Log'!$F124&lt;0.5, 'Prediction Log'!$C124, "PICK"))</f>
        <v>#N/A</v>
      </c>
      <c r="K124" s="62" t="str">
        <f>IF(ISBLANK(Games!B124), "",IF('Prediction Log'!$J124='Prediction Log'!$B124, 'Prediction Log'!$F124, 1-'Prediction Log'!$F124))</f>
        <v/>
      </c>
      <c r="L124" s="28" t="str">
        <f>IF(ISBLANK(Games!$B124), "",Games!I124)</f>
        <v/>
      </c>
      <c r="P124" s="48" t="str">
        <f>IF(ISBLANK('Prediction Log'!$N124), "",'Prediction Log'!$O124-'Prediction Log'!$N124)</f>
        <v/>
      </c>
      <c r="Q124" s="55" t="str">
        <f>IF(ISBLANK('Prediction Log'!$N124), "",IF('Prediction Log'!$M124&lt;&gt;'Prediction Log'!$H124, "Y", IF(AND('Prediction Log'!$M124='Prediction Log'!$H124, ABS((-1*'Prediction Log'!$P124))&gt;ABS('Prediction Log'!$D124)), "Y", IF('Prediction Log'!$D124='Prediction Log'!$P124, "PUSH", "N"))))</f>
        <v/>
      </c>
      <c r="R124" s="56" t="str">
        <f>IF(ISBLANK('Prediction Log'!$M124), "",IF('Prediction Log'!$P124&lt;'Prediction Log'!$D124, "Y", IF('Prediction Log'!$P124='Prediction Log'!$D124, "PUSH", "N")))</f>
        <v/>
      </c>
      <c r="S124" s="56" t="str">
        <f>IF(ISBLANK('Prediction Log'!$M124), "",IF('Prediction Log'!$P124&lt;'Prediction Log'!$E124, "Y", IF('Prediction Log'!$P124='Prediction Log'!$E124, "PUSH", "N")))</f>
        <v/>
      </c>
      <c r="T124" s="66" t="str">
        <f>IF(ISBLANK('Prediction Log'!$M124), "",IF('Prediction Log'!$J124='Prediction Log'!$M124, "Y", "N"))</f>
        <v/>
      </c>
      <c r="U124" s="57" t="str">
        <f>IF(ISBLANK('Prediction Log'!$M124),"",IF('Prediction Log'!$M124='Prediction Log'!$H124, "Y", "N"))</f>
        <v/>
      </c>
      <c r="V124" s="52" t="str">
        <f>IF(ISBLANK('Prediction Log'!$M124), "",IF('Prediction Log'!$H124&lt;&gt;'Prediction Log'!$M124, "Y",IF(AND('Prediction Log'!$D124&gt;0, 'Prediction Log'!$P124&gt;'Prediction Log'!$D124), "Y", IF(AND('Prediction Log'!$D124&lt;0, 'Prediction Log'!$P124&lt;'Prediction Log'!$D124), "Y", IF('Prediction Log'!$P124='Prediction Log'!$D124, "PUSH", "N")))))</f>
        <v/>
      </c>
      <c r="W124" s="53" t="str">
        <f>IF(ISBLANK('Prediction Log'!$M124), "",IF(AND('Prediction Log'!$U124="Y", 'Prediction Log'!$V124="Y"), "Y", "N"))</f>
        <v/>
      </c>
      <c r="X124" s="54" t="str">
        <f>IF(ISBLANK('Prediction Log'!$M124),"",IF('Prediction Log'!$M124='Prediction Log'!$I124, "Y", "N"))</f>
        <v/>
      </c>
      <c r="Y124" s="54" t="str">
        <f>IF(ISBLANK('Prediction Log'!$M124), "", IF('Prediction Log'!$Z124="N", "N", "Y"))</f>
        <v/>
      </c>
      <c r="Z124" s="54" t="str">
        <f>IF(ISBLANK('Prediction Log'!$M124), "",IF('Prediction Log'!$I124&lt;&gt;'Prediction Log'!$M124, "Y",IF(AND('Prediction Log'!$E124&gt;0, 'Prediction Log'!$P124&gt;'Prediction Log'!$E124), "Y", IF(AND('Prediction Log'!$E124&lt;0, 'Prediction Log'!$P124&lt;'Prediction Log'!$E124), "Y", IF('Prediction Log'!$P124='Prediction Log'!$E124, "PUSH", "N")))))</f>
        <v/>
      </c>
      <c r="AA124" s="54" t="str">
        <f>IF(ISBLANK('Prediction Log'!$M124), "",IF(AND('Prediction Log'!$X124="Y", 'Prediction Log'!$Z124="Y"), "Y", "N"))</f>
        <v/>
      </c>
      <c r="AB124" s="53" t="str">
        <f>IF(ISBLANK('Prediction Log'!$M124), "",IF('Prediction Log'!$D124&gt;0, 'Prediction Log'!$P124-'Prediction Log'!$D124, IF('Prediction Log'!$D124&lt;0, -'Prediction Log'!$P124+'Prediction Log'!$D124, "NA")))</f>
        <v/>
      </c>
      <c r="AC124" s="53" t="str">
        <f>IF(ISBLANK('Prediction Log'!$M124), "",ABS('Prediction Log'!$AB124))</f>
        <v/>
      </c>
      <c r="AD124" s="54" t="str">
        <f>IF(ISBLANK('Prediction Log'!$M124), "",IF('Prediction Log'!$E124&gt;0, 'Prediction Log'!$P124-'Prediction Log'!$E124, IF('Prediction Log'!$E124&lt;0, -'Prediction Log'!$P124+'Prediction Log'!$E124, "NA")))</f>
        <v/>
      </c>
      <c r="AE124" s="54" t="str">
        <f>IF(ISBLANK('Prediction Log'!$M124), "",ABS('Prediction Log'!$AD124))</f>
        <v/>
      </c>
    </row>
    <row r="125" spans="1:31" x14ac:dyDescent="0.45">
      <c r="A125" t="str">
        <f>IF(ISBLANK(Games!$B125), "",Games!A125)</f>
        <v/>
      </c>
      <c r="B125" t="str">
        <f>IF(ISBLANK(Games!$B125), "",Games!B125)</f>
        <v/>
      </c>
      <c r="C125" t="str">
        <f>IF(ISBLANK(Games!$B125), "",Games!C125)</f>
        <v/>
      </c>
      <c r="D125" t="str">
        <f>IF(ISBLANK(Games!$B125), "",Games!D125)</f>
        <v/>
      </c>
      <c r="E125" t="str">
        <f>IF(ISBLANK(Games!$B125), "",Games!E125)</f>
        <v/>
      </c>
      <c r="F125" s="30" t="e">
        <f>'Calc - Win Probability'!N125</f>
        <v>#N/A</v>
      </c>
      <c r="G125" s="28" t="str">
        <f>Games!H125</f>
        <v/>
      </c>
      <c r="H125" s="64" t="str">
        <f>IF(ISBLANK(Games!B125), "", IF('Prediction Log'!$D125&lt;0, 'Prediction Log'!$B125, 'Prediction Log'!$C125))</f>
        <v/>
      </c>
      <c r="I125" s="60" t="str">
        <f>IF(ISBLANK(Games!$B125), "",Games!F125)</f>
        <v/>
      </c>
      <c r="J125" s="60" t="e">
        <f>IF('Prediction Log'!$F125&gt;0.5, 'Prediction Log'!$B125, IF('Prediction Log'!$F125&lt;0.5, 'Prediction Log'!$C125, "PICK"))</f>
        <v>#N/A</v>
      </c>
      <c r="K125" s="62" t="str">
        <f>IF(ISBLANK(Games!B125), "",IF('Prediction Log'!$J125='Prediction Log'!$B125, 'Prediction Log'!$F125, 1-'Prediction Log'!$F125))</f>
        <v/>
      </c>
      <c r="L125" s="28" t="str">
        <f>IF(ISBLANK(Games!$B125), "",Games!I125)</f>
        <v/>
      </c>
      <c r="P125" s="48" t="str">
        <f>IF(ISBLANK('Prediction Log'!$N125), "",'Prediction Log'!$O125-'Prediction Log'!$N125)</f>
        <v/>
      </c>
      <c r="Q125" s="55" t="str">
        <f>IF(ISBLANK('Prediction Log'!$N125), "",IF('Prediction Log'!$M125&lt;&gt;'Prediction Log'!$H125, "Y", IF(AND('Prediction Log'!$M125='Prediction Log'!$H125, ABS((-1*'Prediction Log'!$P125))&gt;ABS('Prediction Log'!$D125)), "Y", IF('Prediction Log'!$D125='Prediction Log'!$P125, "PUSH", "N"))))</f>
        <v/>
      </c>
      <c r="R125" s="56" t="str">
        <f>IF(ISBLANK('Prediction Log'!$M125), "",IF('Prediction Log'!$P125&lt;'Prediction Log'!$D125, "Y", IF('Prediction Log'!$P125='Prediction Log'!$D125, "PUSH", "N")))</f>
        <v/>
      </c>
      <c r="S125" s="56" t="str">
        <f>IF(ISBLANK('Prediction Log'!$M125), "",IF('Prediction Log'!$P125&lt;'Prediction Log'!$E125, "Y", IF('Prediction Log'!$P125='Prediction Log'!$E125, "PUSH", "N")))</f>
        <v/>
      </c>
      <c r="T125" s="66" t="str">
        <f>IF(ISBLANK('Prediction Log'!$M125), "",IF('Prediction Log'!$J125='Prediction Log'!$M125, "Y", "N"))</f>
        <v/>
      </c>
      <c r="U125" s="57" t="str">
        <f>IF(ISBLANK('Prediction Log'!$M125),"",IF('Prediction Log'!$M125='Prediction Log'!$H125, "Y", "N"))</f>
        <v/>
      </c>
      <c r="V125" s="52" t="str">
        <f>IF(ISBLANK('Prediction Log'!$M125), "",IF('Prediction Log'!$H125&lt;&gt;'Prediction Log'!$M125, "Y",IF(AND('Prediction Log'!$D125&gt;0, 'Prediction Log'!$P125&gt;'Prediction Log'!$D125), "Y", IF(AND('Prediction Log'!$D125&lt;0, 'Prediction Log'!$P125&lt;'Prediction Log'!$D125), "Y", IF('Prediction Log'!$P125='Prediction Log'!$D125, "PUSH", "N")))))</f>
        <v/>
      </c>
      <c r="W125" s="53" t="str">
        <f>IF(ISBLANK('Prediction Log'!$M125), "",IF(AND('Prediction Log'!$U125="Y", 'Prediction Log'!$V125="Y"), "Y", "N"))</f>
        <v/>
      </c>
      <c r="X125" s="54" t="str">
        <f>IF(ISBLANK('Prediction Log'!$M125),"",IF('Prediction Log'!$M125='Prediction Log'!$I125, "Y", "N"))</f>
        <v/>
      </c>
      <c r="Y125" s="54" t="str">
        <f>IF(ISBLANK('Prediction Log'!$M125), "", IF('Prediction Log'!$Z125="N", "N", "Y"))</f>
        <v/>
      </c>
      <c r="Z125" s="54" t="str">
        <f>IF(ISBLANK('Prediction Log'!$M125), "",IF('Prediction Log'!$I125&lt;&gt;'Prediction Log'!$M125, "Y",IF(AND('Prediction Log'!$E125&gt;0, 'Prediction Log'!$P125&gt;'Prediction Log'!$E125), "Y", IF(AND('Prediction Log'!$E125&lt;0, 'Prediction Log'!$P125&lt;'Prediction Log'!$E125), "Y", IF('Prediction Log'!$P125='Prediction Log'!$E125, "PUSH", "N")))))</f>
        <v/>
      </c>
      <c r="AA125" s="54" t="str">
        <f>IF(ISBLANK('Prediction Log'!$M125), "",IF(AND('Prediction Log'!$X125="Y", 'Prediction Log'!$Z125="Y"), "Y", "N"))</f>
        <v/>
      </c>
      <c r="AB125" s="53" t="str">
        <f>IF(ISBLANK('Prediction Log'!$M125), "",IF('Prediction Log'!$D125&gt;0, 'Prediction Log'!$P125-'Prediction Log'!$D125, IF('Prediction Log'!$D125&lt;0, -'Prediction Log'!$P125+'Prediction Log'!$D125, "NA")))</f>
        <v/>
      </c>
      <c r="AC125" s="53" t="str">
        <f>IF(ISBLANK('Prediction Log'!$M125), "",ABS('Prediction Log'!$AB125))</f>
        <v/>
      </c>
      <c r="AD125" s="54" t="str">
        <f>IF(ISBLANK('Prediction Log'!$M125), "",IF('Prediction Log'!$E125&gt;0, 'Prediction Log'!$P125-'Prediction Log'!$E125, IF('Prediction Log'!$E125&lt;0, -'Prediction Log'!$P125+'Prediction Log'!$E125, "NA")))</f>
        <v/>
      </c>
      <c r="AE125" s="54" t="str">
        <f>IF(ISBLANK('Prediction Log'!$M125), "",ABS('Prediction Log'!$AD125))</f>
        <v/>
      </c>
    </row>
    <row r="126" spans="1:31" x14ac:dyDescent="0.45">
      <c r="A126" t="str">
        <f>IF(ISBLANK(Games!$B126), "",Games!A126)</f>
        <v/>
      </c>
      <c r="B126" t="str">
        <f>IF(ISBLANK(Games!$B126), "",Games!B126)</f>
        <v/>
      </c>
      <c r="C126" t="str">
        <f>IF(ISBLANK(Games!$B126), "",Games!C126)</f>
        <v/>
      </c>
      <c r="D126" t="str">
        <f>IF(ISBLANK(Games!$B126), "",Games!D126)</f>
        <v/>
      </c>
      <c r="E126" t="str">
        <f>IF(ISBLANK(Games!$B126), "",Games!E126)</f>
        <v/>
      </c>
      <c r="F126" s="30" t="e">
        <f>'Calc - Win Probability'!N126</f>
        <v>#N/A</v>
      </c>
      <c r="G126" s="28" t="str">
        <f>Games!H126</f>
        <v/>
      </c>
      <c r="H126" s="64" t="str">
        <f>IF(ISBLANK(Games!B126), "", IF('Prediction Log'!$D126&lt;0, 'Prediction Log'!$B126, 'Prediction Log'!$C126))</f>
        <v/>
      </c>
      <c r="I126" s="60" t="str">
        <f>IF(ISBLANK(Games!$B126), "",Games!F126)</f>
        <v/>
      </c>
      <c r="J126" s="60" t="e">
        <f>IF('Prediction Log'!$F126&gt;0.5, 'Prediction Log'!$B126, IF('Prediction Log'!$F126&lt;0.5, 'Prediction Log'!$C126, "PICK"))</f>
        <v>#N/A</v>
      </c>
      <c r="K126" s="62" t="str">
        <f>IF(ISBLANK(Games!B126), "",IF('Prediction Log'!$J126='Prediction Log'!$B126, 'Prediction Log'!$F126, 1-'Prediction Log'!$F126))</f>
        <v/>
      </c>
      <c r="L126" s="28" t="str">
        <f>IF(ISBLANK(Games!$B126), "",Games!I126)</f>
        <v/>
      </c>
      <c r="P126" s="48" t="str">
        <f>IF(ISBLANK('Prediction Log'!$N126), "",'Prediction Log'!$O126-'Prediction Log'!$N126)</f>
        <v/>
      </c>
      <c r="Q126" s="55" t="str">
        <f>IF(ISBLANK('Prediction Log'!$N126), "",IF('Prediction Log'!$M126&lt;&gt;'Prediction Log'!$H126, "Y", IF(AND('Prediction Log'!$M126='Prediction Log'!$H126, ABS((-1*'Prediction Log'!$P126))&gt;ABS('Prediction Log'!$D126)), "Y", IF('Prediction Log'!$D126='Prediction Log'!$P126, "PUSH", "N"))))</f>
        <v/>
      </c>
      <c r="R126" s="56" t="str">
        <f>IF(ISBLANK('Prediction Log'!$M126), "",IF('Prediction Log'!$P126&lt;'Prediction Log'!$D126, "Y", IF('Prediction Log'!$P126='Prediction Log'!$D126, "PUSH", "N")))</f>
        <v/>
      </c>
      <c r="S126" s="56" t="str">
        <f>IF(ISBLANK('Prediction Log'!$M126), "",IF('Prediction Log'!$P126&lt;'Prediction Log'!$E126, "Y", IF('Prediction Log'!$P126='Prediction Log'!$E126, "PUSH", "N")))</f>
        <v/>
      </c>
      <c r="T126" s="66" t="str">
        <f>IF(ISBLANK('Prediction Log'!$M126), "",IF('Prediction Log'!$J126='Prediction Log'!$M126, "Y", "N"))</f>
        <v/>
      </c>
      <c r="U126" s="57" t="str">
        <f>IF(ISBLANK('Prediction Log'!$M126),"",IF('Prediction Log'!$M126='Prediction Log'!$H126, "Y", "N"))</f>
        <v/>
      </c>
      <c r="V126" s="52" t="str">
        <f>IF(ISBLANK('Prediction Log'!$M126), "",IF('Prediction Log'!$H126&lt;&gt;'Prediction Log'!$M126, "Y",IF(AND('Prediction Log'!$D126&gt;0, 'Prediction Log'!$P126&gt;'Prediction Log'!$D126), "Y", IF(AND('Prediction Log'!$D126&lt;0, 'Prediction Log'!$P126&lt;'Prediction Log'!$D126), "Y", IF('Prediction Log'!$P126='Prediction Log'!$D126, "PUSH", "N")))))</f>
        <v/>
      </c>
      <c r="W126" s="53" t="str">
        <f>IF(ISBLANK('Prediction Log'!$M126), "",IF(AND('Prediction Log'!$U126="Y", 'Prediction Log'!$V126="Y"), "Y", "N"))</f>
        <v/>
      </c>
      <c r="X126" s="54" t="str">
        <f>IF(ISBLANK('Prediction Log'!$M126),"",IF('Prediction Log'!$M126='Prediction Log'!$I126, "Y", "N"))</f>
        <v/>
      </c>
      <c r="Y126" s="54" t="str">
        <f>IF(ISBLANK('Prediction Log'!$M126), "", IF('Prediction Log'!$Z126="N", "N", "Y"))</f>
        <v/>
      </c>
      <c r="Z126" s="54" t="str">
        <f>IF(ISBLANK('Prediction Log'!$M126), "",IF('Prediction Log'!$I126&lt;&gt;'Prediction Log'!$M126, "Y",IF(AND('Prediction Log'!$E126&gt;0, 'Prediction Log'!$P126&gt;'Prediction Log'!$E126), "Y", IF(AND('Prediction Log'!$E126&lt;0, 'Prediction Log'!$P126&lt;'Prediction Log'!$E126), "Y", IF('Prediction Log'!$P126='Prediction Log'!$E126, "PUSH", "N")))))</f>
        <v/>
      </c>
      <c r="AA126" s="54" t="str">
        <f>IF(ISBLANK('Prediction Log'!$M126), "",IF(AND('Prediction Log'!$X126="Y", 'Prediction Log'!$Z126="Y"), "Y", "N"))</f>
        <v/>
      </c>
      <c r="AB126" s="53" t="str">
        <f>IF(ISBLANK('Prediction Log'!$M126), "",IF('Prediction Log'!$D126&gt;0, 'Prediction Log'!$P126-'Prediction Log'!$D126, IF('Prediction Log'!$D126&lt;0, -'Prediction Log'!$P126+'Prediction Log'!$D126, "NA")))</f>
        <v/>
      </c>
      <c r="AC126" s="53" t="str">
        <f>IF(ISBLANK('Prediction Log'!$M126), "",ABS('Prediction Log'!$AB126))</f>
        <v/>
      </c>
      <c r="AD126" s="54" t="str">
        <f>IF(ISBLANK('Prediction Log'!$M126), "",IF('Prediction Log'!$E126&gt;0, 'Prediction Log'!$P126-'Prediction Log'!$E126, IF('Prediction Log'!$E126&lt;0, -'Prediction Log'!$P126+'Prediction Log'!$E126, "NA")))</f>
        <v/>
      </c>
      <c r="AE126" s="54" t="str">
        <f>IF(ISBLANK('Prediction Log'!$M126), "",ABS('Prediction Log'!$AD126))</f>
        <v/>
      </c>
    </row>
    <row r="127" spans="1:31" x14ac:dyDescent="0.45">
      <c r="A127" t="str">
        <f>IF(ISBLANK(Games!$B127), "",Games!A127)</f>
        <v/>
      </c>
      <c r="B127" t="str">
        <f>IF(ISBLANK(Games!$B127), "",Games!B127)</f>
        <v/>
      </c>
      <c r="C127" t="str">
        <f>IF(ISBLANK(Games!$B127), "",Games!C127)</f>
        <v/>
      </c>
      <c r="D127" t="str">
        <f>IF(ISBLANK(Games!$B127), "",Games!D127)</f>
        <v/>
      </c>
      <c r="E127" t="str">
        <f>IF(ISBLANK(Games!$B127), "",Games!E127)</f>
        <v/>
      </c>
      <c r="F127" s="30" t="e">
        <f>'Calc - Win Probability'!N127</f>
        <v>#N/A</v>
      </c>
      <c r="G127" s="28" t="str">
        <f>Games!H127</f>
        <v/>
      </c>
      <c r="H127" s="64" t="str">
        <f>IF(ISBLANK(Games!B127), "", IF('Prediction Log'!$D127&lt;0, 'Prediction Log'!$B127, 'Prediction Log'!$C127))</f>
        <v/>
      </c>
      <c r="I127" s="60" t="str">
        <f>IF(ISBLANK(Games!$B127), "",Games!F127)</f>
        <v/>
      </c>
      <c r="J127" s="60" t="e">
        <f>IF('Prediction Log'!$F127&gt;0.5, 'Prediction Log'!$B127, IF('Prediction Log'!$F127&lt;0.5, 'Prediction Log'!$C127, "PICK"))</f>
        <v>#N/A</v>
      </c>
      <c r="K127" s="62" t="str">
        <f>IF(ISBLANK(Games!B127), "",IF('Prediction Log'!$J127='Prediction Log'!$B127, 'Prediction Log'!$F127, 1-'Prediction Log'!$F127))</f>
        <v/>
      </c>
      <c r="L127" s="28" t="str">
        <f>IF(ISBLANK(Games!$B127), "",Games!I127)</f>
        <v/>
      </c>
      <c r="P127" s="48" t="str">
        <f>IF(ISBLANK('Prediction Log'!$N127), "",'Prediction Log'!$O127-'Prediction Log'!$N127)</f>
        <v/>
      </c>
      <c r="Q127" s="55" t="str">
        <f>IF(ISBLANK('Prediction Log'!$N127), "",IF('Prediction Log'!$M127&lt;&gt;'Prediction Log'!$H127, "Y", IF(AND('Prediction Log'!$M127='Prediction Log'!$H127, ABS((-1*'Prediction Log'!$P127))&gt;ABS('Prediction Log'!$D127)), "Y", IF('Prediction Log'!$D127='Prediction Log'!$P127, "PUSH", "N"))))</f>
        <v/>
      </c>
      <c r="R127" s="56" t="str">
        <f>IF(ISBLANK('Prediction Log'!$M127), "",IF('Prediction Log'!$P127&lt;'Prediction Log'!$D127, "Y", IF('Prediction Log'!$P127='Prediction Log'!$D127, "PUSH", "N")))</f>
        <v/>
      </c>
      <c r="S127" s="56" t="str">
        <f>IF(ISBLANK('Prediction Log'!$M127), "",IF('Prediction Log'!$P127&lt;'Prediction Log'!$E127, "Y", IF('Prediction Log'!$P127='Prediction Log'!$E127, "PUSH", "N")))</f>
        <v/>
      </c>
      <c r="T127" s="66" t="str">
        <f>IF(ISBLANK('Prediction Log'!$M127), "",IF('Prediction Log'!$J127='Prediction Log'!$M127, "Y", "N"))</f>
        <v/>
      </c>
      <c r="U127" s="57" t="str">
        <f>IF(ISBLANK('Prediction Log'!$M127),"",IF('Prediction Log'!$M127='Prediction Log'!$H127, "Y", "N"))</f>
        <v/>
      </c>
      <c r="V127" s="52" t="str">
        <f>IF(ISBLANK('Prediction Log'!$M127), "",IF('Prediction Log'!$H127&lt;&gt;'Prediction Log'!$M127, "Y",IF(AND('Prediction Log'!$D127&gt;0, 'Prediction Log'!$P127&gt;'Prediction Log'!$D127), "Y", IF(AND('Prediction Log'!$D127&lt;0, 'Prediction Log'!$P127&lt;'Prediction Log'!$D127), "Y", IF('Prediction Log'!$P127='Prediction Log'!$D127, "PUSH", "N")))))</f>
        <v/>
      </c>
      <c r="W127" s="53" t="str">
        <f>IF(ISBLANK('Prediction Log'!$M127), "",IF(AND('Prediction Log'!$U127="Y", 'Prediction Log'!$V127="Y"), "Y", "N"))</f>
        <v/>
      </c>
      <c r="X127" s="54" t="str">
        <f>IF(ISBLANK('Prediction Log'!$M127),"",IF('Prediction Log'!$M127='Prediction Log'!$I127, "Y", "N"))</f>
        <v/>
      </c>
      <c r="Y127" s="54" t="str">
        <f>IF(ISBLANK('Prediction Log'!$M127), "", IF('Prediction Log'!$Z127="N", "N", "Y"))</f>
        <v/>
      </c>
      <c r="Z127" s="54" t="str">
        <f>IF(ISBLANK('Prediction Log'!$M127), "",IF('Prediction Log'!$I127&lt;&gt;'Prediction Log'!$M127, "Y",IF(AND('Prediction Log'!$E127&gt;0, 'Prediction Log'!$P127&gt;'Prediction Log'!$E127), "Y", IF(AND('Prediction Log'!$E127&lt;0, 'Prediction Log'!$P127&lt;'Prediction Log'!$E127), "Y", IF('Prediction Log'!$P127='Prediction Log'!$E127, "PUSH", "N")))))</f>
        <v/>
      </c>
      <c r="AA127" s="54" t="str">
        <f>IF(ISBLANK('Prediction Log'!$M127), "",IF(AND('Prediction Log'!$X127="Y", 'Prediction Log'!$Z127="Y"), "Y", "N"))</f>
        <v/>
      </c>
      <c r="AB127" s="53" t="str">
        <f>IF(ISBLANK('Prediction Log'!$M127), "",IF('Prediction Log'!$D127&gt;0, 'Prediction Log'!$P127-'Prediction Log'!$D127, IF('Prediction Log'!$D127&lt;0, -'Prediction Log'!$P127+'Prediction Log'!$D127, "NA")))</f>
        <v/>
      </c>
      <c r="AC127" s="53" t="str">
        <f>IF(ISBLANK('Prediction Log'!$M127), "",ABS('Prediction Log'!$AB127))</f>
        <v/>
      </c>
      <c r="AD127" s="54" t="str">
        <f>IF(ISBLANK('Prediction Log'!$M127), "",IF('Prediction Log'!$E127&gt;0, 'Prediction Log'!$P127-'Prediction Log'!$E127, IF('Prediction Log'!$E127&lt;0, -'Prediction Log'!$P127+'Prediction Log'!$E127, "NA")))</f>
        <v/>
      </c>
      <c r="AE127" s="54" t="str">
        <f>IF(ISBLANK('Prediction Log'!$M127), "",ABS('Prediction Log'!$AD127))</f>
        <v/>
      </c>
    </row>
    <row r="128" spans="1:31" x14ac:dyDescent="0.45">
      <c r="A128" t="str">
        <f>IF(ISBLANK(Games!$B128), "",Games!A128)</f>
        <v/>
      </c>
      <c r="B128" t="str">
        <f>IF(ISBLANK(Games!$B128), "",Games!B128)</f>
        <v/>
      </c>
      <c r="C128" t="str">
        <f>IF(ISBLANK(Games!$B128), "",Games!C128)</f>
        <v/>
      </c>
      <c r="D128" t="str">
        <f>IF(ISBLANK(Games!$B128), "",Games!D128)</f>
        <v/>
      </c>
      <c r="E128" t="str">
        <f>IF(ISBLANK(Games!$B128), "",Games!E128)</f>
        <v/>
      </c>
      <c r="F128" s="30" t="e">
        <f>'Calc - Win Probability'!N128</f>
        <v>#N/A</v>
      </c>
      <c r="G128" s="28" t="str">
        <f>Games!H128</f>
        <v/>
      </c>
      <c r="H128" s="64" t="str">
        <f>IF(ISBLANK(Games!B128), "", IF('Prediction Log'!$D128&lt;0, 'Prediction Log'!$B128, 'Prediction Log'!$C128))</f>
        <v/>
      </c>
      <c r="I128" s="60" t="str">
        <f>IF(ISBLANK(Games!$B128), "",Games!F128)</f>
        <v/>
      </c>
      <c r="J128" s="60" t="e">
        <f>IF('Prediction Log'!$F128&gt;0.5, 'Prediction Log'!$B128, IF('Prediction Log'!$F128&lt;0.5, 'Prediction Log'!$C128, "PICK"))</f>
        <v>#N/A</v>
      </c>
      <c r="K128" s="62" t="str">
        <f>IF(ISBLANK(Games!B128), "",IF('Prediction Log'!$J128='Prediction Log'!$B128, 'Prediction Log'!$F128, 1-'Prediction Log'!$F128))</f>
        <v/>
      </c>
      <c r="L128" s="28" t="str">
        <f>IF(ISBLANK(Games!$B128), "",Games!I128)</f>
        <v/>
      </c>
      <c r="P128" s="48" t="str">
        <f>IF(ISBLANK('Prediction Log'!$N128), "",'Prediction Log'!$O128-'Prediction Log'!$N128)</f>
        <v/>
      </c>
      <c r="Q128" s="55" t="str">
        <f>IF(ISBLANK('Prediction Log'!$N128), "",IF('Prediction Log'!$M128&lt;&gt;'Prediction Log'!$H128, "Y", IF(AND('Prediction Log'!$M128='Prediction Log'!$H128, ABS((-1*'Prediction Log'!$P128))&gt;ABS('Prediction Log'!$D128)), "Y", IF('Prediction Log'!$D128='Prediction Log'!$P128, "PUSH", "N"))))</f>
        <v/>
      </c>
      <c r="R128" s="56" t="str">
        <f>IF(ISBLANK('Prediction Log'!$M128), "",IF('Prediction Log'!$P128&lt;'Prediction Log'!$D128, "Y", IF('Prediction Log'!$P128='Prediction Log'!$D128, "PUSH", "N")))</f>
        <v/>
      </c>
      <c r="S128" s="56" t="str">
        <f>IF(ISBLANK('Prediction Log'!$M128), "",IF('Prediction Log'!$P128&lt;'Prediction Log'!$E128, "Y", IF('Prediction Log'!$P128='Prediction Log'!$E128, "PUSH", "N")))</f>
        <v/>
      </c>
      <c r="T128" s="66" t="str">
        <f>IF(ISBLANK('Prediction Log'!$M128), "",IF('Prediction Log'!$J128='Prediction Log'!$M128, "Y", "N"))</f>
        <v/>
      </c>
      <c r="U128" s="57" t="str">
        <f>IF(ISBLANK('Prediction Log'!$M128),"",IF('Prediction Log'!$M128='Prediction Log'!$H128, "Y", "N"))</f>
        <v/>
      </c>
      <c r="V128" s="52" t="str">
        <f>IF(ISBLANK('Prediction Log'!$M128), "",IF('Prediction Log'!$H128&lt;&gt;'Prediction Log'!$M128, "Y",IF(AND('Prediction Log'!$D128&gt;0, 'Prediction Log'!$P128&gt;'Prediction Log'!$D128), "Y", IF(AND('Prediction Log'!$D128&lt;0, 'Prediction Log'!$P128&lt;'Prediction Log'!$D128), "Y", IF('Prediction Log'!$P128='Prediction Log'!$D128, "PUSH", "N")))))</f>
        <v/>
      </c>
      <c r="W128" s="53" t="str">
        <f>IF(ISBLANK('Prediction Log'!$M128), "",IF(AND('Prediction Log'!$U128="Y", 'Prediction Log'!$V128="Y"), "Y", "N"))</f>
        <v/>
      </c>
      <c r="X128" s="54" t="str">
        <f>IF(ISBLANK('Prediction Log'!$M128),"",IF('Prediction Log'!$M128='Prediction Log'!$I128, "Y", "N"))</f>
        <v/>
      </c>
      <c r="Y128" s="54" t="str">
        <f>IF(ISBLANK('Prediction Log'!$M128), "", IF('Prediction Log'!$Z128="N", "N", "Y"))</f>
        <v/>
      </c>
      <c r="Z128" s="54" t="str">
        <f>IF(ISBLANK('Prediction Log'!$M128), "",IF('Prediction Log'!$I128&lt;&gt;'Prediction Log'!$M128, "Y",IF(AND('Prediction Log'!$E128&gt;0, 'Prediction Log'!$P128&gt;'Prediction Log'!$E128), "Y", IF(AND('Prediction Log'!$E128&lt;0, 'Prediction Log'!$P128&lt;'Prediction Log'!$E128), "Y", IF('Prediction Log'!$P128='Prediction Log'!$E128, "PUSH", "N")))))</f>
        <v/>
      </c>
      <c r="AA128" s="54" t="str">
        <f>IF(ISBLANK('Prediction Log'!$M128), "",IF(AND('Prediction Log'!$X128="Y", 'Prediction Log'!$Z128="Y"), "Y", "N"))</f>
        <v/>
      </c>
      <c r="AB128" s="53" t="str">
        <f>IF(ISBLANK('Prediction Log'!$M128), "",IF('Prediction Log'!$D128&gt;0, 'Prediction Log'!$P128-'Prediction Log'!$D128, IF('Prediction Log'!$D128&lt;0, -'Prediction Log'!$P128+'Prediction Log'!$D128, "NA")))</f>
        <v/>
      </c>
      <c r="AC128" s="53" t="str">
        <f>IF(ISBLANK('Prediction Log'!$M128), "",ABS('Prediction Log'!$AB128))</f>
        <v/>
      </c>
      <c r="AD128" s="54" t="str">
        <f>IF(ISBLANK('Prediction Log'!$M128), "",IF('Prediction Log'!$E128&gt;0, 'Prediction Log'!$P128-'Prediction Log'!$E128, IF('Prediction Log'!$E128&lt;0, -'Prediction Log'!$P128+'Prediction Log'!$E128, "NA")))</f>
        <v/>
      </c>
      <c r="AE128" s="54" t="str">
        <f>IF(ISBLANK('Prediction Log'!$M128), "",ABS('Prediction Log'!$AD128))</f>
        <v/>
      </c>
    </row>
    <row r="129" spans="1:31" x14ac:dyDescent="0.45">
      <c r="A129" t="str">
        <f>IF(ISBLANK(Games!$B129), "",Games!A129)</f>
        <v/>
      </c>
      <c r="B129" t="str">
        <f>IF(ISBLANK(Games!$B129), "",Games!B129)</f>
        <v/>
      </c>
      <c r="C129" t="str">
        <f>IF(ISBLANK(Games!$B129), "",Games!C129)</f>
        <v/>
      </c>
      <c r="D129" t="str">
        <f>IF(ISBLANK(Games!$B129), "",Games!D129)</f>
        <v/>
      </c>
      <c r="E129" t="str">
        <f>IF(ISBLANK(Games!$B129), "",Games!E129)</f>
        <v/>
      </c>
      <c r="F129" s="30" t="e">
        <f>'Calc - Win Probability'!N129</f>
        <v>#N/A</v>
      </c>
      <c r="G129" s="28" t="str">
        <f>Games!H129</f>
        <v/>
      </c>
      <c r="H129" s="64" t="str">
        <f>IF(ISBLANK(Games!B129), "", IF('Prediction Log'!$D129&lt;0, 'Prediction Log'!$B129, 'Prediction Log'!$C129))</f>
        <v/>
      </c>
      <c r="I129" s="60" t="str">
        <f>IF(ISBLANK(Games!$B129), "",Games!F129)</f>
        <v/>
      </c>
      <c r="J129" s="60" t="e">
        <f>IF('Prediction Log'!$F129&gt;0.5, 'Prediction Log'!$B129, IF('Prediction Log'!$F129&lt;0.5, 'Prediction Log'!$C129, "PICK"))</f>
        <v>#N/A</v>
      </c>
      <c r="K129" s="62" t="str">
        <f>IF(ISBLANK(Games!B129), "",IF('Prediction Log'!$J129='Prediction Log'!$B129, 'Prediction Log'!$F129, 1-'Prediction Log'!$F129))</f>
        <v/>
      </c>
      <c r="L129" s="28" t="str">
        <f>IF(ISBLANK(Games!$B129), "",Games!I129)</f>
        <v/>
      </c>
      <c r="P129" s="48" t="str">
        <f>IF(ISBLANK('Prediction Log'!$N129), "",'Prediction Log'!$O129-'Prediction Log'!$N129)</f>
        <v/>
      </c>
      <c r="Q129" s="55" t="str">
        <f>IF(ISBLANK('Prediction Log'!$N129), "",IF('Prediction Log'!$M129&lt;&gt;'Prediction Log'!$H129, "Y", IF(AND('Prediction Log'!$M129='Prediction Log'!$H129, ABS((-1*'Prediction Log'!$P129))&gt;ABS('Prediction Log'!$D129)), "Y", IF('Prediction Log'!$D129='Prediction Log'!$P129, "PUSH", "N"))))</f>
        <v/>
      </c>
      <c r="R129" s="56" t="str">
        <f>IF(ISBLANK('Prediction Log'!$M129), "",IF('Prediction Log'!$P129&lt;'Prediction Log'!$D129, "Y", IF('Prediction Log'!$P129='Prediction Log'!$D129, "PUSH", "N")))</f>
        <v/>
      </c>
      <c r="S129" s="56" t="str">
        <f>IF(ISBLANK('Prediction Log'!$M129), "",IF('Prediction Log'!$P129&lt;'Prediction Log'!$E129, "Y", IF('Prediction Log'!$P129='Prediction Log'!$E129, "PUSH", "N")))</f>
        <v/>
      </c>
      <c r="T129" s="66" t="str">
        <f>IF(ISBLANK('Prediction Log'!$M129), "",IF('Prediction Log'!$J129='Prediction Log'!$M129, "Y", "N"))</f>
        <v/>
      </c>
      <c r="U129" s="57" t="str">
        <f>IF(ISBLANK('Prediction Log'!$M129),"",IF('Prediction Log'!$M129='Prediction Log'!$H129, "Y", "N"))</f>
        <v/>
      </c>
      <c r="V129" s="52" t="str">
        <f>IF(ISBLANK('Prediction Log'!$M129), "",IF('Prediction Log'!$H129&lt;&gt;'Prediction Log'!$M129, "Y",IF(AND('Prediction Log'!$D129&gt;0, 'Prediction Log'!$P129&gt;'Prediction Log'!$D129), "Y", IF(AND('Prediction Log'!$D129&lt;0, 'Prediction Log'!$P129&lt;'Prediction Log'!$D129), "Y", IF('Prediction Log'!$P129='Prediction Log'!$D129, "PUSH", "N")))))</f>
        <v/>
      </c>
      <c r="W129" s="53" t="str">
        <f>IF(ISBLANK('Prediction Log'!$M129), "",IF(AND('Prediction Log'!$U129="Y", 'Prediction Log'!$V129="Y"), "Y", "N"))</f>
        <v/>
      </c>
      <c r="X129" s="54" t="str">
        <f>IF(ISBLANK('Prediction Log'!$M129),"",IF('Prediction Log'!$M129='Prediction Log'!$I129, "Y", "N"))</f>
        <v/>
      </c>
      <c r="Y129" s="54" t="str">
        <f>IF(ISBLANK('Prediction Log'!$M129), "", IF('Prediction Log'!$Z129="N", "N", "Y"))</f>
        <v/>
      </c>
      <c r="Z129" s="54" t="str">
        <f>IF(ISBLANK('Prediction Log'!$M129), "",IF('Prediction Log'!$I129&lt;&gt;'Prediction Log'!$M129, "Y",IF(AND('Prediction Log'!$E129&gt;0, 'Prediction Log'!$P129&gt;'Prediction Log'!$E129), "Y", IF(AND('Prediction Log'!$E129&lt;0, 'Prediction Log'!$P129&lt;'Prediction Log'!$E129), "Y", IF('Prediction Log'!$P129='Prediction Log'!$E129, "PUSH", "N")))))</f>
        <v/>
      </c>
      <c r="AA129" s="54" t="str">
        <f>IF(ISBLANK('Prediction Log'!$M129), "",IF(AND('Prediction Log'!$X129="Y", 'Prediction Log'!$Z129="Y"), "Y", "N"))</f>
        <v/>
      </c>
      <c r="AB129" s="53" t="str">
        <f>IF(ISBLANK('Prediction Log'!$M129), "",IF('Prediction Log'!$D129&gt;0, 'Prediction Log'!$P129-'Prediction Log'!$D129, IF('Prediction Log'!$D129&lt;0, -'Prediction Log'!$P129+'Prediction Log'!$D129, "NA")))</f>
        <v/>
      </c>
      <c r="AC129" s="53" t="str">
        <f>IF(ISBLANK('Prediction Log'!$M129), "",ABS('Prediction Log'!$AB129))</f>
        <v/>
      </c>
      <c r="AD129" s="54" t="str">
        <f>IF(ISBLANK('Prediction Log'!$M129), "",IF('Prediction Log'!$E129&gt;0, 'Prediction Log'!$P129-'Prediction Log'!$E129, IF('Prediction Log'!$E129&lt;0, -'Prediction Log'!$P129+'Prediction Log'!$E129, "NA")))</f>
        <v/>
      </c>
      <c r="AE129" s="54" t="str">
        <f>IF(ISBLANK('Prediction Log'!$M129), "",ABS('Prediction Log'!$AD129))</f>
        <v/>
      </c>
    </row>
    <row r="130" spans="1:31" x14ac:dyDescent="0.45">
      <c r="A130" t="str">
        <f>IF(ISBLANK(Games!$B130), "",Games!A130)</f>
        <v/>
      </c>
      <c r="B130" t="str">
        <f>IF(ISBLANK(Games!$B130), "",Games!B130)</f>
        <v/>
      </c>
      <c r="C130" t="str">
        <f>IF(ISBLANK(Games!$B130), "",Games!C130)</f>
        <v/>
      </c>
      <c r="D130" t="str">
        <f>IF(ISBLANK(Games!$B130), "",Games!D130)</f>
        <v/>
      </c>
      <c r="E130" t="str">
        <f>IF(ISBLANK(Games!$B130), "",Games!E130)</f>
        <v/>
      </c>
      <c r="F130" s="30" t="e">
        <f>'Calc - Win Probability'!N130</f>
        <v>#N/A</v>
      </c>
      <c r="G130" s="28" t="str">
        <f>Games!H130</f>
        <v/>
      </c>
      <c r="H130" s="64" t="str">
        <f>IF(ISBLANK(Games!B130), "", IF('Prediction Log'!$D130&lt;0, 'Prediction Log'!$B130, 'Prediction Log'!$C130))</f>
        <v/>
      </c>
      <c r="I130" s="60" t="str">
        <f>IF(ISBLANK(Games!$B130), "",Games!F130)</f>
        <v/>
      </c>
      <c r="J130" s="60" t="e">
        <f>IF('Prediction Log'!$F130&gt;0.5, 'Prediction Log'!$B130, IF('Prediction Log'!$F130&lt;0.5, 'Prediction Log'!$C130, "PICK"))</f>
        <v>#N/A</v>
      </c>
      <c r="K130" s="62" t="str">
        <f>IF(ISBLANK(Games!B130), "",IF('Prediction Log'!$J130='Prediction Log'!$B130, 'Prediction Log'!$F130, 1-'Prediction Log'!$F130))</f>
        <v/>
      </c>
      <c r="L130" s="28" t="str">
        <f>IF(ISBLANK(Games!$B130), "",Games!I130)</f>
        <v/>
      </c>
      <c r="P130" s="48" t="str">
        <f>IF(ISBLANK('Prediction Log'!$N130), "",'Prediction Log'!$O130-'Prediction Log'!$N130)</f>
        <v/>
      </c>
      <c r="Q130" s="55" t="str">
        <f>IF(ISBLANK('Prediction Log'!$N130), "",IF('Prediction Log'!$M130&lt;&gt;'Prediction Log'!$H130, "Y", IF(AND('Prediction Log'!$M130='Prediction Log'!$H130, ABS((-1*'Prediction Log'!$P130))&gt;ABS('Prediction Log'!$D130)), "Y", IF('Prediction Log'!$D130='Prediction Log'!$P130, "PUSH", "N"))))</f>
        <v/>
      </c>
      <c r="R130" s="56" t="str">
        <f>IF(ISBLANK('Prediction Log'!$M130), "",IF('Prediction Log'!$P130&lt;'Prediction Log'!$D130, "Y", IF('Prediction Log'!$P130='Prediction Log'!$D130, "PUSH", "N")))</f>
        <v/>
      </c>
      <c r="S130" s="56" t="str">
        <f>IF(ISBLANK('Prediction Log'!$M130), "",IF('Prediction Log'!$P130&lt;'Prediction Log'!$E130, "Y", IF('Prediction Log'!$P130='Prediction Log'!$E130, "PUSH", "N")))</f>
        <v/>
      </c>
      <c r="T130" s="66" t="str">
        <f>IF(ISBLANK('Prediction Log'!$M130), "",IF('Prediction Log'!$J130='Prediction Log'!$M130, "Y", "N"))</f>
        <v/>
      </c>
      <c r="U130" s="57" t="str">
        <f>IF(ISBLANK('Prediction Log'!$M130),"",IF('Prediction Log'!$M130='Prediction Log'!$H130, "Y", "N"))</f>
        <v/>
      </c>
      <c r="V130" s="52" t="str">
        <f>IF(ISBLANK('Prediction Log'!$M130), "",IF('Prediction Log'!$H130&lt;&gt;'Prediction Log'!$M130, "Y",IF(AND('Prediction Log'!$D130&gt;0, 'Prediction Log'!$P130&gt;'Prediction Log'!$D130), "Y", IF(AND('Prediction Log'!$D130&lt;0, 'Prediction Log'!$P130&lt;'Prediction Log'!$D130), "Y", IF('Prediction Log'!$P130='Prediction Log'!$D130, "PUSH", "N")))))</f>
        <v/>
      </c>
      <c r="W130" s="53" t="str">
        <f>IF(ISBLANK('Prediction Log'!$M130), "",IF(AND('Prediction Log'!$U130="Y", 'Prediction Log'!$V130="Y"), "Y", "N"))</f>
        <v/>
      </c>
      <c r="X130" s="54" t="str">
        <f>IF(ISBLANK('Prediction Log'!$M130),"",IF('Prediction Log'!$M130='Prediction Log'!$I130, "Y", "N"))</f>
        <v/>
      </c>
      <c r="Y130" s="54" t="str">
        <f>IF(ISBLANK('Prediction Log'!$M130), "", IF('Prediction Log'!$Z130="N", "N", "Y"))</f>
        <v/>
      </c>
      <c r="Z130" s="54" t="str">
        <f>IF(ISBLANK('Prediction Log'!$M130), "",IF('Prediction Log'!$I130&lt;&gt;'Prediction Log'!$M130, "Y",IF(AND('Prediction Log'!$E130&gt;0, 'Prediction Log'!$P130&gt;'Prediction Log'!$E130), "Y", IF(AND('Prediction Log'!$E130&lt;0, 'Prediction Log'!$P130&lt;'Prediction Log'!$E130), "Y", IF('Prediction Log'!$P130='Prediction Log'!$E130, "PUSH", "N")))))</f>
        <v/>
      </c>
      <c r="AA130" s="54" t="str">
        <f>IF(ISBLANK('Prediction Log'!$M130), "",IF(AND('Prediction Log'!$X130="Y", 'Prediction Log'!$Z130="Y"), "Y", "N"))</f>
        <v/>
      </c>
      <c r="AB130" s="53" t="str">
        <f>IF(ISBLANK('Prediction Log'!$M130), "",IF('Prediction Log'!$D130&gt;0, 'Prediction Log'!$P130-'Prediction Log'!$D130, IF('Prediction Log'!$D130&lt;0, -'Prediction Log'!$P130+'Prediction Log'!$D130, "NA")))</f>
        <v/>
      </c>
      <c r="AC130" s="53" t="str">
        <f>IF(ISBLANK('Prediction Log'!$M130), "",ABS('Prediction Log'!$AB130))</f>
        <v/>
      </c>
      <c r="AD130" s="54" t="str">
        <f>IF(ISBLANK('Prediction Log'!$M130), "",IF('Prediction Log'!$E130&gt;0, 'Prediction Log'!$P130-'Prediction Log'!$E130, IF('Prediction Log'!$E130&lt;0, -'Prediction Log'!$P130+'Prediction Log'!$E130, "NA")))</f>
        <v/>
      </c>
      <c r="AE130" s="54" t="str">
        <f>IF(ISBLANK('Prediction Log'!$M130), "",ABS('Prediction Log'!$AD130))</f>
        <v/>
      </c>
    </row>
    <row r="131" spans="1:31" x14ac:dyDescent="0.45">
      <c r="A131" t="str">
        <f>IF(ISBLANK(Games!$B131), "",Games!A131)</f>
        <v/>
      </c>
      <c r="B131" t="str">
        <f>IF(ISBLANK(Games!$B131), "",Games!B131)</f>
        <v/>
      </c>
      <c r="C131" t="str">
        <f>IF(ISBLANK(Games!$B131), "",Games!C131)</f>
        <v/>
      </c>
      <c r="D131" t="str">
        <f>IF(ISBLANK(Games!$B131), "",Games!D131)</f>
        <v/>
      </c>
      <c r="E131" t="str">
        <f>IF(ISBLANK(Games!$B131), "",Games!E131)</f>
        <v/>
      </c>
      <c r="F131" s="30" t="e">
        <f>'Calc - Win Probability'!N131</f>
        <v>#N/A</v>
      </c>
      <c r="G131" s="28" t="str">
        <f>Games!H131</f>
        <v/>
      </c>
      <c r="H131" s="64" t="str">
        <f>IF(ISBLANK(Games!B131), "", IF('Prediction Log'!$D131&lt;0, 'Prediction Log'!$B131, 'Prediction Log'!$C131))</f>
        <v/>
      </c>
      <c r="I131" s="60" t="str">
        <f>IF(ISBLANK(Games!$B131), "",Games!F131)</f>
        <v/>
      </c>
      <c r="J131" s="60" t="e">
        <f>IF('Prediction Log'!$F131&gt;0.5, 'Prediction Log'!$B131, IF('Prediction Log'!$F131&lt;0.5, 'Prediction Log'!$C131, "PICK"))</f>
        <v>#N/A</v>
      </c>
      <c r="K131" s="62" t="str">
        <f>IF(ISBLANK(Games!B131), "",IF('Prediction Log'!$J131='Prediction Log'!$B131, 'Prediction Log'!$F131, 1-'Prediction Log'!$F131))</f>
        <v/>
      </c>
      <c r="L131" s="28" t="str">
        <f>IF(ISBLANK(Games!$B131), "",Games!I131)</f>
        <v/>
      </c>
      <c r="P131" s="48" t="str">
        <f>IF(ISBLANK('Prediction Log'!$N131), "",'Prediction Log'!$O131-'Prediction Log'!$N131)</f>
        <v/>
      </c>
      <c r="Q131" s="55" t="str">
        <f>IF(ISBLANK('Prediction Log'!$N131), "",IF('Prediction Log'!$M131&lt;&gt;'Prediction Log'!$H131, "Y", IF(AND('Prediction Log'!$M131='Prediction Log'!$H131, ABS((-1*'Prediction Log'!$P131))&gt;ABS('Prediction Log'!$D131)), "Y", IF('Prediction Log'!$D131='Prediction Log'!$P131, "PUSH", "N"))))</f>
        <v/>
      </c>
      <c r="R131" s="56" t="str">
        <f>IF(ISBLANK('Prediction Log'!$M131), "",IF('Prediction Log'!$P131&lt;'Prediction Log'!$D131, "Y", IF('Prediction Log'!$P131='Prediction Log'!$D131, "PUSH", "N")))</f>
        <v/>
      </c>
      <c r="S131" s="56" t="str">
        <f>IF(ISBLANK('Prediction Log'!$M131), "",IF('Prediction Log'!$P131&lt;'Prediction Log'!$E131, "Y", IF('Prediction Log'!$P131='Prediction Log'!$E131, "PUSH", "N")))</f>
        <v/>
      </c>
      <c r="T131" s="66" t="str">
        <f>IF(ISBLANK('Prediction Log'!$M131), "",IF('Prediction Log'!$J131='Prediction Log'!$M131, "Y", "N"))</f>
        <v/>
      </c>
      <c r="U131" s="57" t="str">
        <f>IF(ISBLANK('Prediction Log'!$M131),"",IF('Prediction Log'!$M131='Prediction Log'!$H131, "Y", "N"))</f>
        <v/>
      </c>
      <c r="V131" s="52" t="str">
        <f>IF(ISBLANK('Prediction Log'!$M131), "",IF('Prediction Log'!$H131&lt;&gt;'Prediction Log'!$M131, "Y",IF(AND('Prediction Log'!$D131&gt;0, 'Prediction Log'!$P131&gt;'Prediction Log'!$D131), "Y", IF(AND('Prediction Log'!$D131&lt;0, 'Prediction Log'!$P131&lt;'Prediction Log'!$D131), "Y", IF('Prediction Log'!$P131='Prediction Log'!$D131, "PUSH", "N")))))</f>
        <v/>
      </c>
      <c r="W131" s="53" t="str">
        <f>IF(ISBLANK('Prediction Log'!$M131), "",IF(AND('Prediction Log'!$U131="Y", 'Prediction Log'!$V131="Y"), "Y", "N"))</f>
        <v/>
      </c>
      <c r="X131" s="54" t="str">
        <f>IF(ISBLANK('Prediction Log'!$M131),"",IF('Prediction Log'!$M131='Prediction Log'!$I131, "Y", "N"))</f>
        <v/>
      </c>
      <c r="Y131" s="54" t="str">
        <f>IF(ISBLANK('Prediction Log'!$M131), "", IF('Prediction Log'!$Z131="N", "N", "Y"))</f>
        <v/>
      </c>
      <c r="Z131" s="54" t="str">
        <f>IF(ISBLANK('Prediction Log'!$M131), "",IF('Prediction Log'!$I131&lt;&gt;'Prediction Log'!$M131, "Y",IF(AND('Prediction Log'!$E131&gt;0, 'Prediction Log'!$P131&gt;'Prediction Log'!$E131), "Y", IF(AND('Prediction Log'!$E131&lt;0, 'Prediction Log'!$P131&lt;'Prediction Log'!$E131), "Y", IF('Prediction Log'!$P131='Prediction Log'!$E131, "PUSH", "N")))))</f>
        <v/>
      </c>
      <c r="AA131" s="54" t="str">
        <f>IF(ISBLANK('Prediction Log'!$M131), "",IF(AND('Prediction Log'!$X131="Y", 'Prediction Log'!$Z131="Y"), "Y", "N"))</f>
        <v/>
      </c>
      <c r="AB131" s="53" t="str">
        <f>IF(ISBLANK('Prediction Log'!$M131), "",IF('Prediction Log'!$D131&gt;0, 'Prediction Log'!$P131-'Prediction Log'!$D131, IF('Prediction Log'!$D131&lt;0, -'Prediction Log'!$P131+'Prediction Log'!$D131, "NA")))</f>
        <v/>
      </c>
      <c r="AC131" s="53" t="str">
        <f>IF(ISBLANK('Prediction Log'!$M131), "",ABS('Prediction Log'!$AB131))</f>
        <v/>
      </c>
      <c r="AD131" s="54" t="str">
        <f>IF(ISBLANK('Prediction Log'!$M131), "",IF('Prediction Log'!$E131&gt;0, 'Prediction Log'!$P131-'Prediction Log'!$E131, IF('Prediction Log'!$E131&lt;0, -'Prediction Log'!$P131+'Prediction Log'!$E131, "NA")))</f>
        <v/>
      </c>
      <c r="AE131" s="54" t="str">
        <f>IF(ISBLANK('Prediction Log'!$M131), "",ABS('Prediction Log'!$AD131))</f>
        <v/>
      </c>
    </row>
    <row r="132" spans="1:31" x14ac:dyDescent="0.45">
      <c r="A132" t="str">
        <f>IF(ISBLANK(Games!$B132), "",Games!A132)</f>
        <v/>
      </c>
      <c r="B132" t="str">
        <f>IF(ISBLANK(Games!$B132), "",Games!B132)</f>
        <v/>
      </c>
      <c r="C132" t="str">
        <f>IF(ISBLANK(Games!$B132), "",Games!C132)</f>
        <v/>
      </c>
      <c r="D132" t="str">
        <f>IF(ISBLANK(Games!$B132), "",Games!D132)</f>
        <v/>
      </c>
      <c r="E132" t="str">
        <f>IF(ISBLANK(Games!$B132), "",Games!E132)</f>
        <v/>
      </c>
      <c r="F132" s="30" t="e">
        <f>'Calc - Win Probability'!N132</f>
        <v>#N/A</v>
      </c>
      <c r="G132" s="28" t="str">
        <f>Games!H132</f>
        <v/>
      </c>
      <c r="H132" s="64" t="str">
        <f>IF(ISBLANK(Games!B132), "", IF('Prediction Log'!$D132&lt;0, 'Prediction Log'!$B132, 'Prediction Log'!$C132))</f>
        <v/>
      </c>
      <c r="I132" s="60" t="str">
        <f>IF(ISBLANK(Games!$B132), "",Games!F132)</f>
        <v/>
      </c>
      <c r="J132" s="60" t="e">
        <f>IF('Prediction Log'!$F132&gt;0.5, 'Prediction Log'!$B132, IF('Prediction Log'!$F132&lt;0.5, 'Prediction Log'!$C132, "PICK"))</f>
        <v>#N/A</v>
      </c>
      <c r="K132" s="62" t="str">
        <f>IF(ISBLANK(Games!B132), "",IF('Prediction Log'!$J132='Prediction Log'!$B132, 'Prediction Log'!$F132, 1-'Prediction Log'!$F132))</f>
        <v/>
      </c>
      <c r="L132" s="28" t="str">
        <f>IF(ISBLANK(Games!$B132), "",Games!I132)</f>
        <v/>
      </c>
      <c r="P132" s="48" t="str">
        <f>IF(ISBLANK('Prediction Log'!$N132), "",'Prediction Log'!$O132-'Prediction Log'!$N132)</f>
        <v/>
      </c>
      <c r="Q132" s="55" t="str">
        <f>IF(ISBLANK('Prediction Log'!$N132), "",IF('Prediction Log'!$M132&lt;&gt;'Prediction Log'!$H132, "Y", IF(AND('Prediction Log'!$M132='Prediction Log'!$H132, ABS((-1*'Prediction Log'!$P132))&gt;ABS('Prediction Log'!$D132)), "Y", IF('Prediction Log'!$D132='Prediction Log'!$P132, "PUSH", "N"))))</f>
        <v/>
      </c>
      <c r="R132" s="56" t="str">
        <f>IF(ISBLANK('Prediction Log'!$M132), "",IF('Prediction Log'!$P132&lt;'Prediction Log'!$D132, "Y", IF('Prediction Log'!$P132='Prediction Log'!$D132, "PUSH", "N")))</f>
        <v/>
      </c>
      <c r="S132" s="56" t="str">
        <f>IF(ISBLANK('Prediction Log'!$M132), "",IF('Prediction Log'!$P132&lt;'Prediction Log'!$E132, "Y", IF('Prediction Log'!$P132='Prediction Log'!$E132, "PUSH", "N")))</f>
        <v/>
      </c>
      <c r="T132" s="66" t="str">
        <f>IF(ISBLANK('Prediction Log'!$M132), "",IF('Prediction Log'!$J132='Prediction Log'!$M132, "Y", "N"))</f>
        <v/>
      </c>
      <c r="U132" s="57" t="str">
        <f>IF(ISBLANK('Prediction Log'!$M132),"",IF('Prediction Log'!$M132='Prediction Log'!$H132, "Y", "N"))</f>
        <v/>
      </c>
      <c r="V132" s="52" t="str">
        <f>IF(ISBLANK('Prediction Log'!$M132), "",IF('Prediction Log'!$H132&lt;&gt;'Prediction Log'!$M132, "Y",IF(AND('Prediction Log'!$D132&gt;0, 'Prediction Log'!$P132&gt;'Prediction Log'!$D132), "Y", IF(AND('Prediction Log'!$D132&lt;0, 'Prediction Log'!$P132&lt;'Prediction Log'!$D132), "Y", IF('Prediction Log'!$P132='Prediction Log'!$D132, "PUSH", "N")))))</f>
        <v/>
      </c>
      <c r="W132" s="53" t="str">
        <f>IF(ISBLANK('Prediction Log'!$M132), "",IF(AND('Prediction Log'!$U132="Y", 'Prediction Log'!$V132="Y"), "Y", "N"))</f>
        <v/>
      </c>
      <c r="X132" s="54" t="str">
        <f>IF(ISBLANK('Prediction Log'!$M132),"",IF('Prediction Log'!$M132='Prediction Log'!$I132, "Y", "N"))</f>
        <v/>
      </c>
      <c r="Y132" s="54" t="str">
        <f>IF(ISBLANK('Prediction Log'!$M132), "", IF('Prediction Log'!$Z132="N", "N", "Y"))</f>
        <v/>
      </c>
      <c r="Z132" s="54" t="str">
        <f>IF(ISBLANK('Prediction Log'!$M132), "",IF('Prediction Log'!$I132&lt;&gt;'Prediction Log'!$M132, "Y",IF(AND('Prediction Log'!$E132&gt;0, 'Prediction Log'!$P132&gt;'Prediction Log'!$E132), "Y", IF(AND('Prediction Log'!$E132&lt;0, 'Prediction Log'!$P132&lt;'Prediction Log'!$E132), "Y", IF('Prediction Log'!$P132='Prediction Log'!$E132, "PUSH", "N")))))</f>
        <v/>
      </c>
      <c r="AA132" s="54" t="str">
        <f>IF(ISBLANK('Prediction Log'!$M132), "",IF(AND('Prediction Log'!$X132="Y", 'Prediction Log'!$Z132="Y"), "Y", "N"))</f>
        <v/>
      </c>
      <c r="AB132" s="53" t="str">
        <f>IF(ISBLANK('Prediction Log'!$M132), "",IF('Prediction Log'!$D132&gt;0, 'Prediction Log'!$P132-'Prediction Log'!$D132, IF('Prediction Log'!$D132&lt;0, -'Prediction Log'!$P132+'Prediction Log'!$D132, "NA")))</f>
        <v/>
      </c>
      <c r="AC132" s="53" t="str">
        <f>IF(ISBLANK('Prediction Log'!$M132), "",ABS('Prediction Log'!$AB132))</f>
        <v/>
      </c>
      <c r="AD132" s="54" t="str">
        <f>IF(ISBLANK('Prediction Log'!$M132), "",IF('Prediction Log'!$E132&gt;0, 'Prediction Log'!$P132-'Prediction Log'!$E132, IF('Prediction Log'!$E132&lt;0, -'Prediction Log'!$P132+'Prediction Log'!$E132, "NA")))</f>
        <v/>
      </c>
      <c r="AE132" s="54" t="str">
        <f>IF(ISBLANK('Prediction Log'!$M132), "",ABS('Prediction Log'!$AD132))</f>
        <v/>
      </c>
    </row>
    <row r="133" spans="1:31" x14ac:dyDescent="0.45">
      <c r="A133" t="str">
        <f>IF(ISBLANK(Games!$B133), "",Games!A133)</f>
        <v/>
      </c>
      <c r="B133" t="str">
        <f>IF(ISBLANK(Games!$B133), "",Games!B133)</f>
        <v/>
      </c>
      <c r="C133" t="str">
        <f>IF(ISBLANK(Games!$B133), "",Games!C133)</f>
        <v/>
      </c>
      <c r="D133" t="str">
        <f>IF(ISBLANK(Games!$B133), "",Games!D133)</f>
        <v/>
      </c>
      <c r="E133" t="str">
        <f>IF(ISBLANK(Games!$B133), "",Games!E133)</f>
        <v/>
      </c>
      <c r="F133" s="30" t="e">
        <f>'Calc - Win Probability'!N133</f>
        <v>#N/A</v>
      </c>
      <c r="G133" s="28" t="str">
        <f>Games!H133</f>
        <v/>
      </c>
      <c r="H133" s="64" t="str">
        <f>IF(ISBLANK(Games!B133), "", IF('Prediction Log'!$D133&lt;0, 'Prediction Log'!$B133, 'Prediction Log'!$C133))</f>
        <v/>
      </c>
      <c r="I133" s="60" t="str">
        <f>IF(ISBLANK(Games!$B133), "",Games!F133)</f>
        <v/>
      </c>
      <c r="J133" s="60" t="e">
        <f>IF('Prediction Log'!$F133&gt;0.5, 'Prediction Log'!$B133, IF('Prediction Log'!$F133&lt;0.5, 'Prediction Log'!$C133, "PICK"))</f>
        <v>#N/A</v>
      </c>
      <c r="K133" s="62" t="str">
        <f>IF(ISBLANK(Games!B133), "",IF('Prediction Log'!$J133='Prediction Log'!$B133, 'Prediction Log'!$F133, 1-'Prediction Log'!$F133))</f>
        <v/>
      </c>
      <c r="L133" s="28" t="str">
        <f>IF(ISBLANK(Games!$B133), "",Games!I133)</f>
        <v/>
      </c>
      <c r="P133" s="48" t="str">
        <f>IF(ISBLANK('Prediction Log'!$N133), "",'Prediction Log'!$O133-'Prediction Log'!$N133)</f>
        <v/>
      </c>
      <c r="Q133" s="55" t="str">
        <f>IF(ISBLANK('Prediction Log'!$N133), "",IF('Prediction Log'!$M133&lt;&gt;'Prediction Log'!$H133, "Y", IF(AND('Prediction Log'!$M133='Prediction Log'!$H133, ABS((-1*'Prediction Log'!$P133))&gt;ABS('Prediction Log'!$D133)), "Y", IF('Prediction Log'!$D133='Prediction Log'!$P133, "PUSH", "N"))))</f>
        <v/>
      </c>
      <c r="R133" s="56" t="str">
        <f>IF(ISBLANK('Prediction Log'!$M133), "",IF('Prediction Log'!$P133&lt;'Prediction Log'!$D133, "Y", IF('Prediction Log'!$P133='Prediction Log'!$D133, "PUSH", "N")))</f>
        <v/>
      </c>
      <c r="S133" s="56" t="str">
        <f>IF(ISBLANK('Prediction Log'!$M133), "",IF('Prediction Log'!$P133&lt;'Prediction Log'!$E133, "Y", IF('Prediction Log'!$P133='Prediction Log'!$E133, "PUSH", "N")))</f>
        <v/>
      </c>
      <c r="T133" s="66" t="str">
        <f>IF(ISBLANK('Prediction Log'!$M133), "",IF('Prediction Log'!$J133='Prediction Log'!$M133, "Y", "N"))</f>
        <v/>
      </c>
      <c r="U133" s="57" t="str">
        <f>IF(ISBLANK('Prediction Log'!$M133),"",IF('Prediction Log'!$M133='Prediction Log'!$H133, "Y", "N"))</f>
        <v/>
      </c>
      <c r="V133" s="52" t="str">
        <f>IF(ISBLANK('Prediction Log'!$M133), "",IF('Prediction Log'!$H133&lt;&gt;'Prediction Log'!$M133, "Y",IF(AND('Prediction Log'!$D133&gt;0, 'Prediction Log'!$P133&gt;'Prediction Log'!$D133), "Y", IF(AND('Prediction Log'!$D133&lt;0, 'Prediction Log'!$P133&lt;'Prediction Log'!$D133), "Y", IF('Prediction Log'!$P133='Prediction Log'!$D133, "PUSH", "N")))))</f>
        <v/>
      </c>
      <c r="W133" s="53" t="str">
        <f>IF(ISBLANK('Prediction Log'!$M133), "",IF(AND('Prediction Log'!$U133="Y", 'Prediction Log'!$V133="Y"), "Y", "N"))</f>
        <v/>
      </c>
      <c r="X133" s="54" t="str">
        <f>IF(ISBLANK('Prediction Log'!$M133),"",IF('Prediction Log'!$M133='Prediction Log'!$I133, "Y", "N"))</f>
        <v/>
      </c>
      <c r="Y133" s="54" t="str">
        <f>IF(ISBLANK('Prediction Log'!$M133), "", IF('Prediction Log'!$Z133="N", "N", "Y"))</f>
        <v/>
      </c>
      <c r="Z133" s="54" t="str">
        <f>IF(ISBLANK('Prediction Log'!$M133), "",IF('Prediction Log'!$I133&lt;&gt;'Prediction Log'!$M133, "Y",IF(AND('Prediction Log'!$E133&gt;0, 'Prediction Log'!$P133&gt;'Prediction Log'!$E133), "Y", IF(AND('Prediction Log'!$E133&lt;0, 'Prediction Log'!$P133&lt;'Prediction Log'!$E133), "Y", IF('Prediction Log'!$P133='Prediction Log'!$E133, "PUSH", "N")))))</f>
        <v/>
      </c>
      <c r="AA133" s="54" t="str">
        <f>IF(ISBLANK('Prediction Log'!$M133), "",IF(AND('Prediction Log'!$X133="Y", 'Prediction Log'!$Z133="Y"), "Y", "N"))</f>
        <v/>
      </c>
      <c r="AB133" s="53" t="str">
        <f>IF(ISBLANK('Prediction Log'!$M133), "",IF('Prediction Log'!$D133&gt;0, 'Prediction Log'!$P133-'Prediction Log'!$D133, IF('Prediction Log'!$D133&lt;0, -'Prediction Log'!$P133+'Prediction Log'!$D133, "NA")))</f>
        <v/>
      </c>
      <c r="AC133" s="53" t="str">
        <f>IF(ISBLANK('Prediction Log'!$M133), "",ABS('Prediction Log'!$AB133))</f>
        <v/>
      </c>
      <c r="AD133" s="54" t="str">
        <f>IF(ISBLANK('Prediction Log'!$M133), "",IF('Prediction Log'!$E133&gt;0, 'Prediction Log'!$P133-'Prediction Log'!$E133, IF('Prediction Log'!$E133&lt;0, -'Prediction Log'!$P133+'Prediction Log'!$E133, "NA")))</f>
        <v/>
      </c>
      <c r="AE133" s="54" t="str">
        <f>IF(ISBLANK('Prediction Log'!$M133), "",ABS('Prediction Log'!$AD133))</f>
        <v/>
      </c>
    </row>
    <row r="134" spans="1:31" x14ac:dyDescent="0.45">
      <c r="A134" t="str">
        <f>IF(ISBLANK(Games!$B134), "",Games!A134)</f>
        <v/>
      </c>
      <c r="B134" t="str">
        <f>IF(ISBLANK(Games!$B134), "",Games!B134)</f>
        <v/>
      </c>
      <c r="C134" t="str">
        <f>IF(ISBLANK(Games!$B134), "",Games!C134)</f>
        <v/>
      </c>
      <c r="D134" t="str">
        <f>IF(ISBLANK(Games!$B134), "",Games!D134)</f>
        <v/>
      </c>
      <c r="E134" t="str">
        <f>IF(ISBLANK(Games!$B134), "",Games!E134)</f>
        <v/>
      </c>
      <c r="F134" s="30" t="e">
        <f>'Calc - Win Probability'!N134</f>
        <v>#N/A</v>
      </c>
      <c r="G134" s="28" t="str">
        <f>Games!H134</f>
        <v/>
      </c>
      <c r="H134" s="64" t="str">
        <f>IF(ISBLANK(Games!B134), "", IF('Prediction Log'!$D134&lt;0, 'Prediction Log'!$B134, 'Prediction Log'!$C134))</f>
        <v/>
      </c>
      <c r="I134" s="60" t="str">
        <f>IF(ISBLANK(Games!$B134), "",Games!F134)</f>
        <v/>
      </c>
      <c r="J134" s="60" t="e">
        <f>IF('Prediction Log'!$F134&gt;0.5, 'Prediction Log'!$B134, IF('Prediction Log'!$F134&lt;0.5, 'Prediction Log'!$C134, "PICK"))</f>
        <v>#N/A</v>
      </c>
      <c r="K134" s="62" t="str">
        <f>IF(ISBLANK(Games!B134), "",IF('Prediction Log'!$J134='Prediction Log'!$B134, 'Prediction Log'!$F134, 1-'Prediction Log'!$F134))</f>
        <v/>
      </c>
      <c r="L134" s="28" t="str">
        <f>IF(ISBLANK(Games!$B134), "",Games!I134)</f>
        <v/>
      </c>
      <c r="P134" s="48" t="str">
        <f>IF(ISBLANK('Prediction Log'!$N134), "",'Prediction Log'!$O134-'Prediction Log'!$N134)</f>
        <v/>
      </c>
      <c r="Q134" s="55" t="str">
        <f>IF(ISBLANK('Prediction Log'!$N134), "",IF('Prediction Log'!$M134&lt;&gt;'Prediction Log'!$H134, "Y", IF(AND('Prediction Log'!$M134='Prediction Log'!$H134, ABS((-1*'Prediction Log'!$P134))&gt;ABS('Prediction Log'!$D134)), "Y", IF('Prediction Log'!$D134='Prediction Log'!$P134, "PUSH", "N"))))</f>
        <v/>
      </c>
      <c r="R134" s="56" t="str">
        <f>IF(ISBLANK('Prediction Log'!$M134), "",IF('Prediction Log'!$P134&lt;'Prediction Log'!$D134, "Y", IF('Prediction Log'!$P134='Prediction Log'!$D134, "PUSH", "N")))</f>
        <v/>
      </c>
      <c r="S134" s="56" t="str">
        <f>IF(ISBLANK('Prediction Log'!$M134), "",IF('Prediction Log'!$P134&lt;'Prediction Log'!$E134, "Y", IF('Prediction Log'!$P134='Prediction Log'!$E134, "PUSH", "N")))</f>
        <v/>
      </c>
      <c r="T134" s="66" t="str">
        <f>IF(ISBLANK('Prediction Log'!$M134), "",IF('Prediction Log'!$J134='Prediction Log'!$M134, "Y", "N"))</f>
        <v/>
      </c>
      <c r="U134" s="57" t="str">
        <f>IF(ISBLANK('Prediction Log'!$M134),"",IF('Prediction Log'!$M134='Prediction Log'!$H134, "Y", "N"))</f>
        <v/>
      </c>
      <c r="V134" s="52" t="str">
        <f>IF(ISBLANK('Prediction Log'!$M134), "",IF('Prediction Log'!$H134&lt;&gt;'Prediction Log'!$M134, "Y",IF(AND('Prediction Log'!$D134&gt;0, 'Prediction Log'!$P134&gt;'Prediction Log'!$D134), "Y", IF(AND('Prediction Log'!$D134&lt;0, 'Prediction Log'!$P134&lt;'Prediction Log'!$D134), "Y", IF('Prediction Log'!$P134='Prediction Log'!$D134, "PUSH", "N")))))</f>
        <v/>
      </c>
      <c r="W134" s="53" t="str">
        <f>IF(ISBLANK('Prediction Log'!$M134), "",IF(AND('Prediction Log'!$U134="Y", 'Prediction Log'!$V134="Y"), "Y", "N"))</f>
        <v/>
      </c>
      <c r="X134" s="54" t="str">
        <f>IF(ISBLANK('Prediction Log'!$M134),"",IF('Prediction Log'!$M134='Prediction Log'!$I134, "Y", "N"))</f>
        <v/>
      </c>
      <c r="Y134" s="54" t="str">
        <f>IF(ISBLANK('Prediction Log'!$M134), "", IF('Prediction Log'!$Z134="N", "N", "Y"))</f>
        <v/>
      </c>
      <c r="Z134" s="54" t="str">
        <f>IF(ISBLANK('Prediction Log'!$M134), "",IF('Prediction Log'!$I134&lt;&gt;'Prediction Log'!$M134, "Y",IF(AND('Prediction Log'!$E134&gt;0, 'Prediction Log'!$P134&gt;'Prediction Log'!$E134), "Y", IF(AND('Prediction Log'!$E134&lt;0, 'Prediction Log'!$P134&lt;'Prediction Log'!$E134), "Y", IF('Prediction Log'!$P134='Prediction Log'!$E134, "PUSH", "N")))))</f>
        <v/>
      </c>
      <c r="AA134" s="54" t="str">
        <f>IF(ISBLANK('Prediction Log'!$M134), "",IF(AND('Prediction Log'!$X134="Y", 'Prediction Log'!$Z134="Y"), "Y", "N"))</f>
        <v/>
      </c>
      <c r="AB134" s="53" t="str">
        <f>IF(ISBLANK('Prediction Log'!$M134), "",IF('Prediction Log'!$D134&gt;0, 'Prediction Log'!$P134-'Prediction Log'!$D134, IF('Prediction Log'!$D134&lt;0, -'Prediction Log'!$P134+'Prediction Log'!$D134, "NA")))</f>
        <v/>
      </c>
      <c r="AC134" s="53" t="str">
        <f>IF(ISBLANK('Prediction Log'!$M134), "",ABS('Prediction Log'!$AB134))</f>
        <v/>
      </c>
      <c r="AD134" s="54" t="str">
        <f>IF(ISBLANK('Prediction Log'!$M134), "",IF('Prediction Log'!$E134&gt;0, 'Prediction Log'!$P134-'Prediction Log'!$E134, IF('Prediction Log'!$E134&lt;0, -'Prediction Log'!$P134+'Prediction Log'!$E134, "NA")))</f>
        <v/>
      </c>
      <c r="AE134" s="54" t="str">
        <f>IF(ISBLANK('Prediction Log'!$M134), "",ABS('Prediction Log'!$AD134))</f>
        <v/>
      </c>
    </row>
    <row r="135" spans="1:31" x14ac:dyDescent="0.45">
      <c r="A135" t="str">
        <f>IF(ISBLANK(Games!$B135), "",Games!A135)</f>
        <v/>
      </c>
      <c r="B135" t="str">
        <f>IF(ISBLANK(Games!$B135), "",Games!B135)</f>
        <v/>
      </c>
      <c r="C135" t="str">
        <f>IF(ISBLANK(Games!$B135), "",Games!C135)</f>
        <v/>
      </c>
      <c r="D135" t="str">
        <f>IF(ISBLANK(Games!$B135), "",Games!D135)</f>
        <v/>
      </c>
      <c r="E135" t="str">
        <f>IF(ISBLANK(Games!$B135), "",Games!E135)</f>
        <v/>
      </c>
      <c r="F135" s="30" t="e">
        <f>'Calc - Win Probability'!N135</f>
        <v>#N/A</v>
      </c>
      <c r="G135" s="28" t="str">
        <f>Games!H135</f>
        <v/>
      </c>
      <c r="H135" s="64" t="str">
        <f>IF(ISBLANK(Games!B135), "", IF('Prediction Log'!$D135&lt;0, 'Prediction Log'!$B135, 'Prediction Log'!$C135))</f>
        <v/>
      </c>
      <c r="I135" s="60" t="str">
        <f>IF(ISBLANK(Games!$B135), "",Games!F135)</f>
        <v/>
      </c>
      <c r="J135" s="60" t="e">
        <f>IF('Prediction Log'!$F135&gt;0.5, 'Prediction Log'!$B135, IF('Prediction Log'!$F135&lt;0.5, 'Prediction Log'!$C135, "PICK"))</f>
        <v>#N/A</v>
      </c>
      <c r="K135" s="62" t="str">
        <f>IF(ISBLANK(Games!B135), "",IF('Prediction Log'!$J135='Prediction Log'!$B135, 'Prediction Log'!$F135, 1-'Prediction Log'!$F135))</f>
        <v/>
      </c>
      <c r="L135" s="28" t="str">
        <f>IF(ISBLANK(Games!$B135), "",Games!I135)</f>
        <v/>
      </c>
      <c r="P135" s="48" t="str">
        <f>IF(ISBLANK('Prediction Log'!$N135), "",'Prediction Log'!$O135-'Prediction Log'!$N135)</f>
        <v/>
      </c>
      <c r="Q135" s="55" t="str">
        <f>IF(ISBLANK('Prediction Log'!$N135), "",IF('Prediction Log'!$M135&lt;&gt;'Prediction Log'!$H135, "Y", IF(AND('Prediction Log'!$M135='Prediction Log'!$H135, ABS((-1*'Prediction Log'!$P135))&gt;ABS('Prediction Log'!$D135)), "Y", IF('Prediction Log'!$D135='Prediction Log'!$P135, "PUSH", "N"))))</f>
        <v/>
      </c>
      <c r="R135" s="56" t="str">
        <f>IF(ISBLANK('Prediction Log'!$M135), "",IF('Prediction Log'!$P135&lt;'Prediction Log'!$D135, "Y", IF('Prediction Log'!$P135='Prediction Log'!$D135, "PUSH", "N")))</f>
        <v/>
      </c>
      <c r="S135" s="56" t="str">
        <f>IF(ISBLANK('Prediction Log'!$M135), "",IF('Prediction Log'!$P135&lt;'Prediction Log'!$E135, "Y", IF('Prediction Log'!$P135='Prediction Log'!$E135, "PUSH", "N")))</f>
        <v/>
      </c>
      <c r="T135" s="66" t="str">
        <f>IF(ISBLANK('Prediction Log'!$M135), "",IF('Prediction Log'!$J135='Prediction Log'!$M135, "Y", "N"))</f>
        <v/>
      </c>
      <c r="U135" s="57" t="str">
        <f>IF(ISBLANK('Prediction Log'!$M135),"",IF('Prediction Log'!$M135='Prediction Log'!$H135, "Y", "N"))</f>
        <v/>
      </c>
      <c r="V135" s="52" t="str">
        <f>IF(ISBLANK('Prediction Log'!$M135), "",IF('Prediction Log'!$H135&lt;&gt;'Prediction Log'!$M135, "Y",IF(AND('Prediction Log'!$D135&gt;0, 'Prediction Log'!$P135&gt;'Prediction Log'!$D135), "Y", IF(AND('Prediction Log'!$D135&lt;0, 'Prediction Log'!$P135&lt;'Prediction Log'!$D135), "Y", IF('Prediction Log'!$P135='Prediction Log'!$D135, "PUSH", "N")))))</f>
        <v/>
      </c>
      <c r="W135" s="53" t="str">
        <f>IF(ISBLANK('Prediction Log'!$M135), "",IF(AND('Prediction Log'!$U135="Y", 'Prediction Log'!$V135="Y"), "Y", "N"))</f>
        <v/>
      </c>
      <c r="X135" s="54" t="str">
        <f>IF(ISBLANK('Prediction Log'!$M135),"",IF('Prediction Log'!$M135='Prediction Log'!$I135, "Y", "N"))</f>
        <v/>
      </c>
      <c r="Y135" s="54" t="str">
        <f>IF(ISBLANK('Prediction Log'!$M135), "", IF('Prediction Log'!$Z135="N", "N", "Y"))</f>
        <v/>
      </c>
      <c r="Z135" s="54" t="str">
        <f>IF(ISBLANK('Prediction Log'!$M135), "",IF('Prediction Log'!$I135&lt;&gt;'Prediction Log'!$M135, "Y",IF(AND('Prediction Log'!$E135&gt;0, 'Prediction Log'!$P135&gt;'Prediction Log'!$E135), "Y", IF(AND('Prediction Log'!$E135&lt;0, 'Prediction Log'!$P135&lt;'Prediction Log'!$E135), "Y", IF('Prediction Log'!$P135='Prediction Log'!$E135, "PUSH", "N")))))</f>
        <v/>
      </c>
      <c r="AA135" s="54" t="str">
        <f>IF(ISBLANK('Prediction Log'!$M135), "",IF(AND('Prediction Log'!$X135="Y", 'Prediction Log'!$Z135="Y"), "Y", "N"))</f>
        <v/>
      </c>
      <c r="AB135" s="53" t="str">
        <f>IF(ISBLANK('Prediction Log'!$M135), "",IF('Prediction Log'!$D135&gt;0, 'Prediction Log'!$P135-'Prediction Log'!$D135, IF('Prediction Log'!$D135&lt;0, -'Prediction Log'!$P135+'Prediction Log'!$D135, "NA")))</f>
        <v/>
      </c>
      <c r="AC135" s="53" t="str">
        <f>IF(ISBLANK('Prediction Log'!$M135), "",ABS('Prediction Log'!$AB135))</f>
        <v/>
      </c>
      <c r="AD135" s="54" t="str">
        <f>IF(ISBLANK('Prediction Log'!$M135), "",IF('Prediction Log'!$E135&gt;0, 'Prediction Log'!$P135-'Prediction Log'!$E135, IF('Prediction Log'!$E135&lt;0, -'Prediction Log'!$P135+'Prediction Log'!$E135, "NA")))</f>
        <v/>
      </c>
      <c r="AE135" s="54" t="str">
        <f>IF(ISBLANK('Prediction Log'!$M135), "",ABS('Prediction Log'!$AD135))</f>
        <v/>
      </c>
    </row>
    <row r="136" spans="1:31" x14ac:dyDescent="0.45">
      <c r="A136" t="str">
        <f>IF(ISBLANK(Games!$B136), "",Games!A136)</f>
        <v/>
      </c>
      <c r="B136" t="str">
        <f>IF(ISBLANK(Games!$B136), "",Games!B136)</f>
        <v/>
      </c>
      <c r="C136" t="str">
        <f>IF(ISBLANK(Games!$B136), "",Games!C136)</f>
        <v/>
      </c>
      <c r="D136" t="str">
        <f>IF(ISBLANK(Games!$B136), "",Games!D136)</f>
        <v/>
      </c>
      <c r="E136" t="str">
        <f>IF(ISBLANK(Games!$B136), "",Games!E136)</f>
        <v/>
      </c>
      <c r="F136" s="30" t="e">
        <f>'Calc - Win Probability'!N136</f>
        <v>#N/A</v>
      </c>
      <c r="G136" s="28" t="str">
        <f>Games!H136</f>
        <v/>
      </c>
      <c r="H136" s="64" t="str">
        <f>IF(ISBLANK(Games!B136), "", IF('Prediction Log'!$D136&lt;0, 'Prediction Log'!$B136, 'Prediction Log'!$C136))</f>
        <v/>
      </c>
      <c r="I136" s="60" t="str">
        <f>IF(ISBLANK(Games!$B136), "",Games!F136)</f>
        <v/>
      </c>
      <c r="J136" s="60" t="e">
        <f>IF('Prediction Log'!$F136&gt;0.5, 'Prediction Log'!$B136, IF('Prediction Log'!$F136&lt;0.5, 'Prediction Log'!$C136, "PICK"))</f>
        <v>#N/A</v>
      </c>
      <c r="K136" s="62" t="str">
        <f>IF(ISBLANK(Games!B136), "",IF('Prediction Log'!$J136='Prediction Log'!$B136, 'Prediction Log'!$F136, 1-'Prediction Log'!$F136))</f>
        <v/>
      </c>
      <c r="L136" s="28" t="str">
        <f>IF(ISBLANK(Games!$B136), "",Games!I136)</f>
        <v/>
      </c>
      <c r="P136" s="48" t="str">
        <f>IF(ISBLANK('Prediction Log'!$N136), "",'Prediction Log'!$O136-'Prediction Log'!$N136)</f>
        <v/>
      </c>
      <c r="Q136" s="55" t="str">
        <f>IF(ISBLANK('Prediction Log'!$N136), "",IF('Prediction Log'!$M136&lt;&gt;'Prediction Log'!$H136, "Y", IF(AND('Prediction Log'!$M136='Prediction Log'!$H136, ABS((-1*'Prediction Log'!$P136))&gt;ABS('Prediction Log'!$D136)), "Y", IF('Prediction Log'!$D136='Prediction Log'!$P136, "PUSH", "N"))))</f>
        <v/>
      </c>
      <c r="R136" s="56" t="str">
        <f>IF(ISBLANK('Prediction Log'!$M136), "",IF('Prediction Log'!$P136&lt;'Prediction Log'!$D136, "Y", IF('Prediction Log'!$P136='Prediction Log'!$D136, "PUSH", "N")))</f>
        <v/>
      </c>
      <c r="S136" s="56" t="str">
        <f>IF(ISBLANK('Prediction Log'!$M136), "",IF('Prediction Log'!$P136&lt;'Prediction Log'!$E136, "Y", IF('Prediction Log'!$P136='Prediction Log'!$E136, "PUSH", "N")))</f>
        <v/>
      </c>
      <c r="T136" s="66" t="str">
        <f>IF(ISBLANK('Prediction Log'!$M136), "",IF('Prediction Log'!$J136='Prediction Log'!$M136, "Y", "N"))</f>
        <v/>
      </c>
      <c r="U136" s="57" t="str">
        <f>IF(ISBLANK('Prediction Log'!$M136),"",IF('Prediction Log'!$M136='Prediction Log'!$H136, "Y", "N"))</f>
        <v/>
      </c>
      <c r="V136" s="52" t="str">
        <f>IF(ISBLANK('Prediction Log'!$M136), "",IF('Prediction Log'!$H136&lt;&gt;'Prediction Log'!$M136, "Y",IF(AND('Prediction Log'!$D136&gt;0, 'Prediction Log'!$P136&gt;'Prediction Log'!$D136), "Y", IF(AND('Prediction Log'!$D136&lt;0, 'Prediction Log'!$P136&lt;'Prediction Log'!$D136), "Y", IF('Prediction Log'!$P136='Prediction Log'!$D136, "PUSH", "N")))))</f>
        <v/>
      </c>
      <c r="W136" s="53" t="str">
        <f>IF(ISBLANK('Prediction Log'!$M136), "",IF(AND('Prediction Log'!$U136="Y", 'Prediction Log'!$V136="Y"), "Y", "N"))</f>
        <v/>
      </c>
      <c r="X136" s="54" t="str">
        <f>IF(ISBLANK('Prediction Log'!$M136),"",IF('Prediction Log'!$M136='Prediction Log'!$I136, "Y", "N"))</f>
        <v/>
      </c>
      <c r="Y136" s="54" t="str">
        <f>IF(ISBLANK('Prediction Log'!$M136), "", IF('Prediction Log'!$Z136="N", "N", "Y"))</f>
        <v/>
      </c>
      <c r="Z136" s="54" t="str">
        <f>IF(ISBLANK('Prediction Log'!$M136), "",IF('Prediction Log'!$I136&lt;&gt;'Prediction Log'!$M136, "Y",IF(AND('Prediction Log'!$E136&gt;0, 'Prediction Log'!$P136&gt;'Prediction Log'!$E136), "Y", IF(AND('Prediction Log'!$E136&lt;0, 'Prediction Log'!$P136&lt;'Prediction Log'!$E136), "Y", IF('Prediction Log'!$P136='Prediction Log'!$E136, "PUSH", "N")))))</f>
        <v/>
      </c>
      <c r="AA136" s="54" t="str">
        <f>IF(ISBLANK('Prediction Log'!$M136), "",IF(AND('Prediction Log'!$X136="Y", 'Prediction Log'!$Z136="Y"), "Y", "N"))</f>
        <v/>
      </c>
      <c r="AB136" s="53" t="str">
        <f>IF(ISBLANK('Prediction Log'!$M136), "",IF('Prediction Log'!$D136&gt;0, 'Prediction Log'!$P136-'Prediction Log'!$D136, IF('Prediction Log'!$D136&lt;0, -'Prediction Log'!$P136+'Prediction Log'!$D136, "NA")))</f>
        <v/>
      </c>
      <c r="AC136" s="53" t="str">
        <f>IF(ISBLANK('Prediction Log'!$M136), "",ABS('Prediction Log'!$AB136))</f>
        <v/>
      </c>
      <c r="AD136" s="54" t="str">
        <f>IF(ISBLANK('Prediction Log'!$M136), "",IF('Prediction Log'!$E136&gt;0, 'Prediction Log'!$P136-'Prediction Log'!$E136, IF('Prediction Log'!$E136&lt;0, -'Prediction Log'!$P136+'Prediction Log'!$E136, "NA")))</f>
        <v/>
      </c>
      <c r="AE136" s="54" t="str">
        <f>IF(ISBLANK('Prediction Log'!$M136), "",ABS('Prediction Log'!$AD136))</f>
        <v/>
      </c>
    </row>
    <row r="137" spans="1:31" x14ac:dyDescent="0.45">
      <c r="A137" t="str">
        <f>IF(ISBLANK(Games!$B137), "",Games!A137)</f>
        <v/>
      </c>
      <c r="B137" t="str">
        <f>IF(ISBLANK(Games!$B137), "",Games!B137)</f>
        <v/>
      </c>
      <c r="C137" t="str">
        <f>IF(ISBLANK(Games!$B137), "",Games!C137)</f>
        <v/>
      </c>
      <c r="D137" t="str">
        <f>IF(ISBLANK(Games!$B137), "",Games!D137)</f>
        <v/>
      </c>
      <c r="E137" t="str">
        <f>IF(ISBLANK(Games!$B137), "",Games!E137)</f>
        <v/>
      </c>
      <c r="F137" s="30" t="e">
        <f>'Calc - Win Probability'!N137</f>
        <v>#N/A</v>
      </c>
      <c r="G137" s="28" t="str">
        <f>Games!H137</f>
        <v/>
      </c>
      <c r="H137" s="64" t="str">
        <f>IF(ISBLANK(Games!B137), "", IF('Prediction Log'!$D137&lt;0, 'Prediction Log'!$B137, 'Prediction Log'!$C137))</f>
        <v/>
      </c>
      <c r="I137" s="60" t="str">
        <f>IF(ISBLANK(Games!$B137), "",Games!F137)</f>
        <v/>
      </c>
      <c r="J137" s="60" t="e">
        <f>IF('Prediction Log'!$F137&gt;0.5, 'Prediction Log'!$B137, IF('Prediction Log'!$F137&lt;0.5, 'Prediction Log'!$C137, "PICK"))</f>
        <v>#N/A</v>
      </c>
      <c r="K137" s="62" t="str">
        <f>IF(ISBLANK(Games!B137), "",IF('Prediction Log'!$J137='Prediction Log'!$B137, 'Prediction Log'!$F137, 1-'Prediction Log'!$F137))</f>
        <v/>
      </c>
      <c r="L137" s="28" t="str">
        <f>IF(ISBLANK(Games!$B137), "",Games!I137)</f>
        <v/>
      </c>
      <c r="P137" s="48" t="str">
        <f>IF(ISBLANK('Prediction Log'!$N137), "",'Prediction Log'!$O137-'Prediction Log'!$N137)</f>
        <v/>
      </c>
      <c r="Q137" s="55" t="str">
        <f>IF(ISBLANK('Prediction Log'!$N137), "",IF('Prediction Log'!$M137&lt;&gt;'Prediction Log'!$H137, "Y", IF(AND('Prediction Log'!$M137='Prediction Log'!$H137, ABS((-1*'Prediction Log'!$P137))&gt;ABS('Prediction Log'!$D137)), "Y", IF('Prediction Log'!$D137='Prediction Log'!$P137, "PUSH", "N"))))</f>
        <v/>
      </c>
      <c r="R137" s="56" t="str">
        <f>IF(ISBLANK('Prediction Log'!$M137), "",IF('Prediction Log'!$P137&lt;'Prediction Log'!$D137, "Y", IF('Prediction Log'!$P137='Prediction Log'!$D137, "PUSH", "N")))</f>
        <v/>
      </c>
      <c r="S137" s="56" t="str">
        <f>IF(ISBLANK('Prediction Log'!$M137), "",IF('Prediction Log'!$P137&lt;'Prediction Log'!$E137, "Y", IF('Prediction Log'!$P137='Prediction Log'!$E137, "PUSH", "N")))</f>
        <v/>
      </c>
      <c r="T137" s="66" t="str">
        <f>IF(ISBLANK('Prediction Log'!$M137), "",IF('Prediction Log'!$J137='Prediction Log'!$M137, "Y", "N"))</f>
        <v/>
      </c>
      <c r="U137" s="57" t="str">
        <f>IF(ISBLANK('Prediction Log'!$M137),"",IF('Prediction Log'!$M137='Prediction Log'!$H137, "Y", "N"))</f>
        <v/>
      </c>
      <c r="V137" s="52" t="str">
        <f>IF(ISBLANK('Prediction Log'!$M137), "",IF('Prediction Log'!$H137&lt;&gt;'Prediction Log'!$M137, "Y",IF(AND('Prediction Log'!$D137&gt;0, 'Prediction Log'!$P137&gt;'Prediction Log'!$D137), "Y", IF(AND('Prediction Log'!$D137&lt;0, 'Prediction Log'!$P137&lt;'Prediction Log'!$D137), "Y", IF('Prediction Log'!$P137='Prediction Log'!$D137, "PUSH", "N")))))</f>
        <v/>
      </c>
      <c r="W137" s="53" t="str">
        <f>IF(ISBLANK('Prediction Log'!$M137), "",IF(AND('Prediction Log'!$U137="Y", 'Prediction Log'!$V137="Y"), "Y", "N"))</f>
        <v/>
      </c>
      <c r="X137" s="54" t="str">
        <f>IF(ISBLANK('Prediction Log'!$M137),"",IF('Prediction Log'!$M137='Prediction Log'!$I137, "Y", "N"))</f>
        <v/>
      </c>
      <c r="Y137" s="54" t="str">
        <f>IF(ISBLANK('Prediction Log'!$M137), "", IF('Prediction Log'!$Z137="N", "N", "Y"))</f>
        <v/>
      </c>
      <c r="Z137" s="54" t="str">
        <f>IF(ISBLANK('Prediction Log'!$M137), "",IF('Prediction Log'!$I137&lt;&gt;'Prediction Log'!$M137, "Y",IF(AND('Prediction Log'!$E137&gt;0, 'Prediction Log'!$P137&gt;'Prediction Log'!$E137), "Y", IF(AND('Prediction Log'!$E137&lt;0, 'Prediction Log'!$P137&lt;'Prediction Log'!$E137), "Y", IF('Prediction Log'!$P137='Prediction Log'!$E137, "PUSH", "N")))))</f>
        <v/>
      </c>
      <c r="AA137" s="54" t="str">
        <f>IF(ISBLANK('Prediction Log'!$M137), "",IF(AND('Prediction Log'!$X137="Y", 'Prediction Log'!$Z137="Y"), "Y", "N"))</f>
        <v/>
      </c>
      <c r="AB137" s="53" t="str">
        <f>IF(ISBLANK('Prediction Log'!$M137), "",IF('Prediction Log'!$D137&gt;0, 'Prediction Log'!$P137-'Prediction Log'!$D137, IF('Prediction Log'!$D137&lt;0, -'Prediction Log'!$P137+'Prediction Log'!$D137, "NA")))</f>
        <v/>
      </c>
      <c r="AC137" s="53" t="str">
        <f>IF(ISBLANK('Prediction Log'!$M137), "",ABS('Prediction Log'!$AB137))</f>
        <v/>
      </c>
      <c r="AD137" s="54" t="str">
        <f>IF(ISBLANK('Prediction Log'!$M137), "",IF('Prediction Log'!$E137&gt;0, 'Prediction Log'!$P137-'Prediction Log'!$E137, IF('Prediction Log'!$E137&lt;0, -'Prediction Log'!$P137+'Prediction Log'!$E137, "NA")))</f>
        <v/>
      </c>
      <c r="AE137" s="54" t="str">
        <f>IF(ISBLANK('Prediction Log'!$M137), "",ABS('Prediction Log'!$AD137))</f>
        <v/>
      </c>
    </row>
    <row r="138" spans="1:31" x14ac:dyDescent="0.45">
      <c r="A138" t="str">
        <f>IF(ISBLANK(Games!$B138), "",Games!A138)</f>
        <v/>
      </c>
      <c r="B138" t="str">
        <f>IF(ISBLANK(Games!$B138), "",Games!B138)</f>
        <v/>
      </c>
      <c r="C138" t="str">
        <f>IF(ISBLANK(Games!$B138), "",Games!C138)</f>
        <v/>
      </c>
      <c r="D138" t="str">
        <f>IF(ISBLANK(Games!$B138), "",Games!D138)</f>
        <v/>
      </c>
      <c r="E138" t="str">
        <f>IF(ISBLANK(Games!$B138), "",Games!E138)</f>
        <v/>
      </c>
      <c r="F138" s="30" t="e">
        <f>'Calc - Win Probability'!N138</f>
        <v>#N/A</v>
      </c>
      <c r="G138" s="28" t="str">
        <f>Games!H138</f>
        <v/>
      </c>
      <c r="H138" s="64" t="str">
        <f>IF(ISBLANK(Games!B138), "", IF('Prediction Log'!$D138&lt;0, 'Prediction Log'!$B138, 'Prediction Log'!$C138))</f>
        <v/>
      </c>
      <c r="I138" s="60" t="str">
        <f>IF(ISBLANK(Games!$B138), "",Games!F138)</f>
        <v/>
      </c>
      <c r="J138" s="60" t="e">
        <f>IF('Prediction Log'!$F138&gt;0.5, 'Prediction Log'!$B138, IF('Prediction Log'!$F138&lt;0.5, 'Prediction Log'!$C138, "PICK"))</f>
        <v>#N/A</v>
      </c>
      <c r="K138" s="62" t="str">
        <f>IF(ISBLANK(Games!B138), "",IF('Prediction Log'!$J138='Prediction Log'!$B138, 'Prediction Log'!$F138, 1-'Prediction Log'!$F138))</f>
        <v/>
      </c>
      <c r="L138" s="28" t="str">
        <f>IF(ISBLANK(Games!$B138), "",Games!I138)</f>
        <v/>
      </c>
      <c r="P138" s="48" t="str">
        <f>IF(ISBLANK('Prediction Log'!$N138), "",'Prediction Log'!$O138-'Prediction Log'!$N138)</f>
        <v/>
      </c>
      <c r="Q138" s="55" t="str">
        <f>IF(ISBLANK('Prediction Log'!$N138), "",IF('Prediction Log'!$M138&lt;&gt;'Prediction Log'!$H138, "Y", IF(AND('Prediction Log'!$M138='Prediction Log'!$H138, ABS((-1*'Prediction Log'!$P138))&gt;ABS('Prediction Log'!$D138)), "Y", IF('Prediction Log'!$D138='Prediction Log'!$P138, "PUSH", "N"))))</f>
        <v/>
      </c>
      <c r="R138" s="56" t="str">
        <f>IF(ISBLANK('Prediction Log'!$M138), "",IF('Prediction Log'!$P138&lt;'Prediction Log'!$D138, "Y", IF('Prediction Log'!$P138='Prediction Log'!$D138, "PUSH", "N")))</f>
        <v/>
      </c>
      <c r="S138" s="56" t="str">
        <f>IF(ISBLANK('Prediction Log'!$M138), "",IF('Prediction Log'!$P138&lt;'Prediction Log'!$E138, "Y", IF('Prediction Log'!$P138='Prediction Log'!$E138, "PUSH", "N")))</f>
        <v/>
      </c>
      <c r="T138" s="66" t="str">
        <f>IF(ISBLANK('Prediction Log'!$M138), "",IF('Prediction Log'!$J138='Prediction Log'!$M138, "Y", "N"))</f>
        <v/>
      </c>
      <c r="U138" s="57" t="str">
        <f>IF(ISBLANK('Prediction Log'!$M138),"",IF('Prediction Log'!$M138='Prediction Log'!$H138, "Y", "N"))</f>
        <v/>
      </c>
      <c r="V138" s="52" t="str">
        <f>IF(ISBLANK('Prediction Log'!$M138), "",IF('Prediction Log'!$H138&lt;&gt;'Prediction Log'!$M138, "Y",IF(AND('Prediction Log'!$D138&gt;0, 'Prediction Log'!$P138&gt;'Prediction Log'!$D138), "Y", IF(AND('Prediction Log'!$D138&lt;0, 'Prediction Log'!$P138&lt;'Prediction Log'!$D138), "Y", IF('Prediction Log'!$P138='Prediction Log'!$D138, "PUSH", "N")))))</f>
        <v/>
      </c>
      <c r="W138" s="53" t="str">
        <f>IF(ISBLANK('Prediction Log'!$M138), "",IF(AND('Prediction Log'!$U138="Y", 'Prediction Log'!$V138="Y"), "Y", "N"))</f>
        <v/>
      </c>
      <c r="X138" s="54" t="str">
        <f>IF(ISBLANK('Prediction Log'!$M138),"",IF('Prediction Log'!$M138='Prediction Log'!$I138, "Y", "N"))</f>
        <v/>
      </c>
      <c r="Y138" s="54" t="str">
        <f>IF(ISBLANK('Prediction Log'!$M138), "", IF('Prediction Log'!$Z138="N", "N", "Y"))</f>
        <v/>
      </c>
      <c r="Z138" s="54" t="str">
        <f>IF(ISBLANK('Prediction Log'!$M138), "",IF('Prediction Log'!$I138&lt;&gt;'Prediction Log'!$M138, "Y",IF(AND('Prediction Log'!$E138&gt;0, 'Prediction Log'!$P138&gt;'Prediction Log'!$E138), "Y", IF(AND('Prediction Log'!$E138&lt;0, 'Prediction Log'!$P138&lt;'Prediction Log'!$E138), "Y", IF('Prediction Log'!$P138='Prediction Log'!$E138, "PUSH", "N")))))</f>
        <v/>
      </c>
      <c r="AA138" s="54" t="str">
        <f>IF(ISBLANK('Prediction Log'!$M138), "",IF(AND('Prediction Log'!$X138="Y", 'Prediction Log'!$Z138="Y"), "Y", "N"))</f>
        <v/>
      </c>
      <c r="AB138" s="53" t="str">
        <f>IF(ISBLANK('Prediction Log'!$M138), "",IF('Prediction Log'!$D138&gt;0, 'Prediction Log'!$P138-'Prediction Log'!$D138, IF('Prediction Log'!$D138&lt;0, -'Prediction Log'!$P138+'Prediction Log'!$D138, "NA")))</f>
        <v/>
      </c>
      <c r="AC138" s="53" t="str">
        <f>IF(ISBLANK('Prediction Log'!$M138), "",ABS('Prediction Log'!$AB138))</f>
        <v/>
      </c>
      <c r="AD138" s="54" t="str">
        <f>IF(ISBLANK('Prediction Log'!$M138), "",IF('Prediction Log'!$E138&gt;0, 'Prediction Log'!$P138-'Prediction Log'!$E138, IF('Prediction Log'!$E138&lt;0, -'Prediction Log'!$P138+'Prediction Log'!$E138, "NA")))</f>
        <v/>
      </c>
      <c r="AE138" s="54" t="str">
        <f>IF(ISBLANK('Prediction Log'!$M138), "",ABS('Prediction Log'!$AD138))</f>
        <v/>
      </c>
    </row>
    <row r="139" spans="1:31" x14ac:dyDescent="0.45">
      <c r="A139" t="str">
        <f>IF(ISBLANK(Games!$B139), "",Games!A139)</f>
        <v/>
      </c>
      <c r="B139" t="str">
        <f>IF(ISBLANK(Games!$B139), "",Games!B139)</f>
        <v/>
      </c>
      <c r="C139" t="str">
        <f>IF(ISBLANK(Games!$B139), "",Games!C139)</f>
        <v/>
      </c>
      <c r="D139" t="str">
        <f>IF(ISBLANK(Games!$B139), "",Games!D139)</f>
        <v/>
      </c>
      <c r="E139" t="str">
        <f>IF(ISBLANK(Games!$B139), "",Games!E139)</f>
        <v/>
      </c>
      <c r="F139" s="30" t="e">
        <f>'Calc - Win Probability'!N139</f>
        <v>#N/A</v>
      </c>
      <c r="G139" s="28" t="str">
        <f>Games!H139</f>
        <v/>
      </c>
      <c r="H139" s="64" t="str">
        <f>IF(ISBLANK(Games!B139), "", IF('Prediction Log'!$D139&lt;0, 'Prediction Log'!$B139, 'Prediction Log'!$C139))</f>
        <v/>
      </c>
      <c r="I139" s="60" t="str">
        <f>IF(ISBLANK(Games!$B139), "",Games!F139)</f>
        <v/>
      </c>
      <c r="J139" s="60" t="e">
        <f>IF('Prediction Log'!$F139&gt;0.5, 'Prediction Log'!$B139, IF('Prediction Log'!$F139&lt;0.5, 'Prediction Log'!$C139, "PICK"))</f>
        <v>#N/A</v>
      </c>
      <c r="K139" s="62" t="str">
        <f>IF(ISBLANK(Games!B139), "",IF('Prediction Log'!$J139='Prediction Log'!$B139, 'Prediction Log'!$F139, 1-'Prediction Log'!$F139))</f>
        <v/>
      </c>
      <c r="L139" s="28" t="str">
        <f>IF(ISBLANK(Games!$B139), "",Games!I139)</f>
        <v/>
      </c>
      <c r="P139" s="48" t="str">
        <f>IF(ISBLANK('Prediction Log'!$N139), "",'Prediction Log'!$O139-'Prediction Log'!$N139)</f>
        <v/>
      </c>
      <c r="Q139" s="55" t="str">
        <f>IF(ISBLANK('Prediction Log'!$N139), "",IF('Prediction Log'!$M139&lt;&gt;'Prediction Log'!$H139, "Y", IF(AND('Prediction Log'!$M139='Prediction Log'!$H139, ABS((-1*'Prediction Log'!$P139))&gt;ABS('Prediction Log'!$D139)), "Y", IF('Prediction Log'!$D139='Prediction Log'!$P139, "PUSH", "N"))))</f>
        <v/>
      </c>
      <c r="R139" s="56" t="str">
        <f>IF(ISBLANK('Prediction Log'!$M139), "",IF('Prediction Log'!$P139&lt;'Prediction Log'!$D139, "Y", IF('Prediction Log'!$P139='Prediction Log'!$D139, "PUSH", "N")))</f>
        <v/>
      </c>
      <c r="S139" s="56" t="str">
        <f>IF(ISBLANK('Prediction Log'!$M139), "",IF('Prediction Log'!$P139&lt;'Prediction Log'!$E139, "Y", IF('Prediction Log'!$P139='Prediction Log'!$E139, "PUSH", "N")))</f>
        <v/>
      </c>
      <c r="T139" s="66" t="str">
        <f>IF(ISBLANK('Prediction Log'!$M139), "",IF('Prediction Log'!$J139='Prediction Log'!$M139, "Y", "N"))</f>
        <v/>
      </c>
      <c r="U139" s="57" t="str">
        <f>IF(ISBLANK('Prediction Log'!$M139),"",IF('Prediction Log'!$M139='Prediction Log'!$H139, "Y", "N"))</f>
        <v/>
      </c>
      <c r="V139" s="52" t="str">
        <f>IF(ISBLANK('Prediction Log'!$M139), "",IF('Prediction Log'!$H139&lt;&gt;'Prediction Log'!$M139, "Y",IF(AND('Prediction Log'!$D139&gt;0, 'Prediction Log'!$P139&gt;'Prediction Log'!$D139), "Y", IF(AND('Prediction Log'!$D139&lt;0, 'Prediction Log'!$P139&lt;'Prediction Log'!$D139), "Y", IF('Prediction Log'!$P139='Prediction Log'!$D139, "PUSH", "N")))))</f>
        <v/>
      </c>
      <c r="W139" s="53" t="str">
        <f>IF(ISBLANK('Prediction Log'!$M139), "",IF(AND('Prediction Log'!$U139="Y", 'Prediction Log'!$V139="Y"), "Y", "N"))</f>
        <v/>
      </c>
      <c r="X139" s="54" t="str">
        <f>IF(ISBLANK('Prediction Log'!$M139),"",IF('Prediction Log'!$M139='Prediction Log'!$I139, "Y", "N"))</f>
        <v/>
      </c>
      <c r="Y139" s="54" t="str">
        <f>IF(ISBLANK('Prediction Log'!$M139), "", IF('Prediction Log'!$Z139="N", "N", "Y"))</f>
        <v/>
      </c>
      <c r="Z139" s="54" t="str">
        <f>IF(ISBLANK('Prediction Log'!$M139), "",IF('Prediction Log'!$I139&lt;&gt;'Prediction Log'!$M139, "Y",IF(AND('Prediction Log'!$E139&gt;0, 'Prediction Log'!$P139&gt;'Prediction Log'!$E139), "Y", IF(AND('Prediction Log'!$E139&lt;0, 'Prediction Log'!$P139&lt;'Prediction Log'!$E139), "Y", IF('Prediction Log'!$P139='Prediction Log'!$E139, "PUSH", "N")))))</f>
        <v/>
      </c>
      <c r="AA139" s="54" t="str">
        <f>IF(ISBLANK('Prediction Log'!$M139), "",IF(AND('Prediction Log'!$X139="Y", 'Prediction Log'!$Z139="Y"), "Y", "N"))</f>
        <v/>
      </c>
      <c r="AB139" s="53" t="str">
        <f>IF(ISBLANK('Prediction Log'!$M139), "",IF('Prediction Log'!$D139&gt;0, 'Prediction Log'!$P139-'Prediction Log'!$D139, IF('Prediction Log'!$D139&lt;0, -'Prediction Log'!$P139+'Prediction Log'!$D139, "NA")))</f>
        <v/>
      </c>
      <c r="AC139" s="53" t="str">
        <f>IF(ISBLANK('Prediction Log'!$M139), "",ABS('Prediction Log'!$AB139))</f>
        <v/>
      </c>
      <c r="AD139" s="54" t="str">
        <f>IF(ISBLANK('Prediction Log'!$M139), "",IF('Prediction Log'!$E139&gt;0, 'Prediction Log'!$P139-'Prediction Log'!$E139, IF('Prediction Log'!$E139&lt;0, -'Prediction Log'!$P139+'Prediction Log'!$E139, "NA")))</f>
        <v/>
      </c>
      <c r="AE139" s="54" t="str">
        <f>IF(ISBLANK('Prediction Log'!$M139), "",ABS('Prediction Log'!$AD139))</f>
        <v/>
      </c>
    </row>
    <row r="140" spans="1:31" x14ac:dyDescent="0.45">
      <c r="A140" t="str">
        <f>IF(ISBLANK(Games!$B140), "",Games!A140)</f>
        <v/>
      </c>
      <c r="B140" t="str">
        <f>IF(ISBLANK(Games!$B140), "",Games!B140)</f>
        <v/>
      </c>
      <c r="C140" t="str">
        <f>IF(ISBLANK(Games!$B140), "",Games!C140)</f>
        <v/>
      </c>
      <c r="D140" t="str">
        <f>IF(ISBLANK(Games!$B140), "",Games!D140)</f>
        <v/>
      </c>
      <c r="E140" t="str">
        <f>IF(ISBLANK(Games!$B140), "",Games!E140)</f>
        <v/>
      </c>
      <c r="F140" s="30" t="e">
        <f>'Calc - Win Probability'!N140</f>
        <v>#N/A</v>
      </c>
      <c r="G140" s="28" t="str">
        <f>Games!H140</f>
        <v/>
      </c>
      <c r="H140" s="64" t="str">
        <f>IF(ISBLANK(Games!B140), "", IF('Prediction Log'!$D140&lt;0, 'Prediction Log'!$B140, 'Prediction Log'!$C140))</f>
        <v/>
      </c>
      <c r="I140" s="60" t="str">
        <f>IF(ISBLANK(Games!$B140), "",Games!F140)</f>
        <v/>
      </c>
      <c r="J140" s="60" t="e">
        <f>IF('Prediction Log'!$F140&gt;0.5, 'Prediction Log'!$B140, IF('Prediction Log'!$F140&lt;0.5, 'Prediction Log'!$C140, "PICK"))</f>
        <v>#N/A</v>
      </c>
      <c r="K140" s="62" t="str">
        <f>IF(ISBLANK(Games!B140), "",IF('Prediction Log'!$J140='Prediction Log'!$B140, 'Prediction Log'!$F140, 1-'Prediction Log'!$F140))</f>
        <v/>
      </c>
      <c r="L140" s="28" t="str">
        <f>IF(ISBLANK(Games!$B140), "",Games!I140)</f>
        <v/>
      </c>
      <c r="P140" s="48" t="str">
        <f>IF(ISBLANK('Prediction Log'!$N140), "",'Prediction Log'!$O140-'Prediction Log'!$N140)</f>
        <v/>
      </c>
      <c r="Q140" s="55" t="str">
        <f>IF(ISBLANK('Prediction Log'!$N140), "",IF('Prediction Log'!$M140&lt;&gt;'Prediction Log'!$H140, "Y", IF(AND('Prediction Log'!$M140='Prediction Log'!$H140, ABS((-1*'Prediction Log'!$P140))&gt;ABS('Prediction Log'!$D140)), "Y", IF('Prediction Log'!$D140='Prediction Log'!$P140, "PUSH", "N"))))</f>
        <v/>
      </c>
      <c r="R140" s="56" t="str">
        <f>IF(ISBLANK('Prediction Log'!$M140), "",IF('Prediction Log'!$P140&lt;'Prediction Log'!$D140, "Y", IF('Prediction Log'!$P140='Prediction Log'!$D140, "PUSH", "N")))</f>
        <v/>
      </c>
      <c r="S140" s="56" t="str">
        <f>IF(ISBLANK('Prediction Log'!$M140), "",IF('Prediction Log'!$P140&lt;'Prediction Log'!$E140, "Y", IF('Prediction Log'!$P140='Prediction Log'!$E140, "PUSH", "N")))</f>
        <v/>
      </c>
      <c r="T140" s="66" t="str">
        <f>IF(ISBLANK('Prediction Log'!$M140), "",IF('Prediction Log'!$J140='Prediction Log'!$M140, "Y", "N"))</f>
        <v/>
      </c>
      <c r="U140" s="57" t="str">
        <f>IF(ISBLANK('Prediction Log'!$M140),"",IF('Prediction Log'!$M140='Prediction Log'!$H140, "Y", "N"))</f>
        <v/>
      </c>
      <c r="V140" s="52" t="str">
        <f>IF(ISBLANK('Prediction Log'!$M140), "",IF('Prediction Log'!$H140&lt;&gt;'Prediction Log'!$M140, "Y",IF(AND('Prediction Log'!$D140&gt;0, 'Prediction Log'!$P140&gt;'Prediction Log'!$D140), "Y", IF(AND('Prediction Log'!$D140&lt;0, 'Prediction Log'!$P140&lt;'Prediction Log'!$D140), "Y", IF('Prediction Log'!$P140='Prediction Log'!$D140, "PUSH", "N")))))</f>
        <v/>
      </c>
      <c r="W140" s="53" t="str">
        <f>IF(ISBLANK('Prediction Log'!$M140), "",IF(AND('Prediction Log'!$U140="Y", 'Prediction Log'!$V140="Y"), "Y", "N"))</f>
        <v/>
      </c>
      <c r="X140" s="54" t="str">
        <f>IF(ISBLANK('Prediction Log'!$M140),"",IF('Prediction Log'!$M140='Prediction Log'!$I140, "Y", "N"))</f>
        <v/>
      </c>
      <c r="Y140" s="54" t="str">
        <f>IF(ISBLANK('Prediction Log'!$M140), "", IF('Prediction Log'!$Z140="N", "N", "Y"))</f>
        <v/>
      </c>
      <c r="Z140" s="54" t="str">
        <f>IF(ISBLANK('Prediction Log'!$M140), "",IF('Prediction Log'!$I140&lt;&gt;'Prediction Log'!$M140, "Y",IF(AND('Prediction Log'!$E140&gt;0, 'Prediction Log'!$P140&gt;'Prediction Log'!$E140), "Y", IF(AND('Prediction Log'!$E140&lt;0, 'Prediction Log'!$P140&lt;'Prediction Log'!$E140), "Y", IF('Prediction Log'!$P140='Prediction Log'!$E140, "PUSH", "N")))))</f>
        <v/>
      </c>
      <c r="AA140" s="54" t="str">
        <f>IF(ISBLANK('Prediction Log'!$M140), "",IF(AND('Prediction Log'!$X140="Y", 'Prediction Log'!$Z140="Y"), "Y", "N"))</f>
        <v/>
      </c>
      <c r="AB140" s="53" t="str">
        <f>IF(ISBLANK('Prediction Log'!$M140), "",IF('Prediction Log'!$D140&gt;0, 'Prediction Log'!$P140-'Prediction Log'!$D140, IF('Prediction Log'!$D140&lt;0, -'Prediction Log'!$P140+'Prediction Log'!$D140, "NA")))</f>
        <v/>
      </c>
      <c r="AC140" s="53" t="str">
        <f>IF(ISBLANK('Prediction Log'!$M140), "",ABS('Prediction Log'!$AB140))</f>
        <v/>
      </c>
      <c r="AD140" s="54" t="str">
        <f>IF(ISBLANK('Prediction Log'!$M140), "",IF('Prediction Log'!$E140&gt;0, 'Prediction Log'!$P140-'Prediction Log'!$E140, IF('Prediction Log'!$E140&lt;0, -'Prediction Log'!$P140+'Prediction Log'!$E140, "NA")))</f>
        <v/>
      </c>
      <c r="AE140" s="54" t="str">
        <f>IF(ISBLANK('Prediction Log'!$M140), "",ABS('Prediction Log'!$AD140))</f>
        <v/>
      </c>
    </row>
    <row r="141" spans="1:31" x14ac:dyDescent="0.45">
      <c r="A141" t="str">
        <f>IF(ISBLANK(Games!$B141), "",Games!A141)</f>
        <v/>
      </c>
      <c r="B141" t="str">
        <f>IF(ISBLANK(Games!$B141), "",Games!B141)</f>
        <v/>
      </c>
      <c r="C141" t="str">
        <f>IF(ISBLANK(Games!$B141), "",Games!C141)</f>
        <v/>
      </c>
      <c r="D141" t="str">
        <f>IF(ISBLANK(Games!$B141), "",Games!D141)</f>
        <v/>
      </c>
      <c r="E141" t="str">
        <f>IF(ISBLANK(Games!$B141), "",Games!E141)</f>
        <v/>
      </c>
      <c r="F141" s="30" t="e">
        <f>'Calc - Win Probability'!N141</f>
        <v>#N/A</v>
      </c>
      <c r="G141" s="28" t="str">
        <f>Games!H141</f>
        <v/>
      </c>
      <c r="H141" s="64" t="str">
        <f>IF(ISBLANK(Games!B141), "", IF('Prediction Log'!$D141&lt;0, 'Prediction Log'!$B141, 'Prediction Log'!$C141))</f>
        <v/>
      </c>
      <c r="I141" s="60" t="str">
        <f>IF(ISBLANK(Games!$B141), "",Games!F141)</f>
        <v/>
      </c>
      <c r="J141" s="60" t="e">
        <f>IF('Prediction Log'!$F141&gt;0.5, 'Prediction Log'!$B141, IF('Prediction Log'!$F141&lt;0.5, 'Prediction Log'!$C141, "PICK"))</f>
        <v>#N/A</v>
      </c>
      <c r="K141" s="62" t="str">
        <f>IF(ISBLANK(Games!B141), "",IF('Prediction Log'!$J141='Prediction Log'!$B141, 'Prediction Log'!$F141, 1-'Prediction Log'!$F141))</f>
        <v/>
      </c>
      <c r="L141" s="28" t="str">
        <f>IF(ISBLANK(Games!$B141), "",Games!I141)</f>
        <v/>
      </c>
      <c r="P141" s="48" t="str">
        <f>IF(ISBLANK('Prediction Log'!$N141), "",'Prediction Log'!$O141-'Prediction Log'!$N141)</f>
        <v/>
      </c>
      <c r="Q141" s="55" t="str">
        <f>IF(ISBLANK('Prediction Log'!$N141), "",IF('Prediction Log'!$M141&lt;&gt;'Prediction Log'!$H141, "Y", IF(AND('Prediction Log'!$M141='Prediction Log'!$H141, ABS((-1*'Prediction Log'!$P141))&gt;ABS('Prediction Log'!$D141)), "Y", IF('Prediction Log'!$D141='Prediction Log'!$P141, "PUSH", "N"))))</f>
        <v/>
      </c>
      <c r="R141" s="56" t="str">
        <f>IF(ISBLANK('Prediction Log'!$M141), "",IF('Prediction Log'!$P141&lt;'Prediction Log'!$D141, "Y", IF('Prediction Log'!$P141='Prediction Log'!$D141, "PUSH", "N")))</f>
        <v/>
      </c>
      <c r="S141" s="56" t="str">
        <f>IF(ISBLANK('Prediction Log'!$M141), "",IF('Prediction Log'!$P141&lt;'Prediction Log'!$E141, "Y", IF('Prediction Log'!$P141='Prediction Log'!$E141, "PUSH", "N")))</f>
        <v/>
      </c>
      <c r="T141" s="66" t="str">
        <f>IF(ISBLANK('Prediction Log'!$M141), "",IF('Prediction Log'!$J141='Prediction Log'!$M141, "Y", "N"))</f>
        <v/>
      </c>
      <c r="U141" s="57" t="str">
        <f>IF(ISBLANK('Prediction Log'!$M141),"",IF('Prediction Log'!$M141='Prediction Log'!$H141, "Y", "N"))</f>
        <v/>
      </c>
      <c r="V141" s="52" t="str">
        <f>IF(ISBLANK('Prediction Log'!$M141), "",IF('Prediction Log'!$H141&lt;&gt;'Prediction Log'!$M141, "Y",IF(AND('Prediction Log'!$D141&gt;0, 'Prediction Log'!$P141&gt;'Prediction Log'!$D141), "Y", IF(AND('Prediction Log'!$D141&lt;0, 'Prediction Log'!$P141&lt;'Prediction Log'!$D141), "Y", IF('Prediction Log'!$P141='Prediction Log'!$D141, "PUSH", "N")))))</f>
        <v/>
      </c>
      <c r="W141" s="53" t="str">
        <f>IF(ISBLANK('Prediction Log'!$M141), "",IF(AND('Prediction Log'!$U141="Y", 'Prediction Log'!$V141="Y"), "Y", "N"))</f>
        <v/>
      </c>
      <c r="X141" s="54" t="str">
        <f>IF(ISBLANK('Prediction Log'!$M141),"",IF('Prediction Log'!$M141='Prediction Log'!$I141, "Y", "N"))</f>
        <v/>
      </c>
      <c r="Y141" s="54" t="str">
        <f>IF(ISBLANK('Prediction Log'!$M141), "", IF('Prediction Log'!$Z141="N", "N", "Y"))</f>
        <v/>
      </c>
      <c r="Z141" s="54" t="str">
        <f>IF(ISBLANK('Prediction Log'!$M141), "",IF('Prediction Log'!$I141&lt;&gt;'Prediction Log'!$M141, "Y",IF(AND('Prediction Log'!$E141&gt;0, 'Prediction Log'!$P141&gt;'Prediction Log'!$E141), "Y", IF(AND('Prediction Log'!$E141&lt;0, 'Prediction Log'!$P141&lt;'Prediction Log'!$E141), "Y", IF('Prediction Log'!$P141='Prediction Log'!$E141, "PUSH", "N")))))</f>
        <v/>
      </c>
      <c r="AA141" s="54" t="str">
        <f>IF(ISBLANK('Prediction Log'!$M141), "",IF(AND('Prediction Log'!$X141="Y", 'Prediction Log'!$Z141="Y"), "Y", "N"))</f>
        <v/>
      </c>
      <c r="AB141" s="53" t="str">
        <f>IF(ISBLANK('Prediction Log'!$M141), "",IF('Prediction Log'!$D141&gt;0, 'Prediction Log'!$P141-'Prediction Log'!$D141, IF('Prediction Log'!$D141&lt;0, -'Prediction Log'!$P141+'Prediction Log'!$D141, "NA")))</f>
        <v/>
      </c>
      <c r="AC141" s="53" t="str">
        <f>IF(ISBLANK('Prediction Log'!$M141), "",ABS('Prediction Log'!$AB141))</f>
        <v/>
      </c>
      <c r="AD141" s="54" t="str">
        <f>IF(ISBLANK('Prediction Log'!$M141), "",IF('Prediction Log'!$E141&gt;0, 'Prediction Log'!$P141-'Prediction Log'!$E141, IF('Prediction Log'!$E141&lt;0, -'Prediction Log'!$P141+'Prediction Log'!$E141, "NA")))</f>
        <v/>
      </c>
      <c r="AE141" s="54" t="str">
        <f>IF(ISBLANK('Prediction Log'!$M141), "",ABS('Prediction Log'!$AD141))</f>
        <v/>
      </c>
    </row>
    <row r="142" spans="1:31" x14ac:dyDescent="0.45">
      <c r="A142" t="str">
        <f>IF(ISBLANK(Games!$B142), "",Games!A142)</f>
        <v/>
      </c>
      <c r="B142" t="str">
        <f>IF(ISBLANK(Games!$B142), "",Games!B142)</f>
        <v/>
      </c>
      <c r="C142" t="str">
        <f>IF(ISBLANK(Games!$B142), "",Games!C142)</f>
        <v/>
      </c>
      <c r="D142" t="str">
        <f>IF(ISBLANK(Games!$B142), "",Games!D142)</f>
        <v/>
      </c>
      <c r="E142" t="str">
        <f>IF(ISBLANK(Games!$B142), "",Games!E142)</f>
        <v/>
      </c>
      <c r="F142" s="30" t="e">
        <f>'Calc - Win Probability'!N142</f>
        <v>#N/A</v>
      </c>
      <c r="G142" s="28" t="str">
        <f>Games!H142</f>
        <v/>
      </c>
      <c r="H142" s="64" t="str">
        <f>IF(ISBLANK(Games!B142), "", IF('Prediction Log'!$D142&lt;0, 'Prediction Log'!$B142, 'Prediction Log'!$C142))</f>
        <v/>
      </c>
      <c r="I142" s="60" t="str">
        <f>IF(ISBLANK(Games!$B142), "",Games!F142)</f>
        <v/>
      </c>
      <c r="J142" s="60" t="e">
        <f>IF('Prediction Log'!$F142&gt;0.5, 'Prediction Log'!$B142, IF('Prediction Log'!$F142&lt;0.5, 'Prediction Log'!$C142, "PICK"))</f>
        <v>#N/A</v>
      </c>
      <c r="K142" s="62" t="str">
        <f>IF(ISBLANK(Games!B142), "",IF('Prediction Log'!$J142='Prediction Log'!$B142, 'Prediction Log'!$F142, 1-'Prediction Log'!$F142))</f>
        <v/>
      </c>
      <c r="L142" s="28" t="str">
        <f>IF(ISBLANK(Games!$B142), "",Games!I142)</f>
        <v/>
      </c>
      <c r="P142" s="48" t="str">
        <f>IF(ISBLANK('Prediction Log'!$N142), "",'Prediction Log'!$O142-'Prediction Log'!$N142)</f>
        <v/>
      </c>
      <c r="Q142" s="55" t="str">
        <f>IF(ISBLANK('Prediction Log'!$N142), "",IF('Prediction Log'!$M142&lt;&gt;'Prediction Log'!$H142, "Y", IF(AND('Prediction Log'!$M142='Prediction Log'!$H142, ABS((-1*'Prediction Log'!$P142))&gt;ABS('Prediction Log'!$D142)), "Y", IF('Prediction Log'!$D142='Prediction Log'!$P142, "PUSH", "N"))))</f>
        <v/>
      </c>
      <c r="R142" s="56" t="str">
        <f>IF(ISBLANK('Prediction Log'!$M142), "",IF('Prediction Log'!$P142&lt;'Prediction Log'!$D142, "Y", IF('Prediction Log'!$P142='Prediction Log'!$D142, "PUSH", "N")))</f>
        <v/>
      </c>
      <c r="S142" s="56" t="str">
        <f>IF(ISBLANK('Prediction Log'!$M142), "",IF('Prediction Log'!$P142&lt;'Prediction Log'!$E142, "Y", IF('Prediction Log'!$P142='Prediction Log'!$E142, "PUSH", "N")))</f>
        <v/>
      </c>
      <c r="T142" s="66" t="str">
        <f>IF(ISBLANK('Prediction Log'!$M142), "",IF('Prediction Log'!$J142='Prediction Log'!$M142, "Y", "N"))</f>
        <v/>
      </c>
      <c r="U142" s="57" t="str">
        <f>IF(ISBLANK('Prediction Log'!$M142),"",IF('Prediction Log'!$M142='Prediction Log'!$H142, "Y", "N"))</f>
        <v/>
      </c>
      <c r="V142" s="52" t="str">
        <f>IF(ISBLANK('Prediction Log'!$M142), "",IF('Prediction Log'!$H142&lt;&gt;'Prediction Log'!$M142, "Y",IF(AND('Prediction Log'!$D142&gt;0, 'Prediction Log'!$P142&gt;'Prediction Log'!$D142), "Y", IF(AND('Prediction Log'!$D142&lt;0, 'Prediction Log'!$P142&lt;'Prediction Log'!$D142), "Y", IF('Prediction Log'!$P142='Prediction Log'!$D142, "PUSH", "N")))))</f>
        <v/>
      </c>
      <c r="W142" s="53" t="str">
        <f>IF(ISBLANK('Prediction Log'!$M142), "",IF(AND('Prediction Log'!$U142="Y", 'Prediction Log'!$V142="Y"), "Y", "N"))</f>
        <v/>
      </c>
      <c r="X142" s="54" t="str">
        <f>IF(ISBLANK('Prediction Log'!$M142),"",IF('Prediction Log'!$M142='Prediction Log'!$I142, "Y", "N"))</f>
        <v/>
      </c>
      <c r="Y142" s="54" t="str">
        <f>IF(ISBLANK('Prediction Log'!$M142), "", IF('Prediction Log'!$Z142="N", "N", "Y"))</f>
        <v/>
      </c>
      <c r="Z142" s="54" t="str">
        <f>IF(ISBLANK('Prediction Log'!$M142), "",IF('Prediction Log'!$I142&lt;&gt;'Prediction Log'!$M142, "Y",IF(AND('Prediction Log'!$E142&gt;0, 'Prediction Log'!$P142&gt;'Prediction Log'!$E142), "Y", IF(AND('Prediction Log'!$E142&lt;0, 'Prediction Log'!$P142&lt;'Prediction Log'!$E142), "Y", IF('Prediction Log'!$P142='Prediction Log'!$E142, "PUSH", "N")))))</f>
        <v/>
      </c>
      <c r="AA142" s="54" t="str">
        <f>IF(ISBLANK('Prediction Log'!$M142), "",IF(AND('Prediction Log'!$X142="Y", 'Prediction Log'!$Z142="Y"), "Y", "N"))</f>
        <v/>
      </c>
      <c r="AB142" s="53" t="str">
        <f>IF(ISBLANK('Prediction Log'!$M142), "",IF('Prediction Log'!$D142&gt;0, 'Prediction Log'!$P142-'Prediction Log'!$D142, IF('Prediction Log'!$D142&lt;0, -'Prediction Log'!$P142+'Prediction Log'!$D142, "NA")))</f>
        <v/>
      </c>
      <c r="AC142" s="53" t="str">
        <f>IF(ISBLANK('Prediction Log'!$M142), "",ABS('Prediction Log'!$AB142))</f>
        <v/>
      </c>
      <c r="AD142" s="54" t="str">
        <f>IF(ISBLANK('Prediction Log'!$M142), "",IF('Prediction Log'!$E142&gt;0, 'Prediction Log'!$P142-'Prediction Log'!$E142, IF('Prediction Log'!$E142&lt;0, -'Prediction Log'!$P142+'Prediction Log'!$E142, "NA")))</f>
        <v/>
      </c>
      <c r="AE142" s="54" t="str">
        <f>IF(ISBLANK('Prediction Log'!$M142), "",ABS('Prediction Log'!$AD142))</f>
        <v/>
      </c>
    </row>
    <row r="143" spans="1:31" x14ac:dyDescent="0.45">
      <c r="A143" t="str">
        <f>IF(ISBLANK(Games!$B143), "",Games!A143)</f>
        <v/>
      </c>
      <c r="B143" t="str">
        <f>IF(ISBLANK(Games!$B143), "",Games!B143)</f>
        <v/>
      </c>
      <c r="C143" t="str">
        <f>IF(ISBLANK(Games!$B143), "",Games!C143)</f>
        <v/>
      </c>
      <c r="D143" t="str">
        <f>IF(ISBLANK(Games!$B143), "",Games!D143)</f>
        <v/>
      </c>
      <c r="E143" t="str">
        <f>IF(ISBLANK(Games!$B143), "",Games!E143)</f>
        <v/>
      </c>
      <c r="F143" s="30" t="e">
        <f>'Calc - Win Probability'!N143</f>
        <v>#N/A</v>
      </c>
      <c r="G143" s="28" t="str">
        <f>Games!H143</f>
        <v/>
      </c>
      <c r="H143" s="64" t="str">
        <f>IF(ISBLANK(Games!B143), "", IF('Prediction Log'!$D143&lt;0, 'Prediction Log'!$B143, 'Prediction Log'!$C143))</f>
        <v/>
      </c>
      <c r="I143" s="60" t="str">
        <f>IF(ISBLANK(Games!$B143), "",Games!F143)</f>
        <v/>
      </c>
      <c r="J143" s="60" t="e">
        <f>IF('Prediction Log'!$F143&gt;0.5, 'Prediction Log'!$B143, IF('Prediction Log'!$F143&lt;0.5, 'Prediction Log'!$C143, "PICK"))</f>
        <v>#N/A</v>
      </c>
      <c r="K143" s="62" t="str">
        <f>IF(ISBLANK(Games!B143), "",IF('Prediction Log'!$J143='Prediction Log'!$B143, 'Prediction Log'!$F143, 1-'Prediction Log'!$F143))</f>
        <v/>
      </c>
      <c r="L143" s="28" t="str">
        <f>IF(ISBLANK(Games!$B143), "",Games!I143)</f>
        <v/>
      </c>
      <c r="P143" s="48" t="str">
        <f>IF(ISBLANK('Prediction Log'!$N143), "",'Prediction Log'!$O143-'Prediction Log'!$N143)</f>
        <v/>
      </c>
      <c r="Q143" s="55" t="str">
        <f>IF(ISBLANK('Prediction Log'!$N143), "",IF('Prediction Log'!$M143&lt;&gt;'Prediction Log'!$H143, "Y", IF(AND('Prediction Log'!$M143='Prediction Log'!$H143, ABS((-1*'Prediction Log'!$P143))&gt;ABS('Prediction Log'!$D143)), "Y", IF('Prediction Log'!$D143='Prediction Log'!$P143, "PUSH", "N"))))</f>
        <v/>
      </c>
      <c r="R143" s="56" t="str">
        <f>IF(ISBLANK('Prediction Log'!$M143), "",IF('Prediction Log'!$P143&lt;'Prediction Log'!$D143, "Y", IF('Prediction Log'!$P143='Prediction Log'!$D143, "PUSH", "N")))</f>
        <v/>
      </c>
      <c r="S143" s="56" t="str">
        <f>IF(ISBLANK('Prediction Log'!$M143), "",IF('Prediction Log'!$P143&lt;'Prediction Log'!$E143, "Y", IF('Prediction Log'!$P143='Prediction Log'!$E143, "PUSH", "N")))</f>
        <v/>
      </c>
      <c r="T143" s="66" t="str">
        <f>IF(ISBLANK('Prediction Log'!$M143), "",IF('Prediction Log'!$J143='Prediction Log'!$M143, "Y", "N"))</f>
        <v/>
      </c>
      <c r="U143" s="57" t="str">
        <f>IF(ISBLANK('Prediction Log'!$M143),"",IF('Prediction Log'!$M143='Prediction Log'!$H143, "Y", "N"))</f>
        <v/>
      </c>
      <c r="V143" s="52" t="str">
        <f>IF(ISBLANK('Prediction Log'!$M143), "",IF('Prediction Log'!$H143&lt;&gt;'Prediction Log'!$M143, "Y",IF(AND('Prediction Log'!$D143&gt;0, 'Prediction Log'!$P143&gt;'Prediction Log'!$D143), "Y", IF(AND('Prediction Log'!$D143&lt;0, 'Prediction Log'!$P143&lt;'Prediction Log'!$D143), "Y", IF('Prediction Log'!$P143='Prediction Log'!$D143, "PUSH", "N")))))</f>
        <v/>
      </c>
      <c r="W143" s="53" t="str">
        <f>IF(ISBLANK('Prediction Log'!$M143), "",IF(AND('Prediction Log'!$U143="Y", 'Prediction Log'!$V143="Y"), "Y", "N"))</f>
        <v/>
      </c>
      <c r="X143" s="54" t="str">
        <f>IF(ISBLANK('Prediction Log'!$M143),"",IF('Prediction Log'!$M143='Prediction Log'!$I143, "Y", "N"))</f>
        <v/>
      </c>
      <c r="Y143" s="54" t="str">
        <f>IF(ISBLANK('Prediction Log'!$M143), "", IF('Prediction Log'!$Z143="N", "N", "Y"))</f>
        <v/>
      </c>
      <c r="Z143" s="54" t="str">
        <f>IF(ISBLANK('Prediction Log'!$M143), "",IF('Prediction Log'!$I143&lt;&gt;'Prediction Log'!$M143, "Y",IF(AND('Prediction Log'!$E143&gt;0, 'Prediction Log'!$P143&gt;'Prediction Log'!$E143), "Y", IF(AND('Prediction Log'!$E143&lt;0, 'Prediction Log'!$P143&lt;'Prediction Log'!$E143), "Y", IF('Prediction Log'!$P143='Prediction Log'!$E143, "PUSH", "N")))))</f>
        <v/>
      </c>
      <c r="AA143" s="54" t="str">
        <f>IF(ISBLANK('Prediction Log'!$M143), "",IF(AND('Prediction Log'!$X143="Y", 'Prediction Log'!$Z143="Y"), "Y", "N"))</f>
        <v/>
      </c>
      <c r="AB143" s="53" t="str">
        <f>IF(ISBLANK('Prediction Log'!$M143), "",IF('Prediction Log'!$D143&gt;0, 'Prediction Log'!$P143-'Prediction Log'!$D143, IF('Prediction Log'!$D143&lt;0, -'Prediction Log'!$P143+'Prediction Log'!$D143, "NA")))</f>
        <v/>
      </c>
      <c r="AC143" s="53" t="str">
        <f>IF(ISBLANK('Prediction Log'!$M143), "",ABS('Prediction Log'!$AB143))</f>
        <v/>
      </c>
      <c r="AD143" s="54" t="str">
        <f>IF(ISBLANK('Prediction Log'!$M143), "",IF('Prediction Log'!$E143&gt;0, 'Prediction Log'!$P143-'Prediction Log'!$E143, IF('Prediction Log'!$E143&lt;0, -'Prediction Log'!$P143+'Prediction Log'!$E143, "NA")))</f>
        <v/>
      </c>
      <c r="AE143" s="54" t="str">
        <f>IF(ISBLANK('Prediction Log'!$M143), "",ABS('Prediction Log'!$AD143))</f>
        <v/>
      </c>
    </row>
    <row r="144" spans="1:31" x14ac:dyDescent="0.45">
      <c r="A144" t="str">
        <f>IF(ISBLANK(Games!$B144), "",Games!A144)</f>
        <v/>
      </c>
      <c r="B144" t="str">
        <f>IF(ISBLANK(Games!$B144), "",Games!B144)</f>
        <v/>
      </c>
      <c r="C144" t="str">
        <f>IF(ISBLANK(Games!$B144), "",Games!C144)</f>
        <v/>
      </c>
      <c r="D144" t="str">
        <f>IF(ISBLANK(Games!$B144), "",Games!D144)</f>
        <v/>
      </c>
      <c r="E144" t="str">
        <f>IF(ISBLANK(Games!$B144), "",Games!E144)</f>
        <v/>
      </c>
      <c r="F144" s="30" t="e">
        <f>'Calc - Win Probability'!N144</f>
        <v>#N/A</v>
      </c>
      <c r="G144" s="28" t="str">
        <f>Games!H144</f>
        <v/>
      </c>
      <c r="H144" s="64" t="str">
        <f>IF(ISBLANK(Games!B144), "", IF('Prediction Log'!$D144&lt;0, 'Prediction Log'!$B144, 'Prediction Log'!$C144))</f>
        <v/>
      </c>
      <c r="I144" s="60" t="str">
        <f>IF(ISBLANK(Games!$B144), "",Games!F144)</f>
        <v/>
      </c>
      <c r="J144" s="60" t="e">
        <f>IF('Prediction Log'!$F144&gt;0.5, 'Prediction Log'!$B144, IF('Prediction Log'!$F144&lt;0.5, 'Prediction Log'!$C144, "PICK"))</f>
        <v>#N/A</v>
      </c>
      <c r="K144" s="62" t="str">
        <f>IF(ISBLANK(Games!B144), "",IF('Prediction Log'!$J144='Prediction Log'!$B144, 'Prediction Log'!$F144, 1-'Prediction Log'!$F144))</f>
        <v/>
      </c>
      <c r="L144" s="28" t="str">
        <f>IF(ISBLANK(Games!$B144), "",Games!I144)</f>
        <v/>
      </c>
      <c r="P144" s="48" t="str">
        <f>IF(ISBLANK('Prediction Log'!$N144), "",'Prediction Log'!$O144-'Prediction Log'!$N144)</f>
        <v/>
      </c>
      <c r="Q144" s="55" t="str">
        <f>IF(ISBLANK('Prediction Log'!$N144), "",IF('Prediction Log'!$M144&lt;&gt;'Prediction Log'!$H144, "Y", IF(AND('Prediction Log'!$M144='Prediction Log'!$H144, ABS((-1*'Prediction Log'!$P144))&gt;ABS('Prediction Log'!$D144)), "Y", IF('Prediction Log'!$D144='Prediction Log'!$P144, "PUSH", "N"))))</f>
        <v/>
      </c>
      <c r="R144" s="56" t="str">
        <f>IF(ISBLANK('Prediction Log'!$M144), "",IF('Prediction Log'!$P144&lt;'Prediction Log'!$D144, "Y", IF('Prediction Log'!$P144='Prediction Log'!$D144, "PUSH", "N")))</f>
        <v/>
      </c>
      <c r="S144" s="56" t="str">
        <f>IF(ISBLANK('Prediction Log'!$M144), "",IF('Prediction Log'!$P144&lt;'Prediction Log'!$E144, "Y", IF('Prediction Log'!$P144='Prediction Log'!$E144, "PUSH", "N")))</f>
        <v/>
      </c>
      <c r="T144" s="66" t="str">
        <f>IF(ISBLANK('Prediction Log'!$M144), "",IF('Prediction Log'!$J144='Prediction Log'!$M144, "Y", "N"))</f>
        <v/>
      </c>
      <c r="U144" s="57" t="str">
        <f>IF(ISBLANK('Prediction Log'!$M144),"",IF('Prediction Log'!$M144='Prediction Log'!$H144, "Y", "N"))</f>
        <v/>
      </c>
      <c r="V144" s="52" t="str">
        <f>IF(ISBLANK('Prediction Log'!$M144), "",IF('Prediction Log'!$H144&lt;&gt;'Prediction Log'!$M144, "Y",IF(AND('Prediction Log'!$D144&gt;0, 'Prediction Log'!$P144&gt;'Prediction Log'!$D144), "Y", IF(AND('Prediction Log'!$D144&lt;0, 'Prediction Log'!$P144&lt;'Prediction Log'!$D144), "Y", IF('Prediction Log'!$P144='Prediction Log'!$D144, "PUSH", "N")))))</f>
        <v/>
      </c>
      <c r="W144" s="53" t="str">
        <f>IF(ISBLANK('Prediction Log'!$M144), "",IF(AND('Prediction Log'!$U144="Y", 'Prediction Log'!$V144="Y"), "Y", "N"))</f>
        <v/>
      </c>
      <c r="X144" s="54" t="str">
        <f>IF(ISBLANK('Prediction Log'!$M144),"",IF('Prediction Log'!$M144='Prediction Log'!$I144, "Y", "N"))</f>
        <v/>
      </c>
      <c r="Y144" s="54" t="str">
        <f>IF(ISBLANK('Prediction Log'!$M144), "", IF('Prediction Log'!$Z144="N", "N", "Y"))</f>
        <v/>
      </c>
      <c r="Z144" s="54" t="str">
        <f>IF(ISBLANK('Prediction Log'!$M144), "",IF('Prediction Log'!$I144&lt;&gt;'Prediction Log'!$M144, "Y",IF(AND('Prediction Log'!$E144&gt;0, 'Prediction Log'!$P144&gt;'Prediction Log'!$E144), "Y", IF(AND('Prediction Log'!$E144&lt;0, 'Prediction Log'!$P144&lt;'Prediction Log'!$E144), "Y", IF('Prediction Log'!$P144='Prediction Log'!$E144, "PUSH", "N")))))</f>
        <v/>
      </c>
      <c r="AA144" s="54" t="str">
        <f>IF(ISBLANK('Prediction Log'!$M144), "",IF(AND('Prediction Log'!$X144="Y", 'Prediction Log'!$Z144="Y"), "Y", "N"))</f>
        <v/>
      </c>
      <c r="AB144" s="53" t="str">
        <f>IF(ISBLANK('Prediction Log'!$M144), "",IF('Prediction Log'!$D144&gt;0, 'Prediction Log'!$P144-'Prediction Log'!$D144, IF('Prediction Log'!$D144&lt;0, -'Prediction Log'!$P144+'Prediction Log'!$D144, "NA")))</f>
        <v/>
      </c>
      <c r="AC144" s="53" t="str">
        <f>IF(ISBLANK('Prediction Log'!$M144), "",ABS('Prediction Log'!$AB144))</f>
        <v/>
      </c>
      <c r="AD144" s="54" t="str">
        <f>IF(ISBLANK('Prediction Log'!$M144), "",IF('Prediction Log'!$E144&gt;0, 'Prediction Log'!$P144-'Prediction Log'!$E144, IF('Prediction Log'!$E144&lt;0, -'Prediction Log'!$P144+'Prediction Log'!$E144, "NA")))</f>
        <v/>
      </c>
      <c r="AE144" s="54" t="str">
        <f>IF(ISBLANK('Prediction Log'!$M144), "",ABS('Prediction Log'!$AD144))</f>
        <v/>
      </c>
    </row>
    <row r="145" spans="1:31" x14ac:dyDescent="0.45">
      <c r="A145" t="str">
        <f>IF(ISBLANK(Games!$B145), "",Games!A145)</f>
        <v/>
      </c>
      <c r="B145" t="str">
        <f>IF(ISBLANK(Games!$B145), "",Games!B145)</f>
        <v/>
      </c>
      <c r="C145" t="str">
        <f>IF(ISBLANK(Games!$B145), "",Games!C145)</f>
        <v/>
      </c>
      <c r="D145" t="str">
        <f>IF(ISBLANK(Games!$B145), "",Games!D145)</f>
        <v/>
      </c>
      <c r="E145" t="str">
        <f>IF(ISBLANK(Games!$B145), "",Games!E145)</f>
        <v/>
      </c>
      <c r="F145" s="30" t="e">
        <f>'Calc - Win Probability'!N145</f>
        <v>#N/A</v>
      </c>
      <c r="G145" s="28" t="str">
        <f>Games!H145</f>
        <v/>
      </c>
      <c r="H145" s="64" t="str">
        <f>IF(ISBLANK(Games!B145), "", IF('Prediction Log'!$D145&lt;0, 'Prediction Log'!$B145, 'Prediction Log'!$C145))</f>
        <v/>
      </c>
      <c r="I145" s="60" t="str">
        <f>IF(ISBLANK(Games!$B145), "",Games!F145)</f>
        <v/>
      </c>
      <c r="J145" s="60" t="e">
        <f>IF('Prediction Log'!$F145&gt;0.5, 'Prediction Log'!$B145, IF('Prediction Log'!$F145&lt;0.5, 'Prediction Log'!$C145, "PICK"))</f>
        <v>#N/A</v>
      </c>
      <c r="K145" s="62" t="str">
        <f>IF(ISBLANK(Games!B145), "",IF('Prediction Log'!$J145='Prediction Log'!$B145, 'Prediction Log'!$F145, 1-'Prediction Log'!$F145))</f>
        <v/>
      </c>
      <c r="L145" s="28" t="str">
        <f>IF(ISBLANK(Games!$B145), "",Games!I145)</f>
        <v/>
      </c>
      <c r="P145" s="48" t="str">
        <f>IF(ISBLANK('Prediction Log'!$N145), "",'Prediction Log'!$O145-'Prediction Log'!$N145)</f>
        <v/>
      </c>
      <c r="Q145" s="55" t="str">
        <f>IF(ISBLANK('Prediction Log'!$N145), "",IF('Prediction Log'!$M145&lt;&gt;'Prediction Log'!$H145, "Y", IF(AND('Prediction Log'!$M145='Prediction Log'!$H145, ABS((-1*'Prediction Log'!$P145))&gt;ABS('Prediction Log'!$D145)), "Y", IF('Prediction Log'!$D145='Prediction Log'!$P145, "PUSH", "N"))))</f>
        <v/>
      </c>
      <c r="R145" s="56" t="str">
        <f>IF(ISBLANK('Prediction Log'!$M145), "",IF('Prediction Log'!$P145&lt;'Prediction Log'!$D145, "Y", IF('Prediction Log'!$P145='Prediction Log'!$D145, "PUSH", "N")))</f>
        <v/>
      </c>
      <c r="S145" s="56" t="str">
        <f>IF(ISBLANK('Prediction Log'!$M145), "",IF('Prediction Log'!$P145&lt;'Prediction Log'!$E145, "Y", IF('Prediction Log'!$P145='Prediction Log'!$E145, "PUSH", "N")))</f>
        <v/>
      </c>
      <c r="T145" s="66" t="str">
        <f>IF(ISBLANK('Prediction Log'!$M145), "",IF('Prediction Log'!$J145='Prediction Log'!$M145, "Y", "N"))</f>
        <v/>
      </c>
      <c r="U145" s="57" t="str">
        <f>IF(ISBLANK('Prediction Log'!$M145),"",IF('Prediction Log'!$M145='Prediction Log'!$H145, "Y", "N"))</f>
        <v/>
      </c>
      <c r="V145" s="52" t="str">
        <f>IF(ISBLANK('Prediction Log'!$M145), "",IF('Prediction Log'!$H145&lt;&gt;'Prediction Log'!$M145, "Y",IF(AND('Prediction Log'!$D145&gt;0, 'Prediction Log'!$P145&gt;'Prediction Log'!$D145), "Y", IF(AND('Prediction Log'!$D145&lt;0, 'Prediction Log'!$P145&lt;'Prediction Log'!$D145), "Y", IF('Prediction Log'!$P145='Prediction Log'!$D145, "PUSH", "N")))))</f>
        <v/>
      </c>
      <c r="W145" s="53" t="str">
        <f>IF(ISBLANK('Prediction Log'!$M145), "",IF(AND('Prediction Log'!$U145="Y", 'Prediction Log'!$V145="Y"), "Y", "N"))</f>
        <v/>
      </c>
      <c r="X145" s="54" t="str">
        <f>IF(ISBLANK('Prediction Log'!$M145),"",IF('Prediction Log'!$M145='Prediction Log'!$I145, "Y", "N"))</f>
        <v/>
      </c>
      <c r="Y145" s="54" t="str">
        <f>IF(ISBLANK('Prediction Log'!$M145), "", IF('Prediction Log'!$Z145="N", "N", "Y"))</f>
        <v/>
      </c>
      <c r="Z145" s="54" t="str">
        <f>IF(ISBLANK('Prediction Log'!$M145), "",IF('Prediction Log'!$I145&lt;&gt;'Prediction Log'!$M145, "Y",IF(AND('Prediction Log'!$E145&gt;0, 'Prediction Log'!$P145&gt;'Prediction Log'!$E145), "Y", IF(AND('Prediction Log'!$E145&lt;0, 'Prediction Log'!$P145&lt;'Prediction Log'!$E145), "Y", IF('Prediction Log'!$P145='Prediction Log'!$E145, "PUSH", "N")))))</f>
        <v/>
      </c>
      <c r="AA145" s="54" t="str">
        <f>IF(ISBLANK('Prediction Log'!$M145), "",IF(AND('Prediction Log'!$X145="Y", 'Prediction Log'!$Z145="Y"), "Y", "N"))</f>
        <v/>
      </c>
      <c r="AB145" s="53" t="str">
        <f>IF(ISBLANK('Prediction Log'!$M145), "",IF('Prediction Log'!$D145&gt;0, 'Prediction Log'!$P145-'Prediction Log'!$D145, IF('Prediction Log'!$D145&lt;0, -'Prediction Log'!$P145+'Prediction Log'!$D145, "NA")))</f>
        <v/>
      </c>
      <c r="AC145" s="53" t="str">
        <f>IF(ISBLANK('Prediction Log'!$M145), "",ABS('Prediction Log'!$AB145))</f>
        <v/>
      </c>
      <c r="AD145" s="54" t="str">
        <f>IF(ISBLANK('Prediction Log'!$M145), "",IF('Prediction Log'!$E145&gt;0, 'Prediction Log'!$P145-'Prediction Log'!$E145, IF('Prediction Log'!$E145&lt;0, -'Prediction Log'!$P145+'Prediction Log'!$E145, "NA")))</f>
        <v/>
      </c>
      <c r="AE145" s="54" t="str">
        <f>IF(ISBLANK('Prediction Log'!$M145), "",ABS('Prediction Log'!$AD145))</f>
        <v/>
      </c>
    </row>
    <row r="146" spans="1:31" x14ac:dyDescent="0.45">
      <c r="A146" t="str">
        <f>IF(ISBLANK(Games!$B146), "",Games!A146)</f>
        <v/>
      </c>
      <c r="B146" t="str">
        <f>IF(ISBLANK(Games!$B146), "",Games!B146)</f>
        <v/>
      </c>
      <c r="C146" t="str">
        <f>IF(ISBLANK(Games!$B146), "",Games!C146)</f>
        <v/>
      </c>
      <c r="D146" t="str">
        <f>IF(ISBLANK(Games!$B146), "",Games!D146)</f>
        <v/>
      </c>
      <c r="E146" t="str">
        <f>IF(ISBLANK(Games!$B146), "",Games!E146)</f>
        <v/>
      </c>
      <c r="F146" s="30" t="e">
        <f>'Calc - Win Probability'!N146</f>
        <v>#N/A</v>
      </c>
      <c r="G146" s="28" t="str">
        <f>Games!H146</f>
        <v/>
      </c>
      <c r="H146" s="64" t="str">
        <f>IF(ISBLANK(Games!B146), "", IF('Prediction Log'!$D146&lt;0, 'Prediction Log'!$B146, 'Prediction Log'!$C146))</f>
        <v/>
      </c>
      <c r="I146" s="60" t="str">
        <f>IF(ISBLANK(Games!$B146), "",Games!F146)</f>
        <v/>
      </c>
      <c r="J146" s="60" t="e">
        <f>IF('Prediction Log'!$F146&gt;0.5, 'Prediction Log'!$B146, IF('Prediction Log'!$F146&lt;0.5, 'Prediction Log'!$C146, "PICK"))</f>
        <v>#N/A</v>
      </c>
      <c r="K146" s="62" t="str">
        <f>IF(ISBLANK(Games!B146), "",IF('Prediction Log'!$J146='Prediction Log'!$B146, 'Prediction Log'!$F146, 1-'Prediction Log'!$F146))</f>
        <v/>
      </c>
      <c r="L146" s="28" t="str">
        <f>IF(ISBLANK(Games!$B146), "",Games!I146)</f>
        <v/>
      </c>
      <c r="P146" s="48" t="str">
        <f>IF(ISBLANK('Prediction Log'!$N146), "",'Prediction Log'!$O146-'Prediction Log'!$N146)</f>
        <v/>
      </c>
      <c r="Q146" s="55" t="str">
        <f>IF(ISBLANK('Prediction Log'!$N146), "",IF('Prediction Log'!$M146&lt;&gt;'Prediction Log'!$H146, "Y", IF(AND('Prediction Log'!$M146='Prediction Log'!$H146, ABS((-1*'Prediction Log'!$P146))&gt;ABS('Prediction Log'!$D146)), "Y", IF('Prediction Log'!$D146='Prediction Log'!$P146, "PUSH", "N"))))</f>
        <v/>
      </c>
      <c r="R146" s="56" t="str">
        <f>IF(ISBLANK('Prediction Log'!$M146), "",IF('Prediction Log'!$P146&lt;'Prediction Log'!$D146, "Y", IF('Prediction Log'!$P146='Prediction Log'!$D146, "PUSH", "N")))</f>
        <v/>
      </c>
      <c r="S146" s="56" t="str">
        <f>IF(ISBLANK('Prediction Log'!$M146), "",IF('Prediction Log'!$P146&lt;'Prediction Log'!$E146, "Y", IF('Prediction Log'!$P146='Prediction Log'!$E146, "PUSH", "N")))</f>
        <v/>
      </c>
      <c r="T146" s="66" t="str">
        <f>IF(ISBLANK('Prediction Log'!$M146), "",IF('Prediction Log'!$J146='Prediction Log'!$M146, "Y", "N"))</f>
        <v/>
      </c>
      <c r="U146" s="57" t="str">
        <f>IF(ISBLANK('Prediction Log'!$M146),"",IF('Prediction Log'!$M146='Prediction Log'!$H146, "Y", "N"))</f>
        <v/>
      </c>
      <c r="V146" s="52" t="str">
        <f>IF(ISBLANK('Prediction Log'!$M146), "",IF('Prediction Log'!$H146&lt;&gt;'Prediction Log'!$M146, "Y",IF(AND('Prediction Log'!$D146&gt;0, 'Prediction Log'!$P146&gt;'Prediction Log'!$D146), "Y", IF(AND('Prediction Log'!$D146&lt;0, 'Prediction Log'!$P146&lt;'Prediction Log'!$D146), "Y", IF('Prediction Log'!$P146='Prediction Log'!$D146, "PUSH", "N")))))</f>
        <v/>
      </c>
      <c r="W146" s="53" t="str">
        <f>IF(ISBLANK('Prediction Log'!$M146), "",IF(AND('Prediction Log'!$U146="Y", 'Prediction Log'!$V146="Y"), "Y", "N"))</f>
        <v/>
      </c>
      <c r="X146" s="54" t="str">
        <f>IF(ISBLANK('Prediction Log'!$M146),"",IF('Prediction Log'!$M146='Prediction Log'!$I146, "Y", "N"))</f>
        <v/>
      </c>
      <c r="Y146" s="54" t="str">
        <f>IF(ISBLANK('Prediction Log'!$M146), "", IF('Prediction Log'!$Z146="N", "N", "Y"))</f>
        <v/>
      </c>
      <c r="Z146" s="54" t="str">
        <f>IF(ISBLANK('Prediction Log'!$M146), "",IF('Prediction Log'!$I146&lt;&gt;'Prediction Log'!$M146, "Y",IF(AND('Prediction Log'!$E146&gt;0, 'Prediction Log'!$P146&gt;'Prediction Log'!$E146), "Y", IF(AND('Prediction Log'!$E146&lt;0, 'Prediction Log'!$P146&lt;'Prediction Log'!$E146), "Y", IF('Prediction Log'!$P146='Prediction Log'!$E146, "PUSH", "N")))))</f>
        <v/>
      </c>
      <c r="AA146" s="54" t="str">
        <f>IF(ISBLANK('Prediction Log'!$M146), "",IF(AND('Prediction Log'!$X146="Y", 'Prediction Log'!$Z146="Y"), "Y", "N"))</f>
        <v/>
      </c>
      <c r="AB146" s="53" t="str">
        <f>IF(ISBLANK('Prediction Log'!$M146), "",IF('Prediction Log'!$D146&gt;0, 'Prediction Log'!$P146-'Prediction Log'!$D146, IF('Prediction Log'!$D146&lt;0, -'Prediction Log'!$P146+'Prediction Log'!$D146, "NA")))</f>
        <v/>
      </c>
      <c r="AC146" s="53" t="str">
        <f>IF(ISBLANK('Prediction Log'!$M146), "",ABS('Prediction Log'!$AB146))</f>
        <v/>
      </c>
      <c r="AD146" s="54" t="str">
        <f>IF(ISBLANK('Prediction Log'!$M146), "",IF('Prediction Log'!$E146&gt;0, 'Prediction Log'!$P146-'Prediction Log'!$E146, IF('Prediction Log'!$E146&lt;0, -'Prediction Log'!$P146+'Prediction Log'!$E146, "NA")))</f>
        <v/>
      </c>
      <c r="AE146" s="54" t="str">
        <f>IF(ISBLANK('Prediction Log'!$M146), "",ABS('Prediction Log'!$AD146))</f>
        <v/>
      </c>
    </row>
    <row r="147" spans="1:31" x14ac:dyDescent="0.45">
      <c r="A147" t="str">
        <f>IF(ISBLANK(Games!$B147), "",Games!A147)</f>
        <v/>
      </c>
      <c r="B147" t="str">
        <f>IF(ISBLANK(Games!$B147), "",Games!B147)</f>
        <v/>
      </c>
      <c r="C147" t="str">
        <f>IF(ISBLANK(Games!$B147), "",Games!C147)</f>
        <v/>
      </c>
      <c r="D147" t="str">
        <f>IF(ISBLANK(Games!$B147), "",Games!D147)</f>
        <v/>
      </c>
      <c r="E147" t="str">
        <f>IF(ISBLANK(Games!$B147), "",Games!E147)</f>
        <v/>
      </c>
      <c r="F147" s="30" t="e">
        <f>'Calc - Win Probability'!N147</f>
        <v>#N/A</v>
      </c>
      <c r="G147" s="28" t="str">
        <f>Games!H147</f>
        <v/>
      </c>
      <c r="H147" s="64" t="str">
        <f>IF(ISBLANK(Games!B147), "", IF('Prediction Log'!$D147&lt;0, 'Prediction Log'!$B147, 'Prediction Log'!$C147))</f>
        <v/>
      </c>
      <c r="I147" s="60" t="str">
        <f>IF(ISBLANK(Games!$B147), "",Games!F147)</f>
        <v/>
      </c>
      <c r="J147" s="60" t="e">
        <f>IF('Prediction Log'!$F147&gt;0.5, 'Prediction Log'!$B147, IF('Prediction Log'!$F147&lt;0.5, 'Prediction Log'!$C147, "PICK"))</f>
        <v>#N/A</v>
      </c>
      <c r="K147" s="62" t="str">
        <f>IF(ISBLANK(Games!B147), "",IF('Prediction Log'!$J147='Prediction Log'!$B147, 'Prediction Log'!$F147, 1-'Prediction Log'!$F147))</f>
        <v/>
      </c>
      <c r="L147" s="28" t="str">
        <f>IF(ISBLANK(Games!$B147), "",Games!I147)</f>
        <v/>
      </c>
      <c r="P147" s="48" t="str">
        <f>IF(ISBLANK('Prediction Log'!$N147), "",'Prediction Log'!$O147-'Prediction Log'!$N147)</f>
        <v/>
      </c>
      <c r="Q147" s="55" t="str">
        <f>IF(ISBLANK('Prediction Log'!$N147), "",IF('Prediction Log'!$M147&lt;&gt;'Prediction Log'!$H147, "Y", IF(AND('Prediction Log'!$M147='Prediction Log'!$H147, ABS((-1*'Prediction Log'!$P147))&gt;ABS('Prediction Log'!$D147)), "Y", IF('Prediction Log'!$D147='Prediction Log'!$P147, "PUSH", "N"))))</f>
        <v/>
      </c>
      <c r="R147" s="56" t="str">
        <f>IF(ISBLANK('Prediction Log'!$M147), "",IF('Prediction Log'!$P147&lt;'Prediction Log'!$D147, "Y", IF('Prediction Log'!$P147='Prediction Log'!$D147, "PUSH", "N")))</f>
        <v/>
      </c>
      <c r="S147" s="56" t="str">
        <f>IF(ISBLANK('Prediction Log'!$M147), "",IF('Prediction Log'!$P147&lt;'Prediction Log'!$E147, "Y", IF('Prediction Log'!$P147='Prediction Log'!$E147, "PUSH", "N")))</f>
        <v/>
      </c>
      <c r="T147" s="66" t="str">
        <f>IF(ISBLANK('Prediction Log'!$M147), "",IF('Prediction Log'!$J147='Prediction Log'!$M147, "Y", "N"))</f>
        <v/>
      </c>
      <c r="U147" s="57" t="str">
        <f>IF(ISBLANK('Prediction Log'!$M147),"",IF('Prediction Log'!$M147='Prediction Log'!$H147, "Y", "N"))</f>
        <v/>
      </c>
      <c r="V147" s="52" t="str">
        <f>IF(ISBLANK('Prediction Log'!$M147), "",IF('Prediction Log'!$H147&lt;&gt;'Prediction Log'!$M147, "Y",IF(AND('Prediction Log'!$D147&gt;0, 'Prediction Log'!$P147&gt;'Prediction Log'!$D147), "Y", IF(AND('Prediction Log'!$D147&lt;0, 'Prediction Log'!$P147&lt;'Prediction Log'!$D147), "Y", IF('Prediction Log'!$P147='Prediction Log'!$D147, "PUSH", "N")))))</f>
        <v/>
      </c>
      <c r="W147" s="53" t="str">
        <f>IF(ISBLANK('Prediction Log'!$M147), "",IF(AND('Prediction Log'!$U147="Y", 'Prediction Log'!$V147="Y"), "Y", "N"))</f>
        <v/>
      </c>
      <c r="X147" s="54" t="str">
        <f>IF(ISBLANK('Prediction Log'!$M147),"",IF('Prediction Log'!$M147='Prediction Log'!$I147, "Y", "N"))</f>
        <v/>
      </c>
      <c r="Y147" s="54" t="str">
        <f>IF(ISBLANK('Prediction Log'!$M147), "", IF('Prediction Log'!$Z147="N", "N", "Y"))</f>
        <v/>
      </c>
      <c r="Z147" s="54" t="str">
        <f>IF(ISBLANK('Prediction Log'!$M147), "",IF('Prediction Log'!$I147&lt;&gt;'Prediction Log'!$M147, "Y",IF(AND('Prediction Log'!$E147&gt;0, 'Prediction Log'!$P147&gt;'Prediction Log'!$E147), "Y", IF(AND('Prediction Log'!$E147&lt;0, 'Prediction Log'!$P147&lt;'Prediction Log'!$E147), "Y", IF('Prediction Log'!$P147='Prediction Log'!$E147, "PUSH", "N")))))</f>
        <v/>
      </c>
      <c r="AA147" s="54" t="str">
        <f>IF(ISBLANK('Prediction Log'!$M147), "",IF(AND('Prediction Log'!$X147="Y", 'Prediction Log'!$Z147="Y"), "Y", "N"))</f>
        <v/>
      </c>
      <c r="AB147" s="53" t="str">
        <f>IF(ISBLANK('Prediction Log'!$M147), "",IF('Prediction Log'!$D147&gt;0, 'Prediction Log'!$P147-'Prediction Log'!$D147, IF('Prediction Log'!$D147&lt;0, -'Prediction Log'!$P147+'Prediction Log'!$D147, "NA")))</f>
        <v/>
      </c>
      <c r="AC147" s="53" t="str">
        <f>IF(ISBLANK('Prediction Log'!$M147), "",ABS('Prediction Log'!$AB147))</f>
        <v/>
      </c>
      <c r="AD147" s="54" t="str">
        <f>IF(ISBLANK('Prediction Log'!$M147), "",IF('Prediction Log'!$E147&gt;0, 'Prediction Log'!$P147-'Prediction Log'!$E147, IF('Prediction Log'!$E147&lt;0, -'Prediction Log'!$P147+'Prediction Log'!$E147, "NA")))</f>
        <v/>
      </c>
      <c r="AE147" s="54" t="str">
        <f>IF(ISBLANK('Prediction Log'!$M147), "",ABS('Prediction Log'!$AD147))</f>
        <v/>
      </c>
    </row>
    <row r="148" spans="1:31" x14ac:dyDescent="0.45">
      <c r="A148" t="str">
        <f>IF(ISBLANK(Games!$B148), "",Games!A148)</f>
        <v/>
      </c>
      <c r="B148" t="str">
        <f>IF(ISBLANK(Games!$B148), "",Games!B148)</f>
        <v/>
      </c>
      <c r="C148" t="str">
        <f>IF(ISBLANK(Games!$B148), "",Games!C148)</f>
        <v/>
      </c>
      <c r="D148" t="str">
        <f>IF(ISBLANK(Games!$B148), "",Games!D148)</f>
        <v/>
      </c>
      <c r="E148" t="str">
        <f>IF(ISBLANK(Games!$B148), "",Games!E148)</f>
        <v/>
      </c>
      <c r="F148" s="30" t="e">
        <f>'Calc - Win Probability'!N148</f>
        <v>#N/A</v>
      </c>
      <c r="G148" s="28" t="str">
        <f>Games!H148</f>
        <v/>
      </c>
      <c r="H148" s="64" t="str">
        <f>IF(ISBLANK(Games!B148), "", IF('Prediction Log'!$D148&lt;0, 'Prediction Log'!$B148, 'Prediction Log'!$C148))</f>
        <v/>
      </c>
      <c r="I148" s="60" t="str">
        <f>IF(ISBLANK(Games!$B148), "",Games!F148)</f>
        <v/>
      </c>
      <c r="J148" s="60" t="e">
        <f>IF('Prediction Log'!$F148&gt;0.5, 'Prediction Log'!$B148, IF('Prediction Log'!$F148&lt;0.5, 'Prediction Log'!$C148, "PICK"))</f>
        <v>#N/A</v>
      </c>
      <c r="K148" s="62" t="str">
        <f>IF(ISBLANK(Games!B148), "",IF('Prediction Log'!$J148='Prediction Log'!$B148, 'Prediction Log'!$F148, 1-'Prediction Log'!$F148))</f>
        <v/>
      </c>
      <c r="L148" s="28" t="str">
        <f>IF(ISBLANK(Games!$B148), "",Games!I148)</f>
        <v/>
      </c>
      <c r="P148" s="48" t="str">
        <f>IF(ISBLANK('Prediction Log'!$N148), "",'Prediction Log'!$O148-'Prediction Log'!$N148)</f>
        <v/>
      </c>
      <c r="Q148" s="55" t="str">
        <f>IF(ISBLANK('Prediction Log'!$N148), "",IF('Prediction Log'!$M148&lt;&gt;'Prediction Log'!$H148, "Y", IF(AND('Prediction Log'!$M148='Prediction Log'!$H148, ABS((-1*'Prediction Log'!$P148))&gt;ABS('Prediction Log'!$D148)), "Y", IF('Prediction Log'!$D148='Prediction Log'!$P148, "PUSH", "N"))))</f>
        <v/>
      </c>
      <c r="R148" s="56" t="str">
        <f>IF(ISBLANK('Prediction Log'!$M148), "",IF('Prediction Log'!$P148&lt;'Prediction Log'!$D148, "Y", IF('Prediction Log'!$P148='Prediction Log'!$D148, "PUSH", "N")))</f>
        <v/>
      </c>
      <c r="S148" s="56" t="str">
        <f>IF(ISBLANK('Prediction Log'!$M148), "",IF('Prediction Log'!$P148&lt;'Prediction Log'!$E148, "Y", IF('Prediction Log'!$P148='Prediction Log'!$E148, "PUSH", "N")))</f>
        <v/>
      </c>
      <c r="T148" s="66" t="str">
        <f>IF(ISBLANK('Prediction Log'!$M148), "",IF('Prediction Log'!$J148='Prediction Log'!$M148, "Y", "N"))</f>
        <v/>
      </c>
      <c r="U148" s="57" t="str">
        <f>IF(ISBLANK('Prediction Log'!$M148),"",IF('Prediction Log'!$M148='Prediction Log'!$H148, "Y", "N"))</f>
        <v/>
      </c>
      <c r="V148" s="52" t="str">
        <f>IF(ISBLANK('Prediction Log'!$M148), "",IF('Prediction Log'!$H148&lt;&gt;'Prediction Log'!$M148, "Y",IF(AND('Prediction Log'!$D148&gt;0, 'Prediction Log'!$P148&gt;'Prediction Log'!$D148), "Y", IF(AND('Prediction Log'!$D148&lt;0, 'Prediction Log'!$P148&lt;'Prediction Log'!$D148), "Y", IF('Prediction Log'!$P148='Prediction Log'!$D148, "PUSH", "N")))))</f>
        <v/>
      </c>
      <c r="W148" s="53" t="str">
        <f>IF(ISBLANK('Prediction Log'!$M148), "",IF(AND('Prediction Log'!$U148="Y", 'Prediction Log'!$V148="Y"), "Y", "N"))</f>
        <v/>
      </c>
      <c r="X148" s="54" t="str">
        <f>IF(ISBLANK('Prediction Log'!$M148),"",IF('Prediction Log'!$M148='Prediction Log'!$I148, "Y", "N"))</f>
        <v/>
      </c>
      <c r="Y148" s="54" t="str">
        <f>IF(ISBLANK('Prediction Log'!$M148), "", IF('Prediction Log'!$Z148="N", "N", "Y"))</f>
        <v/>
      </c>
      <c r="Z148" s="54" t="str">
        <f>IF(ISBLANK('Prediction Log'!$M148), "",IF('Prediction Log'!$I148&lt;&gt;'Prediction Log'!$M148, "Y",IF(AND('Prediction Log'!$E148&gt;0, 'Prediction Log'!$P148&gt;'Prediction Log'!$E148), "Y", IF(AND('Prediction Log'!$E148&lt;0, 'Prediction Log'!$P148&lt;'Prediction Log'!$E148), "Y", IF('Prediction Log'!$P148='Prediction Log'!$E148, "PUSH", "N")))))</f>
        <v/>
      </c>
      <c r="AA148" s="54" t="str">
        <f>IF(ISBLANK('Prediction Log'!$M148), "",IF(AND('Prediction Log'!$X148="Y", 'Prediction Log'!$Z148="Y"), "Y", "N"))</f>
        <v/>
      </c>
      <c r="AB148" s="53" t="str">
        <f>IF(ISBLANK('Prediction Log'!$M148), "",IF('Prediction Log'!$D148&gt;0, 'Prediction Log'!$P148-'Prediction Log'!$D148, IF('Prediction Log'!$D148&lt;0, -'Prediction Log'!$P148+'Prediction Log'!$D148, "NA")))</f>
        <v/>
      </c>
      <c r="AC148" s="53" t="str">
        <f>IF(ISBLANK('Prediction Log'!$M148), "",ABS('Prediction Log'!$AB148))</f>
        <v/>
      </c>
      <c r="AD148" s="54" t="str">
        <f>IF(ISBLANK('Prediction Log'!$M148), "",IF('Prediction Log'!$E148&gt;0, 'Prediction Log'!$P148-'Prediction Log'!$E148, IF('Prediction Log'!$E148&lt;0, -'Prediction Log'!$P148+'Prediction Log'!$E148, "NA")))</f>
        <v/>
      </c>
      <c r="AE148" s="54" t="str">
        <f>IF(ISBLANK('Prediction Log'!$M148), "",ABS('Prediction Log'!$AD148))</f>
        <v/>
      </c>
    </row>
    <row r="149" spans="1:31" x14ac:dyDescent="0.45">
      <c r="A149" t="str">
        <f>IF(ISBLANK(Games!$B149), "",Games!A149)</f>
        <v/>
      </c>
      <c r="B149" t="str">
        <f>IF(ISBLANK(Games!$B149), "",Games!B149)</f>
        <v/>
      </c>
      <c r="C149" t="str">
        <f>IF(ISBLANK(Games!$B149), "",Games!C149)</f>
        <v/>
      </c>
      <c r="D149" t="str">
        <f>IF(ISBLANK(Games!$B149), "",Games!D149)</f>
        <v/>
      </c>
      <c r="E149" t="str">
        <f>IF(ISBLANK(Games!$B149), "",Games!E149)</f>
        <v/>
      </c>
      <c r="F149" s="30" t="e">
        <f>'Calc - Win Probability'!N149</f>
        <v>#N/A</v>
      </c>
      <c r="G149" s="28" t="str">
        <f>Games!H149</f>
        <v/>
      </c>
      <c r="H149" s="64" t="str">
        <f>IF(ISBLANK(Games!B149), "", IF('Prediction Log'!$D149&lt;0, 'Prediction Log'!$B149, 'Prediction Log'!$C149))</f>
        <v/>
      </c>
      <c r="I149" s="60" t="str">
        <f>IF(ISBLANK(Games!$B149), "",Games!F149)</f>
        <v/>
      </c>
      <c r="J149" s="60" t="e">
        <f>IF('Prediction Log'!$F149&gt;0.5, 'Prediction Log'!$B149, IF('Prediction Log'!$F149&lt;0.5, 'Prediction Log'!$C149, "PICK"))</f>
        <v>#N/A</v>
      </c>
      <c r="K149" s="62" t="str">
        <f>IF(ISBLANK(Games!B149), "",IF('Prediction Log'!$J149='Prediction Log'!$B149, 'Prediction Log'!$F149, 1-'Prediction Log'!$F149))</f>
        <v/>
      </c>
      <c r="L149" s="28" t="str">
        <f>IF(ISBLANK(Games!$B149), "",Games!I149)</f>
        <v/>
      </c>
      <c r="P149" s="48" t="str">
        <f>IF(ISBLANK('Prediction Log'!$N149), "",'Prediction Log'!$O149-'Prediction Log'!$N149)</f>
        <v/>
      </c>
      <c r="Q149" s="55" t="str">
        <f>IF(ISBLANK('Prediction Log'!$N149), "",IF('Prediction Log'!$M149&lt;&gt;'Prediction Log'!$H149, "Y", IF(AND('Prediction Log'!$M149='Prediction Log'!$H149, ABS((-1*'Prediction Log'!$P149))&gt;ABS('Prediction Log'!$D149)), "Y", IF('Prediction Log'!$D149='Prediction Log'!$P149, "PUSH", "N"))))</f>
        <v/>
      </c>
      <c r="R149" s="56" t="str">
        <f>IF(ISBLANK('Prediction Log'!$M149), "",IF('Prediction Log'!$P149&lt;'Prediction Log'!$D149, "Y", IF('Prediction Log'!$P149='Prediction Log'!$D149, "PUSH", "N")))</f>
        <v/>
      </c>
      <c r="S149" s="56" t="str">
        <f>IF(ISBLANK('Prediction Log'!$M149), "",IF('Prediction Log'!$P149&lt;'Prediction Log'!$E149, "Y", IF('Prediction Log'!$P149='Prediction Log'!$E149, "PUSH", "N")))</f>
        <v/>
      </c>
      <c r="T149" s="66" t="str">
        <f>IF(ISBLANK('Prediction Log'!$M149), "",IF('Prediction Log'!$J149='Prediction Log'!$M149, "Y", "N"))</f>
        <v/>
      </c>
      <c r="U149" s="57" t="str">
        <f>IF(ISBLANK('Prediction Log'!$M149),"",IF('Prediction Log'!$M149='Prediction Log'!$H149, "Y", "N"))</f>
        <v/>
      </c>
      <c r="V149" s="52" t="str">
        <f>IF(ISBLANK('Prediction Log'!$M149), "",IF('Prediction Log'!$H149&lt;&gt;'Prediction Log'!$M149, "Y",IF(AND('Prediction Log'!$D149&gt;0, 'Prediction Log'!$P149&gt;'Prediction Log'!$D149), "Y", IF(AND('Prediction Log'!$D149&lt;0, 'Prediction Log'!$P149&lt;'Prediction Log'!$D149), "Y", IF('Prediction Log'!$P149='Prediction Log'!$D149, "PUSH", "N")))))</f>
        <v/>
      </c>
      <c r="W149" s="53" t="str">
        <f>IF(ISBLANK('Prediction Log'!$M149), "",IF(AND('Prediction Log'!$U149="Y", 'Prediction Log'!$V149="Y"), "Y", "N"))</f>
        <v/>
      </c>
      <c r="X149" s="54" t="str">
        <f>IF(ISBLANK('Prediction Log'!$M149),"",IF('Prediction Log'!$M149='Prediction Log'!$I149, "Y", "N"))</f>
        <v/>
      </c>
      <c r="Y149" s="54" t="str">
        <f>IF(ISBLANK('Prediction Log'!$M149), "", IF('Prediction Log'!$Z149="N", "N", "Y"))</f>
        <v/>
      </c>
      <c r="Z149" s="54" t="str">
        <f>IF(ISBLANK('Prediction Log'!$M149), "",IF('Prediction Log'!$I149&lt;&gt;'Prediction Log'!$M149, "Y",IF(AND('Prediction Log'!$E149&gt;0, 'Prediction Log'!$P149&gt;'Prediction Log'!$E149), "Y", IF(AND('Prediction Log'!$E149&lt;0, 'Prediction Log'!$P149&lt;'Prediction Log'!$E149), "Y", IF('Prediction Log'!$P149='Prediction Log'!$E149, "PUSH", "N")))))</f>
        <v/>
      </c>
      <c r="AA149" s="54" t="str">
        <f>IF(ISBLANK('Prediction Log'!$M149), "",IF(AND('Prediction Log'!$X149="Y", 'Prediction Log'!$Z149="Y"), "Y", "N"))</f>
        <v/>
      </c>
      <c r="AB149" s="53" t="str">
        <f>IF(ISBLANK('Prediction Log'!$M149), "",IF('Prediction Log'!$D149&gt;0, 'Prediction Log'!$P149-'Prediction Log'!$D149, IF('Prediction Log'!$D149&lt;0, -'Prediction Log'!$P149+'Prediction Log'!$D149, "NA")))</f>
        <v/>
      </c>
      <c r="AC149" s="53" t="str">
        <f>IF(ISBLANK('Prediction Log'!$M149), "",ABS('Prediction Log'!$AB149))</f>
        <v/>
      </c>
      <c r="AD149" s="54" t="str">
        <f>IF(ISBLANK('Prediction Log'!$M149), "",IF('Prediction Log'!$E149&gt;0, 'Prediction Log'!$P149-'Prediction Log'!$E149, IF('Prediction Log'!$E149&lt;0, -'Prediction Log'!$P149+'Prediction Log'!$E149, "NA")))</f>
        <v/>
      </c>
      <c r="AE149" s="54" t="str">
        <f>IF(ISBLANK('Prediction Log'!$M149), "",ABS('Prediction Log'!$AD149))</f>
        <v/>
      </c>
    </row>
    <row r="150" spans="1:31" x14ac:dyDescent="0.45">
      <c r="A150" t="str">
        <f>IF(ISBLANK(Games!$B150), "",Games!A150)</f>
        <v/>
      </c>
      <c r="B150" t="str">
        <f>IF(ISBLANK(Games!$B150), "",Games!B150)</f>
        <v/>
      </c>
      <c r="C150" t="str">
        <f>IF(ISBLANK(Games!$B150), "",Games!C150)</f>
        <v/>
      </c>
      <c r="D150" t="str">
        <f>IF(ISBLANK(Games!$B150), "",Games!D150)</f>
        <v/>
      </c>
      <c r="E150" t="str">
        <f>IF(ISBLANK(Games!$B150), "",Games!E150)</f>
        <v/>
      </c>
      <c r="F150" s="30" t="e">
        <f>'Calc - Win Probability'!N150</f>
        <v>#N/A</v>
      </c>
      <c r="G150" s="28" t="str">
        <f>Games!H150</f>
        <v/>
      </c>
      <c r="H150" s="64" t="str">
        <f>IF(ISBLANK(Games!B150), "", IF('Prediction Log'!$D150&lt;0, 'Prediction Log'!$B150, 'Prediction Log'!$C150))</f>
        <v/>
      </c>
      <c r="I150" s="60" t="str">
        <f>IF(ISBLANK(Games!$B150), "",Games!F150)</f>
        <v/>
      </c>
      <c r="J150" s="60" t="e">
        <f>IF('Prediction Log'!$F150&gt;0.5, 'Prediction Log'!$B150, IF('Prediction Log'!$F150&lt;0.5, 'Prediction Log'!$C150, "PICK"))</f>
        <v>#N/A</v>
      </c>
      <c r="K150" s="62" t="str">
        <f>IF(ISBLANK(Games!B150), "",IF('Prediction Log'!$J150='Prediction Log'!$B150, 'Prediction Log'!$F150, 1-'Prediction Log'!$F150))</f>
        <v/>
      </c>
      <c r="L150" s="28" t="str">
        <f>IF(ISBLANK(Games!$B150), "",Games!I150)</f>
        <v/>
      </c>
      <c r="P150" s="48" t="str">
        <f>IF(ISBLANK('Prediction Log'!$N150), "",'Prediction Log'!$O150-'Prediction Log'!$N150)</f>
        <v/>
      </c>
      <c r="Q150" s="55" t="str">
        <f>IF(ISBLANK('Prediction Log'!$N150), "",IF('Prediction Log'!$M150&lt;&gt;'Prediction Log'!$H150, "Y", IF(AND('Prediction Log'!$M150='Prediction Log'!$H150, ABS((-1*'Prediction Log'!$P150))&gt;ABS('Prediction Log'!$D150)), "Y", IF('Prediction Log'!$D150='Prediction Log'!$P150, "PUSH", "N"))))</f>
        <v/>
      </c>
      <c r="R150" s="56" t="str">
        <f>IF(ISBLANK('Prediction Log'!$M150), "",IF('Prediction Log'!$P150&lt;'Prediction Log'!$D150, "Y", IF('Prediction Log'!$P150='Prediction Log'!$D150, "PUSH", "N")))</f>
        <v/>
      </c>
      <c r="S150" s="56" t="str">
        <f>IF(ISBLANK('Prediction Log'!$M150), "",IF('Prediction Log'!$P150&lt;'Prediction Log'!$E150, "Y", IF('Prediction Log'!$P150='Prediction Log'!$E150, "PUSH", "N")))</f>
        <v/>
      </c>
      <c r="T150" s="66" t="str">
        <f>IF(ISBLANK('Prediction Log'!$M150), "",IF('Prediction Log'!$J150='Prediction Log'!$M150, "Y", "N"))</f>
        <v/>
      </c>
      <c r="U150" s="57" t="str">
        <f>IF(ISBLANK('Prediction Log'!$M150),"",IF('Prediction Log'!$M150='Prediction Log'!$H150, "Y", "N"))</f>
        <v/>
      </c>
      <c r="V150" s="52" t="str">
        <f>IF(ISBLANK('Prediction Log'!$M150), "",IF('Prediction Log'!$H150&lt;&gt;'Prediction Log'!$M150, "Y",IF(AND('Prediction Log'!$D150&gt;0, 'Prediction Log'!$P150&gt;'Prediction Log'!$D150), "Y", IF(AND('Prediction Log'!$D150&lt;0, 'Prediction Log'!$P150&lt;'Prediction Log'!$D150), "Y", IF('Prediction Log'!$P150='Prediction Log'!$D150, "PUSH", "N")))))</f>
        <v/>
      </c>
      <c r="W150" s="53" t="str">
        <f>IF(ISBLANK('Prediction Log'!$M150), "",IF(AND('Prediction Log'!$U150="Y", 'Prediction Log'!$V150="Y"), "Y", "N"))</f>
        <v/>
      </c>
      <c r="X150" s="54" t="str">
        <f>IF(ISBLANK('Prediction Log'!$M150),"",IF('Prediction Log'!$M150='Prediction Log'!$I150, "Y", "N"))</f>
        <v/>
      </c>
      <c r="Y150" s="54" t="str">
        <f>IF(ISBLANK('Prediction Log'!$M150), "", IF('Prediction Log'!$Z150="N", "N", "Y"))</f>
        <v/>
      </c>
      <c r="Z150" s="54" t="str">
        <f>IF(ISBLANK('Prediction Log'!$M150), "",IF('Prediction Log'!$I150&lt;&gt;'Prediction Log'!$M150, "Y",IF(AND('Prediction Log'!$E150&gt;0, 'Prediction Log'!$P150&gt;'Prediction Log'!$E150), "Y", IF(AND('Prediction Log'!$E150&lt;0, 'Prediction Log'!$P150&lt;'Prediction Log'!$E150), "Y", IF('Prediction Log'!$P150='Prediction Log'!$E150, "PUSH", "N")))))</f>
        <v/>
      </c>
      <c r="AA150" s="54" t="str">
        <f>IF(ISBLANK('Prediction Log'!$M150), "",IF(AND('Prediction Log'!$X150="Y", 'Prediction Log'!$Z150="Y"), "Y", "N"))</f>
        <v/>
      </c>
      <c r="AB150" s="53" t="str">
        <f>IF(ISBLANK('Prediction Log'!$M150), "",IF('Prediction Log'!$D150&gt;0, 'Prediction Log'!$P150-'Prediction Log'!$D150, IF('Prediction Log'!$D150&lt;0, -'Prediction Log'!$P150+'Prediction Log'!$D150, "NA")))</f>
        <v/>
      </c>
      <c r="AC150" s="53" t="str">
        <f>IF(ISBLANK('Prediction Log'!$M150), "",ABS('Prediction Log'!$AB150))</f>
        <v/>
      </c>
      <c r="AD150" s="54" t="str">
        <f>IF(ISBLANK('Prediction Log'!$M150), "",IF('Prediction Log'!$E150&gt;0, 'Prediction Log'!$P150-'Prediction Log'!$E150, IF('Prediction Log'!$E150&lt;0, -'Prediction Log'!$P150+'Prediction Log'!$E150, "NA")))</f>
        <v/>
      </c>
      <c r="AE150" s="54" t="str">
        <f>IF(ISBLANK('Prediction Log'!$M150), "",ABS('Prediction Log'!$AD150))</f>
        <v/>
      </c>
    </row>
    <row r="151" spans="1:31" x14ac:dyDescent="0.45">
      <c r="A151" t="str">
        <f>IF(ISBLANK(Games!$B151), "",Games!A151)</f>
        <v/>
      </c>
      <c r="B151" t="str">
        <f>IF(ISBLANK(Games!$B151), "",Games!B151)</f>
        <v/>
      </c>
      <c r="C151" t="str">
        <f>IF(ISBLANK(Games!$B151), "",Games!C151)</f>
        <v/>
      </c>
      <c r="D151" t="str">
        <f>IF(ISBLANK(Games!$B151), "",Games!D151)</f>
        <v/>
      </c>
      <c r="E151" t="str">
        <f>IF(ISBLANK(Games!$B151), "",Games!E151)</f>
        <v/>
      </c>
      <c r="F151" s="30" t="e">
        <f>'Calc - Win Probability'!N151</f>
        <v>#N/A</v>
      </c>
      <c r="G151" s="28" t="str">
        <f>Games!H151</f>
        <v/>
      </c>
      <c r="H151" s="64" t="str">
        <f>IF(ISBLANK(Games!B151), "", IF('Prediction Log'!$D151&lt;0, 'Prediction Log'!$B151, 'Prediction Log'!$C151))</f>
        <v/>
      </c>
      <c r="I151" s="60" t="str">
        <f>IF(ISBLANK(Games!$B151), "",Games!F151)</f>
        <v/>
      </c>
      <c r="J151" s="60" t="e">
        <f>IF('Prediction Log'!$F151&gt;0.5, 'Prediction Log'!$B151, IF('Prediction Log'!$F151&lt;0.5, 'Prediction Log'!$C151, "PICK"))</f>
        <v>#N/A</v>
      </c>
      <c r="K151" s="62" t="str">
        <f>IF(ISBLANK(Games!B151), "",IF('Prediction Log'!$J151='Prediction Log'!$B151, 'Prediction Log'!$F151, 1-'Prediction Log'!$F151))</f>
        <v/>
      </c>
      <c r="L151" s="28" t="str">
        <f>IF(ISBLANK(Games!$B151), "",Games!I151)</f>
        <v/>
      </c>
      <c r="P151" s="48" t="str">
        <f>IF(ISBLANK('Prediction Log'!$N151), "",'Prediction Log'!$O151-'Prediction Log'!$N151)</f>
        <v/>
      </c>
      <c r="Q151" s="55" t="str">
        <f>IF(ISBLANK('Prediction Log'!$N151), "",IF('Prediction Log'!$M151&lt;&gt;'Prediction Log'!$H151, "Y", IF(AND('Prediction Log'!$M151='Prediction Log'!$H151, ABS((-1*'Prediction Log'!$P151))&gt;ABS('Prediction Log'!$D151)), "Y", IF('Prediction Log'!$D151='Prediction Log'!$P151, "PUSH", "N"))))</f>
        <v/>
      </c>
      <c r="R151" s="56" t="str">
        <f>IF(ISBLANK('Prediction Log'!$M151), "",IF('Prediction Log'!$P151&lt;'Prediction Log'!$D151, "Y", IF('Prediction Log'!$P151='Prediction Log'!$D151, "PUSH", "N")))</f>
        <v/>
      </c>
      <c r="S151" s="56" t="str">
        <f>IF(ISBLANK('Prediction Log'!$M151), "",IF('Prediction Log'!$P151&lt;'Prediction Log'!$E151, "Y", IF('Prediction Log'!$P151='Prediction Log'!$E151, "PUSH", "N")))</f>
        <v/>
      </c>
      <c r="T151" s="66" t="str">
        <f>IF(ISBLANK('Prediction Log'!$M151), "",IF('Prediction Log'!$J151='Prediction Log'!$M151, "Y", "N"))</f>
        <v/>
      </c>
      <c r="U151" s="57" t="str">
        <f>IF(ISBLANK('Prediction Log'!$M151),"",IF('Prediction Log'!$M151='Prediction Log'!$H151, "Y", "N"))</f>
        <v/>
      </c>
      <c r="V151" s="52" t="str">
        <f>IF(ISBLANK('Prediction Log'!$M151), "",IF('Prediction Log'!$H151&lt;&gt;'Prediction Log'!$M151, "Y",IF(AND('Prediction Log'!$D151&gt;0, 'Prediction Log'!$P151&gt;'Prediction Log'!$D151), "Y", IF(AND('Prediction Log'!$D151&lt;0, 'Prediction Log'!$P151&lt;'Prediction Log'!$D151), "Y", IF('Prediction Log'!$P151='Prediction Log'!$D151, "PUSH", "N")))))</f>
        <v/>
      </c>
      <c r="W151" s="53" t="str">
        <f>IF(ISBLANK('Prediction Log'!$M151), "",IF(AND('Prediction Log'!$U151="Y", 'Prediction Log'!$V151="Y"), "Y", "N"))</f>
        <v/>
      </c>
      <c r="X151" s="54" t="str">
        <f>IF(ISBLANK('Prediction Log'!$M151),"",IF('Prediction Log'!$M151='Prediction Log'!$I151, "Y", "N"))</f>
        <v/>
      </c>
      <c r="Y151" s="54" t="str">
        <f>IF(ISBLANK('Prediction Log'!$M151), "", IF('Prediction Log'!$Z151="N", "N", "Y"))</f>
        <v/>
      </c>
      <c r="Z151" s="54" t="str">
        <f>IF(ISBLANK('Prediction Log'!$M151), "",IF('Prediction Log'!$I151&lt;&gt;'Prediction Log'!$M151, "Y",IF(AND('Prediction Log'!$E151&gt;0, 'Prediction Log'!$P151&gt;'Prediction Log'!$E151), "Y", IF(AND('Prediction Log'!$E151&lt;0, 'Prediction Log'!$P151&lt;'Prediction Log'!$E151), "Y", IF('Prediction Log'!$P151='Prediction Log'!$E151, "PUSH", "N")))))</f>
        <v/>
      </c>
      <c r="AA151" s="54" t="str">
        <f>IF(ISBLANK('Prediction Log'!$M151), "",IF(AND('Prediction Log'!$X151="Y", 'Prediction Log'!$Z151="Y"), "Y", "N"))</f>
        <v/>
      </c>
      <c r="AB151" s="53" t="str">
        <f>IF(ISBLANK('Prediction Log'!$M151), "",IF('Prediction Log'!$D151&gt;0, 'Prediction Log'!$P151-'Prediction Log'!$D151, IF('Prediction Log'!$D151&lt;0, -'Prediction Log'!$P151+'Prediction Log'!$D151, "NA")))</f>
        <v/>
      </c>
      <c r="AC151" s="53" t="str">
        <f>IF(ISBLANK('Prediction Log'!$M151), "",ABS('Prediction Log'!$AB151))</f>
        <v/>
      </c>
      <c r="AD151" s="54" t="str">
        <f>IF(ISBLANK('Prediction Log'!$M151), "",IF('Prediction Log'!$E151&gt;0, 'Prediction Log'!$P151-'Prediction Log'!$E151, IF('Prediction Log'!$E151&lt;0, -'Prediction Log'!$P151+'Prediction Log'!$E151, "NA")))</f>
        <v/>
      </c>
      <c r="AE151" s="54" t="str">
        <f>IF(ISBLANK('Prediction Log'!$M151), "",ABS('Prediction Log'!$AD151))</f>
        <v/>
      </c>
    </row>
    <row r="152" spans="1:31" x14ac:dyDescent="0.45">
      <c r="A152" t="str">
        <f>IF(ISBLANK(Games!$B152), "",Games!A152)</f>
        <v/>
      </c>
      <c r="B152" t="str">
        <f>IF(ISBLANK(Games!$B152), "",Games!B152)</f>
        <v/>
      </c>
      <c r="C152" t="str">
        <f>IF(ISBLANK(Games!$B152), "",Games!C152)</f>
        <v/>
      </c>
      <c r="D152" t="str">
        <f>IF(ISBLANK(Games!$B152), "",Games!D152)</f>
        <v/>
      </c>
      <c r="E152" t="str">
        <f>IF(ISBLANK(Games!$B152), "",Games!E152)</f>
        <v/>
      </c>
      <c r="F152" s="30" t="e">
        <f>'Calc - Win Probability'!N152</f>
        <v>#N/A</v>
      </c>
      <c r="G152" s="28" t="str">
        <f>Games!H152</f>
        <v/>
      </c>
      <c r="H152" s="64" t="str">
        <f>IF(ISBLANK(Games!B152), "", IF('Prediction Log'!$D152&lt;0, 'Prediction Log'!$B152, 'Prediction Log'!$C152))</f>
        <v/>
      </c>
      <c r="I152" s="60" t="str">
        <f>IF(ISBLANK(Games!$B152), "",Games!F152)</f>
        <v/>
      </c>
      <c r="J152" s="60" t="e">
        <f>IF('Prediction Log'!$F152&gt;0.5, 'Prediction Log'!$B152, IF('Prediction Log'!$F152&lt;0.5, 'Prediction Log'!$C152, "PICK"))</f>
        <v>#N/A</v>
      </c>
      <c r="K152" s="62" t="str">
        <f>IF(ISBLANK(Games!B152), "",IF('Prediction Log'!$J152='Prediction Log'!$B152, 'Prediction Log'!$F152, 1-'Prediction Log'!$F152))</f>
        <v/>
      </c>
      <c r="L152" s="28" t="str">
        <f>IF(ISBLANK(Games!$B152), "",Games!I152)</f>
        <v/>
      </c>
      <c r="P152" s="48" t="str">
        <f>IF(ISBLANK('Prediction Log'!$N152), "",'Prediction Log'!$O152-'Prediction Log'!$N152)</f>
        <v/>
      </c>
      <c r="Q152" s="55" t="str">
        <f>IF(ISBLANK('Prediction Log'!$N152), "",IF('Prediction Log'!$M152&lt;&gt;'Prediction Log'!$H152, "Y", IF(AND('Prediction Log'!$M152='Prediction Log'!$H152, ABS((-1*'Prediction Log'!$P152))&gt;ABS('Prediction Log'!$D152)), "Y", IF('Prediction Log'!$D152='Prediction Log'!$P152, "PUSH", "N"))))</f>
        <v/>
      </c>
      <c r="R152" s="56" t="str">
        <f>IF(ISBLANK('Prediction Log'!$M152), "",IF('Prediction Log'!$P152&lt;'Prediction Log'!$D152, "Y", IF('Prediction Log'!$P152='Prediction Log'!$D152, "PUSH", "N")))</f>
        <v/>
      </c>
      <c r="S152" s="56" t="str">
        <f>IF(ISBLANK('Prediction Log'!$M152), "",IF('Prediction Log'!$P152&lt;'Prediction Log'!$E152, "Y", IF('Prediction Log'!$P152='Prediction Log'!$E152, "PUSH", "N")))</f>
        <v/>
      </c>
      <c r="T152" s="66" t="str">
        <f>IF(ISBLANK('Prediction Log'!$M152), "",IF('Prediction Log'!$J152='Prediction Log'!$M152, "Y", "N"))</f>
        <v/>
      </c>
      <c r="U152" s="57" t="str">
        <f>IF(ISBLANK('Prediction Log'!$M152),"",IF('Prediction Log'!$M152='Prediction Log'!$H152, "Y", "N"))</f>
        <v/>
      </c>
      <c r="V152" s="52" t="str">
        <f>IF(ISBLANK('Prediction Log'!$M152), "",IF('Prediction Log'!$H152&lt;&gt;'Prediction Log'!$M152, "Y",IF(AND('Prediction Log'!$D152&gt;0, 'Prediction Log'!$P152&gt;'Prediction Log'!$D152), "Y", IF(AND('Prediction Log'!$D152&lt;0, 'Prediction Log'!$P152&lt;'Prediction Log'!$D152), "Y", IF('Prediction Log'!$P152='Prediction Log'!$D152, "PUSH", "N")))))</f>
        <v/>
      </c>
      <c r="W152" s="53" t="str">
        <f>IF(ISBLANK('Prediction Log'!$M152), "",IF(AND('Prediction Log'!$U152="Y", 'Prediction Log'!$V152="Y"), "Y", "N"))</f>
        <v/>
      </c>
      <c r="X152" s="54" t="str">
        <f>IF(ISBLANK('Prediction Log'!$M152),"",IF('Prediction Log'!$M152='Prediction Log'!$I152, "Y", "N"))</f>
        <v/>
      </c>
      <c r="Y152" s="54" t="str">
        <f>IF(ISBLANK('Prediction Log'!$M152), "", IF('Prediction Log'!$Z152="N", "N", "Y"))</f>
        <v/>
      </c>
      <c r="Z152" s="54" t="str">
        <f>IF(ISBLANK('Prediction Log'!$M152), "",IF('Prediction Log'!$I152&lt;&gt;'Prediction Log'!$M152, "Y",IF(AND('Prediction Log'!$E152&gt;0, 'Prediction Log'!$P152&gt;'Prediction Log'!$E152), "Y", IF(AND('Prediction Log'!$E152&lt;0, 'Prediction Log'!$P152&lt;'Prediction Log'!$E152), "Y", IF('Prediction Log'!$P152='Prediction Log'!$E152, "PUSH", "N")))))</f>
        <v/>
      </c>
      <c r="AA152" s="54" t="str">
        <f>IF(ISBLANK('Prediction Log'!$M152), "",IF(AND('Prediction Log'!$X152="Y", 'Prediction Log'!$Z152="Y"), "Y", "N"))</f>
        <v/>
      </c>
      <c r="AB152" s="53" t="str">
        <f>IF(ISBLANK('Prediction Log'!$M152), "",IF('Prediction Log'!$D152&gt;0, 'Prediction Log'!$P152-'Prediction Log'!$D152, IF('Prediction Log'!$D152&lt;0, -'Prediction Log'!$P152+'Prediction Log'!$D152, "NA")))</f>
        <v/>
      </c>
      <c r="AC152" s="53" t="str">
        <f>IF(ISBLANK('Prediction Log'!$M152), "",ABS('Prediction Log'!$AB152))</f>
        <v/>
      </c>
      <c r="AD152" s="54" t="str">
        <f>IF(ISBLANK('Prediction Log'!$M152), "",IF('Prediction Log'!$E152&gt;0, 'Prediction Log'!$P152-'Prediction Log'!$E152, IF('Prediction Log'!$E152&lt;0, -'Prediction Log'!$P152+'Prediction Log'!$E152, "NA")))</f>
        <v/>
      </c>
      <c r="AE152" s="54" t="str">
        <f>IF(ISBLANK('Prediction Log'!$M152), "",ABS('Prediction Log'!$AD152))</f>
        <v/>
      </c>
    </row>
    <row r="153" spans="1:31" x14ac:dyDescent="0.45">
      <c r="A153" t="str">
        <f>IF(ISBLANK(Games!$B153), "",Games!A153)</f>
        <v/>
      </c>
      <c r="B153" t="str">
        <f>IF(ISBLANK(Games!$B153), "",Games!B153)</f>
        <v/>
      </c>
      <c r="C153" t="str">
        <f>IF(ISBLANK(Games!$B153), "",Games!C153)</f>
        <v/>
      </c>
      <c r="D153" t="str">
        <f>IF(ISBLANK(Games!$B153), "",Games!D153)</f>
        <v/>
      </c>
      <c r="E153" t="str">
        <f>IF(ISBLANK(Games!$B153), "",Games!E153)</f>
        <v/>
      </c>
      <c r="F153" s="30" t="e">
        <f>'Calc - Win Probability'!N153</f>
        <v>#N/A</v>
      </c>
      <c r="G153" s="28" t="str">
        <f>Games!H153</f>
        <v/>
      </c>
      <c r="H153" s="64" t="str">
        <f>IF(ISBLANK(Games!B153), "", IF('Prediction Log'!$D153&lt;0, 'Prediction Log'!$B153, 'Prediction Log'!$C153))</f>
        <v/>
      </c>
      <c r="I153" s="60" t="str">
        <f>IF(ISBLANK(Games!$B153), "",Games!F153)</f>
        <v/>
      </c>
      <c r="J153" s="60" t="e">
        <f>IF('Prediction Log'!$F153&gt;0.5, 'Prediction Log'!$B153, IF('Prediction Log'!$F153&lt;0.5, 'Prediction Log'!$C153, "PICK"))</f>
        <v>#N/A</v>
      </c>
      <c r="K153" s="62" t="str">
        <f>IF(ISBLANK(Games!B153), "",IF('Prediction Log'!$J153='Prediction Log'!$B153, 'Prediction Log'!$F153, 1-'Prediction Log'!$F153))</f>
        <v/>
      </c>
      <c r="L153" s="28" t="str">
        <f>IF(ISBLANK(Games!$B153), "",Games!I153)</f>
        <v/>
      </c>
      <c r="P153" s="48" t="str">
        <f>IF(ISBLANK('Prediction Log'!$N153), "",'Prediction Log'!$O153-'Prediction Log'!$N153)</f>
        <v/>
      </c>
      <c r="Q153" s="55" t="str">
        <f>IF(ISBLANK('Prediction Log'!$N153), "",IF('Prediction Log'!$M153&lt;&gt;'Prediction Log'!$H153, "Y", IF(AND('Prediction Log'!$M153='Prediction Log'!$H153, ABS((-1*'Prediction Log'!$P153))&gt;ABS('Prediction Log'!$D153)), "Y", IF('Prediction Log'!$D153='Prediction Log'!$P153, "PUSH", "N"))))</f>
        <v/>
      </c>
      <c r="R153" s="56" t="str">
        <f>IF(ISBLANK('Prediction Log'!$M153), "",IF('Prediction Log'!$P153&lt;'Prediction Log'!$D153, "Y", IF('Prediction Log'!$P153='Prediction Log'!$D153, "PUSH", "N")))</f>
        <v/>
      </c>
      <c r="S153" s="56" t="str">
        <f>IF(ISBLANK('Prediction Log'!$M153), "",IF('Prediction Log'!$P153&lt;'Prediction Log'!$E153, "Y", IF('Prediction Log'!$P153='Prediction Log'!$E153, "PUSH", "N")))</f>
        <v/>
      </c>
      <c r="T153" s="66" t="str">
        <f>IF(ISBLANK('Prediction Log'!$M153), "",IF('Prediction Log'!$J153='Prediction Log'!$M153, "Y", "N"))</f>
        <v/>
      </c>
      <c r="U153" s="57" t="str">
        <f>IF(ISBLANK('Prediction Log'!$M153),"",IF('Prediction Log'!$M153='Prediction Log'!$H153, "Y", "N"))</f>
        <v/>
      </c>
      <c r="V153" s="52" t="str">
        <f>IF(ISBLANK('Prediction Log'!$M153), "",IF('Prediction Log'!$H153&lt;&gt;'Prediction Log'!$M153, "Y",IF(AND('Prediction Log'!$D153&gt;0, 'Prediction Log'!$P153&gt;'Prediction Log'!$D153), "Y", IF(AND('Prediction Log'!$D153&lt;0, 'Prediction Log'!$P153&lt;'Prediction Log'!$D153), "Y", IF('Prediction Log'!$P153='Prediction Log'!$D153, "PUSH", "N")))))</f>
        <v/>
      </c>
      <c r="W153" s="53" t="str">
        <f>IF(ISBLANK('Prediction Log'!$M153), "",IF(AND('Prediction Log'!$U153="Y", 'Prediction Log'!$V153="Y"), "Y", "N"))</f>
        <v/>
      </c>
      <c r="X153" s="54" t="str">
        <f>IF(ISBLANK('Prediction Log'!$M153),"",IF('Prediction Log'!$M153='Prediction Log'!$I153, "Y", "N"))</f>
        <v/>
      </c>
      <c r="Y153" s="54" t="str">
        <f>IF(ISBLANK('Prediction Log'!$M153), "", IF('Prediction Log'!$Z153="N", "N", "Y"))</f>
        <v/>
      </c>
      <c r="Z153" s="54" t="str">
        <f>IF(ISBLANK('Prediction Log'!$M153), "",IF('Prediction Log'!$I153&lt;&gt;'Prediction Log'!$M153, "Y",IF(AND('Prediction Log'!$E153&gt;0, 'Prediction Log'!$P153&gt;'Prediction Log'!$E153), "Y", IF(AND('Prediction Log'!$E153&lt;0, 'Prediction Log'!$P153&lt;'Prediction Log'!$E153), "Y", IF('Prediction Log'!$P153='Prediction Log'!$E153, "PUSH", "N")))))</f>
        <v/>
      </c>
      <c r="AA153" s="54" t="str">
        <f>IF(ISBLANK('Prediction Log'!$M153), "",IF(AND('Prediction Log'!$X153="Y", 'Prediction Log'!$Z153="Y"), "Y", "N"))</f>
        <v/>
      </c>
      <c r="AB153" s="53" t="str">
        <f>IF(ISBLANK('Prediction Log'!$M153), "",IF('Prediction Log'!$D153&gt;0, 'Prediction Log'!$P153-'Prediction Log'!$D153, IF('Prediction Log'!$D153&lt;0, -'Prediction Log'!$P153+'Prediction Log'!$D153, "NA")))</f>
        <v/>
      </c>
      <c r="AC153" s="53" t="str">
        <f>IF(ISBLANK('Prediction Log'!$M153), "",ABS('Prediction Log'!$AB153))</f>
        <v/>
      </c>
      <c r="AD153" s="54" t="str">
        <f>IF(ISBLANK('Prediction Log'!$M153), "",IF('Prediction Log'!$E153&gt;0, 'Prediction Log'!$P153-'Prediction Log'!$E153, IF('Prediction Log'!$E153&lt;0, -'Prediction Log'!$P153+'Prediction Log'!$E153, "NA")))</f>
        <v/>
      </c>
      <c r="AE153" s="54" t="str">
        <f>IF(ISBLANK('Prediction Log'!$M153), "",ABS('Prediction Log'!$AD153))</f>
        <v/>
      </c>
    </row>
    <row r="154" spans="1:31" x14ac:dyDescent="0.45">
      <c r="A154" t="str">
        <f>IF(ISBLANK(Games!$B154), "",Games!A154)</f>
        <v/>
      </c>
      <c r="B154" t="str">
        <f>IF(ISBLANK(Games!$B154), "",Games!B154)</f>
        <v/>
      </c>
      <c r="C154" t="str">
        <f>IF(ISBLANK(Games!$B154), "",Games!C154)</f>
        <v/>
      </c>
      <c r="D154" t="str">
        <f>IF(ISBLANK(Games!$B154), "",Games!D154)</f>
        <v/>
      </c>
      <c r="E154" t="str">
        <f>IF(ISBLANK(Games!$B154), "",Games!E154)</f>
        <v/>
      </c>
      <c r="F154" s="30" t="e">
        <f>'Calc - Win Probability'!N154</f>
        <v>#N/A</v>
      </c>
      <c r="G154" s="28" t="str">
        <f>Games!H154</f>
        <v/>
      </c>
      <c r="H154" s="64" t="str">
        <f>IF(ISBLANK(Games!B154), "", IF('Prediction Log'!$D154&lt;0, 'Prediction Log'!$B154, 'Prediction Log'!$C154))</f>
        <v/>
      </c>
      <c r="I154" s="60" t="str">
        <f>IF(ISBLANK(Games!$B154), "",Games!F154)</f>
        <v/>
      </c>
      <c r="J154" s="60" t="e">
        <f>IF('Prediction Log'!$F154&gt;0.5, 'Prediction Log'!$B154, IF('Prediction Log'!$F154&lt;0.5, 'Prediction Log'!$C154, "PICK"))</f>
        <v>#N/A</v>
      </c>
      <c r="K154" s="62" t="str">
        <f>IF(ISBLANK(Games!B154), "",IF('Prediction Log'!$J154='Prediction Log'!$B154, 'Prediction Log'!$F154, 1-'Prediction Log'!$F154))</f>
        <v/>
      </c>
      <c r="L154" s="28" t="str">
        <f>IF(ISBLANK(Games!$B154), "",Games!I154)</f>
        <v/>
      </c>
      <c r="P154" s="48" t="str">
        <f>IF(ISBLANK('Prediction Log'!$N154), "",'Prediction Log'!$O154-'Prediction Log'!$N154)</f>
        <v/>
      </c>
      <c r="Q154" s="55" t="str">
        <f>IF(ISBLANK('Prediction Log'!$N154), "",IF('Prediction Log'!$M154&lt;&gt;'Prediction Log'!$H154, "Y", IF(AND('Prediction Log'!$M154='Prediction Log'!$H154, ABS((-1*'Prediction Log'!$P154))&gt;ABS('Prediction Log'!$D154)), "Y", IF('Prediction Log'!$D154='Prediction Log'!$P154, "PUSH", "N"))))</f>
        <v/>
      </c>
      <c r="R154" s="56" t="str">
        <f>IF(ISBLANK('Prediction Log'!$M154), "",IF('Prediction Log'!$P154&lt;'Prediction Log'!$D154, "Y", IF('Prediction Log'!$P154='Prediction Log'!$D154, "PUSH", "N")))</f>
        <v/>
      </c>
      <c r="S154" s="56" t="str">
        <f>IF(ISBLANK('Prediction Log'!$M154), "",IF('Prediction Log'!$P154&lt;'Prediction Log'!$E154, "Y", IF('Prediction Log'!$P154='Prediction Log'!$E154, "PUSH", "N")))</f>
        <v/>
      </c>
      <c r="T154" s="66" t="str">
        <f>IF(ISBLANK('Prediction Log'!$M154), "",IF('Prediction Log'!$J154='Prediction Log'!$M154, "Y", "N"))</f>
        <v/>
      </c>
      <c r="U154" s="57" t="str">
        <f>IF(ISBLANK('Prediction Log'!$M154),"",IF('Prediction Log'!$M154='Prediction Log'!$H154, "Y", "N"))</f>
        <v/>
      </c>
      <c r="V154" s="52" t="str">
        <f>IF(ISBLANK('Prediction Log'!$M154), "",IF('Prediction Log'!$H154&lt;&gt;'Prediction Log'!$M154, "Y",IF(AND('Prediction Log'!$D154&gt;0, 'Prediction Log'!$P154&gt;'Prediction Log'!$D154), "Y", IF(AND('Prediction Log'!$D154&lt;0, 'Prediction Log'!$P154&lt;'Prediction Log'!$D154), "Y", IF('Prediction Log'!$P154='Prediction Log'!$D154, "PUSH", "N")))))</f>
        <v/>
      </c>
      <c r="W154" s="53" t="str">
        <f>IF(ISBLANK('Prediction Log'!$M154), "",IF(AND('Prediction Log'!$U154="Y", 'Prediction Log'!$V154="Y"), "Y", "N"))</f>
        <v/>
      </c>
      <c r="X154" s="54" t="str">
        <f>IF(ISBLANK('Prediction Log'!$M154),"",IF('Prediction Log'!$M154='Prediction Log'!$I154, "Y", "N"))</f>
        <v/>
      </c>
      <c r="Y154" s="54" t="str">
        <f>IF(ISBLANK('Prediction Log'!$M154), "", IF('Prediction Log'!$Z154="N", "N", "Y"))</f>
        <v/>
      </c>
      <c r="Z154" s="54" t="str">
        <f>IF(ISBLANK('Prediction Log'!$M154), "",IF('Prediction Log'!$I154&lt;&gt;'Prediction Log'!$M154, "Y",IF(AND('Prediction Log'!$E154&gt;0, 'Prediction Log'!$P154&gt;'Prediction Log'!$E154), "Y", IF(AND('Prediction Log'!$E154&lt;0, 'Prediction Log'!$P154&lt;'Prediction Log'!$E154), "Y", IF('Prediction Log'!$P154='Prediction Log'!$E154, "PUSH", "N")))))</f>
        <v/>
      </c>
      <c r="AA154" s="54" t="str">
        <f>IF(ISBLANK('Prediction Log'!$M154), "",IF(AND('Prediction Log'!$X154="Y", 'Prediction Log'!$Z154="Y"), "Y", "N"))</f>
        <v/>
      </c>
      <c r="AB154" s="53" t="str">
        <f>IF(ISBLANK('Prediction Log'!$M154), "",IF('Prediction Log'!$D154&gt;0, 'Prediction Log'!$P154-'Prediction Log'!$D154, IF('Prediction Log'!$D154&lt;0, -'Prediction Log'!$P154+'Prediction Log'!$D154, "NA")))</f>
        <v/>
      </c>
      <c r="AC154" s="53" t="str">
        <f>IF(ISBLANK('Prediction Log'!$M154), "",ABS('Prediction Log'!$AB154))</f>
        <v/>
      </c>
      <c r="AD154" s="54" t="str">
        <f>IF(ISBLANK('Prediction Log'!$M154), "",IF('Prediction Log'!$E154&gt;0, 'Prediction Log'!$P154-'Prediction Log'!$E154, IF('Prediction Log'!$E154&lt;0, -'Prediction Log'!$P154+'Prediction Log'!$E154, "NA")))</f>
        <v/>
      </c>
      <c r="AE154" s="54" t="str">
        <f>IF(ISBLANK('Prediction Log'!$M154), "",ABS('Prediction Log'!$AD154))</f>
        <v/>
      </c>
    </row>
    <row r="155" spans="1:31" x14ac:dyDescent="0.45">
      <c r="A155" t="str">
        <f>IF(ISBLANK(Games!$B155), "",Games!A155)</f>
        <v/>
      </c>
      <c r="B155" t="str">
        <f>IF(ISBLANK(Games!$B155), "",Games!B155)</f>
        <v/>
      </c>
      <c r="C155" t="str">
        <f>IF(ISBLANK(Games!$B155), "",Games!C155)</f>
        <v/>
      </c>
      <c r="D155" t="str">
        <f>IF(ISBLANK(Games!$B155), "",Games!D155)</f>
        <v/>
      </c>
      <c r="E155" t="str">
        <f>IF(ISBLANK(Games!$B155), "",Games!E155)</f>
        <v/>
      </c>
      <c r="F155" s="30" t="e">
        <f>'Calc - Win Probability'!N155</f>
        <v>#N/A</v>
      </c>
      <c r="G155" s="28" t="str">
        <f>Games!H155</f>
        <v/>
      </c>
      <c r="H155" s="64" t="str">
        <f>IF(ISBLANK(Games!B155), "", IF('Prediction Log'!$D155&lt;0, 'Prediction Log'!$B155, 'Prediction Log'!$C155))</f>
        <v/>
      </c>
      <c r="I155" s="60" t="str">
        <f>IF(ISBLANK(Games!$B155), "",Games!F155)</f>
        <v/>
      </c>
      <c r="J155" s="60" t="e">
        <f>IF('Prediction Log'!$F155&gt;0.5, 'Prediction Log'!$B155, IF('Prediction Log'!$F155&lt;0.5, 'Prediction Log'!$C155, "PICK"))</f>
        <v>#N/A</v>
      </c>
      <c r="K155" s="62" t="str">
        <f>IF(ISBLANK(Games!B155), "",IF('Prediction Log'!$J155='Prediction Log'!$B155, 'Prediction Log'!$F155, 1-'Prediction Log'!$F155))</f>
        <v/>
      </c>
      <c r="L155" s="28" t="str">
        <f>IF(ISBLANK(Games!$B155), "",Games!I155)</f>
        <v/>
      </c>
      <c r="P155" s="48" t="str">
        <f>IF(ISBLANK('Prediction Log'!$N155), "",'Prediction Log'!$O155-'Prediction Log'!$N155)</f>
        <v/>
      </c>
      <c r="Q155" s="55" t="str">
        <f>IF(ISBLANK('Prediction Log'!$N155), "",IF('Prediction Log'!$M155&lt;&gt;'Prediction Log'!$H155, "Y", IF(AND('Prediction Log'!$M155='Prediction Log'!$H155, ABS((-1*'Prediction Log'!$P155))&gt;ABS('Prediction Log'!$D155)), "Y", IF('Prediction Log'!$D155='Prediction Log'!$P155, "PUSH", "N"))))</f>
        <v/>
      </c>
      <c r="R155" s="56" t="str">
        <f>IF(ISBLANK('Prediction Log'!$M155), "",IF('Prediction Log'!$P155&lt;'Prediction Log'!$D155, "Y", IF('Prediction Log'!$P155='Prediction Log'!$D155, "PUSH", "N")))</f>
        <v/>
      </c>
      <c r="S155" s="56" t="str">
        <f>IF(ISBLANK('Prediction Log'!$M155), "",IF('Prediction Log'!$P155&lt;'Prediction Log'!$E155, "Y", IF('Prediction Log'!$P155='Prediction Log'!$E155, "PUSH", "N")))</f>
        <v/>
      </c>
      <c r="T155" s="66" t="str">
        <f>IF(ISBLANK('Prediction Log'!$M155), "",IF('Prediction Log'!$J155='Prediction Log'!$M155, "Y", "N"))</f>
        <v/>
      </c>
      <c r="U155" s="57" t="str">
        <f>IF(ISBLANK('Prediction Log'!$M155),"",IF('Prediction Log'!$M155='Prediction Log'!$H155, "Y", "N"))</f>
        <v/>
      </c>
      <c r="V155" s="52" t="str">
        <f>IF(ISBLANK('Prediction Log'!$M155), "",IF('Prediction Log'!$H155&lt;&gt;'Prediction Log'!$M155, "Y",IF(AND('Prediction Log'!$D155&gt;0, 'Prediction Log'!$P155&gt;'Prediction Log'!$D155), "Y", IF(AND('Prediction Log'!$D155&lt;0, 'Prediction Log'!$P155&lt;'Prediction Log'!$D155), "Y", IF('Prediction Log'!$P155='Prediction Log'!$D155, "PUSH", "N")))))</f>
        <v/>
      </c>
      <c r="W155" s="53" t="str">
        <f>IF(ISBLANK('Prediction Log'!$M155), "",IF(AND('Prediction Log'!$U155="Y", 'Prediction Log'!$V155="Y"), "Y", "N"))</f>
        <v/>
      </c>
      <c r="X155" s="54" t="str">
        <f>IF(ISBLANK('Prediction Log'!$M155),"",IF('Prediction Log'!$M155='Prediction Log'!$I155, "Y", "N"))</f>
        <v/>
      </c>
      <c r="Y155" s="54" t="str">
        <f>IF(ISBLANK('Prediction Log'!$M155), "", IF('Prediction Log'!$Z155="N", "N", "Y"))</f>
        <v/>
      </c>
      <c r="Z155" s="54" t="str">
        <f>IF(ISBLANK('Prediction Log'!$M155), "",IF('Prediction Log'!$I155&lt;&gt;'Prediction Log'!$M155, "Y",IF(AND('Prediction Log'!$E155&gt;0, 'Prediction Log'!$P155&gt;'Prediction Log'!$E155), "Y", IF(AND('Prediction Log'!$E155&lt;0, 'Prediction Log'!$P155&lt;'Prediction Log'!$E155), "Y", IF('Prediction Log'!$P155='Prediction Log'!$E155, "PUSH", "N")))))</f>
        <v/>
      </c>
      <c r="AA155" s="54" t="str">
        <f>IF(ISBLANK('Prediction Log'!$M155), "",IF(AND('Prediction Log'!$X155="Y", 'Prediction Log'!$Z155="Y"), "Y", "N"))</f>
        <v/>
      </c>
      <c r="AB155" s="53" t="str">
        <f>IF(ISBLANK('Prediction Log'!$M155), "",IF('Prediction Log'!$D155&gt;0, 'Prediction Log'!$P155-'Prediction Log'!$D155, IF('Prediction Log'!$D155&lt;0, -'Prediction Log'!$P155+'Prediction Log'!$D155, "NA")))</f>
        <v/>
      </c>
      <c r="AC155" s="53" t="str">
        <f>IF(ISBLANK('Prediction Log'!$M155), "",ABS('Prediction Log'!$AB155))</f>
        <v/>
      </c>
      <c r="AD155" s="54" t="str">
        <f>IF(ISBLANK('Prediction Log'!$M155), "",IF('Prediction Log'!$E155&gt;0, 'Prediction Log'!$P155-'Prediction Log'!$E155, IF('Prediction Log'!$E155&lt;0, -'Prediction Log'!$P155+'Prediction Log'!$E155, "NA")))</f>
        <v/>
      </c>
      <c r="AE155" s="54" t="str">
        <f>IF(ISBLANK('Prediction Log'!$M155), "",ABS('Prediction Log'!$AD155))</f>
        <v/>
      </c>
    </row>
    <row r="156" spans="1:31" x14ac:dyDescent="0.45">
      <c r="A156" t="str">
        <f>IF(ISBLANK(Games!$B156), "",Games!A156)</f>
        <v/>
      </c>
      <c r="B156" t="str">
        <f>IF(ISBLANK(Games!$B156), "",Games!B156)</f>
        <v/>
      </c>
      <c r="C156" t="str">
        <f>IF(ISBLANK(Games!$B156), "",Games!C156)</f>
        <v/>
      </c>
      <c r="D156" t="str">
        <f>IF(ISBLANK(Games!$B156), "",Games!D156)</f>
        <v/>
      </c>
      <c r="E156" t="str">
        <f>IF(ISBLANK(Games!$B156), "",Games!E156)</f>
        <v/>
      </c>
      <c r="F156" s="30" t="e">
        <f>'Calc - Win Probability'!N156</f>
        <v>#N/A</v>
      </c>
      <c r="G156" s="28" t="str">
        <f>Games!H156</f>
        <v/>
      </c>
      <c r="H156" s="64" t="str">
        <f>IF(ISBLANK(Games!B156), "", IF('Prediction Log'!$D156&lt;0, 'Prediction Log'!$B156, 'Prediction Log'!$C156))</f>
        <v/>
      </c>
      <c r="I156" s="60" t="str">
        <f>IF(ISBLANK(Games!$B156), "",Games!F156)</f>
        <v/>
      </c>
      <c r="J156" s="60" t="e">
        <f>IF('Prediction Log'!$F156&gt;0.5, 'Prediction Log'!$B156, IF('Prediction Log'!$F156&lt;0.5, 'Prediction Log'!$C156, "PICK"))</f>
        <v>#N/A</v>
      </c>
      <c r="K156" s="62" t="str">
        <f>IF(ISBLANK(Games!B156), "",IF('Prediction Log'!$J156='Prediction Log'!$B156, 'Prediction Log'!$F156, 1-'Prediction Log'!$F156))</f>
        <v/>
      </c>
      <c r="L156" s="28" t="str">
        <f>IF(ISBLANK(Games!$B156), "",Games!I156)</f>
        <v/>
      </c>
      <c r="P156" s="48" t="str">
        <f>IF(ISBLANK('Prediction Log'!$N156), "",'Prediction Log'!$O156-'Prediction Log'!$N156)</f>
        <v/>
      </c>
      <c r="Q156" s="55" t="str">
        <f>IF(ISBLANK('Prediction Log'!$N156), "",IF('Prediction Log'!$M156&lt;&gt;'Prediction Log'!$H156, "Y", IF(AND('Prediction Log'!$M156='Prediction Log'!$H156, ABS((-1*'Prediction Log'!$P156))&gt;ABS('Prediction Log'!$D156)), "Y", IF('Prediction Log'!$D156='Prediction Log'!$P156, "PUSH", "N"))))</f>
        <v/>
      </c>
      <c r="R156" s="56" t="str">
        <f>IF(ISBLANK('Prediction Log'!$M156), "",IF('Prediction Log'!$P156&lt;'Prediction Log'!$D156, "Y", IF('Prediction Log'!$P156='Prediction Log'!$D156, "PUSH", "N")))</f>
        <v/>
      </c>
      <c r="S156" s="56" t="str">
        <f>IF(ISBLANK('Prediction Log'!$M156), "",IF('Prediction Log'!$P156&lt;'Prediction Log'!$E156, "Y", IF('Prediction Log'!$P156='Prediction Log'!$E156, "PUSH", "N")))</f>
        <v/>
      </c>
      <c r="T156" s="66" t="str">
        <f>IF(ISBLANK('Prediction Log'!$M156), "",IF('Prediction Log'!$J156='Prediction Log'!$M156, "Y", "N"))</f>
        <v/>
      </c>
      <c r="U156" s="57" t="str">
        <f>IF(ISBLANK('Prediction Log'!$M156),"",IF('Prediction Log'!$M156='Prediction Log'!$H156, "Y", "N"))</f>
        <v/>
      </c>
      <c r="V156" s="52" t="str">
        <f>IF(ISBLANK('Prediction Log'!$M156), "",IF('Prediction Log'!$H156&lt;&gt;'Prediction Log'!$M156, "Y",IF(AND('Prediction Log'!$D156&gt;0, 'Prediction Log'!$P156&gt;'Prediction Log'!$D156), "Y", IF(AND('Prediction Log'!$D156&lt;0, 'Prediction Log'!$P156&lt;'Prediction Log'!$D156), "Y", IF('Prediction Log'!$P156='Prediction Log'!$D156, "PUSH", "N")))))</f>
        <v/>
      </c>
      <c r="W156" s="53" t="str">
        <f>IF(ISBLANK('Prediction Log'!$M156), "",IF(AND('Prediction Log'!$U156="Y", 'Prediction Log'!$V156="Y"), "Y", "N"))</f>
        <v/>
      </c>
      <c r="X156" s="54" t="str">
        <f>IF(ISBLANK('Prediction Log'!$M156),"",IF('Prediction Log'!$M156='Prediction Log'!$I156, "Y", "N"))</f>
        <v/>
      </c>
      <c r="Y156" s="54" t="str">
        <f>IF(ISBLANK('Prediction Log'!$M156), "", IF('Prediction Log'!$Z156="N", "N", "Y"))</f>
        <v/>
      </c>
      <c r="Z156" s="54" t="str">
        <f>IF(ISBLANK('Prediction Log'!$M156), "",IF('Prediction Log'!$I156&lt;&gt;'Prediction Log'!$M156, "Y",IF(AND('Prediction Log'!$E156&gt;0, 'Prediction Log'!$P156&gt;'Prediction Log'!$E156), "Y", IF(AND('Prediction Log'!$E156&lt;0, 'Prediction Log'!$P156&lt;'Prediction Log'!$E156), "Y", IF('Prediction Log'!$P156='Prediction Log'!$E156, "PUSH", "N")))))</f>
        <v/>
      </c>
      <c r="AA156" s="54" t="str">
        <f>IF(ISBLANK('Prediction Log'!$M156), "",IF(AND('Prediction Log'!$X156="Y", 'Prediction Log'!$Z156="Y"), "Y", "N"))</f>
        <v/>
      </c>
      <c r="AB156" s="53" t="str">
        <f>IF(ISBLANK('Prediction Log'!$M156), "",IF('Prediction Log'!$D156&gt;0, 'Prediction Log'!$P156-'Prediction Log'!$D156, IF('Prediction Log'!$D156&lt;0, -'Prediction Log'!$P156+'Prediction Log'!$D156, "NA")))</f>
        <v/>
      </c>
      <c r="AC156" s="53" t="str">
        <f>IF(ISBLANK('Prediction Log'!$M156), "",ABS('Prediction Log'!$AB156))</f>
        <v/>
      </c>
      <c r="AD156" s="54" t="str">
        <f>IF(ISBLANK('Prediction Log'!$M156), "",IF('Prediction Log'!$E156&gt;0, 'Prediction Log'!$P156-'Prediction Log'!$E156, IF('Prediction Log'!$E156&lt;0, -'Prediction Log'!$P156+'Prediction Log'!$E156, "NA")))</f>
        <v/>
      </c>
      <c r="AE156" s="54" t="str">
        <f>IF(ISBLANK('Prediction Log'!$M156), "",ABS('Prediction Log'!$AD156))</f>
        <v/>
      </c>
    </row>
    <row r="157" spans="1:31" x14ac:dyDescent="0.45">
      <c r="A157" t="str">
        <f>IF(ISBLANK(Games!$B157), "",Games!A157)</f>
        <v/>
      </c>
      <c r="B157" t="str">
        <f>IF(ISBLANK(Games!$B157), "",Games!B157)</f>
        <v/>
      </c>
      <c r="C157" t="str">
        <f>IF(ISBLANK(Games!$B157), "",Games!C157)</f>
        <v/>
      </c>
      <c r="D157" t="str">
        <f>IF(ISBLANK(Games!$B157), "",Games!D157)</f>
        <v/>
      </c>
      <c r="E157" t="str">
        <f>IF(ISBLANK(Games!$B157), "",Games!E157)</f>
        <v/>
      </c>
      <c r="F157" s="30" t="e">
        <f>'Calc - Win Probability'!N157</f>
        <v>#N/A</v>
      </c>
      <c r="G157" s="28" t="str">
        <f>Games!H157</f>
        <v/>
      </c>
      <c r="H157" s="64" t="str">
        <f>IF(ISBLANK(Games!B157), "", IF('Prediction Log'!$D157&lt;0, 'Prediction Log'!$B157, 'Prediction Log'!$C157))</f>
        <v/>
      </c>
      <c r="I157" s="60" t="str">
        <f>IF(ISBLANK(Games!$B157), "",Games!F157)</f>
        <v/>
      </c>
      <c r="J157" s="60" t="e">
        <f>IF('Prediction Log'!$F157&gt;0.5, 'Prediction Log'!$B157, IF('Prediction Log'!$F157&lt;0.5, 'Prediction Log'!$C157, "PICK"))</f>
        <v>#N/A</v>
      </c>
      <c r="K157" s="62" t="str">
        <f>IF(ISBLANK(Games!B157), "",IF('Prediction Log'!$J157='Prediction Log'!$B157, 'Prediction Log'!$F157, 1-'Prediction Log'!$F157))</f>
        <v/>
      </c>
      <c r="L157" s="28" t="str">
        <f>IF(ISBLANK(Games!$B157), "",Games!I157)</f>
        <v/>
      </c>
      <c r="P157" s="48" t="str">
        <f>IF(ISBLANK('Prediction Log'!$N157), "",'Prediction Log'!$O157-'Prediction Log'!$N157)</f>
        <v/>
      </c>
      <c r="Q157" s="55" t="str">
        <f>IF(ISBLANK('Prediction Log'!$N157), "",IF('Prediction Log'!$M157&lt;&gt;'Prediction Log'!$H157, "Y", IF(AND('Prediction Log'!$M157='Prediction Log'!$H157, ABS((-1*'Prediction Log'!$P157))&gt;ABS('Prediction Log'!$D157)), "Y", IF('Prediction Log'!$D157='Prediction Log'!$P157, "PUSH", "N"))))</f>
        <v/>
      </c>
      <c r="R157" s="56" t="str">
        <f>IF(ISBLANK('Prediction Log'!$M157), "",IF('Prediction Log'!$P157&lt;'Prediction Log'!$D157, "Y", IF('Prediction Log'!$P157='Prediction Log'!$D157, "PUSH", "N")))</f>
        <v/>
      </c>
      <c r="S157" s="56" t="str">
        <f>IF(ISBLANK('Prediction Log'!$M157), "",IF('Prediction Log'!$P157&lt;'Prediction Log'!$E157, "Y", IF('Prediction Log'!$P157='Prediction Log'!$E157, "PUSH", "N")))</f>
        <v/>
      </c>
      <c r="T157" s="66" t="str">
        <f>IF(ISBLANK('Prediction Log'!$M157), "",IF('Prediction Log'!$J157='Prediction Log'!$M157, "Y", "N"))</f>
        <v/>
      </c>
      <c r="U157" s="57" t="str">
        <f>IF(ISBLANK('Prediction Log'!$M157),"",IF('Prediction Log'!$M157='Prediction Log'!$H157, "Y", "N"))</f>
        <v/>
      </c>
      <c r="V157" s="52" t="str">
        <f>IF(ISBLANK('Prediction Log'!$M157), "",IF('Prediction Log'!$H157&lt;&gt;'Prediction Log'!$M157, "Y",IF(AND('Prediction Log'!$D157&gt;0, 'Prediction Log'!$P157&gt;'Prediction Log'!$D157), "Y", IF(AND('Prediction Log'!$D157&lt;0, 'Prediction Log'!$P157&lt;'Prediction Log'!$D157), "Y", IF('Prediction Log'!$P157='Prediction Log'!$D157, "PUSH", "N")))))</f>
        <v/>
      </c>
      <c r="W157" s="53" t="str">
        <f>IF(ISBLANK('Prediction Log'!$M157), "",IF(AND('Prediction Log'!$U157="Y", 'Prediction Log'!$V157="Y"), "Y", "N"))</f>
        <v/>
      </c>
      <c r="X157" s="54" t="str">
        <f>IF(ISBLANK('Prediction Log'!$M157),"",IF('Prediction Log'!$M157='Prediction Log'!$I157, "Y", "N"))</f>
        <v/>
      </c>
      <c r="Y157" s="54" t="str">
        <f>IF(ISBLANK('Prediction Log'!$M157), "", IF('Prediction Log'!$Z157="N", "N", "Y"))</f>
        <v/>
      </c>
      <c r="Z157" s="54" t="str">
        <f>IF(ISBLANK('Prediction Log'!$M157), "",IF('Prediction Log'!$I157&lt;&gt;'Prediction Log'!$M157, "Y",IF(AND('Prediction Log'!$E157&gt;0, 'Prediction Log'!$P157&gt;'Prediction Log'!$E157), "Y", IF(AND('Prediction Log'!$E157&lt;0, 'Prediction Log'!$P157&lt;'Prediction Log'!$E157), "Y", IF('Prediction Log'!$P157='Prediction Log'!$E157, "PUSH", "N")))))</f>
        <v/>
      </c>
      <c r="AA157" s="54" t="str">
        <f>IF(ISBLANK('Prediction Log'!$M157), "",IF(AND('Prediction Log'!$X157="Y", 'Prediction Log'!$Z157="Y"), "Y", "N"))</f>
        <v/>
      </c>
      <c r="AB157" s="53" t="str">
        <f>IF(ISBLANK('Prediction Log'!$M157), "",IF('Prediction Log'!$D157&gt;0, 'Prediction Log'!$P157-'Prediction Log'!$D157, IF('Prediction Log'!$D157&lt;0, -'Prediction Log'!$P157+'Prediction Log'!$D157, "NA")))</f>
        <v/>
      </c>
      <c r="AC157" s="53" t="str">
        <f>IF(ISBLANK('Prediction Log'!$M157), "",ABS('Prediction Log'!$AB157))</f>
        <v/>
      </c>
      <c r="AD157" s="54" t="str">
        <f>IF(ISBLANK('Prediction Log'!$M157), "",IF('Prediction Log'!$E157&gt;0, 'Prediction Log'!$P157-'Prediction Log'!$E157, IF('Prediction Log'!$E157&lt;0, -'Prediction Log'!$P157+'Prediction Log'!$E157, "NA")))</f>
        <v/>
      </c>
      <c r="AE157" s="54" t="str">
        <f>IF(ISBLANK('Prediction Log'!$M157), "",ABS('Prediction Log'!$AD157))</f>
        <v/>
      </c>
    </row>
    <row r="158" spans="1:31" x14ac:dyDescent="0.45">
      <c r="A158" t="str">
        <f>IF(ISBLANK(Games!$B158), "",Games!A158)</f>
        <v/>
      </c>
      <c r="B158" t="str">
        <f>IF(ISBLANK(Games!$B158), "",Games!B158)</f>
        <v/>
      </c>
      <c r="C158" t="str">
        <f>IF(ISBLANK(Games!$B158), "",Games!C158)</f>
        <v/>
      </c>
      <c r="D158" t="str">
        <f>IF(ISBLANK(Games!$B158), "",Games!D158)</f>
        <v/>
      </c>
      <c r="E158" t="str">
        <f>IF(ISBLANK(Games!$B158), "",Games!E158)</f>
        <v/>
      </c>
      <c r="F158" s="30" t="e">
        <f>'Calc - Win Probability'!N158</f>
        <v>#N/A</v>
      </c>
      <c r="G158" s="28" t="str">
        <f>Games!H158</f>
        <v/>
      </c>
      <c r="H158" s="64" t="str">
        <f>IF(ISBLANK(Games!B158), "", IF('Prediction Log'!$D158&lt;0, 'Prediction Log'!$B158, 'Prediction Log'!$C158))</f>
        <v/>
      </c>
      <c r="I158" s="60" t="str">
        <f>IF(ISBLANK(Games!$B158), "",Games!F158)</f>
        <v/>
      </c>
      <c r="J158" s="60" t="e">
        <f>IF('Prediction Log'!$F158&gt;0.5, 'Prediction Log'!$B158, IF('Prediction Log'!$F158&lt;0.5, 'Prediction Log'!$C158, "PICK"))</f>
        <v>#N/A</v>
      </c>
      <c r="K158" s="62" t="str">
        <f>IF(ISBLANK(Games!B158), "",IF('Prediction Log'!$J158='Prediction Log'!$B158, 'Prediction Log'!$F158, 1-'Prediction Log'!$F158))</f>
        <v/>
      </c>
      <c r="L158" s="28" t="str">
        <f>IF(ISBLANK(Games!$B158), "",Games!I158)</f>
        <v/>
      </c>
      <c r="P158" s="48" t="str">
        <f>IF(ISBLANK('Prediction Log'!$N158), "",'Prediction Log'!$O158-'Prediction Log'!$N158)</f>
        <v/>
      </c>
      <c r="Q158" s="55" t="str">
        <f>IF(ISBLANK('Prediction Log'!$N158), "",IF('Prediction Log'!$M158&lt;&gt;'Prediction Log'!$H158, "Y", IF(AND('Prediction Log'!$M158='Prediction Log'!$H158, ABS((-1*'Prediction Log'!$P158))&gt;ABS('Prediction Log'!$D158)), "Y", IF('Prediction Log'!$D158='Prediction Log'!$P158, "PUSH", "N"))))</f>
        <v/>
      </c>
      <c r="R158" s="56" t="str">
        <f>IF(ISBLANK('Prediction Log'!$M158), "",IF('Prediction Log'!$P158&lt;'Prediction Log'!$D158, "Y", IF('Prediction Log'!$P158='Prediction Log'!$D158, "PUSH", "N")))</f>
        <v/>
      </c>
      <c r="S158" s="56" t="str">
        <f>IF(ISBLANK('Prediction Log'!$M158), "",IF('Prediction Log'!$P158&lt;'Prediction Log'!$E158, "Y", IF('Prediction Log'!$P158='Prediction Log'!$E158, "PUSH", "N")))</f>
        <v/>
      </c>
      <c r="T158" s="66" t="str">
        <f>IF(ISBLANK('Prediction Log'!$M158), "",IF('Prediction Log'!$J158='Prediction Log'!$M158, "Y", "N"))</f>
        <v/>
      </c>
      <c r="U158" s="57" t="str">
        <f>IF(ISBLANK('Prediction Log'!$M158),"",IF('Prediction Log'!$M158='Prediction Log'!$H158, "Y", "N"))</f>
        <v/>
      </c>
      <c r="V158" s="52" t="str">
        <f>IF(ISBLANK('Prediction Log'!$M158), "",IF('Prediction Log'!$H158&lt;&gt;'Prediction Log'!$M158, "Y",IF(AND('Prediction Log'!$D158&gt;0, 'Prediction Log'!$P158&gt;'Prediction Log'!$D158), "Y", IF(AND('Prediction Log'!$D158&lt;0, 'Prediction Log'!$P158&lt;'Prediction Log'!$D158), "Y", IF('Prediction Log'!$P158='Prediction Log'!$D158, "PUSH", "N")))))</f>
        <v/>
      </c>
      <c r="W158" s="53" t="str">
        <f>IF(ISBLANK('Prediction Log'!$M158), "",IF(AND('Prediction Log'!$U158="Y", 'Prediction Log'!$V158="Y"), "Y", "N"))</f>
        <v/>
      </c>
      <c r="X158" s="54" t="str">
        <f>IF(ISBLANK('Prediction Log'!$M158),"",IF('Prediction Log'!$M158='Prediction Log'!$I158, "Y", "N"))</f>
        <v/>
      </c>
      <c r="Y158" s="54" t="str">
        <f>IF(ISBLANK('Prediction Log'!$M158), "", IF('Prediction Log'!$Z158="N", "N", "Y"))</f>
        <v/>
      </c>
      <c r="Z158" s="54" t="str">
        <f>IF(ISBLANK('Prediction Log'!$M158), "",IF('Prediction Log'!$I158&lt;&gt;'Prediction Log'!$M158, "Y",IF(AND('Prediction Log'!$E158&gt;0, 'Prediction Log'!$P158&gt;'Prediction Log'!$E158), "Y", IF(AND('Prediction Log'!$E158&lt;0, 'Prediction Log'!$P158&lt;'Prediction Log'!$E158), "Y", IF('Prediction Log'!$P158='Prediction Log'!$E158, "PUSH", "N")))))</f>
        <v/>
      </c>
      <c r="AA158" s="54" t="str">
        <f>IF(ISBLANK('Prediction Log'!$M158), "",IF(AND('Prediction Log'!$X158="Y", 'Prediction Log'!$Z158="Y"), "Y", "N"))</f>
        <v/>
      </c>
      <c r="AB158" s="53" t="str">
        <f>IF(ISBLANK('Prediction Log'!$M158), "",IF('Prediction Log'!$D158&gt;0, 'Prediction Log'!$P158-'Prediction Log'!$D158, IF('Prediction Log'!$D158&lt;0, -'Prediction Log'!$P158+'Prediction Log'!$D158, "NA")))</f>
        <v/>
      </c>
      <c r="AC158" s="53" t="str">
        <f>IF(ISBLANK('Prediction Log'!$M158), "",ABS('Prediction Log'!$AB158))</f>
        <v/>
      </c>
      <c r="AD158" s="54" t="str">
        <f>IF(ISBLANK('Prediction Log'!$M158), "",IF('Prediction Log'!$E158&gt;0, 'Prediction Log'!$P158-'Prediction Log'!$E158, IF('Prediction Log'!$E158&lt;0, -'Prediction Log'!$P158+'Prediction Log'!$E158, "NA")))</f>
        <v/>
      </c>
      <c r="AE158" s="54" t="str">
        <f>IF(ISBLANK('Prediction Log'!$M158), "",ABS('Prediction Log'!$AD158))</f>
        <v/>
      </c>
    </row>
    <row r="159" spans="1:31" x14ac:dyDescent="0.45">
      <c r="A159" t="str">
        <f>IF(ISBLANK(Games!$B159), "",Games!A159)</f>
        <v/>
      </c>
      <c r="B159" t="str">
        <f>IF(ISBLANK(Games!$B159), "",Games!B159)</f>
        <v/>
      </c>
      <c r="C159" t="str">
        <f>IF(ISBLANK(Games!$B159), "",Games!C159)</f>
        <v/>
      </c>
      <c r="D159" t="str">
        <f>IF(ISBLANK(Games!$B159), "",Games!D159)</f>
        <v/>
      </c>
      <c r="E159" t="str">
        <f>IF(ISBLANK(Games!$B159), "",Games!E159)</f>
        <v/>
      </c>
      <c r="F159" s="30" t="e">
        <f>'Calc - Win Probability'!N159</f>
        <v>#N/A</v>
      </c>
      <c r="G159" s="28" t="str">
        <f>Games!H159</f>
        <v/>
      </c>
      <c r="H159" s="64" t="str">
        <f>IF(ISBLANK(Games!B159), "", IF('Prediction Log'!$D159&lt;0, 'Prediction Log'!$B159, 'Prediction Log'!$C159))</f>
        <v/>
      </c>
      <c r="I159" s="60" t="str">
        <f>IF(ISBLANK(Games!$B159), "",Games!F159)</f>
        <v/>
      </c>
      <c r="J159" s="60" t="e">
        <f>IF('Prediction Log'!$F159&gt;0.5, 'Prediction Log'!$B159, IF('Prediction Log'!$F159&lt;0.5, 'Prediction Log'!$C159, "PICK"))</f>
        <v>#N/A</v>
      </c>
      <c r="K159" s="62" t="str">
        <f>IF(ISBLANK(Games!B159), "",IF('Prediction Log'!$J159='Prediction Log'!$B159, 'Prediction Log'!$F159, 1-'Prediction Log'!$F159))</f>
        <v/>
      </c>
      <c r="L159" s="28" t="str">
        <f>IF(ISBLANK(Games!$B159), "",Games!I159)</f>
        <v/>
      </c>
      <c r="P159" s="48" t="str">
        <f>IF(ISBLANK('Prediction Log'!$N159), "",'Prediction Log'!$O159-'Prediction Log'!$N159)</f>
        <v/>
      </c>
      <c r="Q159" s="55" t="str">
        <f>IF(ISBLANK('Prediction Log'!$N159), "",IF('Prediction Log'!$M159&lt;&gt;'Prediction Log'!$H159, "Y", IF(AND('Prediction Log'!$M159='Prediction Log'!$H159, ABS((-1*'Prediction Log'!$P159))&gt;ABS('Prediction Log'!$D159)), "Y", IF('Prediction Log'!$D159='Prediction Log'!$P159, "PUSH", "N"))))</f>
        <v/>
      </c>
      <c r="R159" s="56" t="str">
        <f>IF(ISBLANK('Prediction Log'!$M159), "",IF('Prediction Log'!$P159&lt;'Prediction Log'!$D159, "Y", IF('Prediction Log'!$P159='Prediction Log'!$D159, "PUSH", "N")))</f>
        <v/>
      </c>
      <c r="S159" s="56" t="str">
        <f>IF(ISBLANK('Prediction Log'!$M159), "",IF('Prediction Log'!$P159&lt;'Prediction Log'!$E159, "Y", IF('Prediction Log'!$P159='Prediction Log'!$E159, "PUSH", "N")))</f>
        <v/>
      </c>
      <c r="T159" s="66" t="str">
        <f>IF(ISBLANK('Prediction Log'!$M159), "",IF('Prediction Log'!$J159='Prediction Log'!$M159, "Y", "N"))</f>
        <v/>
      </c>
      <c r="U159" s="57" t="str">
        <f>IF(ISBLANK('Prediction Log'!$M159),"",IF('Prediction Log'!$M159='Prediction Log'!$H159, "Y", "N"))</f>
        <v/>
      </c>
      <c r="V159" s="52" t="str">
        <f>IF(ISBLANK('Prediction Log'!$M159), "",IF('Prediction Log'!$H159&lt;&gt;'Prediction Log'!$M159, "Y",IF(AND('Prediction Log'!$D159&gt;0, 'Prediction Log'!$P159&gt;'Prediction Log'!$D159), "Y", IF(AND('Prediction Log'!$D159&lt;0, 'Prediction Log'!$P159&lt;'Prediction Log'!$D159), "Y", IF('Prediction Log'!$P159='Prediction Log'!$D159, "PUSH", "N")))))</f>
        <v/>
      </c>
      <c r="W159" s="53" t="str">
        <f>IF(ISBLANK('Prediction Log'!$M159), "",IF(AND('Prediction Log'!$U159="Y", 'Prediction Log'!$V159="Y"), "Y", "N"))</f>
        <v/>
      </c>
      <c r="X159" s="54" t="str">
        <f>IF(ISBLANK('Prediction Log'!$M159),"",IF('Prediction Log'!$M159='Prediction Log'!$I159, "Y", "N"))</f>
        <v/>
      </c>
      <c r="Y159" s="54" t="str">
        <f>IF(ISBLANK('Prediction Log'!$M159), "", IF('Prediction Log'!$Z159="N", "N", "Y"))</f>
        <v/>
      </c>
      <c r="Z159" s="54" t="str">
        <f>IF(ISBLANK('Prediction Log'!$M159), "",IF('Prediction Log'!$I159&lt;&gt;'Prediction Log'!$M159, "Y",IF(AND('Prediction Log'!$E159&gt;0, 'Prediction Log'!$P159&gt;'Prediction Log'!$E159), "Y", IF(AND('Prediction Log'!$E159&lt;0, 'Prediction Log'!$P159&lt;'Prediction Log'!$E159), "Y", IF('Prediction Log'!$P159='Prediction Log'!$E159, "PUSH", "N")))))</f>
        <v/>
      </c>
      <c r="AA159" s="54" t="str">
        <f>IF(ISBLANK('Prediction Log'!$M159), "",IF(AND('Prediction Log'!$X159="Y", 'Prediction Log'!$Z159="Y"), "Y", "N"))</f>
        <v/>
      </c>
      <c r="AB159" s="53" t="str">
        <f>IF(ISBLANK('Prediction Log'!$M159), "",IF('Prediction Log'!$D159&gt;0, 'Prediction Log'!$P159-'Prediction Log'!$D159, IF('Prediction Log'!$D159&lt;0, -'Prediction Log'!$P159+'Prediction Log'!$D159, "NA")))</f>
        <v/>
      </c>
      <c r="AC159" s="53" t="str">
        <f>IF(ISBLANK('Prediction Log'!$M159), "",ABS('Prediction Log'!$AB159))</f>
        <v/>
      </c>
      <c r="AD159" s="54" t="str">
        <f>IF(ISBLANK('Prediction Log'!$M159), "",IF('Prediction Log'!$E159&gt;0, 'Prediction Log'!$P159-'Prediction Log'!$E159, IF('Prediction Log'!$E159&lt;0, -'Prediction Log'!$P159+'Prediction Log'!$E159, "NA")))</f>
        <v/>
      </c>
      <c r="AE159" s="54" t="str">
        <f>IF(ISBLANK('Prediction Log'!$M159), "",ABS('Prediction Log'!$AD159))</f>
        <v/>
      </c>
    </row>
    <row r="160" spans="1:31" x14ac:dyDescent="0.45">
      <c r="A160" t="str">
        <f>IF(ISBLANK(Games!$B160), "",Games!A160)</f>
        <v/>
      </c>
      <c r="B160" t="str">
        <f>IF(ISBLANK(Games!$B160), "",Games!B160)</f>
        <v/>
      </c>
      <c r="C160" t="str">
        <f>IF(ISBLANK(Games!$B160), "",Games!C160)</f>
        <v/>
      </c>
      <c r="D160" t="str">
        <f>IF(ISBLANK(Games!$B160), "",Games!D160)</f>
        <v/>
      </c>
      <c r="E160" t="str">
        <f>IF(ISBLANK(Games!$B160), "",Games!E160)</f>
        <v/>
      </c>
      <c r="F160" s="30" t="e">
        <f>'Calc - Win Probability'!N160</f>
        <v>#N/A</v>
      </c>
      <c r="G160" s="28" t="str">
        <f>Games!H160</f>
        <v/>
      </c>
      <c r="H160" s="64" t="str">
        <f>IF(ISBLANK(Games!B160), "", IF('Prediction Log'!$D160&lt;0, 'Prediction Log'!$B160, 'Prediction Log'!$C160))</f>
        <v/>
      </c>
      <c r="I160" s="60" t="str">
        <f>IF(ISBLANK(Games!$B160), "",Games!F160)</f>
        <v/>
      </c>
      <c r="J160" s="60" t="e">
        <f>IF('Prediction Log'!$F160&gt;0.5, 'Prediction Log'!$B160, IF('Prediction Log'!$F160&lt;0.5, 'Prediction Log'!$C160, "PICK"))</f>
        <v>#N/A</v>
      </c>
      <c r="K160" s="62" t="str">
        <f>IF(ISBLANK(Games!B160), "",IF('Prediction Log'!$J160='Prediction Log'!$B160, 'Prediction Log'!$F160, 1-'Prediction Log'!$F160))</f>
        <v/>
      </c>
      <c r="L160" s="28" t="str">
        <f>IF(ISBLANK(Games!$B160), "",Games!I160)</f>
        <v/>
      </c>
      <c r="P160" s="48" t="str">
        <f>IF(ISBLANK('Prediction Log'!$N160), "",'Prediction Log'!$O160-'Prediction Log'!$N160)</f>
        <v/>
      </c>
      <c r="Q160" s="55" t="str">
        <f>IF(ISBLANK('Prediction Log'!$N160), "",IF('Prediction Log'!$M160&lt;&gt;'Prediction Log'!$H160, "Y", IF(AND('Prediction Log'!$M160='Prediction Log'!$H160, ABS((-1*'Prediction Log'!$P160))&gt;ABS('Prediction Log'!$D160)), "Y", IF('Prediction Log'!$D160='Prediction Log'!$P160, "PUSH", "N"))))</f>
        <v/>
      </c>
      <c r="R160" s="56" t="str">
        <f>IF(ISBLANK('Prediction Log'!$M160), "",IF('Prediction Log'!$P160&lt;'Prediction Log'!$D160, "Y", IF('Prediction Log'!$P160='Prediction Log'!$D160, "PUSH", "N")))</f>
        <v/>
      </c>
      <c r="S160" s="56" t="str">
        <f>IF(ISBLANK('Prediction Log'!$M160), "",IF('Prediction Log'!$P160&lt;'Prediction Log'!$E160, "Y", IF('Prediction Log'!$P160='Prediction Log'!$E160, "PUSH", "N")))</f>
        <v/>
      </c>
      <c r="T160" s="66" t="str">
        <f>IF(ISBLANK('Prediction Log'!$M160), "",IF('Prediction Log'!$J160='Prediction Log'!$M160, "Y", "N"))</f>
        <v/>
      </c>
      <c r="U160" s="57" t="str">
        <f>IF(ISBLANK('Prediction Log'!$M160),"",IF('Prediction Log'!$M160='Prediction Log'!$H160, "Y", "N"))</f>
        <v/>
      </c>
      <c r="V160" s="52" t="str">
        <f>IF(ISBLANK('Prediction Log'!$M160), "",IF('Prediction Log'!$H160&lt;&gt;'Prediction Log'!$M160, "Y",IF(AND('Prediction Log'!$D160&gt;0, 'Prediction Log'!$P160&gt;'Prediction Log'!$D160), "Y", IF(AND('Prediction Log'!$D160&lt;0, 'Prediction Log'!$P160&lt;'Prediction Log'!$D160), "Y", IF('Prediction Log'!$P160='Prediction Log'!$D160, "PUSH", "N")))))</f>
        <v/>
      </c>
      <c r="W160" s="53" t="str">
        <f>IF(ISBLANK('Prediction Log'!$M160), "",IF(AND('Prediction Log'!$U160="Y", 'Prediction Log'!$V160="Y"), "Y", "N"))</f>
        <v/>
      </c>
      <c r="X160" s="54" t="str">
        <f>IF(ISBLANK('Prediction Log'!$M160),"",IF('Prediction Log'!$M160='Prediction Log'!$I160, "Y", "N"))</f>
        <v/>
      </c>
      <c r="Y160" s="54" t="str">
        <f>IF(ISBLANK('Prediction Log'!$M160), "", IF('Prediction Log'!$Z160="N", "N", "Y"))</f>
        <v/>
      </c>
      <c r="Z160" s="54" t="str">
        <f>IF(ISBLANK('Prediction Log'!$M160), "",IF('Prediction Log'!$I160&lt;&gt;'Prediction Log'!$M160, "Y",IF(AND('Prediction Log'!$E160&gt;0, 'Prediction Log'!$P160&gt;'Prediction Log'!$E160), "Y", IF(AND('Prediction Log'!$E160&lt;0, 'Prediction Log'!$P160&lt;'Prediction Log'!$E160), "Y", IF('Prediction Log'!$P160='Prediction Log'!$E160, "PUSH", "N")))))</f>
        <v/>
      </c>
      <c r="AA160" s="54" t="str">
        <f>IF(ISBLANK('Prediction Log'!$M160), "",IF(AND('Prediction Log'!$X160="Y", 'Prediction Log'!$Z160="Y"), "Y", "N"))</f>
        <v/>
      </c>
      <c r="AB160" s="53" t="str">
        <f>IF(ISBLANK('Prediction Log'!$M160), "",IF('Prediction Log'!$D160&gt;0, 'Prediction Log'!$P160-'Prediction Log'!$D160, IF('Prediction Log'!$D160&lt;0, -'Prediction Log'!$P160+'Prediction Log'!$D160, "NA")))</f>
        <v/>
      </c>
      <c r="AC160" s="53" t="str">
        <f>IF(ISBLANK('Prediction Log'!$M160), "",ABS('Prediction Log'!$AB160))</f>
        <v/>
      </c>
      <c r="AD160" s="54" t="str">
        <f>IF(ISBLANK('Prediction Log'!$M160), "",IF('Prediction Log'!$E160&gt;0, 'Prediction Log'!$P160-'Prediction Log'!$E160, IF('Prediction Log'!$E160&lt;0, -'Prediction Log'!$P160+'Prediction Log'!$E160, "NA")))</f>
        <v/>
      </c>
      <c r="AE160" s="54" t="str">
        <f>IF(ISBLANK('Prediction Log'!$M160), "",ABS('Prediction Log'!$AD160))</f>
        <v/>
      </c>
    </row>
    <row r="161" spans="1:31" x14ac:dyDescent="0.45">
      <c r="A161" t="str">
        <f>IF(ISBLANK(Games!$B161), "",Games!A161)</f>
        <v/>
      </c>
      <c r="B161" t="str">
        <f>IF(ISBLANK(Games!$B161), "",Games!B161)</f>
        <v/>
      </c>
      <c r="C161" t="str">
        <f>IF(ISBLANK(Games!$B161), "",Games!C161)</f>
        <v/>
      </c>
      <c r="D161" t="str">
        <f>IF(ISBLANK(Games!$B161), "",Games!D161)</f>
        <v/>
      </c>
      <c r="E161" t="str">
        <f>IF(ISBLANK(Games!$B161), "",Games!E161)</f>
        <v/>
      </c>
      <c r="F161" s="30" t="e">
        <f>'Calc - Win Probability'!N161</f>
        <v>#N/A</v>
      </c>
      <c r="G161" s="28" t="str">
        <f>Games!H161</f>
        <v/>
      </c>
      <c r="H161" s="64" t="str">
        <f>IF(ISBLANK(Games!B161), "", IF('Prediction Log'!$D161&lt;0, 'Prediction Log'!$B161, 'Prediction Log'!$C161))</f>
        <v/>
      </c>
      <c r="I161" s="60" t="str">
        <f>IF(ISBLANK(Games!$B161), "",Games!F161)</f>
        <v/>
      </c>
      <c r="J161" s="60" t="e">
        <f>IF('Prediction Log'!$F161&gt;0.5, 'Prediction Log'!$B161, IF('Prediction Log'!$F161&lt;0.5, 'Prediction Log'!$C161, "PICK"))</f>
        <v>#N/A</v>
      </c>
      <c r="K161" s="62" t="str">
        <f>IF(ISBLANK(Games!B161), "",IF('Prediction Log'!$J161='Prediction Log'!$B161, 'Prediction Log'!$F161, 1-'Prediction Log'!$F161))</f>
        <v/>
      </c>
      <c r="L161" s="28" t="str">
        <f>IF(ISBLANK(Games!$B161), "",Games!I161)</f>
        <v/>
      </c>
      <c r="P161" s="48" t="str">
        <f>IF(ISBLANK('Prediction Log'!$N161), "",'Prediction Log'!$O161-'Prediction Log'!$N161)</f>
        <v/>
      </c>
      <c r="Q161" s="55" t="str">
        <f>IF(ISBLANK('Prediction Log'!$N161), "",IF('Prediction Log'!$M161&lt;&gt;'Prediction Log'!$H161, "Y", IF(AND('Prediction Log'!$M161='Prediction Log'!$H161, ABS((-1*'Prediction Log'!$P161))&gt;ABS('Prediction Log'!$D161)), "Y", IF('Prediction Log'!$D161='Prediction Log'!$P161, "PUSH", "N"))))</f>
        <v/>
      </c>
      <c r="R161" s="56" t="str">
        <f>IF(ISBLANK('Prediction Log'!$M161), "",IF('Prediction Log'!$P161&lt;'Prediction Log'!$D161, "Y", IF('Prediction Log'!$P161='Prediction Log'!$D161, "PUSH", "N")))</f>
        <v/>
      </c>
      <c r="S161" s="56" t="str">
        <f>IF(ISBLANK('Prediction Log'!$M161), "",IF('Prediction Log'!$P161&lt;'Prediction Log'!$E161, "Y", IF('Prediction Log'!$P161='Prediction Log'!$E161, "PUSH", "N")))</f>
        <v/>
      </c>
      <c r="T161" s="66" t="str">
        <f>IF(ISBLANK('Prediction Log'!$M161), "",IF('Prediction Log'!$J161='Prediction Log'!$M161, "Y", "N"))</f>
        <v/>
      </c>
      <c r="U161" s="57" t="str">
        <f>IF(ISBLANK('Prediction Log'!$M161),"",IF('Prediction Log'!$M161='Prediction Log'!$H161, "Y", "N"))</f>
        <v/>
      </c>
      <c r="V161" s="52" t="str">
        <f>IF(ISBLANK('Prediction Log'!$M161), "",IF('Prediction Log'!$H161&lt;&gt;'Prediction Log'!$M161, "Y",IF(AND('Prediction Log'!$D161&gt;0, 'Prediction Log'!$P161&gt;'Prediction Log'!$D161), "Y", IF(AND('Prediction Log'!$D161&lt;0, 'Prediction Log'!$P161&lt;'Prediction Log'!$D161), "Y", IF('Prediction Log'!$P161='Prediction Log'!$D161, "PUSH", "N")))))</f>
        <v/>
      </c>
      <c r="W161" s="53" t="str">
        <f>IF(ISBLANK('Prediction Log'!$M161), "",IF(AND('Prediction Log'!$U161="Y", 'Prediction Log'!$V161="Y"), "Y", "N"))</f>
        <v/>
      </c>
      <c r="X161" s="54" t="str">
        <f>IF(ISBLANK('Prediction Log'!$M161),"",IF('Prediction Log'!$M161='Prediction Log'!$I161, "Y", "N"))</f>
        <v/>
      </c>
      <c r="Y161" s="54" t="str">
        <f>IF(ISBLANK('Prediction Log'!$M161), "", IF('Prediction Log'!$Z161="N", "N", "Y"))</f>
        <v/>
      </c>
      <c r="Z161" s="54" t="str">
        <f>IF(ISBLANK('Prediction Log'!$M161), "",IF('Prediction Log'!$I161&lt;&gt;'Prediction Log'!$M161, "Y",IF(AND('Prediction Log'!$E161&gt;0, 'Prediction Log'!$P161&gt;'Prediction Log'!$E161), "Y", IF(AND('Prediction Log'!$E161&lt;0, 'Prediction Log'!$P161&lt;'Prediction Log'!$E161), "Y", IF('Prediction Log'!$P161='Prediction Log'!$E161, "PUSH", "N")))))</f>
        <v/>
      </c>
      <c r="AA161" s="54" t="str">
        <f>IF(ISBLANK('Prediction Log'!$M161), "",IF(AND('Prediction Log'!$X161="Y", 'Prediction Log'!$Z161="Y"), "Y", "N"))</f>
        <v/>
      </c>
      <c r="AB161" s="53" t="str">
        <f>IF(ISBLANK('Prediction Log'!$M161), "",IF('Prediction Log'!$D161&gt;0, 'Prediction Log'!$P161-'Prediction Log'!$D161, IF('Prediction Log'!$D161&lt;0, -'Prediction Log'!$P161+'Prediction Log'!$D161, "NA")))</f>
        <v/>
      </c>
      <c r="AC161" s="53" t="str">
        <f>IF(ISBLANK('Prediction Log'!$M161), "",ABS('Prediction Log'!$AB161))</f>
        <v/>
      </c>
      <c r="AD161" s="54" t="str">
        <f>IF(ISBLANK('Prediction Log'!$M161), "",IF('Prediction Log'!$E161&gt;0, 'Prediction Log'!$P161-'Prediction Log'!$E161, IF('Prediction Log'!$E161&lt;0, -'Prediction Log'!$P161+'Prediction Log'!$E161, "NA")))</f>
        <v/>
      </c>
      <c r="AE161" s="54" t="str">
        <f>IF(ISBLANK('Prediction Log'!$M161), "",ABS('Prediction Log'!$AD161))</f>
        <v/>
      </c>
    </row>
    <row r="162" spans="1:31" x14ac:dyDescent="0.45">
      <c r="A162" t="str">
        <f>IF(ISBLANK(Games!$B162), "",Games!A162)</f>
        <v/>
      </c>
      <c r="B162" t="str">
        <f>IF(ISBLANK(Games!$B162), "",Games!B162)</f>
        <v/>
      </c>
      <c r="C162" t="str">
        <f>IF(ISBLANK(Games!$B162), "",Games!C162)</f>
        <v/>
      </c>
      <c r="D162" t="str">
        <f>IF(ISBLANK(Games!$B162), "",Games!D162)</f>
        <v/>
      </c>
      <c r="E162" t="str">
        <f>IF(ISBLANK(Games!$B162), "",Games!E162)</f>
        <v/>
      </c>
      <c r="F162" s="30" t="e">
        <f>'Calc - Win Probability'!N162</f>
        <v>#N/A</v>
      </c>
      <c r="G162" s="28" t="str">
        <f>Games!H162</f>
        <v/>
      </c>
      <c r="H162" s="64" t="str">
        <f>IF(ISBLANK(Games!B162), "", IF('Prediction Log'!$D162&lt;0, 'Prediction Log'!$B162, 'Prediction Log'!$C162))</f>
        <v/>
      </c>
      <c r="I162" s="60" t="str">
        <f>IF(ISBLANK(Games!$B162), "",Games!F162)</f>
        <v/>
      </c>
      <c r="J162" s="60" t="e">
        <f>IF('Prediction Log'!$F162&gt;0.5, 'Prediction Log'!$B162, IF('Prediction Log'!$F162&lt;0.5, 'Prediction Log'!$C162, "PICK"))</f>
        <v>#N/A</v>
      </c>
      <c r="K162" s="62" t="str">
        <f>IF(ISBLANK(Games!B162), "",IF('Prediction Log'!$J162='Prediction Log'!$B162, 'Prediction Log'!$F162, 1-'Prediction Log'!$F162))</f>
        <v/>
      </c>
      <c r="L162" s="28" t="str">
        <f>IF(ISBLANK(Games!$B162), "",Games!I162)</f>
        <v/>
      </c>
      <c r="P162" s="48" t="str">
        <f>IF(ISBLANK('Prediction Log'!$N162), "",'Prediction Log'!$O162-'Prediction Log'!$N162)</f>
        <v/>
      </c>
      <c r="Q162" s="55" t="str">
        <f>IF(ISBLANK('Prediction Log'!$N162), "",IF('Prediction Log'!$M162&lt;&gt;'Prediction Log'!$H162, "Y", IF(AND('Prediction Log'!$M162='Prediction Log'!$H162, ABS((-1*'Prediction Log'!$P162))&gt;ABS('Prediction Log'!$D162)), "Y", IF('Prediction Log'!$D162='Prediction Log'!$P162, "PUSH", "N"))))</f>
        <v/>
      </c>
      <c r="R162" s="56" t="str">
        <f>IF(ISBLANK('Prediction Log'!$M162), "",IF('Prediction Log'!$P162&lt;'Prediction Log'!$D162, "Y", IF('Prediction Log'!$P162='Prediction Log'!$D162, "PUSH", "N")))</f>
        <v/>
      </c>
      <c r="S162" s="56" t="str">
        <f>IF(ISBLANK('Prediction Log'!$M162), "",IF('Prediction Log'!$P162&lt;'Prediction Log'!$E162, "Y", IF('Prediction Log'!$P162='Prediction Log'!$E162, "PUSH", "N")))</f>
        <v/>
      </c>
      <c r="T162" s="66" t="str">
        <f>IF(ISBLANK('Prediction Log'!$M162), "",IF('Prediction Log'!$J162='Prediction Log'!$M162, "Y", "N"))</f>
        <v/>
      </c>
      <c r="U162" s="57" t="str">
        <f>IF(ISBLANK('Prediction Log'!$M162),"",IF('Prediction Log'!$M162='Prediction Log'!$H162, "Y", "N"))</f>
        <v/>
      </c>
      <c r="V162" s="52" t="str">
        <f>IF(ISBLANK('Prediction Log'!$M162), "",IF('Prediction Log'!$H162&lt;&gt;'Prediction Log'!$M162, "Y",IF(AND('Prediction Log'!$D162&gt;0, 'Prediction Log'!$P162&gt;'Prediction Log'!$D162), "Y", IF(AND('Prediction Log'!$D162&lt;0, 'Prediction Log'!$P162&lt;'Prediction Log'!$D162), "Y", IF('Prediction Log'!$P162='Prediction Log'!$D162, "PUSH", "N")))))</f>
        <v/>
      </c>
      <c r="W162" s="53" t="str">
        <f>IF(ISBLANK('Prediction Log'!$M162), "",IF(AND('Prediction Log'!$U162="Y", 'Prediction Log'!$V162="Y"), "Y", "N"))</f>
        <v/>
      </c>
      <c r="X162" s="54" t="str">
        <f>IF(ISBLANK('Prediction Log'!$M162),"",IF('Prediction Log'!$M162='Prediction Log'!$I162, "Y", "N"))</f>
        <v/>
      </c>
      <c r="Y162" s="54" t="str">
        <f>IF(ISBLANK('Prediction Log'!$M162), "", IF('Prediction Log'!$Z162="N", "N", "Y"))</f>
        <v/>
      </c>
      <c r="Z162" s="54" t="str">
        <f>IF(ISBLANK('Prediction Log'!$M162), "",IF('Prediction Log'!$I162&lt;&gt;'Prediction Log'!$M162, "Y",IF(AND('Prediction Log'!$E162&gt;0, 'Prediction Log'!$P162&gt;'Prediction Log'!$E162), "Y", IF(AND('Prediction Log'!$E162&lt;0, 'Prediction Log'!$P162&lt;'Prediction Log'!$E162), "Y", IF('Prediction Log'!$P162='Prediction Log'!$E162, "PUSH", "N")))))</f>
        <v/>
      </c>
      <c r="AA162" s="54" t="str">
        <f>IF(ISBLANK('Prediction Log'!$M162), "",IF(AND('Prediction Log'!$X162="Y", 'Prediction Log'!$Z162="Y"), "Y", "N"))</f>
        <v/>
      </c>
      <c r="AB162" s="53" t="str">
        <f>IF(ISBLANK('Prediction Log'!$M162), "",IF('Prediction Log'!$D162&gt;0, 'Prediction Log'!$P162-'Prediction Log'!$D162, IF('Prediction Log'!$D162&lt;0, -'Prediction Log'!$P162+'Prediction Log'!$D162, "NA")))</f>
        <v/>
      </c>
      <c r="AC162" s="53" t="str">
        <f>IF(ISBLANK('Prediction Log'!$M162), "",ABS('Prediction Log'!$AB162))</f>
        <v/>
      </c>
      <c r="AD162" s="54" t="str">
        <f>IF(ISBLANK('Prediction Log'!$M162), "",IF('Prediction Log'!$E162&gt;0, 'Prediction Log'!$P162-'Prediction Log'!$E162, IF('Prediction Log'!$E162&lt;0, -'Prediction Log'!$P162+'Prediction Log'!$E162, "NA")))</f>
        <v/>
      </c>
      <c r="AE162" s="54" t="str">
        <f>IF(ISBLANK('Prediction Log'!$M162), "",ABS('Prediction Log'!$AD162))</f>
        <v/>
      </c>
    </row>
    <row r="163" spans="1:31" x14ac:dyDescent="0.45">
      <c r="A163" t="str">
        <f>IF(ISBLANK(Games!$B163), "",Games!A163)</f>
        <v/>
      </c>
      <c r="B163" t="str">
        <f>IF(ISBLANK(Games!$B163), "",Games!B163)</f>
        <v/>
      </c>
      <c r="C163" t="str">
        <f>IF(ISBLANK(Games!$B163), "",Games!C163)</f>
        <v/>
      </c>
      <c r="D163" t="str">
        <f>IF(ISBLANK(Games!$B163), "",Games!D163)</f>
        <v/>
      </c>
      <c r="E163" t="str">
        <f>IF(ISBLANK(Games!$B163), "",Games!E163)</f>
        <v/>
      </c>
      <c r="F163" s="30" t="e">
        <f>'Calc - Win Probability'!N163</f>
        <v>#N/A</v>
      </c>
      <c r="G163" s="28" t="str">
        <f>Games!H163</f>
        <v/>
      </c>
      <c r="H163" s="64" t="str">
        <f>IF(ISBLANK(Games!B163), "", IF('Prediction Log'!$D163&lt;0, 'Prediction Log'!$B163, 'Prediction Log'!$C163))</f>
        <v/>
      </c>
      <c r="I163" s="60" t="str">
        <f>IF(ISBLANK(Games!$B163), "",Games!F163)</f>
        <v/>
      </c>
      <c r="J163" s="60" t="e">
        <f>IF('Prediction Log'!$F163&gt;0.5, 'Prediction Log'!$B163, IF('Prediction Log'!$F163&lt;0.5, 'Prediction Log'!$C163, "PICK"))</f>
        <v>#N/A</v>
      </c>
      <c r="K163" s="62" t="str">
        <f>IF(ISBLANK(Games!B163), "",IF('Prediction Log'!$J163='Prediction Log'!$B163, 'Prediction Log'!$F163, 1-'Prediction Log'!$F163))</f>
        <v/>
      </c>
      <c r="L163" s="28" t="str">
        <f>IF(ISBLANK(Games!$B163), "",Games!I163)</f>
        <v/>
      </c>
      <c r="P163" s="48" t="str">
        <f>IF(ISBLANK('Prediction Log'!$N163), "",'Prediction Log'!$O163-'Prediction Log'!$N163)</f>
        <v/>
      </c>
      <c r="Q163" s="55" t="str">
        <f>IF(ISBLANK('Prediction Log'!$N163), "",IF('Prediction Log'!$M163&lt;&gt;'Prediction Log'!$H163, "Y", IF(AND('Prediction Log'!$M163='Prediction Log'!$H163, ABS((-1*'Prediction Log'!$P163))&gt;ABS('Prediction Log'!$D163)), "Y", IF('Prediction Log'!$D163='Prediction Log'!$P163, "PUSH", "N"))))</f>
        <v/>
      </c>
      <c r="R163" s="56" t="str">
        <f>IF(ISBLANK('Prediction Log'!$M163), "",IF('Prediction Log'!$P163&lt;'Prediction Log'!$D163, "Y", IF('Prediction Log'!$P163='Prediction Log'!$D163, "PUSH", "N")))</f>
        <v/>
      </c>
      <c r="S163" s="56" t="str">
        <f>IF(ISBLANK('Prediction Log'!$M163), "",IF('Prediction Log'!$P163&lt;'Prediction Log'!$E163, "Y", IF('Prediction Log'!$P163='Prediction Log'!$E163, "PUSH", "N")))</f>
        <v/>
      </c>
      <c r="T163" s="66" t="str">
        <f>IF(ISBLANK('Prediction Log'!$M163), "",IF('Prediction Log'!$J163='Prediction Log'!$M163, "Y", "N"))</f>
        <v/>
      </c>
      <c r="U163" s="57" t="str">
        <f>IF(ISBLANK('Prediction Log'!$M163),"",IF('Prediction Log'!$M163='Prediction Log'!$H163, "Y", "N"))</f>
        <v/>
      </c>
      <c r="V163" s="52" t="str">
        <f>IF(ISBLANK('Prediction Log'!$M163), "",IF('Prediction Log'!$H163&lt;&gt;'Prediction Log'!$M163, "Y",IF(AND('Prediction Log'!$D163&gt;0, 'Prediction Log'!$P163&gt;'Prediction Log'!$D163), "Y", IF(AND('Prediction Log'!$D163&lt;0, 'Prediction Log'!$P163&lt;'Prediction Log'!$D163), "Y", IF('Prediction Log'!$P163='Prediction Log'!$D163, "PUSH", "N")))))</f>
        <v/>
      </c>
      <c r="W163" s="53" t="str">
        <f>IF(ISBLANK('Prediction Log'!$M163), "",IF(AND('Prediction Log'!$U163="Y", 'Prediction Log'!$V163="Y"), "Y", "N"))</f>
        <v/>
      </c>
      <c r="X163" s="54" t="str">
        <f>IF(ISBLANK('Prediction Log'!$M163),"",IF('Prediction Log'!$M163='Prediction Log'!$I163, "Y", "N"))</f>
        <v/>
      </c>
      <c r="Y163" s="54" t="str">
        <f>IF(ISBLANK('Prediction Log'!$M163), "", IF('Prediction Log'!$Z163="N", "N", "Y"))</f>
        <v/>
      </c>
      <c r="Z163" s="54" t="str">
        <f>IF(ISBLANK('Prediction Log'!$M163), "",IF('Prediction Log'!$I163&lt;&gt;'Prediction Log'!$M163, "Y",IF(AND('Prediction Log'!$E163&gt;0, 'Prediction Log'!$P163&gt;'Prediction Log'!$E163), "Y", IF(AND('Prediction Log'!$E163&lt;0, 'Prediction Log'!$P163&lt;'Prediction Log'!$E163), "Y", IF('Prediction Log'!$P163='Prediction Log'!$E163, "PUSH", "N")))))</f>
        <v/>
      </c>
      <c r="AA163" s="54" t="str">
        <f>IF(ISBLANK('Prediction Log'!$M163), "",IF(AND('Prediction Log'!$X163="Y", 'Prediction Log'!$Z163="Y"), "Y", "N"))</f>
        <v/>
      </c>
      <c r="AB163" s="53" t="str">
        <f>IF(ISBLANK('Prediction Log'!$M163), "",IF('Prediction Log'!$D163&gt;0, 'Prediction Log'!$P163-'Prediction Log'!$D163, IF('Prediction Log'!$D163&lt;0, -'Prediction Log'!$P163+'Prediction Log'!$D163, "NA")))</f>
        <v/>
      </c>
      <c r="AC163" s="53" t="str">
        <f>IF(ISBLANK('Prediction Log'!$M163), "",ABS('Prediction Log'!$AB163))</f>
        <v/>
      </c>
      <c r="AD163" s="54" t="str">
        <f>IF(ISBLANK('Prediction Log'!$M163), "",IF('Prediction Log'!$E163&gt;0, 'Prediction Log'!$P163-'Prediction Log'!$E163, IF('Prediction Log'!$E163&lt;0, -'Prediction Log'!$P163+'Prediction Log'!$E163, "NA")))</f>
        <v/>
      </c>
      <c r="AE163" s="54" t="str">
        <f>IF(ISBLANK('Prediction Log'!$M163), "",ABS('Prediction Log'!$AD163))</f>
        <v/>
      </c>
    </row>
    <row r="164" spans="1:31" x14ac:dyDescent="0.45">
      <c r="A164" t="str">
        <f>IF(ISBLANK(Games!$B164), "",Games!A164)</f>
        <v/>
      </c>
      <c r="B164" t="str">
        <f>IF(ISBLANK(Games!$B164), "",Games!B164)</f>
        <v/>
      </c>
      <c r="C164" t="str">
        <f>IF(ISBLANK(Games!$B164), "",Games!C164)</f>
        <v/>
      </c>
      <c r="D164" t="str">
        <f>IF(ISBLANK(Games!$B164), "",Games!D164)</f>
        <v/>
      </c>
      <c r="E164" t="str">
        <f>IF(ISBLANK(Games!$B164), "",Games!E164)</f>
        <v/>
      </c>
      <c r="F164" s="30" t="e">
        <f>'Calc - Win Probability'!N164</f>
        <v>#N/A</v>
      </c>
      <c r="G164" s="28" t="str">
        <f>Games!H164</f>
        <v/>
      </c>
      <c r="H164" s="64" t="str">
        <f>IF(ISBLANK(Games!B164), "", IF('Prediction Log'!$D164&lt;0, 'Prediction Log'!$B164, 'Prediction Log'!$C164))</f>
        <v/>
      </c>
      <c r="I164" s="60" t="str">
        <f>IF(ISBLANK(Games!$B164), "",Games!F164)</f>
        <v/>
      </c>
      <c r="J164" s="60" t="e">
        <f>IF('Prediction Log'!$F164&gt;0.5, 'Prediction Log'!$B164, IF('Prediction Log'!$F164&lt;0.5, 'Prediction Log'!$C164, "PICK"))</f>
        <v>#N/A</v>
      </c>
      <c r="K164" s="62" t="str">
        <f>IF(ISBLANK(Games!B164), "",IF('Prediction Log'!$J164='Prediction Log'!$B164, 'Prediction Log'!$F164, 1-'Prediction Log'!$F164))</f>
        <v/>
      </c>
      <c r="L164" s="28" t="str">
        <f>IF(ISBLANK(Games!$B164), "",Games!I164)</f>
        <v/>
      </c>
      <c r="P164" s="48" t="str">
        <f>IF(ISBLANK('Prediction Log'!$N164), "",'Prediction Log'!$O164-'Prediction Log'!$N164)</f>
        <v/>
      </c>
      <c r="Q164" s="55" t="str">
        <f>IF(ISBLANK('Prediction Log'!$N164), "",IF('Prediction Log'!$M164&lt;&gt;'Prediction Log'!$H164, "Y", IF(AND('Prediction Log'!$M164='Prediction Log'!$H164, ABS((-1*'Prediction Log'!$P164))&gt;ABS('Prediction Log'!$D164)), "Y", IF('Prediction Log'!$D164='Prediction Log'!$P164, "PUSH", "N"))))</f>
        <v/>
      </c>
      <c r="R164" s="56" t="str">
        <f>IF(ISBLANK('Prediction Log'!$M164), "",IF('Prediction Log'!$P164&lt;'Prediction Log'!$D164, "Y", IF('Prediction Log'!$P164='Prediction Log'!$D164, "PUSH", "N")))</f>
        <v/>
      </c>
      <c r="S164" s="56" t="str">
        <f>IF(ISBLANK('Prediction Log'!$M164), "",IF('Prediction Log'!$P164&lt;'Prediction Log'!$E164, "Y", IF('Prediction Log'!$P164='Prediction Log'!$E164, "PUSH", "N")))</f>
        <v/>
      </c>
      <c r="T164" s="66" t="str">
        <f>IF(ISBLANK('Prediction Log'!$M164), "",IF('Prediction Log'!$J164='Prediction Log'!$M164, "Y", "N"))</f>
        <v/>
      </c>
      <c r="U164" s="57" t="str">
        <f>IF(ISBLANK('Prediction Log'!$M164),"",IF('Prediction Log'!$M164='Prediction Log'!$H164, "Y", "N"))</f>
        <v/>
      </c>
      <c r="V164" s="52" t="str">
        <f>IF(ISBLANK('Prediction Log'!$M164), "",IF('Prediction Log'!$H164&lt;&gt;'Prediction Log'!$M164, "Y",IF(AND('Prediction Log'!$D164&gt;0, 'Prediction Log'!$P164&gt;'Prediction Log'!$D164), "Y", IF(AND('Prediction Log'!$D164&lt;0, 'Prediction Log'!$P164&lt;'Prediction Log'!$D164), "Y", IF('Prediction Log'!$P164='Prediction Log'!$D164, "PUSH", "N")))))</f>
        <v/>
      </c>
      <c r="W164" s="53" t="str">
        <f>IF(ISBLANK('Prediction Log'!$M164), "",IF(AND('Prediction Log'!$U164="Y", 'Prediction Log'!$V164="Y"), "Y", "N"))</f>
        <v/>
      </c>
      <c r="X164" s="54" t="str">
        <f>IF(ISBLANK('Prediction Log'!$M164),"",IF('Prediction Log'!$M164='Prediction Log'!$I164, "Y", "N"))</f>
        <v/>
      </c>
      <c r="Y164" s="54" t="str">
        <f>IF(ISBLANK('Prediction Log'!$M164), "", IF('Prediction Log'!$Z164="N", "N", "Y"))</f>
        <v/>
      </c>
      <c r="Z164" s="54" t="str">
        <f>IF(ISBLANK('Prediction Log'!$M164), "",IF('Prediction Log'!$I164&lt;&gt;'Prediction Log'!$M164, "Y",IF(AND('Prediction Log'!$E164&gt;0, 'Prediction Log'!$P164&gt;'Prediction Log'!$E164), "Y", IF(AND('Prediction Log'!$E164&lt;0, 'Prediction Log'!$P164&lt;'Prediction Log'!$E164), "Y", IF('Prediction Log'!$P164='Prediction Log'!$E164, "PUSH", "N")))))</f>
        <v/>
      </c>
      <c r="AA164" s="54" t="str">
        <f>IF(ISBLANK('Prediction Log'!$M164), "",IF(AND('Prediction Log'!$X164="Y", 'Prediction Log'!$Z164="Y"), "Y", "N"))</f>
        <v/>
      </c>
      <c r="AB164" s="53" t="str">
        <f>IF(ISBLANK('Prediction Log'!$M164), "",IF('Prediction Log'!$D164&gt;0, 'Prediction Log'!$P164-'Prediction Log'!$D164, IF('Prediction Log'!$D164&lt;0, -'Prediction Log'!$P164+'Prediction Log'!$D164, "NA")))</f>
        <v/>
      </c>
      <c r="AC164" s="53" t="str">
        <f>IF(ISBLANK('Prediction Log'!$M164), "",ABS('Prediction Log'!$AB164))</f>
        <v/>
      </c>
      <c r="AD164" s="54" t="str">
        <f>IF(ISBLANK('Prediction Log'!$M164), "",IF('Prediction Log'!$E164&gt;0, 'Prediction Log'!$P164-'Prediction Log'!$E164, IF('Prediction Log'!$E164&lt;0, -'Prediction Log'!$P164+'Prediction Log'!$E164, "NA")))</f>
        <v/>
      </c>
      <c r="AE164" s="54" t="str">
        <f>IF(ISBLANK('Prediction Log'!$M164), "",ABS('Prediction Log'!$AD164))</f>
        <v/>
      </c>
    </row>
    <row r="165" spans="1:31" x14ac:dyDescent="0.45">
      <c r="A165" t="str">
        <f>IF(ISBLANK(Games!$B165), "",Games!A165)</f>
        <v/>
      </c>
      <c r="B165" t="str">
        <f>IF(ISBLANK(Games!$B165), "",Games!B165)</f>
        <v/>
      </c>
      <c r="C165" t="str">
        <f>IF(ISBLANK(Games!$B165), "",Games!C165)</f>
        <v/>
      </c>
      <c r="D165" t="str">
        <f>IF(ISBLANK(Games!$B165), "",Games!D165)</f>
        <v/>
      </c>
      <c r="E165" t="str">
        <f>IF(ISBLANK(Games!$B165), "",Games!E165)</f>
        <v/>
      </c>
      <c r="F165" s="30" t="e">
        <f>'Calc - Win Probability'!N165</f>
        <v>#N/A</v>
      </c>
      <c r="G165" s="28" t="str">
        <f>Games!H165</f>
        <v/>
      </c>
      <c r="H165" s="64" t="str">
        <f>IF(ISBLANK(Games!B165), "", IF('Prediction Log'!$D165&lt;0, 'Prediction Log'!$B165, 'Prediction Log'!$C165))</f>
        <v/>
      </c>
      <c r="I165" s="60" t="str">
        <f>IF(ISBLANK(Games!$B165), "",Games!F165)</f>
        <v/>
      </c>
      <c r="J165" s="60" t="e">
        <f>IF('Prediction Log'!$F165&gt;0.5, 'Prediction Log'!$B165, IF('Prediction Log'!$F165&lt;0.5, 'Prediction Log'!$C165, "PICK"))</f>
        <v>#N/A</v>
      </c>
      <c r="K165" s="62" t="str">
        <f>IF(ISBLANK(Games!B165), "",IF('Prediction Log'!$J165='Prediction Log'!$B165, 'Prediction Log'!$F165, 1-'Prediction Log'!$F165))</f>
        <v/>
      </c>
      <c r="L165" s="28" t="str">
        <f>IF(ISBLANK(Games!$B165), "",Games!I165)</f>
        <v/>
      </c>
      <c r="P165" s="48" t="str">
        <f>IF(ISBLANK('Prediction Log'!$N165), "",'Prediction Log'!$O165-'Prediction Log'!$N165)</f>
        <v/>
      </c>
      <c r="Q165" s="55" t="str">
        <f>IF(ISBLANK('Prediction Log'!$N165), "",IF('Prediction Log'!$M165&lt;&gt;'Prediction Log'!$H165, "Y", IF(AND('Prediction Log'!$M165='Prediction Log'!$H165, ABS((-1*'Prediction Log'!$P165))&gt;ABS('Prediction Log'!$D165)), "Y", IF('Prediction Log'!$D165='Prediction Log'!$P165, "PUSH", "N"))))</f>
        <v/>
      </c>
      <c r="R165" s="56" t="str">
        <f>IF(ISBLANK('Prediction Log'!$M165), "",IF('Prediction Log'!$P165&lt;'Prediction Log'!$D165, "Y", IF('Prediction Log'!$P165='Prediction Log'!$D165, "PUSH", "N")))</f>
        <v/>
      </c>
      <c r="S165" s="56" t="str">
        <f>IF(ISBLANK('Prediction Log'!$M165), "",IF('Prediction Log'!$P165&lt;'Prediction Log'!$E165, "Y", IF('Prediction Log'!$P165='Prediction Log'!$E165, "PUSH", "N")))</f>
        <v/>
      </c>
      <c r="T165" s="66" t="str">
        <f>IF(ISBLANK('Prediction Log'!$M165), "",IF('Prediction Log'!$J165='Prediction Log'!$M165, "Y", "N"))</f>
        <v/>
      </c>
      <c r="U165" s="57" t="str">
        <f>IF(ISBLANK('Prediction Log'!$M165),"",IF('Prediction Log'!$M165='Prediction Log'!$H165, "Y", "N"))</f>
        <v/>
      </c>
      <c r="V165" s="52" t="str">
        <f>IF(ISBLANK('Prediction Log'!$M165), "",IF('Prediction Log'!$H165&lt;&gt;'Prediction Log'!$M165, "Y",IF(AND('Prediction Log'!$D165&gt;0, 'Prediction Log'!$P165&gt;'Prediction Log'!$D165), "Y", IF(AND('Prediction Log'!$D165&lt;0, 'Prediction Log'!$P165&lt;'Prediction Log'!$D165), "Y", IF('Prediction Log'!$P165='Prediction Log'!$D165, "PUSH", "N")))))</f>
        <v/>
      </c>
      <c r="W165" s="53" t="str">
        <f>IF(ISBLANK('Prediction Log'!$M165), "",IF(AND('Prediction Log'!$U165="Y", 'Prediction Log'!$V165="Y"), "Y", "N"))</f>
        <v/>
      </c>
      <c r="X165" s="54" t="str">
        <f>IF(ISBLANK('Prediction Log'!$M165),"",IF('Prediction Log'!$M165='Prediction Log'!$I165, "Y", "N"))</f>
        <v/>
      </c>
      <c r="Y165" s="54" t="str">
        <f>IF(ISBLANK('Prediction Log'!$M165), "", IF('Prediction Log'!$Z165="N", "N", "Y"))</f>
        <v/>
      </c>
      <c r="Z165" s="54" t="str">
        <f>IF(ISBLANK('Prediction Log'!$M165), "",IF('Prediction Log'!$I165&lt;&gt;'Prediction Log'!$M165, "Y",IF(AND('Prediction Log'!$E165&gt;0, 'Prediction Log'!$P165&gt;'Prediction Log'!$E165), "Y", IF(AND('Prediction Log'!$E165&lt;0, 'Prediction Log'!$P165&lt;'Prediction Log'!$E165), "Y", IF('Prediction Log'!$P165='Prediction Log'!$E165, "PUSH", "N")))))</f>
        <v/>
      </c>
      <c r="AA165" s="54" t="str">
        <f>IF(ISBLANK('Prediction Log'!$M165), "",IF(AND('Prediction Log'!$X165="Y", 'Prediction Log'!$Z165="Y"), "Y", "N"))</f>
        <v/>
      </c>
      <c r="AB165" s="53" t="str">
        <f>IF(ISBLANK('Prediction Log'!$M165), "",IF('Prediction Log'!$D165&gt;0, 'Prediction Log'!$P165-'Prediction Log'!$D165, IF('Prediction Log'!$D165&lt;0, -'Prediction Log'!$P165+'Prediction Log'!$D165, "NA")))</f>
        <v/>
      </c>
      <c r="AC165" s="53" t="str">
        <f>IF(ISBLANK('Prediction Log'!$M165), "",ABS('Prediction Log'!$AB165))</f>
        <v/>
      </c>
      <c r="AD165" s="54" t="str">
        <f>IF(ISBLANK('Prediction Log'!$M165), "",IF('Prediction Log'!$E165&gt;0, 'Prediction Log'!$P165-'Prediction Log'!$E165, IF('Prediction Log'!$E165&lt;0, -'Prediction Log'!$P165+'Prediction Log'!$E165, "NA")))</f>
        <v/>
      </c>
      <c r="AE165" s="54" t="str">
        <f>IF(ISBLANK('Prediction Log'!$M165), "",ABS('Prediction Log'!$AD165))</f>
        <v/>
      </c>
    </row>
    <row r="166" spans="1:31" x14ac:dyDescent="0.45">
      <c r="A166" t="str">
        <f>IF(ISBLANK(Games!$B166), "",Games!A166)</f>
        <v/>
      </c>
      <c r="B166" t="str">
        <f>IF(ISBLANK(Games!$B166), "",Games!B166)</f>
        <v/>
      </c>
      <c r="C166" t="str">
        <f>IF(ISBLANK(Games!$B166), "",Games!C166)</f>
        <v/>
      </c>
      <c r="D166" t="str">
        <f>IF(ISBLANK(Games!$B166), "",Games!D166)</f>
        <v/>
      </c>
      <c r="E166" t="str">
        <f>IF(ISBLANK(Games!$B166), "",Games!E166)</f>
        <v/>
      </c>
      <c r="F166" s="30" t="e">
        <f>'Calc - Win Probability'!N166</f>
        <v>#N/A</v>
      </c>
      <c r="G166" s="28" t="str">
        <f>Games!H166</f>
        <v/>
      </c>
      <c r="H166" s="64" t="str">
        <f>IF(ISBLANK(Games!B166), "", IF('Prediction Log'!$D166&lt;0, 'Prediction Log'!$B166, 'Prediction Log'!$C166))</f>
        <v/>
      </c>
      <c r="I166" s="60" t="str">
        <f>IF(ISBLANK(Games!$B166), "",Games!F166)</f>
        <v/>
      </c>
      <c r="J166" s="60" t="e">
        <f>IF('Prediction Log'!$F166&gt;0.5, 'Prediction Log'!$B166, IF('Prediction Log'!$F166&lt;0.5, 'Prediction Log'!$C166, "PICK"))</f>
        <v>#N/A</v>
      </c>
      <c r="K166" s="62" t="str">
        <f>IF(ISBLANK(Games!B166), "",IF('Prediction Log'!$J166='Prediction Log'!$B166, 'Prediction Log'!$F166, 1-'Prediction Log'!$F166))</f>
        <v/>
      </c>
      <c r="L166" s="28" t="str">
        <f>IF(ISBLANK(Games!$B166), "",Games!I166)</f>
        <v/>
      </c>
      <c r="P166" s="48" t="str">
        <f>IF(ISBLANK('Prediction Log'!$N166), "",'Prediction Log'!$O166-'Prediction Log'!$N166)</f>
        <v/>
      </c>
      <c r="Q166" s="55" t="str">
        <f>IF(ISBLANK('Prediction Log'!$N166), "",IF('Prediction Log'!$M166&lt;&gt;'Prediction Log'!$H166, "Y", IF(AND('Prediction Log'!$M166='Prediction Log'!$H166, ABS((-1*'Prediction Log'!$P166))&gt;ABS('Prediction Log'!$D166)), "Y", IF('Prediction Log'!$D166='Prediction Log'!$P166, "PUSH", "N"))))</f>
        <v/>
      </c>
      <c r="R166" s="56" t="str">
        <f>IF(ISBLANK('Prediction Log'!$M166), "",IF('Prediction Log'!$P166&lt;'Prediction Log'!$D166, "Y", IF('Prediction Log'!$P166='Prediction Log'!$D166, "PUSH", "N")))</f>
        <v/>
      </c>
      <c r="S166" s="56" t="str">
        <f>IF(ISBLANK('Prediction Log'!$M166), "",IF('Prediction Log'!$P166&lt;'Prediction Log'!$E166, "Y", IF('Prediction Log'!$P166='Prediction Log'!$E166, "PUSH", "N")))</f>
        <v/>
      </c>
      <c r="T166" s="66" t="str">
        <f>IF(ISBLANK('Prediction Log'!$M166), "",IF('Prediction Log'!$J166='Prediction Log'!$M166, "Y", "N"))</f>
        <v/>
      </c>
      <c r="U166" s="57" t="str">
        <f>IF(ISBLANK('Prediction Log'!$M166),"",IF('Prediction Log'!$M166='Prediction Log'!$H166, "Y", "N"))</f>
        <v/>
      </c>
      <c r="V166" s="52" t="str">
        <f>IF(ISBLANK('Prediction Log'!$M166), "",IF('Prediction Log'!$H166&lt;&gt;'Prediction Log'!$M166, "Y",IF(AND('Prediction Log'!$D166&gt;0, 'Prediction Log'!$P166&gt;'Prediction Log'!$D166), "Y", IF(AND('Prediction Log'!$D166&lt;0, 'Prediction Log'!$P166&lt;'Prediction Log'!$D166), "Y", IF('Prediction Log'!$P166='Prediction Log'!$D166, "PUSH", "N")))))</f>
        <v/>
      </c>
      <c r="W166" s="53" t="str">
        <f>IF(ISBLANK('Prediction Log'!$M166), "",IF(AND('Prediction Log'!$U166="Y", 'Prediction Log'!$V166="Y"), "Y", "N"))</f>
        <v/>
      </c>
      <c r="X166" s="54" t="str">
        <f>IF(ISBLANK('Prediction Log'!$M166),"",IF('Prediction Log'!$M166='Prediction Log'!$I166, "Y", "N"))</f>
        <v/>
      </c>
      <c r="Y166" s="54" t="str">
        <f>IF(ISBLANK('Prediction Log'!$M166), "", IF('Prediction Log'!$Z166="N", "N", "Y"))</f>
        <v/>
      </c>
      <c r="Z166" s="54" t="str">
        <f>IF(ISBLANK('Prediction Log'!$M166), "",IF('Prediction Log'!$I166&lt;&gt;'Prediction Log'!$M166, "Y",IF(AND('Prediction Log'!$E166&gt;0, 'Prediction Log'!$P166&gt;'Prediction Log'!$E166), "Y", IF(AND('Prediction Log'!$E166&lt;0, 'Prediction Log'!$P166&lt;'Prediction Log'!$E166), "Y", IF('Prediction Log'!$P166='Prediction Log'!$E166, "PUSH", "N")))))</f>
        <v/>
      </c>
      <c r="AA166" s="54" t="str">
        <f>IF(ISBLANK('Prediction Log'!$M166), "",IF(AND('Prediction Log'!$X166="Y", 'Prediction Log'!$Z166="Y"), "Y", "N"))</f>
        <v/>
      </c>
      <c r="AB166" s="53" t="str">
        <f>IF(ISBLANK('Prediction Log'!$M166), "",IF('Prediction Log'!$D166&gt;0, 'Prediction Log'!$P166-'Prediction Log'!$D166, IF('Prediction Log'!$D166&lt;0, -'Prediction Log'!$P166+'Prediction Log'!$D166, "NA")))</f>
        <v/>
      </c>
      <c r="AC166" s="53" t="str">
        <f>IF(ISBLANK('Prediction Log'!$M166), "",ABS('Prediction Log'!$AB166))</f>
        <v/>
      </c>
      <c r="AD166" s="54" t="str">
        <f>IF(ISBLANK('Prediction Log'!$M166), "",IF('Prediction Log'!$E166&gt;0, 'Prediction Log'!$P166-'Prediction Log'!$E166, IF('Prediction Log'!$E166&lt;0, -'Prediction Log'!$P166+'Prediction Log'!$E166, "NA")))</f>
        <v/>
      </c>
      <c r="AE166" s="54" t="str">
        <f>IF(ISBLANK('Prediction Log'!$M166), "",ABS('Prediction Log'!$AD166))</f>
        <v/>
      </c>
    </row>
    <row r="167" spans="1:31" x14ac:dyDescent="0.45">
      <c r="A167" t="str">
        <f>IF(ISBLANK(Games!$B167), "",Games!A167)</f>
        <v/>
      </c>
      <c r="B167" t="str">
        <f>IF(ISBLANK(Games!$B167), "",Games!B167)</f>
        <v/>
      </c>
      <c r="C167" t="str">
        <f>IF(ISBLANK(Games!$B167), "",Games!C167)</f>
        <v/>
      </c>
      <c r="D167" t="str">
        <f>IF(ISBLANK(Games!$B167), "",Games!D167)</f>
        <v/>
      </c>
      <c r="E167" t="str">
        <f>IF(ISBLANK(Games!$B167), "",Games!E167)</f>
        <v/>
      </c>
      <c r="F167" s="30" t="e">
        <f>'Calc - Win Probability'!N167</f>
        <v>#N/A</v>
      </c>
      <c r="G167" s="28" t="str">
        <f>Games!H167</f>
        <v/>
      </c>
      <c r="H167" s="64" t="str">
        <f>IF(ISBLANK(Games!B167), "", IF('Prediction Log'!$D167&lt;0, 'Prediction Log'!$B167, 'Prediction Log'!$C167))</f>
        <v/>
      </c>
      <c r="I167" s="60" t="str">
        <f>IF(ISBLANK(Games!$B167), "",Games!F167)</f>
        <v/>
      </c>
      <c r="J167" s="60" t="e">
        <f>IF('Prediction Log'!$F167&gt;0.5, 'Prediction Log'!$B167, IF('Prediction Log'!$F167&lt;0.5, 'Prediction Log'!$C167, "PICK"))</f>
        <v>#N/A</v>
      </c>
      <c r="K167" s="62" t="str">
        <f>IF(ISBLANK(Games!B167), "",IF('Prediction Log'!$J167='Prediction Log'!$B167, 'Prediction Log'!$F167, 1-'Prediction Log'!$F167))</f>
        <v/>
      </c>
      <c r="L167" s="28" t="str">
        <f>IF(ISBLANK(Games!$B167), "",Games!I167)</f>
        <v/>
      </c>
      <c r="P167" s="48" t="str">
        <f>IF(ISBLANK('Prediction Log'!$N167), "",'Prediction Log'!$O167-'Prediction Log'!$N167)</f>
        <v/>
      </c>
      <c r="Q167" s="55" t="str">
        <f>IF(ISBLANK('Prediction Log'!$N167), "",IF('Prediction Log'!$M167&lt;&gt;'Prediction Log'!$H167, "Y", IF(AND('Prediction Log'!$M167='Prediction Log'!$H167, ABS((-1*'Prediction Log'!$P167))&gt;ABS('Prediction Log'!$D167)), "Y", IF('Prediction Log'!$D167='Prediction Log'!$P167, "PUSH", "N"))))</f>
        <v/>
      </c>
      <c r="R167" s="56" t="str">
        <f>IF(ISBLANK('Prediction Log'!$M167), "",IF('Prediction Log'!$P167&lt;'Prediction Log'!$D167, "Y", IF('Prediction Log'!$P167='Prediction Log'!$D167, "PUSH", "N")))</f>
        <v/>
      </c>
      <c r="S167" s="56" t="str">
        <f>IF(ISBLANK('Prediction Log'!$M167), "",IF('Prediction Log'!$P167&lt;'Prediction Log'!$E167, "Y", IF('Prediction Log'!$P167='Prediction Log'!$E167, "PUSH", "N")))</f>
        <v/>
      </c>
      <c r="T167" s="66" t="str">
        <f>IF(ISBLANK('Prediction Log'!$M167), "",IF('Prediction Log'!$J167='Prediction Log'!$M167, "Y", "N"))</f>
        <v/>
      </c>
      <c r="U167" s="57" t="str">
        <f>IF(ISBLANK('Prediction Log'!$M167),"",IF('Prediction Log'!$M167='Prediction Log'!$H167, "Y", "N"))</f>
        <v/>
      </c>
      <c r="V167" s="52" t="str">
        <f>IF(ISBLANK('Prediction Log'!$M167), "",IF('Prediction Log'!$H167&lt;&gt;'Prediction Log'!$M167, "Y",IF(AND('Prediction Log'!$D167&gt;0, 'Prediction Log'!$P167&gt;'Prediction Log'!$D167), "Y", IF(AND('Prediction Log'!$D167&lt;0, 'Prediction Log'!$P167&lt;'Prediction Log'!$D167), "Y", IF('Prediction Log'!$P167='Prediction Log'!$D167, "PUSH", "N")))))</f>
        <v/>
      </c>
      <c r="W167" s="53" t="str">
        <f>IF(ISBLANK('Prediction Log'!$M167), "",IF(AND('Prediction Log'!$U167="Y", 'Prediction Log'!$V167="Y"), "Y", "N"))</f>
        <v/>
      </c>
      <c r="X167" s="54" t="str">
        <f>IF(ISBLANK('Prediction Log'!$M167),"",IF('Prediction Log'!$M167='Prediction Log'!$I167, "Y", "N"))</f>
        <v/>
      </c>
      <c r="Y167" s="54" t="str">
        <f>IF(ISBLANK('Prediction Log'!$M167), "", IF('Prediction Log'!$Z167="N", "N", "Y"))</f>
        <v/>
      </c>
      <c r="Z167" s="54" t="str">
        <f>IF(ISBLANK('Prediction Log'!$M167), "",IF('Prediction Log'!$I167&lt;&gt;'Prediction Log'!$M167, "Y",IF(AND('Prediction Log'!$E167&gt;0, 'Prediction Log'!$P167&gt;'Prediction Log'!$E167), "Y", IF(AND('Prediction Log'!$E167&lt;0, 'Prediction Log'!$P167&lt;'Prediction Log'!$E167), "Y", IF('Prediction Log'!$P167='Prediction Log'!$E167, "PUSH", "N")))))</f>
        <v/>
      </c>
      <c r="AA167" s="54" t="str">
        <f>IF(ISBLANK('Prediction Log'!$M167), "",IF(AND('Prediction Log'!$X167="Y", 'Prediction Log'!$Z167="Y"), "Y", "N"))</f>
        <v/>
      </c>
      <c r="AB167" s="53" t="str">
        <f>IF(ISBLANK('Prediction Log'!$M167), "",IF('Prediction Log'!$D167&gt;0, 'Prediction Log'!$P167-'Prediction Log'!$D167, IF('Prediction Log'!$D167&lt;0, -'Prediction Log'!$P167+'Prediction Log'!$D167, "NA")))</f>
        <v/>
      </c>
      <c r="AC167" s="53" t="str">
        <f>IF(ISBLANK('Prediction Log'!$M167), "",ABS('Prediction Log'!$AB167))</f>
        <v/>
      </c>
      <c r="AD167" s="54" t="str">
        <f>IF(ISBLANK('Prediction Log'!$M167), "",IF('Prediction Log'!$E167&gt;0, 'Prediction Log'!$P167-'Prediction Log'!$E167, IF('Prediction Log'!$E167&lt;0, -'Prediction Log'!$P167+'Prediction Log'!$E167, "NA")))</f>
        <v/>
      </c>
      <c r="AE167" s="54" t="str">
        <f>IF(ISBLANK('Prediction Log'!$M167), "",ABS('Prediction Log'!$AD167))</f>
        <v/>
      </c>
    </row>
    <row r="168" spans="1:31" x14ac:dyDescent="0.45">
      <c r="A168" t="str">
        <f>IF(ISBLANK(Games!$B168), "",Games!A168)</f>
        <v/>
      </c>
      <c r="B168" t="str">
        <f>IF(ISBLANK(Games!$B168), "",Games!B168)</f>
        <v/>
      </c>
      <c r="C168" t="str">
        <f>IF(ISBLANK(Games!$B168), "",Games!C168)</f>
        <v/>
      </c>
      <c r="D168" t="str">
        <f>IF(ISBLANK(Games!$B168), "",Games!D168)</f>
        <v/>
      </c>
      <c r="E168" t="str">
        <f>IF(ISBLANK(Games!$B168), "",Games!E168)</f>
        <v/>
      </c>
      <c r="F168" s="30" t="e">
        <f>'Calc - Win Probability'!N168</f>
        <v>#N/A</v>
      </c>
      <c r="G168" s="28" t="str">
        <f>Games!H168</f>
        <v/>
      </c>
      <c r="H168" s="64" t="str">
        <f>IF(ISBLANK(Games!B168), "", IF('Prediction Log'!$D168&lt;0, 'Prediction Log'!$B168, 'Prediction Log'!$C168))</f>
        <v/>
      </c>
      <c r="I168" s="60" t="str">
        <f>IF(ISBLANK(Games!$B168), "",Games!F168)</f>
        <v/>
      </c>
      <c r="J168" s="60" t="e">
        <f>IF('Prediction Log'!$F168&gt;0.5, 'Prediction Log'!$B168, IF('Prediction Log'!$F168&lt;0.5, 'Prediction Log'!$C168, "PICK"))</f>
        <v>#N/A</v>
      </c>
      <c r="K168" s="62" t="str">
        <f>IF(ISBLANK(Games!B168), "",IF('Prediction Log'!$J168='Prediction Log'!$B168, 'Prediction Log'!$F168, 1-'Prediction Log'!$F168))</f>
        <v/>
      </c>
      <c r="L168" s="28" t="str">
        <f>IF(ISBLANK(Games!$B168), "",Games!I168)</f>
        <v/>
      </c>
      <c r="P168" s="48" t="str">
        <f>IF(ISBLANK('Prediction Log'!$N168), "",'Prediction Log'!$O168-'Prediction Log'!$N168)</f>
        <v/>
      </c>
      <c r="Q168" s="55" t="str">
        <f>IF(ISBLANK('Prediction Log'!$N168), "",IF('Prediction Log'!$M168&lt;&gt;'Prediction Log'!$H168, "Y", IF(AND('Prediction Log'!$M168='Prediction Log'!$H168, ABS((-1*'Prediction Log'!$P168))&gt;ABS('Prediction Log'!$D168)), "Y", IF('Prediction Log'!$D168='Prediction Log'!$P168, "PUSH", "N"))))</f>
        <v/>
      </c>
      <c r="R168" s="56" t="str">
        <f>IF(ISBLANK('Prediction Log'!$M168), "",IF('Prediction Log'!$P168&lt;'Prediction Log'!$D168, "Y", IF('Prediction Log'!$P168='Prediction Log'!$D168, "PUSH", "N")))</f>
        <v/>
      </c>
      <c r="S168" s="56" t="str">
        <f>IF(ISBLANK('Prediction Log'!$M168), "",IF('Prediction Log'!$P168&lt;'Prediction Log'!$E168, "Y", IF('Prediction Log'!$P168='Prediction Log'!$E168, "PUSH", "N")))</f>
        <v/>
      </c>
      <c r="T168" s="66" t="str">
        <f>IF(ISBLANK('Prediction Log'!$M168), "",IF('Prediction Log'!$J168='Prediction Log'!$M168, "Y", "N"))</f>
        <v/>
      </c>
      <c r="U168" s="57" t="str">
        <f>IF(ISBLANK('Prediction Log'!$M168),"",IF('Prediction Log'!$M168='Prediction Log'!$H168, "Y", "N"))</f>
        <v/>
      </c>
      <c r="V168" s="52" t="str">
        <f>IF(ISBLANK('Prediction Log'!$M168), "",IF('Prediction Log'!$H168&lt;&gt;'Prediction Log'!$M168, "Y",IF(AND('Prediction Log'!$D168&gt;0, 'Prediction Log'!$P168&gt;'Prediction Log'!$D168), "Y", IF(AND('Prediction Log'!$D168&lt;0, 'Prediction Log'!$P168&lt;'Prediction Log'!$D168), "Y", IF('Prediction Log'!$P168='Prediction Log'!$D168, "PUSH", "N")))))</f>
        <v/>
      </c>
      <c r="W168" s="53" t="str">
        <f>IF(ISBLANK('Prediction Log'!$M168), "",IF(AND('Prediction Log'!$U168="Y", 'Prediction Log'!$V168="Y"), "Y", "N"))</f>
        <v/>
      </c>
      <c r="X168" s="54" t="str">
        <f>IF(ISBLANK('Prediction Log'!$M168),"",IF('Prediction Log'!$M168='Prediction Log'!$I168, "Y", "N"))</f>
        <v/>
      </c>
      <c r="Y168" s="54" t="str">
        <f>IF(ISBLANK('Prediction Log'!$M168), "", IF('Prediction Log'!$Z168="N", "N", "Y"))</f>
        <v/>
      </c>
      <c r="Z168" s="54" t="str">
        <f>IF(ISBLANK('Prediction Log'!$M168), "",IF('Prediction Log'!$I168&lt;&gt;'Prediction Log'!$M168, "Y",IF(AND('Prediction Log'!$E168&gt;0, 'Prediction Log'!$P168&gt;'Prediction Log'!$E168), "Y", IF(AND('Prediction Log'!$E168&lt;0, 'Prediction Log'!$P168&lt;'Prediction Log'!$E168), "Y", IF('Prediction Log'!$P168='Prediction Log'!$E168, "PUSH", "N")))))</f>
        <v/>
      </c>
      <c r="AA168" s="54" t="str">
        <f>IF(ISBLANK('Prediction Log'!$M168), "",IF(AND('Prediction Log'!$X168="Y", 'Prediction Log'!$Z168="Y"), "Y", "N"))</f>
        <v/>
      </c>
      <c r="AB168" s="53" t="str">
        <f>IF(ISBLANK('Prediction Log'!$M168), "",IF('Prediction Log'!$D168&gt;0, 'Prediction Log'!$P168-'Prediction Log'!$D168, IF('Prediction Log'!$D168&lt;0, -'Prediction Log'!$P168+'Prediction Log'!$D168, "NA")))</f>
        <v/>
      </c>
      <c r="AC168" s="53" t="str">
        <f>IF(ISBLANK('Prediction Log'!$M168), "",ABS('Prediction Log'!$AB168))</f>
        <v/>
      </c>
      <c r="AD168" s="54" t="str">
        <f>IF(ISBLANK('Prediction Log'!$M168), "",IF('Prediction Log'!$E168&gt;0, 'Prediction Log'!$P168-'Prediction Log'!$E168, IF('Prediction Log'!$E168&lt;0, -'Prediction Log'!$P168+'Prediction Log'!$E168, "NA")))</f>
        <v/>
      </c>
      <c r="AE168" s="54" t="str">
        <f>IF(ISBLANK('Prediction Log'!$M168), "",ABS('Prediction Log'!$AD168))</f>
        <v/>
      </c>
    </row>
    <row r="169" spans="1:31" x14ac:dyDescent="0.45">
      <c r="A169" t="str">
        <f>IF(ISBLANK(Games!$B169), "",Games!A169)</f>
        <v/>
      </c>
      <c r="B169" t="str">
        <f>IF(ISBLANK(Games!$B169), "",Games!B169)</f>
        <v/>
      </c>
      <c r="C169" t="str">
        <f>IF(ISBLANK(Games!$B169), "",Games!C169)</f>
        <v/>
      </c>
      <c r="D169" t="str">
        <f>IF(ISBLANK(Games!$B169), "",Games!D169)</f>
        <v/>
      </c>
      <c r="E169" t="str">
        <f>IF(ISBLANK(Games!$B169), "",Games!E169)</f>
        <v/>
      </c>
      <c r="F169" s="30" t="e">
        <f>'Calc - Win Probability'!N169</f>
        <v>#N/A</v>
      </c>
      <c r="G169" s="28" t="str">
        <f>Games!H169</f>
        <v/>
      </c>
      <c r="H169" s="64" t="str">
        <f>IF(ISBLANK(Games!B169), "", IF('Prediction Log'!$D169&lt;0, 'Prediction Log'!$B169, 'Prediction Log'!$C169))</f>
        <v/>
      </c>
      <c r="I169" s="60" t="str">
        <f>IF(ISBLANK(Games!$B169), "",Games!F169)</f>
        <v/>
      </c>
      <c r="J169" s="60" t="e">
        <f>IF('Prediction Log'!$F169&gt;0.5, 'Prediction Log'!$B169, IF('Prediction Log'!$F169&lt;0.5, 'Prediction Log'!$C169, "PICK"))</f>
        <v>#N/A</v>
      </c>
      <c r="K169" s="62" t="str">
        <f>IF(ISBLANK(Games!B169), "",IF('Prediction Log'!$J169='Prediction Log'!$B169, 'Prediction Log'!$F169, 1-'Prediction Log'!$F169))</f>
        <v/>
      </c>
      <c r="L169" s="28" t="str">
        <f>IF(ISBLANK(Games!$B169), "",Games!I169)</f>
        <v/>
      </c>
      <c r="P169" s="48" t="str">
        <f>IF(ISBLANK('Prediction Log'!$N169), "",'Prediction Log'!$O169-'Prediction Log'!$N169)</f>
        <v/>
      </c>
      <c r="Q169" s="55" t="str">
        <f>IF(ISBLANK('Prediction Log'!$N169), "",IF('Prediction Log'!$M169&lt;&gt;'Prediction Log'!$H169, "Y", IF(AND('Prediction Log'!$M169='Prediction Log'!$H169, ABS((-1*'Prediction Log'!$P169))&gt;ABS('Prediction Log'!$D169)), "Y", IF('Prediction Log'!$D169='Prediction Log'!$P169, "PUSH", "N"))))</f>
        <v/>
      </c>
      <c r="R169" s="56" t="str">
        <f>IF(ISBLANK('Prediction Log'!$M169), "",IF('Prediction Log'!$P169&lt;'Prediction Log'!$D169, "Y", IF('Prediction Log'!$P169='Prediction Log'!$D169, "PUSH", "N")))</f>
        <v/>
      </c>
      <c r="S169" s="56" t="str">
        <f>IF(ISBLANK('Prediction Log'!$M169), "",IF('Prediction Log'!$P169&lt;'Prediction Log'!$E169, "Y", IF('Prediction Log'!$P169='Prediction Log'!$E169, "PUSH", "N")))</f>
        <v/>
      </c>
      <c r="T169" s="66" t="str">
        <f>IF(ISBLANK('Prediction Log'!$M169), "",IF('Prediction Log'!$J169='Prediction Log'!$M169, "Y", "N"))</f>
        <v/>
      </c>
      <c r="U169" s="57" t="str">
        <f>IF(ISBLANK('Prediction Log'!$M169),"",IF('Prediction Log'!$M169='Prediction Log'!$H169, "Y", "N"))</f>
        <v/>
      </c>
      <c r="V169" s="52" t="str">
        <f>IF(ISBLANK('Prediction Log'!$M169), "",IF('Prediction Log'!$H169&lt;&gt;'Prediction Log'!$M169, "Y",IF(AND('Prediction Log'!$D169&gt;0, 'Prediction Log'!$P169&gt;'Prediction Log'!$D169), "Y", IF(AND('Prediction Log'!$D169&lt;0, 'Prediction Log'!$P169&lt;'Prediction Log'!$D169), "Y", IF('Prediction Log'!$P169='Prediction Log'!$D169, "PUSH", "N")))))</f>
        <v/>
      </c>
      <c r="W169" s="53" t="str">
        <f>IF(ISBLANK('Prediction Log'!$M169), "",IF(AND('Prediction Log'!$U169="Y", 'Prediction Log'!$V169="Y"), "Y", "N"))</f>
        <v/>
      </c>
      <c r="X169" s="54" t="str">
        <f>IF(ISBLANK('Prediction Log'!$M169),"",IF('Prediction Log'!$M169='Prediction Log'!$I169, "Y", "N"))</f>
        <v/>
      </c>
      <c r="Y169" s="54" t="str">
        <f>IF(ISBLANK('Prediction Log'!$M169), "", IF('Prediction Log'!$Z169="N", "N", "Y"))</f>
        <v/>
      </c>
      <c r="Z169" s="54" t="str">
        <f>IF(ISBLANK('Prediction Log'!$M169), "",IF('Prediction Log'!$I169&lt;&gt;'Prediction Log'!$M169, "Y",IF(AND('Prediction Log'!$E169&gt;0, 'Prediction Log'!$P169&gt;'Prediction Log'!$E169), "Y", IF(AND('Prediction Log'!$E169&lt;0, 'Prediction Log'!$P169&lt;'Prediction Log'!$E169), "Y", IF('Prediction Log'!$P169='Prediction Log'!$E169, "PUSH", "N")))))</f>
        <v/>
      </c>
      <c r="AA169" s="54" t="str">
        <f>IF(ISBLANK('Prediction Log'!$M169), "",IF(AND('Prediction Log'!$X169="Y", 'Prediction Log'!$Z169="Y"), "Y", "N"))</f>
        <v/>
      </c>
      <c r="AB169" s="53" t="str">
        <f>IF(ISBLANK('Prediction Log'!$M169), "",IF('Prediction Log'!$D169&gt;0, 'Prediction Log'!$P169-'Prediction Log'!$D169, IF('Prediction Log'!$D169&lt;0, -'Prediction Log'!$P169+'Prediction Log'!$D169, "NA")))</f>
        <v/>
      </c>
      <c r="AC169" s="53" t="str">
        <f>IF(ISBLANK('Prediction Log'!$M169), "",ABS('Prediction Log'!$AB169))</f>
        <v/>
      </c>
      <c r="AD169" s="54" t="str">
        <f>IF(ISBLANK('Prediction Log'!$M169), "",IF('Prediction Log'!$E169&gt;0, 'Prediction Log'!$P169-'Prediction Log'!$E169, IF('Prediction Log'!$E169&lt;0, -'Prediction Log'!$P169+'Prediction Log'!$E169, "NA")))</f>
        <v/>
      </c>
      <c r="AE169" s="54" t="str">
        <f>IF(ISBLANK('Prediction Log'!$M169), "",ABS('Prediction Log'!$AD169))</f>
        <v/>
      </c>
    </row>
    <row r="170" spans="1:31" x14ac:dyDescent="0.45">
      <c r="A170" t="str">
        <f>IF(ISBLANK(Games!$B170), "",Games!A170)</f>
        <v/>
      </c>
      <c r="B170" t="str">
        <f>IF(ISBLANK(Games!$B170), "",Games!B170)</f>
        <v/>
      </c>
      <c r="C170" t="str">
        <f>IF(ISBLANK(Games!$B170), "",Games!C170)</f>
        <v/>
      </c>
      <c r="D170" t="str">
        <f>IF(ISBLANK(Games!$B170), "",Games!D170)</f>
        <v/>
      </c>
      <c r="E170" t="str">
        <f>IF(ISBLANK(Games!$B170), "",Games!E170)</f>
        <v/>
      </c>
      <c r="F170" s="30" t="e">
        <f>'Calc - Win Probability'!N170</f>
        <v>#N/A</v>
      </c>
      <c r="G170" s="28" t="str">
        <f>Games!H170</f>
        <v/>
      </c>
      <c r="H170" s="64" t="str">
        <f>IF(ISBLANK(Games!B170), "", IF('Prediction Log'!$D170&lt;0, 'Prediction Log'!$B170, 'Prediction Log'!$C170))</f>
        <v/>
      </c>
      <c r="I170" s="60" t="str">
        <f>IF(ISBLANK(Games!$B170), "",Games!F170)</f>
        <v/>
      </c>
      <c r="J170" s="60" t="e">
        <f>IF('Prediction Log'!$F170&gt;0.5, 'Prediction Log'!$B170, IF('Prediction Log'!$F170&lt;0.5, 'Prediction Log'!$C170, "PICK"))</f>
        <v>#N/A</v>
      </c>
      <c r="K170" s="62" t="str">
        <f>IF(ISBLANK(Games!B170), "",IF('Prediction Log'!$J170='Prediction Log'!$B170, 'Prediction Log'!$F170, 1-'Prediction Log'!$F170))</f>
        <v/>
      </c>
      <c r="L170" s="28" t="str">
        <f>IF(ISBLANK(Games!$B170), "",Games!I170)</f>
        <v/>
      </c>
      <c r="P170" s="48" t="str">
        <f>IF(ISBLANK('Prediction Log'!$N170), "",'Prediction Log'!$O170-'Prediction Log'!$N170)</f>
        <v/>
      </c>
      <c r="Q170" s="55" t="str">
        <f>IF(ISBLANK('Prediction Log'!$N170), "",IF('Prediction Log'!$M170&lt;&gt;'Prediction Log'!$H170, "Y", IF(AND('Prediction Log'!$M170='Prediction Log'!$H170, ABS((-1*'Prediction Log'!$P170))&gt;ABS('Prediction Log'!$D170)), "Y", IF('Prediction Log'!$D170='Prediction Log'!$P170, "PUSH", "N"))))</f>
        <v/>
      </c>
      <c r="R170" s="56" t="str">
        <f>IF(ISBLANK('Prediction Log'!$M170), "",IF('Prediction Log'!$P170&lt;'Prediction Log'!$D170, "Y", IF('Prediction Log'!$P170='Prediction Log'!$D170, "PUSH", "N")))</f>
        <v/>
      </c>
      <c r="S170" s="56" t="str">
        <f>IF(ISBLANK('Prediction Log'!$M170), "",IF('Prediction Log'!$P170&lt;'Prediction Log'!$E170, "Y", IF('Prediction Log'!$P170='Prediction Log'!$E170, "PUSH", "N")))</f>
        <v/>
      </c>
      <c r="T170" s="66" t="str">
        <f>IF(ISBLANK('Prediction Log'!$M170), "",IF('Prediction Log'!$J170='Prediction Log'!$M170, "Y", "N"))</f>
        <v/>
      </c>
      <c r="U170" s="57" t="str">
        <f>IF(ISBLANK('Prediction Log'!$M170),"",IF('Prediction Log'!$M170='Prediction Log'!$H170, "Y", "N"))</f>
        <v/>
      </c>
      <c r="V170" s="52" t="str">
        <f>IF(ISBLANK('Prediction Log'!$M170), "",IF('Prediction Log'!$H170&lt;&gt;'Prediction Log'!$M170, "Y",IF(AND('Prediction Log'!$D170&gt;0, 'Prediction Log'!$P170&gt;'Prediction Log'!$D170), "Y", IF(AND('Prediction Log'!$D170&lt;0, 'Prediction Log'!$P170&lt;'Prediction Log'!$D170), "Y", IF('Prediction Log'!$P170='Prediction Log'!$D170, "PUSH", "N")))))</f>
        <v/>
      </c>
      <c r="W170" s="53" t="str">
        <f>IF(ISBLANK('Prediction Log'!$M170), "",IF(AND('Prediction Log'!$U170="Y", 'Prediction Log'!$V170="Y"), "Y", "N"))</f>
        <v/>
      </c>
      <c r="X170" s="54" t="str">
        <f>IF(ISBLANK('Prediction Log'!$M170),"",IF('Prediction Log'!$M170='Prediction Log'!$I170, "Y", "N"))</f>
        <v/>
      </c>
      <c r="Y170" s="54" t="str">
        <f>IF(ISBLANK('Prediction Log'!$M170), "", IF('Prediction Log'!$Z170="N", "N", "Y"))</f>
        <v/>
      </c>
      <c r="Z170" s="54" t="str">
        <f>IF(ISBLANK('Prediction Log'!$M170), "",IF('Prediction Log'!$I170&lt;&gt;'Prediction Log'!$M170, "Y",IF(AND('Prediction Log'!$E170&gt;0, 'Prediction Log'!$P170&gt;'Prediction Log'!$E170), "Y", IF(AND('Prediction Log'!$E170&lt;0, 'Prediction Log'!$P170&lt;'Prediction Log'!$E170), "Y", IF('Prediction Log'!$P170='Prediction Log'!$E170, "PUSH", "N")))))</f>
        <v/>
      </c>
      <c r="AA170" s="54" t="str">
        <f>IF(ISBLANK('Prediction Log'!$M170), "",IF(AND('Prediction Log'!$X170="Y", 'Prediction Log'!$Z170="Y"), "Y", "N"))</f>
        <v/>
      </c>
      <c r="AB170" s="53" t="str">
        <f>IF(ISBLANK('Prediction Log'!$M170), "",IF('Prediction Log'!$D170&gt;0, 'Prediction Log'!$P170-'Prediction Log'!$D170, IF('Prediction Log'!$D170&lt;0, -'Prediction Log'!$P170+'Prediction Log'!$D170, "NA")))</f>
        <v/>
      </c>
      <c r="AC170" s="53" t="str">
        <f>IF(ISBLANK('Prediction Log'!$M170), "",ABS('Prediction Log'!$AB170))</f>
        <v/>
      </c>
      <c r="AD170" s="54" t="str">
        <f>IF(ISBLANK('Prediction Log'!$M170), "",IF('Prediction Log'!$E170&gt;0, 'Prediction Log'!$P170-'Prediction Log'!$E170, IF('Prediction Log'!$E170&lt;0, -'Prediction Log'!$P170+'Prediction Log'!$E170, "NA")))</f>
        <v/>
      </c>
      <c r="AE170" s="54" t="str">
        <f>IF(ISBLANK('Prediction Log'!$M170), "",ABS('Prediction Log'!$AD170))</f>
        <v/>
      </c>
    </row>
    <row r="171" spans="1:31" x14ac:dyDescent="0.45">
      <c r="A171" t="str">
        <f>IF(ISBLANK(Games!$B171), "",Games!A171)</f>
        <v/>
      </c>
      <c r="B171" t="str">
        <f>IF(ISBLANK(Games!$B171), "",Games!B171)</f>
        <v/>
      </c>
      <c r="C171" t="str">
        <f>IF(ISBLANK(Games!$B171), "",Games!C171)</f>
        <v/>
      </c>
      <c r="D171" t="str">
        <f>IF(ISBLANK(Games!$B171), "",Games!D171)</f>
        <v/>
      </c>
      <c r="E171" t="str">
        <f>IF(ISBLANK(Games!$B171), "",Games!E171)</f>
        <v/>
      </c>
      <c r="F171" s="30" t="e">
        <f>'Calc - Win Probability'!N171</f>
        <v>#N/A</v>
      </c>
      <c r="G171" s="28" t="str">
        <f>Games!H171</f>
        <v/>
      </c>
      <c r="H171" s="64" t="str">
        <f>IF(ISBLANK(Games!B171), "", IF('Prediction Log'!$D171&lt;0, 'Prediction Log'!$B171, 'Prediction Log'!$C171))</f>
        <v/>
      </c>
      <c r="I171" s="60" t="str">
        <f>IF(ISBLANK(Games!$B171), "",Games!F171)</f>
        <v/>
      </c>
      <c r="J171" s="60" t="e">
        <f>IF('Prediction Log'!$F171&gt;0.5, 'Prediction Log'!$B171, IF('Prediction Log'!$F171&lt;0.5, 'Prediction Log'!$C171, "PICK"))</f>
        <v>#N/A</v>
      </c>
      <c r="K171" s="62" t="str">
        <f>IF(ISBLANK(Games!B171), "",IF('Prediction Log'!$J171='Prediction Log'!$B171, 'Prediction Log'!$F171, 1-'Prediction Log'!$F171))</f>
        <v/>
      </c>
      <c r="L171" s="28" t="str">
        <f>IF(ISBLANK(Games!$B171), "",Games!I171)</f>
        <v/>
      </c>
      <c r="P171" s="48" t="str">
        <f>IF(ISBLANK('Prediction Log'!$N171), "",'Prediction Log'!$O171-'Prediction Log'!$N171)</f>
        <v/>
      </c>
      <c r="Q171" s="55" t="str">
        <f>IF(ISBLANK('Prediction Log'!$N171), "",IF('Prediction Log'!$M171&lt;&gt;'Prediction Log'!$H171, "Y", IF(AND('Prediction Log'!$M171='Prediction Log'!$H171, ABS((-1*'Prediction Log'!$P171))&gt;ABS('Prediction Log'!$D171)), "Y", IF('Prediction Log'!$D171='Prediction Log'!$P171, "PUSH", "N"))))</f>
        <v/>
      </c>
      <c r="R171" s="56" t="str">
        <f>IF(ISBLANK('Prediction Log'!$M171), "",IF('Prediction Log'!$P171&lt;'Prediction Log'!$D171, "Y", IF('Prediction Log'!$P171='Prediction Log'!$D171, "PUSH", "N")))</f>
        <v/>
      </c>
      <c r="S171" s="56" t="str">
        <f>IF(ISBLANK('Prediction Log'!$M171), "",IF('Prediction Log'!$P171&lt;'Prediction Log'!$E171, "Y", IF('Prediction Log'!$P171='Prediction Log'!$E171, "PUSH", "N")))</f>
        <v/>
      </c>
      <c r="T171" s="66" t="str">
        <f>IF(ISBLANK('Prediction Log'!$M171), "",IF('Prediction Log'!$J171='Prediction Log'!$M171, "Y", "N"))</f>
        <v/>
      </c>
      <c r="U171" s="57" t="str">
        <f>IF(ISBLANK('Prediction Log'!$M171),"",IF('Prediction Log'!$M171='Prediction Log'!$H171, "Y", "N"))</f>
        <v/>
      </c>
      <c r="V171" s="52" t="str">
        <f>IF(ISBLANK('Prediction Log'!$M171), "",IF('Prediction Log'!$H171&lt;&gt;'Prediction Log'!$M171, "Y",IF(AND('Prediction Log'!$D171&gt;0, 'Prediction Log'!$P171&gt;'Prediction Log'!$D171), "Y", IF(AND('Prediction Log'!$D171&lt;0, 'Prediction Log'!$P171&lt;'Prediction Log'!$D171), "Y", IF('Prediction Log'!$P171='Prediction Log'!$D171, "PUSH", "N")))))</f>
        <v/>
      </c>
      <c r="W171" s="53" t="str">
        <f>IF(ISBLANK('Prediction Log'!$M171), "",IF(AND('Prediction Log'!$U171="Y", 'Prediction Log'!$V171="Y"), "Y", "N"))</f>
        <v/>
      </c>
      <c r="X171" s="54" t="str">
        <f>IF(ISBLANK('Prediction Log'!$M171),"",IF('Prediction Log'!$M171='Prediction Log'!$I171, "Y", "N"))</f>
        <v/>
      </c>
      <c r="Y171" s="54" t="str">
        <f>IF(ISBLANK('Prediction Log'!$M171), "", IF('Prediction Log'!$Z171="N", "N", "Y"))</f>
        <v/>
      </c>
      <c r="Z171" s="54" t="str">
        <f>IF(ISBLANK('Prediction Log'!$M171), "",IF('Prediction Log'!$I171&lt;&gt;'Prediction Log'!$M171, "Y",IF(AND('Prediction Log'!$E171&gt;0, 'Prediction Log'!$P171&gt;'Prediction Log'!$E171), "Y", IF(AND('Prediction Log'!$E171&lt;0, 'Prediction Log'!$P171&lt;'Prediction Log'!$E171), "Y", IF('Prediction Log'!$P171='Prediction Log'!$E171, "PUSH", "N")))))</f>
        <v/>
      </c>
      <c r="AA171" s="54" t="str">
        <f>IF(ISBLANK('Prediction Log'!$M171), "",IF(AND('Prediction Log'!$X171="Y", 'Prediction Log'!$Z171="Y"), "Y", "N"))</f>
        <v/>
      </c>
      <c r="AB171" s="53" t="str">
        <f>IF(ISBLANK('Prediction Log'!$M171), "",IF('Prediction Log'!$D171&gt;0, 'Prediction Log'!$P171-'Prediction Log'!$D171, IF('Prediction Log'!$D171&lt;0, -'Prediction Log'!$P171+'Prediction Log'!$D171, "NA")))</f>
        <v/>
      </c>
      <c r="AC171" s="53" t="str">
        <f>IF(ISBLANK('Prediction Log'!$M171), "",ABS('Prediction Log'!$AB171))</f>
        <v/>
      </c>
      <c r="AD171" s="54" t="str">
        <f>IF(ISBLANK('Prediction Log'!$M171), "",IF('Prediction Log'!$E171&gt;0, 'Prediction Log'!$P171-'Prediction Log'!$E171, IF('Prediction Log'!$E171&lt;0, -'Prediction Log'!$P171+'Prediction Log'!$E171, "NA")))</f>
        <v/>
      </c>
      <c r="AE171" s="54" t="str">
        <f>IF(ISBLANK('Prediction Log'!$M171), "",ABS('Prediction Log'!$AD171))</f>
        <v/>
      </c>
    </row>
    <row r="172" spans="1:31" x14ac:dyDescent="0.45">
      <c r="A172" t="str">
        <f>IF(ISBLANK(Games!$B172), "",Games!A172)</f>
        <v/>
      </c>
      <c r="B172" t="str">
        <f>IF(ISBLANK(Games!$B172), "",Games!B172)</f>
        <v/>
      </c>
      <c r="C172" t="str">
        <f>IF(ISBLANK(Games!$B172), "",Games!C172)</f>
        <v/>
      </c>
      <c r="D172" t="str">
        <f>IF(ISBLANK(Games!$B172), "",Games!D172)</f>
        <v/>
      </c>
      <c r="E172" t="str">
        <f>IF(ISBLANK(Games!$B172), "",Games!E172)</f>
        <v/>
      </c>
      <c r="F172" s="30" t="e">
        <f>'Calc - Win Probability'!N172</f>
        <v>#N/A</v>
      </c>
      <c r="G172" s="28" t="str">
        <f>Games!H172</f>
        <v/>
      </c>
      <c r="H172" s="64" t="str">
        <f>IF(ISBLANK(Games!B172), "", IF('Prediction Log'!$D172&lt;0, 'Prediction Log'!$B172, 'Prediction Log'!$C172))</f>
        <v/>
      </c>
      <c r="I172" s="60" t="str">
        <f>IF(ISBLANK(Games!$B172), "",Games!F172)</f>
        <v/>
      </c>
      <c r="J172" s="60" t="e">
        <f>IF('Prediction Log'!$F172&gt;0.5, 'Prediction Log'!$B172, IF('Prediction Log'!$F172&lt;0.5, 'Prediction Log'!$C172, "PICK"))</f>
        <v>#N/A</v>
      </c>
      <c r="K172" s="62" t="str">
        <f>IF(ISBLANK(Games!B172), "",IF('Prediction Log'!$J172='Prediction Log'!$B172, 'Prediction Log'!$F172, 1-'Prediction Log'!$F172))</f>
        <v/>
      </c>
      <c r="L172" s="28" t="str">
        <f>IF(ISBLANK(Games!$B172), "",Games!I172)</f>
        <v/>
      </c>
      <c r="P172" s="48" t="str">
        <f>IF(ISBLANK('Prediction Log'!$N172), "",'Prediction Log'!$O172-'Prediction Log'!$N172)</f>
        <v/>
      </c>
      <c r="Q172" s="55" t="str">
        <f>IF(ISBLANK('Prediction Log'!$N172), "",IF('Prediction Log'!$M172&lt;&gt;'Prediction Log'!$H172, "Y", IF(AND('Prediction Log'!$M172='Prediction Log'!$H172, ABS((-1*'Prediction Log'!$P172))&gt;ABS('Prediction Log'!$D172)), "Y", IF('Prediction Log'!$D172='Prediction Log'!$P172, "PUSH", "N"))))</f>
        <v/>
      </c>
      <c r="R172" s="56" t="str">
        <f>IF(ISBLANK('Prediction Log'!$M172), "",IF('Prediction Log'!$P172&lt;'Prediction Log'!$D172, "Y", IF('Prediction Log'!$P172='Prediction Log'!$D172, "PUSH", "N")))</f>
        <v/>
      </c>
      <c r="S172" s="56" t="str">
        <f>IF(ISBLANK('Prediction Log'!$M172), "",IF('Prediction Log'!$P172&lt;'Prediction Log'!$E172, "Y", IF('Prediction Log'!$P172='Prediction Log'!$E172, "PUSH", "N")))</f>
        <v/>
      </c>
      <c r="T172" s="66" t="str">
        <f>IF(ISBLANK('Prediction Log'!$M172), "",IF('Prediction Log'!$J172='Prediction Log'!$M172, "Y", "N"))</f>
        <v/>
      </c>
      <c r="U172" s="57" t="str">
        <f>IF(ISBLANK('Prediction Log'!$M172),"",IF('Prediction Log'!$M172='Prediction Log'!$H172, "Y", "N"))</f>
        <v/>
      </c>
      <c r="V172" s="52" t="str">
        <f>IF(ISBLANK('Prediction Log'!$M172), "",IF('Prediction Log'!$H172&lt;&gt;'Prediction Log'!$M172, "Y",IF(AND('Prediction Log'!$D172&gt;0, 'Prediction Log'!$P172&gt;'Prediction Log'!$D172), "Y", IF(AND('Prediction Log'!$D172&lt;0, 'Prediction Log'!$P172&lt;'Prediction Log'!$D172), "Y", IF('Prediction Log'!$P172='Prediction Log'!$D172, "PUSH", "N")))))</f>
        <v/>
      </c>
      <c r="W172" s="53" t="str">
        <f>IF(ISBLANK('Prediction Log'!$M172), "",IF(AND('Prediction Log'!$U172="Y", 'Prediction Log'!$V172="Y"), "Y", "N"))</f>
        <v/>
      </c>
      <c r="X172" s="54" t="str">
        <f>IF(ISBLANK('Prediction Log'!$M172),"",IF('Prediction Log'!$M172='Prediction Log'!$I172, "Y", "N"))</f>
        <v/>
      </c>
      <c r="Y172" s="54" t="str">
        <f>IF(ISBLANK('Prediction Log'!$M172), "", IF('Prediction Log'!$Z172="N", "N", "Y"))</f>
        <v/>
      </c>
      <c r="Z172" s="54" t="str">
        <f>IF(ISBLANK('Prediction Log'!$M172), "",IF('Prediction Log'!$I172&lt;&gt;'Prediction Log'!$M172, "Y",IF(AND('Prediction Log'!$E172&gt;0, 'Prediction Log'!$P172&gt;'Prediction Log'!$E172), "Y", IF(AND('Prediction Log'!$E172&lt;0, 'Prediction Log'!$P172&lt;'Prediction Log'!$E172), "Y", IF('Prediction Log'!$P172='Prediction Log'!$E172, "PUSH", "N")))))</f>
        <v/>
      </c>
      <c r="AA172" s="54" t="str">
        <f>IF(ISBLANK('Prediction Log'!$M172), "",IF(AND('Prediction Log'!$X172="Y", 'Prediction Log'!$Z172="Y"), "Y", "N"))</f>
        <v/>
      </c>
      <c r="AB172" s="53" t="str">
        <f>IF(ISBLANK('Prediction Log'!$M172), "",IF('Prediction Log'!$D172&gt;0, 'Prediction Log'!$P172-'Prediction Log'!$D172, IF('Prediction Log'!$D172&lt;0, -'Prediction Log'!$P172+'Prediction Log'!$D172, "NA")))</f>
        <v/>
      </c>
      <c r="AC172" s="53" t="str">
        <f>IF(ISBLANK('Prediction Log'!$M172), "",ABS('Prediction Log'!$AB172))</f>
        <v/>
      </c>
      <c r="AD172" s="54" t="str">
        <f>IF(ISBLANK('Prediction Log'!$M172), "",IF('Prediction Log'!$E172&gt;0, 'Prediction Log'!$P172-'Prediction Log'!$E172, IF('Prediction Log'!$E172&lt;0, -'Prediction Log'!$P172+'Prediction Log'!$E172, "NA")))</f>
        <v/>
      </c>
      <c r="AE172" s="54" t="str">
        <f>IF(ISBLANK('Prediction Log'!$M172), "",ABS('Prediction Log'!$AD172))</f>
        <v/>
      </c>
    </row>
    <row r="173" spans="1:31" x14ac:dyDescent="0.45">
      <c r="A173" t="str">
        <f>IF(ISBLANK(Games!$B173), "",Games!A173)</f>
        <v/>
      </c>
      <c r="B173" t="str">
        <f>IF(ISBLANK(Games!$B173), "",Games!B173)</f>
        <v/>
      </c>
      <c r="C173" t="str">
        <f>IF(ISBLANK(Games!$B173), "",Games!C173)</f>
        <v/>
      </c>
      <c r="D173" t="str">
        <f>IF(ISBLANK(Games!$B173), "",Games!D173)</f>
        <v/>
      </c>
      <c r="E173" t="str">
        <f>IF(ISBLANK(Games!$B173), "",Games!E173)</f>
        <v/>
      </c>
      <c r="F173" s="30" t="e">
        <f>'Calc - Win Probability'!N173</f>
        <v>#N/A</v>
      </c>
      <c r="G173" s="28" t="str">
        <f>Games!H173</f>
        <v/>
      </c>
      <c r="H173" s="64" t="str">
        <f>IF(ISBLANK(Games!B173), "", IF('Prediction Log'!$D173&lt;0, 'Prediction Log'!$B173, 'Prediction Log'!$C173))</f>
        <v/>
      </c>
      <c r="I173" s="60" t="str">
        <f>IF(ISBLANK(Games!$B173), "",Games!F173)</f>
        <v/>
      </c>
      <c r="J173" s="60" t="e">
        <f>IF('Prediction Log'!$F173&gt;0.5, 'Prediction Log'!$B173, IF('Prediction Log'!$F173&lt;0.5, 'Prediction Log'!$C173, "PICK"))</f>
        <v>#N/A</v>
      </c>
      <c r="K173" s="62" t="str">
        <f>IF(ISBLANK(Games!B173), "",IF('Prediction Log'!$J173='Prediction Log'!$B173, 'Prediction Log'!$F173, 1-'Prediction Log'!$F173))</f>
        <v/>
      </c>
      <c r="L173" s="28" t="str">
        <f>IF(ISBLANK(Games!$B173), "",Games!I173)</f>
        <v/>
      </c>
      <c r="P173" s="48" t="str">
        <f>IF(ISBLANK('Prediction Log'!$N173), "",'Prediction Log'!$O173-'Prediction Log'!$N173)</f>
        <v/>
      </c>
      <c r="Q173" s="55" t="str">
        <f>IF(ISBLANK('Prediction Log'!$N173), "",IF('Prediction Log'!$M173&lt;&gt;'Prediction Log'!$H173, "Y", IF(AND('Prediction Log'!$M173='Prediction Log'!$H173, ABS((-1*'Prediction Log'!$P173))&gt;ABS('Prediction Log'!$D173)), "Y", IF('Prediction Log'!$D173='Prediction Log'!$P173, "PUSH", "N"))))</f>
        <v/>
      </c>
      <c r="R173" s="56" t="str">
        <f>IF(ISBLANK('Prediction Log'!$M173), "",IF('Prediction Log'!$P173&lt;'Prediction Log'!$D173, "Y", IF('Prediction Log'!$P173='Prediction Log'!$D173, "PUSH", "N")))</f>
        <v/>
      </c>
      <c r="S173" s="56" t="str">
        <f>IF(ISBLANK('Prediction Log'!$M173), "",IF('Prediction Log'!$P173&lt;'Prediction Log'!$E173, "Y", IF('Prediction Log'!$P173='Prediction Log'!$E173, "PUSH", "N")))</f>
        <v/>
      </c>
      <c r="T173" s="66" t="str">
        <f>IF(ISBLANK('Prediction Log'!$M173), "",IF('Prediction Log'!$J173='Prediction Log'!$M173, "Y", "N"))</f>
        <v/>
      </c>
      <c r="U173" s="57" t="str">
        <f>IF(ISBLANK('Prediction Log'!$M173),"",IF('Prediction Log'!$M173='Prediction Log'!$H173, "Y", "N"))</f>
        <v/>
      </c>
      <c r="V173" s="52" t="str">
        <f>IF(ISBLANK('Prediction Log'!$M173), "",IF('Prediction Log'!$H173&lt;&gt;'Prediction Log'!$M173, "Y",IF(AND('Prediction Log'!$D173&gt;0, 'Prediction Log'!$P173&gt;'Prediction Log'!$D173), "Y", IF(AND('Prediction Log'!$D173&lt;0, 'Prediction Log'!$P173&lt;'Prediction Log'!$D173), "Y", IF('Prediction Log'!$P173='Prediction Log'!$D173, "PUSH", "N")))))</f>
        <v/>
      </c>
      <c r="W173" s="53" t="str">
        <f>IF(ISBLANK('Prediction Log'!$M173), "",IF(AND('Prediction Log'!$U173="Y", 'Prediction Log'!$V173="Y"), "Y", "N"))</f>
        <v/>
      </c>
      <c r="X173" s="54" t="str">
        <f>IF(ISBLANK('Prediction Log'!$M173),"",IF('Prediction Log'!$M173='Prediction Log'!$I173, "Y", "N"))</f>
        <v/>
      </c>
      <c r="Y173" s="54" t="str">
        <f>IF(ISBLANK('Prediction Log'!$M173), "", IF('Prediction Log'!$Z173="N", "N", "Y"))</f>
        <v/>
      </c>
      <c r="Z173" s="54" t="str">
        <f>IF(ISBLANK('Prediction Log'!$M173), "",IF('Prediction Log'!$I173&lt;&gt;'Prediction Log'!$M173, "Y",IF(AND('Prediction Log'!$E173&gt;0, 'Prediction Log'!$P173&gt;'Prediction Log'!$E173), "Y", IF(AND('Prediction Log'!$E173&lt;0, 'Prediction Log'!$P173&lt;'Prediction Log'!$E173), "Y", IF('Prediction Log'!$P173='Prediction Log'!$E173, "PUSH", "N")))))</f>
        <v/>
      </c>
      <c r="AA173" s="54" t="str">
        <f>IF(ISBLANK('Prediction Log'!$M173), "",IF(AND('Prediction Log'!$X173="Y", 'Prediction Log'!$Z173="Y"), "Y", "N"))</f>
        <v/>
      </c>
      <c r="AB173" s="53" t="str">
        <f>IF(ISBLANK('Prediction Log'!$M173), "",IF('Prediction Log'!$D173&gt;0, 'Prediction Log'!$P173-'Prediction Log'!$D173, IF('Prediction Log'!$D173&lt;0, -'Prediction Log'!$P173+'Prediction Log'!$D173, "NA")))</f>
        <v/>
      </c>
      <c r="AC173" s="53" t="str">
        <f>IF(ISBLANK('Prediction Log'!$M173), "",ABS('Prediction Log'!$AB173))</f>
        <v/>
      </c>
      <c r="AD173" s="54" t="str">
        <f>IF(ISBLANK('Prediction Log'!$M173), "",IF('Prediction Log'!$E173&gt;0, 'Prediction Log'!$P173-'Prediction Log'!$E173, IF('Prediction Log'!$E173&lt;0, -'Prediction Log'!$P173+'Prediction Log'!$E173, "NA")))</f>
        <v/>
      </c>
      <c r="AE173" s="54" t="str">
        <f>IF(ISBLANK('Prediction Log'!$M173), "",ABS('Prediction Log'!$AD173))</f>
        <v/>
      </c>
    </row>
    <row r="174" spans="1:31" x14ac:dyDescent="0.45">
      <c r="A174" t="str">
        <f>IF(ISBLANK(Games!$B174), "",Games!A174)</f>
        <v/>
      </c>
      <c r="B174" t="str">
        <f>IF(ISBLANK(Games!$B174), "",Games!B174)</f>
        <v/>
      </c>
      <c r="C174" t="str">
        <f>IF(ISBLANK(Games!$B174), "",Games!C174)</f>
        <v/>
      </c>
      <c r="D174" t="str">
        <f>IF(ISBLANK(Games!$B174), "",Games!D174)</f>
        <v/>
      </c>
      <c r="E174" t="str">
        <f>IF(ISBLANK(Games!$B174), "",Games!E174)</f>
        <v/>
      </c>
      <c r="F174" s="30" t="e">
        <f>'Calc - Win Probability'!N174</f>
        <v>#N/A</v>
      </c>
      <c r="G174" s="28" t="str">
        <f>Games!H174</f>
        <v/>
      </c>
      <c r="H174" s="64" t="str">
        <f>IF(ISBLANK(Games!B174), "", IF('Prediction Log'!$D174&lt;0, 'Prediction Log'!$B174, 'Prediction Log'!$C174))</f>
        <v/>
      </c>
      <c r="I174" s="60" t="str">
        <f>IF(ISBLANK(Games!$B174), "",Games!F174)</f>
        <v/>
      </c>
      <c r="J174" s="60" t="e">
        <f>IF('Prediction Log'!$F174&gt;0.5, 'Prediction Log'!$B174, IF('Prediction Log'!$F174&lt;0.5, 'Prediction Log'!$C174, "PICK"))</f>
        <v>#N/A</v>
      </c>
      <c r="K174" s="62" t="str">
        <f>IF(ISBLANK(Games!B174), "",IF('Prediction Log'!$J174='Prediction Log'!$B174, 'Prediction Log'!$F174, 1-'Prediction Log'!$F174))</f>
        <v/>
      </c>
      <c r="L174" s="28" t="str">
        <f>IF(ISBLANK(Games!$B174), "",Games!I174)</f>
        <v/>
      </c>
      <c r="P174" s="48" t="str">
        <f>IF(ISBLANK('Prediction Log'!$N174), "",'Prediction Log'!$O174-'Prediction Log'!$N174)</f>
        <v/>
      </c>
      <c r="Q174" s="55" t="str">
        <f>IF(ISBLANK('Prediction Log'!$N174), "",IF('Prediction Log'!$M174&lt;&gt;'Prediction Log'!$H174, "Y", IF(AND('Prediction Log'!$M174='Prediction Log'!$H174, ABS((-1*'Prediction Log'!$P174))&gt;ABS('Prediction Log'!$D174)), "Y", IF('Prediction Log'!$D174='Prediction Log'!$P174, "PUSH", "N"))))</f>
        <v/>
      </c>
      <c r="R174" s="56" t="str">
        <f>IF(ISBLANK('Prediction Log'!$M174), "",IF('Prediction Log'!$P174&lt;'Prediction Log'!$D174, "Y", IF('Prediction Log'!$P174='Prediction Log'!$D174, "PUSH", "N")))</f>
        <v/>
      </c>
      <c r="S174" s="56" t="str">
        <f>IF(ISBLANK('Prediction Log'!$M174), "",IF('Prediction Log'!$P174&lt;'Prediction Log'!$E174, "Y", IF('Prediction Log'!$P174='Prediction Log'!$E174, "PUSH", "N")))</f>
        <v/>
      </c>
      <c r="T174" s="66" t="str">
        <f>IF(ISBLANK('Prediction Log'!$M174), "",IF('Prediction Log'!$J174='Prediction Log'!$M174, "Y", "N"))</f>
        <v/>
      </c>
      <c r="U174" s="57" t="str">
        <f>IF(ISBLANK('Prediction Log'!$M174),"",IF('Prediction Log'!$M174='Prediction Log'!$H174, "Y", "N"))</f>
        <v/>
      </c>
      <c r="V174" s="52" t="str">
        <f>IF(ISBLANK('Prediction Log'!$M174), "",IF('Prediction Log'!$H174&lt;&gt;'Prediction Log'!$M174, "Y",IF(AND('Prediction Log'!$D174&gt;0, 'Prediction Log'!$P174&gt;'Prediction Log'!$D174), "Y", IF(AND('Prediction Log'!$D174&lt;0, 'Prediction Log'!$P174&lt;'Prediction Log'!$D174), "Y", IF('Prediction Log'!$P174='Prediction Log'!$D174, "PUSH", "N")))))</f>
        <v/>
      </c>
      <c r="W174" s="53" t="str">
        <f>IF(ISBLANK('Prediction Log'!$M174), "",IF(AND('Prediction Log'!$U174="Y", 'Prediction Log'!$V174="Y"), "Y", "N"))</f>
        <v/>
      </c>
      <c r="X174" s="54" t="str">
        <f>IF(ISBLANK('Prediction Log'!$M174),"",IF('Prediction Log'!$M174='Prediction Log'!$I174, "Y", "N"))</f>
        <v/>
      </c>
      <c r="Y174" s="54" t="str">
        <f>IF(ISBLANK('Prediction Log'!$M174), "", IF('Prediction Log'!$Z174="N", "N", "Y"))</f>
        <v/>
      </c>
      <c r="Z174" s="54" t="str">
        <f>IF(ISBLANK('Prediction Log'!$M174), "",IF('Prediction Log'!$I174&lt;&gt;'Prediction Log'!$M174, "Y",IF(AND('Prediction Log'!$E174&gt;0, 'Prediction Log'!$P174&gt;'Prediction Log'!$E174), "Y", IF(AND('Prediction Log'!$E174&lt;0, 'Prediction Log'!$P174&lt;'Prediction Log'!$E174), "Y", IF('Prediction Log'!$P174='Prediction Log'!$E174, "PUSH", "N")))))</f>
        <v/>
      </c>
      <c r="AA174" s="54" t="str">
        <f>IF(ISBLANK('Prediction Log'!$M174), "",IF(AND('Prediction Log'!$X174="Y", 'Prediction Log'!$Z174="Y"), "Y", "N"))</f>
        <v/>
      </c>
      <c r="AB174" s="53" t="str">
        <f>IF(ISBLANK('Prediction Log'!$M174), "",IF('Prediction Log'!$D174&gt;0, 'Prediction Log'!$P174-'Prediction Log'!$D174, IF('Prediction Log'!$D174&lt;0, -'Prediction Log'!$P174+'Prediction Log'!$D174, "NA")))</f>
        <v/>
      </c>
      <c r="AC174" s="53" t="str">
        <f>IF(ISBLANK('Prediction Log'!$M174), "",ABS('Prediction Log'!$AB174))</f>
        <v/>
      </c>
      <c r="AD174" s="54" t="str">
        <f>IF(ISBLANK('Prediction Log'!$M174), "",IF('Prediction Log'!$E174&gt;0, 'Prediction Log'!$P174-'Prediction Log'!$E174, IF('Prediction Log'!$E174&lt;0, -'Prediction Log'!$P174+'Prediction Log'!$E174, "NA")))</f>
        <v/>
      </c>
      <c r="AE174" s="54" t="str">
        <f>IF(ISBLANK('Prediction Log'!$M174), "",ABS('Prediction Log'!$AD174))</f>
        <v/>
      </c>
    </row>
    <row r="175" spans="1:31" x14ac:dyDescent="0.45">
      <c r="A175" t="str">
        <f>IF(ISBLANK(Games!$B175), "",Games!A175)</f>
        <v/>
      </c>
      <c r="B175" t="str">
        <f>IF(ISBLANK(Games!$B175), "",Games!B175)</f>
        <v/>
      </c>
      <c r="C175" t="str">
        <f>IF(ISBLANK(Games!$B175), "",Games!C175)</f>
        <v/>
      </c>
      <c r="D175" t="str">
        <f>IF(ISBLANK(Games!$B175), "",Games!D175)</f>
        <v/>
      </c>
      <c r="E175" t="str">
        <f>IF(ISBLANK(Games!$B175), "",Games!E175)</f>
        <v/>
      </c>
      <c r="F175" s="30" t="e">
        <f>'Calc - Win Probability'!N175</f>
        <v>#N/A</v>
      </c>
      <c r="G175" s="28" t="str">
        <f>Games!H175</f>
        <v/>
      </c>
      <c r="H175" s="64" t="str">
        <f>IF(ISBLANK(Games!B175), "", IF('Prediction Log'!$D175&lt;0, 'Prediction Log'!$B175, 'Prediction Log'!$C175))</f>
        <v/>
      </c>
      <c r="I175" s="60" t="str">
        <f>IF(ISBLANK(Games!$B175), "",Games!F175)</f>
        <v/>
      </c>
      <c r="J175" s="60" t="e">
        <f>IF('Prediction Log'!$F175&gt;0.5, 'Prediction Log'!$B175, IF('Prediction Log'!$F175&lt;0.5, 'Prediction Log'!$C175, "PICK"))</f>
        <v>#N/A</v>
      </c>
      <c r="K175" s="62" t="str">
        <f>IF(ISBLANK(Games!B175), "",IF('Prediction Log'!$J175='Prediction Log'!$B175, 'Prediction Log'!$F175, 1-'Prediction Log'!$F175))</f>
        <v/>
      </c>
      <c r="L175" s="28" t="str">
        <f>IF(ISBLANK(Games!$B175), "",Games!I175)</f>
        <v/>
      </c>
      <c r="P175" s="48" t="str">
        <f>IF(ISBLANK('Prediction Log'!$N175), "",'Prediction Log'!$O175-'Prediction Log'!$N175)</f>
        <v/>
      </c>
      <c r="Q175" s="55" t="str">
        <f>IF(ISBLANK('Prediction Log'!$N175), "",IF('Prediction Log'!$M175&lt;&gt;'Prediction Log'!$H175, "Y", IF(AND('Prediction Log'!$M175='Prediction Log'!$H175, ABS((-1*'Prediction Log'!$P175))&gt;ABS('Prediction Log'!$D175)), "Y", IF('Prediction Log'!$D175='Prediction Log'!$P175, "PUSH", "N"))))</f>
        <v/>
      </c>
      <c r="R175" s="56" t="str">
        <f>IF(ISBLANK('Prediction Log'!$M175), "",IF('Prediction Log'!$P175&lt;'Prediction Log'!$D175, "Y", IF('Prediction Log'!$P175='Prediction Log'!$D175, "PUSH", "N")))</f>
        <v/>
      </c>
      <c r="S175" s="56" t="str">
        <f>IF(ISBLANK('Prediction Log'!$M175), "",IF('Prediction Log'!$P175&lt;'Prediction Log'!$E175, "Y", IF('Prediction Log'!$P175='Prediction Log'!$E175, "PUSH", "N")))</f>
        <v/>
      </c>
      <c r="T175" s="66" t="str">
        <f>IF(ISBLANK('Prediction Log'!$M175), "",IF('Prediction Log'!$J175='Prediction Log'!$M175, "Y", "N"))</f>
        <v/>
      </c>
      <c r="U175" s="57" t="str">
        <f>IF(ISBLANK('Prediction Log'!$M175),"",IF('Prediction Log'!$M175='Prediction Log'!$H175, "Y", "N"))</f>
        <v/>
      </c>
      <c r="V175" s="52" t="str">
        <f>IF(ISBLANK('Prediction Log'!$M175), "",IF('Prediction Log'!$H175&lt;&gt;'Prediction Log'!$M175, "Y",IF(AND('Prediction Log'!$D175&gt;0, 'Prediction Log'!$P175&gt;'Prediction Log'!$D175), "Y", IF(AND('Prediction Log'!$D175&lt;0, 'Prediction Log'!$P175&lt;'Prediction Log'!$D175), "Y", IF('Prediction Log'!$P175='Prediction Log'!$D175, "PUSH", "N")))))</f>
        <v/>
      </c>
      <c r="W175" s="53" t="str">
        <f>IF(ISBLANK('Prediction Log'!$M175), "",IF(AND('Prediction Log'!$U175="Y", 'Prediction Log'!$V175="Y"), "Y", "N"))</f>
        <v/>
      </c>
      <c r="X175" s="54" t="str">
        <f>IF(ISBLANK('Prediction Log'!$M175),"",IF('Prediction Log'!$M175='Prediction Log'!$I175, "Y", "N"))</f>
        <v/>
      </c>
      <c r="Y175" s="54" t="str">
        <f>IF(ISBLANK('Prediction Log'!$M175), "", IF('Prediction Log'!$Z175="N", "N", "Y"))</f>
        <v/>
      </c>
      <c r="Z175" s="54" t="str">
        <f>IF(ISBLANK('Prediction Log'!$M175), "",IF('Prediction Log'!$I175&lt;&gt;'Prediction Log'!$M175, "Y",IF(AND('Prediction Log'!$E175&gt;0, 'Prediction Log'!$P175&gt;'Prediction Log'!$E175), "Y", IF(AND('Prediction Log'!$E175&lt;0, 'Prediction Log'!$P175&lt;'Prediction Log'!$E175), "Y", IF('Prediction Log'!$P175='Prediction Log'!$E175, "PUSH", "N")))))</f>
        <v/>
      </c>
      <c r="AA175" s="54" t="str">
        <f>IF(ISBLANK('Prediction Log'!$M175), "",IF(AND('Prediction Log'!$X175="Y", 'Prediction Log'!$Z175="Y"), "Y", "N"))</f>
        <v/>
      </c>
      <c r="AB175" s="53" t="str">
        <f>IF(ISBLANK('Prediction Log'!$M175), "",IF('Prediction Log'!$D175&gt;0, 'Prediction Log'!$P175-'Prediction Log'!$D175, IF('Prediction Log'!$D175&lt;0, -'Prediction Log'!$P175+'Prediction Log'!$D175, "NA")))</f>
        <v/>
      </c>
      <c r="AC175" s="53" t="str">
        <f>IF(ISBLANK('Prediction Log'!$M175), "",ABS('Prediction Log'!$AB175))</f>
        <v/>
      </c>
      <c r="AD175" s="54" t="str">
        <f>IF(ISBLANK('Prediction Log'!$M175), "",IF('Prediction Log'!$E175&gt;0, 'Prediction Log'!$P175-'Prediction Log'!$E175, IF('Prediction Log'!$E175&lt;0, -'Prediction Log'!$P175+'Prediction Log'!$E175, "NA")))</f>
        <v/>
      </c>
      <c r="AE175" s="54" t="str">
        <f>IF(ISBLANK('Prediction Log'!$M175), "",ABS('Prediction Log'!$AD175))</f>
        <v/>
      </c>
    </row>
    <row r="176" spans="1:31" x14ac:dyDescent="0.45">
      <c r="A176" t="str">
        <f>IF(ISBLANK(Games!$B176), "",Games!A176)</f>
        <v/>
      </c>
      <c r="B176" t="str">
        <f>IF(ISBLANK(Games!$B176), "",Games!B176)</f>
        <v/>
      </c>
      <c r="C176" t="str">
        <f>IF(ISBLANK(Games!$B176), "",Games!C176)</f>
        <v/>
      </c>
      <c r="D176" t="str">
        <f>IF(ISBLANK(Games!$B176), "",Games!D176)</f>
        <v/>
      </c>
      <c r="E176" t="str">
        <f>IF(ISBLANK(Games!$B176), "",Games!E176)</f>
        <v/>
      </c>
      <c r="F176" s="30" t="e">
        <f>'Calc - Win Probability'!N176</f>
        <v>#N/A</v>
      </c>
      <c r="G176" s="28" t="str">
        <f>Games!H176</f>
        <v/>
      </c>
      <c r="H176" s="64" t="str">
        <f>IF(ISBLANK(Games!B176), "", IF('Prediction Log'!$D176&lt;0, 'Prediction Log'!$B176, 'Prediction Log'!$C176))</f>
        <v/>
      </c>
      <c r="I176" s="60" t="str">
        <f>IF(ISBLANK(Games!$B176), "",Games!F176)</f>
        <v/>
      </c>
      <c r="J176" s="60" t="e">
        <f>IF('Prediction Log'!$F176&gt;0.5, 'Prediction Log'!$B176, IF('Prediction Log'!$F176&lt;0.5, 'Prediction Log'!$C176, "PICK"))</f>
        <v>#N/A</v>
      </c>
      <c r="K176" s="62" t="str">
        <f>IF(ISBLANK(Games!B176), "",IF('Prediction Log'!$J176='Prediction Log'!$B176, 'Prediction Log'!$F176, 1-'Prediction Log'!$F176))</f>
        <v/>
      </c>
      <c r="L176" s="28" t="str">
        <f>IF(ISBLANK(Games!$B176), "",Games!I176)</f>
        <v/>
      </c>
      <c r="P176" s="48" t="str">
        <f>IF(ISBLANK('Prediction Log'!$N176), "",'Prediction Log'!$O176-'Prediction Log'!$N176)</f>
        <v/>
      </c>
      <c r="Q176" s="55" t="str">
        <f>IF(ISBLANK('Prediction Log'!$N176), "",IF('Prediction Log'!$M176&lt;&gt;'Prediction Log'!$H176, "Y", IF(AND('Prediction Log'!$M176='Prediction Log'!$H176, ABS((-1*'Prediction Log'!$P176))&gt;ABS('Prediction Log'!$D176)), "Y", IF('Prediction Log'!$D176='Prediction Log'!$P176, "PUSH", "N"))))</f>
        <v/>
      </c>
      <c r="R176" s="56" t="str">
        <f>IF(ISBLANK('Prediction Log'!$M176), "",IF('Prediction Log'!$P176&lt;'Prediction Log'!$D176, "Y", IF('Prediction Log'!$P176='Prediction Log'!$D176, "PUSH", "N")))</f>
        <v/>
      </c>
      <c r="S176" s="56" t="str">
        <f>IF(ISBLANK('Prediction Log'!$M176), "",IF('Prediction Log'!$P176&lt;'Prediction Log'!$E176, "Y", IF('Prediction Log'!$P176='Prediction Log'!$E176, "PUSH", "N")))</f>
        <v/>
      </c>
      <c r="T176" s="66" t="str">
        <f>IF(ISBLANK('Prediction Log'!$M176), "",IF('Prediction Log'!$J176='Prediction Log'!$M176, "Y", "N"))</f>
        <v/>
      </c>
      <c r="U176" s="57" t="str">
        <f>IF(ISBLANK('Prediction Log'!$M176),"",IF('Prediction Log'!$M176='Prediction Log'!$H176, "Y", "N"))</f>
        <v/>
      </c>
      <c r="V176" s="52" t="str">
        <f>IF(ISBLANK('Prediction Log'!$M176), "",IF('Prediction Log'!$H176&lt;&gt;'Prediction Log'!$M176, "Y",IF(AND('Prediction Log'!$D176&gt;0, 'Prediction Log'!$P176&gt;'Prediction Log'!$D176), "Y", IF(AND('Prediction Log'!$D176&lt;0, 'Prediction Log'!$P176&lt;'Prediction Log'!$D176), "Y", IF('Prediction Log'!$P176='Prediction Log'!$D176, "PUSH", "N")))))</f>
        <v/>
      </c>
      <c r="W176" s="53" t="str">
        <f>IF(ISBLANK('Prediction Log'!$M176), "",IF(AND('Prediction Log'!$U176="Y", 'Prediction Log'!$V176="Y"), "Y", "N"))</f>
        <v/>
      </c>
      <c r="X176" s="54" t="str">
        <f>IF(ISBLANK('Prediction Log'!$M176),"",IF('Prediction Log'!$M176='Prediction Log'!$I176, "Y", "N"))</f>
        <v/>
      </c>
      <c r="Y176" s="54" t="str">
        <f>IF(ISBLANK('Prediction Log'!$M176), "", IF('Prediction Log'!$Z176="N", "N", "Y"))</f>
        <v/>
      </c>
      <c r="Z176" s="54" t="str">
        <f>IF(ISBLANK('Prediction Log'!$M176), "",IF('Prediction Log'!$I176&lt;&gt;'Prediction Log'!$M176, "Y",IF(AND('Prediction Log'!$E176&gt;0, 'Prediction Log'!$P176&gt;'Prediction Log'!$E176), "Y", IF(AND('Prediction Log'!$E176&lt;0, 'Prediction Log'!$P176&lt;'Prediction Log'!$E176), "Y", IF('Prediction Log'!$P176='Prediction Log'!$E176, "PUSH", "N")))))</f>
        <v/>
      </c>
      <c r="AA176" s="54" t="str">
        <f>IF(ISBLANK('Prediction Log'!$M176), "",IF(AND('Prediction Log'!$X176="Y", 'Prediction Log'!$Z176="Y"), "Y", "N"))</f>
        <v/>
      </c>
      <c r="AB176" s="53" t="str">
        <f>IF(ISBLANK('Prediction Log'!$M176), "",IF('Prediction Log'!$D176&gt;0, 'Prediction Log'!$P176-'Prediction Log'!$D176, IF('Prediction Log'!$D176&lt;0, -'Prediction Log'!$P176+'Prediction Log'!$D176, "NA")))</f>
        <v/>
      </c>
      <c r="AC176" s="53" t="str">
        <f>IF(ISBLANK('Prediction Log'!$M176), "",ABS('Prediction Log'!$AB176))</f>
        <v/>
      </c>
      <c r="AD176" s="54" t="str">
        <f>IF(ISBLANK('Prediction Log'!$M176), "",IF('Prediction Log'!$E176&gt;0, 'Prediction Log'!$P176-'Prediction Log'!$E176, IF('Prediction Log'!$E176&lt;0, -'Prediction Log'!$P176+'Prediction Log'!$E176, "NA")))</f>
        <v/>
      </c>
      <c r="AE176" s="54" t="str">
        <f>IF(ISBLANK('Prediction Log'!$M176), "",ABS('Prediction Log'!$AD176))</f>
        <v/>
      </c>
    </row>
    <row r="177" spans="1:31" x14ac:dyDescent="0.45">
      <c r="A177" t="str">
        <f>IF(ISBLANK(Games!$B177), "",Games!A177)</f>
        <v/>
      </c>
      <c r="B177" t="str">
        <f>IF(ISBLANK(Games!$B177), "",Games!B177)</f>
        <v/>
      </c>
      <c r="C177" t="str">
        <f>IF(ISBLANK(Games!$B177), "",Games!C177)</f>
        <v/>
      </c>
      <c r="D177" t="str">
        <f>IF(ISBLANK(Games!$B177), "",Games!D177)</f>
        <v/>
      </c>
      <c r="E177" t="str">
        <f>IF(ISBLANK(Games!$B177), "",Games!E177)</f>
        <v/>
      </c>
      <c r="F177" s="30" t="e">
        <f>'Calc - Win Probability'!N177</f>
        <v>#N/A</v>
      </c>
      <c r="G177" s="28" t="str">
        <f>Games!H177</f>
        <v/>
      </c>
      <c r="H177" s="64" t="str">
        <f>IF(ISBLANK(Games!B177), "", IF('Prediction Log'!$D177&lt;0, 'Prediction Log'!$B177, 'Prediction Log'!$C177))</f>
        <v/>
      </c>
      <c r="I177" s="60" t="str">
        <f>IF(ISBLANK(Games!$B177), "",Games!F177)</f>
        <v/>
      </c>
      <c r="J177" s="60" t="e">
        <f>IF('Prediction Log'!$F177&gt;0.5, 'Prediction Log'!$B177, IF('Prediction Log'!$F177&lt;0.5, 'Prediction Log'!$C177, "PICK"))</f>
        <v>#N/A</v>
      </c>
      <c r="K177" s="62" t="str">
        <f>IF(ISBLANK(Games!B177), "",IF('Prediction Log'!$J177='Prediction Log'!$B177, 'Prediction Log'!$F177, 1-'Prediction Log'!$F177))</f>
        <v/>
      </c>
      <c r="L177" s="28" t="str">
        <f>IF(ISBLANK(Games!$B177), "",Games!I177)</f>
        <v/>
      </c>
      <c r="P177" s="48" t="str">
        <f>IF(ISBLANK('Prediction Log'!$N177), "",'Prediction Log'!$O177-'Prediction Log'!$N177)</f>
        <v/>
      </c>
      <c r="Q177" s="55" t="str">
        <f>IF(ISBLANK('Prediction Log'!$N177), "",IF('Prediction Log'!$M177&lt;&gt;'Prediction Log'!$H177, "Y", IF(AND('Prediction Log'!$M177='Prediction Log'!$H177, ABS((-1*'Prediction Log'!$P177))&gt;ABS('Prediction Log'!$D177)), "Y", IF('Prediction Log'!$D177='Prediction Log'!$P177, "PUSH", "N"))))</f>
        <v/>
      </c>
      <c r="R177" s="56" t="str">
        <f>IF(ISBLANK('Prediction Log'!$M177), "",IF('Prediction Log'!$P177&lt;'Prediction Log'!$D177, "Y", IF('Prediction Log'!$P177='Prediction Log'!$D177, "PUSH", "N")))</f>
        <v/>
      </c>
      <c r="S177" s="56" t="str">
        <f>IF(ISBLANK('Prediction Log'!$M177), "",IF('Prediction Log'!$P177&lt;'Prediction Log'!$E177, "Y", IF('Prediction Log'!$P177='Prediction Log'!$E177, "PUSH", "N")))</f>
        <v/>
      </c>
      <c r="T177" s="66" t="str">
        <f>IF(ISBLANK('Prediction Log'!$M177), "",IF('Prediction Log'!$J177='Prediction Log'!$M177, "Y", "N"))</f>
        <v/>
      </c>
      <c r="U177" s="57" t="str">
        <f>IF(ISBLANK('Prediction Log'!$M177),"",IF('Prediction Log'!$M177='Prediction Log'!$H177, "Y", "N"))</f>
        <v/>
      </c>
      <c r="V177" s="52" t="str">
        <f>IF(ISBLANK('Prediction Log'!$M177), "",IF('Prediction Log'!$H177&lt;&gt;'Prediction Log'!$M177, "Y",IF(AND('Prediction Log'!$D177&gt;0, 'Prediction Log'!$P177&gt;'Prediction Log'!$D177), "Y", IF(AND('Prediction Log'!$D177&lt;0, 'Prediction Log'!$P177&lt;'Prediction Log'!$D177), "Y", IF('Prediction Log'!$P177='Prediction Log'!$D177, "PUSH", "N")))))</f>
        <v/>
      </c>
      <c r="W177" s="53" t="str">
        <f>IF(ISBLANK('Prediction Log'!$M177), "",IF(AND('Prediction Log'!$U177="Y", 'Prediction Log'!$V177="Y"), "Y", "N"))</f>
        <v/>
      </c>
      <c r="X177" s="54" t="str">
        <f>IF(ISBLANK('Prediction Log'!$M177),"",IF('Prediction Log'!$M177='Prediction Log'!$I177, "Y", "N"))</f>
        <v/>
      </c>
      <c r="Y177" s="54" t="str">
        <f>IF(ISBLANK('Prediction Log'!$M177), "", IF('Prediction Log'!$Z177="N", "N", "Y"))</f>
        <v/>
      </c>
      <c r="Z177" s="54" t="str">
        <f>IF(ISBLANK('Prediction Log'!$M177), "",IF('Prediction Log'!$I177&lt;&gt;'Prediction Log'!$M177, "Y",IF(AND('Prediction Log'!$E177&gt;0, 'Prediction Log'!$P177&gt;'Prediction Log'!$E177), "Y", IF(AND('Prediction Log'!$E177&lt;0, 'Prediction Log'!$P177&lt;'Prediction Log'!$E177), "Y", IF('Prediction Log'!$P177='Prediction Log'!$E177, "PUSH", "N")))))</f>
        <v/>
      </c>
      <c r="AA177" s="54" t="str">
        <f>IF(ISBLANK('Prediction Log'!$M177), "",IF(AND('Prediction Log'!$X177="Y", 'Prediction Log'!$Z177="Y"), "Y", "N"))</f>
        <v/>
      </c>
      <c r="AB177" s="53" t="str">
        <f>IF(ISBLANK('Prediction Log'!$M177), "",IF('Prediction Log'!$D177&gt;0, 'Prediction Log'!$P177-'Prediction Log'!$D177, IF('Prediction Log'!$D177&lt;0, -'Prediction Log'!$P177+'Prediction Log'!$D177, "NA")))</f>
        <v/>
      </c>
      <c r="AC177" s="53" t="str">
        <f>IF(ISBLANK('Prediction Log'!$M177), "",ABS('Prediction Log'!$AB177))</f>
        <v/>
      </c>
      <c r="AD177" s="54" t="str">
        <f>IF(ISBLANK('Prediction Log'!$M177), "",IF('Prediction Log'!$E177&gt;0, 'Prediction Log'!$P177-'Prediction Log'!$E177, IF('Prediction Log'!$E177&lt;0, -'Prediction Log'!$P177+'Prediction Log'!$E177, "NA")))</f>
        <v/>
      </c>
      <c r="AE177" s="54" t="str">
        <f>IF(ISBLANK('Prediction Log'!$M177), "",ABS('Prediction Log'!$AD177))</f>
        <v/>
      </c>
    </row>
    <row r="178" spans="1:31" x14ac:dyDescent="0.45">
      <c r="A178" t="str">
        <f>IF(ISBLANK(Games!$B178), "",Games!A178)</f>
        <v/>
      </c>
      <c r="B178" t="str">
        <f>IF(ISBLANK(Games!$B178), "",Games!B178)</f>
        <v/>
      </c>
      <c r="C178" t="str">
        <f>IF(ISBLANK(Games!$B178), "",Games!C178)</f>
        <v/>
      </c>
      <c r="D178" t="str">
        <f>IF(ISBLANK(Games!$B178), "",Games!D178)</f>
        <v/>
      </c>
      <c r="E178" t="str">
        <f>IF(ISBLANK(Games!$B178), "",Games!E178)</f>
        <v/>
      </c>
      <c r="F178" s="30" t="e">
        <f>'Calc - Win Probability'!N178</f>
        <v>#N/A</v>
      </c>
      <c r="G178" s="28" t="str">
        <f>Games!H178</f>
        <v/>
      </c>
      <c r="H178" s="64" t="str">
        <f>IF(ISBLANK(Games!B178), "", IF('Prediction Log'!$D178&lt;0, 'Prediction Log'!$B178, 'Prediction Log'!$C178))</f>
        <v/>
      </c>
      <c r="I178" s="60" t="str">
        <f>IF(ISBLANK(Games!$B178), "",Games!F178)</f>
        <v/>
      </c>
      <c r="J178" s="60" t="e">
        <f>IF('Prediction Log'!$F178&gt;0.5, 'Prediction Log'!$B178, IF('Prediction Log'!$F178&lt;0.5, 'Prediction Log'!$C178, "PICK"))</f>
        <v>#N/A</v>
      </c>
      <c r="K178" s="62" t="str">
        <f>IF(ISBLANK(Games!B178), "",IF('Prediction Log'!$J178='Prediction Log'!$B178, 'Prediction Log'!$F178, 1-'Prediction Log'!$F178))</f>
        <v/>
      </c>
      <c r="L178" s="28" t="str">
        <f>IF(ISBLANK(Games!$B178), "",Games!I178)</f>
        <v/>
      </c>
      <c r="P178" s="48" t="str">
        <f>IF(ISBLANK('Prediction Log'!$N178), "",'Prediction Log'!$O178-'Prediction Log'!$N178)</f>
        <v/>
      </c>
      <c r="Q178" s="55" t="str">
        <f>IF(ISBLANK('Prediction Log'!$N178), "",IF('Prediction Log'!$M178&lt;&gt;'Prediction Log'!$H178, "Y", IF(AND('Prediction Log'!$M178='Prediction Log'!$H178, ABS((-1*'Prediction Log'!$P178))&gt;ABS('Prediction Log'!$D178)), "Y", IF('Prediction Log'!$D178='Prediction Log'!$P178, "PUSH", "N"))))</f>
        <v/>
      </c>
      <c r="R178" s="56" t="str">
        <f>IF(ISBLANK('Prediction Log'!$M178), "",IF('Prediction Log'!$P178&lt;'Prediction Log'!$D178, "Y", IF('Prediction Log'!$P178='Prediction Log'!$D178, "PUSH", "N")))</f>
        <v/>
      </c>
      <c r="S178" s="56" t="str">
        <f>IF(ISBLANK('Prediction Log'!$M178), "",IF('Prediction Log'!$P178&lt;'Prediction Log'!$E178, "Y", IF('Prediction Log'!$P178='Prediction Log'!$E178, "PUSH", "N")))</f>
        <v/>
      </c>
      <c r="T178" s="66" t="str">
        <f>IF(ISBLANK('Prediction Log'!$M178), "",IF('Prediction Log'!$J178='Prediction Log'!$M178, "Y", "N"))</f>
        <v/>
      </c>
      <c r="U178" s="57" t="str">
        <f>IF(ISBLANK('Prediction Log'!$M178),"",IF('Prediction Log'!$M178='Prediction Log'!$H178, "Y", "N"))</f>
        <v/>
      </c>
      <c r="V178" s="52" t="str">
        <f>IF(ISBLANK('Prediction Log'!$M178), "",IF('Prediction Log'!$H178&lt;&gt;'Prediction Log'!$M178, "Y",IF(AND('Prediction Log'!$D178&gt;0, 'Prediction Log'!$P178&gt;'Prediction Log'!$D178), "Y", IF(AND('Prediction Log'!$D178&lt;0, 'Prediction Log'!$P178&lt;'Prediction Log'!$D178), "Y", IF('Prediction Log'!$P178='Prediction Log'!$D178, "PUSH", "N")))))</f>
        <v/>
      </c>
      <c r="W178" s="53" t="str">
        <f>IF(ISBLANK('Prediction Log'!$M178), "",IF(AND('Prediction Log'!$U178="Y", 'Prediction Log'!$V178="Y"), "Y", "N"))</f>
        <v/>
      </c>
      <c r="X178" s="54" t="str">
        <f>IF(ISBLANK('Prediction Log'!$M178),"",IF('Prediction Log'!$M178='Prediction Log'!$I178, "Y", "N"))</f>
        <v/>
      </c>
      <c r="Y178" s="54" t="str">
        <f>IF(ISBLANK('Prediction Log'!$M178), "", IF('Prediction Log'!$Z178="N", "N", "Y"))</f>
        <v/>
      </c>
      <c r="Z178" s="54" t="str">
        <f>IF(ISBLANK('Prediction Log'!$M178), "",IF('Prediction Log'!$I178&lt;&gt;'Prediction Log'!$M178, "Y",IF(AND('Prediction Log'!$E178&gt;0, 'Prediction Log'!$P178&gt;'Prediction Log'!$E178), "Y", IF(AND('Prediction Log'!$E178&lt;0, 'Prediction Log'!$P178&lt;'Prediction Log'!$E178), "Y", IF('Prediction Log'!$P178='Prediction Log'!$E178, "PUSH", "N")))))</f>
        <v/>
      </c>
      <c r="AA178" s="54" t="str">
        <f>IF(ISBLANK('Prediction Log'!$M178), "",IF(AND('Prediction Log'!$X178="Y", 'Prediction Log'!$Z178="Y"), "Y", "N"))</f>
        <v/>
      </c>
      <c r="AB178" s="53" t="str">
        <f>IF(ISBLANK('Prediction Log'!$M178), "",IF('Prediction Log'!$D178&gt;0, 'Prediction Log'!$P178-'Prediction Log'!$D178, IF('Prediction Log'!$D178&lt;0, -'Prediction Log'!$P178+'Prediction Log'!$D178, "NA")))</f>
        <v/>
      </c>
      <c r="AC178" s="53" t="str">
        <f>IF(ISBLANK('Prediction Log'!$M178), "",ABS('Prediction Log'!$AB178))</f>
        <v/>
      </c>
      <c r="AD178" s="54" t="str">
        <f>IF(ISBLANK('Prediction Log'!$M178), "",IF('Prediction Log'!$E178&gt;0, 'Prediction Log'!$P178-'Prediction Log'!$E178, IF('Prediction Log'!$E178&lt;0, -'Prediction Log'!$P178+'Prediction Log'!$E178, "NA")))</f>
        <v/>
      </c>
      <c r="AE178" s="54" t="str">
        <f>IF(ISBLANK('Prediction Log'!$M178), "",ABS('Prediction Log'!$AD178))</f>
        <v/>
      </c>
    </row>
    <row r="179" spans="1:31" x14ac:dyDescent="0.45">
      <c r="A179" t="str">
        <f>IF(ISBLANK(Games!$B179), "",Games!A179)</f>
        <v/>
      </c>
      <c r="B179" t="str">
        <f>IF(ISBLANK(Games!$B179), "",Games!B179)</f>
        <v/>
      </c>
      <c r="C179" t="str">
        <f>IF(ISBLANK(Games!$B179), "",Games!C179)</f>
        <v/>
      </c>
      <c r="D179" t="str">
        <f>IF(ISBLANK(Games!$B179), "",Games!D179)</f>
        <v/>
      </c>
      <c r="E179" t="str">
        <f>IF(ISBLANK(Games!$B179), "",Games!E179)</f>
        <v/>
      </c>
      <c r="F179" s="30" t="e">
        <f>'Calc - Win Probability'!N179</f>
        <v>#N/A</v>
      </c>
      <c r="G179" s="28" t="str">
        <f>Games!H179</f>
        <v/>
      </c>
      <c r="H179" s="64" t="str">
        <f>IF(ISBLANK(Games!B179), "", IF('Prediction Log'!$D179&lt;0, 'Prediction Log'!$B179, 'Prediction Log'!$C179))</f>
        <v/>
      </c>
      <c r="I179" s="60" t="str">
        <f>IF(ISBLANK(Games!$B179), "",Games!F179)</f>
        <v/>
      </c>
      <c r="J179" s="60" t="e">
        <f>IF('Prediction Log'!$F179&gt;0.5, 'Prediction Log'!$B179, IF('Prediction Log'!$F179&lt;0.5, 'Prediction Log'!$C179, "PICK"))</f>
        <v>#N/A</v>
      </c>
      <c r="K179" s="62" t="str">
        <f>IF(ISBLANK(Games!B179), "",IF('Prediction Log'!$J179='Prediction Log'!$B179, 'Prediction Log'!$F179, 1-'Prediction Log'!$F179))</f>
        <v/>
      </c>
      <c r="L179" s="28" t="str">
        <f>IF(ISBLANK(Games!$B179), "",Games!I179)</f>
        <v/>
      </c>
      <c r="P179" s="48" t="str">
        <f>IF(ISBLANK('Prediction Log'!$N179), "",'Prediction Log'!$O179-'Prediction Log'!$N179)</f>
        <v/>
      </c>
      <c r="Q179" s="55" t="str">
        <f>IF(ISBLANK('Prediction Log'!$N179), "",IF('Prediction Log'!$M179&lt;&gt;'Prediction Log'!$H179, "Y", IF(AND('Prediction Log'!$M179='Prediction Log'!$H179, ABS((-1*'Prediction Log'!$P179))&gt;ABS('Prediction Log'!$D179)), "Y", IF('Prediction Log'!$D179='Prediction Log'!$P179, "PUSH", "N"))))</f>
        <v/>
      </c>
      <c r="R179" s="56" t="str">
        <f>IF(ISBLANK('Prediction Log'!$M179), "",IF('Prediction Log'!$P179&lt;'Prediction Log'!$D179, "Y", IF('Prediction Log'!$P179='Prediction Log'!$D179, "PUSH", "N")))</f>
        <v/>
      </c>
      <c r="S179" s="56" t="str">
        <f>IF(ISBLANK('Prediction Log'!$M179), "",IF('Prediction Log'!$P179&lt;'Prediction Log'!$E179, "Y", IF('Prediction Log'!$P179='Prediction Log'!$E179, "PUSH", "N")))</f>
        <v/>
      </c>
      <c r="T179" s="66" t="str">
        <f>IF(ISBLANK('Prediction Log'!$M179), "",IF('Prediction Log'!$J179='Prediction Log'!$M179, "Y", "N"))</f>
        <v/>
      </c>
      <c r="U179" s="57" t="str">
        <f>IF(ISBLANK('Prediction Log'!$M179),"",IF('Prediction Log'!$M179='Prediction Log'!$H179, "Y", "N"))</f>
        <v/>
      </c>
      <c r="V179" s="52" t="str">
        <f>IF(ISBLANK('Prediction Log'!$M179), "",IF('Prediction Log'!$H179&lt;&gt;'Prediction Log'!$M179, "Y",IF(AND('Prediction Log'!$D179&gt;0, 'Prediction Log'!$P179&gt;'Prediction Log'!$D179), "Y", IF(AND('Prediction Log'!$D179&lt;0, 'Prediction Log'!$P179&lt;'Prediction Log'!$D179), "Y", IF('Prediction Log'!$P179='Prediction Log'!$D179, "PUSH", "N")))))</f>
        <v/>
      </c>
      <c r="W179" s="53" t="str">
        <f>IF(ISBLANK('Prediction Log'!$M179), "",IF(AND('Prediction Log'!$U179="Y", 'Prediction Log'!$V179="Y"), "Y", "N"))</f>
        <v/>
      </c>
      <c r="X179" s="54" t="str">
        <f>IF(ISBLANK('Prediction Log'!$M179),"",IF('Prediction Log'!$M179='Prediction Log'!$I179, "Y", "N"))</f>
        <v/>
      </c>
      <c r="Y179" s="54" t="str">
        <f>IF(ISBLANK('Prediction Log'!$M179), "", IF('Prediction Log'!$Z179="N", "N", "Y"))</f>
        <v/>
      </c>
      <c r="Z179" s="54" t="str">
        <f>IF(ISBLANK('Prediction Log'!$M179), "",IF('Prediction Log'!$I179&lt;&gt;'Prediction Log'!$M179, "Y",IF(AND('Prediction Log'!$E179&gt;0, 'Prediction Log'!$P179&gt;'Prediction Log'!$E179), "Y", IF(AND('Prediction Log'!$E179&lt;0, 'Prediction Log'!$P179&lt;'Prediction Log'!$E179), "Y", IF('Prediction Log'!$P179='Prediction Log'!$E179, "PUSH", "N")))))</f>
        <v/>
      </c>
      <c r="AA179" s="54" t="str">
        <f>IF(ISBLANK('Prediction Log'!$M179), "",IF(AND('Prediction Log'!$X179="Y", 'Prediction Log'!$Z179="Y"), "Y", "N"))</f>
        <v/>
      </c>
      <c r="AB179" s="53" t="str">
        <f>IF(ISBLANK('Prediction Log'!$M179), "",IF('Prediction Log'!$D179&gt;0, 'Prediction Log'!$P179-'Prediction Log'!$D179, IF('Prediction Log'!$D179&lt;0, -'Prediction Log'!$P179+'Prediction Log'!$D179, "NA")))</f>
        <v/>
      </c>
      <c r="AC179" s="53" t="str">
        <f>IF(ISBLANK('Prediction Log'!$M179), "",ABS('Prediction Log'!$AB179))</f>
        <v/>
      </c>
      <c r="AD179" s="54" t="str">
        <f>IF(ISBLANK('Prediction Log'!$M179), "",IF('Prediction Log'!$E179&gt;0, 'Prediction Log'!$P179-'Prediction Log'!$E179, IF('Prediction Log'!$E179&lt;0, -'Prediction Log'!$P179+'Prediction Log'!$E179, "NA")))</f>
        <v/>
      </c>
      <c r="AE179" s="54" t="str">
        <f>IF(ISBLANK('Prediction Log'!$M179), "",ABS('Prediction Log'!$AD179))</f>
        <v/>
      </c>
    </row>
    <row r="180" spans="1:31" x14ac:dyDescent="0.45">
      <c r="A180" t="str">
        <f>IF(ISBLANK(Games!$B180), "",Games!A180)</f>
        <v/>
      </c>
      <c r="B180" t="str">
        <f>IF(ISBLANK(Games!$B180), "",Games!B180)</f>
        <v/>
      </c>
      <c r="C180" t="str">
        <f>IF(ISBLANK(Games!$B180), "",Games!C180)</f>
        <v/>
      </c>
      <c r="D180" t="str">
        <f>IF(ISBLANK(Games!$B180), "",Games!D180)</f>
        <v/>
      </c>
      <c r="E180" t="str">
        <f>IF(ISBLANK(Games!$B180), "",Games!E180)</f>
        <v/>
      </c>
      <c r="F180" s="30" t="e">
        <f>'Calc - Win Probability'!N180</f>
        <v>#N/A</v>
      </c>
      <c r="G180" s="28" t="str">
        <f>Games!H180</f>
        <v/>
      </c>
      <c r="H180" s="64" t="str">
        <f>IF(ISBLANK(Games!B180), "", IF('Prediction Log'!$D180&lt;0, 'Prediction Log'!$B180, 'Prediction Log'!$C180))</f>
        <v/>
      </c>
      <c r="I180" s="60" t="str">
        <f>IF(ISBLANK(Games!$B180), "",Games!F180)</f>
        <v/>
      </c>
      <c r="J180" s="60" t="e">
        <f>IF('Prediction Log'!$F180&gt;0.5, 'Prediction Log'!$B180, IF('Prediction Log'!$F180&lt;0.5, 'Prediction Log'!$C180, "PICK"))</f>
        <v>#N/A</v>
      </c>
      <c r="K180" s="62" t="str">
        <f>IF(ISBLANK(Games!B180), "",IF('Prediction Log'!$J180='Prediction Log'!$B180, 'Prediction Log'!$F180, 1-'Prediction Log'!$F180))</f>
        <v/>
      </c>
      <c r="L180" s="28" t="str">
        <f>IF(ISBLANK(Games!$B180), "",Games!I180)</f>
        <v/>
      </c>
      <c r="P180" s="48" t="str">
        <f>IF(ISBLANK('Prediction Log'!$N180), "",'Prediction Log'!$O180-'Prediction Log'!$N180)</f>
        <v/>
      </c>
      <c r="Q180" s="55" t="str">
        <f>IF(ISBLANK('Prediction Log'!$N180), "",IF('Prediction Log'!$M180&lt;&gt;'Prediction Log'!$H180, "Y", IF(AND('Prediction Log'!$M180='Prediction Log'!$H180, ABS((-1*'Prediction Log'!$P180))&gt;ABS('Prediction Log'!$D180)), "Y", IF('Prediction Log'!$D180='Prediction Log'!$P180, "PUSH", "N"))))</f>
        <v/>
      </c>
      <c r="R180" s="56" t="str">
        <f>IF(ISBLANK('Prediction Log'!$M180), "",IF('Prediction Log'!$P180&lt;'Prediction Log'!$D180, "Y", IF('Prediction Log'!$P180='Prediction Log'!$D180, "PUSH", "N")))</f>
        <v/>
      </c>
      <c r="S180" s="56" t="str">
        <f>IF(ISBLANK('Prediction Log'!$M180), "",IF('Prediction Log'!$P180&lt;'Prediction Log'!$E180, "Y", IF('Prediction Log'!$P180='Prediction Log'!$E180, "PUSH", "N")))</f>
        <v/>
      </c>
      <c r="T180" s="66" t="str">
        <f>IF(ISBLANK('Prediction Log'!$M180), "",IF('Prediction Log'!$J180='Prediction Log'!$M180, "Y", "N"))</f>
        <v/>
      </c>
      <c r="U180" s="57" t="str">
        <f>IF(ISBLANK('Prediction Log'!$M180),"",IF('Prediction Log'!$M180='Prediction Log'!$H180, "Y", "N"))</f>
        <v/>
      </c>
      <c r="V180" s="52" t="str">
        <f>IF(ISBLANK('Prediction Log'!$M180), "",IF('Prediction Log'!$H180&lt;&gt;'Prediction Log'!$M180, "Y",IF(AND('Prediction Log'!$D180&gt;0, 'Prediction Log'!$P180&gt;'Prediction Log'!$D180), "Y", IF(AND('Prediction Log'!$D180&lt;0, 'Prediction Log'!$P180&lt;'Prediction Log'!$D180), "Y", IF('Prediction Log'!$P180='Prediction Log'!$D180, "PUSH", "N")))))</f>
        <v/>
      </c>
      <c r="W180" s="53" t="str">
        <f>IF(ISBLANK('Prediction Log'!$M180), "",IF(AND('Prediction Log'!$U180="Y", 'Prediction Log'!$V180="Y"), "Y", "N"))</f>
        <v/>
      </c>
      <c r="X180" s="54" t="str">
        <f>IF(ISBLANK('Prediction Log'!$M180),"",IF('Prediction Log'!$M180='Prediction Log'!$I180, "Y", "N"))</f>
        <v/>
      </c>
      <c r="Y180" s="54" t="str">
        <f>IF(ISBLANK('Prediction Log'!$M180), "", IF('Prediction Log'!$Z180="N", "N", "Y"))</f>
        <v/>
      </c>
      <c r="Z180" s="54" t="str">
        <f>IF(ISBLANK('Prediction Log'!$M180), "",IF('Prediction Log'!$I180&lt;&gt;'Prediction Log'!$M180, "Y",IF(AND('Prediction Log'!$E180&gt;0, 'Prediction Log'!$P180&gt;'Prediction Log'!$E180), "Y", IF(AND('Prediction Log'!$E180&lt;0, 'Prediction Log'!$P180&lt;'Prediction Log'!$E180), "Y", IF('Prediction Log'!$P180='Prediction Log'!$E180, "PUSH", "N")))))</f>
        <v/>
      </c>
      <c r="AA180" s="54" t="str">
        <f>IF(ISBLANK('Prediction Log'!$M180), "",IF(AND('Prediction Log'!$X180="Y", 'Prediction Log'!$Z180="Y"), "Y", "N"))</f>
        <v/>
      </c>
      <c r="AB180" s="53" t="str">
        <f>IF(ISBLANK('Prediction Log'!$M180), "",IF('Prediction Log'!$D180&gt;0, 'Prediction Log'!$P180-'Prediction Log'!$D180, IF('Prediction Log'!$D180&lt;0, -'Prediction Log'!$P180+'Prediction Log'!$D180, "NA")))</f>
        <v/>
      </c>
      <c r="AC180" s="53" t="str">
        <f>IF(ISBLANK('Prediction Log'!$M180), "",ABS('Prediction Log'!$AB180))</f>
        <v/>
      </c>
      <c r="AD180" s="54" t="str">
        <f>IF(ISBLANK('Prediction Log'!$M180), "",IF('Prediction Log'!$E180&gt;0, 'Prediction Log'!$P180-'Prediction Log'!$E180, IF('Prediction Log'!$E180&lt;0, -'Prediction Log'!$P180+'Prediction Log'!$E180, "NA")))</f>
        <v/>
      </c>
      <c r="AE180" s="54" t="str">
        <f>IF(ISBLANK('Prediction Log'!$M180), "",ABS('Prediction Log'!$AD180))</f>
        <v/>
      </c>
    </row>
    <row r="181" spans="1:31" x14ac:dyDescent="0.45">
      <c r="A181" t="str">
        <f>IF(ISBLANK(Games!$B181), "",Games!A181)</f>
        <v/>
      </c>
      <c r="B181" t="str">
        <f>IF(ISBLANK(Games!$B181), "",Games!B181)</f>
        <v/>
      </c>
      <c r="C181" t="str">
        <f>IF(ISBLANK(Games!$B181), "",Games!C181)</f>
        <v/>
      </c>
      <c r="D181" t="str">
        <f>IF(ISBLANK(Games!$B181), "",Games!D181)</f>
        <v/>
      </c>
      <c r="E181" t="str">
        <f>IF(ISBLANK(Games!$B181), "",Games!E181)</f>
        <v/>
      </c>
      <c r="F181" s="30" t="e">
        <f>'Calc - Win Probability'!N181</f>
        <v>#N/A</v>
      </c>
      <c r="G181" s="28" t="str">
        <f>Games!H181</f>
        <v/>
      </c>
      <c r="H181" s="64" t="str">
        <f>IF(ISBLANK(Games!B181), "", IF('Prediction Log'!$D181&lt;0, 'Prediction Log'!$B181, 'Prediction Log'!$C181))</f>
        <v/>
      </c>
      <c r="I181" s="60" t="str">
        <f>IF(ISBLANK(Games!$B181), "",Games!F181)</f>
        <v/>
      </c>
      <c r="J181" s="60" t="e">
        <f>IF('Prediction Log'!$F181&gt;0.5, 'Prediction Log'!$B181, IF('Prediction Log'!$F181&lt;0.5, 'Prediction Log'!$C181, "PICK"))</f>
        <v>#N/A</v>
      </c>
      <c r="K181" s="62" t="str">
        <f>IF(ISBLANK(Games!B181), "",IF('Prediction Log'!$J181='Prediction Log'!$B181, 'Prediction Log'!$F181, 1-'Prediction Log'!$F181))</f>
        <v/>
      </c>
      <c r="L181" s="28" t="str">
        <f>IF(ISBLANK(Games!$B181), "",Games!I181)</f>
        <v/>
      </c>
      <c r="P181" s="48" t="str">
        <f>IF(ISBLANK('Prediction Log'!$N181), "",'Prediction Log'!$O181-'Prediction Log'!$N181)</f>
        <v/>
      </c>
      <c r="Q181" s="55" t="str">
        <f>IF(ISBLANK('Prediction Log'!$N181), "",IF('Prediction Log'!$M181&lt;&gt;'Prediction Log'!$H181, "Y", IF(AND('Prediction Log'!$M181='Prediction Log'!$H181, ABS((-1*'Prediction Log'!$P181))&gt;ABS('Prediction Log'!$D181)), "Y", IF('Prediction Log'!$D181='Prediction Log'!$P181, "PUSH", "N"))))</f>
        <v/>
      </c>
      <c r="R181" s="56" t="str">
        <f>IF(ISBLANK('Prediction Log'!$M181), "",IF('Prediction Log'!$P181&lt;'Prediction Log'!$D181, "Y", IF('Prediction Log'!$P181='Prediction Log'!$D181, "PUSH", "N")))</f>
        <v/>
      </c>
      <c r="S181" s="56" t="str">
        <f>IF(ISBLANK('Prediction Log'!$M181), "",IF('Prediction Log'!$P181&lt;'Prediction Log'!$E181, "Y", IF('Prediction Log'!$P181='Prediction Log'!$E181, "PUSH", "N")))</f>
        <v/>
      </c>
      <c r="T181" s="66" t="str">
        <f>IF(ISBLANK('Prediction Log'!$M181), "",IF('Prediction Log'!$J181='Prediction Log'!$M181, "Y", "N"))</f>
        <v/>
      </c>
      <c r="U181" s="57" t="str">
        <f>IF(ISBLANK('Prediction Log'!$M181),"",IF('Prediction Log'!$M181='Prediction Log'!$H181, "Y", "N"))</f>
        <v/>
      </c>
      <c r="V181" s="52" t="str">
        <f>IF(ISBLANK('Prediction Log'!$M181), "",IF('Prediction Log'!$H181&lt;&gt;'Prediction Log'!$M181, "Y",IF(AND('Prediction Log'!$D181&gt;0, 'Prediction Log'!$P181&gt;'Prediction Log'!$D181), "Y", IF(AND('Prediction Log'!$D181&lt;0, 'Prediction Log'!$P181&lt;'Prediction Log'!$D181), "Y", IF('Prediction Log'!$P181='Prediction Log'!$D181, "PUSH", "N")))))</f>
        <v/>
      </c>
      <c r="W181" s="53" t="str">
        <f>IF(ISBLANK('Prediction Log'!$M181), "",IF(AND('Prediction Log'!$U181="Y", 'Prediction Log'!$V181="Y"), "Y", "N"))</f>
        <v/>
      </c>
      <c r="X181" s="54" t="str">
        <f>IF(ISBLANK('Prediction Log'!$M181),"",IF('Prediction Log'!$M181='Prediction Log'!$I181, "Y", "N"))</f>
        <v/>
      </c>
      <c r="Y181" s="54" t="str">
        <f>IF(ISBLANK('Prediction Log'!$M181), "", IF('Prediction Log'!$Z181="N", "N", "Y"))</f>
        <v/>
      </c>
      <c r="Z181" s="54" t="str">
        <f>IF(ISBLANK('Prediction Log'!$M181), "",IF('Prediction Log'!$I181&lt;&gt;'Prediction Log'!$M181, "Y",IF(AND('Prediction Log'!$E181&gt;0, 'Prediction Log'!$P181&gt;'Prediction Log'!$E181), "Y", IF(AND('Prediction Log'!$E181&lt;0, 'Prediction Log'!$P181&lt;'Prediction Log'!$E181), "Y", IF('Prediction Log'!$P181='Prediction Log'!$E181, "PUSH", "N")))))</f>
        <v/>
      </c>
      <c r="AA181" s="54" t="str">
        <f>IF(ISBLANK('Prediction Log'!$M181), "",IF(AND('Prediction Log'!$X181="Y", 'Prediction Log'!$Z181="Y"), "Y", "N"))</f>
        <v/>
      </c>
      <c r="AB181" s="53" t="str">
        <f>IF(ISBLANK('Prediction Log'!$M181), "",IF('Prediction Log'!$D181&gt;0, 'Prediction Log'!$P181-'Prediction Log'!$D181, IF('Prediction Log'!$D181&lt;0, -'Prediction Log'!$P181+'Prediction Log'!$D181, "NA")))</f>
        <v/>
      </c>
      <c r="AC181" s="53" t="str">
        <f>IF(ISBLANK('Prediction Log'!$M181), "",ABS('Prediction Log'!$AB181))</f>
        <v/>
      </c>
      <c r="AD181" s="54" t="str">
        <f>IF(ISBLANK('Prediction Log'!$M181), "",IF('Prediction Log'!$E181&gt;0, 'Prediction Log'!$P181-'Prediction Log'!$E181, IF('Prediction Log'!$E181&lt;0, -'Prediction Log'!$P181+'Prediction Log'!$E181, "NA")))</f>
        <v/>
      </c>
      <c r="AE181" s="54" t="str">
        <f>IF(ISBLANK('Prediction Log'!$M181), "",ABS('Prediction Log'!$AD181))</f>
        <v/>
      </c>
    </row>
    <row r="182" spans="1:31" x14ac:dyDescent="0.45">
      <c r="A182" t="str">
        <f>IF(ISBLANK(Games!$B182), "",Games!A182)</f>
        <v/>
      </c>
      <c r="B182" t="str">
        <f>IF(ISBLANK(Games!$B182), "",Games!B182)</f>
        <v/>
      </c>
      <c r="C182" t="str">
        <f>IF(ISBLANK(Games!$B182), "",Games!C182)</f>
        <v/>
      </c>
      <c r="D182" t="str">
        <f>IF(ISBLANK(Games!$B182), "",Games!D182)</f>
        <v/>
      </c>
      <c r="E182" t="str">
        <f>IF(ISBLANK(Games!$B182), "",Games!E182)</f>
        <v/>
      </c>
      <c r="F182" s="30" t="e">
        <f>'Calc - Win Probability'!N182</f>
        <v>#N/A</v>
      </c>
      <c r="G182" s="28" t="str">
        <f>Games!H182</f>
        <v/>
      </c>
      <c r="H182" s="64" t="str">
        <f>IF(ISBLANK(Games!B182), "", IF('Prediction Log'!$D182&lt;0, 'Prediction Log'!$B182, 'Prediction Log'!$C182))</f>
        <v/>
      </c>
      <c r="I182" s="60" t="str">
        <f>IF(ISBLANK(Games!$B182), "",Games!F182)</f>
        <v/>
      </c>
      <c r="J182" s="60" t="e">
        <f>IF('Prediction Log'!$F182&gt;0.5, 'Prediction Log'!$B182, IF('Prediction Log'!$F182&lt;0.5, 'Prediction Log'!$C182, "PICK"))</f>
        <v>#N/A</v>
      </c>
      <c r="K182" s="62" t="str">
        <f>IF(ISBLANK(Games!B182), "",IF('Prediction Log'!$J182='Prediction Log'!$B182, 'Prediction Log'!$F182, 1-'Prediction Log'!$F182))</f>
        <v/>
      </c>
      <c r="L182" s="28" t="str">
        <f>IF(ISBLANK(Games!$B182), "",Games!I182)</f>
        <v/>
      </c>
      <c r="P182" s="48" t="str">
        <f>IF(ISBLANK('Prediction Log'!$N182), "",'Prediction Log'!$O182-'Prediction Log'!$N182)</f>
        <v/>
      </c>
      <c r="Q182" s="55" t="str">
        <f>IF(ISBLANK('Prediction Log'!$N182), "",IF('Prediction Log'!$M182&lt;&gt;'Prediction Log'!$H182, "Y", IF(AND('Prediction Log'!$M182='Prediction Log'!$H182, ABS((-1*'Prediction Log'!$P182))&gt;ABS('Prediction Log'!$D182)), "Y", IF('Prediction Log'!$D182='Prediction Log'!$P182, "PUSH", "N"))))</f>
        <v/>
      </c>
      <c r="R182" s="56" t="str">
        <f>IF(ISBLANK('Prediction Log'!$M182), "",IF('Prediction Log'!$P182&lt;'Prediction Log'!$D182, "Y", IF('Prediction Log'!$P182='Prediction Log'!$D182, "PUSH", "N")))</f>
        <v/>
      </c>
      <c r="S182" s="56" t="str">
        <f>IF(ISBLANK('Prediction Log'!$M182), "",IF('Prediction Log'!$P182&lt;'Prediction Log'!$E182, "Y", IF('Prediction Log'!$P182='Prediction Log'!$E182, "PUSH", "N")))</f>
        <v/>
      </c>
      <c r="T182" s="66" t="str">
        <f>IF(ISBLANK('Prediction Log'!$M182), "",IF('Prediction Log'!$J182='Prediction Log'!$M182, "Y", "N"))</f>
        <v/>
      </c>
      <c r="U182" s="57" t="str">
        <f>IF(ISBLANK('Prediction Log'!$M182),"",IF('Prediction Log'!$M182='Prediction Log'!$H182, "Y", "N"))</f>
        <v/>
      </c>
      <c r="V182" s="52" t="str">
        <f>IF(ISBLANK('Prediction Log'!$M182), "",IF('Prediction Log'!$H182&lt;&gt;'Prediction Log'!$M182, "Y",IF(AND('Prediction Log'!$D182&gt;0, 'Prediction Log'!$P182&gt;'Prediction Log'!$D182), "Y", IF(AND('Prediction Log'!$D182&lt;0, 'Prediction Log'!$P182&lt;'Prediction Log'!$D182), "Y", IF('Prediction Log'!$P182='Prediction Log'!$D182, "PUSH", "N")))))</f>
        <v/>
      </c>
      <c r="W182" s="53" t="str">
        <f>IF(ISBLANK('Prediction Log'!$M182), "",IF(AND('Prediction Log'!$U182="Y", 'Prediction Log'!$V182="Y"), "Y", "N"))</f>
        <v/>
      </c>
      <c r="X182" s="54" t="str">
        <f>IF(ISBLANK('Prediction Log'!$M182),"",IF('Prediction Log'!$M182='Prediction Log'!$I182, "Y", "N"))</f>
        <v/>
      </c>
      <c r="Y182" s="54" t="str">
        <f>IF(ISBLANK('Prediction Log'!$M182), "", IF('Prediction Log'!$Z182="N", "N", "Y"))</f>
        <v/>
      </c>
      <c r="Z182" s="54" t="str">
        <f>IF(ISBLANK('Prediction Log'!$M182), "",IF('Prediction Log'!$I182&lt;&gt;'Prediction Log'!$M182, "Y",IF(AND('Prediction Log'!$E182&gt;0, 'Prediction Log'!$P182&gt;'Prediction Log'!$E182), "Y", IF(AND('Prediction Log'!$E182&lt;0, 'Prediction Log'!$P182&lt;'Prediction Log'!$E182), "Y", IF('Prediction Log'!$P182='Prediction Log'!$E182, "PUSH", "N")))))</f>
        <v/>
      </c>
      <c r="AA182" s="54" t="str">
        <f>IF(ISBLANK('Prediction Log'!$M182), "",IF(AND('Prediction Log'!$X182="Y", 'Prediction Log'!$Z182="Y"), "Y", "N"))</f>
        <v/>
      </c>
      <c r="AB182" s="53" t="str">
        <f>IF(ISBLANK('Prediction Log'!$M182), "",IF('Prediction Log'!$D182&gt;0, 'Prediction Log'!$P182-'Prediction Log'!$D182, IF('Prediction Log'!$D182&lt;0, -'Prediction Log'!$P182+'Prediction Log'!$D182, "NA")))</f>
        <v/>
      </c>
      <c r="AC182" s="53" t="str">
        <f>IF(ISBLANK('Prediction Log'!$M182), "",ABS('Prediction Log'!$AB182))</f>
        <v/>
      </c>
      <c r="AD182" s="54" t="str">
        <f>IF(ISBLANK('Prediction Log'!$M182), "",IF('Prediction Log'!$E182&gt;0, 'Prediction Log'!$P182-'Prediction Log'!$E182, IF('Prediction Log'!$E182&lt;0, -'Prediction Log'!$P182+'Prediction Log'!$E182, "NA")))</f>
        <v/>
      </c>
      <c r="AE182" s="54" t="str">
        <f>IF(ISBLANK('Prediction Log'!$M182), "",ABS('Prediction Log'!$AD182))</f>
        <v/>
      </c>
    </row>
    <row r="183" spans="1:31" x14ac:dyDescent="0.45">
      <c r="A183" t="str">
        <f>IF(ISBLANK(Games!$B183), "",Games!A183)</f>
        <v/>
      </c>
      <c r="B183" t="str">
        <f>IF(ISBLANK(Games!$B183), "",Games!B183)</f>
        <v/>
      </c>
      <c r="C183" t="str">
        <f>IF(ISBLANK(Games!$B183), "",Games!C183)</f>
        <v/>
      </c>
      <c r="D183" t="str">
        <f>IF(ISBLANK(Games!$B183), "",Games!D183)</f>
        <v/>
      </c>
      <c r="E183" t="str">
        <f>IF(ISBLANK(Games!$B183), "",Games!E183)</f>
        <v/>
      </c>
      <c r="F183" s="30" t="e">
        <f>'Calc - Win Probability'!N183</f>
        <v>#N/A</v>
      </c>
      <c r="G183" s="28" t="str">
        <f>Games!H183</f>
        <v/>
      </c>
      <c r="H183" s="64" t="str">
        <f>IF(ISBLANK(Games!B183), "", IF('Prediction Log'!$D183&lt;0, 'Prediction Log'!$B183, 'Prediction Log'!$C183))</f>
        <v/>
      </c>
      <c r="I183" s="60" t="str">
        <f>IF(ISBLANK(Games!$B183), "",Games!F183)</f>
        <v/>
      </c>
      <c r="J183" s="60" t="e">
        <f>IF('Prediction Log'!$F183&gt;0.5, 'Prediction Log'!$B183, IF('Prediction Log'!$F183&lt;0.5, 'Prediction Log'!$C183, "PICK"))</f>
        <v>#N/A</v>
      </c>
      <c r="K183" s="62" t="str">
        <f>IF(ISBLANK(Games!B183), "",IF('Prediction Log'!$J183='Prediction Log'!$B183, 'Prediction Log'!$F183, 1-'Prediction Log'!$F183))</f>
        <v/>
      </c>
      <c r="L183" s="28" t="str">
        <f>IF(ISBLANK(Games!$B183), "",Games!I183)</f>
        <v/>
      </c>
      <c r="P183" s="48" t="str">
        <f>IF(ISBLANK('Prediction Log'!$N183), "",'Prediction Log'!$O183-'Prediction Log'!$N183)</f>
        <v/>
      </c>
      <c r="Q183" s="55" t="str">
        <f>IF(ISBLANK('Prediction Log'!$N183), "",IF('Prediction Log'!$M183&lt;&gt;'Prediction Log'!$H183, "Y", IF(AND('Prediction Log'!$M183='Prediction Log'!$H183, ABS((-1*'Prediction Log'!$P183))&gt;ABS('Prediction Log'!$D183)), "Y", IF('Prediction Log'!$D183='Prediction Log'!$P183, "PUSH", "N"))))</f>
        <v/>
      </c>
      <c r="R183" s="56" t="str">
        <f>IF(ISBLANK('Prediction Log'!$M183), "",IF('Prediction Log'!$P183&lt;'Prediction Log'!$D183, "Y", IF('Prediction Log'!$P183='Prediction Log'!$D183, "PUSH", "N")))</f>
        <v/>
      </c>
      <c r="S183" s="56" t="str">
        <f>IF(ISBLANK('Prediction Log'!$M183), "",IF('Prediction Log'!$P183&lt;'Prediction Log'!$E183, "Y", IF('Prediction Log'!$P183='Prediction Log'!$E183, "PUSH", "N")))</f>
        <v/>
      </c>
      <c r="T183" s="66" t="str">
        <f>IF(ISBLANK('Prediction Log'!$M183), "",IF('Prediction Log'!$J183='Prediction Log'!$M183, "Y", "N"))</f>
        <v/>
      </c>
      <c r="U183" s="57" t="str">
        <f>IF(ISBLANK('Prediction Log'!$M183),"",IF('Prediction Log'!$M183='Prediction Log'!$H183, "Y", "N"))</f>
        <v/>
      </c>
      <c r="V183" s="52" t="str">
        <f>IF(ISBLANK('Prediction Log'!$M183), "",IF('Prediction Log'!$H183&lt;&gt;'Prediction Log'!$M183, "Y",IF(AND('Prediction Log'!$D183&gt;0, 'Prediction Log'!$P183&gt;'Prediction Log'!$D183), "Y", IF(AND('Prediction Log'!$D183&lt;0, 'Prediction Log'!$P183&lt;'Prediction Log'!$D183), "Y", IF('Prediction Log'!$P183='Prediction Log'!$D183, "PUSH", "N")))))</f>
        <v/>
      </c>
      <c r="W183" s="53" t="str">
        <f>IF(ISBLANK('Prediction Log'!$M183), "",IF(AND('Prediction Log'!$U183="Y", 'Prediction Log'!$V183="Y"), "Y", "N"))</f>
        <v/>
      </c>
      <c r="X183" s="54" t="str">
        <f>IF(ISBLANK('Prediction Log'!$M183),"",IF('Prediction Log'!$M183='Prediction Log'!$I183, "Y", "N"))</f>
        <v/>
      </c>
      <c r="Y183" s="54" t="str">
        <f>IF(ISBLANK('Prediction Log'!$M183), "", IF('Prediction Log'!$Z183="N", "N", "Y"))</f>
        <v/>
      </c>
      <c r="Z183" s="54" t="str">
        <f>IF(ISBLANK('Prediction Log'!$M183), "",IF('Prediction Log'!$I183&lt;&gt;'Prediction Log'!$M183, "Y",IF(AND('Prediction Log'!$E183&gt;0, 'Prediction Log'!$P183&gt;'Prediction Log'!$E183), "Y", IF(AND('Prediction Log'!$E183&lt;0, 'Prediction Log'!$P183&lt;'Prediction Log'!$E183), "Y", IF('Prediction Log'!$P183='Prediction Log'!$E183, "PUSH", "N")))))</f>
        <v/>
      </c>
      <c r="AA183" s="54" t="str">
        <f>IF(ISBLANK('Prediction Log'!$M183), "",IF(AND('Prediction Log'!$X183="Y", 'Prediction Log'!$Z183="Y"), "Y", "N"))</f>
        <v/>
      </c>
      <c r="AB183" s="53" t="str">
        <f>IF(ISBLANK('Prediction Log'!$M183), "",IF('Prediction Log'!$D183&gt;0, 'Prediction Log'!$P183-'Prediction Log'!$D183, IF('Prediction Log'!$D183&lt;0, -'Prediction Log'!$P183+'Prediction Log'!$D183, "NA")))</f>
        <v/>
      </c>
      <c r="AC183" s="53" t="str">
        <f>IF(ISBLANK('Prediction Log'!$M183), "",ABS('Prediction Log'!$AB183))</f>
        <v/>
      </c>
      <c r="AD183" s="54" t="str">
        <f>IF(ISBLANK('Prediction Log'!$M183), "",IF('Prediction Log'!$E183&gt;0, 'Prediction Log'!$P183-'Prediction Log'!$E183, IF('Prediction Log'!$E183&lt;0, -'Prediction Log'!$P183+'Prediction Log'!$E183, "NA")))</f>
        <v/>
      </c>
      <c r="AE183" s="54" t="str">
        <f>IF(ISBLANK('Prediction Log'!$M183), "",ABS('Prediction Log'!$AD183))</f>
        <v/>
      </c>
    </row>
    <row r="184" spans="1:31" x14ac:dyDescent="0.45">
      <c r="A184" t="str">
        <f>IF(ISBLANK(Games!$B184), "",Games!A184)</f>
        <v/>
      </c>
      <c r="B184" t="str">
        <f>IF(ISBLANK(Games!$B184), "",Games!B184)</f>
        <v/>
      </c>
      <c r="C184" t="str">
        <f>IF(ISBLANK(Games!$B184), "",Games!C184)</f>
        <v/>
      </c>
      <c r="D184" t="str">
        <f>IF(ISBLANK(Games!$B184), "",Games!D184)</f>
        <v/>
      </c>
      <c r="E184" t="str">
        <f>IF(ISBLANK(Games!$B184), "",Games!E184)</f>
        <v/>
      </c>
      <c r="F184" s="30" t="e">
        <f>'Calc - Win Probability'!N184</f>
        <v>#N/A</v>
      </c>
      <c r="G184" s="28" t="str">
        <f>Games!H184</f>
        <v/>
      </c>
      <c r="H184" s="64" t="str">
        <f>IF(ISBLANK(Games!B184), "", IF('Prediction Log'!$D184&lt;0, 'Prediction Log'!$B184, 'Prediction Log'!$C184))</f>
        <v/>
      </c>
      <c r="I184" s="60" t="str">
        <f>IF(ISBLANK(Games!$B184), "",Games!F184)</f>
        <v/>
      </c>
      <c r="J184" s="60" t="e">
        <f>IF('Prediction Log'!$F184&gt;0.5, 'Prediction Log'!$B184, IF('Prediction Log'!$F184&lt;0.5, 'Prediction Log'!$C184, "PICK"))</f>
        <v>#N/A</v>
      </c>
      <c r="K184" s="62" t="str">
        <f>IF(ISBLANK(Games!B184), "",IF('Prediction Log'!$J184='Prediction Log'!$B184, 'Prediction Log'!$F184, 1-'Prediction Log'!$F184))</f>
        <v/>
      </c>
      <c r="L184" s="28" t="str">
        <f>IF(ISBLANK(Games!$B184), "",Games!I184)</f>
        <v/>
      </c>
      <c r="P184" s="48" t="str">
        <f>IF(ISBLANK('Prediction Log'!$N184), "",'Prediction Log'!$O184-'Prediction Log'!$N184)</f>
        <v/>
      </c>
      <c r="Q184" s="55" t="str">
        <f>IF(ISBLANK('Prediction Log'!$N184), "",IF('Prediction Log'!$M184&lt;&gt;'Prediction Log'!$H184, "Y", IF(AND('Prediction Log'!$M184='Prediction Log'!$H184, ABS((-1*'Prediction Log'!$P184))&gt;ABS('Prediction Log'!$D184)), "Y", IF('Prediction Log'!$D184='Prediction Log'!$P184, "PUSH", "N"))))</f>
        <v/>
      </c>
      <c r="R184" s="56" t="str">
        <f>IF(ISBLANK('Prediction Log'!$M184), "",IF('Prediction Log'!$P184&lt;'Prediction Log'!$D184, "Y", IF('Prediction Log'!$P184='Prediction Log'!$D184, "PUSH", "N")))</f>
        <v/>
      </c>
      <c r="S184" s="56" t="str">
        <f>IF(ISBLANK('Prediction Log'!$M184), "",IF('Prediction Log'!$P184&lt;'Prediction Log'!$E184, "Y", IF('Prediction Log'!$P184='Prediction Log'!$E184, "PUSH", "N")))</f>
        <v/>
      </c>
      <c r="T184" s="66" t="str">
        <f>IF(ISBLANK('Prediction Log'!$M184), "",IF('Prediction Log'!$J184='Prediction Log'!$M184, "Y", "N"))</f>
        <v/>
      </c>
      <c r="U184" s="57" t="str">
        <f>IF(ISBLANK('Prediction Log'!$M184),"",IF('Prediction Log'!$M184='Prediction Log'!$H184, "Y", "N"))</f>
        <v/>
      </c>
      <c r="V184" s="52" t="str">
        <f>IF(ISBLANK('Prediction Log'!$M184), "",IF('Prediction Log'!$H184&lt;&gt;'Prediction Log'!$M184, "Y",IF(AND('Prediction Log'!$D184&gt;0, 'Prediction Log'!$P184&gt;'Prediction Log'!$D184), "Y", IF(AND('Prediction Log'!$D184&lt;0, 'Prediction Log'!$P184&lt;'Prediction Log'!$D184), "Y", IF('Prediction Log'!$P184='Prediction Log'!$D184, "PUSH", "N")))))</f>
        <v/>
      </c>
      <c r="W184" s="53" t="str">
        <f>IF(ISBLANK('Prediction Log'!$M184), "",IF(AND('Prediction Log'!$U184="Y", 'Prediction Log'!$V184="Y"), "Y", "N"))</f>
        <v/>
      </c>
      <c r="X184" s="54" t="str">
        <f>IF(ISBLANK('Prediction Log'!$M184),"",IF('Prediction Log'!$M184='Prediction Log'!$I184, "Y", "N"))</f>
        <v/>
      </c>
      <c r="Y184" s="54" t="str">
        <f>IF(ISBLANK('Prediction Log'!$M184), "", IF('Prediction Log'!$Z184="N", "N", "Y"))</f>
        <v/>
      </c>
      <c r="Z184" s="54" t="str">
        <f>IF(ISBLANK('Prediction Log'!$M184), "",IF('Prediction Log'!$I184&lt;&gt;'Prediction Log'!$M184, "Y",IF(AND('Prediction Log'!$E184&gt;0, 'Prediction Log'!$P184&gt;'Prediction Log'!$E184), "Y", IF(AND('Prediction Log'!$E184&lt;0, 'Prediction Log'!$P184&lt;'Prediction Log'!$E184), "Y", IF('Prediction Log'!$P184='Prediction Log'!$E184, "PUSH", "N")))))</f>
        <v/>
      </c>
      <c r="AA184" s="54" t="str">
        <f>IF(ISBLANK('Prediction Log'!$M184), "",IF(AND('Prediction Log'!$X184="Y", 'Prediction Log'!$Z184="Y"), "Y", "N"))</f>
        <v/>
      </c>
      <c r="AB184" s="53" t="str">
        <f>IF(ISBLANK('Prediction Log'!$M184), "",IF('Prediction Log'!$D184&gt;0, 'Prediction Log'!$P184-'Prediction Log'!$D184, IF('Prediction Log'!$D184&lt;0, -'Prediction Log'!$P184+'Prediction Log'!$D184, "NA")))</f>
        <v/>
      </c>
      <c r="AC184" s="53" t="str">
        <f>IF(ISBLANK('Prediction Log'!$M184), "",ABS('Prediction Log'!$AB184))</f>
        <v/>
      </c>
      <c r="AD184" s="54" t="str">
        <f>IF(ISBLANK('Prediction Log'!$M184), "",IF('Prediction Log'!$E184&gt;0, 'Prediction Log'!$P184-'Prediction Log'!$E184, IF('Prediction Log'!$E184&lt;0, -'Prediction Log'!$P184+'Prediction Log'!$E184, "NA")))</f>
        <v/>
      </c>
      <c r="AE184" s="54" t="str">
        <f>IF(ISBLANK('Prediction Log'!$M184), "",ABS('Prediction Log'!$AD184))</f>
        <v/>
      </c>
    </row>
    <row r="185" spans="1:31" x14ac:dyDescent="0.45">
      <c r="A185" t="str">
        <f>IF(ISBLANK(Games!$B185), "",Games!A185)</f>
        <v/>
      </c>
      <c r="B185" t="str">
        <f>IF(ISBLANK(Games!$B185), "",Games!B185)</f>
        <v/>
      </c>
      <c r="C185" t="str">
        <f>IF(ISBLANK(Games!$B185), "",Games!C185)</f>
        <v/>
      </c>
      <c r="D185" t="str">
        <f>IF(ISBLANK(Games!$B185), "",Games!D185)</f>
        <v/>
      </c>
      <c r="E185" t="str">
        <f>IF(ISBLANK(Games!$B185), "",Games!E185)</f>
        <v/>
      </c>
      <c r="F185" s="30" t="e">
        <f>'Calc - Win Probability'!N185</f>
        <v>#N/A</v>
      </c>
      <c r="G185" s="28" t="str">
        <f>Games!H185</f>
        <v/>
      </c>
      <c r="H185" s="64" t="str">
        <f>IF(ISBLANK(Games!B185), "", IF('Prediction Log'!$D185&lt;0, 'Prediction Log'!$B185, 'Prediction Log'!$C185))</f>
        <v/>
      </c>
      <c r="I185" s="60" t="str">
        <f>IF(ISBLANK(Games!$B185), "",Games!F185)</f>
        <v/>
      </c>
      <c r="J185" s="60" t="e">
        <f>IF('Prediction Log'!$F185&gt;0.5, 'Prediction Log'!$B185, IF('Prediction Log'!$F185&lt;0.5, 'Prediction Log'!$C185, "PICK"))</f>
        <v>#N/A</v>
      </c>
      <c r="K185" s="62" t="str">
        <f>IF(ISBLANK(Games!B185), "",IF('Prediction Log'!$J185='Prediction Log'!$B185, 'Prediction Log'!$F185, 1-'Prediction Log'!$F185))</f>
        <v/>
      </c>
      <c r="L185" s="28" t="str">
        <f>IF(ISBLANK(Games!$B185), "",Games!I185)</f>
        <v/>
      </c>
      <c r="P185" s="48" t="str">
        <f>IF(ISBLANK('Prediction Log'!$N185), "",'Prediction Log'!$O185-'Prediction Log'!$N185)</f>
        <v/>
      </c>
      <c r="Q185" s="55" t="str">
        <f>IF(ISBLANK('Prediction Log'!$N185), "",IF('Prediction Log'!$M185&lt;&gt;'Prediction Log'!$H185, "Y", IF(AND('Prediction Log'!$M185='Prediction Log'!$H185, ABS((-1*'Prediction Log'!$P185))&gt;ABS('Prediction Log'!$D185)), "Y", IF('Prediction Log'!$D185='Prediction Log'!$P185, "PUSH", "N"))))</f>
        <v/>
      </c>
      <c r="R185" s="56" t="str">
        <f>IF(ISBLANK('Prediction Log'!$M185), "",IF('Prediction Log'!$P185&lt;'Prediction Log'!$D185, "Y", IF('Prediction Log'!$P185='Prediction Log'!$D185, "PUSH", "N")))</f>
        <v/>
      </c>
      <c r="S185" s="56" t="str">
        <f>IF(ISBLANK('Prediction Log'!$M185), "",IF('Prediction Log'!$P185&lt;'Prediction Log'!$E185, "Y", IF('Prediction Log'!$P185='Prediction Log'!$E185, "PUSH", "N")))</f>
        <v/>
      </c>
      <c r="T185" s="66" t="str">
        <f>IF(ISBLANK('Prediction Log'!$M185), "",IF('Prediction Log'!$J185='Prediction Log'!$M185, "Y", "N"))</f>
        <v/>
      </c>
      <c r="U185" s="57" t="str">
        <f>IF(ISBLANK('Prediction Log'!$M185),"",IF('Prediction Log'!$M185='Prediction Log'!$H185, "Y", "N"))</f>
        <v/>
      </c>
      <c r="V185" s="52" t="str">
        <f>IF(ISBLANK('Prediction Log'!$M185), "",IF('Prediction Log'!$H185&lt;&gt;'Prediction Log'!$M185, "Y",IF(AND('Prediction Log'!$D185&gt;0, 'Prediction Log'!$P185&gt;'Prediction Log'!$D185), "Y", IF(AND('Prediction Log'!$D185&lt;0, 'Prediction Log'!$P185&lt;'Prediction Log'!$D185), "Y", IF('Prediction Log'!$P185='Prediction Log'!$D185, "PUSH", "N")))))</f>
        <v/>
      </c>
      <c r="W185" s="53" t="str">
        <f>IF(ISBLANK('Prediction Log'!$M185), "",IF(AND('Prediction Log'!$U185="Y", 'Prediction Log'!$V185="Y"), "Y", "N"))</f>
        <v/>
      </c>
      <c r="X185" s="54" t="str">
        <f>IF(ISBLANK('Prediction Log'!$M185),"",IF('Prediction Log'!$M185='Prediction Log'!$I185, "Y", "N"))</f>
        <v/>
      </c>
      <c r="Y185" s="54" t="str">
        <f>IF(ISBLANK('Prediction Log'!$M185), "", IF('Prediction Log'!$Z185="N", "N", "Y"))</f>
        <v/>
      </c>
      <c r="Z185" s="54" t="str">
        <f>IF(ISBLANK('Prediction Log'!$M185), "",IF('Prediction Log'!$I185&lt;&gt;'Prediction Log'!$M185, "Y",IF(AND('Prediction Log'!$E185&gt;0, 'Prediction Log'!$P185&gt;'Prediction Log'!$E185), "Y", IF(AND('Prediction Log'!$E185&lt;0, 'Prediction Log'!$P185&lt;'Prediction Log'!$E185), "Y", IF('Prediction Log'!$P185='Prediction Log'!$E185, "PUSH", "N")))))</f>
        <v/>
      </c>
      <c r="AA185" s="54" t="str">
        <f>IF(ISBLANK('Prediction Log'!$M185), "",IF(AND('Prediction Log'!$X185="Y", 'Prediction Log'!$Z185="Y"), "Y", "N"))</f>
        <v/>
      </c>
      <c r="AB185" s="53" t="str">
        <f>IF(ISBLANK('Prediction Log'!$M185), "",IF('Prediction Log'!$D185&gt;0, 'Prediction Log'!$P185-'Prediction Log'!$D185, IF('Prediction Log'!$D185&lt;0, -'Prediction Log'!$P185+'Prediction Log'!$D185, "NA")))</f>
        <v/>
      </c>
      <c r="AC185" s="53" t="str">
        <f>IF(ISBLANK('Prediction Log'!$M185), "",ABS('Prediction Log'!$AB185))</f>
        <v/>
      </c>
      <c r="AD185" s="54" t="str">
        <f>IF(ISBLANK('Prediction Log'!$M185), "",IF('Prediction Log'!$E185&gt;0, 'Prediction Log'!$P185-'Prediction Log'!$E185, IF('Prediction Log'!$E185&lt;0, -'Prediction Log'!$P185+'Prediction Log'!$E185, "NA")))</f>
        <v/>
      </c>
      <c r="AE185" s="54" t="str">
        <f>IF(ISBLANK('Prediction Log'!$M185), "",ABS('Prediction Log'!$AD185))</f>
        <v/>
      </c>
    </row>
    <row r="186" spans="1:31" x14ac:dyDescent="0.45">
      <c r="A186" t="str">
        <f>IF(ISBLANK(Games!$B186), "",Games!A186)</f>
        <v/>
      </c>
      <c r="B186" t="str">
        <f>IF(ISBLANK(Games!$B186), "",Games!B186)</f>
        <v/>
      </c>
      <c r="C186" t="str">
        <f>IF(ISBLANK(Games!$B186), "",Games!C186)</f>
        <v/>
      </c>
      <c r="D186" t="str">
        <f>IF(ISBLANK(Games!$B186), "",Games!D186)</f>
        <v/>
      </c>
      <c r="E186" t="str">
        <f>IF(ISBLANK(Games!$B186), "",Games!E186)</f>
        <v/>
      </c>
      <c r="F186" s="30" t="e">
        <f>'Calc - Win Probability'!N186</f>
        <v>#N/A</v>
      </c>
      <c r="G186" s="28" t="str">
        <f>Games!H186</f>
        <v/>
      </c>
      <c r="H186" s="64" t="str">
        <f>IF(ISBLANK(Games!B186), "", IF('Prediction Log'!$D186&lt;0, 'Prediction Log'!$B186, 'Prediction Log'!$C186))</f>
        <v/>
      </c>
      <c r="I186" s="60" t="str">
        <f>IF(ISBLANK(Games!$B186), "",Games!F186)</f>
        <v/>
      </c>
      <c r="J186" s="60" t="e">
        <f>IF('Prediction Log'!$F186&gt;0.5, 'Prediction Log'!$B186, IF('Prediction Log'!$F186&lt;0.5, 'Prediction Log'!$C186, "PICK"))</f>
        <v>#N/A</v>
      </c>
      <c r="K186" s="62" t="str">
        <f>IF(ISBLANK(Games!B186), "",IF('Prediction Log'!$J186='Prediction Log'!$B186, 'Prediction Log'!$F186, 1-'Prediction Log'!$F186))</f>
        <v/>
      </c>
      <c r="L186" s="28" t="str">
        <f>IF(ISBLANK(Games!$B186), "",Games!I186)</f>
        <v/>
      </c>
      <c r="P186" s="48" t="str">
        <f>IF(ISBLANK('Prediction Log'!$N186), "",'Prediction Log'!$O186-'Prediction Log'!$N186)</f>
        <v/>
      </c>
      <c r="Q186" s="55" t="str">
        <f>IF(ISBLANK('Prediction Log'!$N186), "",IF('Prediction Log'!$M186&lt;&gt;'Prediction Log'!$H186, "Y", IF(AND('Prediction Log'!$M186='Prediction Log'!$H186, ABS((-1*'Prediction Log'!$P186))&gt;ABS('Prediction Log'!$D186)), "Y", IF('Prediction Log'!$D186='Prediction Log'!$P186, "PUSH", "N"))))</f>
        <v/>
      </c>
      <c r="R186" s="56" t="str">
        <f>IF(ISBLANK('Prediction Log'!$M186), "",IF('Prediction Log'!$P186&lt;'Prediction Log'!$D186, "Y", IF('Prediction Log'!$P186='Prediction Log'!$D186, "PUSH", "N")))</f>
        <v/>
      </c>
      <c r="S186" s="56" t="str">
        <f>IF(ISBLANK('Prediction Log'!$M186), "",IF('Prediction Log'!$P186&lt;'Prediction Log'!$E186, "Y", IF('Prediction Log'!$P186='Prediction Log'!$E186, "PUSH", "N")))</f>
        <v/>
      </c>
      <c r="T186" s="66" t="str">
        <f>IF(ISBLANK('Prediction Log'!$M186), "",IF('Prediction Log'!$J186='Prediction Log'!$M186, "Y", "N"))</f>
        <v/>
      </c>
      <c r="U186" s="57" t="str">
        <f>IF(ISBLANK('Prediction Log'!$M186),"",IF('Prediction Log'!$M186='Prediction Log'!$H186, "Y", "N"))</f>
        <v/>
      </c>
      <c r="V186" s="52" t="str">
        <f>IF(ISBLANK('Prediction Log'!$M186), "",IF('Prediction Log'!$H186&lt;&gt;'Prediction Log'!$M186, "Y",IF(AND('Prediction Log'!$D186&gt;0, 'Prediction Log'!$P186&gt;'Prediction Log'!$D186), "Y", IF(AND('Prediction Log'!$D186&lt;0, 'Prediction Log'!$P186&lt;'Prediction Log'!$D186), "Y", IF('Prediction Log'!$P186='Prediction Log'!$D186, "PUSH", "N")))))</f>
        <v/>
      </c>
      <c r="W186" s="53" t="str">
        <f>IF(ISBLANK('Prediction Log'!$M186), "",IF(AND('Prediction Log'!$U186="Y", 'Prediction Log'!$V186="Y"), "Y", "N"))</f>
        <v/>
      </c>
      <c r="X186" s="54" t="str">
        <f>IF(ISBLANK('Prediction Log'!$M186),"",IF('Prediction Log'!$M186='Prediction Log'!$I186, "Y", "N"))</f>
        <v/>
      </c>
      <c r="Y186" s="54" t="str">
        <f>IF(ISBLANK('Prediction Log'!$M186), "", IF('Prediction Log'!$Z186="N", "N", "Y"))</f>
        <v/>
      </c>
      <c r="Z186" s="54" t="str">
        <f>IF(ISBLANK('Prediction Log'!$M186), "",IF('Prediction Log'!$I186&lt;&gt;'Prediction Log'!$M186, "Y",IF(AND('Prediction Log'!$E186&gt;0, 'Prediction Log'!$P186&gt;'Prediction Log'!$E186), "Y", IF(AND('Prediction Log'!$E186&lt;0, 'Prediction Log'!$P186&lt;'Prediction Log'!$E186), "Y", IF('Prediction Log'!$P186='Prediction Log'!$E186, "PUSH", "N")))))</f>
        <v/>
      </c>
      <c r="AA186" s="54" t="str">
        <f>IF(ISBLANK('Prediction Log'!$M186), "",IF(AND('Prediction Log'!$X186="Y", 'Prediction Log'!$Z186="Y"), "Y", "N"))</f>
        <v/>
      </c>
      <c r="AB186" s="53" t="str">
        <f>IF(ISBLANK('Prediction Log'!$M186), "",IF('Prediction Log'!$D186&gt;0, 'Prediction Log'!$P186-'Prediction Log'!$D186, IF('Prediction Log'!$D186&lt;0, -'Prediction Log'!$P186+'Prediction Log'!$D186, "NA")))</f>
        <v/>
      </c>
      <c r="AC186" s="53" t="str">
        <f>IF(ISBLANK('Prediction Log'!$M186), "",ABS('Prediction Log'!$AB186))</f>
        <v/>
      </c>
      <c r="AD186" s="54" t="str">
        <f>IF(ISBLANK('Prediction Log'!$M186), "",IF('Prediction Log'!$E186&gt;0, 'Prediction Log'!$P186-'Prediction Log'!$E186, IF('Prediction Log'!$E186&lt;0, -'Prediction Log'!$P186+'Prediction Log'!$E186, "NA")))</f>
        <v/>
      </c>
      <c r="AE186" s="54" t="str">
        <f>IF(ISBLANK('Prediction Log'!$M186), "",ABS('Prediction Log'!$AD186))</f>
        <v/>
      </c>
    </row>
    <row r="187" spans="1:31" x14ac:dyDescent="0.45">
      <c r="A187" t="str">
        <f>IF(ISBLANK(Games!$B187), "",Games!A187)</f>
        <v/>
      </c>
      <c r="B187" t="str">
        <f>IF(ISBLANK(Games!$B187), "",Games!B187)</f>
        <v/>
      </c>
      <c r="C187" t="str">
        <f>IF(ISBLANK(Games!$B187), "",Games!C187)</f>
        <v/>
      </c>
      <c r="D187" t="str">
        <f>IF(ISBLANK(Games!$B187), "",Games!D187)</f>
        <v/>
      </c>
      <c r="E187" t="str">
        <f>IF(ISBLANK(Games!$B187), "",Games!E187)</f>
        <v/>
      </c>
      <c r="F187" s="30" t="e">
        <f>'Calc - Win Probability'!N187</f>
        <v>#N/A</v>
      </c>
      <c r="G187" s="28" t="str">
        <f>Games!H187</f>
        <v/>
      </c>
      <c r="H187" s="64" t="str">
        <f>IF(ISBLANK(Games!B187), "", IF('Prediction Log'!$D187&lt;0, 'Prediction Log'!$B187, 'Prediction Log'!$C187))</f>
        <v/>
      </c>
      <c r="I187" s="60" t="str">
        <f>IF(ISBLANK(Games!$B187), "",Games!F187)</f>
        <v/>
      </c>
      <c r="J187" s="60" t="e">
        <f>IF('Prediction Log'!$F187&gt;0.5, 'Prediction Log'!$B187, IF('Prediction Log'!$F187&lt;0.5, 'Prediction Log'!$C187, "PICK"))</f>
        <v>#N/A</v>
      </c>
      <c r="K187" s="62" t="str">
        <f>IF(ISBLANK(Games!B187), "",IF('Prediction Log'!$J187='Prediction Log'!$B187, 'Prediction Log'!$F187, 1-'Prediction Log'!$F187))</f>
        <v/>
      </c>
      <c r="L187" s="28" t="str">
        <f>IF(ISBLANK(Games!$B187), "",Games!I187)</f>
        <v/>
      </c>
      <c r="P187" s="48" t="str">
        <f>IF(ISBLANK('Prediction Log'!$N187), "",'Prediction Log'!$O187-'Prediction Log'!$N187)</f>
        <v/>
      </c>
      <c r="Q187" s="55" t="str">
        <f>IF(ISBLANK('Prediction Log'!$N187), "",IF('Prediction Log'!$M187&lt;&gt;'Prediction Log'!$H187, "Y", IF(AND('Prediction Log'!$M187='Prediction Log'!$H187, ABS((-1*'Prediction Log'!$P187))&gt;ABS('Prediction Log'!$D187)), "Y", IF('Prediction Log'!$D187='Prediction Log'!$P187, "PUSH", "N"))))</f>
        <v/>
      </c>
      <c r="R187" s="56" t="str">
        <f>IF(ISBLANK('Prediction Log'!$M187), "",IF('Prediction Log'!$P187&lt;'Prediction Log'!$D187, "Y", IF('Prediction Log'!$P187='Prediction Log'!$D187, "PUSH", "N")))</f>
        <v/>
      </c>
      <c r="S187" s="56" t="str">
        <f>IF(ISBLANK('Prediction Log'!$M187), "",IF('Prediction Log'!$P187&lt;'Prediction Log'!$E187, "Y", IF('Prediction Log'!$P187='Prediction Log'!$E187, "PUSH", "N")))</f>
        <v/>
      </c>
      <c r="T187" s="66" t="str">
        <f>IF(ISBLANK('Prediction Log'!$M187), "",IF('Prediction Log'!$J187='Prediction Log'!$M187, "Y", "N"))</f>
        <v/>
      </c>
      <c r="U187" s="57" t="str">
        <f>IF(ISBLANK('Prediction Log'!$M187),"",IF('Prediction Log'!$M187='Prediction Log'!$H187, "Y", "N"))</f>
        <v/>
      </c>
      <c r="V187" s="52" t="str">
        <f>IF(ISBLANK('Prediction Log'!$M187), "",IF('Prediction Log'!$H187&lt;&gt;'Prediction Log'!$M187, "Y",IF(AND('Prediction Log'!$D187&gt;0, 'Prediction Log'!$P187&gt;'Prediction Log'!$D187), "Y", IF(AND('Prediction Log'!$D187&lt;0, 'Prediction Log'!$P187&lt;'Prediction Log'!$D187), "Y", IF('Prediction Log'!$P187='Prediction Log'!$D187, "PUSH", "N")))))</f>
        <v/>
      </c>
      <c r="W187" s="53" t="str">
        <f>IF(ISBLANK('Prediction Log'!$M187), "",IF(AND('Prediction Log'!$U187="Y", 'Prediction Log'!$V187="Y"), "Y", "N"))</f>
        <v/>
      </c>
      <c r="X187" s="54" t="str">
        <f>IF(ISBLANK('Prediction Log'!$M187),"",IF('Prediction Log'!$M187='Prediction Log'!$I187, "Y", "N"))</f>
        <v/>
      </c>
      <c r="Y187" s="54" t="str">
        <f>IF(ISBLANK('Prediction Log'!$M187), "", IF('Prediction Log'!$Z187="N", "N", "Y"))</f>
        <v/>
      </c>
      <c r="Z187" s="54" t="str">
        <f>IF(ISBLANK('Prediction Log'!$M187), "",IF('Prediction Log'!$I187&lt;&gt;'Prediction Log'!$M187, "Y",IF(AND('Prediction Log'!$E187&gt;0, 'Prediction Log'!$P187&gt;'Prediction Log'!$E187), "Y", IF(AND('Prediction Log'!$E187&lt;0, 'Prediction Log'!$P187&lt;'Prediction Log'!$E187), "Y", IF('Prediction Log'!$P187='Prediction Log'!$E187, "PUSH", "N")))))</f>
        <v/>
      </c>
      <c r="AA187" s="54" t="str">
        <f>IF(ISBLANK('Prediction Log'!$M187), "",IF(AND('Prediction Log'!$X187="Y", 'Prediction Log'!$Z187="Y"), "Y", "N"))</f>
        <v/>
      </c>
      <c r="AB187" s="53" t="str">
        <f>IF(ISBLANK('Prediction Log'!$M187), "",IF('Prediction Log'!$D187&gt;0, 'Prediction Log'!$P187-'Prediction Log'!$D187, IF('Prediction Log'!$D187&lt;0, -'Prediction Log'!$P187+'Prediction Log'!$D187, "NA")))</f>
        <v/>
      </c>
      <c r="AC187" s="53" t="str">
        <f>IF(ISBLANK('Prediction Log'!$M187), "",ABS('Prediction Log'!$AB187))</f>
        <v/>
      </c>
      <c r="AD187" s="54" t="str">
        <f>IF(ISBLANK('Prediction Log'!$M187), "",IF('Prediction Log'!$E187&gt;0, 'Prediction Log'!$P187-'Prediction Log'!$E187, IF('Prediction Log'!$E187&lt;0, -'Prediction Log'!$P187+'Prediction Log'!$E187, "NA")))</f>
        <v/>
      </c>
      <c r="AE187" s="54" t="str">
        <f>IF(ISBLANK('Prediction Log'!$M187), "",ABS('Prediction Log'!$AD187))</f>
        <v/>
      </c>
    </row>
    <row r="188" spans="1:31" x14ac:dyDescent="0.45">
      <c r="A188" t="str">
        <f>IF(ISBLANK(Games!$B188), "",Games!A188)</f>
        <v/>
      </c>
      <c r="B188" t="str">
        <f>IF(ISBLANK(Games!$B188), "",Games!B188)</f>
        <v/>
      </c>
      <c r="C188" t="str">
        <f>IF(ISBLANK(Games!$B188), "",Games!C188)</f>
        <v/>
      </c>
      <c r="D188" t="str">
        <f>IF(ISBLANK(Games!$B188), "",Games!D188)</f>
        <v/>
      </c>
      <c r="E188" t="str">
        <f>IF(ISBLANK(Games!$B188), "",Games!E188)</f>
        <v/>
      </c>
      <c r="F188" s="30" t="e">
        <f>'Calc - Win Probability'!N188</f>
        <v>#N/A</v>
      </c>
      <c r="G188" s="28" t="str">
        <f>Games!H188</f>
        <v/>
      </c>
      <c r="H188" s="64" t="str">
        <f>IF(ISBLANK(Games!B188), "", IF('Prediction Log'!$D188&lt;0, 'Prediction Log'!$B188, 'Prediction Log'!$C188))</f>
        <v/>
      </c>
      <c r="I188" s="60" t="str">
        <f>IF(ISBLANK(Games!$B188), "",Games!F188)</f>
        <v/>
      </c>
      <c r="J188" s="60" t="e">
        <f>IF('Prediction Log'!$F188&gt;0.5, 'Prediction Log'!$B188, IF('Prediction Log'!$F188&lt;0.5, 'Prediction Log'!$C188, "PICK"))</f>
        <v>#N/A</v>
      </c>
      <c r="K188" s="62" t="str">
        <f>IF(ISBLANK(Games!B188), "",IF('Prediction Log'!$J188='Prediction Log'!$B188, 'Prediction Log'!$F188, 1-'Prediction Log'!$F188))</f>
        <v/>
      </c>
      <c r="L188" s="28" t="str">
        <f>IF(ISBLANK(Games!$B188), "",Games!I188)</f>
        <v/>
      </c>
      <c r="P188" s="48" t="str">
        <f>IF(ISBLANK('Prediction Log'!$N188), "",'Prediction Log'!$O188-'Prediction Log'!$N188)</f>
        <v/>
      </c>
      <c r="Q188" s="55" t="str">
        <f>IF(ISBLANK('Prediction Log'!$N188), "",IF('Prediction Log'!$M188&lt;&gt;'Prediction Log'!$H188, "Y", IF(AND('Prediction Log'!$M188='Prediction Log'!$H188, ABS((-1*'Prediction Log'!$P188))&gt;ABS('Prediction Log'!$D188)), "Y", IF('Prediction Log'!$D188='Prediction Log'!$P188, "PUSH", "N"))))</f>
        <v/>
      </c>
      <c r="R188" s="56" t="str">
        <f>IF(ISBLANK('Prediction Log'!$M188), "",IF('Prediction Log'!$P188&lt;'Prediction Log'!$D188, "Y", IF('Prediction Log'!$P188='Prediction Log'!$D188, "PUSH", "N")))</f>
        <v/>
      </c>
      <c r="S188" s="56" t="str">
        <f>IF(ISBLANK('Prediction Log'!$M188), "",IF('Prediction Log'!$P188&lt;'Prediction Log'!$E188, "Y", IF('Prediction Log'!$P188='Prediction Log'!$E188, "PUSH", "N")))</f>
        <v/>
      </c>
      <c r="T188" s="66" t="str">
        <f>IF(ISBLANK('Prediction Log'!$M188), "",IF('Prediction Log'!$J188='Prediction Log'!$M188, "Y", "N"))</f>
        <v/>
      </c>
      <c r="U188" s="57" t="str">
        <f>IF(ISBLANK('Prediction Log'!$M188),"",IF('Prediction Log'!$M188='Prediction Log'!$H188, "Y", "N"))</f>
        <v/>
      </c>
      <c r="V188" s="52" t="str">
        <f>IF(ISBLANK('Prediction Log'!$M188), "",IF('Prediction Log'!$H188&lt;&gt;'Prediction Log'!$M188, "Y",IF(AND('Prediction Log'!$D188&gt;0, 'Prediction Log'!$P188&gt;'Prediction Log'!$D188), "Y", IF(AND('Prediction Log'!$D188&lt;0, 'Prediction Log'!$P188&lt;'Prediction Log'!$D188), "Y", IF('Prediction Log'!$P188='Prediction Log'!$D188, "PUSH", "N")))))</f>
        <v/>
      </c>
      <c r="W188" s="53" t="str">
        <f>IF(ISBLANK('Prediction Log'!$M188), "",IF(AND('Prediction Log'!$U188="Y", 'Prediction Log'!$V188="Y"), "Y", "N"))</f>
        <v/>
      </c>
      <c r="X188" s="54" t="str">
        <f>IF(ISBLANK('Prediction Log'!$M188),"",IF('Prediction Log'!$M188='Prediction Log'!$I188, "Y", "N"))</f>
        <v/>
      </c>
      <c r="Y188" s="54" t="str">
        <f>IF(ISBLANK('Prediction Log'!$M188), "", IF('Prediction Log'!$Z188="N", "N", "Y"))</f>
        <v/>
      </c>
      <c r="Z188" s="54" t="str">
        <f>IF(ISBLANK('Prediction Log'!$M188), "",IF('Prediction Log'!$I188&lt;&gt;'Prediction Log'!$M188, "Y",IF(AND('Prediction Log'!$E188&gt;0, 'Prediction Log'!$P188&gt;'Prediction Log'!$E188), "Y", IF(AND('Prediction Log'!$E188&lt;0, 'Prediction Log'!$P188&lt;'Prediction Log'!$E188), "Y", IF('Prediction Log'!$P188='Prediction Log'!$E188, "PUSH", "N")))))</f>
        <v/>
      </c>
      <c r="AA188" s="54" t="str">
        <f>IF(ISBLANK('Prediction Log'!$M188), "",IF(AND('Prediction Log'!$X188="Y", 'Prediction Log'!$Z188="Y"), "Y", "N"))</f>
        <v/>
      </c>
      <c r="AB188" s="53" t="str">
        <f>IF(ISBLANK('Prediction Log'!$M188), "",IF('Prediction Log'!$D188&gt;0, 'Prediction Log'!$P188-'Prediction Log'!$D188, IF('Prediction Log'!$D188&lt;0, -'Prediction Log'!$P188+'Prediction Log'!$D188, "NA")))</f>
        <v/>
      </c>
      <c r="AC188" s="53" t="str">
        <f>IF(ISBLANK('Prediction Log'!$M188), "",ABS('Prediction Log'!$AB188))</f>
        <v/>
      </c>
      <c r="AD188" s="54" t="str">
        <f>IF(ISBLANK('Prediction Log'!$M188), "",IF('Prediction Log'!$E188&gt;0, 'Prediction Log'!$P188-'Prediction Log'!$E188, IF('Prediction Log'!$E188&lt;0, -'Prediction Log'!$P188+'Prediction Log'!$E188, "NA")))</f>
        <v/>
      </c>
      <c r="AE188" s="54" t="str">
        <f>IF(ISBLANK('Prediction Log'!$M188), "",ABS('Prediction Log'!$AD188))</f>
        <v/>
      </c>
    </row>
    <row r="189" spans="1:31" x14ac:dyDescent="0.45">
      <c r="A189" t="str">
        <f>IF(ISBLANK(Games!$B189), "",Games!A189)</f>
        <v/>
      </c>
      <c r="B189" t="str">
        <f>IF(ISBLANK(Games!$B189), "",Games!B189)</f>
        <v/>
      </c>
      <c r="C189" t="str">
        <f>IF(ISBLANK(Games!$B189), "",Games!C189)</f>
        <v/>
      </c>
      <c r="D189" t="str">
        <f>IF(ISBLANK(Games!$B189), "",Games!D189)</f>
        <v/>
      </c>
      <c r="E189" t="str">
        <f>IF(ISBLANK(Games!$B189), "",Games!E189)</f>
        <v/>
      </c>
      <c r="F189" s="30" t="e">
        <f>'Calc - Win Probability'!N189</f>
        <v>#N/A</v>
      </c>
      <c r="G189" s="28" t="str">
        <f>Games!H189</f>
        <v/>
      </c>
      <c r="H189" s="64" t="str">
        <f>IF(ISBLANK(Games!B189), "", IF('Prediction Log'!$D189&lt;0, 'Prediction Log'!$B189, 'Prediction Log'!$C189))</f>
        <v/>
      </c>
      <c r="I189" s="60" t="str">
        <f>IF(ISBLANK(Games!$B189), "",Games!F189)</f>
        <v/>
      </c>
      <c r="J189" s="60" t="e">
        <f>IF('Prediction Log'!$F189&gt;0.5, 'Prediction Log'!$B189, IF('Prediction Log'!$F189&lt;0.5, 'Prediction Log'!$C189, "PICK"))</f>
        <v>#N/A</v>
      </c>
      <c r="K189" s="62" t="str">
        <f>IF(ISBLANK(Games!B189), "",IF('Prediction Log'!$J189='Prediction Log'!$B189, 'Prediction Log'!$F189, 1-'Prediction Log'!$F189))</f>
        <v/>
      </c>
      <c r="L189" s="28" t="str">
        <f>IF(ISBLANK(Games!$B189), "",Games!I189)</f>
        <v/>
      </c>
      <c r="P189" s="48" t="str">
        <f>IF(ISBLANK('Prediction Log'!$N189), "",'Prediction Log'!$O189-'Prediction Log'!$N189)</f>
        <v/>
      </c>
      <c r="Q189" s="55" t="str">
        <f>IF(ISBLANK('Prediction Log'!$N189), "",IF('Prediction Log'!$M189&lt;&gt;'Prediction Log'!$H189, "Y", IF(AND('Prediction Log'!$M189='Prediction Log'!$H189, ABS((-1*'Prediction Log'!$P189))&gt;ABS('Prediction Log'!$D189)), "Y", IF('Prediction Log'!$D189='Prediction Log'!$P189, "PUSH", "N"))))</f>
        <v/>
      </c>
      <c r="R189" s="56" t="str">
        <f>IF(ISBLANK('Prediction Log'!$M189), "",IF('Prediction Log'!$P189&lt;'Prediction Log'!$D189, "Y", IF('Prediction Log'!$P189='Prediction Log'!$D189, "PUSH", "N")))</f>
        <v/>
      </c>
      <c r="S189" s="56" t="str">
        <f>IF(ISBLANK('Prediction Log'!$M189), "",IF('Prediction Log'!$P189&lt;'Prediction Log'!$E189, "Y", IF('Prediction Log'!$P189='Prediction Log'!$E189, "PUSH", "N")))</f>
        <v/>
      </c>
      <c r="T189" s="66" t="str">
        <f>IF(ISBLANK('Prediction Log'!$M189), "",IF('Prediction Log'!$J189='Prediction Log'!$M189, "Y", "N"))</f>
        <v/>
      </c>
      <c r="U189" s="57" t="str">
        <f>IF(ISBLANK('Prediction Log'!$M189),"",IF('Prediction Log'!$M189='Prediction Log'!$H189, "Y", "N"))</f>
        <v/>
      </c>
      <c r="V189" s="52" t="str">
        <f>IF(ISBLANK('Prediction Log'!$M189), "",IF('Prediction Log'!$H189&lt;&gt;'Prediction Log'!$M189, "Y",IF(AND('Prediction Log'!$D189&gt;0, 'Prediction Log'!$P189&gt;'Prediction Log'!$D189), "Y", IF(AND('Prediction Log'!$D189&lt;0, 'Prediction Log'!$P189&lt;'Prediction Log'!$D189), "Y", IF('Prediction Log'!$P189='Prediction Log'!$D189, "PUSH", "N")))))</f>
        <v/>
      </c>
      <c r="W189" s="53" t="str">
        <f>IF(ISBLANK('Prediction Log'!$M189), "",IF(AND('Prediction Log'!$U189="Y", 'Prediction Log'!$V189="Y"), "Y", "N"))</f>
        <v/>
      </c>
      <c r="X189" s="54" t="str">
        <f>IF(ISBLANK('Prediction Log'!$M189),"",IF('Prediction Log'!$M189='Prediction Log'!$I189, "Y", "N"))</f>
        <v/>
      </c>
      <c r="Y189" s="54" t="str">
        <f>IF(ISBLANK('Prediction Log'!$M189), "", IF('Prediction Log'!$Z189="N", "N", "Y"))</f>
        <v/>
      </c>
      <c r="Z189" s="54" t="str">
        <f>IF(ISBLANK('Prediction Log'!$M189), "",IF('Prediction Log'!$I189&lt;&gt;'Prediction Log'!$M189, "Y",IF(AND('Prediction Log'!$E189&gt;0, 'Prediction Log'!$P189&gt;'Prediction Log'!$E189), "Y", IF(AND('Prediction Log'!$E189&lt;0, 'Prediction Log'!$P189&lt;'Prediction Log'!$E189), "Y", IF('Prediction Log'!$P189='Prediction Log'!$E189, "PUSH", "N")))))</f>
        <v/>
      </c>
      <c r="AA189" s="54" t="str">
        <f>IF(ISBLANK('Prediction Log'!$M189), "",IF(AND('Prediction Log'!$X189="Y", 'Prediction Log'!$Z189="Y"), "Y", "N"))</f>
        <v/>
      </c>
      <c r="AB189" s="53" t="str">
        <f>IF(ISBLANK('Prediction Log'!$M189), "",IF('Prediction Log'!$D189&gt;0, 'Prediction Log'!$P189-'Prediction Log'!$D189, IF('Prediction Log'!$D189&lt;0, -'Prediction Log'!$P189+'Prediction Log'!$D189, "NA")))</f>
        <v/>
      </c>
      <c r="AC189" s="53" t="str">
        <f>IF(ISBLANK('Prediction Log'!$M189), "",ABS('Prediction Log'!$AB189))</f>
        <v/>
      </c>
      <c r="AD189" s="54" t="str">
        <f>IF(ISBLANK('Prediction Log'!$M189), "",IF('Prediction Log'!$E189&gt;0, 'Prediction Log'!$P189-'Prediction Log'!$E189, IF('Prediction Log'!$E189&lt;0, -'Prediction Log'!$P189+'Prediction Log'!$E189, "NA")))</f>
        <v/>
      </c>
      <c r="AE189" s="54" t="str">
        <f>IF(ISBLANK('Prediction Log'!$M189), "",ABS('Prediction Log'!$AD189))</f>
        <v/>
      </c>
    </row>
    <row r="190" spans="1:31" x14ac:dyDescent="0.45">
      <c r="A190" t="str">
        <f>IF(ISBLANK(Games!$B190), "",Games!A190)</f>
        <v/>
      </c>
      <c r="B190" t="str">
        <f>IF(ISBLANK(Games!$B190), "",Games!B190)</f>
        <v/>
      </c>
      <c r="C190" t="str">
        <f>IF(ISBLANK(Games!$B190), "",Games!C190)</f>
        <v/>
      </c>
      <c r="D190" t="str">
        <f>IF(ISBLANK(Games!$B190), "",Games!D190)</f>
        <v/>
      </c>
      <c r="E190" t="str">
        <f>IF(ISBLANK(Games!$B190), "",Games!E190)</f>
        <v/>
      </c>
      <c r="F190" s="30" t="e">
        <f>'Calc - Win Probability'!N190</f>
        <v>#N/A</v>
      </c>
      <c r="G190" s="28" t="str">
        <f>Games!H190</f>
        <v/>
      </c>
      <c r="H190" s="64" t="str">
        <f>IF(ISBLANK(Games!B190), "", IF('Prediction Log'!$D190&lt;0, 'Prediction Log'!$B190, 'Prediction Log'!$C190))</f>
        <v/>
      </c>
      <c r="I190" s="60" t="str">
        <f>IF(ISBLANK(Games!$B190), "",Games!F190)</f>
        <v/>
      </c>
      <c r="J190" s="60" t="e">
        <f>IF('Prediction Log'!$F190&gt;0.5, 'Prediction Log'!$B190, IF('Prediction Log'!$F190&lt;0.5, 'Prediction Log'!$C190, "PICK"))</f>
        <v>#N/A</v>
      </c>
      <c r="K190" s="62" t="str">
        <f>IF(ISBLANK(Games!B190), "",IF('Prediction Log'!$J190='Prediction Log'!$B190, 'Prediction Log'!$F190, 1-'Prediction Log'!$F190))</f>
        <v/>
      </c>
      <c r="L190" s="28" t="str">
        <f>IF(ISBLANK(Games!$B190), "",Games!I190)</f>
        <v/>
      </c>
      <c r="P190" s="48" t="str">
        <f>IF(ISBLANK('Prediction Log'!$N190), "",'Prediction Log'!$O190-'Prediction Log'!$N190)</f>
        <v/>
      </c>
      <c r="Q190" s="55" t="str">
        <f>IF(ISBLANK('Prediction Log'!$N190), "",IF('Prediction Log'!$M190&lt;&gt;'Prediction Log'!$H190, "Y", IF(AND('Prediction Log'!$M190='Prediction Log'!$H190, ABS((-1*'Prediction Log'!$P190))&gt;ABS('Prediction Log'!$D190)), "Y", IF('Prediction Log'!$D190='Prediction Log'!$P190, "PUSH", "N"))))</f>
        <v/>
      </c>
      <c r="R190" s="56" t="str">
        <f>IF(ISBLANK('Prediction Log'!$M190), "",IF('Prediction Log'!$P190&lt;'Prediction Log'!$D190, "Y", IF('Prediction Log'!$P190='Prediction Log'!$D190, "PUSH", "N")))</f>
        <v/>
      </c>
      <c r="S190" s="56" t="str">
        <f>IF(ISBLANK('Prediction Log'!$M190), "",IF('Prediction Log'!$P190&lt;'Prediction Log'!$E190, "Y", IF('Prediction Log'!$P190='Prediction Log'!$E190, "PUSH", "N")))</f>
        <v/>
      </c>
      <c r="T190" s="66" t="str">
        <f>IF(ISBLANK('Prediction Log'!$M190), "",IF('Prediction Log'!$J190='Prediction Log'!$M190, "Y", "N"))</f>
        <v/>
      </c>
      <c r="U190" s="57" t="str">
        <f>IF(ISBLANK('Prediction Log'!$M190),"",IF('Prediction Log'!$M190='Prediction Log'!$H190, "Y", "N"))</f>
        <v/>
      </c>
      <c r="V190" s="52" t="str">
        <f>IF(ISBLANK('Prediction Log'!$M190), "",IF('Prediction Log'!$H190&lt;&gt;'Prediction Log'!$M190, "Y",IF(AND('Prediction Log'!$D190&gt;0, 'Prediction Log'!$P190&gt;'Prediction Log'!$D190), "Y", IF(AND('Prediction Log'!$D190&lt;0, 'Prediction Log'!$P190&lt;'Prediction Log'!$D190), "Y", IF('Prediction Log'!$P190='Prediction Log'!$D190, "PUSH", "N")))))</f>
        <v/>
      </c>
      <c r="W190" s="53" t="str">
        <f>IF(ISBLANK('Prediction Log'!$M190), "",IF(AND('Prediction Log'!$U190="Y", 'Prediction Log'!$V190="Y"), "Y", "N"))</f>
        <v/>
      </c>
      <c r="X190" s="54" t="str">
        <f>IF(ISBLANK('Prediction Log'!$M190),"",IF('Prediction Log'!$M190='Prediction Log'!$I190, "Y", "N"))</f>
        <v/>
      </c>
      <c r="Y190" s="54" t="str">
        <f>IF(ISBLANK('Prediction Log'!$M190), "", IF('Prediction Log'!$Z190="N", "N", "Y"))</f>
        <v/>
      </c>
      <c r="Z190" s="54" t="str">
        <f>IF(ISBLANK('Prediction Log'!$M190), "",IF('Prediction Log'!$I190&lt;&gt;'Prediction Log'!$M190, "Y",IF(AND('Prediction Log'!$E190&gt;0, 'Prediction Log'!$P190&gt;'Prediction Log'!$E190), "Y", IF(AND('Prediction Log'!$E190&lt;0, 'Prediction Log'!$P190&lt;'Prediction Log'!$E190), "Y", IF('Prediction Log'!$P190='Prediction Log'!$E190, "PUSH", "N")))))</f>
        <v/>
      </c>
      <c r="AA190" s="54" t="str">
        <f>IF(ISBLANK('Prediction Log'!$M190), "",IF(AND('Prediction Log'!$X190="Y", 'Prediction Log'!$Z190="Y"), "Y", "N"))</f>
        <v/>
      </c>
      <c r="AB190" s="53" t="str">
        <f>IF(ISBLANK('Prediction Log'!$M190), "",IF('Prediction Log'!$D190&gt;0, 'Prediction Log'!$P190-'Prediction Log'!$D190, IF('Prediction Log'!$D190&lt;0, -'Prediction Log'!$P190+'Prediction Log'!$D190, "NA")))</f>
        <v/>
      </c>
      <c r="AC190" s="53" t="str">
        <f>IF(ISBLANK('Prediction Log'!$M190), "",ABS('Prediction Log'!$AB190))</f>
        <v/>
      </c>
      <c r="AD190" s="54" t="str">
        <f>IF(ISBLANK('Prediction Log'!$M190), "",IF('Prediction Log'!$E190&gt;0, 'Prediction Log'!$P190-'Prediction Log'!$E190, IF('Prediction Log'!$E190&lt;0, -'Prediction Log'!$P190+'Prediction Log'!$E190, "NA")))</f>
        <v/>
      </c>
      <c r="AE190" s="54" t="str">
        <f>IF(ISBLANK('Prediction Log'!$M190), "",ABS('Prediction Log'!$AD190))</f>
        <v/>
      </c>
    </row>
    <row r="191" spans="1:31" x14ac:dyDescent="0.45">
      <c r="A191" t="str">
        <f>IF(ISBLANK(Games!$B191), "",Games!A191)</f>
        <v/>
      </c>
      <c r="B191" t="str">
        <f>IF(ISBLANK(Games!$B191), "",Games!B191)</f>
        <v/>
      </c>
      <c r="C191" t="str">
        <f>IF(ISBLANK(Games!$B191), "",Games!C191)</f>
        <v/>
      </c>
      <c r="D191" t="str">
        <f>IF(ISBLANK(Games!$B191), "",Games!D191)</f>
        <v/>
      </c>
      <c r="E191" t="str">
        <f>IF(ISBLANK(Games!$B191), "",Games!E191)</f>
        <v/>
      </c>
      <c r="F191" s="30" t="e">
        <f>'Calc - Win Probability'!N191</f>
        <v>#N/A</v>
      </c>
      <c r="G191" s="28" t="str">
        <f>Games!H191</f>
        <v/>
      </c>
      <c r="H191" s="64" t="str">
        <f>IF(ISBLANK(Games!B191), "", IF('Prediction Log'!$D191&lt;0, 'Prediction Log'!$B191, 'Prediction Log'!$C191))</f>
        <v/>
      </c>
      <c r="I191" s="60" t="str">
        <f>IF(ISBLANK(Games!$B191), "",Games!F191)</f>
        <v/>
      </c>
      <c r="J191" s="60" t="e">
        <f>IF('Prediction Log'!$F191&gt;0.5, 'Prediction Log'!$B191, IF('Prediction Log'!$F191&lt;0.5, 'Prediction Log'!$C191, "PICK"))</f>
        <v>#N/A</v>
      </c>
      <c r="K191" s="62" t="str">
        <f>IF(ISBLANK(Games!B191), "",IF('Prediction Log'!$J191='Prediction Log'!$B191, 'Prediction Log'!$F191, 1-'Prediction Log'!$F191))</f>
        <v/>
      </c>
      <c r="L191" s="28" t="str">
        <f>IF(ISBLANK(Games!$B191), "",Games!I191)</f>
        <v/>
      </c>
      <c r="P191" s="48" t="str">
        <f>IF(ISBLANK('Prediction Log'!$N191), "",'Prediction Log'!$O191-'Prediction Log'!$N191)</f>
        <v/>
      </c>
      <c r="Q191" s="55" t="str">
        <f>IF(ISBLANK('Prediction Log'!$N191), "",IF('Prediction Log'!$M191&lt;&gt;'Prediction Log'!$H191, "Y", IF(AND('Prediction Log'!$M191='Prediction Log'!$H191, ABS((-1*'Prediction Log'!$P191))&gt;ABS('Prediction Log'!$D191)), "Y", IF('Prediction Log'!$D191='Prediction Log'!$P191, "PUSH", "N"))))</f>
        <v/>
      </c>
      <c r="R191" s="56" t="str">
        <f>IF(ISBLANK('Prediction Log'!$M191), "",IF('Prediction Log'!$P191&lt;'Prediction Log'!$D191, "Y", IF('Prediction Log'!$P191='Prediction Log'!$D191, "PUSH", "N")))</f>
        <v/>
      </c>
      <c r="S191" s="56" t="str">
        <f>IF(ISBLANK('Prediction Log'!$M191), "",IF('Prediction Log'!$P191&lt;'Prediction Log'!$E191, "Y", IF('Prediction Log'!$P191='Prediction Log'!$E191, "PUSH", "N")))</f>
        <v/>
      </c>
      <c r="T191" s="66" t="str">
        <f>IF(ISBLANK('Prediction Log'!$M191), "",IF('Prediction Log'!$J191='Prediction Log'!$M191, "Y", "N"))</f>
        <v/>
      </c>
      <c r="U191" s="57" t="str">
        <f>IF(ISBLANK('Prediction Log'!$M191),"",IF('Prediction Log'!$M191='Prediction Log'!$H191, "Y", "N"))</f>
        <v/>
      </c>
      <c r="V191" s="52" t="str">
        <f>IF(ISBLANK('Prediction Log'!$M191), "",IF('Prediction Log'!$H191&lt;&gt;'Prediction Log'!$M191, "Y",IF(AND('Prediction Log'!$D191&gt;0, 'Prediction Log'!$P191&gt;'Prediction Log'!$D191), "Y", IF(AND('Prediction Log'!$D191&lt;0, 'Prediction Log'!$P191&lt;'Prediction Log'!$D191), "Y", IF('Prediction Log'!$P191='Prediction Log'!$D191, "PUSH", "N")))))</f>
        <v/>
      </c>
      <c r="W191" s="53" t="str">
        <f>IF(ISBLANK('Prediction Log'!$M191), "",IF(AND('Prediction Log'!$U191="Y", 'Prediction Log'!$V191="Y"), "Y", "N"))</f>
        <v/>
      </c>
      <c r="X191" s="54" t="str">
        <f>IF(ISBLANK('Prediction Log'!$M191),"",IF('Prediction Log'!$M191='Prediction Log'!$I191, "Y", "N"))</f>
        <v/>
      </c>
      <c r="Y191" s="54" t="str">
        <f>IF(ISBLANK('Prediction Log'!$M191), "", IF('Prediction Log'!$Z191="N", "N", "Y"))</f>
        <v/>
      </c>
      <c r="Z191" s="54" t="str">
        <f>IF(ISBLANK('Prediction Log'!$M191), "",IF('Prediction Log'!$I191&lt;&gt;'Prediction Log'!$M191, "Y",IF(AND('Prediction Log'!$E191&gt;0, 'Prediction Log'!$P191&gt;'Prediction Log'!$E191), "Y", IF(AND('Prediction Log'!$E191&lt;0, 'Prediction Log'!$P191&lt;'Prediction Log'!$E191), "Y", IF('Prediction Log'!$P191='Prediction Log'!$E191, "PUSH", "N")))))</f>
        <v/>
      </c>
      <c r="AA191" s="54" t="str">
        <f>IF(ISBLANK('Prediction Log'!$M191), "",IF(AND('Prediction Log'!$X191="Y", 'Prediction Log'!$Z191="Y"), "Y", "N"))</f>
        <v/>
      </c>
      <c r="AB191" s="53" t="str">
        <f>IF(ISBLANK('Prediction Log'!$M191), "",IF('Prediction Log'!$D191&gt;0, 'Prediction Log'!$P191-'Prediction Log'!$D191, IF('Prediction Log'!$D191&lt;0, -'Prediction Log'!$P191+'Prediction Log'!$D191, "NA")))</f>
        <v/>
      </c>
      <c r="AC191" s="53" t="str">
        <f>IF(ISBLANK('Prediction Log'!$M191), "",ABS('Prediction Log'!$AB191))</f>
        <v/>
      </c>
      <c r="AD191" s="54" t="str">
        <f>IF(ISBLANK('Prediction Log'!$M191), "",IF('Prediction Log'!$E191&gt;0, 'Prediction Log'!$P191-'Prediction Log'!$E191, IF('Prediction Log'!$E191&lt;0, -'Prediction Log'!$P191+'Prediction Log'!$E191, "NA")))</f>
        <v/>
      </c>
      <c r="AE191" s="54" t="str">
        <f>IF(ISBLANK('Prediction Log'!$M191), "",ABS('Prediction Log'!$AD191))</f>
        <v/>
      </c>
    </row>
    <row r="192" spans="1:31" x14ac:dyDescent="0.45">
      <c r="A192" t="str">
        <f>IF(ISBLANK(Games!$B192), "",Games!A192)</f>
        <v/>
      </c>
      <c r="B192" t="str">
        <f>IF(ISBLANK(Games!$B192), "",Games!B192)</f>
        <v/>
      </c>
      <c r="C192" t="str">
        <f>IF(ISBLANK(Games!$B192), "",Games!C192)</f>
        <v/>
      </c>
      <c r="D192" t="str">
        <f>IF(ISBLANK(Games!$B192), "",Games!D192)</f>
        <v/>
      </c>
      <c r="E192" t="str">
        <f>IF(ISBLANK(Games!$B192), "",Games!E192)</f>
        <v/>
      </c>
      <c r="F192" s="30" t="e">
        <f>'Calc - Win Probability'!N192</f>
        <v>#N/A</v>
      </c>
      <c r="G192" s="28" t="str">
        <f>Games!H192</f>
        <v/>
      </c>
      <c r="H192" s="64" t="str">
        <f>IF(ISBLANK(Games!B192), "", IF('Prediction Log'!$D192&lt;0, 'Prediction Log'!$B192, 'Prediction Log'!$C192))</f>
        <v/>
      </c>
      <c r="I192" s="60" t="str">
        <f>IF(ISBLANK(Games!$B192), "",Games!F192)</f>
        <v/>
      </c>
      <c r="J192" s="60" t="e">
        <f>IF('Prediction Log'!$F192&gt;0.5, 'Prediction Log'!$B192, IF('Prediction Log'!$F192&lt;0.5, 'Prediction Log'!$C192, "PICK"))</f>
        <v>#N/A</v>
      </c>
      <c r="K192" s="62" t="str">
        <f>IF(ISBLANK(Games!B192), "",IF('Prediction Log'!$J192='Prediction Log'!$B192, 'Prediction Log'!$F192, 1-'Prediction Log'!$F192))</f>
        <v/>
      </c>
      <c r="L192" s="28" t="str">
        <f>IF(ISBLANK(Games!$B192), "",Games!I192)</f>
        <v/>
      </c>
      <c r="P192" s="48" t="str">
        <f>IF(ISBLANK('Prediction Log'!$N192), "",'Prediction Log'!$O192-'Prediction Log'!$N192)</f>
        <v/>
      </c>
      <c r="Q192" s="55" t="str">
        <f>IF(ISBLANK('Prediction Log'!$N192), "",IF('Prediction Log'!$M192&lt;&gt;'Prediction Log'!$H192, "Y", IF(AND('Prediction Log'!$M192='Prediction Log'!$H192, ABS((-1*'Prediction Log'!$P192))&gt;ABS('Prediction Log'!$D192)), "Y", IF('Prediction Log'!$D192='Prediction Log'!$P192, "PUSH", "N"))))</f>
        <v/>
      </c>
      <c r="R192" s="56" t="str">
        <f>IF(ISBLANK('Prediction Log'!$M192), "",IF('Prediction Log'!$P192&lt;'Prediction Log'!$D192, "Y", IF('Prediction Log'!$P192='Prediction Log'!$D192, "PUSH", "N")))</f>
        <v/>
      </c>
      <c r="S192" s="56" t="str">
        <f>IF(ISBLANK('Prediction Log'!$M192), "",IF('Prediction Log'!$P192&lt;'Prediction Log'!$E192, "Y", IF('Prediction Log'!$P192='Prediction Log'!$E192, "PUSH", "N")))</f>
        <v/>
      </c>
      <c r="T192" s="66" t="str">
        <f>IF(ISBLANK('Prediction Log'!$M192), "",IF('Prediction Log'!$J192='Prediction Log'!$M192, "Y", "N"))</f>
        <v/>
      </c>
      <c r="U192" s="57" t="str">
        <f>IF(ISBLANK('Prediction Log'!$M192),"",IF('Prediction Log'!$M192='Prediction Log'!$H192, "Y", "N"))</f>
        <v/>
      </c>
      <c r="V192" s="52" t="str">
        <f>IF(ISBLANK('Prediction Log'!$M192), "",IF('Prediction Log'!$H192&lt;&gt;'Prediction Log'!$M192, "Y",IF(AND('Prediction Log'!$D192&gt;0, 'Prediction Log'!$P192&gt;'Prediction Log'!$D192), "Y", IF(AND('Prediction Log'!$D192&lt;0, 'Prediction Log'!$P192&lt;'Prediction Log'!$D192), "Y", IF('Prediction Log'!$P192='Prediction Log'!$D192, "PUSH", "N")))))</f>
        <v/>
      </c>
      <c r="W192" s="53" t="str">
        <f>IF(ISBLANK('Prediction Log'!$M192), "",IF(AND('Prediction Log'!$U192="Y", 'Prediction Log'!$V192="Y"), "Y", "N"))</f>
        <v/>
      </c>
      <c r="X192" s="54" t="str">
        <f>IF(ISBLANK('Prediction Log'!$M192),"",IF('Prediction Log'!$M192='Prediction Log'!$I192, "Y", "N"))</f>
        <v/>
      </c>
      <c r="Y192" s="54" t="str">
        <f>IF(ISBLANK('Prediction Log'!$M192), "", IF('Prediction Log'!$Z192="N", "N", "Y"))</f>
        <v/>
      </c>
      <c r="Z192" s="54" t="str">
        <f>IF(ISBLANK('Prediction Log'!$M192), "",IF('Prediction Log'!$I192&lt;&gt;'Prediction Log'!$M192, "Y",IF(AND('Prediction Log'!$E192&gt;0, 'Prediction Log'!$P192&gt;'Prediction Log'!$E192), "Y", IF(AND('Prediction Log'!$E192&lt;0, 'Prediction Log'!$P192&lt;'Prediction Log'!$E192), "Y", IF('Prediction Log'!$P192='Prediction Log'!$E192, "PUSH", "N")))))</f>
        <v/>
      </c>
      <c r="AA192" s="54" t="str">
        <f>IF(ISBLANK('Prediction Log'!$M192), "",IF(AND('Prediction Log'!$X192="Y", 'Prediction Log'!$Z192="Y"), "Y", "N"))</f>
        <v/>
      </c>
      <c r="AB192" s="53" t="str">
        <f>IF(ISBLANK('Prediction Log'!$M192), "",IF('Prediction Log'!$D192&gt;0, 'Prediction Log'!$P192-'Prediction Log'!$D192, IF('Prediction Log'!$D192&lt;0, -'Prediction Log'!$P192+'Prediction Log'!$D192, "NA")))</f>
        <v/>
      </c>
      <c r="AC192" s="53" t="str">
        <f>IF(ISBLANK('Prediction Log'!$M192), "",ABS('Prediction Log'!$AB192))</f>
        <v/>
      </c>
      <c r="AD192" s="54" t="str">
        <f>IF(ISBLANK('Prediction Log'!$M192), "",IF('Prediction Log'!$E192&gt;0, 'Prediction Log'!$P192-'Prediction Log'!$E192, IF('Prediction Log'!$E192&lt;0, -'Prediction Log'!$P192+'Prediction Log'!$E192, "NA")))</f>
        <v/>
      </c>
      <c r="AE192" s="54" t="str">
        <f>IF(ISBLANK('Prediction Log'!$M192), "",ABS('Prediction Log'!$AD192))</f>
        <v/>
      </c>
    </row>
    <row r="193" spans="1:31" x14ac:dyDescent="0.45">
      <c r="A193" t="str">
        <f>IF(ISBLANK(Games!$B193), "",Games!A193)</f>
        <v/>
      </c>
      <c r="B193" t="str">
        <f>IF(ISBLANK(Games!$B193), "",Games!B193)</f>
        <v/>
      </c>
      <c r="C193" t="str">
        <f>IF(ISBLANK(Games!$B193), "",Games!C193)</f>
        <v/>
      </c>
      <c r="D193" t="str">
        <f>IF(ISBLANK(Games!$B193), "",Games!D193)</f>
        <v/>
      </c>
      <c r="E193" t="str">
        <f>IF(ISBLANK(Games!$B193), "",Games!E193)</f>
        <v/>
      </c>
      <c r="F193" s="30" t="e">
        <f>'Calc - Win Probability'!N193</f>
        <v>#N/A</v>
      </c>
      <c r="G193" s="28" t="str">
        <f>Games!H193</f>
        <v/>
      </c>
      <c r="H193" s="64" t="str">
        <f>IF(ISBLANK(Games!B193), "", IF('Prediction Log'!$D193&lt;0, 'Prediction Log'!$B193, 'Prediction Log'!$C193))</f>
        <v/>
      </c>
      <c r="I193" s="60" t="str">
        <f>IF(ISBLANK(Games!$B193), "",Games!F193)</f>
        <v/>
      </c>
      <c r="J193" s="60" t="e">
        <f>IF('Prediction Log'!$F193&gt;0.5, 'Prediction Log'!$B193, IF('Prediction Log'!$F193&lt;0.5, 'Prediction Log'!$C193, "PICK"))</f>
        <v>#N/A</v>
      </c>
      <c r="K193" s="62" t="str">
        <f>IF(ISBLANK(Games!B193), "",IF('Prediction Log'!$J193='Prediction Log'!$B193, 'Prediction Log'!$F193, 1-'Prediction Log'!$F193))</f>
        <v/>
      </c>
      <c r="L193" s="28" t="str">
        <f>IF(ISBLANK(Games!$B193), "",Games!I193)</f>
        <v/>
      </c>
      <c r="P193" s="48" t="str">
        <f>IF(ISBLANK('Prediction Log'!$N193), "",'Prediction Log'!$O193-'Prediction Log'!$N193)</f>
        <v/>
      </c>
      <c r="Q193" s="55" t="str">
        <f>IF(ISBLANK('Prediction Log'!$N193), "",IF('Prediction Log'!$M193&lt;&gt;'Prediction Log'!$H193, "Y", IF(AND('Prediction Log'!$M193='Prediction Log'!$H193, ABS((-1*'Prediction Log'!$P193))&gt;ABS('Prediction Log'!$D193)), "Y", IF('Prediction Log'!$D193='Prediction Log'!$P193, "PUSH", "N"))))</f>
        <v/>
      </c>
      <c r="R193" s="56" t="str">
        <f>IF(ISBLANK('Prediction Log'!$M193), "",IF('Prediction Log'!$P193&lt;'Prediction Log'!$D193, "Y", IF('Prediction Log'!$P193='Prediction Log'!$D193, "PUSH", "N")))</f>
        <v/>
      </c>
      <c r="S193" s="56" t="str">
        <f>IF(ISBLANK('Prediction Log'!$M193), "",IF('Prediction Log'!$P193&lt;'Prediction Log'!$E193, "Y", IF('Prediction Log'!$P193='Prediction Log'!$E193, "PUSH", "N")))</f>
        <v/>
      </c>
      <c r="T193" s="66" t="str">
        <f>IF(ISBLANK('Prediction Log'!$M193), "",IF('Prediction Log'!$J193='Prediction Log'!$M193, "Y", "N"))</f>
        <v/>
      </c>
      <c r="U193" s="57" t="str">
        <f>IF(ISBLANK('Prediction Log'!$M193),"",IF('Prediction Log'!$M193='Prediction Log'!$H193, "Y", "N"))</f>
        <v/>
      </c>
      <c r="V193" s="52" t="str">
        <f>IF(ISBLANK('Prediction Log'!$M193), "",IF('Prediction Log'!$H193&lt;&gt;'Prediction Log'!$M193, "Y",IF(AND('Prediction Log'!$D193&gt;0, 'Prediction Log'!$P193&gt;'Prediction Log'!$D193), "Y", IF(AND('Prediction Log'!$D193&lt;0, 'Prediction Log'!$P193&lt;'Prediction Log'!$D193), "Y", IF('Prediction Log'!$P193='Prediction Log'!$D193, "PUSH", "N")))))</f>
        <v/>
      </c>
      <c r="W193" s="53" t="str">
        <f>IF(ISBLANK('Prediction Log'!$M193), "",IF(AND('Prediction Log'!$U193="Y", 'Prediction Log'!$V193="Y"), "Y", "N"))</f>
        <v/>
      </c>
      <c r="X193" s="54" t="str">
        <f>IF(ISBLANK('Prediction Log'!$M193),"",IF('Prediction Log'!$M193='Prediction Log'!$I193, "Y", "N"))</f>
        <v/>
      </c>
      <c r="Y193" s="54" t="str">
        <f>IF(ISBLANK('Prediction Log'!$M193), "", IF('Prediction Log'!$Z193="N", "N", "Y"))</f>
        <v/>
      </c>
      <c r="Z193" s="54" t="str">
        <f>IF(ISBLANK('Prediction Log'!$M193), "",IF('Prediction Log'!$I193&lt;&gt;'Prediction Log'!$M193, "Y",IF(AND('Prediction Log'!$E193&gt;0, 'Prediction Log'!$P193&gt;'Prediction Log'!$E193), "Y", IF(AND('Prediction Log'!$E193&lt;0, 'Prediction Log'!$P193&lt;'Prediction Log'!$E193), "Y", IF('Prediction Log'!$P193='Prediction Log'!$E193, "PUSH", "N")))))</f>
        <v/>
      </c>
      <c r="AA193" s="54" t="str">
        <f>IF(ISBLANK('Prediction Log'!$M193), "",IF(AND('Prediction Log'!$X193="Y", 'Prediction Log'!$Z193="Y"), "Y", "N"))</f>
        <v/>
      </c>
      <c r="AB193" s="53" t="str">
        <f>IF(ISBLANK('Prediction Log'!$M193), "",IF('Prediction Log'!$D193&gt;0, 'Prediction Log'!$P193-'Prediction Log'!$D193, IF('Prediction Log'!$D193&lt;0, -'Prediction Log'!$P193+'Prediction Log'!$D193, "NA")))</f>
        <v/>
      </c>
      <c r="AC193" s="53" t="str">
        <f>IF(ISBLANK('Prediction Log'!$M193), "",ABS('Prediction Log'!$AB193))</f>
        <v/>
      </c>
      <c r="AD193" s="54" t="str">
        <f>IF(ISBLANK('Prediction Log'!$M193), "",IF('Prediction Log'!$E193&gt;0, 'Prediction Log'!$P193-'Prediction Log'!$E193, IF('Prediction Log'!$E193&lt;0, -'Prediction Log'!$P193+'Prediction Log'!$E193, "NA")))</f>
        <v/>
      </c>
      <c r="AE193" s="54" t="str">
        <f>IF(ISBLANK('Prediction Log'!$M193), "",ABS('Prediction Log'!$AD193))</f>
        <v/>
      </c>
    </row>
    <row r="194" spans="1:31" x14ac:dyDescent="0.45">
      <c r="A194" t="str">
        <f>IF(ISBLANK(Games!$B194), "",Games!A194)</f>
        <v/>
      </c>
      <c r="B194" t="str">
        <f>IF(ISBLANK(Games!$B194), "",Games!B194)</f>
        <v/>
      </c>
      <c r="C194" t="str">
        <f>IF(ISBLANK(Games!$B194), "",Games!C194)</f>
        <v/>
      </c>
      <c r="D194" t="str">
        <f>IF(ISBLANK(Games!$B194), "",Games!D194)</f>
        <v/>
      </c>
      <c r="E194" t="str">
        <f>IF(ISBLANK(Games!$B194), "",Games!E194)</f>
        <v/>
      </c>
      <c r="F194" s="30" t="e">
        <f>'Calc - Win Probability'!N194</f>
        <v>#N/A</v>
      </c>
      <c r="G194" s="28" t="str">
        <f>Games!H194</f>
        <v/>
      </c>
      <c r="H194" s="64" t="str">
        <f>IF(ISBLANK(Games!B194), "", IF('Prediction Log'!$D194&lt;0, 'Prediction Log'!$B194, 'Prediction Log'!$C194))</f>
        <v/>
      </c>
      <c r="I194" s="60" t="str">
        <f>IF(ISBLANK(Games!$B194), "",Games!F194)</f>
        <v/>
      </c>
      <c r="J194" s="60" t="e">
        <f>IF('Prediction Log'!$F194&gt;0.5, 'Prediction Log'!$B194, IF('Prediction Log'!$F194&lt;0.5, 'Prediction Log'!$C194, "PICK"))</f>
        <v>#N/A</v>
      </c>
      <c r="K194" s="62" t="str">
        <f>IF(ISBLANK(Games!B194), "",IF('Prediction Log'!$J194='Prediction Log'!$B194, 'Prediction Log'!$F194, 1-'Prediction Log'!$F194))</f>
        <v/>
      </c>
      <c r="L194" s="28" t="str">
        <f>IF(ISBLANK(Games!$B194), "",Games!I194)</f>
        <v/>
      </c>
      <c r="P194" s="48" t="str">
        <f>IF(ISBLANK('Prediction Log'!$N194), "",'Prediction Log'!$O194-'Prediction Log'!$N194)</f>
        <v/>
      </c>
      <c r="Q194" s="55" t="str">
        <f>IF(ISBLANK('Prediction Log'!$N194), "",IF('Prediction Log'!$M194&lt;&gt;'Prediction Log'!$H194, "Y", IF(AND('Prediction Log'!$M194='Prediction Log'!$H194, ABS((-1*'Prediction Log'!$P194))&gt;ABS('Prediction Log'!$D194)), "Y", IF('Prediction Log'!$D194='Prediction Log'!$P194, "PUSH", "N"))))</f>
        <v/>
      </c>
      <c r="R194" s="56" t="str">
        <f>IF(ISBLANK('Prediction Log'!$M194), "",IF('Prediction Log'!$P194&lt;'Prediction Log'!$D194, "Y", IF('Prediction Log'!$P194='Prediction Log'!$D194, "PUSH", "N")))</f>
        <v/>
      </c>
      <c r="S194" s="56" t="str">
        <f>IF(ISBLANK('Prediction Log'!$M194), "",IF('Prediction Log'!$P194&lt;'Prediction Log'!$E194, "Y", IF('Prediction Log'!$P194='Prediction Log'!$E194, "PUSH", "N")))</f>
        <v/>
      </c>
      <c r="T194" s="66" t="str">
        <f>IF(ISBLANK('Prediction Log'!$M194), "",IF('Prediction Log'!$J194='Prediction Log'!$M194, "Y", "N"))</f>
        <v/>
      </c>
      <c r="U194" s="57" t="str">
        <f>IF(ISBLANK('Prediction Log'!$M194),"",IF('Prediction Log'!$M194='Prediction Log'!$H194, "Y", "N"))</f>
        <v/>
      </c>
      <c r="V194" s="52" t="str">
        <f>IF(ISBLANK('Prediction Log'!$M194), "",IF('Prediction Log'!$H194&lt;&gt;'Prediction Log'!$M194, "Y",IF(AND('Prediction Log'!$D194&gt;0, 'Prediction Log'!$P194&gt;'Prediction Log'!$D194), "Y", IF(AND('Prediction Log'!$D194&lt;0, 'Prediction Log'!$P194&lt;'Prediction Log'!$D194), "Y", IF('Prediction Log'!$P194='Prediction Log'!$D194, "PUSH", "N")))))</f>
        <v/>
      </c>
      <c r="W194" s="53" t="str">
        <f>IF(ISBLANK('Prediction Log'!$M194), "",IF(AND('Prediction Log'!$U194="Y", 'Prediction Log'!$V194="Y"), "Y", "N"))</f>
        <v/>
      </c>
      <c r="X194" s="54" t="str">
        <f>IF(ISBLANK('Prediction Log'!$M194),"",IF('Prediction Log'!$M194='Prediction Log'!$I194, "Y", "N"))</f>
        <v/>
      </c>
      <c r="Y194" s="54" t="str">
        <f>IF(ISBLANK('Prediction Log'!$M194), "", IF('Prediction Log'!$Z194="N", "N", "Y"))</f>
        <v/>
      </c>
      <c r="Z194" s="54" t="str">
        <f>IF(ISBLANK('Prediction Log'!$M194), "",IF('Prediction Log'!$I194&lt;&gt;'Prediction Log'!$M194, "Y",IF(AND('Prediction Log'!$E194&gt;0, 'Prediction Log'!$P194&gt;'Prediction Log'!$E194), "Y", IF(AND('Prediction Log'!$E194&lt;0, 'Prediction Log'!$P194&lt;'Prediction Log'!$E194), "Y", IF('Prediction Log'!$P194='Prediction Log'!$E194, "PUSH", "N")))))</f>
        <v/>
      </c>
      <c r="AA194" s="54" t="str">
        <f>IF(ISBLANK('Prediction Log'!$M194), "",IF(AND('Prediction Log'!$X194="Y", 'Prediction Log'!$Z194="Y"), "Y", "N"))</f>
        <v/>
      </c>
      <c r="AB194" s="53" t="str">
        <f>IF(ISBLANK('Prediction Log'!$M194), "",IF('Prediction Log'!$D194&gt;0, 'Prediction Log'!$P194-'Prediction Log'!$D194, IF('Prediction Log'!$D194&lt;0, -'Prediction Log'!$P194+'Prediction Log'!$D194, "NA")))</f>
        <v/>
      </c>
      <c r="AC194" s="53" t="str">
        <f>IF(ISBLANK('Prediction Log'!$M194), "",ABS('Prediction Log'!$AB194))</f>
        <v/>
      </c>
      <c r="AD194" s="54" t="str">
        <f>IF(ISBLANK('Prediction Log'!$M194), "",IF('Prediction Log'!$E194&gt;0, 'Prediction Log'!$P194-'Prediction Log'!$E194, IF('Prediction Log'!$E194&lt;0, -'Prediction Log'!$P194+'Prediction Log'!$E194, "NA")))</f>
        <v/>
      </c>
      <c r="AE194" s="54" t="str">
        <f>IF(ISBLANK('Prediction Log'!$M194), "",ABS('Prediction Log'!$AD194))</f>
        <v/>
      </c>
    </row>
    <row r="195" spans="1:31" x14ac:dyDescent="0.45">
      <c r="A195" t="str">
        <f>IF(ISBLANK(Games!$B195), "",Games!A195)</f>
        <v/>
      </c>
      <c r="B195" t="str">
        <f>IF(ISBLANK(Games!$B195), "",Games!B195)</f>
        <v/>
      </c>
      <c r="C195" t="str">
        <f>IF(ISBLANK(Games!$B195), "",Games!C195)</f>
        <v/>
      </c>
      <c r="D195" t="str">
        <f>IF(ISBLANK(Games!$B195), "",Games!D195)</f>
        <v/>
      </c>
      <c r="E195" t="str">
        <f>IF(ISBLANK(Games!$B195), "",Games!E195)</f>
        <v/>
      </c>
      <c r="F195" s="30" t="e">
        <f>'Calc - Win Probability'!N195</f>
        <v>#N/A</v>
      </c>
      <c r="G195" s="28" t="str">
        <f>Games!H195</f>
        <v/>
      </c>
      <c r="H195" s="64" t="str">
        <f>IF(ISBLANK(Games!B195), "", IF('Prediction Log'!$D195&lt;0, 'Prediction Log'!$B195, 'Prediction Log'!$C195))</f>
        <v/>
      </c>
      <c r="I195" s="60" t="str">
        <f>IF(ISBLANK(Games!$B195), "",Games!F195)</f>
        <v/>
      </c>
      <c r="J195" s="60" t="e">
        <f>IF('Prediction Log'!$F195&gt;0.5, 'Prediction Log'!$B195, IF('Prediction Log'!$F195&lt;0.5, 'Prediction Log'!$C195, "PICK"))</f>
        <v>#N/A</v>
      </c>
      <c r="K195" s="62" t="str">
        <f>IF(ISBLANK(Games!B195), "",IF('Prediction Log'!$J195='Prediction Log'!$B195, 'Prediction Log'!$F195, 1-'Prediction Log'!$F195))</f>
        <v/>
      </c>
      <c r="L195" s="28" t="str">
        <f>IF(ISBLANK(Games!$B195), "",Games!I195)</f>
        <v/>
      </c>
      <c r="P195" s="48" t="str">
        <f>IF(ISBLANK('Prediction Log'!$N195), "",'Prediction Log'!$O195-'Prediction Log'!$N195)</f>
        <v/>
      </c>
      <c r="Q195" s="55" t="str">
        <f>IF(ISBLANK('Prediction Log'!$N195), "",IF('Prediction Log'!$M195&lt;&gt;'Prediction Log'!$H195, "Y", IF(AND('Prediction Log'!$M195='Prediction Log'!$H195, ABS((-1*'Prediction Log'!$P195))&gt;ABS('Prediction Log'!$D195)), "Y", IF('Prediction Log'!$D195='Prediction Log'!$P195, "PUSH", "N"))))</f>
        <v/>
      </c>
      <c r="R195" s="56" t="str">
        <f>IF(ISBLANK('Prediction Log'!$M195), "",IF('Prediction Log'!$P195&lt;'Prediction Log'!$D195, "Y", IF('Prediction Log'!$P195='Prediction Log'!$D195, "PUSH", "N")))</f>
        <v/>
      </c>
      <c r="S195" s="56" t="str">
        <f>IF(ISBLANK('Prediction Log'!$M195), "",IF('Prediction Log'!$P195&lt;'Prediction Log'!$E195, "Y", IF('Prediction Log'!$P195='Prediction Log'!$E195, "PUSH", "N")))</f>
        <v/>
      </c>
      <c r="T195" s="66" t="str">
        <f>IF(ISBLANK('Prediction Log'!$M195), "",IF('Prediction Log'!$J195='Prediction Log'!$M195, "Y", "N"))</f>
        <v/>
      </c>
      <c r="U195" s="57" t="str">
        <f>IF(ISBLANK('Prediction Log'!$M195),"",IF('Prediction Log'!$M195='Prediction Log'!$H195, "Y", "N"))</f>
        <v/>
      </c>
      <c r="V195" s="52" t="str">
        <f>IF(ISBLANK('Prediction Log'!$M195), "",IF('Prediction Log'!$H195&lt;&gt;'Prediction Log'!$M195, "Y",IF(AND('Prediction Log'!$D195&gt;0, 'Prediction Log'!$P195&gt;'Prediction Log'!$D195), "Y", IF(AND('Prediction Log'!$D195&lt;0, 'Prediction Log'!$P195&lt;'Prediction Log'!$D195), "Y", IF('Prediction Log'!$P195='Prediction Log'!$D195, "PUSH", "N")))))</f>
        <v/>
      </c>
      <c r="W195" s="53" t="str">
        <f>IF(ISBLANK('Prediction Log'!$M195), "",IF(AND('Prediction Log'!$U195="Y", 'Prediction Log'!$V195="Y"), "Y", "N"))</f>
        <v/>
      </c>
      <c r="X195" s="54" t="str">
        <f>IF(ISBLANK('Prediction Log'!$M195),"",IF('Prediction Log'!$M195='Prediction Log'!$I195, "Y", "N"))</f>
        <v/>
      </c>
      <c r="Y195" s="54" t="str">
        <f>IF(ISBLANK('Prediction Log'!$M195), "", IF('Prediction Log'!$Z195="N", "N", "Y"))</f>
        <v/>
      </c>
      <c r="Z195" s="54" t="str">
        <f>IF(ISBLANK('Prediction Log'!$M195), "",IF('Prediction Log'!$I195&lt;&gt;'Prediction Log'!$M195, "Y",IF(AND('Prediction Log'!$E195&gt;0, 'Prediction Log'!$P195&gt;'Prediction Log'!$E195), "Y", IF(AND('Prediction Log'!$E195&lt;0, 'Prediction Log'!$P195&lt;'Prediction Log'!$E195), "Y", IF('Prediction Log'!$P195='Prediction Log'!$E195, "PUSH", "N")))))</f>
        <v/>
      </c>
      <c r="AA195" s="54" t="str">
        <f>IF(ISBLANK('Prediction Log'!$M195), "",IF(AND('Prediction Log'!$X195="Y", 'Prediction Log'!$Z195="Y"), "Y", "N"))</f>
        <v/>
      </c>
      <c r="AB195" s="53" t="str">
        <f>IF(ISBLANK('Prediction Log'!$M195), "",IF('Prediction Log'!$D195&gt;0, 'Prediction Log'!$P195-'Prediction Log'!$D195, IF('Prediction Log'!$D195&lt;0, -'Prediction Log'!$P195+'Prediction Log'!$D195, "NA")))</f>
        <v/>
      </c>
      <c r="AC195" s="53" t="str">
        <f>IF(ISBLANK('Prediction Log'!$M195), "",ABS('Prediction Log'!$AB195))</f>
        <v/>
      </c>
      <c r="AD195" s="54" t="str">
        <f>IF(ISBLANK('Prediction Log'!$M195), "",IF('Prediction Log'!$E195&gt;0, 'Prediction Log'!$P195-'Prediction Log'!$E195, IF('Prediction Log'!$E195&lt;0, -'Prediction Log'!$P195+'Prediction Log'!$E195, "NA")))</f>
        <v/>
      </c>
      <c r="AE195" s="54" t="str">
        <f>IF(ISBLANK('Prediction Log'!$M195), "",ABS('Prediction Log'!$AD195))</f>
        <v/>
      </c>
    </row>
    <row r="196" spans="1:31" x14ac:dyDescent="0.45">
      <c r="A196" t="str">
        <f>IF(ISBLANK(Games!$B196), "",Games!A196)</f>
        <v/>
      </c>
      <c r="B196" t="str">
        <f>IF(ISBLANK(Games!$B196), "",Games!B196)</f>
        <v/>
      </c>
      <c r="C196" t="str">
        <f>IF(ISBLANK(Games!$B196), "",Games!C196)</f>
        <v/>
      </c>
      <c r="D196" t="str">
        <f>IF(ISBLANK(Games!$B196), "",Games!D196)</f>
        <v/>
      </c>
      <c r="E196" t="str">
        <f>IF(ISBLANK(Games!$B196), "",Games!E196)</f>
        <v/>
      </c>
      <c r="F196" s="30" t="e">
        <f>'Calc - Win Probability'!N196</f>
        <v>#N/A</v>
      </c>
      <c r="G196" s="28" t="str">
        <f>Games!H196</f>
        <v/>
      </c>
      <c r="H196" s="64" t="str">
        <f>IF(ISBLANK(Games!B196), "", IF('Prediction Log'!$D196&lt;0, 'Prediction Log'!$B196, 'Prediction Log'!$C196))</f>
        <v/>
      </c>
      <c r="I196" s="60" t="str">
        <f>IF(ISBLANK(Games!$B196), "",Games!F196)</f>
        <v/>
      </c>
      <c r="J196" s="60" t="e">
        <f>IF('Prediction Log'!$F196&gt;0.5, 'Prediction Log'!$B196, IF('Prediction Log'!$F196&lt;0.5, 'Prediction Log'!$C196, "PICK"))</f>
        <v>#N/A</v>
      </c>
      <c r="K196" s="62" t="str">
        <f>IF(ISBLANK(Games!B196), "",IF('Prediction Log'!$J196='Prediction Log'!$B196, 'Prediction Log'!$F196, 1-'Prediction Log'!$F196))</f>
        <v/>
      </c>
      <c r="L196" s="28" t="str">
        <f>IF(ISBLANK(Games!$B196), "",Games!I196)</f>
        <v/>
      </c>
      <c r="P196" s="48" t="str">
        <f>IF(ISBLANK('Prediction Log'!$N196), "",'Prediction Log'!$O196-'Prediction Log'!$N196)</f>
        <v/>
      </c>
      <c r="Q196" s="55" t="str">
        <f>IF(ISBLANK('Prediction Log'!$N196), "",IF('Prediction Log'!$M196&lt;&gt;'Prediction Log'!$H196, "Y", IF(AND('Prediction Log'!$M196='Prediction Log'!$H196, ABS((-1*'Prediction Log'!$P196))&gt;ABS('Prediction Log'!$D196)), "Y", IF('Prediction Log'!$D196='Prediction Log'!$P196, "PUSH", "N"))))</f>
        <v/>
      </c>
      <c r="R196" s="56" t="str">
        <f>IF(ISBLANK('Prediction Log'!$M196), "",IF('Prediction Log'!$P196&lt;'Prediction Log'!$D196, "Y", IF('Prediction Log'!$P196='Prediction Log'!$D196, "PUSH", "N")))</f>
        <v/>
      </c>
      <c r="S196" s="56" t="str">
        <f>IF(ISBLANK('Prediction Log'!$M196), "",IF('Prediction Log'!$P196&lt;'Prediction Log'!$E196, "Y", IF('Prediction Log'!$P196='Prediction Log'!$E196, "PUSH", "N")))</f>
        <v/>
      </c>
      <c r="T196" s="66" t="str">
        <f>IF(ISBLANK('Prediction Log'!$M196), "",IF('Prediction Log'!$J196='Prediction Log'!$M196, "Y", "N"))</f>
        <v/>
      </c>
      <c r="U196" s="57" t="str">
        <f>IF(ISBLANK('Prediction Log'!$M196),"",IF('Prediction Log'!$M196='Prediction Log'!$H196, "Y", "N"))</f>
        <v/>
      </c>
      <c r="V196" s="52" t="str">
        <f>IF(ISBLANK('Prediction Log'!$M196), "",IF('Prediction Log'!$H196&lt;&gt;'Prediction Log'!$M196, "Y",IF(AND('Prediction Log'!$D196&gt;0, 'Prediction Log'!$P196&gt;'Prediction Log'!$D196), "Y", IF(AND('Prediction Log'!$D196&lt;0, 'Prediction Log'!$P196&lt;'Prediction Log'!$D196), "Y", IF('Prediction Log'!$P196='Prediction Log'!$D196, "PUSH", "N")))))</f>
        <v/>
      </c>
      <c r="W196" s="53" t="str">
        <f>IF(ISBLANK('Prediction Log'!$M196), "",IF(AND('Prediction Log'!$U196="Y", 'Prediction Log'!$V196="Y"), "Y", "N"))</f>
        <v/>
      </c>
      <c r="X196" s="54" t="str">
        <f>IF(ISBLANK('Prediction Log'!$M196),"",IF('Prediction Log'!$M196='Prediction Log'!$I196, "Y", "N"))</f>
        <v/>
      </c>
      <c r="Y196" s="54" t="str">
        <f>IF(ISBLANK('Prediction Log'!$M196), "", IF('Prediction Log'!$Z196="N", "N", "Y"))</f>
        <v/>
      </c>
      <c r="Z196" s="54" t="str">
        <f>IF(ISBLANK('Prediction Log'!$M196), "",IF('Prediction Log'!$I196&lt;&gt;'Prediction Log'!$M196, "Y",IF(AND('Prediction Log'!$E196&gt;0, 'Prediction Log'!$P196&gt;'Prediction Log'!$E196), "Y", IF(AND('Prediction Log'!$E196&lt;0, 'Prediction Log'!$P196&lt;'Prediction Log'!$E196), "Y", IF('Prediction Log'!$P196='Prediction Log'!$E196, "PUSH", "N")))))</f>
        <v/>
      </c>
      <c r="AA196" s="54" t="str">
        <f>IF(ISBLANK('Prediction Log'!$M196), "",IF(AND('Prediction Log'!$X196="Y", 'Prediction Log'!$Z196="Y"), "Y", "N"))</f>
        <v/>
      </c>
      <c r="AB196" s="53" t="str">
        <f>IF(ISBLANK('Prediction Log'!$M196), "",IF('Prediction Log'!$D196&gt;0, 'Prediction Log'!$P196-'Prediction Log'!$D196, IF('Prediction Log'!$D196&lt;0, -'Prediction Log'!$P196+'Prediction Log'!$D196, "NA")))</f>
        <v/>
      </c>
      <c r="AC196" s="53" t="str">
        <f>IF(ISBLANK('Prediction Log'!$M196), "",ABS('Prediction Log'!$AB196))</f>
        <v/>
      </c>
      <c r="AD196" s="54" t="str">
        <f>IF(ISBLANK('Prediction Log'!$M196), "",IF('Prediction Log'!$E196&gt;0, 'Prediction Log'!$P196-'Prediction Log'!$E196, IF('Prediction Log'!$E196&lt;0, -'Prediction Log'!$P196+'Prediction Log'!$E196, "NA")))</f>
        <v/>
      </c>
      <c r="AE196" s="54" t="str">
        <f>IF(ISBLANK('Prediction Log'!$M196), "",ABS('Prediction Log'!$AD196))</f>
        <v/>
      </c>
    </row>
    <row r="197" spans="1:31" x14ac:dyDescent="0.45">
      <c r="A197" t="str">
        <f>IF(ISBLANK(Games!$B197), "",Games!A197)</f>
        <v/>
      </c>
      <c r="B197" t="str">
        <f>IF(ISBLANK(Games!$B197), "",Games!B197)</f>
        <v/>
      </c>
      <c r="C197" t="str">
        <f>IF(ISBLANK(Games!$B197), "",Games!C197)</f>
        <v/>
      </c>
      <c r="D197" t="str">
        <f>IF(ISBLANK(Games!$B197), "",Games!D197)</f>
        <v/>
      </c>
      <c r="E197" t="str">
        <f>IF(ISBLANK(Games!$B197), "",Games!E197)</f>
        <v/>
      </c>
      <c r="F197" s="30" t="e">
        <f>'Calc - Win Probability'!N197</f>
        <v>#N/A</v>
      </c>
      <c r="G197" s="28" t="str">
        <f>Games!H197</f>
        <v/>
      </c>
      <c r="H197" s="64" t="str">
        <f>IF(ISBLANK(Games!B197), "", IF('Prediction Log'!$D197&lt;0, 'Prediction Log'!$B197, 'Prediction Log'!$C197))</f>
        <v/>
      </c>
      <c r="I197" s="60" t="str">
        <f>IF(ISBLANK(Games!$B197), "",Games!F197)</f>
        <v/>
      </c>
      <c r="J197" s="60" t="e">
        <f>IF('Prediction Log'!$F197&gt;0.5, 'Prediction Log'!$B197, IF('Prediction Log'!$F197&lt;0.5, 'Prediction Log'!$C197, "PICK"))</f>
        <v>#N/A</v>
      </c>
      <c r="K197" s="62" t="str">
        <f>IF(ISBLANK(Games!B197), "",IF('Prediction Log'!$J197='Prediction Log'!$B197, 'Prediction Log'!$F197, 1-'Prediction Log'!$F197))</f>
        <v/>
      </c>
      <c r="L197" s="28" t="str">
        <f>IF(ISBLANK(Games!$B197), "",Games!I197)</f>
        <v/>
      </c>
      <c r="P197" s="48" t="str">
        <f>IF(ISBLANK('Prediction Log'!$N197), "",'Prediction Log'!$O197-'Prediction Log'!$N197)</f>
        <v/>
      </c>
      <c r="Q197" s="55" t="str">
        <f>IF(ISBLANK('Prediction Log'!$N197), "",IF('Prediction Log'!$M197&lt;&gt;'Prediction Log'!$H197, "Y", IF(AND('Prediction Log'!$M197='Prediction Log'!$H197, ABS((-1*'Prediction Log'!$P197))&gt;ABS('Prediction Log'!$D197)), "Y", IF('Prediction Log'!$D197='Prediction Log'!$P197, "PUSH", "N"))))</f>
        <v/>
      </c>
      <c r="R197" s="56" t="str">
        <f>IF(ISBLANK('Prediction Log'!$M197), "",IF('Prediction Log'!$P197&lt;'Prediction Log'!$D197, "Y", IF('Prediction Log'!$P197='Prediction Log'!$D197, "PUSH", "N")))</f>
        <v/>
      </c>
      <c r="S197" s="56" t="str">
        <f>IF(ISBLANK('Prediction Log'!$M197), "",IF('Prediction Log'!$P197&lt;'Prediction Log'!$E197, "Y", IF('Prediction Log'!$P197='Prediction Log'!$E197, "PUSH", "N")))</f>
        <v/>
      </c>
      <c r="T197" s="66" t="str">
        <f>IF(ISBLANK('Prediction Log'!$M197), "",IF('Prediction Log'!$J197='Prediction Log'!$M197, "Y", "N"))</f>
        <v/>
      </c>
      <c r="U197" s="57" t="str">
        <f>IF(ISBLANK('Prediction Log'!$M197),"",IF('Prediction Log'!$M197='Prediction Log'!$H197, "Y", "N"))</f>
        <v/>
      </c>
      <c r="V197" s="52" t="str">
        <f>IF(ISBLANK('Prediction Log'!$M197), "",IF('Prediction Log'!$H197&lt;&gt;'Prediction Log'!$M197, "Y",IF(AND('Prediction Log'!$D197&gt;0, 'Prediction Log'!$P197&gt;'Prediction Log'!$D197), "Y", IF(AND('Prediction Log'!$D197&lt;0, 'Prediction Log'!$P197&lt;'Prediction Log'!$D197), "Y", IF('Prediction Log'!$P197='Prediction Log'!$D197, "PUSH", "N")))))</f>
        <v/>
      </c>
      <c r="W197" s="53" t="str">
        <f>IF(ISBLANK('Prediction Log'!$M197), "",IF(AND('Prediction Log'!$U197="Y", 'Prediction Log'!$V197="Y"), "Y", "N"))</f>
        <v/>
      </c>
      <c r="X197" s="54" t="str">
        <f>IF(ISBLANK('Prediction Log'!$M197),"",IF('Prediction Log'!$M197='Prediction Log'!$I197, "Y", "N"))</f>
        <v/>
      </c>
      <c r="Y197" s="54" t="str">
        <f>IF(ISBLANK('Prediction Log'!$M197), "", IF('Prediction Log'!$Z197="N", "N", "Y"))</f>
        <v/>
      </c>
      <c r="Z197" s="54" t="str">
        <f>IF(ISBLANK('Prediction Log'!$M197), "",IF('Prediction Log'!$I197&lt;&gt;'Prediction Log'!$M197, "Y",IF(AND('Prediction Log'!$E197&gt;0, 'Prediction Log'!$P197&gt;'Prediction Log'!$E197), "Y", IF(AND('Prediction Log'!$E197&lt;0, 'Prediction Log'!$P197&lt;'Prediction Log'!$E197), "Y", IF('Prediction Log'!$P197='Prediction Log'!$E197, "PUSH", "N")))))</f>
        <v/>
      </c>
      <c r="AA197" s="54" t="str">
        <f>IF(ISBLANK('Prediction Log'!$M197), "",IF(AND('Prediction Log'!$X197="Y", 'Prediction Log'!$Z197="Y"), "Y", "N"))</f>
        <v/>
      </c>
      <c r="AB197" s="53" t="str">
        <f>IF(ISBLANK('Prediction Log'!$M197), "",IF('Prediction Log'!$D197&gt;0, 'Prediction Log'!$P197-'Prediction Log'!$D197, IF('Prediction Log'!$D197&lt;0, -'Prediction Log'!$P197+'Prediction Log'!$D197, "NA")))</f>
        <v/>
      </c>
      <c r="AC197" s="53" t="str">
        <f>IF(ISBLANK('Prediction Log'!$M197), "",ABS('Prediction Log'!$AB197))</f>
        <v/>
      </c>
      <c r="AD197" s="54" t="str">
        <f>IF(ISBLANK('Prediction Log'!$M197), "",IF('Prediction Log'!$E197&gt;0, 'Prediction Log'!$P197-'Prediction Log'!$E197, IF('Prediction Log'!$E197&lt;0, -'Prediction Log'!$P197+'Prediction Log'!$E197, "NA")))</f>
        <v/>
      </c>
      <c r="AE197" s="54" t="str">
        <f>IF(ISBLANK('Prediction Log'!$M197), "",ABS('Prediction Log'!$AD197))</f>
        <v/>
      </c>
    </row>
    <row r="198" spans="1:31" x14ac:dyDescent="0.45">
      <c r="A198" t="str">
        <f>IF(ISBLANK(Games!$B198), "",Games!A198)</f>
        <v/>
      </c>
      <c r="B198" t="str">
        <f>IF(ISBLANK(Games!$B198), "",Games!B198)</f>
        <v/>
      </c>
      <c r="C198" t="str">
        <f>IF(ISBLANK(Games!$B198), "",Games!C198)</f>
        <v/>
      </c>
      <c r="D198" t="str">
        <f>IF(ISBLANK(Games!$B198), "",Games!D198)</f>
        <v/>
      </c>
      <c r="E198" t="str">
        <f>IF(ISBLANK(Games!$B198), "",Games!E198)</f>
        <v/>
      </c>
      <c r="F198" s="30" t="e">
        <f>'Calc - Win Probability'!N198</f>
        <v>#N/A</v>
      </c>
      <c r="G198" s="28" t="str">
        <f>Games!H198</f>
        <v/>
      </c>
      <c r="H198" s="64" t="str">
        <f>IF(ISBLANK(Games!B198), "", IF('Prediction Log'!$D198&lt;0, 'Prediction Log'!$B198, 'Prediction Log'!$C198))</f>
        <v/>
      </c>
      <c r="I198" s="60" t="str">
        <f>IF(ISBLANK(Games!$B198), "",Games!F198)</f>
        <v/>
      </c>
      <c r="J198" s="60" t="e">
        <f>IF('Prediction Log'!$F198&gt;0.5, 'Prediction Log'!$B198, IF('Prediction Log'!$F198&lt;0.5, 'Prediction Log'!$C198, "PICK"))</f>
        <v>#N/A</v>
      </c>
      <c r="K198" s="62" t="str">
        <f>IF(ISBLANK(Games!B198), "",IF('Prediction Log'!$J198='Prediction Log'!$B198, 'Prediction Log'!$F198, 1-'Prediction Log'!$F198))</f>
        <v/>
      </c>
      <c r="L198" s="28" t="str">
        <f>IF(ISBLANK(Games!$B198), "",Games!I198)</f>
        <v/>
      </c>
      <c r="P198" s="48" t="str">
        <f>IF(ISBLANK('Prediction Log'!$N198), "",'Prediction Log'!$O198-'Prediction Log'!$N198)</f>
        <v/>
      </c>
      <c r="Q198" s="55" t="str">
        <f>IF(ISBLANK('Prediction Log'!$N198), "",IF('Prediction Log'!$M198&lt;&gt;'Prediction Log'!$H198, "Y", IF(AND('Prediction Log'!$M198='Prediction Log'!$H198, ABS((-1*'Prediction Log'!$P198))&gt;ABS('Prediction Log'!$D198)), "Y", IF('Prediction Log'!$D198='Prediction Log'!$P198, "PUSH", "N"))))</f>
        <v/>
      </c>
      <c r="R198" s="56" t="str">
        <f>IF(ISBLANK('Prediction Log'!$M198), "",IF('Prediction Log'!$P198&lt;'Prediction Log'!$D198, "Y", IF('Prediction Log'!$P198='Prediction Log'!$D198, "PUSH", "N")))</f>
        <v/>
      </c>
      <c r="S198" s="56" t="str">
        <f>IF(ISBLANK('Prediction Log'!$M198), "",IF('Prediction Log'!$P198&lt;'Prediction Log'!$E198, "Y", IF('Prediction Log'!$P198='Prediction Log'!$E198, "PUSH", "N")))</f>
        <v/>
      </c>
      <c r="T198" s="66" t="str">
        <f>IF(ISBLANK('Prediction Log'!$M198), "",IF('Prediction Log'!$J198='Prediction Log'!$M198, "Y", "N"))</f>
        <v/>
      </c>
      <c r="U198" s="57" t="str">
        <f>IF(ISBLANK('Prediction Log'!$M198),"",IF('Prediction Log'!$M198='Prediction Log'!$H198, "Y", "N"))</f>
        <v/>
      </c>
      <c r="V198" s="52" t="str">
        <f>IF(ISBLANK('Prediction Log'!$M198), "",IF('Prediction Log'!$H198&lt;&gt;'Prediction Log'!$M198, "Y",IF(AND('Prediction Log'!$D198&gt;0, 'Prediction Log'!$P198&gt;'Prediction Log'!$D198), "Y", IF(AND('Prediction Log'!$D198&lt;0, 'Prediction Log'!$P198&lt;'Prediction Log'!$D198), "Y", IF('Prediction Log'!$P198='Prediction Log'!$D198, "PUSH", "N")))))</f>
        <v/>
      </c>
      <c r="W198" s="53" t="str">
        <f>IF(ISBLANK('Prediction Log'!$M198), "",IF(AND('Prediction Log'!$U198="Y", 'Prediction Log'!$V198="Y"), "Y", "N"))</f>
        <v/>
      </c>
      <c r="X198" s="54" t="str">
        <f>IF(ISBLANK('Prediction Log'!$M198),"",IF('Prediction Log'!$M198='Prediction Log'!$I198, "Y", "N"))</f>
        <v/>
      </c>
      <c r="Y198" s="54" t="str">
        <f>IF(ISBLANK('Prediction Log'!$M198), "", IF('Prediction Log'!$Z198="N", "N", "Y"))</f>
        <v/>
      </c>
      <c r="Z198" s="54" t="str">
        <f>IF(ISBLANK('Prediction Log'!$M198), "",IF('Prediction Log'!$I198&lt;&gt;'Prediction Log'!$M198, "Y",IF(AND('Prediction Log'!$E198&gt;0, 'Prediction Log'!$P198&gt;'Prediction Log'!$E198), "Y", IF(AND('Prediction Log'!$E198&lt;0, 'Prediction Log'!$P198&lt;'Prediction Log'!$E198), "Y", IF('Prediction Log'!$P198='Prediction Log'!$E198, "PUSH", "N")))))</f>
        <v/>
      </c>
      <c r="AA198" s="54" t="str">
        <f>IF(ISBLANK('Prediction Log'!$M198), "",IF(AND('Prediction Log'!$X198="Y", 'Prediction Log'!$Z198="Y"), "Y", "N"))</f>
        <v/>
      </c>
      <c r="AB198" s="53" t="str">
        <f>IF(ISBLANK('Prediction Log'!$M198), "",IF('Prediction Log'!$D198&gt;0, 'Prediction Log'!$P198-'Prediction Log'!$D198, IF('Prediction Log'!$D198&lt;0, -'Prediction Log'!$P198+'Prediction Log'!$D198, "NA")))</f>
        <v/>
      </c>
      <c r="AC198" s="53" t="str">
        <f>IF(ISBLANK('Prediction Log'!$M198), "",ABS('Prediction Log'!$AB198))</f>
        <v/>
      </c>
      <c r="AD198" s="54" t="str">
        <f>IF(ISBLANK('Prediction Log'!$M198), "",IF('Prediction Log'!$E198&gt;0, 'Prediction Log'!$P198-'Prediction Log'!$E198, IF('Prediction Log'!$E198&lt;0, -'Prediction Log'!$P198+'Prediction Log'!$E198, "NA")))</f>
        <v/>
      </c>
      <c r="AE198" s="54" t="str">
        <f>IF(ISBLANK('Prediction Log'!$M198), "",ABS('Prediction Log'!$AD198))</f>
        <v/>
      </c>
    </row>
    <row r="199" spans="1:31" x14ac:dyDescent="0.45">
      <c r="A199" t="str">
        <f>IF(ISBLANK(Games!$B199), "",Games!A199)</f>
        <v/>
      </c>
      <c r="B199" t="str">
        <f>IF(ISBLANK(Games!$B199), "",Games!B199)</f>
        <v/>
      </c>
      <c r="C199" t="str">
        <f>IF(ISBLANK(Games!$B199), "",Games!C199)</f>
        <v/>
      </c>
      <c r="D199" t="str">
        <f>IF(ISBLANK(Games!$B199), "",Games!D199)</f>
        <v/>
      </c>
      <c r="E199" t="str">
        <f>IF(ISBLANK(Games!$B199), "",Games!E199)</f>
        <v/>
      </c>
      <c r="F199" s="30" t="e">
        <f>'Calc - Win Probability'!N199</f>
        <v>#N/A</v>
      </c>
      <c r="G199" s="28" t="str">
        <f>Games!H199</f>
        <v/>
      </c>
      <c r="H199" s="64" t="str">
        <f>IF(ISBLANK(Games!B199), "", IF('Prediction Log'!$D199&lt;0, 'Prediction Log'!$B199, 'Prediction Log'!$C199))</f>
        <v/>
      </c>
      <c r="I199" s="60" t="str">
        <f>IF(ISBLANK(Games!$B199), "",Games!F199)</f>
        <v/>
      </c>
      <c r="J199" s="60" t="e">
        <f>IF('Prediction Log'!$F199&gt;0.5, 'Prediction Log'!$B199, IF('Prediction Log'!$F199&lt;0.5, 'Prediction Log'!$C199, "PICK"))</f>
        <v>#N/A</v>
      </c>
      <c r="K199" s="62" t="str">
        <f>IF(ISBLANK(Games!B199), "",IF('Prediction Log'!$J199='Prediction Log'!$B199, 'Prediction Log'!$F199, 1-'Prediction Log'!$F199))</f>
        <v/>
      </c>
      <c r="L199" s="28" t="str">
        <f>IF(ISBLANK(Games!$B199), "",Games!I199)</f>
        <v/>
      </c>
      <c r="P199" s="48" t="str">
        <f>IF(ISBLANK('Prediction Log'!$N199), "",'Prediction Log'!$O199-'Prediction Log'!$N199)</f>
        <v/>
      </c>
      <c r="Q199" s="55" t="str">
        <f>IF(ISBLANK('Prediction Log'!$N199), "",IF('Prediction Log'!$M199&lt;&gt;'Prediction Log'!$H199, "Y", IF(AND('Prediction Log'!$M199='Prediction Log'!$H199, ABS((-1*'Prediction Log'!$P199))&gt;ABS('Prediction Log'!$D199)), "Y", IF('Prediction Log'!$D199='Prediction Log'!$P199, "PUSH", "N"))))</f>
        <v/>
      </c>
      <c r="R199" s="56" t="str">
        <f>IF(ISBLANK('Prediction Log'!$M199), "",IF('Prediction Log'!$P199&lt;'Prediction Log'!$D199, "Y", IF('Prediction Log'!$P199='Prediction Log'!$D199, "PUSH", "N")))</f>
        <v/>
      </c>
      <c r="S199" s="56" t="str">
        <f>IF(ISBLANK('Prediction Log'!$M199), "",IF('Prediction Log'!$P199&lt;'Prediction Log'!$E199, "Y", IF('Prediction Log'!$P199='Prediction Log'!$E199, "PUSH", "N")))</f>
        <v/>
      </c>
      <c r="T199" s="66" t="str">
        <f>IF(ISBLANK('Prediction Log'!$M199), "",IF('Prediction Log'!$J199='Prediction Log'!$M199, "Y", "N"))</f>
        <v/>
      </c>
      <c r="U199" s="57" t="str">
        <f>IF(ISBLANK('Prediction Log'!$M199),"",IF('Prediction Log'!$M199='Prediction Log'!$H199, "Y", "N"))</f>
        <v/>
      </c>
      <c r="V199" s="52" t="str">
        <f>IF(ISBLANK('Prediction Log'!$M199), "",IF('Prediction Log'!$H199&lt;&gt;'Prediction Log'!$M199, "Y",IF(AND('Prediction Log'!$D199&gt;0, 'Prediction Log'!$P199&gt;'Prediction Log'!$D199), "Y", IF(AND('Prediction Log'!$D199&lt;0, 'Prediction Log'!$P199&lt;'Prediction Log'!$D199), "Y", IF('Prediction Log'!$P199='Prediction Log'!$D199, "PUSH", "N")))))</f>
        <v/>
      </c>
      <c r="W199" s="53" t="str">
        <f>IF(ISBLANK('Prediction Log'!$M199), "",IF(AND('Prediction Log'!$U199="Y", 'Prediction Log'!$V199="Y"), "Y", "N"))</f>
        <v/>
      </c>
      <c r="X199" s="54" t="str">
        <f>IF(ISBLANK('Prediction Log'!$M199),"",IF('Prediction Log'!$M199='Prediction Log'!$I199, "Y", "N"))</f>
        <v/>
      </c>
      <c r="Y199" s="54" t="str">
        <f>IF(ISBLANK('Prediction Log'!$M199), "", IF('Prediction Log'!$Z199="N", "N", "Y"))</f>
        <v/>
      </c>
      <c r="Z199" s="54" t="str">
        <f>IF(ISBLANK('Prediction Log'!$M199), "",IF('Prediction Log'!$I199&lt;&gt;'Prediction Log'!$M199, "Y",IF(AND('Prediction Log'!$E199&gt;0, 'Prediction Log'!$P199&gt;'Prediction Log'!$E199), "Y", IF(AND('Prediction Log'!$E199&lt;0, 'Prediction Log'!$P199&lt;'Prediction Log'!$E199), "Y", IF('Prediction Log'!$P199='Prediction Log'!$E199, "PUSH", "N")))))</f>
        <v/>
      </c>
      <c r="AA199" s="54" t="str">
        <f>IF(ISBLANK('Prediction Log'!$M199), "",IF(AND('Prediction Log'!$X199="Y", 'Prediction Log'!$Z199="Y"), "Y", "N"))</f>
        <v/>
      </c>
      <c r="AB199" s="53" t="str">
        <f>IF(ISBLANK('Prediction Log'!$M199), "",IF('Prediction Log'!$D199&gt;0, 'Prediction Log'!$P199-'Prediction Log'!$D199, IF('Prediction Log'!$D199&lt;0, -'Prediction Log'!$P199+'Prediction Log'!$D199, "NA")))</f>
        <v/>
      </c>
      <c r="AC199" s="53" t="str">
        <f>IF(ISBLANK('Prediction Log'!$M199), "",ABS('Prediction Log'!$AB199))</f>
        <v/>
      </c>
      <c r="AD199" s="54" t="str">
        <f>IF(ISBLANK('Prediction Log'!$M199), "",IF('Prediction Log'!$E199&gt;0, 'Prediction Log'!$P199-'Prediction Log'!$E199, IF('Prediction Log'!$E199&lt;0, -'Prediction Log'!$P199+'Prediction Log'!$E199, "NA")))</f>
        <v/>
      </c>
      <c r="AE199" s="54" t="str">
        <f>IF(ISBLANK('Prediction Log'!$M199), "",ABS('Prediction Log'!$AD199))</f>
        <v/>
      </c>
    </row>
    <row r="200" spans="1:31" x14ac:dyDescent="0.45">
      <c r="A200" t="str">
        <f>IF(ISBLANK(Games!$B200), "",Games!A200)</f>
        <v/>
      </c>
      <c r="B200" t="str">
        <f>IF(ISBLANK(Games!$B200), "",Games!B200)</f>
        <v/>
      </c>
      <c r="C200" t="str">
        <f>IF(ISBLANK(Games!$B200), "",Games!C200)</f>
        <v/>
      </c>
      <c r="D200" t="str">
        <f>IF(ISBLANK(Games!$B200), "",Games!D200)</f>
        <v/>
      </c>
      <c r="E200" t="str">
        <f>IF(ISBLANK(Games!$B200), "",Games!E200)</f>
        <v/>
      </c>
      <c r="F200" s="30" t="e">
        <f>'Calc - Win Probability'!N200</f>
        <v>#N/A</v>
      </c>
      <c r="G200" s="28" t="str">
        <f>Games!H200</f>
        <v/>
      </c>
      <c r="H200" s="64" t="str">
        <f>IF(ISBLANK(Games!B200), "", IF('Prediction Log'!$D200&lt;0, 'Prediction Log'!$B200, 'Prediction Log'!$C200))</f>
        <v/>
      </c>
      <c r="I200" s="60" t="str">
        <f>IF(ISBLANK(Games!$B200), "",Games!F200)</f>
        <v/>
      </c>
      <c r="J200" s="60" t="e">
        <f>IF('Prediction Log'!$F200&gt;0.5, 'Prediction Log'!$B200, IF('Prediction Log'!$F200&lt;0.5, 'Prediction Log'!$C200, "PICK"))</f>
        <v>#N/A</v>
      </c>
      <c r="K200" s="62" t="str">
        <f>IF(ISBLANK(Games!B200), "",IF('Prediction Log'!$J200='Prediction Log'!$B200, 'Prediction Log'!$F200, 1-'Prediction Log'!$F200))</f>
        <v/>
      </c>
      <c r="L200" s="28" t="str">
        <f>IF(ISBLANK(Games!$B200), "",Games!I200)</f>
        <v/>
      </c>
      <c r="P200" s="48" t="str">
        <f>IF(ISBLANK('Prediction Log'!$N200), "",'Prediction Log'!$O200-'Prediction Log'!$N200)</f>
        <v/>
      </c>
      <c r="Q200" s="55" t="str">
        <f>IF(ISBLANK('Prediction Log'!$N200), "",IF('Prediction Log'!$M200&lt;&gt;'Prediction Log'!$H200, "Y", IF(AND('Prediction Log'!$M200='Prediction Log'!$H200, ABS((-1*'Prediction Log'!$P200))&gt;ABS('Prediction Log'!$D200)), "Y", IF('Prediction Log'!$D200='Prediction Log'!$P200, "PUSH", "N"))))</f>
        <v/>
      </c>
      <c r="R200" s="56" t="str">
        <f>IF(ISBLANK('Prediction Log'!$M200), "",IF('Prediction Log'!$P200&lt;'Prediction Log'!$D200, "Y", IF('Prediction Log'!$P200='Prediction Log'!$D200, "PUSH", "N")))</f>
        <v/>
      </c>
      <c r="S200" s="56" t="str">
        <f>IF(ISBLANK('Prediction Log'!$M200), "",IF('Prediction Log'!$P200&lt;'Prediction Log'!$E200, "Y", IF('Prediction Log'!$P200='Prediction Log'!$E200, "PUSH", "N")))</f>
        <v/>
      </c>
      <c r="T200" s="66" t="str">
        <f>IF(ISBLANK('Prediction Log'!$M200), "",IF('Prediction Log'!$J200='Prediction Log'!$M200, "Y", "N"))</f>
        <v/>
      </c>
      <c r="U200" s="57" t="str">
        <f>IF(ISBLANK('Prediction Log'!$M200),"",IF('Prediction Log'!$M200='Prediction Log'!$H200, "Y", "N"))</f>
        <v/>
      </c>
      <c r="V200" s="52" t="str">
        <f>IF(ISBLANK('Prediction Log'!$M200), "",IF('Prediction Log'!$H200&lt;&gt;'Prediction Log'!$M200, "Y",IF(AND('Prediction Log'!$D200&gt;0, 'Prediction Log'!$P200&gt;'Prediction Log'!$D200), "Y", IF(AND('Prediction Log'!$D200&lt;0, 'Prediction Log'!$P200&lt;'Prediction Log'!$D200), "Y", IF('Prediction Log'!$P200='Prediction Log'!$D200, "PUSH", "N")))))</f>
        <v/>
      </c>
      <c r="W200" s="53" t="str">
        <f>IF(ISBLANK('Prediction Log'!$M200), "",IF(AND('Prediction Log'!$U200="Y", 'Prediction Log'!$V200="Y"), "Y", "N"))</f>
        <v/>
      </c>
      <c r="X200" s="54" t="str">
        <f>IF(ISBLANK('Prediction Log'!$M200),"",IF('Prediction Log'!$M200='Prediction Log'!$I200, "Y", "N"))</f>
        <v/>
      </c>
      <c r="Y200" s="54" t="str">
        <f>IF(ISBLANK('Prediction Log'!$M200), "", IF('Prediction Log'!$Z200="N", "N", "Y"))</f>
        <v/>
      </c>
      <c r="Z200" s="54" t="str">
        <f>IF(ISBLANK('Prediction Log'!$M200), "",IF('Prediction Log'!$I200&lt;&gt;'Prediction Log'!$M200, "Y",IF(AND('Prediction Log'!$E200&gt;0, 'Prediction Log'!$P200&gt;'Prediction Log'!$E200), "Y", IF(AND('Prediction Log'!$E200&lt;0, 'Prediction Log'!$P200&lt;'Prediction Log'!$E200), "Y", IF('Prediction Log'!$P200='Prediction Log'!$E200, "PUSH", "N")))))</f>
        <v/>
      </c>
      <c r="AA200" s="54" t="str">
        <f>IF(ISBLANK('Prediction Log'!$M200), "",IF(AND('Prediction Log'!$X200="Y", 'Prediction Log'!$Z200="Y"), "Y", "N"))</f>
        <v/>
      </c>
      <c r="AB200" s="53" t="str">
        <f>IF(ISBLANK('Prediction Log'!$M200), "",IF('Prediction Log'!$D200&gt;0, 'Prediction Log'!$P200-'Prediction Log'!$D200, IF('Prediction Log'!$D200&lt;0, -'Prediction Log'!$P200+'Prediction Log'!$D200, "NA")))</f>
        <v/>
      </c>
      <c r="AC200" s="53" t="str">
        <f>IF(ISBLANK('Prediction Log'!$M200), "",ABS('Prediction Log'!$AB200))</f>
        <v/>
      </c>
      <c r="AD200" s="54" t="str">
        <f>IF(ISBLANK('Prediction Log'!$M200), "",IF('Prediction Log'!$E200&gt;0, 'Prediction Log'!$P200-'Prediction Log'!$E200, IF('Prediction Log'!$E200&lt;0, -'Prediction Log'!$P200+'Prediction Log'!$E200, "NA")))</f>
        <v/>
      </c>
      <c r="AE200" s="54" t="str">
        <f>IF(ISBLANK('Prediction Log'!$M200), "",ABS('Prediction Log'!$AD200))</f>
        <v/>
      </c>
    </row>
    <row r="201" spans="1:31" x14ac:dyDescent="0.45">
      <c r="A201" t="str">
        <f>IF(ISBLANK(Games!$B201), "",Games!A201)</f>
        <v/>
      </c>
      <c r="B201" t="str">
        <f>IF(ISBLANK(Games!$B201), "",Games!B201)</f>
        <v/>
      </c>
      <c r="C201" t="str">
        <f>IF(ISBLANK(Games!$B201), "",Games!C201)</f>
        <v/>
      </c>
      <c r="D201" t="str">
        <f>IF(ISBLANK(Games!$B201), "",Games!D201)</f>
        <v/>
      </c>
      <c r="E201" t="str">
        <f>IF(ISBLANK(Games!$B201), "",Games!E201)</f>
        <v/>
      </c>
      <c r="F201" s="30" t="e">
        <f>'Calc - Win Probability'!N201</f>
        <v>#N/A</v>
      </c>
      <c r="G201" s="28" t="str">
        <f>Games!H201</f>
        <v/>
      </c>
      <c r="H201" s="64" t="str">
        <f>IF(ISBLANK(Games!B201), "", IF('Prediction Log'!$D201&lt;0, 'Prediction Log'!$B201, 'Prediction Log'!$C201))</f>
        <v/>
      </c>
      <c r="I201" s="60" t="str">
        <f>IF(ISBLANK(Games!$B201), "",Games!F201)</f>
        <v/>
      </c>
      <c r="J201" s="60" t="e">
        <f>IF('Prediction Log'!$F201&gt;0.5, 'Prediction Log'!$B201, IF('Prediction Log'!$F201&lt;0.5, 'Prediction Log'!$C201, "PICK"))</f>
        <v>#N/A</v>
      </c>
      <c r="K201" s="62" t="str">
        <f>IF(ISBLANK(Games!B201), "",IF('Prediction Log'!$J201='Prediction Log'!$B201, 'Prediction Log'!$F201, 1-'Prediction Log'!$F201))</f>
        <v/>
      </c>
      <c r="L201" s="28" t="str">
        <f>IF(ISBLANK(Games!$B201), "",Games!I201)</f>
        <v/>
      </c>
      <c r="P201" s="48" t="str">
        <f>IF(ISBLANK('Prediction Log'!$N201), "",'Prediction Log'!$O201-'Prediction Log'!$N201)</f>
        <v/>
      </c>
      <c r="Q201" s="55" t="str">
        <f>IF(ISBLANK('Prediction Log'!$N201), "",IF('Prediction Log'!$M201&lt;&gt;'Prediction Log'!$H201, "Y", IF(AND('Prediction Log'!$M201='Prediction Log'!$H201, ABS((-1*'Prediction Log'!$P201))&gt;ABS('Prediction Log'!$D201)), "Y", IF('Prediction Log'!$D201='Prediction Log'!$P201, "PUSH", "N"))))</f>
        <v/>
      </c>
      <c r="R201" s="56" t="str">
        <f>IF(ISBLANK('Prediction Log'!$M201), "",IF('Prediction Log'!$P201&lt;'Prediction Log'!$D201, "Y", IF('Prediction Log'!$P201='Prediction Log'!$D201, "PUSH", "N")))</f>
        <v/>
      </c>
      <c r="S201" s="56" t="str">
        <f>IF(ISBLANK('Prediction Log'!$M201), "",IF('Prediction Log'!$P201&lt;'Prediction Log'!$E201, "Y", IF('Prediction Log'!$P201='Prediction Log'!$E201, "PUSH", "N")))</f>
        <v/>
      </c>
      <c r="T201" s="66" t="str">
        <f>IF(ISBLANK('Prediction Log'!$M201), "",IF('Prediction Log'!$J201='Prediction Log'!$M201, "Y", "N"))</f>
        <v/>
      </c>
      <c r="U201" s="57" t="str">
        <f>IF(ISBLANK('Prediction Log'!$M201),"",IF('Prediction Log'!$M201='Prediction Log'!$H201, "Y", "N"))</f>
        <v/>
      </c>
      <c r="V201" s="52" t="str">
        <f>IF(ISBLANK('Prediction Log'!$M201), "",IF('Prediction Log'!$H201&lt;&gt;'Prediction Log'!$M201, "Y",IF(AND('Prediction Log'!$D201&gt;0, 'Prediction Log'!$P201&gt;'Prediction Log'!$D201), "Y", IF(AND('Prediction Log'!$D201&lt;0, 'Prediction Log'!$P201&lt;'Prediction Log'!$D201), "Y", IF('Prediction Log'!$P201='Prediction Log'!$D201, "PUSH", "N")))))</f>
        <v/>
      </c>
      <c r="W201" s="53" t="str">
        <f>IF(ISBLANK('Prediction Log'!$M201), "",IF(AND('Prediction Log'!$U201="Y", 'Prediction Log'!$V201="Y"), "Y", "N"))</f>
        <v/>
      </c>
      <c r="X201" s="54" t="str">
        <f>IF(ISBLANK('Prediction Log'!$M201),"",IF('Prediction Log'!$M201='Prediction Log'!$I201, "Y", "N"))</f>
        <v/>
      </c>
      <c r="Y201" s="54" t="str">
        <f>IF(ISBLANK('Prediction Log'!$M201), "", IF('Prediction Log'!$Z201="N", "N", "Y"))</f>
        <v/>
      </c>
      <c r="Z201" s="54" t="str">
        <f>IF(ISBLANK('Prediction Log'!$M201), "",IF('Prediction Log'!$I201&lt;&gt;'Prediction Log'!$M201, "Y",IF(AND('Prediction Log'!$E201&gt;0, 'Prediction Log'!$P201&gt;'Prediction Log'!$E201), "Y", IF(AND('Prediction Log'!$E201&lt;0, 'Prediction Log'!$P201&lt;'Prediction Log'!$E201), "Y", IF('Prediction Log'!$P201='Prediction Log'!$E201, "PUSH", "N")))))</f>
        <v/>
      </c>
      <c r="AA201" s="54" t="str">
        <f>IF(ISBLANK('Prediction Log'!$M201), "",IF(AND('Prediction Log'!$X201="Y", 'Prediction Log'!$Z201="Y"), "Y", "N"))</f>
        <v/>
      </c>
      <c r="AB201" s="53" t="str">
        <f>IF(ISBLANK('Prediction Log'!$M201), "",IF('Prediction Log'!$D201&gt;0, 'Prediction Log'!$P201-'Prediction Log'!$D201, IF('Prediction Log'!$D201&lt;0, -'Prediction Log'!$P201+'Prediction Log'!$D201, "NA")))</f>
        <v/>
      </c>
      <c r="AC201" s="53" t="str">
        <f>IF(ISBLANK('Prediction Log'!$M201), "",ABS('Prediction Log'!$AB201))</f>
        <v/>
      </c>
      <c r="AD201" s="54" t="str">
        <f>IF(ISBLANK('Prediction Log'!$M201), "",IF('Prediction Log'!$E201&gt;0, 'Prediction Log'!$P201-'Prediction Log'!$E201, IF('Prediction Log'!$E201&lt;0, -'Prediction Log'!$P201+'Prediction Log'!$E201, "NA")))</f>
        <v/>
      </c>
      <c r="AE201" s="54" t="str">
        <f>IF(ISBLANK('Prediction Log'!$M201), "",ABS('Prediction Log'!$AD201))</f>
        <v/>
      </c>
    </row>
    <row r="202" spans="1:31" x14ac:dyDescent="0.45">
      <c r="A202" t="str">
        <f>IF(ISBLANK(Games!$B202), "",Games!A202)</f>
        <v/>
      </c>
      <c r="B202" t="str">
        <f>IF(ISBLANK(Games!$B202), "",Games!B202)</f>
        <v/>
      </c>
      <c r="C202" t="str">
        <f>IF(ISBLANK(Games!$B202), "",Games!C202)</f>
        <v/>
      </c>
      <c r="D202" t="str">
        <f>IF(ISBLANK(Games!$B202), "",Games!D202)</f>
        <v/>
      </c>
      <c r="E202" t="str">
        <f>IF(ISBLANK(Games!$B202), "",Games!E202)</f>
        <v/>
      </c>
      <c r="F202" s="30" t="e">
        <f>'Calc - Win Probability'!N202</f>
        <v>#N/A</v>
      </c>
      <c r="G202" s="28" t="str">
        <f>Games!H202</f>
        <v/>
      </c>
      <c r="H202" s="64" t="str">
        <f>IF(ISBLANK(Games!B202), "", IF('Prediction Log'!$D202&lt;0, 'Prediction Log'!$B202, 'Prediction Log'!$C202))</f>
        <v/>
      </c>
      <c r="I202" s="60" t="str">
        <f>IF(ISBLANK(Games!$B202), "",Games!F202)</f>
        <v/>
      </c>
      <c r="J202" s="60" t="e">
        <f>IF('Prediction Log'!$F202&gt;0.5, 'Prediction Log'!$B202, IF('Prediction Log'!$F202&lt;0.5, 'Prediction Log'!$C202, "PICK"))</f>
        <v>#N/A</v>
      </c>
      <c r="K202" s="62" t="str">
        <f>IF(ISBLANK(Games!B202), "",IF('Prediction Log'!$J202='Prediction Log'!$B202, 'Prediction Log'!$F202, 1-'Prediction Log'!$F202))</f>
        <v/>
      </c>
      <c r="L202" s="28" t="str">
        <f>IF(ISBLANK(Games!$B202), "",Games!I202)</f>
        <v/>
      </c>
      <c r="P202" s="48" t="str">
        <f>IF(ISBLANK('Prediction Log'!$N202), "",'Prediction Log'!$O202-'Prediction Log'!$N202)</f>
        <v/>
      </c>
      <c r="Q202" s="55" t="str">
        <f>IF(ISBLANK('Prediction Log'!$N202), "",IF('Prediction Log'!$M202&lt;&gt;'Prediction Log'!$H202, "Y", IF(AND('Prediction Log'!$M202='Prediction Log'!$H202, ABS((-1*'Prediction Log'!$P202))&gt;ABS('Prediction Log'!$D202)), "Y", IF('Prediction Log'!$D202='Prediction Log'!$P202, "PUSH", "N"))))</f>
        <v/>
      </c>
      <c r="R202" s="56" t="str">
        <f>IF(ISBLANK('Prediction Log'!$M202), "",IF('Prediction Log'!$P202&lt;'Prediction Log'!$D202, "Y", IF('Prediction Log'!$P202='Prediction Log'!$D202, "PUSH", "N")))</f>
        <v/>
      </c>
      <c r="S202" s="56" t="str">
        <f>IF(ISBLANK('Prediction Log'!$M202), "",IF('Prediction Log'!$P202&lt;'Prediction Log'!$E202, "Y", IF('Prediction Log'!$P202='Prediction Log'!$E202, "PUSH", "N")))</f>
        <v/>
      </c>
      <c r="T202" s="66" t="str">
        <f>IF(ISBLANK('Prediction Log'!$M202), "",IF('Prediction Log'!$J202='Prediction Log'!$M202, "Y", "N"))</f>
        <v/>
      </c>
      <c r="U202" s="57" t="str">
        <f>IF(ISBLANK('Prediction Log'!$M202),"",IF('Prediction Log'!$M202='Prediction Log'!$H202, "Y", "N"))</f>
        <v/>
      </c>
      <c r="V202" s="52" t="str">
        <f>IF(ISBLANK('Prediction Log'!$M202), "",IF('Prediction Log'!$H202&lt;&gt;'Prediction Log'!$M202, "Y",IF(AND('Prediction Log'!$D202&gt;0, 'Prediction Log'!$P202&gt;'Prediction Log'!$D202), "Y", IF(AND('Prediction Log'!$D202&lt;0, 'Prediction Log'!$P202&lt;'Prediction Log'!$D202), "Y", IF('Prediction Log'!$P202='Prediction Log'!$D202, "PUSH", "N")))))</f>
        <v/>
      </c>
      <c r="W202" s="53" t="str">
        <f>IF(ISBLANK('Prediction Log'!$M202), "",IF(AND('Prediction Log'!$U202="Y", 'Prediction Log'!$V202="Y"), "Y", "N"))</f>
        <v/>
      </c>
      <c r="X202" s="54" t="str">
        <f>IF(ISBLANK('Prediction Log'!$M202),"",IF('Prediction Log'!$M202='Prediction Log'!$I202, "Y", "N"))</f>
        <v/>
      </c>
      <c r="Y202" s="54" t="str">
        <f>IF(ISBLANK('Prediction Log'!$M202), "", IF('Prediction Log'!$Z202="N", "N", "Y"))</f>
        <v/>
      </c>
      <c r="Z202" s="54" t="str">
        <f>IF(ISBLANK('Prediction Log'!$M202), "",IF('Prediction Log'!$I202&lt;&gt;'Prediction Log'!$M202, "Y",IF(AND('Prediction Log'!$E202&gt;0, 'Prediction Log'!$P202&gt;'Prediction Log'!$E202), "Y", IF(AND('Prediction Log'!$E202&lt;0, 'Prediction Log'!$P202&lt;'Prediction Log'!$E202), "Y", IF('Prediction Log'!$P202='Prediction Log'!$E202, "PUSH", "N")))))</f>
        <v/>
      </c>
      <c r="AA202" s="54" t="str">
        <f>IF(ISBLANK('Prediction Log'!$M202), "",IF(AND('Prediction Log'!$X202="Y", 'Prediction Log'!$Z202="Y"), "Y", "N"))</f>
        <v/>
      </c>
      <c r="AB202" s="53" t="str">
        <f>IF(ISBLANK('Prediction Log'!$M202), "",IF('Prediction Log'!$D202&gt;0, 'Prediction Log'!$P202-'Prediction Log'!$D202, IF('Prediction Log'!$D202&lt;0, -'Prediction Log'!$P202+'Prediction Log'!$D202, "NA")))</f>
        <v/>
      </c>
      <c r="AC202" s="53" t="str">
        <f>IF(ISBLANK('Prediction Log'!$M202), "",ABS('Prediction Log'!$AB202))</f>
        <v/>
      </c>
      <c r="AD202" s="54" t="str">
        <f>IF(ISBLANK('Prediction Log'!$M202), "",IF('Prediction Log'!$E202&gt;0, 'Prediction Log'!$P202-'Prediction Log'!$E202, IF('Prediction Log'!$E202&lt;0, -'Prediction Log'!$P202+'Prediction Log'!$E202, "NA")))</f>
        <v/>
      </c>
      <c r="AE202" s="54" t="str">
        <f>IF(ISBLANK('Prediction Log'!$M202), "",ABS('Prediction Log'!$AD202))</f>
        <v/>
      </c>
    </row>
    <row r="203" spans="1:31" x14ac:dyDescent="0.45">
      <c r="A203" t="str">
        <f>IF(ISBLANK(Games!$B203), "",Games!A203)</f>
        <v/>
      </c>
      <c r="B203" t="str">
        <f>IF(ISBLANK(Games!$B203), "",Games!B203)</f>
        <v/>
      </c>
      <c r="C203" t="str">
        <f>IF(ISBLANK(Games!$B203), "",Games!C203)</f>
        <v/>
      </c>
      <c r="D203" t="str">
        <f>IF(ISBLANK(Games!$B203), "",Games!D203)</f>
        <v/>
      </c>
      <c r="E203" t="str">
        <f>IF(ISBLANK(Games!$B203), "",Games!E203)</f>
        <v/>
      </c>
      <c r="F203" s="30" t="e">
        <f>'Calc - Win Probability'!N203</f>
        <v>#N/A</v>
      </c>
      <c r="G203" s="28" t="str">
        <f>Games!H203</f>
        <v/>
      </c>
      <c r="H203" s="64" t="str">
        <f>IF(ISBLANK(Games!B203), "", IF('Prediction Log'!$D203&lt;0, 'Prediction Log'!$B203, 'Prediction Log'!$C203))</f>
        <v/>
      </c>
      <c r="I203" s="60" t="str">
        <f>IF(ISBLANK(Games!$B203), "",Games!F203)</f>
        <v/>
      </c>
      <c r="J203" s="60" t="e">
        <f>IF('Prediction Log'!$F203&gt;0.5, 'Prediction Log'!$B203, IF('Prediction Log'!$F203&lt;0.5, 'Prediction Log'!$C203, "PICK"))</f>
        <v>#N/A</v>
      </c>
      <c r="K203" s="62" t="str">
        <f>IF(ISBLANK(Games!B203), "",IF('Prediction Log'!$J203='Prediction Log'!$B203, 'Prediction Log'!$F203, 1-'Prediction Log'!$F203))</f>
        <v/>
      </c>
      <c r="L203" s="28" t="str">
        <f>IF(ISBLANK(Games!$B203), "",Games!I203)</f>
        <v/>
      </c>
      <c r="P203" s="48" t="str">
        <f>IF(ISBLANK('Prediction Log'!$N203), "",'Prediction Log'!$O203-'Prediction Log'!$N203)</f>
        <v/>
      </c>
      <c r="Q203" s="55" t="str">
        <f>IF(ISBLANK('Prediction Log'!$N203), "",IF('Prediction Log'!$M203&lt;&gt;'Prediction Log'!$H203, "Y", IF(AND('Prediction Log'!$M203='Prediction Log'!$H203, ABS((-1*'Prediction Log'!$P203))&gt;ABS('Prediction Log'!$D203)), "Y", IF('Prediction Log'!$D203='Prediction Log'!$P203, "PUSH", "N"))))</f>
        <v/>
      </c>
      <c r="R203" s="56" t="str">
        <f>IF(ISBLANK('Prediction Log'!$M203), "",IF('Prediction Log'!$P203&lt;'Prediction Log'!$D203, "Y", IF('Prediction Log'!$P203='Prediction Log'!$D203, "PUSH", "N")))</f>
        <v/>
      </c>
      <c r="S203" s="56" t="str">
        <f>IF(ISBLANK('Prediction Log'!$M203), "",IF('Prediction Log'!$P203&lt;'Prediction Log'!$E203, "Y", IF('Prediction Log'!$P203='Prediction Log'!$E203, "PUSH", "N")))</f>
        <v/>
      </c>
      <c r="T203" s="66" t="str">
        <f>IF(ISBLANK('Prediction Log'!$M203), "",IF('Prediction Log'!$J203='Prediction Log'!$M203, "Y", "N"))</f>
        <v/>
      </c>
      <c r="U203" s="57" t="str">
        <f>IF(ISBLANK('Prediction Log'!$M203),"",IF('Prediction Log'!$M203='Prediction Log'!$H203, "Y", "N"))</f>
        <v/>
      </c>
      <c r="V203" s="52" t="str">
        <f>IF(ISBLANK('Prediction Log'!$M203), "",IF('Prediction Log'!$H203&lt;&gt;'Prediction Log'!$M203, "Y",IF(AND('Prediction Log'!$D203&gt;0, 'Prediction Log'!$P203&gt;'Prediction Log'!$D203), "Y", IF(AND('Prediction Log'!$D203&lt;0, 'Prediction Log'!$P203&lt;'Prediction Log'!$D203), "Y", IF('Prediction Log'!$P203='Prediction Log'!$D203, "PUSH", "N")))))</f>
        <v/>
      </c>
      <c r="W203" s="53" t="str">
        <f>IF(ISBLANK('Prediction Log'!$M203), "",IF(AND('Prediction Log'!$U203="Y", 'Prediction Log'!$V203="Y"), "Y", "N"))</f>
        <v/>
      </c>
      <c r="X203" s="54" t="str">
        <f>IF(ISBLANK('Prediction Log'!$M203),"",IF('Prediction Log'!$M203='Prediction Log'!$I203, "Y", "N"))</f>
        <v/>
      </c>
      <c r="Y203" s="54" t="str">
        <f>IF(ISBLANK('Prediction Log'!$M203), "", IF('Prediction Log'!$Z203="N", "N", "Y"))</f>
        <v/>
      </c>
      <c r="Z203" s="54" t="str">
        <f>IF(ISBLANK('Prediction Log'!$M203), "",IF('Prediction Log'!$I203&lt;&gt;'Prediction Log'!$M203, "Y",IF(AND('Prediction Log'!$E203&gt;0, 'Prediction Log'!$P203&gt;'Prediction Log'!$E203), "Y", IF(AND('Prediction Log'!$E203&lt;0, 'Prediction Log'!$P203&lt;'Prediction Log'!$E203), "Y", IF('Prediction Log'!$P203='Prediction Log'!$E203, "PUSH", "N")))))</f>
        <v/>
      </c>
      <c r="AA203" s="54" t="str">
        <f>IF(ISBLANK('Prediction Log'!$M203), "",IF(AND('Prediction Log'!$X203="Y", 'Prediction Log'!$Z203="Y"), "Y", "N"))</f>
        <v/>
      </c>
      <c r="AB203" s="53" t="str">
        <f>IF(ISBLANK('Prediction Log'!$M203), "",IF('Prediction Log'!$D203&gt;0, 'Prediction Log'!$P203-'Prediction Log'!$D203, IF('Prediction Log'!$D203&lt;0, -'Prediction Log'!$P203+'Prediction Log'!$D203, "NA")))</f>
        <v/>
      </c>
      <c r="AC203" s="53" t="str">
        <f>IF(ISBLANK('Prediction Log'!$M203), "",ABS('Prediction Log'!$AB203))</f>
        <v/>
      </c>
      <c r="AD203" s="54" t="str">
        <f>IF(ISBLANK('Prediction Log'!$M203), "",IF('Prediction Log'!$E203&gt;0, 'Prediction Log'!$P203-'Prediction Log'!$E203, IF('Prediction Log'!$E203&lt;0, -'Prediction Log'!$P203+'Prediction Log'!$E203, "NA")))</f>
        <v/>
      </c>
      <c r="AE203" s="54" t="str">
        <f>IF(ISBLANK('Prediction Log'!$M203), "",ABS('Prediction Log'!$AD203))</f>
        <v/>
      </c>
    </row>
    <row r="204" spans="1:31" x14ac:dyDescent="0.45">
      <c r="A204" t="str">
        <f>IF(ISBLANK(Games!$B204), "",Games!A204)</f>
        <v/>
      </c>
      <c r="B204" t="str">
        <f>IF(ISBLANK(Games!$B204), "",Games!B204)</f>
        <v/>
      </c>
      <c r="C204" t="str">
        <f>IF(ISBLANK(Games!$B204), "",Games!C204)</f>
        <v/>
      </c>
      <c r="D204" t="str">
        <f>IF(ISBLANK(Games!$B204), "",Games!D204)</f>
        <v/>
      </c>
      <c r="E204" t="str">
        <f>IF(ISBLANK(Games!$B204), "",Games!E204)</f>
        <v/>
      </c>
      <c r="F204" s="30" t="e">
        <f>'Calc - Win Probability'!N204</f>
        <v>#N/A</v>
      </c>
      <c r="G204" s="28" t="str">
        <f>Games!H204</f>
        <v/>
      </c>
      <c r="H204" s="64" t="str">
        <f>IF(ISBLANK(Games!B204), "", IF('Prediction Log'!$D204&lt;0, 'Prediction Log'!$B204, 'Prediction Log'!$C204))</f>
        <v/>
      </c>
      <c r="I204" s="60" t="str">
        <f>IF(ISBLANK(Games!$B204), "",Games!F204)</f>
        <v/>
      </c>
      <c r="J204" s="60" t="e">
        <f>IF('Prediction Log'!$F204&gt;0.5, 'Prediction Log'!$B204, IF('Prediction Log'!$F204&lt;0.5, 'Prediction Log'!$C204, "PICK"))</f>
        <v>#N/A</v>
      </c>
      <c r="K204" s="62" t="str">
        <f>IF(ISBLANK(Games!B204), "",IF('Prediction Log'!$J204='Prediction Log'!$B204, 'Prediction Log'!$F204, 1-'Prediction Log'!$F204))</f>
        <v/>
      </c>
      <c r="L204" s="28" t="str">
        <f>IF(ISBLANK(Games!$B204), "",Games!I204)</f>
        <v/>
      </c>
      <c r="P204" s="48" t="str">
        <f>IF(ISBLANK('Prediction Log'!$N204), "",'Prediction Log'!$O204-'Prediction Log'!$N204)</f>
        <v/>
      </c>
      <c r="Q204" s="55" t="str">
        <f>IF(ISBLANK('Prediction Log'!$N204), "",IF('Prediction Log'!$M204&lt;&gt;'Prediction Log'!$H204, "Y", IF(AND('Prediction Log'!$M204='Prediction Log'!$H204, ABS((-1*'Prediction Log'!$P204))&gt;ABS('Prediction Log'!$D204)), "Y", IF('Prediction Log'!$D204='Prediction Log'!$P204, "PUSH", "N"))))</f>
        <v/>
      </c>
      <c r="R204" s="56" t="str">
        <f>IF(ISBLANK('Prediction Log'!$M204), "",IF('Prediction Log'!$P204&lt;'Prediction Log'!$D204, "Y", IF('Prediction Log'!$P204='Prediction Log'!$D204, "PUSH", "N")))</f>
        <v/>
      </c>
      <c r="S204" s="56" t="str">
        <f>IF(ISBLANK('Prediction Log'!$M204), "",IF('Prediction Log'!$P204&lt;'Prediction Log'!$E204, "Y", IF('Prediction Log'!$P204='Prediction Log'!$E204, "PUSH", "N")))</f>
        <v/>
      </c>
      <c r="T204" s="66" t="str">
        <f>IF(ISBLANK('Prediction Log'!$M204), "",IF('Prediction Log'!$J204='Prediction Log'!$M204, "Y", "N"))</f>
        <v/>
      </c>
      <c r="U204" s="57" t="str">
        <f>IF(ISBLANK('Prediction Log'!$M204),"",IF('Prediction Log'!$M204='Prediction Log'!$H204, "Y", "N"))</f>
        <v/>
      </c>
      <c r="V204" s="52" t="str">
        <f>IF(ISBLANK('Prediction Log'!$M204), "",IF('Prediction Log'!$H204&lt;&gt;'Prediction Log'!$M204, "Y",IF(AND('Prediction Log'!$D204&gt;0, 'Prediction Log'!$P204&gt;'Prediction Log'!$D204), "Y", IF(AND('Prediction Log'!$D204&lt;0, 'Prediction Log'!$P204&lt;'Prediction Log'!$D204), "Y", IF('Prediction Log'!$P204='Prediction Log'!$D204, "PUSH", "N")))))</f>
        <v/>
      </c>
      <c r="W204" s="53" t="str">
        <f>IF(ISBLANK('Prediction Log'!$M204), "",IF(AND('Prediction Log'!$U204="Y", 'Prediction Log'!$V204="Y"), "Y", "N"))</f>
        <v/>
      </c>
      <c r="X204" s="54" t="str">
        <f>IF(ISBLANK('Prediction Log'!$M204),"",IF('Prediction Log'!$M204='Prediction Log'!$I204, "Y", "N"))</f>
        <v/>
      </c>
      <c r="Y204" s="54" t="str">
        <f>IF(ISBLANK('Prediction Log'!$M204), "", IF('Prediction Log'!$Z204="N", "N", "Y"))</f>
        <v/>
      </c>
      <c r="Z204" s="54" t="str">
        <f>IF(ISBLANK('Prediction Log'!$M204), "",IF('Prediction Log'!$I204&lt;&gt;'Prediction Log'!$M204, "Y",IF(AND('Prediction Log'!$E204&gt;0, 'Prediction Log'!$P204&gt;'Prediction Log'!$E204), "Y", IF(AND('Prediction Log'!$E204&lt;0, 'Prediction Log'!$P204&lt;'Prediction Log'!$E204), "Y", IF('Prediction Log'!$P204='Prediction Log'!$E204, "PUSH", "N")))))</f>
        <v/>
      </c>
      <c r="AA204" s="54" t="str">
        <f>IF(ISBLANK('Prediction Log'!$M204), "",IF(AND('Prediction Log'!$X204="Y", 'Prediction Log'!$Z204="Y"), "Y", "N"))</f>
        <v/>
      </c>
      <c r="AB204" s="53" t="str">
        <f>IF(ISBLANK('Prediction Log'!$M204), "",IF('Prediction Log'!$D204&gt;0, 'Prediction Log'!$P204-'Prediction Log'!$D204, IF('Prediction Log'!$D204&lt;0, -'Prediction Log'!$P204+'Prediction Log'!$D204, "NA")))</f>
        <v/>
      </c>
      <c r="AC204" s="53" t="str">
        <f>IF(ISBLANK('Prediction Log'!$M204), "",ABS('Prediction Log'!$AB204))</f>
        <v/>
      </c>
      <c r="AD204" s="54" t="str">
        <f>IF(ISBLANK('Prediction Log'!$M204), "",IF('Prediction Log'!$E204&gt;0, 'Prediction Log'!$P204-'Prediction Log'!$E204, IF('Prediction Log'!$E204&lt;0, -'Prediction Log'!$P204+'Prediction Log'!$E204, "NA")))</f>
        <v/>
      </c>
      <c r="AE204" s="54" t="str">
        <f>IF(ISBLANK('Prediction Log'!$M204), "",ABS('Prediction Log'!$AD204))</f>
        <v/>
      </c>
    </row>
    <row r="205" spans="1:31" x14ac:dyDescent="0.45">
      <c r="A205" t="str">
        <f>IF(ISBLANK(Games!$B205), "",Games!A205)</f>
        <v/>
      </c>
      <c r="B205" t="str">
        <f>IF(ISBLANK(Games!$B205), "",Games!B205)</f>
        <v/>
      </c>
      <c r="C205" t="str">
        <f>IF(ISBLANK(Games!$B205), "",Games!C205)</f>
        <v/>
      </c>
      <c r="D205" t="str">
        <f>IF(ISBLANK(Games!$B205), "",Games!D205)</f>
        <v/>
      </c>
      <c r="E205" t="str">
        <f>IF(ISBLANK(Games!$B205), "",Games!E205)</f>
        <v/>
      </c>
      <c r="F205" s="30" t="e">
        <f>'Calc - Win Probability'!N205</f>
        <v>#N/A</v>
      </c>
      <c r="G205" s="28" t="str">
        <f>Games!H205</f>
        <v/>
      </c>
      <c r="H205" s="64" t="str">
        <f>IF(ISBLANK(Games!B205), "", IF('Prediction Log'!$D205&lt;0, 'Prediction Log'!$B205, 'Prediction Log'!$C205))</f>
        <v/>
      </c>
      <c r="I205" s="60" t="str">
        <f>IF(ISBLANK(Games!$B205), "",Games!F205)</f>
        <v/>
      </c>
      <c r="J205" s="60" t="e">
        <f>IF('Prediction Log'!$F205&gt;0.5, 'Prediction Log'!$B205, IF('Prediction Log'!$F205&lt;0.5, 'Prediction Log'!$C205, "PICK"))</f>
        <v>#N/A</v>
      </c>
      <c r="K205" s="62" t="str">
        <f>IF(ISBLANK(Games!B205), "",IF('Prediction Log'!$J205='Prediction Log'!$B205, 'Prediction Log'!$F205, 1-'Prediction Log'!$F205))</f>
        <v/>
      </c>
      <c r="L205" s="28" t="str">
        <f>IF(ISBLANK(Games!$B205), "",Games!I205)</f>
        <v/>
      </c>
      <c r="P205" s="48" t="str">
        <f>IF(ISBLANK('Prediction Log'!$N205), "",'Prediction Log'!$O205-'Prediction Log'!$N205)</f>
        <v/>
      </c>
      <c r="Q205" s="55" t="str">
        <f>IF(ISBLANK('Prediction Log'!$N205), "",IF('Prediction Log'!$M205&lt;&gt;'Prediction Log'!$H205, "Y", IF(AND('Prediction Log'!$M205='Prediction Log'!$H205, ABS((-1*'Prediction Log'!$P205))&gt;ABS('Prediction Log'!$D205)), "Y", IF('Prediction Log'!$D205='Prediction Log'!$P205, "PUSH", "N"))))</f>
        <v/>
      </c>
      <c r="R205" s="56" t="str">
        <f>IF(ISBLANK('Prediction Log'!$M205), "",IF('Prediction Log'!$P205&lt;'Prediction Log'!$D205, "Y", IF('Prediction Log'!$P205='Prediction Log'!$D205, "PUSH", "N")))</f>
        <v/>
      </c>
      <c r="S205" s="56" t="str">
        <f>IF(ISBLANK('Prediction Log'!$M205), "",IF('Prediction Log'!$P205&lt;'Prediction Log'!$E205, "Y", IF('Prediction Log'!$P205='Prediction Log'!$E205, "PUSH", "N")))</f>
        <v/>
      </c>
      <c r="T205" s="66" t="str">
        <f>IF(ISBLANK('Prediction Log'!$M205), "",IF('Prediction Log'!$J205='Prediction Log'!$M205, "Y", "N"))</f>
        <v/>
      </c>
      <c r="U205" s="57" t="str">
        <f>IF(ISBLANK('Prediction Log'!$M205),"",IF('Prediction Log'!$M205='Prediction Log'!$H205, "Y", "N"))</f>
        <v/>
      </c>
      <c r="V205" s="52" t="str">
        <f>IF(ISBLANK('Prediction Log'!$M205), "",IF('Prediction Log'!$H205&lt;&gt;'Prediction Log'!$M205, "Y",IF(AND('Prediction Log'!$D205&gt;0, 'Prediction Log'!$P205&gt;'Prediction Log'!$D205), "Y", IF(AND('Prediction Log'!$D205&lt;0, 'Prediction Log'!$P205&lt;'Prediction Log'!$D205), "Y", IF('Prediction Log'!$P205='Prediction Log'!$D205, "PUSH", "N")))))</f>
        <v/>
      </c>
      <c r="W205" s="53" t="str">
        <f>IF(ISBLANK('Prediction Log'!$M205), "",IF(AND('Prediction Log'!$U205="Y", 'Prediction Log'!$V205="Y"), "Y", "N"))</f>
        <v/>
      </c>
      <c r="X205" s="54" t="str">
        <f>IF(ISBLANK('Prediction Log'!$M205),"",IF('Prediction Log'!$M205='Prediction Log'!$I205, "Y", "N"))</f>
        <v/>
      </c>
      <c r="Y205" s="54" t="str">
        <f>IF(ISBLANK('Prediction Log'!$M205), "", IF('Prediction Log'!$Z205="N", "N", "Y"))</f>
        <v/>
      </c>
      <c r="Z205" s="54" t="str">
        <f>IF(ISBLANK('Prediction Log'!$M205), "",IF('Prediction Log'!$I205&lt;&gt;'Prediction Log'!$M205, "Y",IF(AND('Prediction Log'!$E205&gt;0, 'Prediction Log'!$P205&gt;'Prediction Log'!$E205), "Y", IF(AND('Prediction Log'!$E205&lt;0, 'Prediction Log'!$P205&lt;'Prediction Log'!$E205), "Y", IF('Prediction Log'!$P205='Prediction Log'!$E205, "PUSH", "N")))))</f>
        <v/>
      </c>
      <c r="AA205" s="54" t="str">
        <f>IF(ISBLANK('Prediction Log'!$M205), "",IF(AND('Prediction Log'!$X205="Y", 'Prediction Log'!$Z205="Y"), "Y", "N"))</f>
        <v/>
      </c>
      <c r="AB205" s="53" t="str">
        <f>IF(ISBLANK('Prediction Log'!$M205), "",IF('Prediction Log'!$D205&gt;0, 'Prediction Log'!$P205-'Prediction Log'!$D205, IF('Prediction Log'!$D205&lt;0, -'Prediction Log'!$P205+'Prediction Log'!$D205, "NA")))</f>
        <v/>
      </c>
      <c r="AC205" s="53" t="str">
        <f>IF(ISBLANK('Prediction Log'!$M205), "",ABS('Prediction Log'!$AB205))</f>
        <v/>
      </c>
      <c r="AD205" s="54" t="str">
        <f>IF(ISBLANK('Prediction Log'!$M205), "",IF('Prediction Log'!$E205&gt;0, 'Prediction Log'!$P205-'Prediction Log'!$E205, IF('Prediction Log'!$E205&lt;0, -'Prediction Log'!$P205+'Prediction Log'!$E205, "NA")))</f>
        <v/>
      </c>
      <c r="AE205" s="54" t="str">
        <f>IF(ISBLANK('Prediction Log'!$M205), "",ABS('Prediction Log'!$AD205))</f>
        <v/>
      </c>
    </row>
    <row r="206" spans="1:31" x14ac:dyDescent="0.45">
      <c r="A206" t="str">
        <f>IF(ISBLANK(Games!$B206), "",Games!A206)</f>
        <v/>
      </c>
      <c r="B206" t="str">
        <f>IF(ISBLANK(Games!$B206), "",Games!B206)</f>
        <v/>
      </c>
      <c r="C206" t="str">
        <f>IF(ISBLANK(Games!$B206), "",Games!C206)</f>
        <v/>
      </c>
      <c r="D206" t="str">
        <f>IF(ISBLANK(Games!$B206), "",Games!D206)</f>
        <v/>
      </c>
      <c r="E206" t="str">
        <f>IF(ISBLANK(Games!$B206), "",Games!E206)</f>
        <v/>
      </c>
      <c r="F206" s="30" t="e">
        <f>'Calc - Win Probability'!N206</f>
        <v>#N/A</v>
      </c>
      <c r="G206" s="28" t="str">
        <f>Games!H206</f>
        <v/>
      </c>
      <c r="H206" s="64" t="str">
        <f>IF(ISBLANK(Games!B206), "", IF('Prediction Log'!$D206&lt;0, 'Prediction Log'!$B206, 'Prediction Log'!$C206))</f>
        <v/>
      </c>
      <c r="I206" s="60" t="str">
        <f>IF(ISBLANK(Games!$B206), "",Games!F206)</f>
        <v/>
      </c>
      <c r="J206" s="60" t="e">
        <f>IF('Prediction Log'!$F206&gt;0.5, 'Prediction Log'!$B206, IF('Prediction Log'!$F206&lt;0.5, 'Prediction Log'!$C206, "PICK"))</f>
        <v>#N/A</v>
      </c>
      <c r="K206" s="62" t="str">
        <f>IF(ISBLANK(Games!B206), "",IF('Prediction Log'!$J206='Prediction Log'!$B206, 'Prediction Log'!$F206, 1-'Prediction Log'!$F206))</f>
        <v/>
      </c>
      <c r="L206" s="28" t="str">
        <f>IF(ISBLANK(Games!$B206), "",Games!I206)</f>
        <v/>
      </c>
      <c r="P206" s="48" t="str">
        <f>IF(ISBLANK('Prediction Log'!$N206), "",'Prediction Log'!$O206-'Prediction Log'!$N206)</f>
        <v/>
      </c>
      <c r="Q206" s="55" t="str">
        <f>IF(ISBLANK('Prediction Log'!$N206), "",IF('Prediction Log'!$M206&lt;&gt;'Prediction Log'!$H206, "Y", IF(AND('Prediction Log'!$M206='Prediction Log'!$H206, ABS((-1*'Prediction Log'!$P206))&gt;ABS('Prediction Log'!$D206)), "Y", IF('Prediction Log'!$D206='Prediction Log'!$P206, "PUSH", "N"))))</f>
        <v/>
      </c>
      <c r="R206" s="56" t="str">
        <f>IF(ISBLANK('Prediction Log'!$M206), "",IF('Prediction Log'!$P206&lt;'Prediction Log'!$D206, "Y", IF('Prediction Log'!$P206='Prediction Log'!$D206, "PUSH", "N")))</f>
        <v/>
      </c>
      <c r="S206" s="56" t="str">
        <f>IF(ISBLANK('Prediction Log'!$M206), "",IF('Prediction Log'!$P206&lt;'Prediction Log'!$E206, "Y", IF('Prediction Log'!$P206='Prediction Log'!$E206, "PUSH", "N")))</f>
        <v/>
      </c>
      <c r="T206" s="66" t="str">
        <f>IF(ISBLANK('Prediction Log'!$M206), "",IF('Prediction Log'!$J206='Prediction Log'!$M206, "Y", "N"))</f>
        <v/>
      </c>
      <c r="U206" s="57" t="str">
        <f>IF(ISBLANK('Prediction Log'!$M206),"",IF('Prediction Log'!$M206='Prediction Log'!$H206, "Y", "N"))</f>
        <v/>
      </c>
      <c r="V206" s="52" t="str">
        <f>IF(ISBLANK('Prediction Log'!$M206), "",IF('Prediction Log'!$H206&lt;&gt;'Prediction Log'!$M206, "Y",IF(AND('Prediction Log'!$D206&gt;0, 'Prediction Log'!$P206&gt;'Prediction Log'!$D206), "Y", IF(AND('Prediction Log'!$D206&lt;0, 'Prediction Log'!$P206&lt;'Prediction Log'!$D206), "Y", IF('Prediction Log'!$P206='Prediction Log'!$D206, "PUSH", "N")))))</f>
        <v/>
      </c>
      <c r="W206" s="53" t="str">
        <f>IF(ISBLANK('Prediction Log'!$M206), "",IF(AND('Prediction Log'!$U206="Y", 'Prediction Log'!$V206="Y"), "Y", "N"))</f>
        <v/>
      </c>
      <c r="X206" s="54" t="str">
        <f>IF(ISBLANK('Prediction Log'!$M206),"",IF('Prediction Log'!$M206='Prediction Log'!$I206, "Y", "N"))</f>
        <v/>
      </c>
      <c r="Y206" s="54" t="str">
        <f>IF(ISBLANK('Prediction Log'!$M206), "", IF('Prediction Log'!$Z206="N", "N", "Y"))</f>
        <v/>
      </c>
      <c r="Z206" s="54" t="str">
        <f>IF(ISBLANK('Prediction Log'!$M206), "",IF('Prediction Log'!$I206&lt;&gt;'Prediction Log'!$M206, "Y",IF(AND('Prediction Log'!$E206&gt;0, 'Prediction Log'!$P206&gt;'Prediction Log'!$E206), "Y", IF(AND('Prediction Log'!$E206&lt;0, 'Prediction Log'!$P206&lt;'Prediction Log'!$E206), "Y", IF('Prediction Log'!$P206='Prediction Log'!$E206, "PUSH", "N")))))</f>
        <v/>
      </c>
      <c r="AA206" s="54" t="str">
        <f>IF(ISBLANK('Prediction Log'!$M206), "",IF(AND('Prediction Log'!$X206="Y", 'Prediction Log'!$Z206="Y"), "Y", "N"))</f>
        <v/>
      </c>
      <c r="AB206" s="53" t="str">
        <f>IF(ISBLANK('Prediction Log'!$M206), "",IF('Prediction Log'!$D206&gt;0, 'Prediction Log'!$P206-'Prediction Log'!$D206, IF('Prediction Log'!$D206&lt;0, -'Prediction Log'!$P206+'Prediction Log'!$D206, "NA")))</f>
        <v/>
      </c>
      <c r="AC206" s="53" t="str">
        <f>IF(ISBLANK('Prediction Log'!$M206), "",ABS('Prediction Log'!$AB206))</f>
        <v/>
      </c>
      <c r="AD206" s="54" t="str">
        <f>IF(ISBLANK('Prediction Log'!$M206), "",IF('Prediction Log'!$E206&gt;0, 'Prediction Log'!$P206-'Prediction Log'!$E206, IF('Prediction Log'!$E206&lt;0, -'Prediction Log'!$P206+'Prediction Log'!$E206, "NA")))</f>
        <v/>
      </c>
      <c r="AE206" s="54" t="str">
        <f>IF(ISBLANK('Prediction Log'!$M206), "",ABS('Prediction Log'!$AD206))</f>
        <v/>
      </c>
    </row>
    <row r="207" spans="1:31" x14ac:dyDescent="0.45">
      <c r="A207" t="str">
        <f>IF(ISBLANK(Games!$B207), "",Games!A207)</f>
        <v/>
      </c>
      <c r="B207" t="str">
        <f>IF(ISBLANK(Games!$B207), "",Games!B207)</f>
        <v/>
      </c>
      <c r="C207" t="str">
        <f>IF(ISBLANK(Games!$B207), "",Games!C207)</f>
        <v/>
      </c>
      <c r="D207" t="str">
        <f>IF(ISBLANK(Games!$B207), "",Games!D207)</f>
        <v/>
      </c>
      <c r="E207" t="str">
        <f>IF(ISBLANK(Games!$B207), "",Games!E207)</f>
        <v/>
      </c>
      <c r="F207" s="30" t="e">
        <f>'Calc - Win Probability'!N207</f>
        <v>#N/A</v>
      </c>
      <c r="G207" s="28" t="str">
        <f>Games!H207</f>
        <v/>
      </c>
      <c r="H207" s="64" t="str">
        <f>IF(ISBLANK(Games!B207), "", IF('Prediction Log'!$D207&lt;0, 'Prediction Log'!$B207, 'Prediction Log'!$C207))</f>
        <v/>
      </c>
      <c r="I207" s="60" t="str">
        <f>IF(ISBLANK(Games!$B207), "",Games!F207)</f>
        <v/>
      </c>
      <c r="J207" s="60" t="e">
        <f>IF('Prediction Log'!$F207&gt;0.5, 'Prediction Log'!$B207, IF('Prediction Log'!$F207&lt;0.5, 'Prediction Log'!$C207, "PICK"))</f>
        <v>#N/A</v>
      </c>
      <c r="K207" s="62" t="str">
        <f>IF(ISBLANK(Games!B207), "",IF('Prediction Log'!$J207='Prediction Log'!$B207, 'Prediction Log'!$F207, 1-'Prediction Log'!$F207))</f>
        <v/>
      </c>
      <c r="L207" s="28" t="str">
        <f>IF(ISBLANK(Games!$B207), "",Games!I207)</f>
        <v/>
      </c>
      <c r="P207" s="48" t="str">
        <f>IF(ISBLANK('Prediction Log'!$N207), "",'Prediction Log'!$O207-'Prediction Log'!$N207)</f>
        <v/>
      </c>
      <c r="Q207" s="55" t="str">
        <f>IF(ISBLANK('Prediction Log'!$N207), "",IF('Prediction Log'!$M207&lt;&gt;'Prediction Log'!$H207, "Y", IF(AND('Prediction Log'!$M207='Prediction Log'!$H207, ABS((-1*'Prediction Log'!$P207))&gt;ABS('Prediction Log'!$D207)), "Y", IF('Prediction Log'!$D207='Prediction Log'!$P207, "PUSH", "N"))))</f>
        <v/>
      </c>
      <c r="R207" s="56" t="str">
        <f>IF(ISBLANK('Prediction Log'!$M207), "",IF('Prediction Log'!$P207&lt;'Prediction Log'!$D207, "Y", IF('Prediction Log'!$P207='Prediction Log'!$D207, "PUSH", "N")))</f>
        <v/>
      </c>
      <c r="S207" s="56" t="str">
        <f>IF(ISBLANK('Prediction Log'!$M207), "",IF('Prediction Log'!$P207&lt;'Prediction Log'!$E207, "Y", IF('Prediction Log'!$P207='Prediction Log'!$E207, "PUSH", "N")))</f>
        <v/>
      </c>
      <c r="T207" s="66" t="str">
        <f>IF(ISBLANK('Prediction Log'!$M207), "",IF('Prediction Log'!$J207='Prediction Log'!$M207, "Y", "N"))</f>
        <v/>
      </c>
      <c r="U207" s="57" t="str">
        <f>IF(ISBLANK('Prediction Log'!$M207),"",IF('Prediction Log'!$M207='Prediction Log'!$H207, "Y", "N"))</f>
        <v/>
      </c>
      <c r="V207" s="52" t="str">
        <f>IF(ISBLANK('Prediction Log'!$M207), "",IF('Prediction Log'!$H207&lt;&gt;'Prediction Log'!$M207, "Y",IF(AND('Prediction Log'!$D207&gt;0, 'Prediction Log'!$P207&gt;'Prediction Log'!$D207), "Y", IF(AND('Prediction Log'!$D207&lt;0, 'Prediction Log'!$P207&lt;'Prediction Log'!$D207), "Y", IF('Prediction Log'!$P207='Prediction Log'!$D207, "PUSH", "N")))))</f>
        <v/>
      </c>
      <c r="W207" s="53" t="str">
        <f>IF(ISBLANK('Prediction Log'!$M207), "",IF(AND('Prediction Log'!$U207="Y", 'Prediction Log'!$V207="Y"), "Y", "N"))</f>
        <v/>
      </c>
      <c r="X207" s="54" t="str">
        <f>IF(ISBLANK('Prediction Log'!$M207),"",IF('Prediction Log'!$M207='Prediction Log'!$I207, "Y", "N"))</f>
        <v/>
      </c>
      <c r="Y207" s="54" t="str">
        <f>IF(ISBLANK('Prediction Log'!$M207), "", IF('Prediction Log'!$Z207="N", "N", "Y"))</f>
        <v/>
      </c>
      <c r="Z207" s="54" t="str">
        <f>IF(ISBLANK('Prediction Log'!$M207), "",IF('Prediction Log'!$I207&lt;&gt;'Prediction Log'!$M207, "Y",IF(AND('Prediction Log'!$E207&gt;0, 'Prediction Log'!$P207&gt;'Prediction Log'!$E207), "Y", IF(AND('Prediction Log'!$E207&lt;0, 'Prediction Log'!$P207&lt;'Prediction Log'!$E207), "Y", IF('Prediction Log'!$P207='Prediction Log'!$E207, "PUSH", "N")))))</f>
        <v/>
      </c>
      <c r="AA207" s="54" t="str">
        <f>IF(ISBLANK('Prediction Log'!$M207), "",IF(AND('Prediction Log'!$X207="Y", 'Prediction Log'!$Z207="Y"), "Y", "N"))</f>
        <v/>
      </c>
      <c r="AB207" s="53" t="str">
        <f>IF(ISBLANK('Prediction Log'!$M207), "",IF('Prediction Log'!$D207&gt;0, 'Prediction Log'!$P207-'Prediction Log'!$D207, IF('Prediction Log'!$D207&lt;0, -'Prediction Log'!$P207+'Prediction Log'!$D207, "NA")))</f>
        <v/>
      </c>
      <c r="AC207" s="53" t="str">
        <f>IF(ISBLANK('Prediction Log'!$M207), "",ABS('Prediction Log'!$AB207))</f>
        <v/>
      </c>
      <c r="AD207" s="54" t="str">
        <f>IF(ISBLANK('Prediction Log'!$M207), "",IF('Prediction Log'!$E207&gt;0, 'Prediction Log'!$P207-'Prediction Log'!$E207, IF('Prediction Log'!$E207&lt;0, -'Prediction Log'!$P207+'Prediction Log'!$E207, "NA")))</f>
        <v/>
      </c>
      <c r="AE207" s="54" t="str">
        <f>IF(ISBLANK('Prediction Log'!$M207), "",ABS('Prediction Log'!$AD207))</f>
        <v/>
      </c>
    </row>
    <row r="208" spans="1:31" x14ac:dyDescent="0.45">
      <c r="A208" t="str">
        <f>IF(ISBLANK(Games!$B208), "",Games!A208)</f>
        <v/>
      </c>
      <c r="B208" t="str">
        <f>IF(ISBLANK(Games!$B208), "",Games!B208)</f>
        <v/>
      </c>
      <c r="C208" t="str">
        <f>IF(ISBLANK(Games!$B208), "",Games!C208)</f>
        <v/>
      </c>
      <c r="D208" t="str">
        <f>IF(ISBLANK(Games!$B208), "",Games!D208)</f>
        <v/>
      </c>
      <c r="E208" t="str">
        <f>IF(ISBLANK(Games!$B208), "",Games!E208)</f>
        <v/>
      </c>
      <c r="F208" s="30" t="e">
        <f>'Calc - Win Probability'!N208</f>
        <v>#N/A</v>
      </c>
      <c r="G208" s="28" t="str">
        <f>Games!H208</f>
        <v/>
      </c>
      <c r="H208" s="64" t="str">
        <f>IF(ISBLANK(Games!B208), "", IF('Prediction Log'!$D208&lt;0, 'Prediction Log'!$B208, 'Prediction Log'!$C208))</f>
        <v/>
      </c>
      <c r="I208" s="60" t="str">
        <f>IF(ISBLANK(Games!$B208), "",Games!F208)</f>
        <v/>
      </c>
      <c r="J208" s="60" t="e">
        <f>IF('Prediction Log'!$F208&gt;0.5, 'Prediction Log'!$B208, IF('Prediction Log'!$F208&lt;0.5, 'Prediction Log'!$C208, "PICK"))</f>
        <v>#N/A</v>
      </c>
      <c r="K208" s="62" t="str">
        <f>IF(ISBLANK(Games!B208), "",IF('Prediction Log'!$J208='Prediction Log'!$B208, 'Prediction Log'!$F208, 1-'Prediction Log'!$F208))</f>
        <v/>
      </c>
      <c r="L208" s="28" t="str">
        <f>IF(ISBLANK(Games!$B208), "",Games!I208)</f>
        <v/>
      </c>
      <c r="P208" s="48" t="str">
        <f>IF(ISBLANK('Prediction Log'!$N208), "",'Prediction Log'!$O208-'Prediction Log'!$N208)</f>
        <v/>
      </c>
      <c r="Q208" s="55" t="str">
        <f>IF(ISBLANK('Prediction Log'!$N208), "",IF('Prediction Log'!$M208&lt;&gt;'Prediction Log'!$H208, "Y", IF(AND('Prediction Log'!$M208='Prediction Log'!$H208, ABS((-1*'Prediction Log'!$P208))&gt;ABS('Prediction Log'!$D208)), "Y", IF('Prediction Log'!$D208='Prediction Log'!$P208, "PUSH", "N"))))</f>
        <v/>
      </c>
      <c r="R208" s="56" t="str">
        <f>IF(ISBLANK('Prediction Log'!$M208), "",IF('Prediction Log'!$P208&lt;'Prediction Log'!$D208, "Y", IF('Prediction Log'!$P208='Prediction Log'!$D208, "PUSH", "N")))</f>
        <v/>
      </c>
      <c r="S208" s="56" t="str">
        <f>IF(ISBLANK('Prediction Log'!$M208), "",IF('Prediction Log'!$P208&lt;'Prediction Log'!$E208, "Y", IF('Prediction Log'!$P208='Prediction Log'!$E208, "PUSH", "N")))</f>
        <v/>
      </c>
      <c r="T208" s="66" t="str">
        <f>IF(ISBLANK('Prediction Log'!$M208), "",IF('Prediction Log'!$J208='Prediction Log'!$M208, "Y", "N"))</f>
        <v/>
      </c>
      <c r="U208" s="57" t="str">
        <f>IF(ISBLANK('Prediction Log'!$M208),"",IF('Prediction Log'!$M208='Prediction Log'!$H208, "Y", "N"))</f>
        <v/>
      </c>
      <c r="V208" s="52" t="str">
        <f>IF(ISBLANK('Prediction Log'!$M208), "",IF('Prediction Log'!$H208&lt;&gt;'Prediction Log'!$M208, "Y",IF(AND('Prediction Log'!$D208&gt;0, 'Prediction Log'!$P208&gt;'Prediction Log'!$D208), "Y", IF(AND('Prediction Log'!$D208&lt;0, 'Prediction Log'!$P208&lt;'Prediction Log'!$D208), "Y", IF('Prediction Log'!$P208='Prediction Log'!$D208, "PUSH", "N")))))</f>
        <v/>
      </c>
      <c r="W208" s="53" t="str">
        <f>IF(ISBLANK('Prediction Log'!$M208), "",IF(AND('Prediction Log'!$U208="Y", 'Prediction Log'!$V208="Y"), "Y", "N"))</f>
        <v/>
      </c>
      <c r="X208" s="54" t="str">
        <f>IF(ISBLANK('Prediction Log'!$M208),"",IF('Prediction Log'!$M208='Prediction Log'!$I208, "Y", "N"))</f>
        <v/>
      </c>
      <c r="Y208" s="54" t="str">
        <f>IF(ISBLANK('Prediction Log'!$M208), "", IF('Prediction Log'!$Z208="N", "N", "Y"))</f>
        <v/>
      </c>
      <c r="Z208" s="54" t="str">
        <f>IF(ISBLANK('Prediction Log'!$M208), "",IF('Prediction Log'!$I208&lt;&gt;'Prediction Log'!$M208, "Y",IF(AND('Prediction Log'!$E208&gt;0, 'Prediction Log'!$P208&gt;'Prediction Log'!$E208), "Y", IF(AND('Prediction Log'!$E208&lt;0, 'Prediction Log'!$P208&lt;'Prediction Log'!$E208), "Y", IF('Prediction Log'!$P208='Prediction Log'!$E208, "PUSH", "N")))))</f>
        <v/>
      </c>
      <c r="AA208" s="54" t="str">
        <f>IF(ISBLANK('Prediction Log'!$M208), "",IF(AND('Prediction Log'!$X208="Y", 'Prediction Log'!$Z208="Y"), "Y", "N"))</f>
        <v/>
      </c>
      <c r="AB208" s="53" t="str">
        <f>IF(ISBLANK('Prediction Log'!$M208), "",IF('Prediction Log'!$D208&gt;0, 'Prediction Log'!$P208-'Prediction Log'!$D208, IF('Prediction Log'!$D208&lt;0, -'Prediction Log'!$P208+'Prediction Log'!$D208, "NA")))</f>
        <v/>
      </c>
      <c r="AC208" s="53" t="str">
        <f>IF(ISBLANK('Prediction Log'!$M208), "",ABS('Prediction Log'!$AB208))</f>
        <v/>
      </c>
      <c r="AD208" s="54" t="str">
        <f>IF(ISBLANK('Prediction Log'!$M208), "",IF('Prediction Log'!$E208&gt;0, 'Prediction Log'!$P208-'Prediction Log'!$E208, IF('Prediction Log'!$E208&lt;0, -'Prediction Log'!$P208+'Prediction Log'!$E208, "NA")))</f>
        <v/>
      </c>
      <c r="AE208" s="54" t="str">
        <f>IF(ISBLANK('Prediction Log'!$M208), "",ABS('Prediction Log'!$AD208))</f>
        <v/>
      </c>
    </row>
    <row r="209" spans="1:31" x14ac:dyDescent="0.45">
      <c r="A209" t="str">
        <f>IF(ISBLANK(Games!$B209), "",Games!A209)</f>
        <v/>
      </c>
      <c r="B209" t="str">
        <f>IF(ISBLANK(Games!$B209), "",Games!B209)</f>
        <v/>
      </c>
      <c r="C209" t="str">
        <f>IF(ISBLANK(Games!$B209), "",Games!C209)</f>
        <v/>
      </c>
      <c r="D209" t="str">
        <f>IF(ISBLANK(Games!$B209), "",Games!D209)</f>
        <v/>
      </c>
      <c r="E209" t="str">
        <f>IF(ISBLANK(Games!$B209), "",Games!E209)</f>
        <v/>
      </c>
      <c r="F209" s="30" t="e">
        <f>'Calc - Win Probability'!N209</f>
        <v>#N/A</v>
      </c>
      <c r="G209" s="28" t="str">
        <f>Games!H209</f>
        <v/>
      </c>
      <c r="H209" s="64" t="str">
        <f>IF(ISBLANK(Games!B209), "", IF('Prediction Log'!$D209&lt;0, 'Prediction Log'!$B209, 'Prediction Log'!$C209))</f>
        <v/>
      </c>
      <c r="I209" s="60" t="str">
        <f>IF(ISBLANK(Games!$B209), "",Games!F209)</f>
        <v/>
      </c>
      <c r="J209" s="60" t="e">
        <f>IF('Prediction Log'!$F209&gt;0.5, 'Prediction Log'!$B209, IF('Prediction Log'!$F209&lt;0.5, 'Prediction Log'!$C209, "PICK"))</f>
        <v>#N/A</v>
      </c>
      <c r="K209" s="62" t="str">
        <f>IF(ISBLANK(Games!B209), "",IF('Prediction Log'!$J209='Prediction Log'!$B209, 'Prediction Log'!$F209, 1-'Prediction Log'!$F209))</f>
        <v/>
      </c>
      <c r="L209" s="28" t="str">
        <f>IF(ISBLANK(Games!$B209), "",Games!I209)</f>
        <v/>
      </c>
      <c r="P209" s="48" t="str">
        <f>IF(ISBLANK('Prediction Log'!$N209), "",'Prediction Log'!$O209-'Prediction Log'!$N209)</f>
        <v/>
      </c>
      <c r="Q209" s="55" t="str">
        <f>IF(ISBLANK('Prediction Log'!$N209), "",IF('Prediction Log'!$M209&lt;&gt;'Prediction Log'!$H209, "Y", IF(AND('Prediction Log'!$M209='Prediction Log'!$H209, ABS((-1*'Prediction Log'!$P209))&gt;ABS('Prediction Log'!$D209)), "Y", IF('Prediction Log'!$D209='Prediction Log'!$P209, "PUSH", "N"))))</f>
        <v/>
      </c>
      <c r="R209" s="56" t="str">
        <f>IF(ISBLANK('Prediction Log'!$M209), "",IF('Prediction Log'!$P209&lt;'Prediction Log'!$D209, "Y", IF('Prediction Log'!$P209='Prediction Log'!$D209, "PUSH", "N")))</f>
        <v/>
      </c>
      <c r="S209" s="56" t="str">
        <f>IF(ISBLANK('Prediction Log'!$M209), "",IF('Prediction Log'!$P209&lt;'Prediction Log'!$E209, "Y", IF('Prediction Log'!$P209='Prediction Log'!$E209, "PUSH", "N")))</f>
        <v/>
      </c>
      <c r="T209" s="66" t="str">
        <f>IF(ISBLANK('Prediction Log'!$M209), "",IF('Prediction Log'!$J209='Prediction Log'!$M209, "Y", "N"))</f>
        <v/>
      </c>
      <c r="U209" s="57" t="str">
        <f>IF(ISBLANK('Prediction Log'!$M209),"",IF('Prediction Log'!$M209='Prediction Log'!$H209, "Y", "N"))</f>
        <v/>
      </c>
      <c r="V209" s="52" t="str">
        <f>IF(ISBLANK('Prediction Log'!$M209), "",IF('Prediction Log'!$H209&lt;&gt;'Prediction Log'!$M209, "Y",IF(AND('Prediction Log'!$D209&gt;0, 'Prediction Log'!$P209&gt;'Prediction Log'!$D209), "Y", IF(AND('Prediction Log'!$D209&lt;0, 'Prediction Log'!$P209&lt;'Prediction Log'!$D209), "Y", IF('Prediction Log'!$P209='Prediction Log'!$D209, "PUSH", "N")))))</f>
        <v/>
      </c>
      <c r="W209" s="53" t="str">
        <f>IF(ISBLANK('Prediction Log'!$M209), "",IF(AND('Prediction Log'!$U209="Y", 'Prediction Log'!$V209="Y"), "Y", "N"))</f>
        <v/>
      </c>
      <c r="X209" s="54" t="str">
        <f>IF(ISBLANK('Prediction Log'!$M209),"",IF('Prediction Log'!$M209='Prediction Log'!$I209, "Y", "N"))</f>
        <v/>
      </c>
      <c r="Y209" s="54" t="str">
        <f>IF(ISBLANK('Prediction Log'!$M209), "", IF('Prediction Log'!$Z209="N", "N", "Y"))</f>
        <v/>
      </c>
      <c r="Z209" s="54" t="str">
        <f>IF(ISBLANK('Prediction Log'!$M209), "",IF('Prediction Log'!$I209&lt;&gt;'Prediction Log'!$M209, "Y",IF(AND('Prediction Log'!$E209&gt;0, 'Prediction Log'!$P209&gt;'Prediction Log'!$E209), "Y", IF(AND('Prediction Log'!$E209&lt;0, 'Prediction Log'!$P209&lt;'Prediction Log'!$E209), "Y", IF('Prediction Log'!$P209='Prediction Log'!$E209, "PUSH", "N")))))</f>
        <v/>
      </c>
      <c r="AA209" s="54" t="str">
        <f>IF(ISBLANK('Prediction Log'!$M209), "",IF(AND('Prediction Log'!$X209="Y", 'Prediction Log'!$Z209="Y"), "Y", "N"))</f>
        <v/>
      </c>
      <c r="AB209" s="53" t="str">
        <f>IF(ISBLANK('Prediction Log'!$M209), "",IF('Prediction Log'!$D209&gt;0, 'Prediction Log'!$P209-'Prediction Log'!$D209, IF('Prediction Log'!$D209&lt;0, -'Prediction Log'!$P209+'Prediction Log'!$D209, "NA")))</f>
        <v/>
      </c>
      <c r="AC209" s="53" t="str">
        <f>IF(ISBLANK('Prediction Log'!$M209), "",ABS('Prediction Log'!$AB209))</f>
        <v/>
      </c>
      <c r="AD209" s="54" t="str">
        <f>IF(ISBLANK('Prediction Log'!$M209), "",IF('Prediction Log'!$E209&gt;0, 'Prediction Log'!$P209-'Prediction Log'!$E209, IF('Prediction Log'!$E209&lt;0, -'Prediction Log'!$P209+'Prediction Log'!$E209, "NA")))</f>
        <v/>
      </c>
      <c r="AE209" s="54" t="str">
        <f>IF(ISBLANK('Prediction Log'!$M209), "",ABS('Prediction Log'!$AD209))</f>
        <v/>
      </c>
    </row>
    <row r="210" spans="1:31" x14ac:dyDescent="0.45">
      <c r="A210" t="str">
        <f>IF(ISBLANK(Games!$B210), "",Games!A210)</f>
        <v/>
      </c>
      <c r="B210" t="str">
        <f>IF(ISBLANK(Games!$B210), "",Games!B210)</f>
        <v/>
      </c>
      <c r="C210" t="str">
        <f>IF(ISBLANK(Games!$B210), "",Games!C210)</f>
        <v/>
      </c>
      <c r="D210" t="str">
        <f>IF(ISBLANK(Games!$B210), "",Games!D210)</f>
        <v/>
      </c>
      <c r="E210" t="str">
        <f>IF(ISBLANK(Games!$B210), "",Games!E210)</f>
        <v/>
      </c>
      <c r="F210" s="30" t="e">
        <f>'Calc - Win Probability'!N210</f>
        <v>#N/A</v>
      </c>
      <c r="G210" s="28" t="str">
        <f>Games!H210</f>
        <v/>
      </c>
      <c r="H210" s="64" t="str">
        <f>IF(ISBLANK(Games!B210), "", IF('Prediction Log'!$D210&lt;0, 'Prediction Log'!$B210, 'Prediction Log'!$C210))</f>
        <v/>
      </c>
      <c r="I210" s="60" t="str">
        <f>IF(ISBLANK(Games!$B210), "",Games!F210)</f>
        <v/>
      </c>
      <c r="J210" s="60" t="e">
        <f>IF('Prediction Log'!$F210&gt;0.5, 'Prediction Log'!$B210, IF('Prediction Log'!$F210&lt;0.5, 'Prediction Log'!$C210, "PICK"))</f>
        <v>#N/A</v>
      </c>
      <c r="K210" s="62" t="str">
        <f>IF(ISBLANK(Games!B210), "",IF('Prediction Log'!$J210='Prediction Log'!$B210, 'Prediction Log'!$F210, 1-'Prediction Log'!$F210))</f>
        <v/>
      </c>
      <c r="L210" s="28" t="str">
        <f>IF(ISBLANK(Games!$B210), "",Games!I210)</f>
        <v/>
      </c>
      <c r="P210" s="48" t="str">
        <f>IF(ISBLANK('Prediction Log'!$N210), "",'Prediction Log'!$O210-'Prediction Log'!$N210)</f>
        <v/>
      </c>
      <c r="Q210" s="55" t="str">
        <f>IF(ISBLANK('Prediction Log'!$N210), "",IF('Prediction Log'!$M210&lt;&gt;'Prediction Log'!$H210, "Y", IF(AND('Prediction Log'!$M210='Prediction Log'!$H210, ABS((-1*'Prediction Log'!$P210))&gt;ABS('Prediction Log'!$D210)), "Y", IF('Prediction Log'!$D210='Prediction Log'!$P210, "PUSH", "N"))))</f>
        <v/>
      </c>
      <c r="R210" s="56" t="str">
        <f>IF(ISBLANK('Prediction Log'!$M210), "",IF('Prediction Log'!$P210&lt;'Prediction Log'!$D210, "Y", IF('Prediction Log'!$P210='Prediction Log'!$D210, "PUSH", "N")))</f>
        <v/>
      </c>
      <c r="S210" s="56" t="str">
        <f>IF(ISBLANK('Prediction Log'!$M210), "",IF('Prediction Log'!$P210&lt;'Prediction Log'!$E210, "Y", IF('Prediction Log'!$P210='Prediction Log'!$E210, "PUSH", "N")))</f>
        <v/>
      </c>
      <c r="T210" s="66" t="str">
        <f>IF(ISBLANK('Prediction Log'!$M210), "",IF('Prediction Log'!$J210='Prediction Log'!$M210, "Y", "N"))</f>
        <v/>
      </c>
      <c r="U210" s="57" t="str">
        <f>IF(ISBLANK('Prediction Log'!$M210),"",IF('Prediction Log'!$M210='Prediction Log'!$H210, "Y", "N"))</f>
        <v/>
      </c>
      <c r="V210" s="52" t="str">
        <f>IF(ISBLANK('Prediction Log'!$M210), "",IF('Prediction Log'!$H210&lt;&gt;'Prediction Log'!$M210, "Y",IF(AND('Prediction Log'!$D210&gt;0, 'Prediction Log'!$P210&gt;'Prediction Log'!$D210), "Y", IF(AND('Prediction Log'!$D210&lt;0, 'Prediction Log'!$P210&lt;'Prediction Log'!$D210), "Y", IF('Prediction Log'!$P210='Prediction Log'!$D210, "PUSH", "N")))))</f>
        <v/>
      </c>
      <c r="W210" s="53" t="str">
        <f>IF(ISBLANK('Prediction Log'!$M210), "",IF(AND('Prediction Log'!$U210="Y", 'Prediction Log'!$V210="Y"), "Y", "N"))</f>
        <v/>
      </c>
      <c r="X210" s="54" t="str">
        <f>IF(ISBLANK('Prediction Log'!$M210),"",IF('Prediction Log'!$M210='Prediction Log'!$I210, "Y", "N"))</f>
        <v/>
      </c>
      <c r="Y210" s="54" t="str">
        <f>IF(ISBLANK('Prediction Log'!$M210), "", IF('Prediction Log'!$Z210="N", "N", "Y"))</f>
        <v/>
      </c>
      <c r="Z210" s="54" t="str">
        <f>IF(ISBLANK('Prediction Log'!$M210), "",IF('Prediction Log'!$I210&lt;&gt;'Prediction Log'!$M210, "Y",IF(AND('Prediction Log'!$E210&gt;0, 'Prediction Log'!$P210&gt;'Prediction Log'!$E210), "Y", IF(AND('Prediction Log'!$E210&lt;0, 'Prediction Log'!$P210&lt;'Prediction Log'!$E210), "Y", IF('Prediction Log'!$P210='Prediction Log'!$E210, "PUSH", "N")))))</f>
        <v/>
      </c>
      <c r="AA210" s="54" t="str">
        <f>IF(ISBLANK('Prediction Log'!$M210), "",IF(AND('Prediction Log'!$X210="Y", 'Prediction Log'!$Z210="Y"), "Y", "N"))</f>
        <v/>
      </c>
      <c r="AB210" s="53" t="str">
        <f>IF(ISBLANK('Prediction Log'!$M210), "",IF('Prediction Log'!$D210&gt;0, 'Prediction Log'!$P210-'Prediction Log'!$D210, IF('Prediction Log'!$D210&lt;0, -'Prediction Log'!$P210+'Prediction Log'!$D210, "NA")))</f>
        <v/>
      </c>
      <c r="AC210" s="53" t="str">
        <f>IF(ISBLANK('Prediction Log'!$M210), "",ABS('Prediction Log'!$AB210))</f>
        <v/>
      </c>
      <c r="AD210" s="54" t="str">
        <f>IF(ISBLANK('Prediction Log'!$M210), "",IF('Prediction Log'!$E210&gt;0, 'Prediction Log'!$P210-'Prediction Log'!$E210, IF('Prediction Log'!$E210&lt;0, -'Prediction Log'!$P210+'Prediction Log'!$E210, "NA")))</f>
        <v/>
      </c>
      <c r="AE210" s="54" t="str">
        <f>IF(ISBLANK('Prediction Log'!$M210), "",ABS('Prediction Log'!$AD210))</f>
        <v/>
      </c>
    </row>
    <row r="211" spans="1:31" x14ac:dyDescent="0.45">
      <c r="A211" t="str">
        <f>IF(ISBLANK(Games!$B211), "",Games!A211)</f>
        <v/>
      </c>
      <c r="B211" t="str">
        <f>IF(ISBLANK(Games!$B211), "",Games!B211)</f>
        <v/>
      </c>
      <c r="C211" t="str">
        <f>IF(ISBLANK(Games!$B211), "",Games!C211)</f>
        <v/>
      </c>
      <c r="D211" t="str">
        <f>IF(ISBLANK(Games!$B211), "",Games!D211)</f>
        <v/>
      </c>
      <c r="E211" t="str">
        <f>IF(ISBLANK(Games!$B211), "",Games!E211)</f>
        <v/>
      </c>
      <c r="F211" s="30" t="e">
        <f>'Calc - Win Probability'!N211</f>
        <v>#N/A</v>
      </c>
      <c r="G211" s="28" t="str">
        <f>Games!H211</f>
        <v/>
      </c>
      <c r="H211" s="64" t="str">
        <f>IF(ISBLANK(Games!B211), "", IF('Prediction Log'!$D211&lt;0, 'Prediction Log'!$B211, 'Prediction Log'!$C211))</f>
        <v/>
      </c>
      <c r="I211" s="60" t="str">
        <f>IF(ISBLANK(Games!$B211), "",Games!F211)</f>
        <v/>
      </c>
      <c r="J211" s="60" t="e">
        <f>IF('Prediction Log'!$F211&gt;0.5, 'Prediction Log'!$B211, IF('Prediction Log'!$F211&lt;0.5, 'Prediction Log'!$C211, "PICK"))</f>
        <v>#N/A</v>
      </c>
      <c r="K211" s="62" t="str">
        <f>IF(ISBLANK(Games!B211), "",IF('Prediction Log'!$J211='Prediction Log'!$B211, 'Prediction Log'!$F211, 1-'Prediction Log'!$F211))</f>
        <v/>
      </c>
      <c r="L211" s="28" t="str">
        <f>IF(ISBLANK(Games!$B211), "",Games!I211)</f>
        <v/>
      </c>
      <c r="P211" s="48" t="str">
        <f>IF(ISBLANK('Prediction Log'!$N211), "",'Prediction Log'!$O211-'Prediction Log'!$N211)</f>
        <v/>
      </c>
      <c r="Q211" s="55" t="str">
        <f>IF(ISBLANK('Prediction Log'!$N211), "",IF('Prediction Log'!$M211&lt;&gt;'Prediction Log'!$H211, "Y", IF(AND('Prediction Log'!$M211='Prediction Log'!$H211, ABS((-1*'Prediction Log'!$P211))&gt;ABS('Prediction Log'!$D211)), "Y", IF('Prediction Log'!$D211='Prediction Log'!$P211, "PUSH", "N"))))</f>
        <v/>
      </c>
      <c r="R211" s="56" t="str">
        <f>IF(ISBLANK('Prediction Log'!$M211), "",IF('Prediction Log'!$P211&lt;'Prediction Log'!$D211, "Y", IF('Prediction Log'!$P211='Prediction Log'!$D211, "PUSH", "N")))</f>
        <v/>
      </c>
      <c r="S211" s="56" t="str">
        <f>IF(ISBLANK('Prediction Log'!$M211), "",IF('Prediction Log'!$P211&lt;'Prediction Log'!$E211, "Y", IF('Prediction Log'!$P211='Prediction Log'!$E211, "PUSH", "N")))</f>
        <v/>
      </c>
      <c r="T211" s="66" t="str">
        <f>IF(ISBLANK('Prediction Log'!$M211), "",IF('Prediction Log'!$J211='Prediction Log'!$M211, "Y", "N"))</f>
        <v/>
      </c>
      <c r="U211" s="57" t="str">
        <f>IF(ISBLANK('Prediction Log'!$M211),"",IF('Prediction Log'!$M211='Prediction Log'!$H211, "Y", "N"))</f>
        <v/>
      </c>
      <c r="V211" s="52" t="str">
        <f>IF(ISBLANK('Prediction Log'!$M211), "",IF('Prediction Log'!$H211&lt;&gt;'Prediction Log'!$M211, "Y",IF(AND('Prediction Log'!$D211&gt;0, 'Prediction Log'!$P211&gt;'Prediction Log'!$D211), "Y", IF(AND('Prediction Log'!$D211&lt;0, 'Prediction Log'!$P211&lt;'Prediction Log'!$D211), "Y", IF('Prediction Log'!$P211='Prediction Log'!$D211, "PUSH", "N")))))</f>
        <v/>
      </c>
      <c r="W211" s="53" t="str">
        <f>IF(ISBLANK('Prediction Log'!$M211), "",IF(AND('Prediction Log'!$U211="Y", 'Prediction Log'!$V211="Y"), "Y", "N"))</f>
        <v/>
      </c>
      <c r="X211" s="54" t="str">
        <f>IF(ISBLANK('Prediction Log'!$M211),"",IF('Prediction Log'!$M211='Prediction Log'!$I211, "Y", "N"))</f>
        <v/>
      </c>
      <c r="Y211" s="54" t="str">
        <f>IF(ISBLANK('Prediction Log'!$M211), "", IF('Prediction Log'!$Z211="N", "N", "Y"))</f>
        <v/>
      </c>
      <c r="Z211" s="54" t="str">
        <f>IF(ISBLANK('Prediction Log'!$M211), "",IF('Prediction Log'!$I211&lt;&gt;'Prediction Log'!$M211, "Y",IF(AND('Prediction Log'!$E211&gt;0, 'Prediction Log'!$P211&gt;'Prediction Log'!$E211), "Y", IF(AND('Prediction Log'!$E211&lt;0, 'Prediction Log'!$P211&lt;'Prediction Log'!$E211), "Y", IF('Prediction Log'!$P211='Prediction Log'!$E211, "PUSH", "N")))))</f>
        <v/>
      </c>
      <c r="AA211" s="54" t="str">
        <f>IF(ISBLANK('Prediction Log'!$M211), "",IF(AND('Prediction Log'!$X211="Y", 'Prediction Log'!$Z211="Y"), "Y", "N"))</f>
        <v/>
      </c>
      <c r="AB211" s="53" t="str">
        <f>IF(ISBLANK('Prediction Log'!$M211), "",IF('Prediction Log'!$D211&gt;0, 'Prediction Log'!$P211-'Prediction Log'!$D211, IF('Prediction Log'!$D211&lt;0, -'Prediction Log'!$P211+'Prediction Log'!$D211, "NA")))</f>
        <v/>
      </c>
      <c r="AC211" s="53" t="str">
        <f>IF(ISBLANK('Prediction Log'!$M211), "",ABS('Prediction Log'!$AB211))</f>
        <v/>
      </c>
      <c r="AD211" s="54" t="str">
        <f>IF(ISBLANK('Prediction Log'!$M211), "",IF('Prediction Log'!$E211&gt;0, 'Prediction Log'!$P211-'Prediction Log'!$E211, IF('Prediction Log'!$E211&lt;0, -'Prediction Log'!$P211+'Prediction Log'!$E211, "NA")))</f>
        <v/>
      </c>
      <c r="AE211" s="54" t="str">
        <f>IF(ISBLANK('Prediction Log'!$M211), "",ABS('Prediction Log'!$AD211))</f>
        <v/>
      </c>
    </row>
    <row r="212" spans="1:31" x14ac:dyDescent="0.45">
      <c r="A212" t="str">
        <f>IF(ISBLANK(Games!$B212), "",Games!A212)</f>
        <v/>
      </c>
      <c r="B212" t="str">
        <f>IF(ISBLANK(Games!$B212), "",Games!B212)</f>
        <v/>
      </c>
      <c r="C212" t="str">
        <f>IF(ISBLANK(Games!$B212), "",Games!C212)</f>
        <v/>
      </c>
      <c r="D212" t="str">
        <f>IF(ISBLANK(Games!$B212), "",Games!D212)</f>
        <v/>
      </c>
      <c r="E212" t="str">
        <f>IF(ISBLANK(Games!$B212), "",Games!E212)</f>
        <v/>
      </c>
      <c r="F212" s="30" t="e">
        <f>'Calc - Win Probability'!N212</f>
        <v>#N/A</v>
      </c>
      <c r="G212" s="28" t="str">
        <f>Games!H212</f>
        <v/>
      </c>
      <c r="H212" s="64" t="str">
        <f>IF(ISBLANK(Games!B212), "", IF('Prediction Log'!$D212&lt;0, 'Prediction Log'!$B212, 'Prediction Log'!$C212))</f>
        <v/>
      </c>
      <c r="I212" s="60" t="str">
        <f>IF(ISBLANK(Games!$B212), "",Games!F212)</f>
        <v/>
      </c>
      <c r="J212" s="60" t="e">
        <f>IF('Prediction Log'!$F212&gt;0.5, 'Prediction Log'!$B212, IF('Prediction Log'!$F212&lt;0.5, 'Prediction Log'!$C212, "PICK"))</f>
        <v>#N/A</v>
      </c>
      <c r="K212" s="62" t="str">
        <f>IF(ISBLANK(Games!B212), "",IF('Prediction Log'!$J212='Prediction Log'!$B212, 'Prediction Log'!$F212, 1-'Prediction Log'!$F212))</f>
        <v/>
      </c>
      <c r="L212" s="28" t="str">
        <f>IF(ISBLANK(Games!$B212), "",Games!I212)</f>
        <v/>
      </c>
      <c r="P212" s="48" t="str">
        <f>IF(ISBLANK('Prediction Log'!$N212), "",'Prediction Log'!$O212-'Prediction Log'!$N212)</f>
        <v/>
      </c>
      <c r="Q212" s="55" t="str">
        <f>IF(ISBLANK('Prediction Log'!$N212), "",IF('Prediction Log'!$M212&lt;&gt;'Prediction Log'!$H212, "Y", IF(AND('Prediction Log'!$M212='Prediction Log'!$H212, ABS((-1*'Prediction Log'!$P212))&gt;ABS('Prediction Log'!$D212)), "Y", IF('Prediction Log'!$D212='Prediction Log'!$P212, "PUSH", "N"))))</f>
        <v/>
      </c>
      <c r="R212" s="56" t="str">
        <f>IF(ISBLANK('Prediction Log'!$M212), "",IF('Prediction Log'!$P212&lt;'Prediction Log'!$D212, "Y", IF('Prediction Log'!$P212='Prediction Log'!$D212, "PUSH", "N")))</f>
        <v/>
      </c>
      <c r="S212" s="56" t="str">
        <f>IF(ISBLANK('Prediction Log'!$M212), "",IF('Prediction Log'!$P212&lt;'Prediction Log'!$E212, "Y", IF('Prediction Log'!$P212='Prediction Log'!$E212, "PUSH", "N")))</f>
        <v/>
      </c>
      <c r="T212" s="66" t="str">
        <f>IF(ISBLANK('Prediction Log'!$M212), "",IF('Prediction Log'!$J212='Prediction Log'!$M212, "Y", "N"))</f>
        <v/>
      </c>
      <c r="U212" s="57" t="str">
        <f>IF(ISBLANK('Prediction Log'!$M212),"",IF('Prediction Log'!$M212='Prediction Log'!$H212, "Y", "N"))</f>
        <v/>
      </c>
      <c r="V212" s="52" t="str">
        <f>IF(ISBLANK('Prediction Log'!$M212), "",IF('Prediction Log'!$H212&lt;&gt;'Prediction Log'!$M212, "Y",IF(AND('Prediction Log'!$D212&gt;0, 'Prediction Log'!$P212&gt;'Prediction Log'!$D212), "Y", IF(AND('Prediction Log'!$D212&lt;0, 'Prediction Log'!$P212&lt;'Prediction Log'!$D212), "Y", IF('Prediction Log'!$P212='Prediction Log'!$D212, "PUSH", "N")))))</f>
        <v/>
      </c>
      <c r="W212" s="53" t="str">
        <f>IF(ISBLANK('Prediction Log'!$M212), "",IF(AND('Prediction Log'!$U212="Y", 'Prediction Log'!$V212="Y"), "Y", "N"))</f>
        <v/>
      </c>
      <c r="X212" s="54" t="str">
        <f>IF(ISBLANK('Prediction Log'!$M212),"",IF('Prediction Log'!$M212='Prediction Log'!$I212, "Y", "N"))</f>
        <v/>
      </c>
      <c r="Y212" s="54" t="str">
        <f>IF(ISBLANK('Prediction Log'!$M212), "", IF('Prediction Log'!$Z212="N", "N", "Y"))</f>
        <v/>
      </c>
      <c r="Z212" s="54" t="str">
        <f>IF(ISBLANK('Prediction Log'!$M212), "",IF('Prediction Log'!$I212&lt;&gt;'Prediction Log'!$M212, "Y",IF(AND('Prediction Log'!$E212&gt;0, 'Prediction Log'!$P212&gt;'Prediction Log'!$E212), "Y", IF(AND('Prediction Log'!$E212&lt;0, 'Prediction Log'!$P212&lt;'Prediction Log'!$E212), "Y", IF('Prediction Log'!$P212='Prediction Log'!$E212, "PUSH", "N")))))</f>
        <v/>
      </c>
      <c r="AA212" s="54" t="str">
        <f>IF(ISBLANK('Prediction Log'!$M212), "",IF(AND('Prediction Log'!$X212="Y", 'Prediction Log'!$Z212="Y"), "Y", "N"))</f>
        <v/>
      </c>
      <c r="AB212" s="53" t="str">
        <f>IF(ISBLANK('Prediction Log'!$M212), "",IF('Prediction Log'!$D212&gt;0, 'Prediction Log'!$P212-'Prediction Log'!$D212, IF('Prediction Log'!$D212&lt;0, -'Prediction Log'!$P212+'Prediction Log'!$D212, "NA")))</f>
        <v/>
      </c>
      <c r="AC212" s="53" t="str">
        <f>IF(ISBLANK('Prediction Log'!$M212), "",ABS('Prediction Log'!$AB212))</f>
        <v/>
      </c>
      <c r="AD212" s="54" t="str">
        <f>IF(ISBLANK('Prediction Log'!$M212), "",IF('Prediction Log'!$E212&gt;0, 'Prediction Log'!$P212-'Prediction Log'!$E212, IF('Prediction Log'!$E212&lt;0, -'Prediction Log'!$P212+'Prediction Log'!$E212, "NA")))</f>
        <v/>
      </c>
      <c r="AE212" s="54" t="str">
        <f>IF(ISBLANK('Prediction Log'!$M212), "",ABS('Prediction Log'!$AD212))</f>
        <v/>
      </c>
    </row>
    <row r="213" spans="1:31" x14ac:dyDescent="0.45">
      <c r="A213" t="str">
        <f>IF(ISBLANK(Games!$B213), "",Games!A213)</f>
        <v/>
      </c>
      <c r="B213" t="str">
        <f>IF(ISBLANK(Games!$B213), "",Games!B213)</f>
        <v/>
      </c>
      <c r="C213" t="str">
        <f>IF(ISBLANK(Games!$B213), "",Games!C213)</f>
        <v/>
      </c>
      <c r="D213" t="str">
        <f>IF(ISBLANK(Games!$B213), "",Games!D213)</f>
        <v/>
      </c>
      <c r="E213" t="str">
        <f>IF(ISBLANK(Games!$B213), "",Games!E213)</f>
        <v/>
      </c>
      <c r="F213" s="30" t="e">
        <f>'Calc - Win Probability'!N213</f>
        <v>#N/A</v>
      </c>
      <c r="G213" s="28" t="str">
        <f>Games!H213</f>
        <v/>
      </c>
      <c r="H213" s="64" t="str">
        <f>IF(ISBLANK(Games!B213), "", IF('Prediction Log'!$D213&lt;0, 'Prediction Log'!$B213, 'Prediction Log'!$C213))</f>
        <v/>
      </c>
      <c r="I213" s="60" t="str">
        <f>IF(ISBLANK(Games!$B213), "",Games!F213)</f>
        <v/>
      </c>
      <c r="J213" s="60" t="e">
        <f>IF('Prediction Log'!$F213&gt;0.5, 'Prediction Log'!$B213, IF('Prediction Log'!$F213&lt;0.5, 'Prediction Log'!$C213, "PICK"))</f>
        <v>#N/A</v>
      </c>
      <c r="K213" s="62" t="str">
        <f>IF(ISBLANK(Games!B213), "",IF('Prediction Log'!$J213='Prediction Log'!$B213, 'Prediction Log'!$F213, 1-'Prediction Log'!$F213))</f>
        <v/>
      </c>
      <c r="L213" s="28" t="str">
        <f>IF(ISBLANK(Games!$B213), "",Games!I213)</f>
        <v/>
      </c>
      <c r="P213" s="48" t="str">
        <f>IF(ISBLANK('Prediction Log'!$N213), "",'Prediction Log'!$O213-'Prediction Log'!$N213)</f>
        <v/>
      </c>
      <c r="Q213" s="55" t="str">
        <f>IF(ISBLANK('Prediction Log'!$N213), "",IF('Prediction Log'!$M213&lt;&gt;'Prediction Log'!$H213, "Y", IF(AND('Prediction Log'!$M213='Prediction Log'!$H213, ABS((-1*'Prediction Log'!$P213))&gt;ABS('Prediction Log'!$D213)), "Y", IF('Prediction Log'!$D213='Prediction Log'!$P213, "PUSH", "N"))))</f>
        <v/>
      </c>
      <c r="R213" s="56" t="str">
        <f>IF(ISBLANK('Prediction Log'!$M213), "",IF('Prediction Log'!$P213&lt;'Prediction Log'!$D213, "Y", IF('Prediction Log'!$P213='Prediction Log'!$D213, "PUSH", "N")))</f>
        <v/>
      </c>
      <c r="S213" s="56" t="str">
        <f>IF(ISBLANK('Prediction Log'!$M213), "",IF('Prediction Log'!$P213&lt;'Prediction Log'!$E213, "Y", IF('Prediction Log'!$P213='Prediction Log'!$E213, "PUSH", "N")))</f>
        <v/>
      </c>
      <c r="T213" s="66" t="str">
        <f>IF(ISBLANK('Prediction Log'!$M213), "",IF('Prediction Log'!$J213='Prediction Log'!$M213, "Y", "N"))</f>
        <v/>
      </c>
      <c r="U213" s="57" t="str">
        <f>IF(ISBLANK('Prediction Log'!$M213),"",IF('Prediction Log'!$M213='Prediction Log'!$H213, "Y", "N"))</f>
        <v/>
      </c>
      <c r="V213" s="52" t="str">
        <f>IF(ISBLANK('Prediction Log'!$M213), "",IF('Prediction Log'!$H213&lt;&gt;'Prediction Log'!$M213, "Y",IF(AND('Prediction Log'!$D213&gt;0, 'Prediction Log'!$P213&gt;'Prediction Log'!$D213), "Y", IF(AND('Prediction Log'!$D213&lt;0, 'Prediction Log'!$P213&lt;'Prediction Log'!$D213), "Y", IF('Prediction Log'!$P213='Prediction Log'!$D213, "PUSH", "N")))))</f>
        <v/>
      </c>
      <c r="W213" s="53" t="str">
        <f>IF(ISBLANK('Prediction Log'!$M213), "",IF(AND('Prediction Log'!$U213="Y", 'Prediction Log'!$V213="Y"), "Y", "N"))</f>
        <v/>
      </c>
      <c r="X213" s="54" t="str">
        <f>IF(ISBLANK('Prediction Log'!$M213),"",IF('Prediction Log'!$M213='Prediction Log'!$I213, "Y", "N"))</f>
        <v/>
      </c>
      <c r="Y213" s="54" t="str">
        <f>IF(ISBLANK('Prediction Log'!$M213), "", IF('Prediction Log'!$Z213="N", "N", "Y"))</f>
        <v/>
      </c>
      <c r="Z213" s="54" t="str">
        <f>IF(ISBLANK('Prediction Log'!$M213), "",IF('Prediction Log'!$I213&lt;&gt;'Prediction Log'!$M213, "Y",IF(AND('Prediction Log'!$E213&gt;0, 'Prediction Log'!$P213&gt;'Prediction Log'!$E213), "Y", IF(AND('Prediction Log'!$E213&lt;0, 'Prediction Log'!$P213&lt;'Prediction Log'!$E213), "Y", IF('Prediction Log'!$P213='Prediction Log'!$E213, "PUSH", "N")))))</f>
        <v/>
      </c>
      <c r="AA213" s="54" t="str">
        <f>IF(ISBLANK('Prediction Log'!$M213), "",IF(AND('Prediction Log'!$X213="Y", 'Prediction Log'!$Z213="Y"), "Y", "N"))</f>
        <v/>
      </c>
      <c r="AB213" s="53" t="str">
        <f>IF(ISBLANK('Prediction Log'!$M213), "",IF('Prediction Log'!$D213&gt;0, 'Prediction Log'!$P213-'Prediction Log'!$D213, IF('Prediction Log'!$D213&lt;0, -'Prediction Log'!$P213+'Prediction Log'!$D213, "NA")))</f>
        <v/>
      </c>
      <c r="AC213" s="53" t="str">
        <f>IF(ISBLANK('Prediction Log'!$M213), "",ABS('Prediction Log'!$AB213))</f>
        <v/>
      </c>
      <c r="AD213" s="54" t="str">
        <f>IF(ISBLANK('Prediction Log'!$M213), "",IF('Prediction Log'!$E213&gt;0, 'Prediction Log'!$P213-'Prediction Log'!$E213, IF('Prediction Log'!$E213&lt;0, -'Prediction Log'!$P213+'Prediction Log'!$E213, "NA")))</f>
        <v/>
      </c>
      <c r="AE213" s="54" t="str">
        <f>IF(ISBLANK('Prediction Log'!$M213), "",ABS('Prediction Log'!$AD213))</f>
        <v/>
      </c>
    </row>
    <row r="214" spans="1:31" x14ac:dyDescent="0.45">
      <c r="A214" t="str">
        <f>IF(ISBLANK(Games!$B214), "",Games!A214)</f>
        <v/>
      </c>
      <c r="B214" t="str">
        <f>IF(ISBLANK(Games!$B214), "",Games!B214)</f>
        <v/>
      </c>
      <c r="C214" t="str">
        <f>IF(ISBLANK(Games!$B214), "",Games!C214)</f>
        <v/>
      </c>
      <c r="D214" t="str">
        <f>IF(ISBLANK(Games!$B214), "",Games!D214)</f>
        <v/>
      </c>
      <c r="E214" t="str">
        <f>IF(ISBLANK(Games!$B214), "",Games!E214)</f>
        <v/>
      </c>
      <c r="F214" s="30" t="e">
        <f>'Calc - Win Probability'!N214</f>
        <v>#N/A</v>
      </c>
      <c r="G214" s="28" t="str">
        <f>Games!H214</f>
        <v/>
      </c>
      <c r="H214" s="64" t="str">
        <f>IF(ISBLANK(Games!B214), "", IF('Prediction Log'!$D214&lt;0, 'Prediction Log'!$B214, 'Prediction Log'!$C214))</f>
        <v/>
      </c>
      <c r="I214" s="60" t="str">
        <f>IF(ISBLANK(Games!$B214), "",Games!F214)</f>
        <v/>
      </c>
      <c r="J214" s="60" t="e">
        <f>IF('Prediction Log'!$F214&gt;0.5, 'Prediction Log'!$B214, IF('Prediction Log'!$F214&lt;0.5, 'Prediction Log'!$C214, "PICK"))</f>
        <v>#N/A</v>
      </c>
      <c r="K214" s="62" t="str">
        <f>IF(ISBLANK(Games!B214), "",IF('Prediction Log'!$J214='Prediction Log'!$B214, 'Prediction Log'!$F214, 1-'Prediction Log'!$F214))</f>
        <v/>
      </c>
      <c r="L214" s="28" t="str">
        <f>IF(ISBLANK(Games!$B214), "",Games!I214)</f>
        <v/>
      </c>
      <c r="P214" s="48" t="str">
        <f>IF(ISBLANK('Prediction Log'!$N214), "",'Prediction Log'!$O214-'Prediction Log'!$N214)</f>
        <v/>
      </c>
      <c r="Q214" s="55" t="str">
        <f>IF(ISBLANK('Prediction Log'!$N214), "",IF('Prediction Log'!$M214&lt;&gt;'Prediction Log'!$H214, "Y", IF(AND('Prediction Log'!$M214='Prediction Log'!$H214, ABS((-1*'Prediction Log'!$P214))&gt;ABS('Prediction Log'!$D214)), "Y", IF('Prediction Log'!$D214='Prediction Log'!$P214, "PUSH", "N"))))</f>
        <v/>
      </c>
      <c r="R214" s="56" t="str">
        <f>IF(ISBLANK('Prediction Log'!$M214), "",IF('Prediction Log'!$P214&lt;'Prediction Log'!$D214, "Y", IF('Prediction Log'!$P214='Prediction Log'!$D214, "PUSH", "N")))</f>
        <v/>
      </c>
      <c r="S214" s="56" t="str">
        <f>IF(ISBLANK('Prediction Log'!$M214), "",IF('Prediction Log'!$P214&lt;'Prediction Log'!$E214, "Y", IF('Prediction Log'!$P214='Prediction Log'!$E214, "PUSH", "N")))</f>
        <v/>
      </c>
      <c r="T214" s="66" t="str">
        <f>IF(ISBLANK('Prediction Log'!$M214), "",IF('Prediction Log'!$J214='Prediction Log'!$M214, "Y", "N"))</f>
        <v/>
      </c>
      <c r="U214" s="57" t="str">
        <f>IF(ISBLANK('Prediction Log'!$M214),"",IF('Prediction Log'!$M214='Prediction Log'!$H214, "Y", "N"))</f>
        <v/>
      </c>
      <c r="V214" s="52" t="str">
        <f>IF(ISBLANK('Prediction Log'!$M214), "",IF('Prediction Log'!$H214&lt;&gt;'Prediction Log'!$M214, "Y",IF(AND('Prediction Log'!$D214&gt;0, 'Prediction Log'!$P214&gt;'Prediction Log'!$D214), "Y", IF(AND('Prediction Log'!$D214&lt;0, 'Prediction Log'!$P214&lt;'Prediction Log'!$D214), "Y", IF('Prediction Log'!$P214='Prediction Log'!$D214, "PUSH", "N")))))</f>
        <v/>
      </c>
      <c r="W214" s="53" t="str">
        <f>IF(ISBLANK('Prediction Log'!$M214), "",IF(AND('Prediction Log'!$U214="Y", 'Prediction Log'!$V214="Y"), "Y", "N"))</f>
        <v/>
      </c>
      <c r="X214" s="54" t="str">
        <f>IF(ISBLANK('Prediction Log'!$M214),"",IF('Prediction Log'!$M214='Prediction Log'!$I214, "Y", "N"))</f>
        <v/>
      </c>
      <c r="Y214" s="54" t="str">
        <f>IF(ISBLANK('Prediction Log'!$M214), "", IF('Prediction Log'!$Z214="N", "N", "Y"))</f>
        <v/>
      </c>
      <c r="Z214" s="54" t="str">
        <f>IF(ISBLANK('Prediction Log'!$M214), "",IF('Prediction Log'!$I214&lt;&gt;'Prediction Log'!$M214, "Y",IF(AND('Prediction Log'!$E214&gt;0, 'Prediction Log'!$P214&gt;'Prediction Log'!$E214), "Y", IF(AND('Prediction Log'!$E214&lt;0, 'Prediction Log'!$P214&lt;'Prediction Log'!$E214), "Y", IF('Prediction Log'!$P214='Prediction Log'!$E214, "PUSH", "N")))))</f>
        <v/>
      </c>
      <c r="AA214" s="54" t="str">
        <f>IF(ISBLANK('Prediction Log'!$M214), "",IF(AND('Prediction Log'!$X214="Y", 'Prediction Log'!$Z214="Y"), "Y", "N"))</f>
        <v/>
      </c>
      <c r="AB214" s="53" t="str">
        <f>IF(ISBLANK('Prediction Log'!$M214), "",IF('Prediction Log'!$D214&gt;0, 'Prediction Log'!$P214-'Prediction Log'!$D214, IF('Prediction Log'!$D214&lt;0, -'Prediction Log'!$P214+'Prediction Log'!$D214, "NA")))</f>
        <v/>
      </c>
      <c r="AC214" s="53" t="str">
        <f>IF(ISBLANK('Prediction Log'!$M214), "",ABS('Prediction Log'!$AB214))</f>
        <v/>
      </c>
      <c r="AD214" s="54" t="str">
        <f>IF(ISBLANK('Prediction Log'!$M214), "",IF('Prediction Log'!$E214&gt;0, 'Prediction Log'!$P214-'Prediction Log'!$E214, IF('Prediction Log'!$E214&lt;0, -'Prediction Log'!$P214+'Prediction Log'!$E214, "NA")))</f>
        <v/>
      </c>
      <c r="AE214" s="54" t="str">
        <f>IF(ISBLANK('Prediction Log'!$M214), "",ABS('Prediction Log'!$AD214))</f>
        <v/>
      </c>
    </row>
    <row r="215" spans="1:31" x14ac:dyDescent="0.45">
      <c r="A215" t="str">
        <f>IF(ISBLANK(Games!$B215), "",Games!A215)</f>
        <v/>
      </c>
      <c r="B215" t="str">
        <f>IF(ISBLANK(Games!$B215), "",Games!B215)</f>
        <v/>
      </c>
      <c r="C215" t="str">
        <f>IF(ISBLANK(Games!$B215), "",Games!C215)</f>
        <v/>
      </c>
      <c r="D215" t="str">
        <f>IF(ISBLANK(Games!$B215), "",Games!D215)</f>
        <v/>
      </c>
      <c r="E215" t="str">
        <f>IF(ISBLANK(Games!$B215), "",Games!E215)</f>
        <v/>
      </c>
      <c r="F215" s="30" t="e">
        <f>'Calc - Win Probability'!N215</f>
        <v>#N/A</v>
      </c>
      <c r="G215" s="28" t="str">
        <f>Games!H215</f>
        <v/>
      </c>
      <c r="H215" s="64" t="str">
        <f>IF(ISBLANK(Games!B215), "", IF('Prediction Log'!$D215&lt;0, 'Prediction Log'!$B215, 'Prediction Log'!$C215))</f>
        <v/>
      </c>
      <c r="I215" s="60" t="str">
        <f>IF(ISBLANK(Games!$B215), "",Games!F215)</f>
        <v/>
      </c>
      <c r="J215" s="60" t="e">
        <f>IF('Prediction Log'!$F215&gt;0.5, 'Prediction Log'!$B215, IF('Prediction Log'!$F215&lt;0.5, 'Prediction Log'!$C215, "PICK"))</f>
        <v>#N/A</v>
      </c>
      <c r="K215" s="62" t="str">
        <f>IF(ISBLANK(Games!B215), "",IF('Prediction Log'!$J215='Prediction Log'!$B215, 'Prediction Log'!$F215, 1-'Prediction Log'!$F215))</f>
        <v/>
      </c>
      <c r="L215" s="28" t="str">
        <f>IF(ISBLANK(Games!$B215), "",Games!I215)</f>
        <v/>
      </c>
      <c r="P215" s="48" t="str">
        <f>IF(ISBLANK('Prediction Log'!$N215), "",'Prediction Log'!$O215-'Prediction Log'!$N215)</f>
        <v/>
      </c>
      <c r="Q215" s="55" t="str">
        <f>IF(ISBLANK('Prediction Log'!$N215), "",IF('Prediction Log'!$M215&lt;&gt;'Prediction Log'!$H215, "Y", IF(AND('Prediction Log'!$M215='Prediction Log'!$H215, ABS((-1*'Prediction Log'!$P215))&gt;ABS('Prediction Log'!$D215)), "Y", IF('Prediction Log'!$D215='Prediction Log'!$P215, "PUSH", "N"))))</f>
        <v/>
      </c>
      <c r="R215" s="56" t="str">
        <f>IF(ISBLANK('Prediction Log'!$M215), "",IF('Prediction Log'!$P215&lt;'Prediction Log'!$D215, "Y", IF('Prediction Log'!$P215='Prediction Log'!$D215, "PUSH", "N")))</f>
        <v/>
      </c>
      <c r="S215" s="56" t="str">
        <f>IF(ISBLANK('Prediction Log'!$M215), "",IF('Prediction Log'!$P215&lt;'Prediction Log'!$E215, "Y", IF('Prediction Log'!$P215='Prediction Log'!$E215, "PUSH", "N")))</f>
        <v/>
      </c>
      <c r="T215" s="66" t="str">
        <f>IF(ISBLANK('Prediction Log'!$M215), "",IF('Prediction Log'!$J215='Prediction Log'!$M215, "Y", "N"))</f>
        <v/>
      </c>
      <c r="U215" s="57" t="str">
        <f>IF(ISBLANK('Prediction Log'!$M215),"",IF('Prediction Log'!$M215='Prediction Log'!$H215, "Y", "N"))</f>
        <v/>
      </c>
      <c r="V215" s="52" t="str">
        <f>IF(ISBLANK('Prediction Log'!$M215), "",IF('Prediction Log'!$H215&lt;&gt;'Prediction Log'!$M215, "Y",IF(AND('Prediction Log'!$D215&gt;0, 'Prediction Log'!$P215&gt;'Prediction Log'!$D215), "Y", IF(AND('Prediction Log'!$D215&lt;0, 'Prediction Log'!$P215&lt;'Prediction Log'!$D215), "Y", IF('Prediction Log'!$P215='Prediction Log'!$D215, "PUSH", "N")))))</f>
        <v/>
      </c>
      <c r="W215" s="53" t="str">
        <f>IF(ISBLANK('Prediction Log'!$M215), "",IF(AND('Prediction Log'!$U215="Y", 'Prediction Log'!$V215="Y"), "Y", "N"))</f>
        <v/>
      </c>
      <c r="X215" s="54" t="str">
        <f>IF(ISBLANK('Prediction Log'!$M215),"",IF('Prediction Log'!$M215='Prediction Log'!$I215, "Y", "N"))</f>
        <v/>
      </c>
      <c r="Y215" s="54" t="str">
        <f>IF(ISBLANK('Prediction Log'!$M215), "", IF('Prediction Log'!$Z215="N", "N", "Y"))</f>
        <v/>
      </c>
      <c r="Z215" s="54" t="str">
        <f>IF(ISBLANK('Prediction Log'!$M215), "",IF('Prediction Log'!$I215&lt;&gt;'Prediction Log'!$M215, "Y",IF(AND('Prediction Log'!$E215&gt;0, 'Prediction Log'!$P215&gt;'Prediction Log'!$E215), "Y", IF(AND('Prediction Log'!$E215&lt;0, 'Prediction Log'!$P215&lt;'Prediction Log'!$E215), "Y", IF('Prediction Log'!$P215='Prediction Log'!$E215, "PUSH", "N")))))</f>
        <v/>
      </c>
      <c r="AA215" s="54" t="str">
        <f>IF(ISBLANK('Prediction Log'!$M215), "",IF(AND('Prediction Log'!$X215="Y", 'Prediction Log'!$Z215="Y"), "Y", "N"))</f>
        <v/>
      </c>
      <c r="AB215" s="53" t="str">
        <f>IF(ISBLANK('Prediction Log'!$M215), "",IF('Prediction Log'!$D215&gt;0, 'Prediction Log'!$P215-'Prediction Log'!$D215, IF('Prediction Log'!$D215&lt;0, -'Prediction Log'!$P215+'Prediction Log'!$D215, "NA")))</f>
        <v/>
      </c>
      <c r="AC215" s="53" t="str">
        <f>IF(ISBLANK('Prediction Log'!$M215), "",ABS('Prediction Log'!$AB215))</f>
        <v/>
      </c>
      <c r="AD215" s="54" t="str">
        <f>IF(ISBLANK('Prediction Log'!$M215), "",IF('Prediction Log'!$E215&gt;0, 'Prediction Log'!$P215-'Prediction Log'!$E215, IF('Prediction Log'!$E215&lt;0, -'Prediction Log'!$P215+'Prediction Log'!$E215, "NA")))</f>
        <v/>
      </c>
      <c r="AE215" s="54" t="str">
        <f>IF(ISBLANK('Prediction Log'!$M215), "",ABS('Prediction Log'!$AD215))</f>
        <v/>
      </c>
    </row>
    <row r="216" spans="1:31" x14ac:dyDescent="0.45">
      <c r="A216" t="str">
        <f>IF(ISBLANK(Games!$B216), "",Games!A216)</f>
        <v/>
      </c>
      <c r="B216" t="str">
        <f>IF(ISBLANK(Games!$B216), "",Games!B216)</f>
        <v/>
      </c>
      <c r="C216" t="str">
        <f>IF(ISBLANK(Games!$B216), "",Games!C216)</f>
        <v/>
      </c>
      <c r="D216" t="str">
        <f>IF(ISBLANK(Games!$B216), "",Games!D216)</f>
        <v/>
      </c>
      <c r="E216" t="str">
        <f>IF(ISBLANK(Games!$B216), "",Games!E216)</f>
        <v/>
      </c>
      <c r="F216" s="30" t="e">
        <f>'Calc - Win Probability'!N216</f>
        <v>#N/A</v>
      </c>
      <c r="G216" s="28" t="str">
        <f>Games!H216</f>
        <v/>
      </c>
      <c r="H216" s="64" t="str">
        <f>IF(ISBLANK(Games!B216), "", IF('Prediction Log'!$D216&lt;0, 'Prediction Log'!$B216, 'Prediction Log'!$C216))</f>
        <v/>
      </c>
      <c r="I216" s="60" t="str">
        <f>IF(ISBLANK(Games!$B216), "",Games!F216)</f>
        <v/>
      </c>
      <c r="J216" s="60" t="e">
        <f>IF('Prediction Log'!$F216&gt;0.5, 'Prediction Log'!$B216, IF('Prediction Log'!$F216&lt;0.5, 'Prediction Log'!$C216, "PICK"))</f>
        <v>#N/A</v>
      </c>
      <c r="K216" s="62" t="str">
        <f>IF(ISBLANK(Games!B216), "",IF('Prediction Log'!$J216='Prediction Log'!$B216, 'Prediction Log'!$F216, 1-'Prediction Log'!$F216))</f>
        <v/>
      </c>
      <c r="L216" s="28" t="str">
        <f>IF(ISBLANK(Games!$B216), "",Games!I216)</f>
        <v/>
      </c>
      <c r="P216" s="48" t="str">
        <f>IF(ISBLANK('Prediction Log'!$N216), "",'Prediction Log'!$O216-'Prediction Log'!$N216)</f>
        <v/>
      </c>
      <c r="Q216" s="55" t="str">
        <f>IF(ISBLANK('Prediction Log'!$N216), "",IF('Prediction Log'!$M216&lt;&gt;'Prediction Log'!$H216, "Y", IF(AND('Prediction Log'!$M216='Prediction Log'!$H216, ABS((-1*'Prediction Log'!$P216))&gt;ABS('Prediction Log'!$D216)), "Y", IF('Prediction Log'!$D216='Prediction Log'!$P216, "PUSH", "N"))))</f>
        <v/>
      </c>
      <c r="R216" s="56" t="str">
        <f>IF(ISBLANK('Prediction Log'!$M216), "",IF('Prediction Log'!$P216&lt;'Prediction Log'!$D216, "Y", IF('Prediction Log'!$P216='Prediction Log'!$D216, "PUSH", "N")))</f>
        <v/>
      </c>
      <c r="S216" s="56" t="str">
        <f>IF(ISBLANK('Prediction Log'!$M216), "",IF('Prediction Log'!$P216&lt;'Prediction Log'!$E216, "Y", IF('Prediction Log'!$P216='Prediction Log'!$E216, "PUSH", "N")))</f>
        <v/>
      </c>
      <c r="T216" s="66" t="str">
        <f>IF(ISBLANK('Prediction Log'!$M216), "",IF('Prediction Log'!$J216='Prediction Log'!$M216, "Y", "N"))</f>
        <v/>
      </c>
      <c r="U216" s="57" t="str">
        <f>IF(ISBLANK('Prediction Log'!$M216),"",IF('Prediction Log'!$M216='Prediction Log'!$H216, "Y", "N"))</f>
        <v/>
      </c>
      <c r="V216" s="52" t="str">
        <f>IF(ISBLANK('Prediction Log'!$M216), "",IF('Prediction Log'!$H216&lt;&gt;'Prediction Log'!$M216, "Y",IF(AND('Prediction Log'!$D216&gt;0, 'Prediction Log'!$P216&gt;'Prediction Log'!$D216), "Y", IF(AND('Prediction Log'!$D216&lt;0, 'Prediction Log'!$P216&lt;'Prediction Log'!$D216), "Y", IF('Prediction Log'!$P216='Prediction Log'!$D216, "PUSH", "N")))))</f>
        <v/>
      </c>
      <c r="W216" s="53" t="str">
        <f>IF(ISBLANK('Prediction Log'!$M216), "",IF(AND('Prediction Log'!$U216="Y", 'Prediction Log'!$V216="Y"), "Y", "N"))</f>
        <v/>
      </c>
      <c r="X216" s="54" t="str">
        <f>IF(ISBLANK('Prediction Log'!$M216),"",IF('Prediction Log'!$M216='Prediction Log'!$I216, "Y", "N"))</f>
        <v/>
      </c>
      <c r="Y216" s="54" t="str">
        <f>IF(ISBLANK('Prediction Log'!$M216), "", IF('Prediction Log'!$Z216="N", "N", "Y"))</f>
        <v/>
      </c>
      <c r="Z216" s="54" t="str">
        <f>IF(ISBLANK('Prediction Log'!$M216), "",IF('Prediction Log'!$I216&lt;&gt;'Prediction Log'!$M216, "Y",IF(AND('Prediction Log'!$E216&gt;0, 'Prediction Log'!$P216&gt;'Prediction Log'!$E216), "Y", IF(AND('Prediction Log'!$E216&lt;0, 'Prediction Log'!$P216&lt;'Prediction Log'!$E216), "Y", IF('Prediction Log'!$P216='Prediction Log'!$E216, "PUSH", "N")))))</f>
        <v/>
      </c>
      <c r="AA216" s="54" t="str">
        <f>IF(ISBLANK('Prediction Log'!$M216), "",IF(AND('Prediction Log'!$X216="Y", 'Prediction Log'!$Z216="Y"), "Y", "N"))</f>
        <v/>
      </c>
      <c r="AB216" s="53" t="str">
        <f>IF(ISBLANK('Prediction Log'!$M216), "",IF('Prediction Log'!$D216&gt;0, 'Prediction Log'!$P216-'Prediction Log'!$D216, IF('Prediction Log'!$D216&lt;0, -'Prediction Log'!$P216+'Prediction Log'!$D216, "NA")))</f>
        <v/>
      </c>
      <c r="AC216" s="53" t="str">
        <f>IF(ISBLANK('Prediction Log'!$M216), "",ABS('Prediction Log'!$AB216))</f>
        <v/>
      </c>
      <c r="AD216" s="54" t="str">
        <f>IF(ISBLANK('Prediction Log'!$M216), "",IF('Prediction Log'!$E216&gt;0, 'Prediction Log'!$P216-'Prediction Log'!$E216, IF('Prediction Log'!$E216&lt;0, -'Prediction Log'!$P216+'Prediction Log'!$E216, "NA")))</f>
        <v/>
      </c>
      <c r="AE216" s="54" t="str">
        <f>IF(ISBLANK('Prediction Log'!$M216), "",ABS('Prediction Log'!$AD216))</f>
        <v/>
      </c>
    </row>
    <row r="217" spans="1:31" x14ac:dyDescent="0.45">
      <c r="A217" t="str">
        <f>IF(ISBLANK(Games!$B217), "",Games!A217)</f>
        <v/>
      </c>
      <c r="B217" t="str">
        <f>IF(ISBLANK(Games!$B217), "",Games!B217)</f>
        <v/>
      </c>
      <c r="C217" t="str">
        <f>IF(ISBLANK(Games!$B217), "",Games!C217)</f>
        <v/>
      </c>
      <c r="D217" t="str">
        <f>IF(ISBLANK(Games!$B217), "",Games!D217)</f>
        <v/>
      </c>
      <c r="E217" t="str">
        <f>IF(ISBLANK(Games!$B217), "",Games!E217)</f>
        <v/>
      </c>
      <c r="F217" s="30" t="e">
        <f>'Calc - Win Probability'!N217</f>
        <v>#N/A</v>
      </c>
      <c r="G217" s="28" t="str">
        <f>Games!H217</f>
        <v/>
      </c>
      <c r="H217" s="64" t="str">
        <f>IF(ISBLANK(Games!B217), "", IF('Prediction Log'!$D217&lt;0, 'Prediction Log'!$B217, 'Prediction Log'!$C217))</f>
        <v/>
      </c>
      <c r="I217" s="60" t="str">
        <f>IF(ISBLANK(Games!$B217), "",Games!F217)</f>
        <v/>
      </c>
      <c r="J217" s="60" t="e">
        <f>IF('Prediction Log'!$F217&gt;0.5, 'Prediction Log'!$B217, IF('Prediction Log'!$F217&lt;0.5, 'Prediction Log'!$C217, "PICK"))</f>
        <v>#N/A</v>
      </c>
      <c r="K217" s="62" t="str">
        <f>IF(ISBLANK(Games!B217), "",IF('Prediction Log'!$J217='Prediction Log'!$B217, 'Prediction Log'!$F217, 1-'Prediction Log'!$F217))</f>
        <v/>
      </c>
      <c r="L217" s="28" t="str">
        <f>IF(ISBLANK(Games!$B217), "",Games!I217)</f>
        <v/>
      </c>
      <c r="P217" s="48" t="str">
        <f>IF(ISBLANK('Prediction Log'!$N217), "",'Prediction Log'!$O217-'Prediction Log'!$N217)</f>
        <v/>
      </c>
      <c r="Q217" s="55" t="str">
        <f>IF(ISBLANK('Prediction Log'!$N217), "",IF('Prediction Log'!$M217&lt;&gt;'Prediction Log'!$H217, "Y", IF(AND('Prediction Log'!$M217='Prediction Log'!$H217, ABS((-1*'Prediction Log'!$P217))&gt;ABS('Prediction Log'!$D217)), "Y", IF('Prediction Log'!$D217='Prediction Log'!$P217, "PUSH", "N"))))</f>
        <v/>
      </c>
      <c r="R217" s="56" t="str">
        <f>IF(ISBLANK('Prediction Log'!$M217), "",IF('Prediction Log'!$P217&lt;'Prediction Log'!$D217, "Y", IF('Prediction Log'!$P217='Prediction Log'!$D217, "PUSH", "N")))</f>
        <v/>
      </c>
      <c r="S217" s="56" t="str">
        <f>IF(ISBLANK('Prediction Log'!$M217), "",IF('Prediction Log'!$P217&lt;'Prediction Log'!$E217, "Y", IF('Prediction Log'!$P217='Prediction Log'!$E217, "PUSH", "N")))</f>
        <v/>
      </c>
      <c r="T217" s="66" t="str">
        <f>IF(ISBLANK('Prediction Log'!$M217), "",IF('Prediction Log'!$J217='Prediction Log'!$M217, "Y", "N"))</f>
        <v/>
      </c>
      <c r="U217" s="57" t="str">
        <f>IF(ISBLANK('Prediction Log'!$M217),"",IF('Prediction Log'!$M217='Prediction Log'!$H217, "Y", "N"))</f>
        <v/>
      </c>
      <c r="V217" s="52" t="str">
        <f>IF(ISBLANK('Prediction Log'!$M217), "",IF('Prediction Log'!$H217&lt;&gt;'Prediction Log'!$M217, "Y",IF(AND('Prediction Log'!$D217&gt;0, 'Prediction Log'!$P217&gt;'Prediction Log'!$D217), "Y", IF(AND('Prediction Log'!$D217&lt;0, 'Prediction Log'!$P217&lt;'Prediction Log'!$D217), "Y", IF('Prediction Log'!$P217='Prediction Log'!$D217, "PUSH", "N")))))</f>
        <v/>
      </c>
      <c r="W217" s="53" t="str">
        <f>IF(ISBLANK('Prediction Log'!$M217), "",IF(AND('Prediction Log'!$U217="Y", 'Prediction Log'!$V217="Y"), "Y", "N"))</f>
        <v/>
      </c>
      <c r="X217" s="54" t="str">
        <f>IF(ISBLANK('Prediction Log'!$M217),"",IF('Prediction Log'!$M217='Prediction Log'!$I217, "Y", "N"))</f>
        <v/>
      </c>
      <c r="Y217" s="54" t="str">
        <f>IF(ISBLANK('Prediction Log'!$M217), "", IF('Prediction Log'!$Z217="N", "N", "Y"))</f>
        <v/>
      </c>
      <c r="Z217" s="54" t="str">
        <f>IF(ISBLANK('Prediction Log'!$M217), "",IF('Prediction Log'!$I217&lt;&gt;'Prediction Log'!$M217, "Y",IF(AND('Prediction Log'!$E217&gt;0, 'Prediction Log'!$P217&gt;'Prediction Log'!$E217), "Y", IF(AND('Prediction Log'!$E217&lt;0, 'Prediction Log'!$P217&lt;'Prediction Log'!$E217), "Y", IF('Prediction Log'!$P217='Prediction Log'!$E217, "PUSH", "N")))))</f>
        <v/>
      </c>
      <c r="AA217" s="54" t="str">
        <f>IF(ISBLANK('Prediction Log'!$M217), "",IF(AND('Prediction Log'!$X217="Y", 'Prediction Log'!$Z217="Y"), "Y", "N"))</f>
        <v/>
      </c>
      <c r="AB217" s="53" t="str">
        <f>IF(ISBLANK('Prediction Log'!$M217), "",IF('Prediction Log'!$D217&gt;0, 'Prediction Log'!$P217-'Prediction Log'!$D217, IF('Prediction Log'!$D217&lt;0, -'Prediction Log'!$P217+'Prediction Log'!$D217, "NA")))</f>
        <v/>
      </c>
      <c r="AC217" s="53" t="str">
        <f>IF(ISBLANK('Prediction Log'!$M217), "",ABS('Prediction Log'!$AB217))</f>
        <v/>
      </c>
      <c r="AD217" s="54" t="str">
        <f>IF(ISBLANK('Prediction Log'!$M217), "",IF('Prediction Log'!$E217&gt;0, 'Prediction Log'!$P217-'Prediction Log'!$E217, IF('Prediction Log'!$E217&lt;0, -'Prediction Log'!$P217+'Prediction Log'!$E217, "NA")))</f>
        <v/>
      </c>
      <c r="AE217" s="54" t="str">
        <f>IF(ISBLANK('Prediction Log'!$M217), "",ABS('Prediction Log'!$AD217))</f>
        <v/>
      </c>
    </row>
    <row r="218" spans="1:31" x14ac:dyDescent="0.45">
      <c r="A218" t="str">
        <f>IF(ISBLANK(Games!$B218), "",Games!A218)</f>
        <v/>
      </c>
      <c r="B218" t="str">
        <f>IF(ISBLANK(Games!$B218), "",Games!B218)</f>
        <v/>
      </c>
      <c r="C218" t="str">
        <f>IF(ISBLANK(Games!$B218), "",Games!C218)</f>
        <v/>
      </c>
      <c r="D218" t="str">
        <f>IF(ISBLANK(Games!$B218), "",Games!D218)</f>
        <v/>
      </c>
      <c r="E218" t="str">
        <f>IF(ISBLANK(Games!$B218), "",Games!E218)</f>
        <v/>
      </c>
      <c r="F218" s="30" t="e">
        <f>'Calc - Win Probability'!N218</f>
        <v>#N/A</v>
      </c>
      <c r="G218" s="28" t="str">
        <f>Games!H218</f>
        <v/>
      </c>
      <c r="H218" s="64" t="str">
        <f>IF(ISBLANK(Games!B218), "", IF('Prediction Log'!$D218&lt;0, 'Prediction Log'!$B218, 'Prediction Log'!$C218))</f>
        <v/>
      </c>
      <c r="I218" s="60" t="str">
        <f>IF(ISBLANK(Games!$B218), "",Games!F218)</f>
        <v/>
      </c>
      <c r="J218" s="60" t="e">
        <f>IF('Prediction Log'!$F218&gt;0.5, 'Prediction Log'!$B218, IF('Prediction Log'!$F218&lt;0.5, 'Prediction Log'!$C218, "PICK"))</f>
        <v>#N/A</v>
      </c>
      <c r="K218" s="62" t="str">
        <f>IF(ISBLANK(Games!B218), "",IF('Prediction Log'!$J218='Prediction Log'!$B218, 'Prediction Log'!$F218, 1-'Prediction Log'!$F218))</f>
        <v/>
      </c>
      <c r="L218" s="28" t="str">
        <f>IF(ISBLANK(Games!$B218), "",Games!I218)</f>
        <v/>
      </c>
      <c r="P218" s="48" t="str">
        <f>IF(ISBLANK('Prediction Log'!$N218), "",'Prediction Log'!$O218-'Prediction Log'!$N218)</f>
        <v/>
      </c>
      <c r="Q218" s="55" t="str">
        <f>IF(ISBLANK('Prediction Log'!$N218), "",IF('Prediction Log'!$M218&lt;&gt;'Prediction Log'!$H218, "Y", IF(AND('Prediction Log'!$M218='Prediction Log'!$H218, ABS((-1*'Prediction Log'!$P218))&gt;ABS('Prediction Log'!$D218)), "Y", IF('Prediction Log'!$D218='Prediction Log'!$P218, "PUSH", "N"))))</f>
        <v/>
      </c>
      <c r="R218" s="56" t="str">
        <f>IF(ISBLANK('Prediction Log'!$M218), "",IF('Prediction Log'!$P218&lt;'Prediction Log'!$D218, "Y", IF('Prediction Log'!$P218='Prediction Log'!$D218, "PUSH", "N")))</f>
        <v/>
      </c>
      <c r="S218" s="56" t="str">
        <f>IF(ISBLANK('Prediction Log'!$M218), "",IF('Prediction Log'!$P218&lt;'Prediction Log'!$E218, "Y", IF('Prediction Log'!$P218='Prediction Log'!$E218, "PUSH", "N")))</f>
        <v/>
      </c>
      <c r="T218" s="66" t="str">
        <f>IF(ISBLANK('Prediction Log'!$M218), "",IF('Prediction Log'!$J218='Prediction Log'!$M218, "Y", "N"))</f>
        <v/>
      </c>
      <c r="U218" s="57" t="str">
        <f>IF(ISBLANK('Prediction Log'!$M218),"",IF('Prediction Log'!$M218='Prediction Log'!$H218, "Y", "N"))</f>
        <v/>
      </c>
      <c r="V218" s="52" t="str">
        <f>IF(ISBLANK('Prediction Log'!$M218), "",IF('Prediction Log'!$H218&lt;&gt;'Prediction Log'!$M218, "Y",IF(AND('Prediction Log'!$D218&gt;0, 'Prediction Log'!$P218&gt;'Prediction Log'!$D218), "Y", IF(AND('Prediction Log'!$D218&lt;0, 'Prediction Log'!$P218&lt;'Prediction Log'!$D218), "Y", IF('Prediction Log'!$P218='Prediction Log'!$D218, "PUSH", "N")))))</f>
        <v/>
      </c>
      <c r="W218" s="53" t="str">
        <f>IF(ISBLANK('Prediction Log'!$M218), "",IF(AND('Prediction Log'!$U218="Y", 'Prediction Log'!$V218="Y"), "Y", "N"))</f>
        <v/>
      </c>
      <c r="X218" s="54" t="str">
        <f>IF(ISBLANK('Prediction Log'!$M218),"",IF('Prediction Log'!$M218='Prediction Log'!$I218, "Y", "N"))</f>
        <v/>
      </c>
      <c r="Y218" s="54" t="str">
        <f>IF(ISBLANK('Prediction Log'!$M218), "", IF('Prediction Log'!$Z218="N", "N", "Y"))</f>
        <v/>
      </c>
      <c r="Z218" s="54" t="str">
        <f>IF(ISBLANK('Prediction Log'!$M218), "",IF('Prediction Log'!$I218&lt;&gt;'Prediction Log'!$M218, "Y",IF(AND('Prediction Log'!$E218&gt;0, 'Prediction Log'!$P218&gt;'Prediction Log'!$E218), "Y", IF(AND('Prediction Log'!$E218&lt;0, 'Prediction Log'!$P218&lt;'Prediction Log'!$E218), "Y", IF('Prediction Log'!$P218='Prediction Log'!$E218, "PUSH", "N")))))</f>
        <v/>
      </c>
      <c r="AA218" s="54" t="str">
        <f>IF(ISBLANK('Prediction Log'!$M218), "",IF(AND('Prediction Log'!$X218="Y", 'Prediction Log'!$Z218="Y"), "Y", "N"))</f>
        <v/>
      </c>
      <c r="AB218" s="53" t="str">
        <f>IF(ISBLANK('Prediction Log'!$M218), "",IF('Prediction Log'!$D218&gt;0, 'Prediction Log'!$P218-'Prediction Log'!$D218, IF('Prediction Log'!$D218&lt;0, -'Prediction Log'!$P218+'Prediction Log'!$D218, "NA")))</f>
        <v/>
      </c>
      <c r="AC218" s="53" t="str">
        <f>IF(ISBLANK('Prediction Log'!$M218), "",ABS('Prediction Log'!$AB218))</f>
        <v/>
      </c>
      <c r="AD218" s="54" t="str">
        <f>IF(ISBLANK('Prediction Log'!$M218), "",IF('Prediction Log'!$E218&gt;0, 'Prediction Log'!$P218-'Prediction Log'!$E218, IF('Prediction Log'!$E218&lt;0, -'Prediction Log'!$P218+'Prediction Log'!$E218, "NA")))</f>
        <v/>
      </c>
      <c r="AE218" s="54" t="str">
        <f>IF(ISBLANK('Prediction Log'!$M218), "",ABS('Prediction Log'!$AD218))</f>
        <v/>
      </c>
    </row>
    <row r="219" spans="1:31" x14ac:dyDescent="0.45">
      <c r="A219" t="str">
        <f>IF(ISBLANK(Games!$B219), "",Games!A219)</f>
        <v/>
      </c>
      <c r="B219" t="str">
        <f>IF(ISBLANK(Games!$B219), "",Games!B219)</f>
        <v/>
      </c>
      <c r="C219" t="str">
        <f>IF(ISBLANK(Games!$B219), "",Games!C219)</f>
        <v/>
      </c>
      <c r="D219" t="str">
        <f>IF(ISBLANK(Games!$B219), "",Games!D219)</f>
        <v/>
      </c>
      <c r="E219" t="str">
        <f>IF(ISBLANK(Games!$B219), "",Games!E219)</f>
        <v/>
      </c>
      <c r="F219" s="30" t="e">
        <f>'Calc - Win Probability'!N219</f>
        <v>#N/A</v>
      </c>
      <c r="G219" s="28" t="str">
        <f>Games!H219</f>
        <v/>
      </c>
      <c r="H219" s="64" t="str">
        <f>IF(ISBLANK(Games!B219), "", IF('Prediction Log'!$D219&lt;0, 'Prediction Log'!$B219, 'Prediction Log'!$C219))</f>
        <v/>
      </c>
      <c r="I219" s="60" t="str">
        <f>IF(ISBLANK(Games!$B219), "",Games!F219)</f>
        <v/>
      </c>
      <c r="J219" s="60" t="e">
        <f>IF('Prediction Log'!$F219&gt;0.5, 'Prediction Log'!$B219, IF('Prediction Log'!$F219&lt;0.5, 'Prediction Log'!$C219, "PICK"))</f>
        <v>#N/A</v>
      </c>
      <c r="K219" s="62" t="str">
        <f>IF(ISBLANK(Games!B219), "",IF('Prediction Log'!$J219='Prediction Log'!$B219, 'Prediction Log'!$F219, 1-'Prediction Log'!$F219))</f>
        <v/>
      </c>
      <c r="L219" s="28" t="str">
        <f>IF(ISBLANK(Games!$B219), "",Games!I219)</f>
        <v/>
      </c>
      <c r="P219" s="48" t="str">
        <f>IF(ISBLANK('Prediction Log'!$N219), "",'Prediction Log'!$O219-'Prediction Log'!$N219)</f>
        <v/>
      </c>
      <c r="Q219" s="55" t="str">
        <f>IF(ISBLANK('Prediction Log'!$N219), "",IF('Prediction Log'!$M219&lt;&gt;'Prediction Log'!$H219, "Y", IF(AND('Prediction Log'!$M219='Prediction Log'!$H219, ABS((-1*'Prediction Log'!$P219))&gt;ABS('Prediction Log'!$D219)), "Y", IF('Prediction Log'!$D219='Prediction Log'!$P219, "PUSH", "N"))))</f>
        <v/>
      </c>
      <c r="R219" s="56" t="str">
        <f>IF(ISBLANK('Prediction Log'!$M219), "",IF('Prediction Log'!$P219&lt;'Prediction Log'!$D219, "Y", IF('Prediction Log'!$P219='Prediction Log'!$D219, "PUSH", "N")))</f>
        <v/>
      </c>
      <c r="S219" s="56" t="str">
        <f>IF(ISBLANK('Prediction Log'!$M219), "",IF('Prediction Log'!$P219&lt;'Prediction Log'!$E219, "Y", IF('Prediction Log'!$P219='Prediction Log'!$E219, "PUSH", "N")))</f>
        <v/>
      </c>
      <c r="T219" s="66" t="str">
        <f>IF(ISBLANK('Prediction Log'!$M219), "",IF('Prediction Log'!$J219='Prediction Log'!$M219, "Y", "N"))</f>
        <v/>
      </c>
      <c r="U219" s="57" t="str">
        <f>IF(ISBLANK('Prediction Log'!$M219),"",IF('Prediction Log'!$M219='Prediction Log'!$H219, "Y", "N"))</f>
        <v/>
      </c>
      <c r="V219" s="52" t="str">
        <f>IF(ISBLANK('Prediction Log'!$M219), "",IF('Prediction Log'!$H219&lt;&gt;'Prediction Log'!$M219, "Y",IF(AND('Prediction Log'!$D219&gt;0, 'Prediction Log'!$P219&gt;'Prediction Log'!$D219), "Y", IF(AND('Prediction Log'!$D219&lt;0, 'Prediction Log'!$P219&lt;'Prediction Log'!$D219), "Y", IF('Prediction Log'!$P219='Prediction Log'!$D219, "PUSH", "N")))))</f>
        <v/>
      </c>
      <c r="W219" s="53" t="str">
        <f>IF(ISBLANK('Prediction Log'!$M219), "",IF(AND('Prediction Log'!$U219="Y", 'Prediction Log'!$V219="Y"), "Y", "N"))</f>
        <v/>
      </c>
      <c r="X219" s="54" t="str">
        <f>IF(ISBLANK('Prediction Log'!$M219),"",IF('Prediction Log'!$M219='Prediction Log'!$I219, "Y", "N"))</f>
        <v/>
      </c>
      <c r="Y219" s="54" t="str">
        <f>IF(ISBLANK('Prediction Log'!$M219), "", IF('Prediction Log'!$Z219="N", "N", "Y"))</f>
        <v/>
      </c>
      <c r="Z219" s="54" t="str">
        <f>IF(ISBLANK('Prediction Log'!$M219), "",IF('Prediction Log'!$I219&lt;&gt;'Prediction Log'!$M219, "Y",IF(AND('Prediction Log'!$E219&gt;0, 'Prediction Log'!$P219&gt;'Prediction Log'!$E219), "Y", IF(AND('Prediction Log'!$E219&lt;0, 'Prediction Log'!$P219&lt;'Prediction Log'!$E219), "Y", IF('Prediction Log'!$P219='Prediction Log'!$E219, "PUSH", "N")))))</f>
        <v/>
      </c>
      <c r="AA219" s="54" t="str">
        <f>IF(ISBLANK('Prediction Log'!$M219), "",IF(AND('Prediction Log'!$X219="Y", 'Prediction Log'!$Z219="Y"), "Y", "N"))</f>
        <v/>
      </c>
      <c r="AB219" s="53" t="str">
        <f>IF(ISBLANK('Prediction Log'!$M219), "",IF('Prediction Log'!$D219&gt;0, 'Prediction Log'!$P219-'Prediction Log'!$D219, IF('Prediction Log'!$D219&lt;0, -'Prediction Log'!$P219+'Prediction Log'!$D219, "NA")))</f>
        <v/>
      </c>
      <c r="AC219" s="53" t="str">
        <f>IF(ISBLANK('Prediction Log'!$M219), "",ABS('Prediction Log'!$AB219))</f>
        <v/>
      </c>
      <c r="AD219" s="54" t="str">
        <f>IF(ISBLANK('Prediction Log'!$M219), "",IF('Prediction Log'!$E219&gt;0, 'Prediction Log'!$P219-'Prediction Log'!$E219, IF('Prediction Log'!$E219&lt;0, -'Prediction Log'!$P219+'Prediction Log'!$E219, "NA")))</f>
        <v/>
      </c>
      <c r="AE219" s="54" t="str">
        <f>IF(ISBLANK('Prediction Log'!$M219), "",ABS('Prediction Log'!$AD219))</f>
        <v/>
      </c>
    </row>
    <row r="220" spans="1:31" x14ac:dyDescent="0.45">
      <c r="A220" t="str">
        <f>IF(ISBLANK(Games!$B220), "",Games!A220)</f>
        <v/>
      </c>
      <c r="B220" t="str">
        <f>IF(ISBLANK(Games!$B220), "",Games!B220)</f>
        <v/>
      </c>
      <c r="C220" t="str">
        <f>IF(ISBLANK(Games!$B220), "",Games!C220)</f>
        <v/>
      </c>
      <c r="D220" t="str">
        <f>IF(ISBLANK(Games!$B220), "",Games!D220)</f>
        <v/>
      </c>
      <c r="E220" t="str">
        <f>IF(ISBLANK(Games!$B220), "",Games!E220)</f>
        <v/>
      </c>
      <c r="F220" s="30" t="e">
        <f>'Calc - Win Probability'!N220</f>
        <v>#N/A</v>
      </c>
      <c r="G220" s="28" t="str">
        <f>Games!H220</f>
        <v/>
      </c>
      <c r="H220" s="64" t="str">
        <f>IF(ISBLANK(Games!B220), "", IF('Prediction Log'!$D220&lt;0, 'Prediction Log'!$B220, 'Prediction Log'!$C220))</f>
        <v/>
      </c>
      <c r="I220" s="60" t="str">
        <f>IF(ISBLANK(Games!$B220), "",Games!F220)</f>
        <v/>
      </c>
      <c r="J220" s="60" t="e">
        <f>IF('Prediction Log'!$F220&gt;0.5, 'Prediction Log'!$B220, IF('Prediction Log'!$F220&lt;0.5, 'Prediction Log'!$C220, "PICK"))</f>
        <v>#N/A</v>
      </c>
      <c r="K220" s="62" t="str">
        <f>IF(ISBLANK(Games!B220), "",IF('Prediction Log'!$J220='Prediction Log'!$B220, 'Prediction Log'!$F220, 1-'Prediction Log'!$F220))</f>
        <v/>
      </c>
      <c r="L220" s="28" t="str">
        <f>IF(ISBLANK(Games!$B220), "",Games!I220)</f>
        <v/>
      </c>
      <c r="P220" s="48" t="str">
        <f>IF(ISBLANK('Prediction Log'!$N220), "",'Prediction Log'!$O220-'Prediction Log'!$N220)</f>
        <v/>
      </c>
      <c r="Q220" s="55" t="str">
        <f>IF(ISBLANK('Prediction Log'!$N220), "",IF('Prediction Log'!$M220&lt;&gt;'Prediction Log'!$H220, "Y", IF(AND('Prediction Log'!$M220='Prediction Log'!$H220, ABS((-1*'Prediction Log'!$P220))&gt;ABS('Prediction Log'!$D220)), "Y", IF('Prediction Log'!$D220='Prediction Log'!$P220, "PUSH", "N"))))</f>
        <v/>
      </c>
      <c r="R220" s="56" t="str">
        <f>IF(ISBLANK('Prediction Log'!$M220), "",IF('Prediction Log'!$P220&lt;'Prediction Log'!$D220, "Y", IF('Prediction Log'!$P220='Prediction Log'!$D220, "PUSH", "N")))</f>
        <v/>
      </c>
      <c r="S220" s="56" t="str">
        <f>IF(ISBLANK('Prediction Log'!$M220), "",IF('Prediction Log'!$P220&lt;'Prediction Log'!$E220, "Y", IF('Prediction Log'!$P220='Prediction Log'!$E220, "PUSH", "N")))</f>
        <v/>
      </c>
      <c r="T220" s="66" t="str">
        <f>IF(ISBLANK('Prediction Log'!$M220), "",IF('Prediction Log'!$J220='Prediction Log'!$M220, "Y", "N"))</f>
        <v/>
      </c>
      <c r="U220" s="57" t="str">
        <f>IF(ISBLANK('Prediction Log'!$M220),"",IF('Prediction Log'!$M220='Prediction Log'!$H220, "Y", "N"))</f>
        <v/>
      </c>
      <c r="V220" s="52" t="str">
        <f>IF(ISBLANK('Prediction Log'!$M220), "",IF('Prediction Log'!$H220&lt;&gt;'Prediction Log'!$M220, "Y",IF(AND('Prediction Log'!$D220&gt;0, 'Prediction Log'!$P220&gt;'Prediction Log'!$D220), "Y", IF(AND('Prediction Log'!$D220&lt;0, 'Prediction Log'!$P220&lt;'Prediction Log'!$D220), "Y", IF('Prediction Log'!$P220='Prediction Log'!$D220, "PUSH", "N")))))</f>
        <v/>
      </c>
      <c r="W220" s="53" t="str">
        <f>IF(ISBLANK('Prediction Log'!$M220), "",IF(AND('Prediction Log'!$U220="Y", 'Prediction Log'!$V220="Y"), "Y", "N"))</f>
        <v/>
      </c>
      <c r="X220" s="54" t="str">
        <f>IF(ISBLANK('Prediction Log'!$M220),"",IF('Prediction Log'!$M220='Prediction Log'!$I220, "Y", "N"))</f>
        <v/>
      </c>
      <c r="Y220" s="54" t="str">
        <f>IF(ISBLANK('Prediction Log'!$M220), "", IF('Prediction Log'!$Z220="N", "N", "Y"))</f>
        <v/>
      </c>
      <c r="Z220" s="54" t="str">
        <f>IF(ISBLANK('Prediction Log'!$M220), "",IF('Prediction Log'!$I220&lt;&gt;'Prediction Log'!$M220, "Y",IF(AND('Prediction Log'!$E220&gt;0, 'Prediction Log'!$P220&gt;'Prediction Log'!$E220), "Y", IF(AND('Prediction Log'!$E220&lt;0, 'Prediction Log'!$P220&lt;'Prediction Log'!$E220), "Y", IF('Prediction Log'!$P220='Prediction Log'!$E220, "PUSH", "N")))))</f>
        <v/>
      </c>
      <c r="AA220" s="54" t="str">
        <f>IF(ISBLANK('Prediction Log'!$M220), "",IF(AND('Prediction Log'!$X220="Y", 'Prediction Log'!$Z220="Y"), "Y", "N"))</f>
        <v/>
      </c>
      <c r="AB220" s="53" t="str">
        <f>IF(ISBLANK('Prediction Log'!$M220), "",IF('Prediction Log'!$D220&gt;0, 'Prediction Log'!$P220-'Prediction Log'!$D220, IF('Prediction Log'!$D220&lt;0, -'Prediction Log'!$P220+'Prediction Log'!$D220, "NA")))</f>
        <v/>
      </c>
      <c r="AC220" s="53" t="str">
        <f>IF(ISBLANK('Prediction Log'!$M220), "",ABS('Prediction Log'!$AB220))</f>
        <v/>
      </c>
      <c r="AD220" s="54" t="str">
        <f>IF(ISBLANK('Prediction Log'!$M220), "",IF('Prediction Log'!$E220&gt;0, 'Prediction Log'!$P220-'Prediction Log'!$E220, IF('Prediction Log'!$E220&lt;0, -'Prediction Log'!$P220+'Prediction Log'!$E220, "NA")))</f>
        <v/>
      </c>
      <c r="AE220" s="54" t="str">
        <f>IF(ISBLANK('Prediction Log'!$M220), "",ABS('Prediction Log'!$AD220))</f>
        <v/>
      </c>
    </row>
    <row r="221" spans="1:31" x14ac:dyDescent="0.45">
      <c r="A221" t="str">
        <f>IF(ISBLANK(Games!$B221), "",Games!A221)</f>
        <v/>
      </c>
      <c r="B221" t="str">
        <f>IF(ISBLANK(Games!$B221), "",Games!B221)</f>
        <v/>
      </c>
      <c r="C221" t="str">
        <f>IF(ISBLANK(Games!$B221), "",Games!C221)</f>
        <v/>
      </c>
      <c r="D221" t="str">
        <f>IF(ISBLANK(Games!$B221), "",Games!D221)</f>
        <v/>
      </c>
      <c r="E221" t="str">
        <f>IF(ISBLANK(Games!$B221), "",Games!E221)</f>
        <v/>
      </c>
      <c r="F221" s="30" t="e">
        <f>'Calc - Win Probability'!N221</f>
        <v>#N/A</v>
      </c>
      <c r="G221" s="28" t="str">
        <f>Games!H221</f>
        <v/>
      </c>
      <c r="H221" s="64" t="str">
        <f>IF(ISBLANK(Games!B221), "", IF('Prediction Log'!$D221&lt;0, 'Prediction Log'!$B221, 'Prediction Log'!$C221))</f>
        <v/>
      </c>
      <c r="I221" s="60" t="str">
        <f>IF(ISBLANK(Games!$B221), "",Games!F221)</f>
        <v/>
      </c>
      <c r="J221" s="60" t="e">
        <f>IF('Prediction Log'!$F221&gt;0.5, 'Prediction Log'!$B221, IF('Prediction Log'!$F221&lt;0.5, 'Prediction Log'!$C221, "PICK"))</f>
        <v>#N/A</v>
      </c>
      <c r="K221" s="62" t="str">
        <f>IF(ISBLANK(Games!B221), "",IF('Prediction Log'!$J221='Prediction Log'!$B221, 'Prediction Log'!$F221, 1-'Prediction Log'!$F221))</f>
        <v/>
      </c>
      <c r="L221" s="28" t="str">
        <f>IF(ISBLANK(Games!$B221), "",Games!I221)</f>
        <v/>
      </c>
      <c r="P221" s="48" t="str">
        <f>IF(ISBLANK('Prediction Log'!$N221), "",'Prediction Log'!$O221-'Prediction Log'!$N221)</f>
        <v/>
      </c>
      <c r="Q221" s="55" t="str">
        <f>IF(ISBLANK('Prediction Log'!$N221), "",IF('Prediction Log'!$M221&lt;&gt;'Prediction Log'!$H221, "Y", IF(AND('Prediction Log'!$M221='Prediction Log'!$H221, ABS((-1*'Prediction Log'!$P221))&gt;ABS('Prediction Log'!$D221)), "Y", IF('Prediction Log'!$D221='Prediction Log'!$P221, "PUSH", "N"))))</f>
        <v/>
      </c>
      <c r="R221" s="56" t="str">
        <f>IF(ISBLANK('Prediction Log'!$M221), "",IF('Prediction Log'!$P221&lt;'Prediction Log'!$D221, "Y", IF('Prediction Log'!$P221='Prediction Log'!$D221, "PUSH", "N")))</f>
        <v/>
      </c>
      <c r="S221" s="56" t="str">
        <f>IF(ISBLANK('Prediction Log'!$M221), "",IF('Prediction Log'!$P221&lt;'Prediction Log'!$E221, "Y", IF('Prediction Log'!$P221='Prediction Log'!$E221, "PUSH", "N")))</f>
        <v/>
      </c>
      <c r="T221" s="66" t="str">
        <f>IF(ISBLANK('Prediction Log'!$M221), "",IF('Prediction Log'!$J221='Prediction Log'!$M221, "Y", "N"))</f>
        <v/>
      </c>
      <c r="U221" s="57" t="str">
        <f>IF(ISBLANK('Prediction Log'!$M221),"",IF('Prediction Log'!$M221='Prediction Log'!$H221, "Y", "N"))</f>
        <v/>
      </c>
      <c r="V221" s="52" t="str">
        <f>IF(ISBLANK('Prediction Log'!$M221), "",IF('Prediction Log'!$H221&lt;&gt;'Prediction Log'!$M221, "Y",IF(AND('Prediction Log'!$D221&gt;0, 'Prediction Log'!$P221&gt;'Prediction Log'!$D221), "Y", IF(AND('Prediction Log'!$D221&lt;0, 'Prediction Log'!$P221&lt;'Prediction Log'!$D221), "Y", IF('Prediction Log'!$P221='Prediction Log'!$D221, "PUSH", "N")))))</f>
        <v/>
      </c>
      <c r="W221" s="53" t="str">
        <f>IF(ISBLANK('Prediction Log'!$M221), "",IF(AND('Prediction Log'!$U221="Y", 'Prediction Log'!$V221="Y"), "Y", "N"))</f>
        <v/>
      </c>
      <c r="X221" s="54" t="str">
        <f>IF(ISBLANK('Prediction Log'!$M221),"",IF('Prediction Log'!$M221='Prediction Log'!$I221, "Y", "N"))</f>
        <v/>
      </c>
      <c r="Y221" s="54" t="str">
        <f>IF(ISBLANK('Prediction Log'!$M221), "", IF('Prediction Log'!$Z221="N", "N", "Y"))</f>
        <v/>
      </c>
      <c r="Z221" s="54" t="str">
        <f>IF(ISBLANK('Prediction Log'!$M221), "",IF('Prediction Log'!$I221&lt;&gt;'Prediction Log'!$M221, "Y",IF(AND('Prediction Log'!$E221&gt;0, 'Prediction Log'!$P221&gt;'Prediction Log'!$E221), "Y", IF(AND('Prediction Log'!$E221&lt;0, 'Prediction Log'!$P221&lt;'Prediction Log'!$E221), "Y", IF('Prediction Log'!$P221='Prediction Log'!$E221, "PUSH", "N")))))</f>
        <v/>
      </c>
      <c r="AA221" s="54" t="str">
        <f>IF(ISBLANK('Prediction Log'!$M221), "",IF(AND('Prediction Log'!$X221="Y", 'Prediction Log'!$Z221="Y"), "Y", "N"))</f>
        <v/>
      </c>
      <c r="AB221" s="53" t="str">
        <f>IF(ISBLANK('Prediction Log'!$M221), "",IF('Prediction Log'!$D221&gt;0, 'Prediction Log'!$P221-'Prediction Log'!$D221, IF('Prediction Log'!$D221&lt;0, -'Prediction Log'!$P221+'Prediction Log'!$D221, "NA")))</f>
        <v/>
      </c>
      <c r="AC221" s="53" t="str">
        <f>IF(ISBLANK('Prediction Log'!$M221), "",ABS('Prediction Log'!$AB221))</f>
        <v/>
      </c>
      <c r="AD221" s="54" t="str">
        <f>IF(ISBLANK('Prediction Log'!$M221), "",IF('Prediction Log'!$E221&gt;0, 'Prediction Log'!$P221-'Prediction Log'!$E221, IF('Prediction Log'!$E221&lt;0, -'Prediction Log'!$P221+'Prediction Log'!$E221, "NA")))</f>
        <v/>
      </c>
      <c r="AE221" s="54" t="str">
        <f>IF(ISBLANK('Prediction Log'!$M221), "",ABS('Prediction Log'!$AD221))</f>
        <v/>
      </c>
    </row>
    <row r="222" spans="1:31" x14ac:dyDescent="0.45">
      <c r="A222" t="str">
        <f>IF(ISBLANK(Games!$B222), "",Games!A222)</f>
        <v/>
      </c>
      <c r="B222" t="str">
        <f>IF(ISBLANK(Games!$B222), "",Games!B222)</f>
        <v/>
      </c>
      <c r="C222" t="str">
        <f>IF(ISBLANK(Games!$B222), "",Games!C222)</f>
        <v/>
      </c>
      <c r="D222" t="str">
        <f>IF(ISBLANK(Games!$B222), "",Games!D222)</f>
        <v/>
      </c>
      <c r="E222" t="str">
        <f>IF(ISBLANK(Games!$B222), "",Games!E222)</f>
        <v/>
      </c>
      <c r="F222" s="30" t="e">
        <f>'Calc - Win Probability'!N222</f>
        <v>#N/A</v>
      </c>
      <c r="G222" s="28" t="str">
        <f>Games!H222</f>
        <v/>
      </c>
      <c r="H222" s="64" t="str">
        <f>IF(ISBLANK(Games!B222), "", IF('Prediction Log'!$D222&lt;0, 'Prediction Log'!$B222, 'Prediction Log'!$C222))</f>
        <v/>
      </c>
      <c r="I222" s="60" t="str">
        <f>IF(ISBLANK(Games!$B222), "",Games!F222)</f>
        <v/>
      </c>
      <c r="J222" s="60" t="e">
        <f>IF('Prediction Log'!$F222&gt;0.5, 'Prediction Log'!$B222, IF('Prediction Log'!$F222&lt;0.5, 'Prediction Log'!$C222, "PICK"))</f>
        <v>#N/A</v>
      </c>
      <c r="K222" s="62" t="str">
        <f>IF(ISBLANK(Games!B222), "",IF('Prediction Log'!$J222='Prediction Log'!$B222, 'Prediction Log'!$F222, 1-'Prediction Log'!$F222))</f>
        <v/>
      </c>
      <c r="L222" s="28" t="str">
        <f>IF(ISBLANK(Games!$B222), "",Games!I222)</f>
        <v/>
      </c>
      <c r="P222" s="48" t="str">
        <f>IF(ISBLANK('Prediction Log'!$N222), "",'Prediction Log'!$O222-'Prediction Log'!$N222)</f>
        <v/>
      </c>
      <c r="Q222" s="55" t="str">
        <f>IF(ISBLANK('Prediction Log'!$N222), "",IF('Prediction Log'!$M222&lt;&gt;'Prediction Log'!$H222, "Y", IF(AND('Prediction Log'!$M222='Prediction Log'!$H222, ABS((-1*'Prediction Log'!$P222))&gt;ABS('Prediction Log'!$D222)), "Y", IF('Prediction Log'!$D222='Prediction Log'!$P222, "PUSH", "N"))))</f>
        <v/>
      </c>
      <c r="R222" s="56" t="str">
        <f>IF(ISBLANK('Prediction Log'!$M222), "",IF('Prediction Log'!$P222&lt;'Prediction Log'!$D222, "Y", IF('Prediction Log'!$P222='Prediction Log'!$D222, "PUSH", "N")))</f>
        <v/>
      </c>
      <c r="S222" s="56" t="str">
        <f>IF(ISBLANK('Prediction Log'!$M222), "",IF('Prediction Log'!$P222&lt;'Prediction Log'!$E222, "Y", IF('Prediction Log'!$P222='Prediction Log'!$E222, "PUSH", "N")))</f>
        <v/>
      </c>
      <c r="T222" s="66" t="str">
        <f>IF(ISBLANK('Prediction Log'!$M222), "",IF('Prediction Log'!$J222='Prediction Log'!$M222, "Y", "N"))</f>
        <v/>
      </c>
      <c r="U222" s="57" t="str">
        <f>IF(ISBLANK('Prediction Log'!$M222),"",IF('Prediction Log'!$M222='Prediction Log'!$H222, "Y", "N"))</f>
        <v/>
      </c>
      <c r="V222" s="52" t="str">
        <f>IF(ISBLANK('Prediction Log'!$M222), "",IF('Prediction Log'!$H222&lt;&gt;'Prediction Log'!$M222, "Y",IF(AND('Prediction Log'!$D222&gt;0, 'Prediction Log'!$P222&gt;'Prediction Log'!$D222), "Y", IF(AND('Prediction Log'!$D222&lt;0, 'Prediction Log'!$P222&lt;'Prediction Log'!$D222), "Y", IF('Prediction Log'!$P222='Prediction Log'!$D222, "PUSH", "N")))))</f>
        <v/>
      </c>
      <c r="W222" s="53" t="str">
        <f>IF(ISBLANK('Prediction Log'!$M222), "",IF(AND('Prediction Log'!$U222="Y", 'Prediction Log'!$V222="Y"), "Y", "N"))</f>
        <v/>
      </c>
      <c r="X222" s="54" t="str">
        <f>IF(ISBLANK('Prediction Log'!$M222),"",IF('Prediction Log'!$M222='Prediction Log'!$I222, "Y", "N"))</f>
        <v/>
      </c>
      <c r="Y222" s="54" t="str">
        <f>IF(ISBLANK('Prediction Log'!$M222), "", IF('Prediction Log'!$Z222="N", "N", "Y"))</f>
        <v/>
      </c>
      <c r="Z222" s="54" t="str">
        <f>IF(ISBLANK('Prediction Log'!$M222), "",IF('Prediction Log'!$I222&lt;&gt;'Prediction Log'!$M222, "Y",IF(AND('Prediction Log'!$E222&gt;0, 'Prediction Log'!$P222&gt;'Prediction Log'!$E222), "Y", IF(AND('Prediction Log'!$E222&lt;0, 'Prediction Log'!$P222&lt;'Prediction Log'!$E222), "Y", IF('Prediction Log'!$P222='Prediction Log'!$E222, "PUSH", "N")))))</f>
        <v/>
      </c>
      <c r="AA222" s="54" t="str">
        <f>IF(ISBLANK('Prediction Log'!$M222), "",IF(AND('Prediction Log'!$X222="Y", 'Prediction Log'!$Z222="Y"), "Y", "N"))</f>
        <v/>
      </c>
      <c r="AB222" s="53" t="str">
        <f>IF(ISBLANK('Prediction Log'!$M222), "",IF('Prediction Log'!$D222&gt;0, 'Prediction Log'!$P222-'Prediction Log'!$D222, IF('Prediction Log'!$D222&lt;0, -'Prediction Log'!$P222+'Prediction Log'!$D222, "NA")))</f>
        <v/>
      </c>
      <c r="AC222" s="53" t="str">
        <f>IF(ISBLANK('Prediction Log'!$M222), "",ABS('Prediction Log'!$AB222))</f>
        <v/>
      </c>
      <c r="AD222" s="54" t="str">
        <f>IF(ISBLANK('Prediction Log'!$M222), "",IF('Prediction Log'!$E222&gt;0, 'Prediction Log'!$P222-'Prediction Log'!$E222, IF('Prediction Log'!$E222&lt;0, -'Prediction Log'!$P222+'Prediction Log'!$E222, "NA")))</f>
        <v/>
      </c>
      <c r="AE222" s="54" t="str">
        <f>IF(ISBLANK('Prediction Log'!$M222), "",ABS('Prediction Log'!$AD222))</f>
        <v/>
      </c>
    </row>
    <row r="223" spans="1:31" x14ac:dyDescent="0.45">
      <c r="A223" t="str">
        <f>IF(ISBLANK(Games!$B223), "",Games!A223)</f>
        <v/>
      </c>
      <c r="B223" t="str">
        <f>IF(ISBLANK(Games!$B223), "",Games!B223)</f>
        <v/>
      </c>
      <c r="C223" t="str">
        <f>IF(ISBLANK(Games!$B223), "",Games!C223)</f>
        <v/>
      </c>
      <c r="D223" t="str">
        <f>IF(ISBLANK(Games!$B223), "",Games!D223)</f>
        <v/>
      </c>
      <c r="E223" t="str">
        <f>IF(ISBLANK(Games!$B223), "",Games!E223)</f>
        <v/>
      </c>
      <c r="F223" s="30" t="e">
        <f>'Calc - Win Probability'!N223</f>
        <v>#N/A</v>
      </c>
      <c r="G223" s="28" t="str">
        <f>Games!H223</f>
        <v/>
      </c>
      <c r="H223" s="64" t="str">
        <f>IF(ISBLANK(Games!B223), "", IF('Prediction Log'!$D223&lt;0, 'Prediction Log'!$B223, 'Prediction Log'!$C223))</f>
        <v/>
      </c>
      <c r="I223" s="60" t="str">
        <f>IF(ISBLANK(Games!$B223), "",Games!F223)</f>
        <v/>
      </c>
      <c r="J223" s="60" t="e">
        <f>IF('Prediction Log'!$F223&gt;0.5, 'Prediction Log'!$B223, IF('Prediction Log'!$F223&lt;0.5, 'Prediction Log'!$C223, "PICK"))</f>
        <v>#N/A</v>
      </c>
      <c r="K223" s="62" t="str">
        <f>IF(ISBLANK(Games!B223), "",IF('Prediction Log'!$J223='Prediction Log'!$B223, 'Prediction Log'!$F223, 1-'Prediction Log'!$F223))</f>
        <v/>
      </c>
      <c r="L223" s="28" t="str">
        <f>IF(ISBLANK(Games!$B223), "",Games!I223)</f>
        <v/>
      </c>
      <c r="P223" s="48" t="str">
        <f>IF(ISBLANK('Prediction Log'!$N223), "",'Prediction Log'!$O223-'Prediction Log'!$N223)</f>
        <v/>
      </c>
      <c r="Q223" s="55" t="str">
        <f>IF(ISBLANK('Prediction Log'!$N223), "",IF('Prediction Log'!$M223&lt;&gt;'Prediction Log'!$H223, "Y", IF(AND('Prediction Log'!$M223='Prediction Log'!$H223, ABS((-1*'Prediction Log'!$P223))&gt;ABS('Prediction Log'!$D223)), "Y", IF('Prediction Log'!$D223='Prediction Log'!$P223, "PUSH", "N"))))</f>
        <v/>
      </c>
      <c r="R223" s="56" t="str">
        <f>IF(ISBLANK('Prediction Log'!$M223), "",IF('Prediction Log'!$P223&lt;'Prediction Log'!$D223, "Y", IF('Prediction Log'!$P223='Prediction Log'!$D223, "PUSH", "N")))</f>
        <v/>
      </c>
      <c r="S223" s="56" t="str">
        <f>IF(ISBLANK('Prediction Log'!$M223), "",IF('Prediction Log'!$P223&lt;'Prediction Log'!$E223, "Y", IF('Prediction Log'!$P223='Prediction Log'!$E223, "PUSH", "N")))</f>
        <v/>
      </c>
      <c r="T223" s="66" t="str">
        <f>IF(ISBLANK('Prediction Log'!$M223), "",IF('Prediction Log'!$J223='Prediction Log'!$M223, "Y", "N"))</f>
        <v/>
      </c>
      <c r="U223" s="57" t="str">
        <f>IF(ISBLANK('Prediction Log'!$M223),"",IF('Prediction Log'!$M223='Prediction Log'!$H223, "Y", "N"))</f>
        <v/>
      </c>
      <c r="V223" s="52" t="str">
        <f>IF(ISBLANK('Prediction Log'!$M223), "",IF('Prediction Log'!$H223&lt;&gt;'Prediction Log'!$M223, "Y",IF(AND('Prediction Log'!$D223&gt;0, 'Prediction Log'!$P223&gt;'Prediction Log'!$D223), "Y", IF(AND('Prediction Log'!$D223&lt;0, 'Prediction Log'!$P223&lt;'Prediction Log'!$D223), "Y", IF('Prediction Log'!$P223='Prediction Log'!$D223, "PUSH", "N")))))</f>
        <v/>
      </c>
      <c r="W223" s="53" t="str">
        <f>IF(ISBLANK('Prediction Log'!$M223), "",IF(AND('Prediction Log'!$U223="Y", 'Prediction Log'!$V223="Y"), "Y", "N"))</f>
        <v/>
      </c>
      <c r="X223" s="54" t="str">
        <f>IF(ISBLANK('Prediction Log'!$M223),"",IF('Prediction Log'!$M223='Prediction Log'!$I223, "Y", "N"))</f>
        <v/>
      </c>
      <c r="Y223" s="54" t="str">
        <f>IF(ISBLANK('Prediction Log'!$M223), "", IF('Prediction Log'!$Z223="N", "N", "Y"))</f>
        <v/>
      </c>
      <c r="Z223" s="54" t="str">
        <f>IF(ISBLANK('Prediction Log'!$M223), "",IF('Prediction Log'!$I223&lt;&gt;'Prediction Log'!$M223, "Y",IF(AND('Prediction Log'!$E223&gt;0, 'Prediction Log'!$P223&gt;'Prediction Log'!$E223), "Y", IF(AND('Prediction Log'!$E223&lt;0, 'Prediction Log'!$P223&lt;'Prediction Log'!$E223), "Y", IF('Prediction Log'!$P223='Prediction Log'!$E223, "PUSH", "N")))))</f>
        <v/>
      </c>
      <c r="AA223" s="54" t="str">
        <f>IF(ISBLANK('Prediction Log'!$M223), "",IF(AND('Prediction Log'!$X223="Y", 'Prediction Log'!$Z223="Y"), "Y", "N"))</f>
        <v/>
      </c>
      <c r="AB223" s="53" t="str">
        <f>IF(ISBLANK('Prediction Log'!$M223), "",IF('Prediction Log'!$D223&gt;0, 'Prediction Log'!$P223-'Prediction Log'!$D223, IF('Prediction Log'!$D223&lt;0, -'Prediction Log'!$P223+'Prediction Log'!$D223, "NA")))</f>
        <v/>
      </c>
      <c r="AC223" s="53" t="str">
        <f>IF(ISBLANK('Prediction Log'!$M223), "",ABS('Prediction Log'!$AB223))</f>
        <v/>
      </c>
      <c r="AD223" s="54" t="str">
        <f>IF(ISBLANK('Prediction Log'!$M223), "",IF('Prediction Log'!$E223&gt;0, 'Prediction Log'!$P223-'Prediction Log'!$E223, IF('Prediction Log'!$E223&lt;0, -'Prediction Log'!$P223+'Prediction Log'!$E223, "NA")))</f>
        <v/>
      </c>
      <c r="AE223" s="54" t="str">
        <f>IF(ISBLANK('Prediction Log'!$M223), "",ABS('Prediction Log'!$AD223))</f>
        <v/>
      </c>
    </row>
    <row r="224" spans="1:31" x14ac:dyDescent="0.45">
      <c r="A224" t="str">
        <f>IF(ISBLANK(Games!$B224), "",Games!A224)</f>
        <v/>
      </c>
      <c r="B224" t="str">
        <f>IF(ISBLANK(Games!$B224), "",Games!B224)</f>
        <v/>
      </c>
      <c r="C224" t="str">
        <f>IF(ISBLANK(Games!$B224), "",Games!C224)</f>
        <v/>
      </c>
      <c r="D224" t="str">
        <f>IF(ISBLANK(Games!$B224), "",Games!D224)</f>
        <v/>
      </c>
      <c r="E224" t="str">
        <f>IF(ISBLANK(Games!$B224), "",Games!E224)</f>
        <v/>
      </c>
      <c r="F224" s="30" t="e">
        <f>'Calc - Win Probability'!N224</f>
        <v>#N/A</v>
      </c>
      <c r="G224" s="28" t="str">
        <f>Games!H224</f>
        <v/>
      </c>
      <c r="H224" s="64" t="str">
        <f>IF(ISBLANK(Games!B224), "", IF('Prediction Log'!$D224&lt;0, 'Prediction Log'!$B224, 'Prediction Log'!$C224))</f>
        <v/>
      </c>
      <c r="I224" s="60" t="str">
        <f>IF(ISBLANK(Games!$B224), "",Games!F224)</f>
        <v/>
      </c>
      <c r="J224" s="60" t="e">
        <f>IF('Prediction Log'!$F224&gt;0.5, 'Prediction Log'!$B224, IF('Prediction Log'!$F224&lt;0.5, 'Prediction Log'!$C224, "PICK"))</f>
        <v>#N/A</v>
      </c>
      <c r="K224" s="62" t="str">
        <f>IF(ISBLANK(Games!B224), "",IF('Prediction Log'!$J224='Prediction Log'!$B224, 'Prediction Log'!$F224, 1-'Prediction Log'!$F224))</f>
        <v/>
      </c>
      <c r="L224" s="28" t="str">
        <f>IF(ISBLANK(Games!$B224), "",Games!I224)</f>
        <v/>
      </c>
      <c r="P224" s="48" t="str">
        <f>IF(ISBLANK('Prediction Log'!$N224), "",'Prediction Log'!$O224-'Prediction Log'!$N224)</f>
        <v/>
      </c>
      <c r="Q224" s="55" t="str">
        <f>IF(ISBLANK('Prediction Log'!$N224), "",IF('Prediction Log'!$M224&lt;&gt;'Prediction Log'!$H224, "Y", IF(AND('Prediction Log'!$M224='Prediction Log'!$H224, ABS((-1*'Prediction Log'!$P224))&gt;ABS('Prediction Log'!$D224)), "Y", IF('Prediction Log'!$D224='Prediction Log'!$P224, "PUSH", "N"))))</f>
        <v/>
      </c>
      <c r="R224" s="56" t="str">
        <f>IF(ISBLANK('Prediction Log'!$M224), "",IF('Prediction Log'!$P224&lt;'Prediction Log'!$D224, "Y", IF('Prediction Log'!$P224='Prediction Log'!$D224, "PUSH", "N")))</f>
        <v/>
      </c>
      <c r="S224" s="56" t="str">
        <f>IF(ISBLANK('Prediction Log'!$M224), "",IF('Prediction Log'!$P224&lt;'Prediction Log'!$E224, "Y", IF('Prediction Log'!$P224='Prediction Log'!$E224, "PUSH", "N")))</f>
        <v/>
      </c>
      <c r="T224" s="66" t="str">
        <f>IF(ISBLANK('Prediction Log'!$M224), "",IF('Prediction Log'!$J224='Prediction Log'!$M224, "Y", "N"))</f>
        <v/>
      </c>
      <c r="U224" s="57" t="str">
        <f>IF(ISBLANK('Prediction Log'!$M224),"",IF('Prediction Log'!$M224='Prediction Log'!$H224, "Y", "N"))</f>
        <v/>
      </c>
      <c r="V224" s="52" t="str">
        <f>IF(ISBLANK('Prediction Log'!$M224), "",IF('Prediction Log'!$H224&lt;&gt;'Prediction Log'!$M224, "Y",IF(AND('Prediction Log'!$D224&gt;0, 'Prediction Log'!$P224&gt;'Prediction Log'!$D224), "Y", IF(AND('Prediction Log'!$D224&lt;0, 'Prediction Log'!$P224&lt;'Prediction Log'!$D224), "Y", IF('Prediction Log'!$P224='Prediction Log'!$D224, "PUSH", "N")))))</f>
        <v/>
      </c>
      <c r="W224" s="53" t="str">
        <f>IF(ISBLANK('Prediction Log'!$M224), "",IF(AND('Prediction Log'!$U224="Y", 'Prediction Log'!$V224="Y"), "Y", "N"))</f>
        <v/>
      </c>
      <c r="X224" s="54" t="str">
        <f>IF(ISBLANK('Prediction Log'!$M224),"",IF('Prediction Log'!$M224='Prediction Log'!$I224, "Y", "N"))</f>
        <v/>
      </c>
      <c r="Y224" s="54" t="str">
        <f>IF(ISBLANK('Prediction Log'!$M224), "", IF('Prediction Log'!$Z224="N", "N", "Y"))</f>
        <v/>
      </c>
      <c r="Z224" s="54" t="str">
        <f>IF(ISBLANK('Prediction Log'!$M224), "",IF('Prediction Log'!$I224&lt;&gt;'Prediction Log'!$M224, "Y",IF(AND('Prediction Log'!$E224&gt;0, 'Prediction Log'!$P224&gt;'Prediction Log'!$E224), "Y", IF(AND('Prediction Log'!$E224&lt;0, 'Prediction Log'!$P224&lt;'Prediction Log'!$E224), "Y", IF('Prediction Log'!$P224='Prediction Log'!$E224, "PUSH", "N")))))</f>
        <v/>
      </c>
      <c r="AA224" s="54" t="str">
        <f>IF(ISBLANK('Prediction Log'!$M224), "",IF(AND('Prediction Log'!$X224="Y", 'Prediction Log'!$Z224="Y"), "Y", "N"))</f>
        <v/>
      </c>
      <c r="AB224" s="53" t="str">
        <f>IF(ISBLANK('Prediction Log'!$M224), "",IF('Prediction Log'!$D224&gt;0, 'Prediction Log'!$P224-'Prediction Log'!$D224, IF('Prediction Log'!$D224&lt;0, -'Prediction Log'!$P224+'Prediction Log'!$D224, "NA")))</f>
        <v/>
      </c>
      <c r="AC224" s="53" t="str">
        <f>IF(ISBLANK('Prediction Log'!$M224), "",ABS('Prediction Log'!$AB224))</f>
        <v/>
      </c>
      <c r="AD224" s="54" t="str">
        <f>IF(ISBLANK('Prediction Log'!$M224), "",IF('Prediction Log'!$E224&gt;0, 'Prediction Log'!$P224-'Prediction Log'!$E224, IF('Prediction Log'!$E224&lt;0, -'Prediction Log'!$P224+'Prediction Log'!$E224, "NA")))</f>
        <v/>
      </c>
      <c r="AE224" s="54" t="str">
        <f>IF(ISBLANK('Prediction Log'!$M224), "",ABS('Prediction Log'!$AD224))</f>
        <v/>
      </c>
    </row>
    <row r="225" spans="1:31" x14ac:dyDescent="0.45">
      <c r="A225" t="str">
        <f>IF(ISBLANK(Games!$B225), "",Games!A225)</f>
        <v/>
      </c>
      <c r="B225" t="str">
        <f>IF(ISBLANK(Games!$B225), "",Games!B225)</f>
        <v/>
      </c>
      <c r="C225" t="str">
        <f>IF(ISBLANK(Games!$B225), "",Games!C225)</f>
        <v/>
      </c>
      <c r="D225" t="str">
        <f>IF(ISBLANK(Games!$B225), "",Games!D225)</f>
        <v/>
      </c>
      <c r="E225" t="str">
        <f>IF(ISBLANK(Games!$B225), "",Games!E225)</f>
        <v/>
      </c>
      <c r="F225" s="30" t="e">
        <f>'Calc - Win Probability'!N225</f>
        <v>#N/A</v>
      </c>
      <c r="G225" s="28" t="str">
        <f>Games!H225</f>
        <v/>
      </c>
      <c r="H225" s="64" t="str">
        <f>IF(ISBLANK(Games!B225), "", IF('Prediction Log'!$D225&lt;0, 'Prediction Log'!$B225, 'Prediction Log'!$C225))</f>
        <v/>
      </c>
      <c r="I225" s="60" t="str">
        <f>IF(ISBLANK(Games!$B225), "",Games!F225)</f>
        <v/>
      </c>
      <c r="J225" s="60" t="e">
        <f>IF('Prediction Log'!$F225&gt;0.5, 'Prediction Log'!$B225, IF('Prediction Log'!$F225&lt;0.5, 'Prediction Log'!$C225, "PICK"))</f>
        <v>#N/A</v>
      </c>
      <c r="K225" s="62" t="str">
        <f>IF(ISBLANK(Games!B225), "",IF('Prediction Log'!$J225='Prediction Log'!$B225, 'Prediction Log'!$F225, 1-'Prediction Log'!$F225))</f>
        <v/>
      </c>
      <c r="L225" s="28" t="str">
        <f>IF(ISBLANK(Games!$B225), "",Games!I225)</f>
        <v/>
      </c>
      <c r="P225" s="48" t="str">
        <f>IF(ISBLANK('Prediction Log'!$N225), "",'Prediction Log'!$O225-'Prediction Log'!$N225)</f>
        <v/>
      </c>
      <c r="Q225" s="55" t="str">
        <f>IF(ISBLANK('Prediction Log'!$N225), "",IF('Prediction Log'!$M225&lt;&gt;'Prediction Log'!$H225, "Y", IF(AND('Prediction Log'!$M225='Prediction Log'!$H225, ABS((-1*'Prediction Log'!$P225))&gt;ABS('Prediction Log'!$D225)), "Y", IF('Prediction Log'!$D225='Prediction Log'!$P225, "PUSH", "N"))))</f>
        <v/>
      </c>
      <c r="R225" s="56" t="str">
        <f>IF(ISBLANK('Prediction Log'!$M225), "",IF('Prediction Log'!$P225&lt;'Prediction Log'!$D225, "Y", IF('Prediction Log'!$P225='Prediction Log'!$D225, "PUSH", "N")))</f>
        <v/>
      </c>
      <c r="S225" s="56" t="str">
        <f>IF(ISBLANK('Prediction Log'!$M225), "",IF('Prediction Log'!$P225&lt;'Prediction Log'!$E225, "Y", IF('Prediction Log'!$P225='Prediction Log'!$E225, "PUSH", "N")))</f>
        <v/>
      </c>
      <c r="T225" s="66" t="str">
        <f>IF(ISBLANK('Prediction Log'!$M225), "",IF('Prediction Log'!$J225='Prediction Log'!$M225, "Y", "N"))</f>
        <v/>
      </c>
      <c r="U225" s="57" t="str">
        <f>IF(ISBLANK('Prediction Log'!$M225),"",IF('Prediction Log'!$M225='Prediction Log'!$H225, "Y", "N"))</f>
        <v/>
      </c>
      <c r="V225" s="52" t="str">
        <f>IF(ISBLANK('Prediction Log'!$M225), "",IF('Prediction Log'!$H225&lt;&gt;'Prediction Log'!$M225, "Y",IF(AND('Prediction Log'!$D225&gt;0, 'Prediction Log'!$P225&gt;'Prediction Log'!$D225), "Y", IF(AND('Prediction Log'!$D225&lt;0, 'Prediction Log'!$P225&lt;'Prediction Log'!$D225), "Y", IF('Prediction Log'!$P225='Prediction Log'!$D225, "PUSH", "N")))))</f>
        <v/>
      </c>
      <c r="W225" s="53" t="str">
        <f>IF(ISBLANK('Prediction Log'!$M225), "",IF(AND('Prediction Log'!$U225="Y", 'Prediction Log'!$V225="Y"), "Y", "N"))</f>
        <v/>
      </c>
      <c r="X225" s="54" t="str">
        <f>IF(ISBLANK('Prediction Log'!$M225),"",IF('Prediction Log'!$M225='Prediction Log'!$I225, "Y", "N"))</f>
        <v/>
      </c>
      <c r="Y225" s="54" t="str">
        <f>IF(ISBLANK('Prediction Log'!$M225), "", IF('Prediction Log'!$Z225="N", "N", "Y"))</f>
        <v/>
      </c>
      <c r="Z225" s="54" t="str">
        <f>IF(ISBLANK('Prediction Log'!$M225), "",IF('Prediction Log'!$I225&lt;&gt;'Prediction Log'!$M225, "Y",IF(AND('Prediction Log'!$E225&gt;0, 'Prediction Log'!$P225&gt;'Prediction Log'!$E225), "Y", IF(AND('Prediction Log'!$E225&lt;0, 'Prediction Log'!$P225&lt;'Prediction Log'!$E225), "Y", IF('Prediction Log'!$P225='Prediction Log'!$E225, "PUSH", "N")))))</f>
        <v/>
      </c>
      <c r="AA225" s="54" t="str">
        <f>IF(ISBLANK('Prediction Log'!$M225), "",IF(AND('Prediction Log'!$X225="Y", 'Prediction Log'!$Z225="Y"), "Y", "N"))</f>
        <v/>
      </c>
      <c r="AB225" s="53" t="str">
        <f>IF(ISBLANK('Prediction Log'!$M225), "",IF('Prediction Log'!$D225&gt;0, 'Prediction Log'!$P225-'Prediction Log'!$D225, IF('Prediction Log'!$D225&lt;0, -'Prediction Log'!$P225+'Prediction Log'!$D225, "NA")))</f>
        <v/>
      </c>
      <c r="AC225" s="53" t="str">
        <f>IF(ISBLANK('Prediction Log'!$M225), "",ABS('Prediction Log'!$AB225))</f>
        <v/>
      </c>
      <c r="AD225" s="54" t="str">
        <f>IF(ISBLANK('Prediction Log'!$M225), "",IF('Prediction Log'!$E225&gt;0, 'Prediction Log'!$P225-'Prediction Log'!$E225, IF('Prediction Log'!$E225&lt;0, -'Prediction Log'!$P225+'Prediction Log'!$E225, "NA")))</f>
        <v/>
      </c>
      <c r="AE225" s="54" t="str">
        <f>IF(ISBLANK('Prediction Log'!$M225), "",ABS('Prediction Log'!$AD225))</f>
        <v/>
      </c>
    </row>
    <row r="226" spans="1:31" x14ac:dyDescent="0.45">
      <c r="A226" t="str">
        <f>IF(ISBLANK(Games!$B226), "",Games!A226)</f>
        <v/>
      </c>
      <c r="B226" t="str">
        <f>IF(ISBLANK(Games!$B226), "",Games!B226)</f>
        <v/>
      </c>
      <c r="C226" t="str">
        <f>IF(ISBLANK(Games!$B226), "",Games!C226)</f>
        <v/>
      </c>
      <c r="D226" t="str">
        <f>IF(ISBLANK(Games!$B226), "",Games!D226)</f>
        <v/>
      </c>
      <c r="E226" t="str">
        <f>IF(ISBLANK(Games!$B226), "",Games!E226)</f>
        <v/>
      </c>
      <c r="F226" s="30" t="e">
        <f>'Calc - Win Probability'!N226</f>
        <v>#N/A</v>
      </c>
      <c r="G226" s="28" t="str">
        <f>Games!H226</f>
        <v/>
      </c>
      <c r="H226" s="64" t="str">
        <f>IF(ISBLANK(Games!B226), "", IF('Prediction Log'!$D226&lt;0, 'Prediction Log'!$B226, 'Prediction Log'!$C226))</f>
        <v/>
      </c>
      <c r="I226" s="60" t="str">
        <f>IF(ISBLANK(Games!$B226), "",Games!F226)</f>
        <v/>
      </c>
      <c r="J226" s="60" t="e">
        <f>IF('Prediction Log'!$F226&gt;0.5, 'Prediction Log'!$B226, IF('Prediction Log'!$F226&lt;0.5, 'Prediction Log'!$C226, "PICK"))</f>
        <v>#N/A</v>
      </c>
      <c r="K226" s="62" t="str">
        <f>IF(ISBLANK(Games!B226), "",IF('Prediction Log'!$J226='Prediction Log'!$B226, 'Prediction Log'!$F226, 1-'Prediction Log'!$F226))</f>
        <v/>
      </c>
      <c r="L226" s="28" t="str">
        <f>IF(ISBLANK(Games!$B226), "",Games!I226)</f>
        <v/>
      </c>
      <c r="P226" s="48" t="str">
        <f>IF(ISBLANK('Prediction Log'!$N226), "",'Prediction Log'!$O226-'Prediction Log'!$N226)</f>
        <v/>
      </c>
      <c r="Q226" s="55" t="str">
        <f>IF(ISBLANK('Prediction Log'!$N226), "",IF('Prediction Log'!$M226&lt;&gt;'Prediction Log'!$H226, "Y", IF(AND('Prediction Log'!$M226='Prediction Log'!$H226, ABS((-1*'Prediction Log'!$P226))&gt;ABS('Prediction Log'!$D226)), "Y", IF('Prediction Log'!$D226='Prediction Log'!$P226, "PUSH", "N"))))</f>
        <v/>
      </c>
      <c r="R226" s="56" t="str">
        <f>IF(ISBLANK('Prediction Log'!$M226), "",IF('Prediction Log'!$P226&lt;'Prediction Log'!$D226, "Y", IF('Prediction Log'!$P226='Prediction Log'!$D226, "PUSH", "N")))</f>
        <v/>
      </c>
      <c r="S226" s="56" t="str">
        <f>IF(ISBLANK('Prediction Log'!$M226), "",IF('Prediction Log'!$P226&lt;'Prediction Log'!$E226, "Y", IF('Prediction Log'!$P226='Prediction Log'!$E226, "PUSH", "N")))</f>
        <v/>
      </c>
      <c r="T226" s="66" t="str">
        <f>IF(ISBLANK('Prediction Log'!$M226), "",IF('Prediction Log'!$J226='Prediction Log'!$M226, "Y", "N"))</f>
        <v/>
      </c>
      <c r="U226" s="57" t="str">
        <f>IF(ISBLANK('Prediction Log'!$M226),"",IF('Prediction Log'!$M226='Prediction Log'!$H226, "Y", "N"))</f>
        <v/>
      </c>
      <c r="V226" s="52" t="str">
        <f>IF(ISBLANK('Prediction Log'!$M226), "",IF('Prediction Log'!$H226&lt;&gt;'Prediction Log'!$M226, "Y",IF(AND('Prediction Log'!$D226&gt;0, 'Prediction Log'!$P226&gt;'Prediction Log'!$D226), "Y", IF(AND('Prediction Log'!$D226&lt;0, 'Prediction Log'!$P226&lt;'Prediction Log'!$D226), "Y", IF('Prediction Log'!$P226='Prediction Log'!$D226, "PUSH", "N")))))</f>
        <v/>
      </c>
      <c r="W226" s="53" t="str">
        <f>IF(ISBLANK('Prediction Log'!$M226), "",IF(AND('Prediction Log'!$U226="Y", 'Prediction Log'!$V226="Y"), "Y", "N"))</f>
        <v/>
      </c>
      <c r="X226" s="54" t="str">
        <f>IF(ISBLANK('Prediction Log'!$M226),"",IF('Prediction Log'!$M226='Prediction Log'!$I226, "Y", "N"))</f>
        <v/>
      </c>
      <c r="Y226" s="54" t="str">
        <f>IF(ISBLANK('Prediction Log'!$M226), "", IF('Prediction Log'!$Z226="N", "N", "Y"))</f>
        <v/>
      </c>
      <c r="Z226" s="54" t="str">
        <f>IF(ISBLANK('Prediction Log'!$M226), "",IF('Prediction Log'!$I226&lt;&gt;'Prediction Log'!$M226, "Y",IF(AND('Prediction Log'!$E226&gt;0, 'Prediction Log'!$P226&gt;'Prediction Log'!$E226), "Y", IF(AND('Prediction Log'!$E226&lt;0, 'Prediction Log'!$P226&lt;'Prediction Log'!$E226), "Y", IF('Prediction Log'!$P226='Prediction Log'!$E226, "PUSH", "N")))))</f>
        <v/>
      </c>
      <c r="AA226" s="54" t="str">
        <f>IF(ISBLANK('Prediction Log'!$M226), "",IF(AND('Prediction Log'!$X226="Y", 'Prediction Log'!$Z226="Y"), "Y", "N"))</f>
        <v/>
      </c>
      <c r="AB226" s="53" t="str">
        <f>IF(ISBLANK('Prediction Log'!$M226), "",IF('Prediction Log'!$D226&gt;0, 'Prediction Log'!$P226-'Prediction Log'!$D226, IF('Prediction Log'!$D226&lt;0, -'Prediction Log'!$P226+'Prediction Log'!$D226, "NA")))</f>
        <v/>
      </c>
      <c r="AC226" s="53" t="str">
        <f>IF(ISBLANK('Prediction Log'!$M226), "",ABS('Prediction Log'!$AB226))</f>
        <v/>
      </c>
      <c r="AD226" s="54" t="str">
        <f>IF(ISBLANK('Prediction Log'!$M226), "",IF('Prediction Log'!$E226&gt;0, 'Prediction Log'!$P226-'Prediction Log'!$E226, IF('Prediction Log'!$E226&lt;0, -'Prediction Log'!$P226+'Prediction Log'!$E226, "NA")))</f>
        <v/>
      </c>
      <c r="AE226" s="54" t="str">
        <f>IF(ISBLANK('Prediction Log'!$M226), "",ABS('Prediction Log'!$AD226))</f>
        <v/>
      </c>
    </row>
    <row r="227" spans="1:31" x14ac:dyDescent="0.45">
      <c r="A227" t="str">
        <f>IF(ISBLANK(Games!$B227), "",Games!A227)</f>
        <v/>
      </c>
      <c r="B227" t="str">
        <f>IF(ISBLANK(Games!$B227), "",Games!B227)</f>
        <v/>
      </c>
      <c r="C227" t="str">
        <f>IF(ISBLANK(Games!$B227), "",Games!C227)</f>
        <v/>
      </c>
      <c r="D227" t="str">
        <f>IF(ISBLANK(Games!$B227), "",Games!D227)</f>
        <v/>
      </c>
      <c r="E227" t="str">
        <f>IF(ISBLANK(Games!$B227), "",Games!E227)</f>
        <v/>
      </c>
      <c r="F227" s="30" t="e">
        <f>'Calc - Win Probability'!N227</f>
        <v>#N/A</v>
      </c>
      <c r="G227" s="28" t="str">
        <f>Games!H227</f>
        <v/>
      </c>
      <c r="H227" s="64" t="str">
        <f>IF(ISBLANK(Games!B227), "", IF('Prediction Log'!$D227&lt;0, 'Prediction Log'!$B227, 'Prediction Log'!$C227))</f>
        <v/>
      </c>
      <c r="I227" s="60" t="str">
        <f>IF(ISBLANK(Games!$B227), "",Games!F227)</f>
        <v/>
      </c>
      <c r="J227" s="60" t="e">
        <f>IF('Prediction Log'!$F227&gt;0.5, 'Prediction Log'!$B227, IF('Prediction Log'!$F227&lt;0.5, 'Prediction Log'!$C227, "PICK"))</f>
        <v>#N/A</v>
      </c>
      <c r="K227" s="62" t="str">
        <f>IF(ISBLANK(Games!B227), "",IF('Prediction Log'!$J227='Prediction Log'!$B227, 'Prediction Log'!$F227, 1-'Prediction Log'!$F227))</f>
        <v/>
      </c>
      <c r="L227" s="28" t="str">
        <f>IF(ISBLANK(Games!$B227), "",Games!I227)</f>
        <v/>
      </c>
      <c r="P227" s="48" t="str">
        <f>IF(ISBLANK('Prediction Log'!$N227), "",'Prediction Log'!$O227-'Prediction Log'!$N227)</f>
        <v/>
      </c>
      <c r="Q227" s="55" t="str">
        <f>IF(ISBLANK('Prediction Log'!$N227), "",IF('Prediction Log'!$M227&lt;&gt;'Prediction Log'!$H227, "Y", IF(AND('Prediction Log'!$M227='Prediction Log'!$H227, ABS((-1*'Prediction Log'!$P227))&gt;ABS('Prediction Log'!$D227)), "Y", IF('Prediction Log'!$D227='Prediction Log'!$P227, "PUSH", "N"))))</f>
        <v/>
      </c>
      <c r="R227" s="56" t="str">
        <f>IF(ISBLANK('Prediction Log'!$M227), "",IF('Prediction Log'!$P227&lt;'Prediction Log'!$D227, "Y", IF('Prediction Log'!$P227='Prediction Log'!$D227, "PUSH", "N")))</f>
        <v/>
      </c>
      <c r="S227" s="56" t="str">
        <f>IF(ISBLANK('Prediction Log'!$M227), "",IF('Prediction Log'!$P227&lt;'Prediction Log'!$E227, "Y", IF('Prediction Log'!$P227='Prediction Log'!$E227, "PUSH", "N")))</f>
        <v/>
      </c>
      <c r="T227" s="66" t="str">
        <f>IF(ISBLANK('Prediction Log'!$M227), "",IF('Prediction Log'!$J227='Prediction Log'!$M227, "Y", "N"))</f>
        <v/>
      </c>
      <c r="U227" s="57" t="str">
        <f>IF(ISBLANK('Prediction Log'!$M227),"",IF('Prediction Log'!$M227='Prediction Log'!$H227, "Y", "N"))</f>
        <v/>
      </c>
      <c r="V227" s="52" t="str">
        <f>IF(ISBLANK('Prediction Log'!$M227), "",IF('Prediction Log'!$H227&lt;&gt;'Prediction Log'!$M227, "Y",IF(AND('Prediction Log'!$D227&gt;0, 'Prediction Log'!$P227&gt;'Prediction Log'!$D227), "Y", IF(AND('Prediction Log'!$D227&lt;0, 'Prediction Log'!$P227&lt;'Prediction Log'!$D227), "Y", IF('Prediction Log'!$P227='Prediction Log'!$D227, "PUSH", "N")))))</f>
        <v/>
      </c>
      <c r="W227" s="53" t="str">
        <f>IF(ISBLANK('Prediction Log'!$M227), "",IF(AND('Prediction Log'!$U227="Y", 'Prediction Log'!$V227="Y"), "Y", "N"))</f>
        <v/>
      </c>
      <c r="X227" s="54" t="str">
        <f>IF(ISBLANK('Prediction Log'!$M227),"",IF('Prediction Log'!$M227='Prediction Log'!$I227, "Y", "N"))</f>
        <v/>
      </c>
      <c r="Y227" s="54" t="str">
        <f>IF(ISBLANK('Prediction Log'!$M227), "", IF('Prediction Log'!$Z227="N", "N", "Y"))</f>
        <v/>
      </c>
      <c r="Z227" s="54" t="str">
        <f>IF(ISBLANK('Prediction Log'!$M227), "",IF('Prediction Log'!$I227&lt;&gt;'Prediction Log'!$M227, "Y",IF(AND('Prediction Log'!$E227&gt;0, 'Prediction Log'!$P227&gt;'Prediction Log'!$E227), "Y", IF(AND('Prediction Log'!$E227&lt;0, 'Prediction Log'!$P227&lt;'Prediction Log'!$E227), "Y", IF('Prediction Log'!$P227='Prediction Log'!$E227, "PUSH", "N")))))</f>
        <v/>
      </c>
      <c r="AA227" s="54" t="str">
        <f>IF(ISBLANK('Prediction Log'!$M227), "",IF(AND('Prediction Log'!$X227="Y", 'Prediction Log'!$Z227="Y"), "Y", "N"))</f>
        <v/>
      </c>
      <c r="AB227" s="53" t="str">
        <f>IF(ISBLANK('Prediction Log'!$M227), "",IF('Prediction Log'!$D227&gt;0, 'Prediction Log'!$P227-'Prediction Log'!$D227, IF('Prediction Log'!$D227&lt;0, -'Prediction Log'!$P227+'Prediction Log'!$D227, "NA")))</f>
        <v/>
      </c>
      <c r="AC227" s="53" t="str">
        <f>IF(ISBLANK('Prediction Log'!$M227), "",ABS('Prediction Log'!$AB227))</f>
        <v/>
      </c>
      <c r="AD227" s="54" t="str">
        <f>IF(ISBLANK('Prediction Log'!$M227), "",IF('Prediction Log'!$E227&gt;0, 'Prediction Log'!$P227-'Prediction Log'!$E227, IF('Prediction Log'!$E227&lt;0, -'Prediction Log'!$P227+'Prediction Log'!$E227, "NA")))</f>
        <v/>
      </c>
      <c r="AE227" s="54" t="str">
        <f>IF(ISBLANK('Prediction Log'!$M227), "",ABS('Prediction Log'!$AD227))</f>
        <v/>
      </c>
    </row>
    <row r="228" spans="1:31" x14ac:dyDescent="0.45">
      <c r="A228" t="str">
        <f>IF(ISBLANK(Games!$B228), "",Games!A228)</f>
        <v/>
      </c>
      <c r="B228" t="str">
        <f>IF(ISBLANK(Games!$B228), "",Games!B228)</f>
        <v/>
      </c>
      <c r="C228" t="str">
        <f>IF(ISBLANK(Games!$B228), "",Games!C228)</f>
        <v/>
      </c>
      <c r="D228" t="str">
        <f>IF(ISBLANK(Games!$B228), "",Games!D228)</f>
        <v/>
      </c>
      <c r="E228" t="str">
        <f>IF(ISBLANK(Games!$B228), "",Games!E228)</f>
        <v/>
      </c>
      <c r="F228" s="30" t="e">
        <f>'Calc - Win Probability'!N228</f>
        <v>#N/A</v>
      </c>
      <c r="G228" s="28" t="str">
        <f>Games!H228</f>
        <v/>
      </c>
      <c r="H228" s="64" t="str">
        <f>IF(ISBLANK(Games!B228), "", IF('Prediction Log'!$D228&lt;0, 'Prediction Log'!$B228, 'Prediction Log'!$C228))</f>
        <v/>
      </c>
      <c r="I228" s="60" t="str">
        <f>IF(ISBLANK(Games!$B228), "",Games!F228)</f>
        <v/>
      </c>
      <c r="J228" s="60" t="e">
        <f>IF('Prediction Log'!$F228&gt;0.5, 'Prediction Log'!$B228, IF('Prediction Log'!$F228&lt;0.5, 'Prediction Log'!$C228, "PICK"))</f>
        <v>#N/A</v>
      </c>
      <c r="K228" s="62" t="str">
        <f>IF(ISBLANK(Games!B228), "",IF('Prediction Log'!$J228='Prediction Log'!$B228, 'Prediction Log'!$F228, 1-'Prediction Log'!$F228))</f>
        <v/>
      </c>
      <c r="L228" s="28" t="str">
        <f>IF(ISBLANK(Games!$B228), "",Games!I228)</f>
        <v/>
      </c>
      <c r="P228" s="48" t="str">
        <f>IF(ISBLANK('Prediction Log'!$N228), "",'Prediction Log'!$O228-'Prediction Log'!$N228)</f>
        <v/>
      </c>
      <c r="Q228" s="55" t="str">
        <f>IF(ISBLANK('Prediction Log'!$N228), "",IF('Prediction Log'!$M228&lt;&gt;'Prediction Log'!$H228, "Y", IF(AND('Prediction Log'!$M228='Prediction Log'!$H228, ABS((-1*'Prediction Log'!$P228))&gt;ABS('Prediction Log'!$D228)), "Y", IF('Prediction Log'!$D228='Prediction Log'!$P228, "PUSH", "N"))))</f>
        <v/>
      </c>
      <c r="R228" s="56" t="str">
        <f>IF(ISBLANK('Prediction Log'!$M228), "",IF('Prediction Log'!$P228&lt;'Prediction Log'!$D228, "Y", IF('Prediction Log'!$P228='Prediction Log'!$D228, "PUSH", "N")))</f>
        <v/>
      </c>
      <c r="S228" s="56" t="str">
        <f>IF(ISBLANK('Prediction Log'!$M228), "",IF('Prediction Log'!$P228&lt;'Prediction Log'!$E228, "Y", IF('Prediction Log'!$P228='Prediction Log'!$E228, "PUSH", "N")))</f>
        <v/>
      </c>
      <c r="T228" s="66" t="str">
        <f>IF(ISBLANK('Prediction Log'!$M228), "",IF('Prediction Log'!$J228='Prediction Log'!$M228, "Y", "N"))</f>
        <v/>
      </c>
      <c r="U228" s="57" t="str">
        <f>IF(ISBLANK('Prediction Log'!$M228),"",IF('Prediction Log'!$M228='Prediction Log'!$H228, "Y", "N"))</f>
        <v/>
      </c>
      <c r="V228" s="52" t="str">
        <f>IF(ISBLANK('Prediction Log'!$M228), "",IF('Prediction Log'!$H228&lt;&gt;'Prediction Log'!$M228, "Y",IF(AND('Prediction Log'!$D228&gt;0, 'Prediction Log'!$P228&gt;'Prediction Log'!$D228), "Y", IF(AND('Prediction Log'!$D228&lt;0, 'Prediction Log'!$P228&lt;'Prediction Log'!$D228), "Y", IF('Prediction Log'!$P228='Prediction Log'!$D228, "PUSH", "N")))))</f>
        <v/>
      </c>
      <c r="W228" s="53" t="str">
        <f>IF(ISBLANK('Prediction Log'!$M228), "",IF(AND('Prediction Log'!$U228="Y", 'Prediction Log'!$V228="Y"), "Y", "N"))</f>
        <v/>
      </c>
      <c r="X228" s="54" t="str">
        <f>IF(ISBLANK('Prediction Log'!$M228),"",IF('Prediction Log'!$M228='Prediction Log'!$I228, "Y", "N"))</f>
        <v/>
      </c>
      <c r="Y228" s="54" t="str">
        <f>IF(ISBLANK('Prediction Log'!$M228), "", IF('Prediction Log'!$Z228="N", "N", "Y"))</f>
        <v/>
      </c>
      <c r="Z228" s="54" t="str">
        <f>IF(ISBLANK('Prediction Log'!$M228), "",IF('Prediction Log'!$I228&lt;&gt;'Prediction Log'!$M228, "Y",IF(AND('Prediction Log'!$E228&gt;0, 'Prediction Log'!$P228&gt;'Prediction Log'!$E228), "Y", IF(AND('Prediction Log'!$E228&lt;0, 'Prediction Log'!$P228&lt;'Prediction Log'!$E228), "Y", IF('Prediction Log'!$P228='Prediction Log'!$E228, "PUSH", "N")))))</f>
        <v/>
      </c>
      <c r="AA228" s="54" t="str">
        <f>IF(ISBLANK('Prediction Log'!$M228), "",IF(AND('Prediction Log'!$X228="Y", 'Prediction Log'!$Z228="Y"), "Y", "N"))</f>
        <v/>
      </c>
      <c r="AB228" s="53" t="str">
        <f>IF(ISBLANK('Prediction Log'!$M228), "",IF('Prediction Log'!$D228&gt;0, 'Prediction Log'!$P228-'Prediction Log'!$D228, IF('Prediction Log'!$D228&lt;0, -'Prediction Log'!$P228+'Prediction Log'!$D228, "NA")))</f>
        <v/>
      </c>
      <c r="AC228" s="53" t="str">
        <f>IF(ISBLANK('Prediction Log'!$M228), "",ABS('Prediction Log'!$AB228))</f>
        <v/>
      </c>
      <c r="AD228" s="54" t="str">
        <f>IF(ISBLANK('Prediction Log'!$M228), "",IF('Prediction Log'!$E228&gt;0, 'Prediction Log'!$P228-'Prediction Log'!$E228, IF('Prediction Log'!$E228&lt;0, -'Prediction Log'!$P228+'Prediction Log'!$E228, "NA")))</f>
        <v/>
      </c>
      <c r="AE228" s="54" t="str">
        <f>IF(ISBLANK('Prediction Log'!$M228), "",ABS('Prediction Log'!$AD228))</f>
        <v/>
      </c>
    </row>
    <row r="229" spans="1:31" x14ac:dyDescent="0.45">
      <c r="A229" t="str">
        <f>IF(ISBLANK(Games!$B229), "",Games!A229)</f>
        <v/>
      </c>
      <c r="B229" t="str">
        <f>IF(ISBLANK(Games!$B229), "",Games!B229)</f>
        <v/>
      </c>
      <c r="C229" t="str">
        <f>IF(ISBLANK(Games!$B229), "",Games!C229)</f>
        <v/>
      </c>
      <c r="D229" t="str">
        <f>IF(ISBLANK(Games!$B229), "",Games!D229)</f>
        <v/>
      </c>
      <c r="E229" t="str">
        <f>IF(ISBLANK(Games!$B229), "",Games!E229)</f>
        <v/>
      </c>
      <c r="F229" s="30" t="e">
        <f>'Calc - Win Probability'!N229</f>
        <v>#N/A</v>
      </c>
      <c r="G229" s="28" t="str">
        <f>Games!H229</f>
        <v/>
      </c>
      <c r="H229" s="64" t="str">
        <f>IF(ISBLANK(Games!B229), "", IF('Prediction Log'!$D229&lt;0, 'Prediction Log'!$B229, 'Prediction Log'!$C229))</f>
        <v/>
      </c>
      <c r="I229" s="60" t="str">
        <f>IF(ISBLANK(Games!$B229), "",Games!F229)</f>
        <v/>
      </c>
      <c r="J229" s="60" t="e">
        <f>IF('Prediction Log'!$F229&gt;0.5, 'Prediction Log'!$B229, IF('Prediction Log'!$F229&lt;0.5, 'Prediction Log'!$C229, "PICK"))</f>
        <v>#N/A</v>
      </c>
      <c r="K229" s="62" t="str">
        <f>IF(ISBLANK(Games!B229), "",IF('Prediction Log'!$J229='Prediction Log'!$B229, 'Prediction Log'!$F229, 1-'Prediction Log'!$F229))</f>
        <v/>
      </c>
      <c r="L229" s="28" t="str">
        <f>IF(ISBLANK(Games!$B229), "",Games!I229)</f>
        <v/>
      </c>
      <c r="P229" s="48" t="str">
        <f>IF(ISBLANK('Prediction Log'!$N229), "",'Prediction Log'!$O229-'Prediction Log'!$N229)</f>
        <v/>
      </c>
      <c r="Q229" s="55" t="str">
        <f>IF(ISBLANK('Prediction Log'!$N229), "",IF('Prediction Log'!$M229&lt;&gt;'Prediction Log'!$H229, "Y", IF(AND('Prediction Log'!$M229='Prediction Log'!$H229, ABS((-1*'Prediction Log'!$P229))&gt;ABS('Prediction Log'!$D229)), "Y", IF('Prediction Log'!$D229='Prediction Log'!$P229, "PUSH", "N"))))</f>
        <v/>
      </c>
      <c r="R229" s="56" t="str">
        <f>IF(ISBLANK('Prediction Log'!$M229), "",IF('Prediction Log'!$P229&lt;'Prediction Log'!$D229, "Y", IF('Prediction Log'!$P229='Prediction Log'!$D229, "PUSH", "N")))</f>
        <v/>
      </c>
      <c r="S229" s="56" t="str">
        <f>IF(ISBLANK('Prediction Log'!$M229), "",IF('Prediction Log'!$P229&lt;'Prediction Log'!$E229, "Y", IF('Prediction Log'!$P229='Prediction Log'!$E229, "PUSH", "N")))</f>
        <v/>
      </c>
      <c r="T229" s="66" t="str">
        <f>IF(ISBLANK('Prediction Log'!$M229), "",IF('Prediction Log'!$J229='Prediction Log'!$M229, "Y", "N"))</f>
        <v/>
      </c>
      <c r="U229" s="57" t="str">
        <f>IF(ISBLANK('Prediction Log'!$M229),"",IF('Prediction Log'!$M229='Prediction Log'!$H229, "Y", "N"))</f>
        <v/>
      </c>
      <c r="V229" s="52" t="str">
        <f>IF(ISBLANK('Prediction Log'!$M229), "",IF('Prediction Log'!$H229&lt;&gt;'Prediction Log'!$M229, "Y",IF(AND('Prediction Log'!$D229&gt;0, 'Prediction Log'!$P229&gt;'Prediction Log'!$D229), "Y", IF(AND('Prediction Log'!$D229&lt;0, 'Prediction Log'!$P229&lt;'Prediction Log'!$D229), "Y", IF('Prediction Log'!$P229='Prediction Log'!$D229, "PUSH", "N")))))</f>
        <v/>
      </c>
      <c r="W229" s="53" t="str">
        <f>IF(ISBLANK('Prediction Log'!$M229), "",IF(AND('Prediction Log'!$U229="Y", 'Prediction Log'!$V229="Y"), "Y", "N"))</f>
        <v/>
      </c>
      <c r="X229" s="54" t="str">
        <f>IF(ISBLANK('Prediction Log'!$M229),"",IF('Prediction Log'!$M229='Prediction Log'!$I229, "Y", "N"))</f>
        <v/>
      </c>
      <c r="Y229" s="54" t="str">
        <f>IF(ISBLANK('Prediction Log'!$M229), "", IF('Prediction Log'!$Z229="N", "N", "Y"))</f>
        <v/>
      </c>
      <c r="Z229" s="54" t="str">
        <f>IF(ISBLANK('Prediction Log'!$M229), "",IF('Prediction Log'!$I229&lt;&gt;'Prediction Log'!$M229, "Y",IF(AND('Prediction Log'!$E229&gt;0, 'Prediction Log'!$P229&gt;'Prediction Log'!$E229), "Y", IF(AND('Prediction Log'!$E229&lt;0, 'Prediction Log'!$P229&lt;'Prediction Log'!$E229), "Y", IF('Prediction Log'!$P229='Prediction Log'!$E229, "PUSH", "N")))))</f>
        <v/>
      </c>
      <c r="AA229" s="54" t="str">
        <f>IF(ISBLANK('Prediction Log'!$M229), "",IF(AND('Prediction Log'!$X229="Y", 'Prediction Log'!$Z229="Y"), "Y", "N"))</f>
        <v/>
      </c>
      <c r="AB229" s="53" t="str">
        <f>IF(ISBLANK('Prediction Log'!$M229), "",IF('Prediction Log'!$D229&gt;0, 'Prediction Log'!$P229-'Prediction Log'!$D229, IF('Prediction Log'!$D229&lt;0, -'Prediction Log'!$P229+'Prediction Log'!$D229, "NA")))</f>
        <v/>
      </c>
      <c r="AC229" s="53" t="str">
        <f>IF(ISBLANK('Prediction Log'!$M229), "",ABS('Prediction Log'!$AB229))</f>
        <v/>
      </c>
      <c r="AD229" s="54" t="str">
        <f>IF(ISBLANK('Prediction Log'!$M229), "",IF('Prediction Log'!$E229&gt;0, 'Prediction Log'!$P229-'Prediction Log'!$E229, IF('Prediction Log'!$E229&lt;0, -'Prediction Log'!$P229+'Prediction Log'!$E229, "NA")))</f>
        <v/>
      </c>
      <c r="AE229" s="54" t="str">
        <f>IF(ISBLANK('Prediction Log'!$M229), "",ABS('Prediction Log'!$AD229))</f>
        <v/>
      </c>
    </row>
    <row r="230" spans="1:31" x14ac:dyDescent="0.45">
      <c r="A230" t="str">
        <f>IF(ISBLANK(Games!$B230), "",Games!A230)</f>
        <v/>
      </c>
      <c r="B230" t="str">
        <f>IF(ISBLANK(Games!$B230), "",Games!B230)</f>
        <v/>
      </c>
      <c r="C230" t="str">
        <f>IF(ISBLANK(Games!$B230), "",Games!C230)</f>
        <v/>
      </c>
      <c r="D230" t="str">
        <f>IF(ISBLANK(Games!$B230), "",Games!D230)</f>
        <v/>
      </c>
      <c r="E230" t="str">
        <f>IF(ISBLANK(Games!$B230), "",Games!E230)</f>
        <v/>
      </c>
      <c r="F230" s="30" t="e">
        <f>'Calc - Win Probability'!N230</f>
        <v>#N/A</v>
      </c>
      <c r="G230" s="28" t="str">
        <f>Games!H230</f>
        <v/>
      </c>
      <c r="H230" s="64" t="str">
        <f>IF(ISBLANK(Games!B230), "", IF('Prediction Log'!$D230&lt;0, 'Prediction Log'!$B230, 'Prediction Log'!$C230))</f>
        <v/>
      </c>
      <c r="I230" s="60" t="str">
        <f>IF(ISBLANK(Games!$B230), "",Games!F230)</f>
        <v/>
      </c>
      <c r="J230" s="60" t="e">
        <f>IF('Prediction Log'!$F230&gt;0.5, 'Prediction Log'!$B230, IF('Prediction Log'!$F230&lt;0.5, 'Prediction Log'!$C230, "PICK"))</f>
        <v>#N/A</v>
      </c>
      <c r="K230" s="62" t="str">
        <f>IF(ISBLANK(Games!B230), "",IF('Prediction Log'!$J230='Prediction Log'!$B230, 'Prediction Log'!$F230, 1-'Prediction Log'!$F230))</f>
        <v/>
      </c>
      <c r="L230" s="28" t="str">
        <f>IF(ISBLANK(Games!$B230), "",Games!I230)</f>
        <v/>
      </c>
      <c r="P230" s="48" t="str">
        <f>IF(ISBLANK('Prediction Log'!$N230), "",'Prediction Log'!$O230-'Prediction Log'!$N230)</f>
        <v/>
      </c>
      <c r="Q230" s="55" t="str">
        <f>IF(ISBLANK('Prediction Log'!$N230), "",IF('Prediction Log'!$M230&lt;&gt;'Prediction Log'!$H230, "Y", IF(AND('Prediction Log'!$M230='Prediction Log'!$H230, ABS((-1*'Prediction Log'!$P230))&gt;ABS('Prediction Log'!$D230)), "Y", IF('Prediction Log'!$D230='Prediction Log'!$P230, "PUSH", "N"))))</f>
        <v/>
      </c>
      <c r="R230" s="56" t="str">
        <f>IF(ISBLANK('Prediction Log'!$M230), "",IF('Prediction Log'!$P230&lt;'Prediction Log'!$D230, "Y", IF('Prediction Log'!$P230='Prediction Log'!$D230, "PUSH", "N")))</f>
        <v/>
      </c>
      <c r="S230" s="56" t="str">
        <f>IF(ISBLANK('Prediction Log'!$M230), "",IF('Prediction Log'!$P230&lt;'Prediction Log'!$E230, "Y", IF('Prediction Log'!$P230='Prediction Log'!$E230, "PUSH", "N")))</f>
        <v/>
      </c>
      <c r="T230" s="66" t="str">
        <f>IF(ISBLANK('Prediction Log'!$M230), "",IF('Prediction Log'!$J230='Prediction Log'!$M230, "Y", "N"))</f>
        <v/>
      </c>
      <c r="U230" s="57" t="str">
        <f>IF(ISBLANK('Prediction Log'!$M230),"",IF('Prediction Log'!$M230='Prediction Log'!$H230, "Y", "N"))</f>
        <v/>
      </c>
      <c r="V230" s="52" t="str">
        <f>IF(ISBLANK('Prediction Log'!$M230), "",IF('Prediction Log'!$H230&lt;&gt;'Prediction Log'!$M230, "Y",IF(AND('Prediction Log'!$D230&gt;0, 'Prediction Log'!$P230&gt;'Prediction Log'!$D230), "Y", IF(AND('Prediction Log'!$D230&lt;0, 'Prediction Log'!$P230&lt;'Prediction Log'!$D230), "Y", IF('Prediction Log'!$P230='Prediction Log'!$D230, "PUSH", "N")))))</f>
        <v/>
      </c>
      <c r="W230" s="53" t="str">
        <f>IF(ISBLANK('Prediction Log'!$M230), "",IF(AND('Prediction Log'!$U230="Y", 'Prediction Log'!$V230="Y"), "Y", "N"))</f>
        <v/>
      </c>
      <c r="X230" s="54" t="str">
        <f>IF(ISBLANK('Prediction Log'!$M230),"",IF('Prediction Log'!$M230='Prediction Log'!$I230, "Y", "N"))</f>
        <v/>
      </c>
      <c r="Y230" s="54" t="str">
        <f>IF(ISBLANK('Prediction Log'!$M230), "", IF('Prediction Log'!$Z230="N", "N", "Y"))</f>
        <v/>
      </c>
      <c r="Z230" s="54" t="str">
        <f>IF(ISBLANK('Prediction Log'!$M230), "",IF('Prediction Log'!$I230&lt;&gt;'Prediction Log'!$M230, "Y",IF(AND('Prediction Log'!$E230&gt;0, 'Prediction Log'!$P230&gt;'Prediction Log'!$E230), "Y", IF(AND('Prediction Log'!$E230&lt;0, 'Prediction Log'!$P230&lt;'Prediction Log'!$E230), "Y", IF('Prediction Log'!$P230='Prediction Log'!$E230, "PUSH", "N")))))</f>
        <v/>
      </c>
      <c r="AA230" s="54" t="str">
        <f>IF(ISBLANK('Prediction Log'!$M230), "",IF(AND('Prediction Log'!$X230="Y", 'Prediction Log'!$Z230="Y"), "Y", "N"))</f>
        <v/>
      </c>
      <c r="AB230" s="53" t="str">
        <f>IF(ISBLANK('Prediction Log'!$M230), "",IF('Prediction Log'!$D230&gt;0, 'Prediction Log'!$P230-'Prediction Log'!$D230, IF('Prediction Log'!$D230&lt;0, -'Prediction Log'!$P230+'Prediction Log'!$D230, "NA")))</f>
        <v/>
      </c>
      <c r="AC230" s="53" t="str">
        <f>IF(ISBLANK('Prediction Log'!$M230), "",ABS('Prediction Log'!$AB230))</f>
        <v/>
      </c>
      <c r="AD230" s="54" t="str">
        <f>IF(ISBLANK('Prediction Log'!$M230), "",IF('Prediction Log'!$E230&gt;0, 'Prediction Log'!$P230-'Prediction Log'!$E230, IF('Prediction Log'!$E230&lt;0, -'Prediction Log'!$P230+'Prediction Log'!$E230, "NA")))</f>
        <v/>
      </c>
      <c r="AE230" s="54" t="str">
        <f>IF(ISBLANK('Prediction Log'!$M230), "",ABS('Prediction Log'!$AD230))</f>
        <v/>
      </c>
    </row>
    <row r="231" spans="1:31" x14ac:dyDescent="0.45">
      <c r="A231" t="str">
        <f>IF(ISBLANK(Games!$B231), "",Games!A231)</f>
        <v/>
      </c>
      <c r="B231" t="str">
        <f>IF(ISBLANK(Games!$B231), "",Games!B231)</f>
        <v/>
      </c>
      <c r="C231" t="str">
        <f>IF(ISBLANK(Games!$B231), "",Games!C231)</f>
        <v/>
      </c>
      <c r="D231" t="str">
        <f>IF(ISBLANK(Games!$B231), "",Games!D231)</f>
        <v/>
      </c>
      <c r="E231" t="str">
        <f>IF(ISBLANK(Games!$B231), "",Games!E231)</f>
        <v/>
      </c>
      <c r="F231" s="30" t="e">
        <f>'Calc - Win Probability'!N231</f>
        <v>#N/A</v>
      </c>
      <c r="G231" s="28" t="str">
        <f>Games!H231</f>
        <v/>
      </c>
      <c r="H231" s="64" t="str">
        <f>IF(ISBLANK(Games!B231), "", IF('Prediction Log'!$D231&lt;0, 'Prediction Log'!$B231, 'Prediction Log'!$C231))</f>
        <v/>
      </c>
      <c r="I231" s="60" t="str">
        <f>IF(ISBLANK(Games!$B231), "",Games!F231)</f>
        <v/>
      </c>
      <c r="J231" s="60" t="e">
        <f>IF('Prediction Log'!$F231&gt;0.5, 'Prediction Log'!$B231, IF('Prediction Log'!$F231&lt;0.5, 'Prediction Log'!$C231, "PICK"))</f>
        <v>#N/A</v>
      </c>
      <c r="K231" s="62" t="str">
        <f>IF(ISBLANK(Games!B231), "",IF('Prediction Log'!$J231='Prediction Log'!$B231, 'Prediction Log'!$F231, 1-'Prediction Log'!$F231))</f>
        <v/>
      </c>
      <c r="L231" s="28" t="str">
        <f>IF(ISBLANK(Games!$B231), "",Games!I231)</f>
        <v/>
      </c>
      <c r="P231" s="48" t="str">
        <f>IF(ISBLANK('Prediction Log'!$N231), "",'Prediction Log'!$O231-'Prediction Log'!$N231)</f>
        <v/>
      </c>
      <c r="Q231" s="55" t="str">
        <f>IF(ISBLANK('Prediction Log'!$N231), "",IF('Prediction Log'!$M231&lt;&gt;'Prediction Log'!$H231, "Y", IF(AND('Prediction Log'!$M231='Prediction Log'!$H231, ABS((-1*'Prediction Log'!$P231))&gt;ABS('Prediction Log'!$D231)), "Y", IF('Prediction Log'!$D231='Prediction Log'!$P231, "PUSH", "N"))))</f>
        <v/>
      </c>
      <c r="R231" s="56" t="str">
        <f>IF(ISBLANK('Prediction Log'!$M231), "",IF('Prediction Log'!$P231&lt;'Prediction Log'!$D231, "Y", IF('Prediction Log'!$P231='Prediction Log'!$D231, "PUSH", "N")))</f>
        <v/>
      </c>
      <c r="S231" s="56" t="str">
        <f>IF(ISBLANK('Prediction Log'!$M231), "",IF('Prediction Log'!$P231&lt;'Prediction Log'!$E231, "Y", IF('Prediction Log'!$P231='Prediction Log'!$E231, "PUSH", "N")))</f>
        <v/>
      </c>
      <c r="T231" s="66" t="str">
        <f>IF(ISBLANK('Prediction Log'!$M231), "",IF('Prediction Log'!$J231='Prediction Log'!$M231, "Y", "N"))</f>
        <v/>
      </c>
      <c r="U231" s="57" t="str">
        <f>IF(ISBLANK('Prediction Log'!$M231),"",IF('Prediction Log'!$M231='Prediction Log'!$H231, "Y", "N"))</f>
        <v/>
      </c>
      <c r="V231" s="52" t="str">
        <f>IF(ISBLANK('Prediction Log'!$M231), "",IF('Prediction Log'!$H231&lt;&gt;'Prediction Log'!$M231, "Y",IF(AND('Prediction Log'!$D231&gt;0, 'Prediction Log'!$P231&gt;'Prediction Log'!$D231), "Y", IF(AND('Prediction Log'!$D231&lt;0, 'Prediction Log'!$P231&lt;'Prediction Log'!$D231), "Y", IF('Prediction Log'!$P231='Prediction Log'!$D231, "PUSH", "N")))))</f>
        <v/>
      </c>
      <c r="W231" s="53" t="str">
        <f>IF(ISBLANK('Prediction Log'!$M231), "",IF(AND('Prediction Log'!$U231="Y", 'Prediction Log'!$V231="Y"), "Y", "N"))</f>
        <v/>
      </c>
      <c r="X231" s="54" t="str">
        <f>IF(ISBLANK('Prediction Log'!$M231),"",IF('Prediction Log'!$M231='Prediction Log'!$I231, "Y", "N"))</f>
        <v/>
      </c>
      <c r="Y231" s="54" t="str">
        <f>IF(ISBLANK('Prediction Log'!$M231), "", IF('Prediction Log'!$Z231="N", "N", "Y"))</f>
        <v/>
      </c>
      <c r="Z231" s="54" t="str">
        <f>IF(ISBLANK('Prediction Log'!$M231), "",IF('Prediction Log'!$I231&lt;&gt;'Prediction Log'!$M231, "Y",IF(AND('Prediction Log'!$E231&gt;0, 'Prediction Log'!$P231&gt;'Prediction Log'!$E231), "Y", IF(AND('Prediction Log'!$E231&lt;0, 'Prediction Log'!$P231&lt;'Prediction Log'!$E231), "Y", IF('Prediction Log'!$P231='Prediction Log'!$E231, "PUSH", "N")))))</f>
        <v/>
      </c>
      <c r="AA231" s="54" t="str">
        <f>IF(ISBLANK('Prediction Log'!$M231), "",IF(AND('Prediction Log'!$X231="Y", 'Prediction Log'!$Z231="Y"), "Y", "N"))</f>
        <v/>
      </c>
      <c r="AB231" s="53" t="str">
        <f>IF(ISBLANK('Prediction Log'!$M231), "",IF('Prediction Log'!$D231&gt;0, 'Prediction Log'!$P231-'Prediction Log'!$D231, IF('Prediction Log'!$D231&lt;0, -'Prediction Log'!$P231+'Prediction Log'!$D231, "NA")))</f>
        <v/>
      </c>
      <c r="AC231" s="53" t="str">
        <f>IF(ISBLANK('Prediction Log'!$M231), "",ABS('Prediction Log'!$AB231))</f>
        <v/>
      </c>
      <c r="AD231" s="54" t="str">
        <f>IF(ISBLANK('Prediction Log'!$M231), "",IF('Prediction Log'!$E231&gt;0, 'Prediction Log'!$P231-'Prediction Log'!$E231, IF('Prediction Log'!$E231&lt;0, -'Prediction Log'!$P231+'Prediction Log'!$E231, "NA")))</f>
        <v/>
      </c>
      <c r="AE231" s="54" t="str">
        <f>IF(ISBLANK('Prediction Log'!$M231), "",ABS('Prediction Log'!$AD231))</f>
        <v/>
      </c>
    </row>
    <row r="232" spans="1:31" x14ac:dyDescent="0.45">
      <c r="A232" t="str">
        <f>IF(ISBLANK(Games!$B232), "",Games!A232)</f>
        <v/>
      </c>
      <c r="B232" t="str">
        <f>IF(ISBLANK(Games!$B232), "",Games!B232)</f>
        <v/>
      </c>
      <c r="C232" t="str">
        <f>IF(ISBLANK(Games!$B232), "",Games!C232)</f>
        <v/>
      </c>
      <c r="D232" t="str">
        <f>IF(ISBLANK(Games!$B232), "",Games!D232)</f>
        <v/>
      </c>
      <c r="E232" t="str">
        <f>IF(ISBLANK(Games!$B232), "",Games!E232)</f>
        <v/>
      </c>
      <c r="F232" s="30" t="e">
        <f>'Calc - Win Probability'!N232</f>
        <v>#N/A</v>
      </c>
      <c r="G232" s="28" t="str">
        <f>Games!H232</f>
        <v/>
      </c>
      <c r="H232" s="64" t="str">
        <f>IF(ISBLANK(Games!B232), "", IF('Prediction Log'!$D232&lt;0, 'Prediction Log'!$B232, 'Prediction Log'!$C232))</f>
        <v/>
      </c>
      <c r="I232" s="60" t="str">
        <f>IF(ISBLANK(Games!$B232), "",Games!F232)</f>
        <v/>
      </c>
      <c r="J232" s="60" t="e">
        <f>IF('Prediction Log'!$F232&gt;0.5, 'Prediction Log'!$B232, IF('Prediction Log'!$F232&lt;0.5, 'Prediction Log'!$C232, "PICK"))</f>
        <v>#N/A</v>
      </c>
      <c r="K232" s="62" t="str">
        <f>IF(ISBLANK(Games!B232), "",IF('Prediction Log'!$J232='Prediction Log'!$B232, 'Prediction Log'!$F232, 1-'Prediction Log'!$F232))</f>
        <v/>
      </c>
      <c r="L232" s="28" t="str">
        <f>IF(ISBLANK(Games!$B232), "",Games!I232)</f>
        <v/>
      </c>
      <c r="P232" s="48" t="str">
        <f>IF(ISBLANK('Prediction Log'!$N232), "",'Prediction Log'!$O232-'Prediction Log'!$N232)</f>
        <v/>
      </c>
      <c r="Q232" s="55" t="str">
        <f>IF(ISBLANK('Prediction Log'!$N232), "",IF('Prediction Log'!$M232&lt;&gt;'Prediction Log'!$H232, "Y", IF(AND('Prediction Log'!$M232='Prediction Log'!$H232, ABS((-1*'Prediction Log'!$P232))&gt;ABS('Prediction Log'!$D232)), "Y", IF('Prediction Log'!$D232='Prediction Log'!$P232, "PUSH", "N"))))</f>
        <v/>
      </c>
      <c r="R232" s="56" t="str">
        <f>IF(ISBLANK('Prediction Log'!$M232), "",IF('Prediction Log'!$P232&lt;'Prediction Log'!$D232, "Y", IF('Prediction Log'!$P232='Prediction Log'!$D232, "PUSH", "N")))</f>
        <v/>
      </c>
      <c r="S232" s="56" t="str">
        <f>IF(ISBLANK('Prediction Log'!$M232), "",IF('Prediction Log'!$P232&lt;'Prediction Log'!$E232, "Y", IF('Prediction Log'!$P232='Prediction Log'!$E232, "PUSH", "N")))</f>
        <v/>
      </c>
      <c r="T232" s="66" t="str">
        <f>IF(ISBLANK('Prediction Log'!$M232), "",IF('Prediction Log'!$J232='Prediction Log'!$M232, "Y", "N"))</f>
        <v/>
      </c>
      <c r="U232" s="57" t="str">
        <f>IF(ISBLANK('Prediction Log'!$M232),"",IF('Prediction Log'!$M232='Prediction Log'!$H232, "Y", "N"))</f>
        <v/>
      </c>
      <c r="V232" s="52" t="str">
        <f>IF(ISBLANK('Prediction Log'!$M232), "",IF('Prediction Log'!$H232&lt;&gt;'Prediction Log'!$M232, "Y",IF(AND('Prediction Log'!$D232&gt;0, 'Prediction Log'!$P232&gt;'Prediction Log'!$D232), "Y", IF(AND('Prediction Log'!$D232&lt;0, 'Prediction Log'!$P232&lt;'Prediction Log'!$D232), "Y", IF('Prediction Log'!$P232='Prediction Log'!$D232, "PUSH", "N")))))</f>
        <v/>
      </c>
      <c r="W232" s="53" t="str">
        <f>IF(ISBLANK('Prediction Log'!$M232), "",IF(AND('Prediction Log'!$U232="Y", 'Prediction Log'!$V232="Y"), "Y", "N"))</f>
        <v/>
      </c>
      <c r="X232" s="54" t="str">
        <f>IF(ISBLANK('Prediction Log'!$M232),"",IF('Prediction Log'!$M232='Prediction Log'!$I232, "Y", "N"))</f>
        <v/>
      </c>
      <c r="Y232" s="54" t="str">
        <f>IF(ISBLANK('Prediction Log'!$M232), "", IF('Prediction Log'!$Z232="N", "N", "Y"))</f>
        <v/>
      </c>
      <c r="Z232" s="54" t="str">
        <f>IF(ISBLANK('Prediction Log'!$M232), "",IF('Prediction Log'!$I232&lt;&gt;'Prediction Log'!$M232, "Y",IF(AND('Prediction Log'!$E232&gt;0, 'Prediction Log'!$P232&gt;'Prediction Log'!$E232), "Y", IF(AND('Prediction Log'!$E232&lt;0, 'Prediction Log'!$P232&lt;'Prediction Log'!$E232), "Y", IF('Prediction Log'!$P232='Prediction Log'!$E232, "PUSH", "N")))))</f>
        <v/>
      </c>
      <c r="AA232" s="54" t="str">
        <f>IF(ISBLANK('Prediction Log'!$M232), "",IF(AND('Prediction Log'!$X232="Y", 'Prediction Log'!$Z232="Y"), "Y", "N"))</f>
        <v/>
      </c>
      <c r="AB232" s="53" t="str">
        <f>IF(ISBLANK('Prediction Log'!$M232), "",IF('Prediction Log'!$D232&gt;0, 'Prediction Log'!$P232-'Prediction Log'!$D232, IF('Prediction Log'!$D232&lt;0, -'Prediction Log'!$P232+'Prediction Log'!$D232, "NA")))</f>
        <v/>
      </c>
      <c r="AC232" s="53" t="str">
        <f>IF(ISBLANK('Prediction Log'!$M232), "",ABS('Prediction Log'!$AB232))</f>
        <v/>
      </c>
      <c r="AD232" s="54" t="str">
        <f>IF(ISBLANK('Prediction Log'!$M232), "",IF('Prediction Log'!$E232&gt;0, 'Prediction Log'!$P232-'Prediction Log'!$E232, IF('Prediction Log'!$E232&lt;0, -'Prediction Log'!$P232+'Prediction Log'!$E232, "NA")))</f>
        <v/>
      </c>
      <c r="AE232" s="54" t="str">
        <f>IF(ISBLANK('Prediction Log'!$M232), "",ABS('Prediction Log'!$AD232))</f>
        <v/>
      </c>
    </row>
    <row r="233" spans="1:31" x14ac:dyDescent="0.45">
      <c r="A233" t="str">
        <f>IF(ISBLANK(Games!$B233), "",Games!A233)</f>
        <v/>
      </c>
      <c r="B233" t="str">
        <f>IF(ISBLANK(Games!$B233), "",Games!B233)</f>
        <v/>
      </c>
      <c r="C233" t="str">
        <f>IF(ISBLANK(Games!$B233), "",Games!C233)</f>
        <v/>
      </c>
      <c r="D233" t="str">
        <f>IF(ISBLANK(Games!$B233), "",Games!D233)</f>
        <v/>
      </c>
      <c r="E233" t="str">
        <f>IF(ISBLANK(Games!$B233), "",Games!E233)</f>
        <v/>
      </c>
      <c r="F233" s="30" t="e">
        <f>'Calc - Win Probability'!N233</f>
        <v>#N/A</v>
      </c>
      <c r="G233" s="28" t="str">
        <f>Games!H233</f>
        <v/>
      </c>
      <c r="H233" s="64" t="str">
        <f>IF(ISBLANK(Games!B233), "", IF('Prediction Log'!$D233&lt;0, 'Prediction Log'!$B233, 'Prediction Log'!$C233))</f>
        <v/>
      </c>
      <c r="I233" s="60" t="str">
        <f>IF(ISBLANK(Games!$B233), "",Games!F233)</f>
        <v/>
      </c>
      <c r="J233" s="60" t="e">
        <f>IF('Prediction Log'!$F233&gt;0.5, 'Prediction Log'!$B233, IF('Prediction Log'!$F233&lt;0.5, 'Prediction Log'!$C233, "PICK"))</f>
        <v>#N/A</v>
      </c>
      <c r="K233" s="62" t="str">
        <f>IF(ISBLANK(Games!B233), "",IF('Prediction Log'!$J233='Prediction Log'!$B233, 'Prediction Log'!$F233, 1-'Prediction Log'!$F233))</f>
        <v/>
      </c>
      <c r="L233" s="28" t="str">
        <f>IF(ISBLANK(Games!$B233), "",Games!I233)</f>
        <v/>
      </c>
      <c r="P233" s="48" t="str">
        <f>IF(ISBLANK('Prediction Log'!$N233), "",'Prediction Log'!$O233-'Prediction Log'!$N233)</f>
        <v/>
      </c>
      <c r="Q233" s="55" t="str">
        <f>IF(ISBLANK('Prediction Log'!$N233), "",IF('Prediction Log'!$M233&lt;&gt;'Prediction Log'!$H233, "Y", IF(AND('Prediction Log'!$M233='Prediction Log'!$H233, ABS((-1*'Prediction Log'!$P233))&gt;ABS('Prediction Log'!$D233)), "Y", IF('Prediction Log'!$D233='Prediction Log'!$P233, "PUSH", "N"))))</f>
        <v/>
      </c>
      <c r="R233" s="56" t="str">
        <f>IF(ISBLANK('Prediction Log'!$M233), "",IF('Prediction Log'!$P233&lt;'Prediction Log'!$D233, "Y", IF('Prediction Log'!$P233='Prediction Log'!$D233, "PUSH", "N")))</f>
        <v/>
      </c>
      <c r="S233" s="56" t="str">
        <f>IF(ISBLANK('Prediction Log'!$M233), "",IF('Prediction Log'!$P233&lt;'Prediction Log'!$E233, "Y", IF('Prediction Log'!$P233='Prediction Log'!$E233, "PUSH", "N")))</f>
        <v/>
      </c>
      <c r="T233" s="66" t="str">
        <f>IF(ISBLANK('Prediction Log'!$M233), "",IF('Prediction Log'!$J233='Prediction Log'!$M233, "Y", "N"))</f>
        <v/>
      </c>
      <c r="U233" s="57" t="str">
        <f>IF(ISBLANK('Prediction Log'!$M233),"",IF('Prediction Log'!$M233='Prediction Log'!$H233, "Y", "N"))</f>
        <v/>
      </c>
      <c r="V233" s="52" t="str">
        <f>IF(ISBLANK('Prediction Log'!$M233), "",IF('Prediction Log'!$H233&lt;&gt;'Prediction Log'!$M233, "Y",IF(AND('Prediction Log'!$D233&gt;0, 'Prediction Log'!$P233&gt;'Prediction Log'!$D233), "Y", IF(AND('Prediction Log'!$D233&lt;0, 'Prediction Log'!$P233&lt;'Prediction Log'!$D233), "Y", IF('Prediction Log'!$P233='Prediction Log'!$D233, "PUSH", "N")))))</f>
        <v/>
      </c>
      <c r="W233" s="53" t="str">
        <f>IF(ISBLANK('Prediction Log'!$M233), "",IF(AND('Prediction Log'!$U233="Y", 'Prediction Log'!$V233="Y"), "Y", "N"))</f>
        <v/>
      </c>
      <c r="X233" s="54" t="str">
        <f>IF(ISBLANK('Prediction Log'!$M233),"",IF('Prediction Log'!$M233='Prediction Log'!$I233, "Y", "N"))</f>
        <v/>
      </c>
      <c r="Y233" s="54" t="str">
        <f>IF(ISBLANK('Prediction Log'!$M233), "", IF('Prediction Log'!$Z233="N", "N", "Y"))</f>
        <v/>
      </c>
      <c r="Z233" s="54" t="str">
        <f>IF(ISBLANK('Prediction Log'!$M233), "",IF('Prediction Log'!$I233&lt;&gt;'Prediction Log'!$M233, "Y",IF(AND('Prediction Log'!$E233&gt;0, 'Prediction Log'!$P233&gt;'Prediction Log'!$E233), "Y", IF(AND('Prediction Log'!$E233&lt;0, 'Prediction Log'!$P233&lt;'Prediction Log'!$E233), "Y", IF('Prediction Log'!$P233='Prediction Log'!$E233, "PUSH", "N")))))</f>
        <v/>
      </c>
      <c r="AA233" s="54" t="str">
        <f>IF(ISBLANK('Prediction Log'!$M233), "",IF(AND('Prediction Log'!$X233="Y", 'Prediction Log'!$Z233="Y"), "Y", "N"))</f>
        <v/>
      </c>
      <c r="AB233" s="53" t="str">
        <f>IF(ISBLANK('Prediction Log'!$M233), "",IF('Prediction Log'!$D233&gt;0, 'Prediction Log'!$P233-'Prediction Log'!$D233, IF('Prediction Log'!$D233&lt;0, -'Prediction Log'!$P233+'Prediction Log'!$D233, "NA")))</f>
        <v/>
      </c>
      <c r="AC233" s="53" t="str">
        <f>IF(ISBLANK('Prediction Log'!$M233), "",ABS('Prediction Log'!$AB233))</f>
        <v/>
      </c>
      <c r="AD233" s="54" t="str">
        <f>IF(ISBLANK('Prediction Log'!$M233), "",IF('Prediction Log'!$E233&gt;0, 'Prediction Log'!$P233-'Prediction Log'!$E233, IF('Prediction Log'!$E233&lt;0, -'Prediction Log'!$P233+'Prediction Log'!$E233, "NA")))</f>
        <v/>
      </c>
      <c r="AE233" s="54" t="str">
        <f>IF(ISBLANK('Prediction Log'!$M233), "",ABS('Prediction Log'!$AD233))</f>
        <v/>
      </c>
    </row>
    <row r="234" spans="1:31" x14ac:dyDescent="0.45">
      <c r="A234" t="str">
        <f>IF(ISBLANK(Games!$B234), "",Games!A234)</f>
        <v/>
      </c>
      <c r="B234" t="str">
        <f>IF(ISBLANK(Games!$B234), "",Games!B234)</f>
        <v/>
      </c>
      <c r="C234" t="str">
        <f>IF(ISBLANK(Games!$B234), "",Games!C234)</f>
        <v/>
      </c>
      <c r="D234" t="str">
        <f>IF(ISBLANK(Games!$B234), "",Games!D234)</f>
        <v/>
      </c>
      <c r="E234" t="str">
        <f>IF(ISBLANK(Games!$B234), "",Games!E234)</f>
        <v/>
      </c>
      <c r="F234" s="30" t="e">
        <f>'Calc - Win Probability'!N234</f>
        <v>#N/A</v>
      </c>
      <c r="G234" s="28" t="str">
        <f>Games!H234</f>
        <v/>
      </c>
      <c r="H234" s="64" t="str">
        <f>IF(ISBLANK(Games!B234), "", IF('Prediction Log'!$D234&lt;0, 'Prediction Log'!$B234, 'Prediction Log'!$C234))</f>
        <v/>
      </c>
      <c r="I234" s="60" t="str">
        <f>IF(ISBLANK(Games!$B234), "",Games!F234)</f>
        <v/>
      </c>
      <c r="J234" s="60" t="e">
        <f>IF('Prediction Log'!$F234&gt;0.5, 'Prediction Log'!$B234, IF('Prediction Log'!$F234&lt;0.5, 'Prediction Log'!$C234, "PICK"))</f>
        <v>#N/A</v>
      </c>
      <c r="K234" s="62" t="str">
        <f>IF(ISBLANK(Games!B234), "",IF('Prediction Log'!$J234='Prediction Log'!$B234, 'Prediction Log'!$F234, 1-'Prediction Log'!$F234))</f>
        <v/>
      </c>
      <c r="L234" s="28" t="str">
        <f>IF(ISBLANK(Games!$B234), "",Games!I234)</f>
        <v/>
      </c>
      <c r="P234" s="48" t="str">
        <f>IF(ISBLANK('Prediction Log'!$N234), "",'Prediction Log'!$O234-'Prediction Log'!$N234)</f>
        <v/>
      </c>
      <c r="Q234" s="55" t="str">
        <f>IF(ISBLANK('Prediction Log'!$N234), "",IF('Prediction Log'!$M234&lt;&gt;'Prediction Log'!$H234, "Y", IF(AND('Prediction Log'!$M234='Prediction Log'!$H234, ABS((-1*'Prediction Log'!$P234))&gt;ABS('Prediction Log'!$D234)), "Y", IF('Prediction Log'!$D234='Prediction Log'!$P234, "PUSH", "N"))))</f>
        <v/>
      </c>
      <c r="R234" s="56" t="str">
        <f>IF(ISBLANK('Prediction Log'!$M234), "",IF('Prediction Log'!$P234&lt;'Prediction Log'!$D234, "Y", IF('Prediction Log'!$P234='Prediction Log'!$D234, "PUSH", "N")))</f>
        <v/>
      </c>
      <c r="S234" s="56" t="str">
        <f>IF(ISBLANK('Prediction Log'!$M234), "",IF('Prediction Log'!$P234&lt;'Prediction Log'!$E234, "Y", IF('Prediction Log'!$P234='Prediction Log'!$E234, "PUSH", "N")))</f>
        <v/>
      </c>
      <c r="T234" s="66" t="str">
        <f>IF(ISBLANK('Prediction Log'!$M234), "",IF('Prediction Log'!$J234='Prediction Log'!$M234, "Y", "N"))</f>
        <v/>
      </c>
      <c r="U234" s="57" t="str">
        <f>IF(ISBLANK('Prediction Log'!$M234),"",IF('Prediction Log'!$M234='Prediction Log'!$H234, "Y", "N"))</f>
        <v/>
      </c>
      <c r="V234" s="52" t="str">
        <f>IF(ISBLANK('Prediction Log'!$M234), "",IF('Prediction Log'!$H234&lt;&gt;'Prediction Log'!$M234, "Y",IF(AND('Prediction Log'!$D234&gt;0, 'Prediction Log'!$P234&gt;'Prediction Log'!$D234), "Y", IF(AND('Prediction Log'!$D234&lt;0, 'Prediction Log'!$P234&lt;'Prediction Log'!$D234), "Y", IF('Prediction Log'!$P234='Prediction Log'!$D234, "PUSH", "N")))))</f>
        <v/>
      </c>
      <c r="W234" s="53" t="str">
        <f>IF(ISBLANK('Prediction Log'!$M234), "",IF(AND('Prediction Log'!$U234="Y", 'Prediction Log'!$V234="Y"), "Y", "N"))</f>
        <v/>
      </c>
      <c r="X234" s="54" t="str">
        <f>IF(ISBLANK('Prediction Log'!$M234),"",IF('Prediction Log'!$M234='Prediction Log'!$I234, "Y", "N"))</f>
        <v/>
      </c>
      <c r="Y234" s="54" t="str">
        <f>IF(ISBLANK('Prediction Log'!$M234), "", IF('Prediction Log'!$Z234="N", "N", "Y"))</f>
        <v/>
      </c>
      <c r="Z234" s="54" t="str">
        <f>IF(ISBLANK('Prediction Log'!$M234), "",IF('Prediction Log'!$I234&lt;&gt;'Prediction Log'!$M234, "Y",IF(AND('Prediction Log'!$E234&gt;0, 'Prediction Log'!$P234&gt;'Prediction Log'!$E234), "Y", IF(AND('Prediction Log'!$E234&lt;0, 'Prediction Log'!$P234&lt;'Prediction Log'!$E234), "Y", IF('Prediction Log'!$P234='Prediction Log'!$E234, "PUSH", "N")))))</f>
        <v/>
      </c>
      <c r="AA234" s="54" t="str">
        <f>IF(ISBLANK('Prediction Log'!$M234), "",IF(AND('Prediction Log'!$X234="Y", 'Prediction Log'!$Z234="Y"), "Y", "N"))</f>
        <v/>
      </c>
      <c r="AB234" s="53" t="str">
        <f>IF(ISBLANK('Prediction Log'!$M234), "",IF('Prediction Log'!$D234&gt;0, 'Prediction Log'!$P234-'Prediction Log'!$D234, IF('Prediction Log'!$D234&lt;0, -'Prediction Log'!$P234+'Prediction Log'!$D234, "NA")))</f>
        <v/>
      </c>
      <c r="AC234" s="53" t="str">
        <f>IF(ISBLANK('Prediction Log'!$M234), "",ABS('Prediction Log'!$AB234))</f>
        <v/>
      </c>
      <c r="AD234" s="54" t="str">
        <f>IF(ISBLANK('Prediction Log'!$M234), "",IF('Prediction Log'!$E234&gt;0, 'Prediction Log'!$P234-'Prediction Log'!$E234, IF('Prediction Log'!$E234&lt;0, -'Prediction Log'!$P234+'Prediction Log'!$E234, "NA")))</f>
        <v/>
      </c>
      <c r="AE234" s="54" t="str">
        <f>IF(ISBLANK('Prediction Log'!$M234), "",ABS('Prediction Log'!$AD234))</f>
        <v/>
      </c>
    </row>
    <row r="235" spans="1:31" x14ac:dyDescent="0.45">
      <c r="A235" t="str">
        <f>IF(ISBLANK(Games!$B235), "",Games!A235)</f>
        <v/>
      </c>
      <c r="B235" t="str">
        <f>IF(ISBLANK(Games!$B235), "",Games!B235)</f>
        <v/>
      </c>
      <c r="C235" t="str">
        <f>IF(ISBLANK(Games!$B235), "",Games!C235)</f>
        <v/>
      </c>
      <c r="D235" t="str">
        <f>IF(ISBLANK(Games!$B235), "",Games!D235)</f>
        <v/>
      </c>
      <c r="E235" t="str">
        <f>IF(ISBLANK(Games!$B235), "",Games!E235)</f>
        <v/>
      </c>
      <c r="F235" s="30" t="e">
        <f>'Calc - Win Probability'!N235</f>
        <v>#N/A</v>
      </c>
      <c r="G235" s="28" t="str">
        <f>Games!H235</f>
        <v/>
      </c>
      <c r="H235" s="64" t="str">
        <f>IF(ISBLANK(Games!B235), "", IF('Prediction Log'!$D235&lt;0, 'Prediction Log'!$B235, 'Prediction Log'!$C235))</f>
        <v/>
      </c>
      <c r="I235" s="60" t="str">
        <f>IF(ISBLANK(Games!$B235), "",Games!F235)</f>
        <v/>
      </c>
      <c r="J235" s="60" t="e">
        <f>IF('Prediction Log'!$F235&gt;0.5, 'Prediction Log'!$B235, IF('Prediction Log'!$F235&lt;0.5, 'Prediction Log'!$C235, "PICK"))</f>
        <v>#N/A</v>
      </c>
      <c r="K235" s="62" t="str">
        <f>IF(ISBLANK(Games!B235), "",IF('Prediction Log'!$J235='Prediction Log'!$B235, 'Prediction Log'!$F235, 1-'Prediction Log'!$F235))</f>
        <v/>
      </c>
      <c r="L235" s="28" t="str">
        <f>IF(ISBLANK(Games!$B235), "",Games!I235)</f>
        <v/>
      </c>
      <c r="P235" s="48" t="str">
        <f>IF(ISBLANK('Prediction Log'!$N235), "",'Prediction Log'!$O235-'Prediction Log'!$N235)</f>
        <v/>
      </c>
      <c r="Q235" s="55" t="str">
        <f>IF(ISBLANK('Prediction Log'!$N235), "",IF('Prediction Log'!$M235&lt;&gt;'Prediction Log'!$H235, "Y", IF(AND('Prediction Log'!$M235='Prediction Log'!$H235, ABS((-1*'Prediction Log'!$P235))&gt;ABS('Prediction Log'!$D235)), "Y", IF('Prediction Log'!$D235='Prediction Log'!$P235, "PUSH", "N"))))</f>
        <v/>
      </c>
      <c r="R235" s="56" t="str">
        <f>IF(ISBLANK('Prediction Log'!$M235), "",IF('Prediction Log'!$P235&lt;'Prediction Log'!$D235, "Y", IF('Prediction Log'!$P235='Prediction Log'!$D235, "PUSH", "N")))</f>
        <v/>
      </c>
      <c r="S235" s="56" t="str">
        <f>IF(ISBLANK('Prediction Log'!$M235), "",IF('Prediction Log'!$P235&lt;'Prediction Log'!$E235, "Y", IF('Prediction Log'!$P235='Prediction Log'!$E235, "PUSH", "N")))</f>
        <v/>
      </c>
      <c r="T235" s="66" t="str">
        <f>IF(ISBLANK('Prediction Log'!$M235), "",IF('Prediction Log'!$J235='Prediction Log'!$M235, "Y", "N"))</f>
        <v/>
      </c>
      <c r="U235" s="57" t="str">
        <f>IF(ISBLANK('Prediction Log'!$M235),"",IF('Prediction Log'!$M235='Prediction Log'!$H235, "Y", "N"))</f>
        <v/>
      </c>
      <c r="V235" s="52" t="str">
        <f>IF(ISBLANK('Prediction Log'!$M235), "",IF('Prediction Log'!$H235&lt;&gt;'Prediction Log'!$M235, "Y",IF(AND('Prediction Log'!$D235&gt;0, 'Prediction Log'!$P235&gt;'Prediction Log'!$D235), "Y", IF(AND('Prediction Log'!$D235&lt;0, 'Prediction Log'!$P235&lt;'Prediction Log'!$D235), "Y", IF('Prediction Log'!$P235='Prediction Log'!$D235, "PUSH", "N")))))</f>
        <v/>
      </c>
      <c r="W235" s="53" t="str">
        <f>IF(ISBLANK('Prediction Log'!$M235), "",IF(AND('Prediction Log'!$U235="Y", 'Prediction Log'!$V235="Y"), "Y", "N"))</f>
        <v/>
      </c>
      <c r="X235" s="54" t="str">
        <f>IF(ISBLANK('Prediction Log'!$M235),"",IF('Prediction Log'!$M235='Prediction Log'!$I235, "Y", "N"))</f>
        <v/>
      </c>
      <c r="Y235" s="54" t="str">
        <f>IF(ISBLANK('Prediction Log'!$M235), "", IF('Prediction Log'!$Z235="N", "N", "Y"))</f>
        <v/>
      </c>
      <c r="Z235" s="54" t="str">
        <f>IF(ISBLANK('Prediction Log'!$M235), "",IF('Prediction Log'!$I235&lt;&gt;'Prediction Log'!$M235, "Y",IF(AND('Prediction Log'!$E235&gt;0, 'Prediction Log'!$P235&gt;'Prediction Log'!$E235), "Y", IF(AND('Prediction Log'!$E235&lt;0, 'Prediction Log'!$P235&lt;'Prediction Log'!$E235), "Y", IF('Prediction Log'!$P235='Prediction Log'!$E235, "PUSH", "N")))))</f>
        <v/>
      </c>
      <c r="AA235" s="54" t="str">
        <f>IF(ISBLANK('Prediction Log'!$M235), "",IF(AND('Prediction Log'!$X235="Y", 'Prediction Log'!$Z235="Y"), "Y", "N"))</f>
        <v/>
      </c>
      <c r="AB235" s="53" t="str">
        <f>IF(ISBLANK('Prediction Log'!$M235), "",IF('Prediction Log'!$D235&gt;0, 'Prediction Log'!$P235-'Prediction Log'!$D235, IF('Prediction Log'!$D235&lt;0, -'Prediction Log'!$P235+'Prediction Log'!$D235, "NA")))</f>
        <v/>
      </c>
      <c r="AC235" s="53" t="str">
        <f>IF(ISBLANK('Prediction Log'!$M235), "",ABS('Prediction Log'!$AB235))</f>
        <v/>
      </c>
      <c r="AD235" s="54" t="str">
        <f>IF(ISBLANK('Prediction Log'!$M235), "",IF('Prediction Log'!$E235&gt;0, 'Prediction Log'!$P235-'Prediction Log'!$E235, IF('Prediction Log'!$E235&lt;0, -'Prediction Log'!$P235+'Prediction Log'!$E235, "NA")))</f>
        <v/>
      </c>
      <c r="AE235" s="54" t="str">
        <f>IF(ISBLANK('Prediction Log'!$M235), "",ABS('Prediction Log'!$AD235))</f>
        <v/>
      </c>
    </row>
    <row r="236" spans="1:31" x14ac:dyDescent="0.45">
      <c r="A236" t="str">
        <f>IF(ISBLANK(Games!$B236), "",Games!A236)</f>
        <v/>
      </c>
      <c r="B236" t="str">
        <f>IF(ISBLANK(Games!$B236), "",Games!B236)</f>
        <v/>
      </c>
      <c r="C236" t="str">
        <f>IF(ISBLANK(Games!$B236), "",Games!C236)</f>
        <v/>
      </c>
      <c r="D236" t="str">
        <f>IF(ISBLANK(Games!$B236), "",Games!D236)</f>
        <v/>
      </c>
      <c r="E236" t="str">
        <f>IF(ISBLANK(Games!$B236), "",Games!E236)</f>
        <v/>
      </c>
      <c r="F236" s="30" t="e">
        <f>'Calc - Win Probability'!N236</f>
        <v>#N/A</v>
      </c>
      <c r="G236" s="28" t="str">
        <f>Games!H236</f>
        <v/>
      </c>
      <c r="H236" s="64" t="str">
        <f>IF(ISBLANK(Games!B236), "", IF('Prediction Log'!$D236&lt;0, 'Prediction Log'!$B236, 'Prediction Log'!$C236))</f>
        <v/>
      </c>
      <c r="I236" s="60" t="str">
        <f>IF(ISBLANK(Games!$B236), "",Games!F236)</f>
        <v/>
      </c>
      <c r="J236" s="60" t="e">
        <f>IF('Prediction Log'!$F236&gt;0.5, 'Prediction Log'!$B236, IF('Prediction Log'!$F236&lt;0.5, 'Prediction Log'!$C236, "PICK"))</f>
        <v>#N/A</v>
      </c>
      <c r="K236" s="62" t="str">
        <f>IF(ISBLANK(Games!B236), "",IF('Prediction Log'!$J236='Prediction Log'!$B236, 'Prediction Log'!$F236, 1-'Prediction Log'!$F236))</f>
        <v/>
      </c>
      <c r="L236" s="28" t="str">
        <f>IF(ISBLANK(Games!$B236), "",Games!I236)</f>
        <v/>
      </c>
      <c r="P236" s="48" t="str">
        <f>IF(ISBLANK('Prediction Log'!$N236), "",'Prediction Log'!$O236-'Prediction Log'!$N236)</f>
        <v/>
      </c>
      <c r="Q236" s="55" t="str">
        <f>IF(ISBLANK('Prediction Log'!$N236), "",IF('Prediction Log'!$M236&lt;&gt;'Prediction Log'!$H236, "Y", IF(AND('Prediction Log'!$M236='Prediction Log'!$H236, ABS((-1*'Prediction Log'!$P236))&gt;ABS('Prediction Log'!$D236)), "Y", IF('Prediction Log'!$D236='Prediction Log'!$P236, "PUSH", "N"))))</f>
        <v/>
      </c>
      <c r="R236" s="56" t="str">
        <f>IF(ISBLANK('Prediction Log'!$M236), "",IF('Prediction Log'!$P236&lt;'Prediction Log'!$D236, "Y", IF('Prediction Log'!$P236='Prediction Log'!$D236, "PUSH", "N")))</f>
        <v/>
      </c>
      <c r="S236" s="56" t="str">
        <f>IF(ISBLANK('Prediction Log'!$M236), "",IF('Prediction Log'!$P236&lt;'Prediction Log'!$E236, "Y", IF('Prediction Log'!$P236='Prediction Log'!$E236, "PUSH", "N")))</f>
        <v/>
      </c>
      <c r="T236" s="66" t="str">
        <f>IF(ISBLANK('Prediction Log'!$M236), "",IF('Prediction Log'!$J236='Prediction Log'!$M236, "Y", "N"))</f>
        <v/>
      </c>
      <c r="U236" s="57" t="str">
        <f>IF(ISBLANK('Prediction Log'!$M236),"",IF('Prediction Log'!$M236='Prediction Log'!$H236, "Y", "N"))</f>
        <v/>
      </c>
      <c r="V236" s="52" t="str">
        <f>IF(ISBLANK('Prediction Log'!$M236), "",IF('Prediction Log'!$H236&lt;&gt;'Prediction Log'!$M236, "Y",IF(AND('Prediction Log'!$D236&gt;0, 'Prediction Log'!$P236&gt;'Prediction Log'!$D236), "Y", IF(AND('Prediction Log'!$D236&lt;0, 'Prediction Log'!$P236&lt;'Prediction Log'!$D236), "Y", IF('Prediction Log'!$P236='Prediction Log'!$D236, "PUSH", "N")))))</f>
        <v/>
      </c>
      <c r="W236" s="53" t="str">
        <f>IF(ISBLANK('Prediction Log'!$M236), "",IF(AND('Prediction Log'!$U236="Y", 'Prediction Log'!$V236="Y"), "Y", "N"))</f>
        <v/>
      </c>
      <c r="X236" s="54" t="str">
        <f>IF(ISBLANK('Prediction Log'!$M236),"",IF('Prediction Log'!$M236='Prediction Log'!$I236, "Y", "N"))</f>
        <v/>
      </c>
      <c r="Y236" s="54" t="str">
        <f>IF(ISBLANK('Prediction Log'!$M236), "", IF('Prediction Log'!$Z236="N", "N", "Y"))</f>
        <v/>
      </c>
      <c r="Z236" s="54" t="str">
        <f>IF(ISBLANK('Prediction Log'!$M236), "",IF('Prediction Log'!$I236&lt;&gt;'Prediction Log'!$M236, "Y",IF(AND('Prediction Log'!$E236&gt;0, 'Prediction Log'!$P236&gt;'Prediction Log'!$E236), "Y", IF(AND('Prediction Log'!$E236&lt;0, 'Prediction Log'!$P236&lt;'Prediction Log'!$E236), "Y", IF('Prediction Log'!$P236='Prediction Log'!$E236, "PUSH", "N")))))</f>
        <v/>
      </c>
      <c r="AA236" s="54" t="str">
        <f>IF(ISBLANK('Prediction Log'!$M236), "",IF(AND('Prediction Log'!$X236="Y", 'Prediction Log'!$Z236="Y"), "Y", "N"))</f>
        <v/>
      </c>
      <c r="AB236" s="53" t="str">
        <f>IF(ISBLANK('Prediction Log'!$M236), "",IF('Prediction Log'!$D236&gt;0, 'Prediction Log'!$P236-'Prediction Log'!$D236, IF('Prediction Log'!$D236&lt;0, -'Prediction Log'!$P236+'Prediction Log'!$D236, "NA")))</f>
        <v/>
      </c>
      <c r="AC236" s="53" t="str">
        <f>IF(ISBLANK('Prediction Log'!$M236), "",ABS('Prediction Log'!$AB236))</f>
        <v/>
      </c>
      <c r="AD236" s="54" t="str">
        <f>IF(ISBLANK('Prediction Log'!$M236), "",IF('Prediction Log'!$E236&gt;0, 'Prediction Log'!$P236-'Prediction Log'!$E236, IF('Prediction Log'!$E236&lt;0, -'Prediction Log'!$P236+'Prediction Log'!$E236, "NA")))</f>
        <v/>
      </c>
      <c r="AE236" s="54" t="str">
        <f>IF(ISBLANK('Prediction Log'!$M236), "",ABS('Prediction Log'!$AD236))</f>
        <v/>
      </c>
    </row>
    <row r="237" spans="1:31" x14ac:dyDescent="0.45">
      <c r="A237" t="str">
        <f>IF(ISBLANK(Games!$B237), "",Games!A237)</f>
        <v/>
      </c>
      <c r="B237" t="str">
        <f>IF(ISBLANK(Games!$B237), "",Games!B237)</f>
        <v/>
      </c>
      <c r="C237" t="str">
        <f>IF(ISBLANK(Games!$B237), "",Games!C237)</f>
        <v/>
      </c>
      <c r="D237" t="str">
        <f>IF(ISBLANK(Games!$B237), "",Games!D237)</f>
        <v/>
      </c>
      <c r="E237" t="str">
        <f>IF(ISBLANK(Games!$B237), "",Games!E237)</f>
        <v/>
      </c>
      <c r="F237" s="30" t="e">
        <f>'Calc - Win Probability'!N237</f>
        <v>#N/A</v>
      </c>
      <c r="G237" s="28" t="str">
        <f>Games!H237</f>
        <v/>
      </c>
      <c r="H237" s="64" t="str">
        <f>IF(ISBLANK(Games!B237), "", IF('Prediction Log'!$D237&lt;0, 'Prediction Log'!$B237, 'Prediction Log'!$C237))</f>
        <v/>
      </c>
      <c r="I237" s="60" t="str">
        <f>IF(ISBLANK(Games!$B237), "",Games!F237)</f>
        <v/>
      </c>
      <c r="J237" s="60" t="e">
        <f>IF('Prediction Log'!$F237&gt;0.5, 'Prediction Log'!$B237, IF('Prediction Log'!$F237&lt;0.5, 'Prediction Log'!$C237, "PICK"))</f>
        <v>#N/A</v>
      </c>
      <c r="K237" s="62" t="str">
        <f>IF(ISBLANK(Games!B237), "",IF('Prediction Log'!$J237='Prediction Log'!$B237, 'Prediction Log'!$F237, 1-'Prediction Log'!$F237))</f>
        <v/>
      </c>
      <c r="L237" s="28" t="str">
        <f>IF(ISBLANK(Games!$B237), "",Games!I237)</f>
        <v/>
      </c>
      <c r="P237" s="48" t="str">
        <f>IF(ISBLANK('Prediction Log'!$N237), "",'Prediction Log'!$O237-'Prediction Log'!$N237)</f>
        <v/>
      </c>
      <c r="Q237" s="55" t="str">
        <f>IF(ISBLANK('Prediction Log'!$N237), "",IF('Prediction Log'!$M237&lt;&gt;'Prediction Log'!$H237, "Y", IF(AND('Prediction Log'!$M237='Prediction Log'!$H237, ABS((-1*'Prediction Log'!$P237))&gt;ABS('Prediction Log'!$D237)), "Y", IF('Prediction Log'!$D237='Prediction Log'!$P237, "PUSH", "N"))))</f>
        <v/>
      </c>
      <c r="R237" s="56" t="str">
        <f>IF(ISBLANK('Prediction Log'!$M237), "",IF('Prediction Log'!$P237&lt;'Prediction Log'!$D237, "Y", IF('Prediction Log'!$P237='Prediction Log'!$D237, "PUSH", "N")))</f>
        <v/>
      </c>
      <c r="S237" s="56" t="str">
        <f>IF(ISBLANK('Prediction Log'!$M237), "",IF('Prediction Log'!$P237&lt;'Prediction Log'!$E237, "Y", IF('Prediction Log'!$P237='Prediction Log'!$E237, "PUSH", "N")))</f>
        <v/>
      </c>
      <c r="T237" s="66" t="str">
        <f>IF(ISBLANK('Prediction Log'!$M237), "",IF('Prediction Log'!$J237='Prediction Log'!$M237, "Y", "N"))</f>
        <v/>
      </c>
      <c r="U237" s="57" t="str">
        <f>IF(ISBLANK('Prediction Log'!$M237),"",IF('Prediction Log'!$M237='Prediction Log'!$H237, "Y", "N"))</f>
        <v/>
      </c>
      <c r="V237" s="52" t="str">
        <f>IF(ISBLANK('Prediction Log'!$M237), "",IF('Prediction Log'!$H237&lt;&gt;'Prediction Log'!$M237, "Y",IF(AND('Prediction Log'!$D237&gt;0, 'Prediction Log'!$P237&gt;'Prediction Log'!$D237), "Y", IF(AND('Prediction Log'!$D237&lt;0, 'Prediction Log'!$P237&lt;'Prediction Log'!$D237), "Y", IF('Prediction Log'!$P237='Prediction Log'!$D237, "PUSH", "N")))))</f>
        <v/>
      </c>
      <c r="W237" s="53" t="str">
        <f>IF(ISBLANK('Prediction Log'!$M237), "",IF(AND('Prediction Log'!$U237="Y", 'Prediction Log'!$V237="Y"), "Y", "N"))</f>
        <v/>
      </c>
      <c r="X237" s="54" t="str">
        <f>IF(ISBLANK('Prediction Log'!$M237),"",IF('Prediction Log'!$M237='Prediction Log'!$I237, "Y", "N"))</f>
        <v/>
      </c>
      <c r="Y237" s="54" t="str">
        <f>IF(ISBLANK('Prediction Log'!$M237), "", IF('Prediction Log'!$Z237="N", "N", "Y"))</f>
        <v/>
      </c>
      <c r="Z237" s="54" t="str">
        <f>IF(ISBLANK('Prediction Log'!$M237), "",IF('Prediction Log'!$I237&lt;&gt;'Prediction Log'!$M237, "Y",IF(AND('Prediction Log'!$E237&gt;0, 'Prediction Log'!$P237&gt;'Prediction Log'!$E237), "Y", IF(AND('Prediction Log'!$E237&lt;0, 'Prediction Log'!$P237&lt;'Prediction Log'!$E237), "Y", IF('Prediction Log'!$P237='Prediction Log'!$E237, "PUSH", "N")))))</f>
        <v/>
      </c>
      <c r="AA237" s="54" t="str">
        <f>IF(ISBLANK('Prediction Log'!$M237), "",IF(AND('Prediction Log'!$X237="Y", 'Prediction Log'!$Z237="Y"), "Y", "N"))</f>
        <v/>
      </c>
      <c r="AB237" s="53" t="str">
        <f>IF(ISBLANK('Prediction Log'!$M237), "",IF('Prediction Log'!$D237&gt;0, 'Prediction Log'!$P237-'Prediction Log'!$D237, IF('Prediction Log'!$D237&lt;0, -'Prediction Log'!$P237+'Prediction Log'!$D237, "NA")))</f>
        <v/>
      </c>
      <c r="AC237" s="53" t="str">
        <f>IF(ISBLANK('Prediction Log'!$M237), "",ABS('Prediction Log'!$AB237))</f>
        <v/>
      </c>
      <c r="AD237" s="54" t="str">
        <f>IF(ISBLANK('Prediction Log'!$M237), "",IF('Prediction Log'!$E237&gt;0, 'Prediction Log'!$P237-'Prediction Log'!$E237, IF('Prediction Log'!$E237&lt;0, -'Prediction Log'!$P237+'Prediction Log'!$E237, "NA")))</f>
        <v/>
      </c>
      <c r="AE237" s="54" t="str">
        <f>IF(ISBLANK('Prediction Log'!$M237), "",ABS('Prediction Log'!$AD237))</f>
        <v/>
      </c>
    </row>
    <row r="238" spans="1:31" x14ac:dyDescent="0.45">
      <c r="A238" t="str">
        <f>IF(ISBLANK(Games!$B238), "",Games!A238)</f>
        <v/>
      </c>
      <c r="B238" t="str">
        <f>IF(ISBLANK(Games!$B238), "",Games!B238)</f>
        <v/>
      </c>
      <c r="C238" t="str">
        <f>IF(ISBLANK(Games!$B238), "",Games!C238)</f>
        <v/>
      </c>
      <c r="D238" t="str">
        <f>IF(ISBLANK(Games!$B238), "",Games!D238)</f>
        <v/>
      </c>
      <c r="E238" t="str">
        <f>IF(ISBLANK(Games!$B238), "",Games!E238)</f>
        <v/>
      </c>
      <c r="F238" s="30" t="e">
        <f>'Calc - Win Probability'!N238</f>
        <v>#N/A</v>
      </c>
      <c r="G238" s="28" t="str">
        <f>Games!H238</f>
        <v/>
      </c>
      <c r="H238" s="64" t="str">
        <f>IF(ISBLANK(Games!B238), "", IF('Prediction Log'!$D238&lt;0, 'Prediction Log'!$B238, 'Prediction Log'!$C238))</f>
        <v/>
      </c>
      <c r="I238" s="60" t="str">
        <f>IF(ISBLANK(Games!$B238), "",Games!F238)</f>
        <v/>
      </c>
      <c r="J238" s="60" t="e">
        <f>IF('Prediction Log'!$F238&gt;0.5, 'Prediction Log'!$B238, IF('Prediction Log'!$F238&lt;0.5, 'Prediction Log'!$C238, "PICK"))</f>
        <v>#N/A</v>
      </c>
      <c r="K238" s="62" t="str">
        <f>IF(ISBLANK(Games!B238), "",IF('Prediction Log'!$J238='Prediction Log'!$B238, 'Prediction Log'!$F238, 1-'Prediction Log'!$F238))</f>
        <v/>
      </c>
      <c r="L238" s="28" t="str">
        <f>IF(ISBLANK(Games!$B238), "",Games!I238)</f>
        <v/>
      </c>
      <c r="P238" s="48" t="str">
        <f>IF(ISBLANK('Prediction Log'!$N238), "",'Prediction Log'!$O238-'Prediction Log'!$N238)</f>
        <v/>
      </c>
      <c r="Q238" s="55" t="str">
        <f>IF(ISBLANK('Prediction Log'!$N238), "",IF('Prediction Log'!$M238&lt;&gt;'Prediction Log'!$H238, "Y", IF(AND('Prediction Log'!$M238='Prediction Log'!$H238, ABS((-1*'Prediction Log'!$P238))&gt;ABS('Prediction Log'!$D238)), "Y", IF('Prediction Log'!$D238='Prediction Log'!$P238, "PUSH", "N"))))</f>
        <v/>
      </c>
      <c r="R238" s="56" t="str">
        <f>IF(ISBLANK('Prediction Log'!$M238), "",IF('Prediction Log'!$P238&lt;'Prediction Log'!$D238, "Y", IF('Prediction Log'!$P238='Prediction Log'!$D238, "PUSH", "N")))</f>
        <v/>
      </c>
      <c r="S238" s="56" t="str">
        <f>IF(ISBLANK('Prediction Log'!$M238), "",IF('Prediction Log'!$P238&lt;'Prediction Log'!$E238, "Y", IF('Prediction Log'!$P238='Prediction Log'!$E238, "PUSH", "N")))</f>
        <v/>
      </c>
      <c r="T238" s="66" t="str">
        <f>IF(ISBLANK('Prediction Log'!$M238), "",IF('Prediction Log'!$J238='Prediction Log'!$M238, "Y", "N"))</f>
        <v/>
      </c>
      <c r="U238" s="57" t="str">
        <f>IF(ISBLANK('Prediction Log'!$M238),"",IF('Prediction Log'!$M238='Prediction Log'!$H238, "Y", "N"))</f>
        <v/>
      </c>
      <c r="V238" s="52" t="str">
        <f>IF(ISBLANK('Prediction Log'!$M238), "",IF('Prediction Log'!$H238&lt;&gt;'Prediction Log'!$M238, "Y",IF(AND('Prediction Log'!$D238&gt;0, 'Prediction Log'!$P238&gt;'Prediction Log'!$D238), "Y", IF(AND('Prediction Log'!$D238&lt;0, 'Prediction Log'!$P238&lt;'Prediction Log'!$D238), "Y", IF('Prediction Log'!$P238='Prediction Log'!$D238, "PUSH", "N")))))</f>
        <v/>
      </c>
      <c r="W238" s="53" t="str">
        <f>IF(ISBLANK('Prediction Log'!$M238), "",IF(AND('Prediction Log'!$U238="Y", 'Prediction Log'!$V238="Y"), "Y", "N"))</f>
        <v/>
      </c>
      <c r="X238" s="54" t="str">
        <f>IF(ISBLANK('Prediction Log'!$M238),"",IF('Prediction Log'!$M238='Prediction Log'!$I238, "Y", "N"))</f>
        <v/>
      </c>
      <c r="Y238" s="54" t="str">
        <f>IF(ISBLANK('Prediction Log'!$M238), "", IF('Prediction Log'!$Z238="N", "N", "Y"))</f>
        <v/>
      </c>
      <c r="Z238" s="54" t="str">
        <f>IF(ISBLANK('Prediction Log'!$M238), "",IF('Prediction Log'!$I238&lt;&gt;'Prediction Log'!$M238, "Y",IF(AND('Prediction Log'!$E238&gt;0, 'Prediction Log'!$P238&gt;'Prediction Log'!$E238), "Y", IF(AND('Prediction Log'!$E238&lt;0, 'Prediction Log'!$P238&lt;'Prediction Log'!$E238), "Y", IF('Prediction Log'!$P238='Prediction Log'!$E238, "PUSH", "N")))))</f>
        <v/>
      </c>
      <c r="AA238" s="54" t="str">
        <f>IF(ISBLANK('Prediction Log'!$M238), "",IF(AND('Prediction Log'!$X238="Y", 'Prediction Log'!$Z238="Y"), "Y", "N"))</f>
        <v/>
      </c>
      <c r="AB238" s="53" t="str">
        <f>IF(ISBLANK('Prediction Log'!$M238), "",IF('Prediction Log'!$D238&gt;0, 'Prediction Log'!$P238-'Prediction Log'!$D238, IF('Prediction Log'!$D238&lt;0, -'Prediction Log'!$P238+'Prediction Log'!$D238, "NA")))</f>
        <v/>
      </c>
      <c r="AC238" s="53" t="str">
        <f>IF(ISBLANK('Prediction Log'!$M238), "",ABS('Prediction Log'!$AB238))</f>
        <v/>
      </c>
      <c r="AD238" s="54" t="str">
        <f>IF(ISBLANK('Prediction Log'!$M238), "",IF('Prediction Log'!$E238&gt;0, 'Prediction Log'!$P238-'Prediction Log'!$E238, IF('Prediction Log'!$E238&lt;0, -'Prediction Log'!$P238+'Prediction Log'!$E238, "NA")))</f>
        <v/>
      </c>
      <c r="AE238" s="54" t="str">
        <f>IF(ISBLANK('Prediction Log'!$M238), "",ABS('Prediction Log'!$AD238))</f>
        <v/>
      </c>
    </row>
    <row r="239" spans="1:31" x14ac:dyDescent="0.45">
      <c r="A239" t="str">
        <f>IF(ISBLANK(Games!$B239), "",Games!A239)</f>
        <v/>
      </c>
      <c r="B239" t="str">
        <f>IF(ISBLANK(Games!$B239), "",Games!B239)</f>
        <v/>
      </c>
      <c r="C239" t="str">
        <f>IF(ISBLANK(Games!$B239), "",Games!C239)</f>
        <v/>
      </c>
      <c r="D239" t="str">
        <f>IF(ISBLANK(Games!$B239), "",Games!D239)</f>
        <v/>
      </c>
      <c r="E239" t="str">
        <f>IF(ISBLANK(Games!$B239), "",Games!E239)</f>
        <v/>
      </c>
      <c r="F239" s="30" t="e">
        <f>'Calc - Win Probability'!N239</f>
        <v>#N/A</v>
      </c>
      <c r="G239" s="28" t="str">
        <f>Games!H239</f>
        <v/>
      </c>
      <c r="H239" s="64" t="str">
        <f>IF(ISBLANK(Games!B239), "", IF('Prediction Log'!$D239&lt;0, 'Prediction Log'!$B239, 'Prediction Log'!$C239))</f>
        <v/>
      </c>
      <c r="I239" s="60" t="str">
        <f>IF(ISBLANK(Games!$B239), "",Games!F239)</f>
        <v/>
      </c>
      <c r="J239" s="60" t="e">
        <f>IF('Prediction Log'!$F239&gt;0.5, 'Prediction Log'!$B239, IF('Prediction Log'!$F239&lt;0.5, 'Prediction Log'!$C239, "PICK"))</f>
        <v>#N/A</v>
      </c>
      <c r="K239" s="62" t="str">
        <f>IF(ISBLANK(Games!B239), "",IF('Prediction Log'!$J239='Prediction Log'!$B239, 'Prediction Log'!$F239, 1-'Prediction Log'!$F239))</f>
        <v/>
      </c>
      <c r="L239" s="28" t="str">
        <f>IF(ISBLANK(Games!$B239), "",Games!I239)</f>
        <v/>
      </c>
      <c r="P239" s="48" t="str">
        <f>IF(ISBLANK('Prediction Log'!$N239), "",'Prediction Log'!$O239-'Prediction Log'!$N239)</f>
        <v/>
      </c>
      <c r="Q239" s="55" t="str">
        <f>IF(ISBLANK('Prediction Log'!$N239), "",IF('Prediction Log'!$M239&lt;&gt;'Prediction Log'!$H239, "Y", IF(AND('Prediction Log'!$M239='Prediction Log'!$H239, ABS((-1*'Prediction Log'!$P239))&gt;ABS('Prediction Log'!$D239)), "Y", IF('Prediction Log'!$D239='Prediction Log'!$P239, "PUSH", "N"))))</f>
        <v/>
      </c>
      <c r="R239" s="56" t="str">
        <f>IF(ISBLANK('Prediction Log'!$M239), "",IF('Prediction Log'!$P239&lt;'Prediction Log'!$D239, "Y", IF('Prediction Log'!$P239='Prediction Log'!$D239, "PUSH", "N")))</f>
        <v/>
      </c>
      <c r="S239" s="56" t="str">
        <f>IF(ISBLANK('Prediction Log'!$M239), "",IF('Prediction Log'!$P239&lt;'Prediction Log'!$E239, "Y", IF('Prediction Log'!$P239='Prediction Log'!$E239, "PUSH", "N")))</f>
        <v/>
      </c>
      <c r="T239" s="66" t="str">
        <f>IF(ISBLANK('Prediction Log'!$M239), "",IF('Prediction Log'!$J239='Prediction Log'!$M239, "Y", "N"))</f>
        <v/>
      </c>
      <c r="U239" s="57" t="str">
        <f>IF(ISBLANK('Prediction Log'!$M239),"",IF('Prediction Log'!$M239='Prediction Log'!$H239, "Y", "N"))</f>
        <v/>
      </c>
      <c r="V239" s="52" t="str">
        <f>IF(ISBLANK('Prediction Log'!$M239), "",IF('Prediction Log'!$H239&lt;&gt;'Prediction Log'!$M239, "Y",IF(AND('Prediction Log'!$D239&gt;0, 'Prediction Log'!$P239&gt;'Prediction Log'!$D239), "Y", IF(AND('Prediction Log'!$D239&lt;0, 'Prediction Log'!$P239&lt;'Prediction Log'!$D239), "Y", IF('Prediction Log'!$P239='Prediction Log'!$D239, "PUSH", "N")))))</f>
        <v/>
      </c>
      <c r="W239" s="53" t="str">
        <f>IF(ISBLANK('Prediction Log'!$M239), "",IF(AND('Prediction Log'!$U239="Y", 'Prediction Log'!$V239="Y"), "Y", "N"))</f>
        <v/>
      </c>
      <c r="X239" s="54" t="str">
        <f>IF(ISBLANK('Prediction Log'!$M239),"",IF('Prediction Log'!$M239='Prediction Log'!$I239, "Y", "N"))</f>
        <v/>
      </c>
      <c r="Y239" s="54" t="str">
        <f>IF(ISBLANK('Prediction Log'!$M239), "", IF('Prediction Log'!$Z239="N", "N", "Y"))</f>
        <v/>
      </c>
      <c r="Z239" s="54" t="str">
        <f>IF(ISBLANK('Prediction Log'!$M239), "",IF('Prediction Log'!$I239&lt;&gt;'Prediction Log'!$M239, "Y",IF(AND('Prediction Log'!$E239&gt;0, 'Prediction Log'!$P239&gt;'Prediction Log'!$E239), "Y", IF(AND('Prediction Log'!$E239&lt;0, 'Prediction Log'!$P239&lt;'Prediction Log'!$E239), "Y", IF('Prediction Log'!$P239='Prediction Log'!$E239, "PUSH", "N")))))</f>
        <v/>
      </c>
      <c r="AA239" s="54" t="str">
        <f>IF(ISBLANK('Prediction Log'!$M239), "",IF(AND('Prediction Log'!$X239="Y", 'Prediction Log'!$Z239="Y"), "Y", "N"))</f>
        <v/>
      </c>
      <c r="AB239" s="53" t="str">
        <f>IF(ISBLANK('Prediction Log'!$M239), "",IF('Prediction Log'!$D239&gt;0, 'Prediction Log'!$P239-'Prediction Log'!$D239, IF('Prediction Log'!$D239&lt;0, -'Prediction Log'!$P239+'Prediction Log'!$D239, "NA")))</f>
        <v/>
      </c>
      <c r="AC239" s="53" t="str">
        <f>IF(ISBLANK('Prediction Log'!$M239), "",ABS('Prediction Log'!$AB239))</f>
        <v/>
      </c>
      <c r="AD239" s="54" t="str">
        <f>IF(ISBLANK('Prediction Log'!$M239), "",IF('Prediction Log'!$E239&gt;0, 'Prediction Log'!$P239-'Prediction Log'!$E239, IF('Prediction Log'!$E239&lt;0, -'Prediction Log'!$P239+'Prediction Log'!$E239, "NA")))</f>
        <v/>
      </c>
      <c r="AE239" s="54" t="str">
        <f>IF(ISBLANK('Prediction Log'!$M239), "",ABS('Prediction Log'!$AD239))</f>
        <v/>
      </c>
    </row>
    <row r="240" spans="1:31" x14ac:dyDescent="0.45">
      <c r="A240" t="str">
        <f>IF(ISBLANK(Games!$B240), "",Games!A240)</f>
        <v/>
      </c>
      <c r="B240" t="str">
        <f>IF(ISBLANK(Games!$B240), "",Games!B240)</f>
        <v/>
      </c>
      <c r="C240" t="str">
        <f>IF(ISBLANK(Games!$B240), "",Games!C240)</f>
        <v/>
      </c>
      <c r="D240" t="str">
        <f>IF(ISBLANK(Games!$B240), "",Games!D240)</f>
        <v/>
      </c>
      <c r="E240" t="str">
        <f>IF(ISBLANK(Games!$B240), "",Games!E240)</f>
        <v/>
      </c>
      <c r="F240" s="30" t="e">
        <f>'Calc - Win Probability'!N240</f>
        <v>#N/A</v>
      </c>
      <c r="G240" s="28" t="str">
        <f>Games!H240</f>
        <v/>
      </c>
      <c r="H240" s="64" t="str">
        <f>IF(ISBLANK(Games!B240), "", IF('Prediction Log'!$D240&lt;0, 'Prediction Log'!$B240, 'Prediction Log'!$C240))</f>
        <v/>
      </c>
      <c r="I240" s="60" t="str">
        <f>IF(ISBLANK(Games!$B240), "",Games!F240)</f>
        <v/>
      </c>
      <c r="J240" s="60" t="e">
        <f>IF('Prediction Log'!$F240&gt;0.5, 'Prediction Log'!$B240, IF('Prediction Log'!$F240&lt;0.5, 'Prediction Log'!$C240, "PICK"))</f>
        <v>#N/A</v>
      </c>
      <c r="K240" s="62" t="str">
        <f>IF(ISBLANK(Games!B240), "",IF('Prediction Log'!$J240='Prediction Log'!$B240, 'Prediction Log'!$F240, 1-'Prediction Log'!$F240))</f>
        <v/>
      </c>
      <c r="L240" s="28" t="str">
        <f>IF(ISBLANK(Games!$B240), "",Games!I240)</f>
        <v/>
      </c>
      <c r="P240" s="48" t="str">
        <f>IF(ISBLANK('Prediction Log'!$N240), "",'Prediction Log'!$O240-'Prediction Log'!$N240)</f>
        <v/>
      </c>
      <c r="Q240" s="55" t="str">
        <f>IF(ISBLANK('Prediction Log'!$N240), "",IF('Prediction Log'!$M240&lt;&gt;'Prediction Log'!$H240, "Y", IF(AND('Prediction Log'!$M240='Prediction Log'!$H240, ABS((-1*'Prediction Log'!$P240))&gt;ABS('Prediction Log'!$D240)), "Y", IF('Prediction Log'!$D240='Prediction Log'!$P240, "PUSH", "N"))))</f>
        <v/>
      </c>
      <c r="R240" s="56" t="str">
        <f>IF(ISBLANK('Prediction Log'!$M240), "",IF('Prediction Log'!$P240&lt;'Prediction Log'!$D240, "Y", IF('Prediction Log'!$P240='Prediction Log'!$D240, "PUSH", "N")))</f>
        <v/>
      </c>
      <c r="S240" s="56" t="str">
        <f>IF(ISBLANK('Prediction Log'!$M240), "",IF('Prediction Log'!$P240&lt;'Prediction Log'!$E240, "Y", IF('Prediction Log'!$P240='Prediction Log'!$E240, "PUSH", "N")))</f>
        <v/>
      </c>
      <c r="T240" s="66" t="str">
        <f>IF(ISBLANK('Prediction Log'!$M240), "",IF('Prediction Log'!$J240='Prediction Log'!$M240, "Y", "N"))</f>
        <v/>
      </c>
      <c r="U240" s="57" t="str">
        <f>IF(ISBLANK('Prediction Log'!$M240),"",IF('Prediction Log'!$M240='Prediction Log'!$H240, "Y", "N"))</f>
        <v/>
      </c>
      <c r="V240" s="52" t="str">
        <f>IF(ISBLANK('Prediction Log'!$M240), "",IF('Prediction Log'!$H240&lt;&gt;'Prediction Log'!$M240, "Y",IF(AND('Prediction Log'!$D240&gt;0, 'Prediction Log'!$P240&gt;'Prediction Log'!$D240), "Y", IF(AND('Prediction Log'!$D240&lt;0, 'Prediction Log'!$P240&lt;'Prediction Log'!$D240), "Y", IF('Prediction Log'!$P240='Prediction Log'!$D240, "PUSH", "N")))))</f>
        <v/>
      </c>
      <c r="W240" s="53" t="str">
        <f>IF(ISBLANK('Prediction Log'!$M240), "",IF(AND('Prediction Log'!$U240="Y", 'Prediction Log'!$V240="Y"), "Y", "N"))</f>
        <v/>
      </c>
      <c r="X240" s="54" t="str">
        <f>IF(ISBLANK('Prediction Log'!$M240),"",IF('Prediction Log'!$M240='Prediction Log'!$I240, "Y", "N"))</f>
        <v/>
      </c>
      <c r="Y240" s="54" t="str">
        <f>IF(ISBLANK('Prediction Log'!$M240), "", IF('Prediction Log'!$Z240="N", "N", "Y"))</f>
        <v/>
      </c>
      <c r="Z240" s="54" t="str">
        <f>IF(ISBLANK('Prediction Log'!$M240), "",IF('Prediction Log'!$I240&lt;&gt;'Prediction Log'!$M240, "Y",IF(AND('Prediction Log'!$E240&gt;0, 'Prediction Log'!$P240&gt;'Prediction Log'!$E240), "Y", IF(AND('Prediction Log'!$E240&lt;0, 'Prediction Log'!$P240&lt;'Prediction Log'!$E240), "Y", IF('Prediction Log'!$P240='Prediction Log'!$E240, "PUSH", "N")))))</f>
        <v/>
      </c>
      <c r="AA240" s="54" t="str">
        <f>IF(ISBLANK('Prediction Log'!$M240), "",IF(AND('Prediction Log'!$X240="Y", 'Prediction Log'!$Z240="Y"), "Y", "N"))</f>
        <v/>
      </c>
      <c r="AB240" s="53" t="str">
        <f>IF(ISBLANK('Prediction Log'!$M240), "",IF('Prediction Log'!$D240&gt;0, 'Prediction Log'!$P240-'Prediction Log'!$D240, IF('Prediction Log'!$D240&lt;0, -'Prediction Log'!$P240+'Prediction Log'!$D240, "NA")))</f>
        <v/>
      </c>
      <c r="AC240" s="53" t="str">
        <f>IF(ISBLANK('Prediction Log'!$M240), "",ABS('Prediction Log'!$AB240))</f>
        <v/>
      </c>
      <c r="AD240" s="54" t="str">
        <f>IF(ISBLANK('Prediction Log'!$M240), "",IF('Prediction Log'!$E240&gt;0, 'Prediction Log'!$P240-'Prediction Log'!$E240, IF('Prediction Log'!$E240&lt;0, -'Prediction Log'!$P240+'Prediction Log'!$E240, "NA")))</f>
        <v/>
      </c>
      <c r="AE240" s="54" t="str">
        <f>IF(ISBLANK('Prediction Log'!$M240), "",ABS('Prediction Log'!$AD240))</f>
        <v/>
      </c>
    </row>
    <row r="241" spans="1:31" x14ac:dyDescent="0.45">
      <c r="A241" t="str">
        <f>IF(ISBLANK(Games!$B241), "",Games!A241)</f>
        <v/>
      </c>
      <c r="B241" t="str">
        <f>IF(ISBLANK(Games!$B241), "",Games!B241)</f>
        <v/>
      </c>
      <c r="C241" t="str">
        <f>IF(ISBLANK(Games!$B241), "",Games!C241)</f>
        <v/>
      </c>
      <c r="D241" t="str">
        <f>IF(ISBLANK(Games!$B241), "",Games!D241)</f>
        <v/>
      </c>
      <c r="E241" t="str">
        <f>IF(ISBLANK(Games!$B241), "",Games!E241)</f>
        <v/>
      </c>
      <c r="F241" s="30" t="e">
        <f>'Calc - Win Probability'!N241</f>
        <v>#N/A</v>
      </c>
      <c r="G241" s="28" t="str">
        <f>Games!H241</f>
        <v/>
      </c>
      <c r="H241" s="64" t="str">
        <f>IF(ISBLANK(Games!B241), "", IF('Prediction Log'!$D241&lt;0, 'Prediction Log'!$B241, 'Prediction Log'!$C241))</f>
        <v/>
      </c>
      <c r="I241" s="60" t="str">
        <f>IF(ISBLANK(Games!$B241), "",Games!F241)</f>
        <v/>
      </c>
      <c r="J241" s="60" t="e">
        <f>IF('Prediction Log'!$F241&gt;0.5, 'Prediction Log'!$B241, IF('Prediction Log'!$F241&lt;0.5, 'Prediction Log'!$C241, "PICK"))</f>
        <v>#N/A</v>
      </c>
      <c r="K241" s="62" t="str">
        <f>IF(ISBLANK(Games!B241), "",IF('Prediction Log'!$J241='Prediction Log'!$B241, 'Prediction Log'!$F241, 1-'Prediction Log'!$F241))</f>
        <v/>
      </c>
      <c r="L241" s="28" t="str">
        <f>IF(ISBLANK(Games!$B241), "",Games!I241)</f>
        <v/>
      </c>
      <c r="P241" s="48" t="str">
        <f>IF(ISBLANK('Prediction Log'!$N241), "",'Prediction Log'!$O241-'Prediction Log'!$N241)</f>
        <v/>
      </c>
      <c r="Q241" s="55" t="str">
        <f>IF(ISBLANK('Prediction Log'!$N241), "",IF('Prediction Log'!$M241&lt;&gt;'Prediction Log'!$H241, "Y", IF(AND('Prediction Log'!$M241='Prediction Log'!$H241, ABS((-1*'Prediction Log'!$P241))&gt;ABS('Prediction Log'!$D241)), "Y", IF('Prediction Log'!$D241='Prediction Log'!$P241, "PUSH", "N"))))</f>
        <v/>
      </c>
      <c r="R241" s="56" t="str">
        <f>IF(ISBLANK('Prediction Log'!$M241), "",IF('Prediction Log'!$P241&lt;'Prediction Log'!$D241, "Y", IF('Prediction Log'!$P241='Prediction Log'!$D241, "PUSH", "N")))</f>
        <v/>
      </c>
      <c r="S241" s="56" t="str">
        <f>IF(ISBLANK('Prediction Log'!$M241), "",IF('Prediction Log'!$P241&lt;'Prediction Log'!$E241, "Y", IF('Prediction Log'!$P241='Prediction Log'!$E241, "PUSH", "N")))</f>
        <v/>
      </c>
      <c r="T241" s="66" t="str">
        <f>IF(ISBLANK('Prediction Log'!$M241), "",IF('Prediction Log'!$J241='Prediction Log'!$M241, "Y", "N"))</f>
        <v/>
      </c>
      <c r="U241" s="57" t="str">
        <f>IF(ISBLANK('Prediction Log'!$M241),"",IF('Prediction Log'!$M241='Prediction Log'!$H241, "Y", "N"))</f>
        <v/>
      </c>
      <c r="V241" s="52" t="str">
        <f>IF(ISBLANK('Prediction Log'!$M241), "",IF('Prediction Log'!$H241&lt;&gt;'Prediction Log'!$M241, "Y",IF(AND('Prediction Log'!$D241&gt;0, 'Prediction Log'!$P241&gt;'Prediction Log'!$D241), "Y", IF(AND('Prediction Log'!$D241&lt;0, 'Prediction Log'!$P241&lt;'Prediction Log'!$D241), "Y", IF('Prediction Log'!$P241='Prediction Log'!$D241, "PUSH", "N")))))</f>
        <v/>
      </c>
      <c r="W241" s="53" t="str">
        <f>IF(ISBLANK('Prediction Log'!$M241), "",IF(AND('Prediction Log'!$U241="Y", 'Prediction Log'!$V241="Y"), "Y", "N"))</f>
        <v/>
      </c>
      <c r="X241" s="54" t="str">
        <f>IF(ISBLANK('Prediction Log'!$M241),"",IF('Prediction Log'!$M241='Prediction Log'!$I241, "Y", "N"))</f>
        <v/>
      </c>
      <c r="Y241" s="54" t="str">
        <f>IF(ISBLANK('Prediction Log'!$M241), "", IF('Prediction Log'!$Z241="N", "N", "Y"))</f>
        <v/>
      </c>
      <c r="Z241" s="54" t="str">
        <f>IF(ISBLANK('Prediction Log'!$M241), "",IF('Prediction Log'!$I241&lt;&gt;'Prediction Log'!$M241, "Y",IF(AND('Prediction Log'!$E241&gt;0, 'Prediction Log'!$P241&gt;'Prediction Log'!$E241), "Y", IF(AND('Prediction Log'!$E241&lt;0, 'Prediction Log'!$P241&lt;'Prediction Log'!$E241), "Y", IF('Prediction Log'!$P241='Prediction Log'!$E241, "PUSH", "N")))))</f>
        <v/>
      </c>
      <c r="AA241" s="54" t="str">
        <f>IF(ISBLANK('Prediction Log'!$M241), "",IF(AND('Prediction Log'!$X241="Y", 'Prediction Log'!$Z241="Y"), "Y", "N"))</f>
        <v/>
      </c>
      <c r="AB241" s="53" t="str">
        <f>IF(ISBLANK('Prediction Log'!$M241), "",IF('Prediction Log'!$D241&gt;0, 'Prediction Log'!$P241-'Prediction Log'!$D241, IF('Prediction Log'!$D241&lt;0, -'Prediction Log'!$P241+'Prediction Log'!$D241, "NA")))</f>
        <v/>
      </c>
      <c r="AC241" s="53" t="str">
        <f>IF(ISBLANK('Prediction Log'!$M241), "",ABS('Prediction Log'!$AB241))</f>
        <v/>
      </c>
      <c r="AD241" s="54" t="str">
        <f>IF(ISBLANK('Prediction Log'!$M241), "",IF('Prediction Log'!$E241&gt;0, 'Prediction Log'!$P241-'Prediction Log'!$E241, IF('Prediction Log'!$E241&lt;0, -'Prediction Log'!$P241+'Prediction Log'!$E241, "NA")))</f>
        <v/>
      </c>
      <c r="AE241" s="54" t="str">
        <f>IF(ISBLANK('Prediction Log'!$M241), "",ABS('Prediction Log'!$AD241))</f>
        <v/>
      </c>
    </row>
    <row r="242" spans="1:31" x14ac:dyDescent="0.45">
      <c r="A242" t="str">
        <f>IF(ISBLANK(Games!$B242), "",Games!A242)</f>
        <v/>
      </c>
      <c r="B242" t="str">
        <f>IF(ISBLANK(Games!$B242), "",Games!B242)</f>
        <v/>
      </c>
      <c r="C242" t="str">
        <f>IF(ISBLANK(Games!$B242), "",Games!C242)</f>
        <v/>
      </c>
      <c r="D242" t="str">
        <f>IF(ISBLANK(Games!$B242), "",Games!D242)</f>
        <v/>
      </c>
      <c r="E242" t="str">
        <f>IF(ISBLANK(Games!$B242), "",Games!E242)</f>
        <v/>
      </c>
      <c r="F242" s="30" t="e">
        <f>'Calc - Win Probability'!N242</f>
        <v>#N/A</v>
      </c>
      <c r="G242" s="28" t="str">
        <f>Games!H242</f>
        <v/>
      </c>
      <c r="H242" s="64" t="str">
        <f>IF(ISBLANK(Games!B242), "", IF('Prediction Log'!$D242&lt;0, 'Prediction Log'!$B242, 'Prediction Log'!$C242))</f>
        <v/>
      </c>
      <c r="I242" s="60" t="str">
        <f>IF(ISBLANK(Games!$B242), "",Games!F242)</f>
        <v/>
      </c>
      <c r="J242" s="60" t="e">
        <f>IF('Prediction Log'!$F242&gt;0.5, 'Prediction Log'!$B242, IF('Prediction Log'!$F242&lt;0.5, 'Prediction Log'!$C242, "PICK"))</f>
        <v>#N/A</v>
      </c>
      <c r="K242" s="62" t="str">
        <f>IF(ISBLANK(Games!B242), "",IF('Prediction Log'!$J242='Prediction Log'!$B242, 'Prediction Log'!$F242, 1-'Prediction Log'!$F242))</f>
        <v/>
      </c>
      <c r="L242" s="28" t="str">
        <f>IF(ISBLANK(Games!$B242), "",Games!I242)</f>
        <v/>
      </c>
      <c r="P242" s="48" t="str">
        <f>IF(ISBLANK('Prediction Log'!$N242), "",'Prediction Log'!$O242-'Prediction Log'!$N242)</f>
        <v/>
      </c>
      <c r="Q242" s="55" t="str">
        <f>IF(ISBLANK('Prediction Log'!$N242), "",IF('Prediction Log'!$M242&lt;&gt;'Prediction Log'!$H242, "Y", IF(AND('Prediction Log'!$M242='Prediction Log'!$H242, ABS((-1*'Prediction Log'!$P242))&gt;ABS('Prediction Log'!$D242)), "Y", IF('Prediction Log'!$D242='Prediction Log'!$P242, "PUSH", "N"))))</f>
        <v/>
      </c>
      <c r="R242" s="56" t="str">
        <f>IF(ISBLANK('Prediction Log'!$M242), "",IF('Prediction Log'!$P242&lt;'Prediction Log'!$D242, "Y", IF('Prediction Log'!$P242='Prediction Log'!$D242, "PUSH", "N")))</f>
        <v/>
      </c>
      <c r="S242" s="56" t="str">
        <f>IF(ISBLANK('Prediction Log'!$M242), "",IF('Prediction Log'!$P242&lt;'Prediction Log'!$E242, "Y", IF('Prediction Log'!$P242='Prediction Log'!$E242, "PUSH", "N")))</f>
        <v/>
      </c>
      <c r="T242" s="66" t="str">
        <f>IF(ISBLANK('Prediction Log'!$M242), "",IF('Prediction Log'!$J242='Prediction Log'!$M242, "Y", "N"))</f>
        <v/>
      </c>
      <c r="U242" s="57" t="str">
        <f>IF(ISBLANK('Prediction Log'!$M242),"",IF('Prediction Log'!$M242='Prediction Log'!$H242, "Y", "N"))</f>
        <v/>
      </c>
      <c r="V242" s="52" t="str">
        <f>IF(ISBLANK('Prediction Log'!$M242), "",IF('Prediction Log'!$H242&lt;&gt;'Prediction Log'!$M242, "Y",IF(AND('Prediction Log'!$D242&gt;0, 'Prediction Log'!$P242&gt;'Prediction Log'!$D242), "Y", IF(AND('Prediction Log'!$D242&lt;0, 'Prediction Log'!$P242&lt;'Prediction Log'!$D242), "Y", IF('Prediction Log'!$P242='Prediction Log'!$D242, "PUSH", "N")))))</f>
        <v/>
      </c>
      <c r="W242" s="53" t="str">
        <f>IF(ISBLANK('Prediction Log'!$M242), "",IF(AND('Prediction Log'!$U242="Y", 'Prediction Log'!$V242="Y"), "Y", "N"))</f>
        <v/>
      </c>
      <c r="X242" s="54" t="str">
        <f>IF(ISBLANK('Prediction Log'!$M242),"",IF('Prediction Log'!$M242='Prediction Log'!$I242, "Y", "N"))</f>
        <v/>
      </c>
      <c r="Y242" s="54" t="str">
        <f>IF(ISBLANK('Prediction Log'!$M242), "", IF('Prediction Log'!$Z242="N", "N", "Y"))</f>
        <v/>
      </c>
      <c r="Z242" s="54" t="str">
        <f>IF(ISBLANK('Prediction Log'!$M242), "",IF('Prediction Log'!$I242&lt;&gt;'Prediction Log'!$M242, "Y",IF(AND('Prediction Log'!$E242&gt;0, 'Prediction Log'!$P242&gt;'Prediction Log'!$E242), "Y", IF(AND('Prediction Log'!$E242&lt;0, 'Prediction Log'!$P242&lt;'Prediction Log'!$E242), "Y", IF('Prediction Log'!$P242='Prediction Log'!$E242, "PUSH", "N")))))</f>
        <v/>
      </c>
      <c r="AA242" s="54" t="str">
        <f>IF(ISBLANK('Prediction Log'!$M242), "",IF(AND('Prediction Log'!$X242="Y", 'Prediction Log'!$Z242="Y"), "Y", "N"))</f>
        <v/>
      </c>
      <c r="AB242" s="53" t="str">
        <f>IF(ISBLANK('Prediction Log'!$M242), "",IF('Prediction Log'!$D242&gt;0, 'Prediction Log'!$P242-'Prediction Log'!$D242, IF('Prediction Log'!$D242&lt;0, -'Prediction Log'!$P242+'Prediction Log'!$D242, "NA")))</f>
        <v/>
      </c>
      <c r="AC242" s="53" t="str">
        <f>IF(ISBLANK('Prediction Log'!$M242), "",ABS('Prediction Log'!$AB242))</f>
        <v/>
      </c>
      <c r="AD242" s="54" t="str">
        <f>IF(ISBLANK('Prediction Log'!$M242), "",IF('Prediction Log'!$E242&gt;0, 'Prediction Log'!$P242-'Prediction Log'!$E242, IF('Prediction Log'!$E242&lt;0, -'Prediction Log'!$P242+'Prediction Log'!$E242, "NA")))</f>
        <v/>
      </c>
      <c r="AE242" s="54" t="str">
        <f>IF(ISBLANK('Prediction Log'!$M242), "",ABS('Prediction Log'!$AD242))</f>
        <v/>
      </c>
    </row>
    <row r="243" spans="1:31" x14ac:dyDescent="0.45">
      <c r="A243" t="str">
        <f>IF(ISBLANK(Games!$B243), "",Games!A243)</f>
        <v/>
      </c>
      <c r="B243" t="str">
        <f>IF(ISBLANK(Games!$B243), "",Games!B243)</f>
        <v/>
      </c>
      <c r="C243" t="str">
        <f>IF(ISBLANK(Games!$B243), "",Games!C243)</f>
        <v/>
      </c>
      <c r="D243" t="str">
        <f>IF(ISBLANK(Games!$B243), "",Games!D243)</f>
        <v/>
      </c>
      <c r="E243" t="str">
        <f>IF(ISBLANK(Games!$B243), "",Games!E243)</f>
        <v/>
      </c>
      <c r="F243" s="30" t="e">
        <f>'Calc - Win Probability'!N243</f>
        <v>#N/A</v>
      </c>
      <c r="G243" s="28" t="str">
        <f>Games!H243</f>
        <v/>
      </c>
      <c r="H243" s="64" t="str">
        <f>IF(ISBLANK(Games!B243), "", IF('Prediction Log'!$D243&lt;0, 'Prediction Log'!$B243, 'Prediction Log'!$C243))</f>
        <v/>
      </c>
      <c r="I243" s="60" t="str">
        <f>IF(ISBLANK(Games!$B243), "",Games!F243)</f>
        <v/>
      </c>
      <c r="J243" s="60" t="e">
        <f>IF('Prediction Log'!$F243&gt;0.5, 'Prediction Log'!$B243, IF('Prediction Log'!$F243&lt;0.5, 'Prediction Log'!$C243, "PICK"))</f>
        <v>#N/A</v>
      </c>
      <c r="K243" s="62" t="str">
        <f>IF(ISBLANK(Games!B243), "",IF('Prediction Log'!$J243='Prediction Log'!$B243, 'Prediction Log'!$F243, 1-'Prediction Log'!$F243))</f>
        <v/>
      </c>
      <c r="L243" s="28" t="str">
        <f>IF(ISBLANK(Games!$B243), "",Games!I243)</f>
        <v/>
      </c>
      <c r="P243" s="48" t="str">
        <f>IF(ISBLANK('Prediction Log'!$N243), "",'Prediction Log'!$O243-'Prediction Log'!$N243)</f>
        <v/>
      </c>
      <c r="Q243" s="55" t="str">
        <f>IF(ISBLANK('Prediction Log'!$N243), "",IF('Prediction Log'!$M243&lt;&gt;'Prediction Log'!$H243, "Y", IF(AND('Prediction Log'!$M243='Prediction Log'!$H243, ABS((-1*'Prediction Log'!$P243))&gt;ABS('Prediction Log'!$D243)), "Y", IF('Prediction Log'!$D243='Prediction Log'!$P243, "PUSH", "N"))))</f>
        <v/>
      </c>
      <c r="R243" s="56" t="str">
        <f>IF(ISBLANK('Prediction Log'!$M243), "",IF('Prediction Log'!$P243&lt;'Prediction Log'!$D243, "Y", IF('Prediction Log'!$P243='Prediction Log'!$D243, "PUSH", "N")))</f>
        <v/>
      </c>
      <c r="S243" s="56" t="str">
        <f>IF(ISBLANK('Prediction Log'!$M243), "",IF('Prediction Log'!$P243&lt;'Prediction Log'!$E243, "Y", IF('Prediction Log'!$P243='Prediction Log'!$E243, "PUSH", "N")))</f>
        <v/>
      </c>
      <c r="T243" s="66" t="str">
        <f>IF(ISBLANK('Prediction Log'!$M243), "",IF('Prediction Log'!$J243='Prediction Log'!$M243, "Y", "N"))</f>
        <v/>
      </c>
      <c r="U243" s="57" t="str">
        <f>IF(ISBLANK('Prediction Log'!$M243),"",IF('Prediction Log'!$M243='Prediction Log'!$H243, "Y", "N"))</f>
        <v/>
      </c>
      <c r="V243" s="52" t="str">
        <f>IF(ISBLANK('Prediction Log'!$M243), "",IF('Prediction Log'!$H243&lt;&gt;'Prediction Log'!$M243, "Y",IF(AND('Prediction Log'!$D243&gt;0, 'Prediction Log'!$P243&gt;'Prediction Log'!$D243), "Y", IF(AND('Prediction Log'!$D243&lt;0, 'Prediction Log'!$P243&lt;'Prediction Log'!$D243), "Y", IF('Prediction Log'!$P243='Prediction Log'!$D243, "PUSH", "N")))))</f>
        <v/>
      </c>
      <c r="W243" s="53" t="str">
        <f>IF(ISBLANK('Prediction Log'!$M243), "",IF(AND('Prediction Log'!$U243="Y", 'Prediction Log'!$V243="Y"), "Y", "N"))</f>
        <v/>
      </c>
      <c r="X243" s="54" t="str">
        <f>IF(ISBLANK('Prediction Log'!$M243),"",IF('Prediction Log'!$M243='Prediction Log'!$I243, "Y", "N"))</f>
        <v/>
      </c>
      <c r="Y243" s="54" t="str">
        <f>IF(ISBLANK('Prediction Log'!$M243), "", IF('Prediction Log'!$Z243="N", "N", "Y"))</f>
        <v/>
      </c>
      <c r="Z243" s="54" t="str">
        <f>IF(ISBLANK('Prediction Log'!$M243), "",IF('Prediction Log'!$I243&lt;&gt;'Prediction Log'!$M243, "Y",IF(AND('Prediction Log'!$E243&gt;0, 'Prediction Log'!$P243&gt;'Prediction Log'!$E243), "Y", IF(AND('Prediction Log'!$E243&lt;0, 'Prediction Log'!$P243&lt;'Prediction Log'!$E243), "Y", IF('Prediction Log'!$P243='Prediction Log'!$E243, "PUSH", "N")))))</f>
        <v/>
      </c>
      <c r="AA243" s="54" t="str">
        <f>IF(ISBLANK('Prediction Log'!$M243), "",IF(AND('Prediction Log'!$X243="Y", 'Prediction Log'!$Z243="Y"), "Y", "N"))</f>
        <v/>
      </c>
      <c r="AB243" s="53" t="str">
        <f>IF(ISBLANK('Prediction Log'!$M243), "",IF('Prediction Log'!$D243&gt;0, 'Prediction Log'!$P243-'Prediction Log'!$D243, IF('Prediction Log'!$D243&lt;0, -'Prediction Log'!$P243+'Prediction Log'!$D243, "NA")))</f>
        <v/>
      </c>
      <c r="AC243" s="53" t="str">
        <f>IF(ISBLANK('Prediction Log'!$M243), "",ABS('Prediction Log'!$AB243))</f>
        <v/>
      </c>
      <c r="AD243" s="54" t="str">
        <f>IF(ISBLANK('Prediction Log'!$M243), "",IF('Prediction Log'!$E243&gt;0, 'Prediction Log'!$P243-'Prediction Log'!$E243, IF('Prediction Log'!$E243&lt;0, -'Prediction Log'!$P243+'Prediction Log'!$E243, "NA")))</f>
        <v/>
      </c>
      <c r="AE243" s="54" t="str">
        <f>IF(ISBLANK('Prediction Log'!$M243), "",ABS('Prediction Log'!$AD243))</f>
        <v/>
      </c>
    </row>
    <row r="244" spans="1:31" x14ac:dyDescent="0.45">
      <c r="A244" t="str">
        <f>IF(ISBLANK(Games!$B244), "",Games!A244)</f>
        <v/>
      </c>
      <c r="B244" t="str">
        <f>IF(ISBLANK(Games!$B244), "",Games!B244)</f>
        <v/>
      </c>
      <c r="C244" t="str">
        <f>IF(ISBLANK(Games!$B244), "",Games!C244)</f>
        <v/>
      </c>
      <c r="D244" t="str">
        <f>IF(ISBLANK(Games!$B244), "",Games!D244)</f>
        <v/>
      </c>
      <c r="E244" t="str">
        <f>IF(ISBLANK(Games!$B244), "",Games!E244)</f>
        <v/>
      </c>
      <c r="F244" s="30" t="e">
        <f>'Calc - Win Probability'!N244</f>
        <v>#N/A</v>
      </c>
      <c r="G244" s="28" t="str">
        <f>Games!H244</f>
        <v/>
      </c>
      <c r="H244" s="64" t="str">
        <f>IF(ISBLANK(Games!B244), "", IF('Prediction Log'!$D244&lt;0, 'Prediction Log'!$B244, 'Prediction Log'!$C244))</f>
        <v/>
      </c>
      <c r="I244" s="60" t="str">
        <f>IF(ISBLANK(Games!$B244), "",Games!F244)</f>
        <v/>
      </c>
      <c r="J244" s="60" t="e">
        <f>IF('Prediction Log'!$F244&gt;0.5, 'Prediction Log'!$B244, IF('Prediction Log'!$F244&lt;0.5, 'Prediction Log'!$C244, "PICK"))</f>
        <v>#N/A</v>
      </c>
      <c r="K244" s="62" t="str">
        <f>IF(ISBLANK(Games!B244), "",IF('Prediction Log'!$J244='Prediction Log'!$B244, 'Prediction Log'!$F244, 1-'Prediction Log'!$F244))</f>
        <v/>
      </c>
      <c r="L244" s="28" t="str">
        <f>IF(ISBLANK(Games!$B244), "",Games!I244)</f>
        <v/>
      </c>
      <c r="P244" s="48" t="str">
        <f>IF(ISBLANK('Prediction Log'!$N244), "",'Prediction Log'!$O244-'Prediction Log'!$N244)</f>
        <v/>
      </c>
      <c r="Q244" s="55" t="str">
        <f>IF(ISBLANK('Prediction Log'!$N244), "",IF('Prediction Log'!$M244&lt;&gt;'Prediction Log'!$H244, "Y", IF(AND('Prediction Log'!$M244='Prediction Log'!$H244, ABS((-1*'Prediction Log'!$P244))&gt;ABS('Prediction Log'!$D244)), "Y", IF('Prediction Log'!$D244='Prediction Log'!$P244, "PUSH", "N"))))</f>
        <v/>
      </c>
      <c r="R244" s="56" t="str">
        <f>IF(ISBLANK('Prediction Log'!$M244), "",IF('Prediction Log'!$P244&lt;'Prediction Log'!$D244, "Y", IF('Prediction Log'!$P244='Prediction Log'!$D244, "PUSH", "N")))</f>
        <v/>
      </c>
      <c r="S244" s="56" t="str">
        <f>IF(ISBLANK('Prediction Log'!$M244), "",IF('Prediction Log'!$P244&lt;'Prediction Log'!$E244, "Y", IF('Prediction Log'!$P244='Prediction Log'!$E244, "PUSH", "N")))</f>
        <v/>
      </c>
      <c r="T244" s="66" t="str">
        <f>IF(ISBLANK('Prediction Log'!$M244), "",IF('Prediction Log'!$J244='Prediction Log'!$M244, "Y", "N"))</f>
        <v/>
      </c>
      <c r="U244" s="57" t="str">
        <f>IF(ISBLANK('Prediction Log'!$M244),"",IF('Prediction Log'!$M244='Prediction Log'!$H244, "Y", "N"))</f>
        <v/>
      </c>
      <c r="V244" s="52" t="str">
        <f>IF(ISBLANK('Prediction Log'!$M244), "",IF('Prediction Log'!$H244&lt;&gt;'Prediction Log'!$M244, "Y",IF(AND('Prediction Log'!$D244&gt;0, 'Prediction Log'!$P244&gt;'Prediction Log'!$D244), "Y", IF(AND('Prediction Log'!$D244&lt;0, 'Prediction Log'!$P244&lt;'Prediction Log'!$D244), "Y", IF('Prediction Log'!$P244='Prediction Log'!$D244, "PUSH", "N")))))</f>
        <v/>
      </c>
      <c r="W244" s="53" t="str">
        <f>IF(ISBLANK('Prediction Log'!$M244), "",IF(AND('Prediction Log'!$U244="Y", 'Prediction Log'!$V244="Y"), "Y", "N"))</f>
        <v/>
      </c>
      <c r="X244" s="54" t="str">
        <f>IF(ISBLANK('Prediction Log'!$M244),"",IF('Prediction Log'!$M244='Prediction Log'!$I244, "Y", "N"))</f>
        <v/>
      </c>
      <c r="Y244" s="54" t="str">
        <f>IF(ISBLANK('Prediction Log'!$M244), "", IF('Prediction Log'!$Z244="N", "N", "Y"))</f>
        <v/>
      </c>
      <c r="Z244" s="54" t="str">
        <f>IF(ISBLANK('Prediction Log'!$M244), "",IF('Prediction Log'!$I244&lt;&gt;'Prediction Log'!$M244, "Y",IF(AND('Prediction Log'!$E244&gt;0, 'Prediction Log'!$P244&gt;'Prediction Log'!$E244), "Y", IF(AND('Prediction Log'!$E244&lt;0, 'Prediction Log'!$P244&lt;'Prediction Log'!$E244), "Y", IF('Prediction Log'!$P244='Prediction Log'!$E244, "PUSH", "N")))))</f>
        <v/>
      </c>
      <c r="AA244" s="54" t="str">
        <f>IF(ISBLANK('Prediction Log'!$M244), "",IF(AND('Prediction Log'!$X244="Y", 'Prediction Log'!$Z244="Y"), "Y", "N"))</f>
        <v/>
      </c>
      <c r="AB244" s="53" t="str">
        <f>IF(ISBLANK('Prediction Log'!$M244), "",IF('Prediction Log'!$D244&gt;0, 'Prediction Log'!$P244-'Prediction Log'!$D244, IF('Prediction Log'!$D244&lt;0, -'Prediction Log'!$P244+'Prediction Log'!$D244, "NA")))</f>
        <v/>
      </c>
      <c r="AC244" s="53" t="str">
        <f>IF(ISBLANK('Prediction Log'!$M244), "",ABS('Prediction Log'!$AB244))</f>
        <v/>
      </c>
      <c r="AD244" s="54" t="str">
        <f>IF(ISBLANK('Prediction Log'!$M244), "",IF('Prediction Log'!$E244&gt;0, 'Prediction Log'!$P244-'Prediction Log'!$E244, IF('Prediction Log'!$E244&lt;0, -'Prediction Log'!$P244+'Prediction Log'!$E244, "NA")))</f>
        <v/>
      </c>
      <c r="AE244" s="54" t="str">
        <f>IF(ISBLANK('Prediction Log'!$M244), "",ABS('Prediction Log'!$AD244))</f>
        <v/>
      </c>
    </row>
    <row r="245" spans="1:31" x14ac:dyDescent="0.45">
      <c r="A245" t="str">
        <f>IF(ISBLANK(Games!$B245), "",Games!A245)</f>
        <v/>
      </c>
      <c r="B245" t="str">
        <f>IF(ISBLANK(Games!$B245), "",Games!B245)</f>
        <v/>
      </c>
      <c r="C245" t="str">
        <f>IF(ISBLANK(Games!$B245), "",Games!C245)</f>
        <v/>
      </c>
      <c r="D245" t="str">
        <f>IF(ISBLANK(Games!$B245), "",Games!D245)</f>
        <v/>
      </c>
      <c r="E245" t="str">
        <f>IF(ISBLANK(Games!$B245), "",Games!E245)</f>
        <v/>
      </c>
      <c r="F245" s="30" t="e">
        <f>'Calc - Win Probability'!N245</f>
        <v>#N/A</v>
      </c>
      <c r="G245" s="28" t="str">
        <f>Games!H245</f>
        <v/>
      </c>
      <c r="H245" s="64" t="str">
        <f>IF(ISBLANK(Games!B245), "", IF('Prediction Log'!$D245&lt;0, 'Prediction Log'!$B245, 'Prediction Log'!$C245))</f>
        <v/>
      </c>
      <c r="I245" s="60" t="str">
        <f>IF(ISBLANK(Games!$B245), "",Games!F245)</f>
        <v/>
      </c>
      <c r="J245" s="60" t="e">
        <f>IF('Prediction Log'!$F245&gt;0.5, 'Prediction Log'!$B245, IF('Prediction Log'!$F245&lt;0.5, 'Prediction Log'!$C245, "PICK"))</f>
        <v>#N/A</v>
      </c>
      <c r="K245" s="62" t="str">
        <f>IF(ISBLANK(Games!B245), "",IF('Prediction Log'!$J245='Prediction Log'!$B245, 'Prediction Log'!$F245, 1-'Prediction Log'!$F245))</f>
        <v/>
      </c>
      <c r="L245" s="28" t="str">
        <f>IF(ISBLANK(Games!$B245), "",Games!I245)</f>
        <v/>
      </c>
      <c r="P245" s="48" t="str">
        <f>IF(ISBLANK('Prediction Log'!$N245), "",'Prediction Log'!$O245-'Prediction Log'!$N245)</f>
        <v/>
      </c>
      <c r="Q245" s="55" t="str">
        <f>IF(ISBLANK('Prediction Log'!$N245), "",IF('Prediction Log'!$M245&lt;&gt;'Prediction Log'!$H245, "Y", IF(AND('Prediction Log'!$M245='Prediction Log'!$H245, ABS((-1*'Prediction Log'!$P245))&gt;ABS('Prediction Log'!$D245)), "Y", IF('Prediction Log'!$D245='Prediction Log'!$P245, "PUSH", "N"))))</f>
        <v/>
      </c>
      <c r="R245" s="56" t="str">
        <f>IF(ISBLANK('Prediction Log'!$M245), "",IF('Prediction Log'!$P245&lt;'Prediction Log'!$D245, "Y", IF('Prediction Log'!$P245='Prediction Log'!$D245, "PUSH", "N")))</f>
        <v/>
      </c>
      <c r="S245" s="56" t="str">
        <f>IF(ISBLANK('Prediction Log'!$M245), "",IF('Prediction Log'!$P245&lt;'Prediction Log'!$E245, "Y", IF('Prediction Log'!$P245='Prediction Log'!$E245, "PUSH", "N")))</f>
        <v/>
      </c>
      <c r="T245" s="66" t="str">
        <f>IF(ISBLANK('Prediction Log'!$M245), "",IF('Prediction Log'!$J245='Prediction Log'!$M245, "Y", "N"))</f>
        <v/>
      </c>
      <c r="U245" s="57" t="str">
        <f>IF(ISBLANK('Prediction Log'!$M245),"",IF('Prediction Log'!$M245='Prediction Log'!$H245, "Y", "N"))</f>
        <v/>
      </c>
      <c r="V245" s="52" t="str">
        <f>IF(ISBLANK('Prediction Log'!$M245), "",IF('Prediction Log'!$H245&lt;&gt;'Prediction Log'!$M245, "Y",IF(AND('Prediction Log'!$D245&gt;0, 'Prediction Log'!$P245&gt;'Prediction Log'!$D245), "Y", IF(AND('Prediction Log'!$D245&lt;0, 'Prediction Log'!$P245&lt;'Prediction Log'!$D245), "Y", IF('Prediction Log'!$P245='Prediction Log'!$D245, "PUSH", "N")))))</f>
        <v/>
      </c>
      <c r="W245" s="53" t="str">
        <f>IF(ISBLANK('Prediction Log'!$M245), "",IF(AND('Prediction Log'!$U245="Y", 'Prediction Log'!$V245="Y"), "Y", "N"))</f>
        <v/>
      </c>
      <c r="X245" s="54" t="str">
        <f>IF(ISBLANK('Prediction Log'!$M245),"",IF('Prediction Log'!$M245='Prediction Log'!$I245, "Y", "N"))</f>
        <v/>
      </c>
      <c r="Y245" s="54" t="str">
        <f>IF(ISBLANK('Prediction Log'!$M245), "", IF('Prediction Log'!$Z245="N", "N", "Y"))</f>
        <v/>
      </c>
      <c r="Z245" s="54" t="str">
        <f>IF(ISBLANK('Prediction Log'!$M245), "",IF('Prediction Log'!$I245&lt;&gt;'Prediction Log'!$M245, "Y",IF(AND('Prediction Log'!$E245&gt;0, 'Prediction Log'!$P245&gt;'Prediction Log'!$E245), "Y", IF(AND('Prediction Log'!$E245&lt;0, 'Prediction Log'!$P245&lt;'Prediction Log'!$E245), "Y", IF('Prediction Log'!$P245='Prediction Log'!$E245, "PUSH", "N")))))</f>
        <v/>
      </c>
      <c r="AA245" s="54" t="str">
        <f>IF(ISBLANK('Prediction Log'!$M245), "",IF(AND('Prediction Log'!$X245="Y", 'Prediction Log'!$Z245="Y"), "Y", "N"))</f>
        <v/>
      </c>
      <c r="AB245" s="53" t="str">
        <f>IF(ISBLANK('Prediction Log'!$M245), "",IF('Prediction Log'!$D245&gt;0, 'Prediction Log'!$P245-'Prediction Log'!$D245, IF('Prediction Log'!$D245&lt;0, -'Prediction Log'!$P245+'Prediction Log'!$D245, "NA")))</f>
        <v/>
      </c>
      <c r="AC245" s="53" t="str">
        <f>IF(ISBLANK('Prediction Log'!$M245), "",ABS('Prediction Log'!$AB245))</f>
        <v/>
      </c>
      <c r="AD245" s="54" t="str">
        <f>IF(ISBLANK('Prediction Log'!$M245), "",IF('Prediction Log'!$E245&gt;0, 'Prediction Log'!$P245-'Prediction Log'!$E245, IF('Prediction Log'!$E245&lt;0, -'Prediction Log'!$P245+'Prediction Log'!$E245, "NA")))</f>
        <v/>
      </c>
      <c r="AE245" s="54" t="str">
        <f>IF(ISBLANK('Prediction Log'!$M245), "",ABS('Prediction Log'!$AD245))</f>
        <v/>
      </c>
    </row>
    <row r="246" spans="1:31" x14ac:dyDescent="0.45">
      <c r="A246" t="str">
        <f>IF(ISBLANK(Games!$B246), "",Games!A246)</f>
        <v/>
      </c>
      <c r="B246" t="str">
        <f>IF(ISBLANK(Games!$B246), "",Games!B246)</f>
        <v/>
      </c>
      <c r="C246" t="str">
        <f>IF(ISBLANK(Games!$B246), "",Games!C246)</f>
        <v/>
      </c>
      <c r="D246" t="str">
        <f>IF(ISBLANK(Games!$B246), "",Games!D246)</f>
        <v/>
      </c>
      <c r="E246" t="str">
        <f>IF(ISBLANK(Games!$B246), "",Games!E246)</f>
        <v/>
      </c>
      <c r="F246" s="30" t="e">
        <f>'Calc - Win Probability'!N246</f>
        <v>#N/A</v>
      </c>
      <c r="G246" s="28" t="str">
        <f>Games!H246</f>
        <v/>
      </c>
      <c r="H246" s="64" t="str">
        <f>IF(ISBLANK(Games!B246), "", IF('Prediction Log'!$D246&lt;0, 'Prediction Log'!$B246, 'Prediction Log'!$C246))</f>
        <v/>
      </c>
      <c r="I246" s="60" t="str">
        <f>IF(ISBLANK(Games!$B246), "",Games!F246)</f>
        <v/>
      </c>
      <c r="J246" s="60" t="e">
        <f>IF('Prediction Log'!$F246&gt;0.5, 'Prediction Log'!$B246, IF('Prediction Log'!$F246&lt;0.5, 'Prediction Log'!$C246, "PICK"))</f>
        <v>#N/A</v>
      </c>
      <c r="K246" s="62" t="str">
        <f>IF(ISBLANK(Games!B246), "",IF('Prediction Log'!$J246='Prediction Log'!$B246, 'Prediction Log'!$F246, 1-'Prediction Log'!$F246))</f>
        <v/>
      </c>
      <c r="L246" s="28" t="str">
        <f>IF(ISBLANK(Games!$B246), "",Games!I246)</f>
        <v/>
      </c>
      <c r="P246" s="48" t="str">
        <f>IF(ISBLANK('Prediction Log'!$N246), "",'Prediction Log'!$O246-'Prediction Log'!$N246)</f>
        <v/>
      </c>
      <c r="Q246" s="55" t="str">
        <f>IF(ISBLANK('Prediction Log'!$N246), "",IF('Prediction Log'!$M246&lt;&gt;'Prediction Log'!$H246, "Y", IF(AND('Prediction Log'!$M246='Prediction Log'!$H246, ABS((-1*'Prediction Log'!$P246))&gt;ABS('Prediction Log'!$D246)), "Y", IF('Prediction Log'!$D246='Prediction Log'!$P246, "PUSH", "N"))))</f>
        <v/>
      </c>
      <c r="R246" s="56" t="str">
        <f>IF(ISBLANK('Prediction Log'!$M246), "",IF('Prediction Log'!$P246&lt;'Prediction Log'!$D246, "Y", IF('Prediction Log'!$P246='Prediction Log'!$D246, "PUSH", "N")))</f>
        <v/>
      </c>
      <c r="S246" s="56" t="str">
        <f>IF(ISBLANK('Prediction Log'!$M246), "",IF('Prediction Log'!$P246&lt;'Prediction Log'!$E246, "Y", IF('Prediction Log'!$P246='Prediction Log'!$E246, "PUSH", "N")))</f>
        <v/>
      </c>
      <c r="T246" s="66" t="str">
        <f>IF(ISBLANK('Prediction Log'!$M246), "",IF('Prediction Log'!$J246='Prediction Log'!$M246, "Y", "N"))</f>
        <v/>
      </c>
      <c r="U246" s="57" t="str">
        <f>IF(ISBLANK('Prediction Log'!$M246),"",IF('Prediction Log'!$M246='Prediction Log'!$H246, "Y", "N"))</f>
        <v/>
      </c>
      <c r="V246" s="52" t="str">
        <f>IF(ISBLANK('Prediction Log'!$M246), "",IF('Prediction Log'!$H246&lt;&gt;'Prediction Log'!$M246, "Y",IF(AND('Prediction Log'!$D246&gt;0, 'Prediction Log'!$P246&gt;'Prediction Log'!$D246), "Y", IF(AND('Prediction Log'!$D246&lt;0, 'Prediction Log'!$P246&lt;'Prediction Log'!$D246), "Y", IF('Prediction Log'!$P246='Prediction Log'!$D246, "PUSH", "N")))))</f>
        <v/>
      </c>
      <c r="W246" s="53" t="str">
        <f>IF(ISBLANK('Prediction Log'!$M246), "",IF(AND('Prediction Log'!$U246="Y", 'Prediction Log'!$V246="Y"), "Y", "N"))</f>
        <v/>
      </c>
      <c r="X246" s="54" t="str">
        <f>IF(ISBLANK('Prediction Log'!$M246),"",IF('Prediction Log'!$M246='Prediction Log'!$I246, "Y", "N"))</f>
        <v/>
      </c>
      <c r="Y246" s="54" t="str">
        <f>IF(ISBLANK('Prediction Log'!$M246), "", IF('Prediction Log'!$Z246="N", "N", "Y"))</f>
        <v/>
      </c>
      <c r="Z246" s="54" t="str">
        <f>IF(ISBLANK('Prediction Log'!$M246), "",IF('Prediction Log'!$I246&lt;&gt;'Prediction Log'!$M246, "Y",IF(AND('Prediction Log'!$E246&gt;0, 'Prediction Log'!$P246&gt;'Prediction Log'!$E246), "Y", IF(AND('Prediction Log'!$E246&lt;0, 'Prediction Log'!$P246&lt;'Prediction Log'!$E246), "Y", IF('Prediction Log'!$P246='Prediction Log'!$E246, "PUSH", "N")))))</f>
        <v/>
      </c>
      <c r="AA246" s="54" t="str">
        <f>IF(ISBLANK('Prediction Log'!$M246), "",IF(AND('Prediction Log'!$X246="Y", 'Prediction Log'!$Z246="Y"), "Y", "N"))</f>
        <v/>
      </c>
      <c r="AB246" s="53" t="str">
        <f>IF(ISBLANK('Prediction Log'!$M246), "",IF('Prediction Log'!$D246&gt;0, 'Prediction Log'!$P246-'Prediction Log'!$D246, IF('Prediction Log'!$D246&lt;0, -'Prediction Log'!$P246+'Prediction Log'!$D246, "NA")))</f>
        <v/>
      </c>
      <c r="AC246" s="53" t="str">
        <f>IF(ISBLANK('Prediction Log'!$M246), "",ABS('Prediction Log'!$AB246))</f>
        <v/>
      </c>
      <c r="AD246" s="54" t="str">
        <f>IF(ISBLANK('Prediction Log'!$M246), "",IF('Prediction Log'!$E246&gt;0, 'Prediction Log'!$P246-'Prediction Log'!$E246, IF('Prediction Log'!$E246&lt;0, -'Prediction Log'!$P246+'Prediction Log'!$E246, "NA")))</f>
        <v/>
      </c>
      <c r="AE246" s="54" t="str">
        <f>IF(ISBLANK('Prediction Log'!$M246), "",ABS('Prediction Log'!$AD246))</f>
        <v/>
      </c>
    </row>
    <row r="247" spans="1:31" x14ac:dyDescent="0.45">
      <c r="A247" t="str">
        <f>IF(ISBLANK(Games!$B247), "",Games!A247)</f>
        <v/>
      </c>
      <c r="B247" t="str">
        <f>IF(ISBLANK(Games!$B247), "",Games!B247)</f>
        <v/>
      </c>
      <c r="C247" t="str">
        <f>IF(ISBLANK(Games!$B247), "",Games!C247)</f>
        <v/>
      </c>
      <c r="D247" t="str">
        <f>IF(ISBLANK(Games!$B247), "",Games!D247)</f>
        <v/>
      </c>
      <c r="E247" t="str">
        <f>IF(ISBLANK(Games!$B247), "",Games!E247)</f>
        <v/>
      </c>
      <c r="F247" s="30" t="e">
        <f>'Calc - Win Probability'!N247</f>
        <v>#N/A</v>
      </c>
      <c r="G247" s="28" t="str">
        <f>Games!H247</f>
        <v/>
      </c>
      <c r="H247" s="64" t="str">
        <f>IF(ISBLANK(Games!B247), "", IF('Prediction Log'!$D247&lt;0, 'Prediction Log'!$B247, 'Prediction Log'!$C247))</f>
        <v/>
      </c>
      <c r="I247" s="60" t="str">
        <f>IF(ISBLANK(Games!$B247), "",Games!F247)</f>
        <v/>
      </c>
      <c r="J247" s="60" t="e">
        <f>IF('Prediction Log'!$F247&gt;0.5, 'Prediction Log'!$B247, IF('Prediction Log'!$F247&lt;0.5, 'Prediction Log'!$C247, "PICK"))</f>
        <v>#N/A</v>
      </c>
      <c r="K247" s="62" t="str">
        <f>IF(ISBLANK(Games!B247), "",IF('Prediction Log'!$J247='Prediction Log'!$B247, 'Prediction Log'!$F247, 1-'Prediction Log'!$F247))</f>
        <v/>
      </c>
      <c r="L247" s="28" t="str">
        <f>IF(ISBLANK(Games!$B247), "",Games!I247)</f>
        <v/>
      </c>
      <c r="P247" s="48" t="str">
        <f>IF(ISBLANK('Prediction Log'!$N247), "",'Prediction Log'!$O247-'Prediction Log'!$N247)</f>
        <v/>
      </c>
      <c r="Q247" s="55" t="str">
        <f>IF(ISBLANK('Prediction Log'!$N247), "",IF('Prediction Log'!$M247&lt;&gt;'Prediction Log'!$H247, "Y", IF(AND('Prediction Log'!$M247='Prediction Log'!$H247, ABS((-1*'Prediction Log'!$P247))&gt;ABS('Prediction Log'!$D247)), "Y", IF('Prediction Log'!$D247='Prediction Log'!$P247, "PUSH", "N"))))</f>
        <v/>
      </c>
      <c r="R247" s="56" t="str">
        <f>IF(ISBLANK('Prediction Log'!$M247), "",IF('Prediction Log'!$P247&lt;'Prediction Log'!$D247, "Y", IF('Prediction Log'!$P247='Prediction Log'!$D247, "PUSH", "N")))</f>
        <v/>
      </c>
      <c r="S247" s="56" t="str">
        <f>IF(ISBLANK('Prediction Log'!$M247), "",IF('Prediction Log'!$P247&lt;'Prediction Log'!$E247, "Y", IF('Prediction Log'!$P247='Prediction Log'!$E247, "PUSH", "N")))</f>
        <v/>
      </c>
      <c r="T247" s="66" t="str">
        <f>IF(ISBLANK('Prediction Log'!$M247), "",IF('Prediction Log'!$J247='Prediction Log'!$M247, "Y", "N"))</f>
        <v/>
      </c>
      <c r="U247" s="57" t="str">
        <f>IF(ISBLANK('Prediction Log'!$M247),"",IF('Prediction Log'!$M247='Prediction Log'!$H247, "Y", "N"))</f>
        <v/>
      </c>
      <c r="V247" s="52" t="str">
        <f>IF(ISBLANK('Prediction Log'!$M247), "",IF('Prediction Log'!$H247&lt;&gt;'Prediction Log'!$M247, "Y",IF(AND('Prediction Log'!$D247&gt;0, 'Prediction Log'!$P247&gt;'Prediction Log'!$D247), "Y", IF(AND('Prediction Log'!$D247&lt;0, 'Prediction Log'!$P247&lt;'Prediction Log'!$D247), "Y", IF('Prediction Log'!$P247='Prediction Log'!$D247, "PUSH", "N")))))</f>
        <v/>
      </c>
      <c r="W247" s="53" t="str">
        <f>IF(ISBLANK('Prediction Log'!$M247), "",IF(AND('Prediction Log'!$U247="Y", 'Prediction Log'!$V247="Y"), "Y", "N"))</f>
        <v/>
      </c>
      <c r="X247" s="54" t="str">
        <f>IF(ISBLANK('Prediction Log'!$M247),"",IF('Prediction Log'!$M247='Prediction Log'!$I247, "Y", "N"))</f>
        <v/>
      </c>
      <c r="Y247" s="54" t="str">
        <f>IF(ISBLANK('Prediction Log'!$M247), "", IF('Prediction Log'!$Z247="N", "N", "Y"))</f>
        <v/>
      </c>
      <c r="Z247" s="54" t="str">
        <f>IF(ISBLANK('Prediction Log'!$M247), "",IF('Prediction Log'!$I247&lt;&gt;'Prediction Log'!$M247, "Y",IF(AND('Prediction Log'!$E247&gt;0, 'Prediction Log'!$P247&gt;'Prediction Log'!$E247), "Y", IF(AND('Prediction Log'!$E247&lt;0, 'Prediction Log'!$P247&lt;'Prediction Log'!$E247), "Y", IF('Prediction Log'!$P247='Prediction Log'!$E247, "PUSH", "N")))))</f>
        <v/>
      </c>
      <c r="AA247" s="54" t="str">
        <f>IF(ISBLANK('Prediction Log'!$M247), "",IF(AND('Prediction Log'!$X247="Y", 'Prediction Log'!$Z247="Y"), "Y", "N"))</f>
        <v/>
      </c>
      <c r="AB247" s="53" t="str">
        <f>IF(ISBLANK('Prediction Log'!$M247), "",IF('Prediction Log'!$D247&gt;0, 'Prediction Log'!$P247-'Prediction Log'!$D247, IF('Prediction Log'!$D247&lt;0, -'Prediction Log'!$P247+'Prediction Log'!$D247, "NA")))</f>
        <v/>
      </c>
      <c r="AC247" s="53" t="str">
        <f>IF(ISBLANK('Prediction Log'!$M247), "",ABS('Prediction Log'!$AB247))</f>
        <v/>
      </c>
      <c r="AD247" s="54" t="str">
        <f>IF(ISBLANK('Prediction Log'!$M247), "",IF('Prediction Log'!$E247&gt;0, 'Prediction Log'!$P247-'Prediction Log'!$E247, IF('Prediction Log'!$E247&lt;0, -'Prediction Log'!$P247+'Prediction Log'!$E247, "NA")))</f>
        <v/>
      </c>
      <c r="AE247" s="54" t="str">
        <f>IF(ISBLANK('Prediction Log'!$M247), "",ABS('Prediction Log'!$AD247))</f>
        <v/>
      </c>
    </row>
    <row r="248" spans="1:31" x14ac:dyDescent="0.45">
      <c r="A248" t="str">
        <f>IF(ISBLANK(Games!$B248), "",Games!A248)</f>
        <v/>
      </c>
      <c r="B248" t="str">
        <f>IF(ISBLANK(Games!$B248), "",Games!B248)</f>
        <v/>
      </c>
      <c r="C248" t="str">
        <f>IF(ISBLANK(Games!$B248), "",Games!C248)</f>
        <v/>
      </c>
      <c r="D248" t="str">
        <f>IF(ISBLANK(Games!$B248), "",Games!D248)</f>
        <v/>
      </c>
      <c r="E248" t="str">
        <f>IF(ISBLANK(Games!$B248), "",Games!E248)</f>
        <v/>
      </c>
      <c r="F248" s="30" t="e">
        <f>'Calc - Win Probability'!N248</f>
        <v>#N/A</v>
      </c>
      <c r="G248" s="28" t="str">
        <f>Games!H248</f>
        <v/>
      </c>
      <c r="H248" s="64" t="str">
        <f>IF(ISBLANK(Games!B248), "", IF('Prediction Log'!$D248&lt;0, 'Prediction Log'!$B248, 'Prediction Log'!$C248))</f>
        <v/>
      </c>
      <c r="I248" s="60" t="str">
        <f>IF(ISBLANK(Games!$B248), "",Games!F248)</f>
        <v/>
      </c>
      <c r="J248" s="60" t="e">
        <f>IF('Prediction Log'!$F248&gt;0.5, 'Prediction Log'!$B248, IF('Prediction Log'!$F248&lt;0.5, 'Prediction Log'!$C248, "PICK"))</f>
        <v>#N/A</v>
      </c>
      <c r="K248" s="62" t="str">
        <f>IF(ISBLANK(Games!B248), "",IF('Prediction Log'!$J248='Prediction Log'!$B248, 'Prediction Log'!$F248, 1-'Prediction Log'!$F248))</f>
        <v/>
      </c>
      <c r="L248" s="28" t="str">
        <f>IF(ISBLANK(Games!$B248), "",Games!I248)</f>
        <v/>
      </c>
      <c r="P248" s="48" t="str">
        <f>IF(ISBLANK('Prediction Log'!$N248), "",'Prediction Log'!$O248-'Prediction Log'!$N248)</f>
        <v/>
      </c>
      <c r="Q248" s="55" t="str">
        <f>IF(ISBLANK('Prediction Log'!$N248), "",IF('Prediction Log'!$M248&lt;&gt;'Prediction Log'!$H248, "Y", IF(AND('Prediction Log'!$M248='Prediction Log'!$H248, ABS((-1*'Prediction Log'!$P248))&gt;ABS('Prediction Log'!$D248)), "Y", IF('Prediction Log'!$D248='Prediction Log'!$P248, "PUSH", "N"))))</f>
        <v/>
      </c>
      <c r="R248" s="56" t="str">
        <f>IF(ISBLANK('Prediction Log'!$M248), "",IF('Prediction Log'!$P248&lt;'Prediction Log'!$D248, "Y", IF('Prediction Log'!$P248='Prediction Log'!$D248, "PUSH", "N")))</f>
        <v/>
      </c>
      <c r="S248" s="56" t="str">
        <f>IF(ISBLANK('Prediction Log'!$M248), "",IF('Prediction Log'!$P248&lt;'Prediction Log'!$E248, "Y", IF('Prediction Log'!$P248='Prediction Log'!$E248, "PUSH", "N")))</f>
        <v/>
      </c>
      <c r="T248" s="66" t="str">
        <f>IF(ISBLANK('Prediction Log'!$M248), "",IF('Prediction Log'!$J248='Prediction Log'!$M248, "Y", "N"))</f>
        <v/>
      </c>
      <c r="U248" s="57" t="str">
        <f>IF(ISBLANK('Prediction Log'!$M248),"",IF('Prediction Log'!$M248='Prediction Log'!$H248, "Y", "N"))</f>
        <v/>
      </c>
      <c r="V248" s="52" t="str">
        <f>IF(ISBLANK('Prediction Log'!$M248), "",IF('Prediction Log'!$H248&lt;&gt;'Prediction Log'!$M248, "Y",IF(AND('Prediction Log'!$D248&gt;0, 'Prediction Log'!$P248&gt;'Prediction Log'!$D248), "Y", IF(AND('Prediction Log'!$D248&lt;0, 'Prediction Log'!$P248&lt;'Prediction Log'!$D248), "Y", IF('Prediction Log'!$P248='Prediction Log'!$D248, "PUSH", "N")))))</f>
        <v/>
      </c>
      <c r="W248" s="53" t="str">
        <f>IF(ISBLANK('Prediction Log'!$M248), "",IF(AND('Prediction Log'!$U248="Y", 'Prediction Log'!$V248="Y"), "Y", "N"))</f>
        <v/>
      </c>
      <c r="X248" s="54" t="str">
        <f>IF(ISBLANK('Prediction Log'!$M248),"",IF('Prediction Log'!$M248='Prediction Log'!$I248, "Y", "N"))</f>
        <v/>
      </c>
      <c r="Y248" s="54" t="str">
        <f>IF(ISBLANK('Prediction Log'!$M248), "", IF('Prediction Log'!$Z248="N", "N", "Y"))</f>
        <v/>
      </c>
      <c r="Z248" s="54" t="str">
        <f>IF(ISBLANK('Prediction Log'!$M248), "",IF('Prediction Log'!$I248&lt;&gt;'Prediction Log'!$M248, "Y",IF(AND('Prediction Log'!$E248&gt;0, 'Prediction Log'!$P248&gt;'Prediction Log'!$E248), "Y", IF(AND('Prediction Log'!$E248&lt;0, 'Prediction Log'!$P248&lt;'Prediction Log'!$E248), "Y", IF('Prediction Log'!$P248='Prediction Log'!$E248, "PUSH", "N")))))</f>
        <v/>
      </c>
      <c r="AA248" s="54" t="str">
        <f>IF(ISBLANK('Prediction Log'!$M248), "",IF(AND('Prediction Log'!$X248="Y", 'Prediction Log'!$Z248="Y"), "Y", "N"))</f>
        <v/>
      </c>
      <c r="AB248" s="53" t="str">
        <f>IF(ISBLANK('Prediction Log'!$M248), "",IF('Prediction Log'!$D248&gt;0, 'Prediction Log'!$P248-'Prediction Log'!$D248, IF('Prediction Log'!$D248&lt;0, -'Prediction Log'!$P248+'Prediction Log'!$D248, "NA")))</f>
        <v/>
      </c>
      <c r="AC248" s="53" t="str">
        <f>IF(ISBLANK('Prediction Log'!$M248), "",ABS('Prediction Log'!$AB248))</f>
        <v/>
      </c>
      <c r="AD248" s="54" t="str">
        <f>IF(ISBLANK('Prediction Log'!$M248), "",IF('Prediction Log'!$E248&gt;0, 'Prediction Log'!$P248-'Prediction Log'!$E248, IF('Prediction Log'!$E248&lt;0, -'Prediction Log'!$P248+'Prediction Log'!$E248, "NA")))</f>
        <v/>
      </c>
      <c r="AE248" s="54" t="str">
        <f>IF(ISBLANK('Prediction Log'!$M248), "",ABS('Prediction Log'!$AD248))</f>
        <v/>
      </c>
    </row>
    <row r="249" spans="1:31" x14ac:dyDescent="0.45">
      <c r="A249" t="str">
        <f>IF(ISBLANK(Games!$B249), "",Games!A249)</f>
        <v/>
      </c>
      <c r="B249" t="str">
        <f>IF(ISBLANK(Games!$B249), "",Games!B249)</f>
        <v/>
      </c>
      <c r="C249" t="str">
        <f>IF(ISBLANK(Games!$B249), "",Games!C249)</f>
        <v/>
      </c>
      <c r="D249" t="str">
        <f>IF(ISBLANK(Games!$B249), "",Games!D249)</f>
        <v/>
      </c>
      <c r="E249" t="str">
        <f>IF(ISBLANK(Games!$B249), "",Games!E249)</f>
        <v/>
      </c>
      <c r="F249" s="30" t="e">
        <f>'Calc - Win Probability'!N249</f>
        <v>#N/A</v>
      </c>
      <c r="G249" s="28" t="str">
        <f>Games!H249</f>
        <v/>
      </c>
      <c r="H249" s="64" t="str">
        <f>IF(ISBLANK(Games!B249), "", IF('Prediction Log'!$D249&lt;0, 'Prediction Log'!$B249, 'Prediction Log'!$C249))</f>
        <v/>
      </c>
      <c r="I249" s="60" t="str">
        <f>IF(ISBLANK(Games!$B249), "",Games!F249)</f>
        <v/>
      </c>
      <c r="J249" s="60" t="e">
        <f>IF('Prediction Log'!$F249&gt;0.5, 'Prediction Log'!$B249, IF('Prediction Log'!$F249&lt;0.5, 'Prediction Log'!$C249, "PICK"))</f>
        <v>#N/A</v>
      </c>
      <c r="K249" s="62" t="str">
        <f>IF(ISBLANK(Games!B249), "",IF('Prediction Log'!$J249='Prediction Log'!$B249, 'Prediction Log'!$F249, 1-'Prediction Log'!$F249))</f>
        <v/>
      </c>
      <c r="L249" s="28" t="str">
        <f>IF(ISBLANK(Games!$B249), "",Games!I249)</f>
        <v/>
      </c>
      <c r="P249" s="48" t="str">
        <f>IF(ISBLANK('Prediction Log'!$N249), "",'Prediction Log'!$O249-'Prediction Log'!$N249)</f>
        <v/>
      </c>
      <c r="Q249" s="55" t="str">
        <f>IF(ISBLANK('Prediction Log'!$N249), "",IF('Prediction Log'!$M249&lt;&gt;'Prediction Log'!$H249, "Y", IF(AND('Prediction Log'!$M249='Prediction Log'!$H249, ABS((-1*'Prediction Log'!$P249))&gt;ABS('Prediction Log'!$D249)), "Y", IF('Prediction Log'!$D249='Prediction Log'!$P249, "PUSH", "N"))))</f>
        <v/>
      </c>
      <c r="R249" s="56" t="str">
        <f>IF(ISBLANK('Prediction Log'!$M249), "",IF('Prediction Log'!$P249&lt;'Prediction Log'!$D249, "Y", IF('Prediction Log'!$P249='Prediction Log'!$D249, "PUSH", "N")))</f>
        <v/>
      </c>
      <c r="S249" s="56" t="str">
        <f>IF(ISBLANK('Prediction Log'!$M249), "",IF('Prediction Log'!$P249&lt;'Prediction Log'!$E249, "Y", IF('Prediction Log'!$P249='Prediction Log'!$E249, "PUSH", "N")))</f>
        <v/>
      </c>
      <c r="T249" s="66" t="str">
        <f>IF(ISBLANK('Prediction Log'!$M249), "",IF('Prediction Log'!$J249='Prediction Log'!$M249, "Y", "N"))</f>
        <v/>
      </c>
      <c r="U249" s="57" t="str">
        <f>IF(ISBLANK('Prediction Log'!$M249),"",IF('Prediction Log'!$M249='Prediction Log'!$H249, "Y", "N"))</f>
        <v/>
      </c>
      <c r="V249" s="52" t="str">
        <f>IF(ISBLANK('Prediction Log'!$M249), "",IF('Prediction Log'!$H249&lt;&gt;'Prediction Log'!$M249, "Y",IF(AND('Prediction Log'!$D249&gt;0, 'Prediction Log'!$P249&gt;'Prediction Log'!$D249), "Y", IF(AND('Prediction Log'!$D249&lt;0, 'Prediction Log'!$P249&lt;'Prediction Log'!$D249), "Y", IF('Prediction Log'!$P249='Prediction Log'!$D249, "PUSH", "N")))))</f>
        <v/>
      </c>
      <c r="W249" s="53" t="str">
        <f>IF(ISBLANK('Prediction Log'!$M249), "",IF(AND('Prediction Log'!$U249="Y", 'Prediction Log'!$V249="Y"), "Y", "N"))</f>
        <v/>
      </c>
      <c r="X249" s="54" t="str">
        <f>IF(ISBLANK('Prediction Log'!$M249),"",IF('Prediction Log'!$M249='Prediction Log'!$I249, "Y", "N"))</f>
        <v/>
      </c>
      <c r="Y249" s="54" t="str">
        <f>IF(ISBLANK('Prediction Log'!$M249), "", IF('Prediction Log'!$Z249="N", "N", "Y"))</f>
        <v/>
      </c>
      <c r="Z249" s="54" t="str">
        <f>IF(ISBLANK('Prediction Log'!$M249), "",IF('Prediction Log'!$I249&lt;&gt;'Prediction Log'!$M249, "Y",IF(AND('Prediction Log'!$E249&gt;0, 'Prediction Log'!$P249&gt;'Prediction Log'!$E249), "Y", IF(AND('Prediction Log'!$E249&lt;0, 'Prediction Log'!$P249&lt;'Prediction Log'!$E249), "Y", IF('Prediction Log'!$P249='Prediction Log'!$E249, "PUSH", "N")))))</f>
        <v/>
      </c>
      <c r="AA249" s="54" t="str">
        <f>IF(ISBLANK('Prediction Log'!$M249), "",IF(AND('Prediction Log'!$X249="Y", 'Prediction Log'!$Z249="Y"), "Y", "N"))</f>
        <v/>
      </c>
      <c r="AB249" s="53" t="str">
        <f>IF(ISBLANK('Prediction Log'!$M249), "",IF('Prediction Log'!$D249&gt;0, 'Prediction Log'!$P249-'Prediction Log'!$D249, IF('Prediction Log'!$D249&lt;0, -'Prediction Log'!$P249+'Prediction Log'!$D249, "NA")))</f>
        <v/>
      </c>
      <c r="AC249" s="53" t="str">
        <f>IF(ISBLANK('Prediction Log'!$M249), "",ABS('Prediction Log'!$AB249))</f>
        <v/>
      </c>
      <c r="AD249" s="54" t="str">
        <f>IF(ISBLANK('Prediction Log'!$M249), "",IF('Prediction Log'!$E249&gt;0, 'Prediction Log'!$P249-'Prediction Log'!$E249, IF('Prediction Log'!$E249&lt;0, -'Prediction Log'!$P249+'Prediction Log'!$E249, "NA")))</f>
        <v/>
      </c>
      <c r="AE249" s="54" t="str">
        <f>IF(ISBLANK('Prediction Log'!$M249), "",ABS('Prediction Log'!$AD249))</f>
        <v/>
      </c>
    </row>
    <row r="250" spans="1:31" x14ac:dyDescent="0.45">
      <c r="A250" t="str">
        <f>IF(ISBLANK(Games!$B250), "",Games!A250)</f>
        <v/>
      </c>
      <c r="B250" t="str">
        <f>IF(ISBLANK(Games!$B250), "",Games!B250)</f>
        <v/>
      </c>
      <c r="C250" t="str">
        <f>IF(ISBLANK(Games!$B250), "",Games!C250)</f>
        <v/>
      </c>
      <c r="D250" t="str">
        <f>IF(ISBLANK(Games!$B250), "",Games!D250)</f>
        <v/>
      </c>
      <c r="E250" t="str">
        <f>IF(ISBLANK(Games!$B250), "",Games!E250)</f>
        <v/>
      </c>
      <c r="F250" s="30" t="e">
        <f>'Calc - Win Probability'!N250</f>
        <v>#N/A</v>
      </c>
      <c r="G250" s="28" t="str">
        <f>Games!H250</f>
        <v/>
      </c>
      <c r="H250" s="64" t="str">
        <f>IF(ISBLANK(Games!B250), "", IF('Prediction Log'!$D250&lt;0, 'Prediction Log'!$B250, 'Prediction Log'!$C250))</f>
        <v/>
      </c>
      <c r="I250" s="60" t="str">
        <f>IF(ISBLANK(Games!$B250), "",Games!F250)</f>
        <v/>
      </c>
      <c r="J250" s="60" t="e">
        <f>IF('Prediction Log'!$F250&gt;0.5, 'Prediction Log'!$B250, IF('Prediction Log'!$F250&lt;0.5, 'Prediction Log'!$C250, "PICK"))</f>
        <v>#N/A</v>
      </c>
      <c r="K250" s="62" t="str">
        <f>IF(ISBLANK(Games!B250), "",IF('Prediction Log'!$J250='Prediction Log'!$B250, 'Prediction Log'!$F250, 1-'Prediction Log'!$F250))</f>
        <v/>
      </c>
      <c r="L250" s="28" t="str">
        <f>IF(ISBLANK(Games!$B250), "",Games!I250)</f>
        <v/>
      </c>
      <c r="P250" s="48" t="str">
        <f>IF(ISBLANK('Prediction Log'!$N250), "",'Prediction Log'!$O250-'Prediction Log'!$N250)</f>
        <v/>
      </c>
      <c r="Q250" s="55" t="str">
        <f>IF(ISBLANK('Prediction Log'!$N250), "",IF('Prediction Log'!$M250&lt;&gt;'Prediction Log'!$H250, "Y", IF(AND('Prediction Log'!$M250='Prediction Log'!$H250, ABS((-1*'Prediction Log'!$P250))&gt;ABS('Prediction Log'!$D250)), "Y", IF('Prediction Log'!$D250='Prediction Log'!$P250, "PUSH", "N"))))</f>
        <v/>
      </c>
      <c r="R250" s="56" t="str">
        <f>IF(ISBLANK('Prediction Log'!$M250), "",IF('Prediction Log'!$P250&lt;'Prediction Log'!$D250, "Y", IF('Prediction Log'!$P250='Prediction Log'!$D250, "PUSH", "N")))</f>
        <v/>
      </c>
      <c r="S250" s="56" t="str">
        <f>IF(ISBLANK('Prediction Log'!$M250), "",IF('Prediction Log'!$P250&lt;'Prediction Log'!$E250, "Y", IF('Prediction Log'!$P250='Prediction Log'!$E250, "PUSH", "N")))</f>
        <v/>
      </c>
      <c r="T250" s="66" t="str">
        <f>IF(ISBLANK('Prediction Log'!$M250), "",IF('Prediction Log'!$J250='Prediction Log'!$M250, "Y", "N"))</f>
        <v/>
      </c>
      <c r="U250" s="57" t="str">
        <f>IF(ISBLANK('Prediction Log'!$M250),"",IF('Prediction Log'!$M250='Prediction Log'!$H250, "Y", "N"))</f>
        <v/>
      </c>
      <c r="V250" s="52" t="str">
        <f>IF(ISBLANK('Prediction Log'!$M250), "",IF('Prediction Log'!$H250&lt;&gt;'Prediction Log'!$M250, "Y",IF(AND('Prediction Log'!$D250&gt;0, 'Prediction Log'!$P250&gt;'Prediction Log'!$D250), "Y", IF(AND('Prediction Log'!$D250&lt;0, 'Prediction Log'!$P250&lt;'Prediction Log'!$D250), "Y", IF('Prediction Log'!$P250='Prediction Log'!$D250, "PUSH", "N")))))</f>
        <v/>
      </c>
      <c r="W250" s="53" t="str">
        <f>IF(ISBLANK('Prediction Log'!$M250), "",IF(AND('Prediction Log'!$U250="Y", 'Prediction Log'!$V250="Y"), "Y", "N"))</f>
        <v/>
      </c>
      <c r="X250" s="54" t="str">
        <f>IF(ISBLANK('Prediction Log'!$M250),"",IF('Prediction Log'!$M250='Prediction Log'!$I250, "Y", "N"))</f>
        <v/>
      </c>
      <c r="Y250" s="54" t="str">
        <f>IF(ISBLANK('Prediction Log'!$M250), "", IF('Prediction Log'!$Z250="N", "N", "Y"))</f>
        <v/>
      </c>
      <c r="Z250" s="54" t="str">
        <f>IF(ISBLANK('Prediction Log'!$M250), "",IF('Prediction Log'!$I250&lt;&gt;'Prediction Log'!$M250, "Y",IF(AND('Prediction Log'!$E250&gt;0, 'Prediction Log'!$P250&gt;'Prediction Log'!$E250), "Y", IF(AND('Prediction Log'!$E250&lt;0, 'Prediction Log'!$P250&lt;'Prediction Log'!$E250), "Y", IF('Prediction Log'!$P250='Prediction Log'!$E250, "PUSH", "N")))))</f>
        <v/>
      </c>
      <c r="AA250" s="54" t="str">
        <f>IF(ISBLANK('Prediction Log'!$M250), "",IF(AND('Prediction Log'!$X250="Y", 'Prediction Log'!$Z250="Y"), "Y", "N"))</f>
        <v/>
      </c>
      <c r="AB250" s="53" t="str">
        <f>IF(ISBLANK('Prediction Log'!$M250), "",IF('Prediction Log'!$D250&gt;0, 'Prediction Log'!$P250-'Prediction Log'!$D250, IF('Prediction Log'!$D250&lt;0, -'Prediction Log'!$P250+'Prediction Log'!$D250, "NA")))</f>
        <v/>
      </c>
      <c r="AC250" s="53" t="str">
        <f>IF(ISBLANK('Prediction Log'!$M250), "",ABS('Prediction Log'!$AB250))</f>
        <v/>
      </c>
      <c r="AD250" s="54" t="str">
        <f>IF(ISBLANK('Prediction Log'!$M250), "",IF('Prediction Log'!$E250&gt;0, 'Prediction Log'!$P250-'Prediction Log'!$E250, IF('Prediction Log'!$E250&lt;0, -'Prediction Log'!$P250+'Prediction Log'!$E250, "NA")))</f>
        <v/>
      </c>
      <c r="AE250" s="54" t="str">
        <f>IF(ISBLANK('Prediction Log'!$M250), "",ABS('Prediction Log'!$AD250))</f>
        <v/>
      </c>
    </row>
    <row r="251" spans="1:31" x14ac:dyDescent="0.45">
      <c r="A251" t="str">
        <f>IF(ISBLANK(Games!$B251), "",Games!A251)</f>
        <v/>
      </c>
      <c r="B251" t="str">
        <f>IF(ISBLANK(Games!$B251), "",Games!B251)</f>
        <v/>
      </c>
      <c r="C251" t="str">
        <f>IF(ISBLANK(Games!$B251), "",Games!C251)</f>
        <v/>
      </c>
      <c r="D251" t="str">
        <f>IF(ISBLANK(Games!$B251), "",Games!D251)</f>
        <v/>
      </c>
      <c r="E251" t="str">
        <f>IF(ISBLANK(Games!$B251), "",Games!E251)</f>
        <v/>
      </c>
      <c r="F251" s="30" t="e">
        <f>'Calc - Win Probability'!N251</f>
        <v>#N/A</v>
      </c>
      <c r="G251" s="28" t="str">
        <f>Games!H251</f>
        <v/>
      </c>
      <c r="H251" s="64" t="str">
        <f>IF(ISBLANK(Games!B251), "", IF('Prediction Log'!$D251&lt;0, 'Prediction Log'!$B251, 'Prediction Log'!$C251))</f>
        <v/>
      </c>
      <c r="I251" s="60" t="str">
        <f>IF(ISBLANK(Games!$B251), "",Games!F251)</f>
        <v/>
      </c>
      <c r="J251" s="60" t="e">
        <f>IF('Prediction Log'!$F251&gt;0.5, 'Prediction Log'!$B251, IF('Prediction Log'!$F251&lt;0.5, 'Prediction Log'!$C251, "PICK"))</f>
        <v>#N/A</v>
      </c>
      <c r="K251" s="62" t="str">
        <f>IF(ISBLANK(Games!B251), "",IF('Prediction Log'!$J251='Prediction Log'!$B251, 'Prediction Log'!$F251, 1-'Prediction Log'!$F251))</f>
        <v/>
      </c>
      <c r="L251" s="28" t="str">
        <f>IF(ISBLANK(Games!$B251), "",Games!I251)</f>
        <v/>
      </c>
      <c r="P251" s="48" t="str">
        <f>IF(ISBLANK('Prediction Log'!$N251), "",'Prediction Log'!$O251-'Prediction Log'!$N251)</f>
        <v/>
      </c>
      <c r="Q251" s="55" t="str">
        <f>IF(ISBLANK('Prediction Log'!$N251), "",IF('Prediction Log'!$M251&lt;&gt;'Prediction Log'!$H251, "Y", IF(AND('Prediction Log'!$M251='Prediction Log'!$H251, ABS((-1*'Prediction Log'!$P251))&gt;ABS('Prediction Log'!$D251)), "Y", IF('Prediction Log'!$D251='Prediction Log'!$P251, "PUSH", "N"))))</f>
        <v/>
      </c>
      <c r="R251" s="56" t="str">
        <f>IF(ISBLANK('Prediction Log'!$M251), "",IF('Prediction Log'!$P251&lt;'Prediction Log'!$D251, "Y", IF('Prediction Log'!$P251='Prediction Log'!$D251, "PUSH", "N")))</f>
        <v/>
      </c>
      <c r="S251" s="56" t="str">
        <f>IF(ISBLANK('Prediction Log'!$M251), "",IF('Prediction Log'!$P251&lt;'Prediction Log'!$E251, "Y", IF('Prediction Log'!$P251='Prediction Log'!$E251, "PUSH", "N")))</f>
        <v/>
      </c>
      <c r="T251" s="66" t="str">
        <f>IF(ISBLANK('Prediction Log'!$M251), "",IF('Prediction Log'!$J251='Prediction Log'!$M251, "Y", "N"))</f>
        <v/>
      </c>
      <c r="U251" s="57" t="str">
        <f>IF(ISBLANK('Prediction Log'!$M251),"",IF('Prediction Log'!$M251='Prediction Log'!$H251, "Y", "N"))</f>
        <v/>
      </c>
      <c r="V251" s="52" t="str">
        <f>IF(ISBLANK('Prediction Log'!$M251), "",IF('Prediction Log'!$H251&lt;&gt;'Prediction Log'!$M251, "Y",IF(AND('Prediction Log'!$D251&gt;0, 'Prediction Log'!$P251&gt;'Prediction Log'!$D251), "Y", IF(AND('Prediction Log'!$D251&lt;0, 'Prediction Log'!$P251&lt;'Prediction Log'!$D251), "Y", IF('Prediction Log'!$P251='Prediction Log'!$D251, "PUSH", "N")))))</f>
        <v/>
      </c>
      <c r="W251" s="53" t="str">
        <f>IF(ISBLANK('Prediction Log'!$M251), "",IF(AND('Prediction Log'!$U251="Y", 'Prediction Log'!$V251="Y"), "Y", "N"))</f>
        <v/>
      </c>
      <c r="X251" s="54" t="str">
        <f>IF(ISBLANK('Prediction Log'!$M251),"",IF('Prediction Log'!$M251='Prediction Log'!$I251, "Y", "N"))</f>
        <v/>
      </c>
      <c r="Y251" s="54" t="str">
        <f>IF(ISBLANK('Prediction Log'!$M251), "", IF('Prediction Log'!$Z251="N", "N", "Y"))</f>
        <v/>
      </c>
      <c r="Z251" s="54" t="str">
        <f>IF(ISBLANK('Prediction Log'!$M251), "",IF('Prediction Log'!$I251&lt;&gt;'Prediction Log'!$M251, "Y",IF(AND('Prediction Log'!$E251&gt;0, 'Prediction Log'!$P251&gt;'Prediction Log'!$E251), "Y", IF(AND('Prediction Log'!$E251&lt;0, 'Prediction Log'!$P251&lt;'Prediction Log'!$E251), "Y", IF('Prediction Log'!$P251='Prediction Log'!$E251, "PUSH", "N")))))</f>
        <v/>
      </c>
      <c r="AA251" s="54" t="str">
        <f>IF(ISBLANK('Prediction Log'!$M251), "",IF(AND('Prediction Log'!$X251="Y", 'Prediction Log'!$Z251="Y"), "Y", "N"))</f>
        <v/>
      </c>
      <c r="AB251" s="53" t="str">
        <f>IF(ISBLANK('Prediction Log'!$M251), "",IF('Prediction Log'!$D251&gt;0, 'Prediction Log'!$P251-'Prediction Log'!$D251, IF('Prediction Log'!$D251&lt;0, -'Prediction Log'!$P251+'Prediction Log'!$D251, "NA")))</f>
        <v/>
      </c>
      <c r="AC251" s="53" t="str">
        <f>IF(ISBLANK('Prediction Log'!$M251), "",ABS('Prediction Log'!$AB251))</f>
        <v/>
      </c>
      <c r="AD251" s="54" t="str">
        <f>IF(ISBLANK('Prediction Log'!$M251), "",IF('Prediction Log'!$E251&gt;0, 'Prediction Log'!$P251-'Prediction Log'!$E251, IF('Prediction Log'!$E251&lt;0, -'Prediction Log'!$P251+'Prediction Log'!$E251, "NA")))</f>
        <v/>
      </c>
      <c r="AE251" s="54" t="str">
        <f>IF(ISBLANK('Prediction Log'!$M251), "",ABS('Prediction Log'!$AD251))</f>
        <v/>
      </c>
    </row>
    <row r="252" spans="1:31" x14ac:dyDescent="0.45">
      <c r="A252" t="str">
        <f>IF(ISBLANK(Games!$B252), "",Games!A252)</f>
        <v/>
      </c>
      <c r="B252" t="str">
        <f>IF(ISBLANK(Games!$B252), "",Games!B252)</f>
        <v/>
      </c>
      <c r="C252" t="str">
        <f>IF(ISBLANK(Games!$B252), "",Games!C252)</f>
        <v/>
      </c>
      <c r="D252" t="str">
        <f>IF(ISBLANK(Games!$B252), "",Games!D252)</f>
        <v/>
      </c>
      <c r="E252" t="str">
        <f>IF(ISBLANK(Games!$B252), "",Games!E252)</f>
        <v/>
      </c>
      <c r="F252" s="30" t="e">
        <f>'Calc - Win Probability'!N252</f>
        <v>#N/A</v>
      </c>
      <c r="G252" s="28" t="str">
        <f>Games!H252</f>
        <v/>
      </c>
      <c r="H252" s="64" t="str">
        <f>IF(ISBLANK(Games!B252), "", IF('Prediction Log'!$D252&lt;0, 'Prediction Log'!$B252, 'Prediction Log'!$C252))</f>
        <v/>
      </c>
      <c r="I252" s="60" t="str">
        <f>IF(ISBLANK(Games!$B252), "",Games!F252)</f>
        <v/>
      </c>
      <c r="J252" s="60" t="e">
        <f>IF('Prediction Log'!$F252&gt;0.5, 'Prediction Log'!$B252, IF('Prediction Log'!$F252&lt;0.5, 'Prediction Log'!$C252, "PICK"))</f>
        <v>#N/A</v>
      </c>
      <c r="K252" s="62" t="str">
        <f>IF(ISBLANK(Games!B252), "",IF('Prediction Log'!$J252='Prediction Log'!$B252, 'Prediction Log'!$F252, 1-'Prediction Log'!$F252))</f>
        <v/>
      </c>
      <c r="L252" s="28" t="str">
        <f>IF(ISBLANK(Games!$B252), "",Games!I252)</f>
        <v/>
      </c>
      <c r="P252" s="48" t="str">
        <f>IF(ISBLANK('Prediction Log'!$N252), "",'Prediction Log'!$O252-'Prediction Log'!$N252)</f>
        <v/>
      </c>
      <c r="Q252" s="55" t="str">
        <f>IF(ISBLANK('Prediction Log'!$N252), "",IF('Prediction Log'!$M252&lt;&gt;'Prediction Log'!$H252, "Y", IF(AND('Prediction Log'!$M252='Prediction Log'!$H252, ABS((-1*'Prediction Log'!$P252))&gt;ABS('Prediction Log'!$D252)), "Y", IF('Prediction Log'!$D252='Prediction Log'!$P252, "PUSH", "N"))))</f>
        <v/>
      </c>
      <c r="R252" s="56" t="str">
        <f>IF(ISBLANK('Prediction Log'!$M252), "",IF('Prediction Log'!$P252&lt;'Prediction Log'!$D252, "Y", IF('Prediction Log'!$P252='Prediction Log'!$D252, "PUSH", "N")))</f>
        <v/>
      </c>
      <c r="S252" s="56" t="str">
        <f>IF(ISBLANK('Prediction Log'!$M252), "",IF('Prediction Log'!$P252&lt;'Prediction Log'!$E252, "Y", IF('Prediction Log'!$P252='Prediction Log'!$E252, "PUSH", "N")))</f>
        <v/>
      </c>
      <c r="T252" s="66" t="str">
        <f>IF(ISBLANK('Prediction Log'!$M252), "",IF('Prediction Log'!$J252='Prediction Log'!$M252, "Y", "N"))</f>
        <v/>
      </c>
      <c r="U252" s="57" t="str">
        <f>IF(ISBLANK('Prediction Log'!$M252),"",IF('Prediction Log'!$M252='Prediction Log'!$H252, "Y", "N"))</f>
        <v/>
      </c>
      <c r="V252" s="52" t="str">
        <f>IF(ISBLANK('Prediction Log'!$M252), "",IF('Prediction Log'!$H252&lt;&gt;'Prediction Log'!$M252, "Y",IF(AND('Prediction Log'!$D252&gt;0, 'Prediction Log'!$P252&gt;'Prediction Log'!$D252), "Y", IF(AND('Prediction Log'!$D252&lt;0, 'Prediction Log'!$P252&lt;'Prediction Log'!$D252), "Y", IF('Prediction Log'!$P252='Prediction Log'!$D252, "PUSH", "N")))))</f>
        <v/>
      </c>
      <c r="W252" s="53" t="str">
        <f>IF(ISBLANK('Prediction Log'!$M252), "",IF(AND('Prediction Log'!$U252="Y", 'Prediction Log'!$V252="Y"), "Y", "N"))</f>
        <v/>
      </c>
      <c r="X252" s="54" t="str">
        <f>IF(ISBLANK('Prediction Log'!$M252),"",IF('Prediction Log'!$M252='Prediction Log'!$I252, "Y", "N"))</f>
        <v/>
      </c>
      <c r="Y252" s="54" t="str">
        <f>IF(ISBLANK('Prediction Log'!$M252), "", IF('Prediction Log'!$Z252="N", "N", "Y"))</f>
        <v/>
      </c>
      <c r="Z252" s="54" t="str">
        <f>IF(ISBLANK('Prediction Log'!$M252), "",IF('Prediction Log'!$I252&lt;&gt;'Prediction Log'!$M252, "Y",IF(AND('Prediction Log'!$E252&gt;0, 'Prediction Log'!$P252&gt;'Prediction Log'!$E252), "Y", IF(AND('Prediction Log'!$E252&lt;0, 'Prediction Log'!$P252&lt;'Prediction Log'!$E252), "Y", IF('Prediction Log'!$P252='Prediction Log'!$E252, "PUSH", "N")))))</f>
        <v/>
      </c>
      <c r="AA252" s="54" t="str">
        <f>IF(ISBLANK('Prediction Log'!$M252), "",IF(AND('Prediction Log'!$X252="Y", 'Prediction Log'!$Z252="Y"), "Y", "N"))</f>
        <v/>
      </c>
      <c r="AB252" s="53" t="str">
        <f>IF(ISBLANK('Prediction Log'!$M252), "",IF('Prediction Log'!$D252&gt;0, 'Prediction Log'!$P252-'Prediction Log'!$D252, IF('Prediction Log'!$D252&lt;0, -'Prediction Log'!$P252+'Prediction Log'!$D252, "NA")))</f>
        <v/>
      </c>
      <c r="AC252" s="53" t="str">
        <f>IF(ISBLANK('Prediction Log'!$M252), "",ABS('Prediction Log'!$AB252))</f>
        <v/>
      </c>
      <c r="AD252" s="54" t="str">
        <f>IF(ISBLANK('Prediction Log'!$M252), "",IF('Prediction Log'!$E252&gt;0, 'Prediction Log'!$P252-'Prediction Log'!$E252, IF('Prediction Log'!$E252&lt;0, -'Prediction Log'!$P252+'Prediction Log'!$E252, "NA")))</f>
        <v/>
      </c>
      <c r="AE252" s="54" t="str">
        <f>IF(ISBLANK('Prediction Log'!$M252), "",ABS('Prediction Log'!$AD252))</f>
        <v/>
      </c>
    </row>
    <row r="253" spans="1:31" x14ac:dyDescent="0.45">
      <c r="A253" t="str">
        <f>IF(ISBLANK(Games!$B253), "",Games!A253)</f>
        <v/>
      </c>
      <c r="B253" t="str">
        <f>IF(ISBLANK(Games!$B253), "",Games!B253)</f>
        <v/>
      </c>
      <c r="C253" t="str">
        <f>IF(ISBLANK(Games!$B253), "",Games!C253)</f>
        <v/>
      </c>
      <c r="D253" t="str">
        <f>IF(ISBLANK(Games!$B253), "",Games!D253)</f>
        <v/>
      </c>
      <c r="E253" t="str">
        <f>IF(ISBLANK(Games!$B253), "",Games!E253)</f>
        <v/>
      </c>
      <c r="F253" s="30" t="e">
        <f>'Calc - Win Probability'!N253</f>
        <v>#N/A</v>
      </c>
      <c r="G253" s="28" t="str">
        <f>Games!H253</f>
        <v/>
      </c>
      <c r="H253" s="64" t="str">
        <f>IF(ISBLANK(Games!B253), "", IF('Prediction Log'!$D253&lt;0, 'Prediction Log'!$B253, 'Prediction Log'!$C253))</f>
        <v/>
      </c>
      <c r="I253" s="60" t="str">
        <f>IF(ISBLANK(Games!$B253), "",Games!F253)</f>
        <v/>
      </c>
      <c r="J253" s="60" t="e">
        <f>IF('Prediction Log'!$F253&gt;0.5, 'Prediction Log'!$B253, IF('Prediction Log'!$F253&lt;0.5, 'Prediction Log'!$C253, "PICK"))</f>
        <v>#N/A</v>
      </c>
      <c r="K253" s="62" t="str">
        <f>IF(ISBLANK(Games!B253), "",IF('Prediction Log'!$J253='Prediction Log'!$B253, 'Prediction Log'!$F253, 1-'Prediction Log'!$F253))</f>
        <v/>
      </c>
      <c r="L253" s="28" t="str">
        <f>IF(ISBLANK(Games!$B253), "",Games!I253)</f>
        <v/>
      </c>
      <c r="P253" s="48" t="str">
        <f>IF(ISBLANK('Prediction Log'!$N253), "",'Prediction Log'!$O253-'Prediction Log'!$N253)</f>
        <v/>
      </c>
      <c r="Q253" s="55" t="str">
        <f>IF(ISBLANK('Prediction Log'!$N253), "",IF('Prediction Log'!$M253&lt;&gt;'Prediction Log'!$H253, "Y", IF(AND('Prediction Log'!$M253='Prediction Log'!$H253, ABS((-1*'Prediction Log'!$P253))&gt;ABS('Prediction Log'!$D253)), "Y", IF('Prediction Log'!$D253='Prediction Log'!$P253, "PUSH", "N"))))</f>
        <v/>
      </c>
      <c r="R253" s="56" t="str">
        <f>IF(ISBLANK('Prediction Log'!$M253), "",IF('Prediction Log'!$P253&lt;'Prediction Log'!$D253, "Y", IF('Prediction Log'!$P253='Prediction Log'!$D253, "PUSH", "N")))</f>
        <v/>
      </c>
      <c r="S253" s="56" t="str">
        <f>IF(ISBLANK('Prediction Log'!$M253), "",IF('Prediction Log'!$P253&lt;'Prediction Log'!$E253, "Y", IF('Prediction Log'!$P253='Prediction Log'!$E253, "PUSH", "N")))</f>
        <v/>
      </c>
      <c r="T253" s="66" t="str">
        <f>IF(ISBLANK('Prediction Log'!$M253), "",IF('Prediction Log'!$J253='Prediction Log'!$M253, "Y", "N"))</f>
        <v/>
      </c>
      <c r="U253" s="57" t="str">
        <f>IF(ISBLANK('Prediction Log'!$M253),"",IF('Prediction Log'!$M253='Prediction Log'!$H253, "Y", "N"))</f>
        <v/>
      </c>
      <c r="V253" s="52" t="str">
        <f>IF(ISBLANK('Prediction Log'!$M253), "",IF('Prediction Log'!$H253&lt;&gt;'Prediction Log'!$M253, "Y",IF(AND('Prediction Log'!$D253&gt;0, 'Prediction Log'!$P253&gt;'Prediction Log'!$D253), "Y", IF(AND('Prediction Log'!$D253&lt;0, 'Prediction Log'!$P253&lt;'Prediction Log'!$D253), "Y", IF('Prediction Log'!$P253='Prediction Log'!$D253, "PUSH", "N")))))</f>
        <v/>
      </c>
      <c r="W253" s="53" t="str">
        <f>IF(ISBLANK('Prediction Log'!$M253), "",IF(AND('Prediction Log'!$U253="Y", 'Prediction Log'!$V253="Y"), "Y", "N"))</f>
        <v/>
      </c>
      <c r="X253" s="54" t="str">
        <f>IF(ISBLANK('Prediction Log'!$M253),"",IF('Prediction Log'!$M253='Prediction Log'!$I253, "Y", "N"))</f>
        <v/>
      </c>
      <c r="Y253" s="54" t="str">
        <f>IF(ISBLANK('Prediction Log'!$M253), "", IF('Prediction Log'!$Z253="N", "N", "Y"))</f>
        <v/>
      </c>
      <c r="Z253" s="54" t="str">
        <f>IF(ISBLANK('Prediction Log'!$M253), "",IF('Prediction Log'!$I253&lt;&gt;'Prediction Log'!$M253, "Y",IF(AND('Prediction Log'!$E253&gt;0, 'Prediction Log'!$P253&gt;'Prediction Log'!$E253), "Y", IF(AND('Prediction Log'!$E253&lt;0, 'Prediction Log'!$P253&lt;'Prediction Log'!$E253), "Y", IF('Prediction Log'!$P253='Prediction Log'!$E253, "PUSH", "N")))))</f>
        <v/>
      </c>
      <c r="AA253" s="54" t="str">
        <f>IF(ISBLANK('Prediction Log'!$M253), "",IF(AND('Prediction Log'!$X253="Y", 'Prediction Log'!$Z253="Y"), "Y", "N"))</f>
        <v/>
      </c>
      <c r="AB253" s="53" t="str">
        <f>IF(ISBLANK('Prediction Log'!$M253), "",IF('Prediction Log'!$D253&gt;0, 'Prediction Log'!$P253-'Prediction Log'!$D253, IF('Prediction Log'!$D253&lt;0, -'Prediction Log'!$P253+'Prediction Log'!$D253, "NA")))</f>
        <v/>
      </c>
      <c r="AC253" s="53" t="str">
        <f>IF(ISBLANK('Prediction Log'!$M253), "",ABS('Prediction Log'!$AB253))</f>
        <v/>
      </c>
      <c r="AD253" s="54" t="str">
        <f>IF(ISBLANK('Prediction Log'!$M253), "",IF('Prediction Log'!$E253&gt;0, 'Prediction Log'!$P253-'Prediction Log'!$E253, IF('Prediction Log'!$E253&lt;0, -'Prediction Log'!$P253+'Prediction Log'!$E253, "NA")))</f>
        <v/>
      </c>
      <c r="AE253" s="54" t="str">
        <f>IF(ISBLANK('Prediction Log'!$M253), "",ABS('Prediction Log'!$AD253))</f>
        <v/>
      </c>
    </row>
    <row r="254" spans="1:31" x14ac:dyDescent="0.45">
      <c r="A254" t="str">
        <f>IF(ISBLANK(Games!$B254), "",Games!A254)</f>
        <v/>
      </c>
      <c r="B254" t="str">
        <f>IF(ISBLANK(Games!$B254), "",Games!B254)</f>
        <v/>
      </c>
      <c r="C254" t="str">
        <f>IF(ISBLANK(Games!$B254), "",Games!C254)</f>
        <v/>
      </c>
      <c r="D254" t="str">
        <f>IF(ISBLANK(Games!$B254), "",Games!D254)</f>
        <v/>
      </c>
      <c r="E254" t="str">
        <f>IF(ISBLANK(Games!$B254), "",Games!E254)</f>
        <v/>
      </c>
      <c r="F254" s="30" t="e">
        <f>'Calc - Win Probability'!N254</f>
        <v>#N/A</v>
      </c>
      <c r="G254" s="28" t="str">
        <f>Games!H254</f>
        <v/>
      </c>
      <c r="H254" s="64" t="str">
        <f>IF(ISBLANK(Games!B254), "", IF('Prediction Log'!$D254&lt;0, 'Prediction Log'!$B254, 'Prediction Log'!$C254))</f>
        <v/>
      </c>
      <c r="I254" s="60" t="str">
        <f>IF(ISBLANK(Games!$B254), "",Games!F254)</f>
        <v/>
      </c>
      <c r="J254" s="60" t="e">
        <f>IF('Prediction Log'!$F254&gt;0.5, 'Prediction Log'!$B254, IF('Prediction Log'!$F254&lt;0.5, 'Prediction Log'!$C254, "PICK"))</f>
        <v>#N/A</v>
      </c>
      <c r="K254" s="62" t="str">
        <f>IF(ISBLANK(Games!B254), "",IF('Prediction Log'!$J254='Prediction Log'!$B254, 'Prediction Log'!$F254, 1-'Prediction Log'!$F254))</f>
        <v/>
      </c>
      <c r="L254" s="28" t="str">
        <f>IF(ISBLANK(Games!$B254), "",Games!I254)</f>
        <v/>
      </c>
      <c r="P254" s="48" t="str">
        <f>IF(ISBLANK('Prediction Log'!$N254), "",'Prediction Log'!$O254-'Prediction Log'!$N254)</f>
        <v/>
      </c>
      <c r="Q254" s="55" t="str">
        <f>IF(ISBLANK('Prediction Log'!$N254), "",IF('Prediction Log'!$M254&lt;&gt;'Prediction Log'!$H254, "Y", IF(AND('Prediction Log'!$M254='Prediction Log'!$H254, ABS((-1*'Prediction Log'!$P254))&gt;ABS('Prediction Log'!$D254)), "Y", IF('Prediction Log'!$D254='Prediction Log'!$P254, "PUSH", "N"))))</f>
        <v/>
      </c>
      <c r="R254" s="56" t="str">
        <f>IF(ISBLANK('Prediction Log'!$M254), "",IF('Prediction Log'!$P254&lt;'Prediction Log'!$D254, "Y", IF('Prediction Log'!$P254='Prediction Log'!$D254, "PUSH", "N")))</f>
        <v/>
      </c>
      <c r="S254" s="56" t="str">
        <f>IF(ISBLANK('Prediction Log'!$M254), "",IF('Prediction Log'!$P254&lt;'Prediction Log'!$E254, "Y", IF('Prediction Log'!$P254='Prediction Log'!$E254, "PUSH", "N")))</f>
        <v/>
      </c>
      <c r="T254" s="66" t="str">
        <f>IF(ISBLANK('Prediction Log'!$M254), "",IF('Prediction Log'!$J254='Prediction Log'!$M254, "Y", "N"))</f>
        <v/>
      </c>
      <c r="U254" s="57" t="str">
        <f>IF(ISBLANK('Prediction Log'!$M254),"",IF('Prediction Log'!$M254='Prediction Log'!$H254, "Y", "N"))</f>
        <v/>
      </c>
      <c r="V254" s="52" t="str">
        <f>IF(ISBLANK('Prediction Log'!$M254), "",IF('Prediction Log'!$H254&lt;&gt;'Prediction Log'!$M254, "Y",IF(AND('Prediction Log'!$D254&gt;0, 'Prediction Log'!$P254&gt;'Prediction Log'!$D254), "Y", IF(AND('Prediction Log'!$D254&lt;0, 'Prediction Log'!$P254&lt;'Prediction Log'!$D254), "Y", IF('Prediction Log'!$P254='Prediction Log'!$D254, "PUSH", "N")))))</f>
        <v/>
      </c>
      <c r="W254" s="53" t="str">
        <f>IF(ISBLANK('Prediction Log'!$M254), "",IF(AND('Prediction Log'!$U254="Y", 'Prediction Log'!$V254="Y"), "Y", "N"))</f>
        <v/>
      </c>
      <c r="X254" s="54" t="str">
        <f>IF(ISBLANK('Prediction Log'!$M254),"",IF('Prediction Log'!$M254='Prediction Log'!$I254, "Y", "N"))</f>
        <v/>
      </c>
      <c r="Y254" s="54" t="str">
        <f>IF(ISBLANK('Prediction Log'!$M254), "", IF('Prediction Log'!$Z254="N", "N", "Y"))</f>
        <v/>
      </c>
      <c r="Z254" s="54" t="str">
        <f>IF(ISBLANK('Prediction Log'!$M254), "",IF('Prediction Log'!$I254&lt;&gt;'Prediction Log'!$M254, "Y",IF(AND('Prediction Log'!$E254&gt;0, 'Prediction Log'!$P254&gt;'Prediction Log'!$E254), "Y", IF(AND('Prediction Log'!$E254&lt;0, 'Prediction Log'!$P254&lt;'Prediction Log'!$E254), "Y", IF('Prediction Log'!$P254='Prediction Log'!$E254, "PUSH", "N")))))</f>
        <v/>
      </c>
      <c r="AA254" s="54" t="str">
        <f>IF(ISBLANK('Prediction Log'!$M254), "",IF(AND('Prediction Log'!$X254="Y", 'Prediction Log'!$Z254="Y"), "Y", "N"))</f>
        <v/>
      </c>
      <c r="AB254" s="53" t="str">
        <f>IF(ISBLANK('Prediction Log'!$M254), "",IF('Prediction Log'!$D254&gt;0, 'Prediction Log'!$P254-'Prediction Log'!$D254, IF('Prediction Log'!$D254&lt;0, -'Prediction Log'!$P254+'Prediction Log'!$D254, "NA")))</f>
        <v/>
      </c>
      <c r="AC254" s="53" t="str">
        <f>IF(ISBLANK('Prediction Log'!$M254), "",ABS('Prediction Log'!$AB254))</f>
        <v/>
      </c>
      <c r="AD254" s="54" t="str">
        <f>IF(ISBLANK('Prediction Log'!$M254), "",IF('Prediction Log'!$E254&gt;0, 'Prediction Log'!$P254-'Prediction Log'!$E254, IF('Prediction Log'!$E254&lt;0, -'Prediction Log'!$P254+'Prediction Log'!$E254, "NA")))</f>
        <v/>
      </c>
      <c r="AE254" s="54" t="str">
        <f>IF(ISBLANK('Prediction Log'!$M254), "",ABS('Prediction Log'!$AD254))</f>
        <v/>
      </c>
    </row>
    <row r="255" spans="1:31" x14ac:dyDescent="0.45">
      <c r="A255" t="str">
        <f>IF(ISBLANK(Games!$B255), "",Games!A255)</f>
        <v/>
      </c>
      <c r="B255" t="str">
        <f>IF(ISBLANK(Games!$B255), "",Games!B255)</f>
        <v/>
      </c>
      <c r="C255" t="str">
        <f>IF(ISBLANK(Games!$B255), "",Games!C255)</f>
        <v/>
      </c>
      <c r="D255" t="str">
        <f>IF(ISBLANK(Games!$B255), "",Games!D255)</f>
        <v/>
      </c>
      <c r="E255" t="str">
        <f>IF(ISBLANK(Games!$B255), "",Games!E255)</f>
        <v/>
      </c>
      <c r="F255" s="30" t="e">
        <f>'Calc - Win Probability'!N255</f>
        <v>#N/A</v>
      </c>
      <c r="G255" s="28" t="str">
        <f>Games!H255</f>
        <v/>
      </c>
      <c r="H255" s="64" t="str">
        <f>IF(ISBLANK(Games!B255), "", IF('Prediction Log'!$D255&lt;0, 'Prediction Log'!$B255, 'Prediction Log'!$C255))</f>
        <v/>
      </c>
      <c r="I255" s="60" t="str">
        <f>IF(ISBLANK(Games!$B255), "",Games!F255)</f>
        <v/>
      </c>
      <c r="J255" s="60" t="e">
        <f>IF('Prediction Log'!$F255&gt;0.5, 'Prediction Log'!$B255, IF('Prediction Log'!$F255&lt;0.5, 'Prediction Log'!$C255, "PICK"))</f>
        <v>#N/A</v>
      </c>
      <c r="K255" s="62" t="str">
        <f>IF(ISBLANK(Games!B255), "",IF('Prediction Log'!$J255='Prediction Log'!$B255, 'Prediction Log'!$F255, 1-'Prediction Log'!$F255))</f>
        <v/>
      </c>
      <c r="L255" s="28" t="str">
        <f>IF(ISBLANK(Games!$B255), "",Games!I255)</f>
        <v/>
      </c>
      <c r="P255" s="48" t="str">
        <f>IF(ISBLANK('Prediction Log'!$N255), "",'Prediction Log'!$O255-'Prediction Log'!$N255)</f>
        <v/>
      </c>
      <c r="Q255" s="55" t="str">
        <f>IF(ISBLANK('Prediction Log'!$N255), "",IF('Prediction Log'!$M255&lt;&gt;'Prediction Log'!$H255, "Y", IF(AND('Prediction Log'!$M255='Prediction Log'!$H255, ABS((-1*'Prediction Log'!$P255))&gt;ABS('Prediction Log'!$D255)), "Y", IF('Prediction Log'!$D255='Prediction Log'!$P255, "PUSH", "N"))))</f>
        <v/>
      </c>
      <c r="R255" s="56" t="str">
        <f>IF(ISBLANK('Prediction Log'!$M255), "",IF('Prediction Log'!$P255&lt;'Prediction Log'!$D255, "Y", IF('Prediction Log'!$P255='Prediction Log'!$D255, "PUSH", "N")))</f>
        <v/>
      </c>
      <c r="S255" s="56" t="str">
        <f>IF(ISBLANK('Prediction Log'!$M255), "",IF('Prediction Log'!$P255&lt;'Prediction Log'!$E255, "Y", IF('Prediction Log'!$P255='Prediction Log'!$E255, "PUSH", "N")))</f>
        <v/>
      </c>
      <c r="T255" s="66" t="str">
        <f>IF(ISBLANK('Prediction Log'!$M255), "",IF('Prediction Log'!$J255='Prediction Log'!$M255, "Y", "N"))</f>
        <v/>
      </c>
      <c r="U255" s="57" t="str">
        <f>IF(ISBLANK('Prediction Log'!$M255),"",IF('Prediction Log'!$M255='Prediction Log'!$H255, "Y", "N"))</f>
        <v/>
      </c>
      <c r="V255" s="52" t="str">
        <f>IF(ISBLANK('Prediction Log'!$M255), "",IF('Prediction Log'!$H255&lt;&gt;'Prediction Log'!$M255, "Y",IF(AND('Prediction Log'!$D255&gt;0, 'Prediction Log'!$P255&gt;'Prediction Log'!$D255), "Y", IF(AND('Prediction Log'!$D255&lt;0, 'Prediction Log'!$P255&lt;'Prediction Log'!$D255), "Y", IF('Prediction Log'!$P255='Prediction Log'!$D255, "PUSH", "N")))))</f>
        <v/>
      </c>
      <c r="W255" s="53" t="str">
        <f>IF(ISBLANK('Prediction Log'!$M255), "",IF(AND('Prediction Log'!$U255="Y", 'Prediction Log'!$V255="Y"), "Y", "N"))</f>
        <v/>
      </c>
      <c r="X255" s="54" t="str">
        <f>IF(ISBLANK('Prediction Log'!$M255),"",IF('Prediction Log'!$M255='Prediction Log'!$I255, "Y", "N"))</f>
        <v/>
      </c>
      <c r="Y255" s="54" t="str">
        <f>IF(ISBLANK('Prediction Log'!$M255), "", IF('Prediction Log'!$Z255="N", "N", "Y"))</f>
        <v/>
      </c>
      <c r="Z255" s="54" t="str">
        <f>IF(ISBLANK('Prediction Log'!$M255), "",IF('Prediction Log'!$I255&lt;&gt;'Prediction Log'!$M255, "Y",IF(AND('Prediction Log'!$E255&gt;0, 'Prediction Log'!$P255&gt;'Prediction Log'!$E255), "Y", IF(AND('Prediction Log'!$E255&lt;0, 'Prediction Log'!$P255&lt;'Prediction Log'!$E255), "Y", IF('Prediction Log'!$P255='Prediction Log'!$E255, "PUSH", "N")))))</f>
        <v/>
      </c>
      <c r="AA255" s="54" t="str">
        <f>IF(ISBLANK('Prediction Log'!$M255), "",IF(AND('Prediction Log'!$X255="Y", 'Prediction Log'!$Z255="Y"), "Y", "N"))</f>
        <v/>
      </c>
      <c r="AB255" s="53" t="str">
        <f>IF(ISBLANK('Prediction Log'!$M255), "",IF('Prediction Log'!$D255&gt;0, 'Prediction Log'!$P255-'Prediction Log'!$D255, IF('Prediction Log'!$D255&lt;0, -'Prediction Log'!$P255+'Prediction Log'!$D255, "NA")))</f>
        <v/>
      </c>
      <c r="AC255" s="53" t="str">
        <f>IF(ISBLANK('Prediction Log'!$M255), "",ABS('Prediction Log'!$AB255))</f>
        <v/>
      </c>
      <c r="AD255" s="54" t="str">
        <f>IF(ISBLANK('Prediction Log'!$M255), "",IF('Prediction Log'!$E255&gt;0, 'Prediction Log'!$P255-'Prediction Log'!$E255, IF('Prediction Log'!$E255&lt;0, -'Prediction Log'!$P255+'Prediction Log'!$E255, "NA")))</f>
        <v/>
      </c>
      <c r="AE255" s="54" t="str">
        <f>IF(ISBLANK('Prediction Log'!$M255), "",ABS('Prediction Log'!$AD255))</f>
        <v/>
      </c>
    </row>
    <row r="256" spans="1:31" x14ac:dyDescent="0.45">
      <c r="A256" t="str">
        <f>IF(ISBLANK(Games!$B256), "",Games!A256)</f>
        <v/>
      </c>
      <c r="B256" t="str">
        <f>IF(ISBLANK(Games!$B256), "",Games!B256)</f>
        <v/>
      </c>
      <c r="C256" t="str">
        <f>IF(ISBLANK(Games!$B256), "",Games!C256)</f>
        <v/>
      </c>
      <c r="D256" t="str">
        <f>IF(ISBLANK(Games!$B256), "",Games!D256)</f>
        <v/>
      </c>
      <c r="E256" t="str">
        <f>IF(ISBLANK(Games!$B256), "",Games!E256)</f>
        <v/>
      </c>
      <c r="F256" s="30" t="e">
        <f>'Calc - Win Probability'!N256</f>
        <v>#N/A</v>
      </c>
      <c r="G256" s="28" t="str">
        <f>Games!H256</f>
        <v/>
      </c>
      <c r="H256" s="64" t="str">
        <f>IF(ISBLANK(Games!B256), "", IF('Prediction Log'!$D256&lt;0, 'Prediction Log'!$B256, 'Prediction Log'!$C256))</f>
        <v/>
      </c>
      <c r="I256" s="60" t="str">
        <f>IF(ISBLANK(Games!$B256), "",Games!F256)</f>
        <v/>
      </c>
      <c r="J256" s="60" t="e">
        <f>IF('Prediction Log'!$F256&gt;0.5, 'Prediction Log'!$B256, IF('Prediction Log'!$F256&lt;0.5, 'Prediction Log'!$C256, "PICK"))</f>
        <v>#N/A</v>
      </c>
      <c r="K256" s="62" t="str">
        <f>IF(ISBLANK(Games!B256), "",IF('Prediction Log'!$J256='Prediction Log'!$B256, 'Prediction Log'!$F256, 1-'Prediction Log'!$F256))</f>
        <v/>
      </c>
      <c r="L256" s="28" t="str">
        <f>IF(ISBLANK(Games!$B256), "",Games!I256)</f>
        <v/>
      </c>
      <c r="P256" s="48" t="str">
        <f>IF(ISBLANK('Prediction Log'!$N256), "",'Prediction Log'!$O256-'Prediction Log'!$N256)</f>
        <v/>
      </c>
      <c r="Q256" s="55" t="str">
        <f>IF(ISBLANK('Prediction Log'!$N256), "",IF('Prediction Log'!$M256&lt;&gt;'Prediction Log'!$H256, "Y", IF(AND('Prediction Log'!$M256='Prediction Log'!$H256, ABS((-1*'Prediction Log'!$P256))&gt;ABS('Prediction Log'!$D256)), "Y", IF('Prediction Log'!$D256='Prediction Log'!$P256, "PUSH", "N"))))</f>
        <v/>
      </c>
      <c r="R256" s="56" t="str">
        <f>IF(ISBLANK('Prediction Log'!$M256), "",IF('Prediction Log'!$P256&lt;'Prediction Log'!$D256, "Y", IF('Prediction Log'!$P256='Prediction Log'!$D256, "PUSH", "N")))</f>
        <v/>
      </c>
      <c r="S256" s="56" t="str">
        <f>IF(ISBLANK('Prediction Log'!$M256), "",IF('Prediction Log'!$P256&lt;'Prediction Log'!$E256, "Y", IF('Prediction Log'!$P256='Prediction Log'!$E256, "PUSH", "N")))</f>
        <v/>
      </c>
      <c r="T256" s="66" t="str">
        <f>IF(ISBLANK('Prediction Log'!$M256), "",IF('Prediction Log'!$J256='Prediction Log'!$M256, "Y", "N"))</f>
        <v/>
      </c>
      <c r="U256" s="57" t="str">
        <f>IF(ISBLANK('Prediction Log'!$M256),"",IF('Prediction Log'!$M256='Prediction Log'!$H256, "Y", "N"))</f>
        <v/>
      </c>
      <c r="V256" s="52" t="str">
        <f>IF(ISBLANK('Prediction Log'!$M256), "",IF('Prediction Log'!$H256&lt;&gt;'Prediction Log'!$M256, "Y",IF(AND('Prediction Log'!$D256&gt;0, 'Prediction Log'!$P256&gt;'Prediction Log'!$D256), "Y", IF(AND('Prediction Log'!$D256&lt;0, 'Prediction Log'!$P256&lt;'Prediction Log'!$D256), "Y", IF('Prediction Log'!$P256='Prediction Log'!$D256, "PUSH", "N")))))</f>
        <v/>
      </c>
      <c r="W256" s="53" t="str">
        <f>IF(ISBLANK('Prediction Log'!$M256), "",IF(AND('Prediction Log'!$U256="Y", 'Prediction Log'!$V256="Y"), "Y", "N"))</f>
        <v/>
      </c>
      <c r="X256" s="54" t="str">
        <f>IF(ISBLANK('Prediction Log'!$M256),"",IF('Prediction Log'!$M256='Prediction Log'!$I256, "Y", "N"))</f>
        <v/>
      </c>
      <c r="Y256" s="54" t="str">
        <f>IF(ISBLANK('Prediction Log'!$M256), "", IF('Prediction Log'!$Z256="N", "N", "Y"))</f>
        <v/>
      </c>
      <c r="Z256" s="54" t="str">
        <f>IF(ISBLANK('Prediction Log'!$M256), "",IF('Prediction Log'!$I256&lt;&gt;'Prediction Log'!$M256, "Y",IF(AND('Prediction Log'!$E256&gt;0, 'Prediction Log'!$P256&gt;'Prediction Log'!$E256), "Y", IF(AND('Prediction Log'!$E256&lt;0, 'Prediction Log'!$P256&lt;'Prediction Log'!$E256), "Y", IF('Prediction Log'!$P256='Prediction Log'!$E256, "PUSH", "N")))))</f>
        <v/>
      </c>
      <c r="AA256" s="54" t="str">
        <f>IF(ISBLANK('Prediction Log'!$M256), "",IF(AND('Prediction Log'!$X256="Y", 'Prediction Log'!$Z256="Y"), "Y", "N"))</f>
        <v/>
      </c>
      <c r="AB256" s="53" t="str">
        <f>IF(ISBLANK('Prediction Log'!$M256), "",IF('Prediction Log'!$D256&gt;0, 'Prediction Log'!$P256-'Prediction Log'!$D256, IF('Prediction Log'!$D256&lt;0, -'Prediction Log'!$P256+'Prediction Log'!$D256, "NA")))</f>
        <v/>
      </c>
      <c r="AC256" s="53" t="str">
        <f>IF(ISBLANK('Prediction Log'!$M256), "",ABS('Prediction Log'!$AB256))</f>
        <v/>
      </c>
      <c r="AD256" s="54" t="str">
        <f>IF(ISBLANK('Prediction Log'!$M256), "",IF('Prediction Log'!$E256&gt;0, 'Prediction Log'!$P256-'Prediction Log'!$E256, IF('Prediction Log'!$E256&lt;0, -'Prediction Log'!$P256+'Prediction Log'!$E256, "NA")))</f>
        <v/>
      </c>
      <c r="AE256" s="54" t="str">
        <f>IF(ISBLANK('Prediction Log'!$M256), "",ABS('Prediction Log'!$AD256))</f>
        <v/>
      </c>
    </row>
    <row r="257" spans="1:31" x14ac:dyDescent="0.45">
      <c r="A257" t="str">
        <f>IF(ISBLANK(Games!$B257), "",Games!A257)</f>
        <v/>
      </c>
      <c r="B257" t="str">
        <f>IF(ISBLANK(Games!$B257), "",Games!B257)</f>
        <v/>
      </c>
      <c r="C257" t="str">
        <f>IF(ISBLANK(Games!$B257), "",Games!C257)</f>
        <v/>
      </c>
      <c r="D257" t="str">
        <f>IF(ISBLANK(Games!$B257), "",Games!D257)</f>
        <v/>
      </c>
      <c r="E257" t="str">
        <f>IF(ISBLANK(Games!$B257), "",Games!E257)</f>
        <v/>
      </c>
      <c r="F257" s="30" t="e">
        <f>'Calc - Win Probability'!N257</f>
        <v>#N/A</v>
      </c>
      <c r="G257" s="28" t="str">
        <f>Games!H257</f>
        <v/>
      </c>
      <c r="H257" s="64" t="str">
        <f>IF(ISBLANK(Games!B257), "", IF('Prediction Log'!$D257&lt;0, 'Prediction Log'!$B257, 'Prediction Log'!$C257))</f>
        <v/>
      </c>
      <c r="I257" s="60" t="str">
        <f>IF(ISBLANK(Games!$B257), "",Games!F257)</f>
        <v/>
      </c>
      <c r="J257" s="60" t="e">
        <f>IF('Prediction Log'!$F257&gt;0.5, 'Prediction Log'!$B257, IF('Prediction Log'!$F257&lt;0.5, 'Prediction Log'!$C257, "PICK"))</f>
        <v>#N/A</v>
      </c>
      <c r="K257" s="62" t="str">
        <f>IF(ISBLANK(Games!B257), "",IF('Prediction Log'!$J257='Prediction Log'!$B257, 'Prediction Log'!$F257, 1-'Prediction Log'!$F257))</f>
        <v/>
      </c>
      <c r="L257" s="28" t="str">
        <f>IF(ISBLANK(Games!$B257), "",Games!I257)</f>
        <v/>
      </c>
      <c r="P257" s="48" t="str">
        <f>IF(ISBLANK('Prediction Log'!$N257), "",'Prediction Log'!$O257-'Prediction Log'!$N257)</f>
        <v/>
      </c>
      <c r="Q257" s="55" t="str">
        <f>IF(ISBLANK('Prediction Log'!$N257), "",IF('Prediction Log'!$M257&lt;&gt;'Prediction Log'!$H257, "Y", IF(AND('Prediction Log'!$M257='Prediction Log'!$H257, ABS((-1*'Prediction Log'!$P257))&gt;ABS('Prediction Log'!$D257)), "Y", IF('Prediction Log'!$D257='Prediction Log'!$P257, "PUSH", "N"))))</f>
        <v/>
      </c>
      <c r="R257" s="56" t="str">
        <f>IF(ISBLANK('Prediction Log'!$M257), "",IF('Prediction Log'!$P257&lt;'Prediction Log'!$D257, "Y", IF('Prediction Log'!$P257='Prediction Log'!$D257, "PUSH", "N")))</f>
        <v/>
      </c>
      <c r="S257" s="56" t="str">
        <f>IF(ISBLANK('Prediction Log'!$M257), "",IF('Prediction Log'!$P257&lt;'Prediction Log'!$E257, "Y", IF('Prediction Log'!$P257='Prediction Log'!$E257, "PUSH", "N")))</f>
        <v/>
      </c>
      <c r="T257" s="66" t="str">
        <f>IF(ISBLANK('Prediction Log'!$M257), "",IF('Prediction Log'!$J257='Prediction Log'!$M257, "Y", "N"))</f>
        <v/>
      </c>
      <c r="U257" s="57" t="str">
        <f>IF(ISBLANK('Prediction Log'!$M257),"",IF('Prediction Log'!$M257='Prediction Log'!$H257, "Y", "N"))</f>
        <v/>
      </c>
      <c r="V257" s="52" t="str">
        <f>IF(ISBLANK('Prediction Log'!$M257), "",IF('Prediction Log'!$H257&lt;&gt;'Prediction Log'!$M257, "Y",IF(AND('Prediction Log'!$D257&gt;0, 'Prediction Log'!$P257&gt;'Prediction Log'!$D257), "Y", IF(AND('Prediction Log'!$D257&lt;0, 'Prediction Log'!$P257&lt;'Prediction Log'!$D257), "Y", IF('Prediction Log'!$P257='Prediction Log'!$D257, "PUSH", "N")))))</f>
        <v/>
      </c>
      <c r="W257" s="53" t="str">
        <f>IF(ISBLANK('Prediction Log'!$M257), "",IF(AND('Prediction Log'!$U257="Y", 'Prediction Log'!$V257="Y"), "Y", "N"))</f>
        <v/>
      </c>
      <c r="X257" s="54" t="str">
        <f>IF(ISBLANK('Prediction Log'!$M257),"",IF('Prediction Log'!$M257='Prediction Log'!$I257, "Y", "N"))</f>
        <v/>
      </c>
      <c r="Y257" s="54" t="str">
        <f>IF(ISBLANK('Prediction Log'!$M257), "", IF('Prediction Log'!$Z257="N", "N", "Y"))</f>
        <v/>
      </c>
      <c r="Z257" s="54" t="str">
        <f>IF(ISBLANK('Prediction Log'!$M257), "",IF('Prediction Log'!$I257&lt;&gt;'Prediction Log'!$M257, "Y",IF(AND('Prediction Log'!$E257&gt;0, 'Prediction Log'!$P257&gt;'Prediction Log'!$E257), "Y", IF(AND('Prediction Log'!$E257&lt;0, 'Prediction Log'!$P257&lt;'Prediction Log'!$E257), "Y", IF('Prediction Log'!$P257='Prediction Log'!$E257, "PUSH", "N")))))</f>
        <v/>
      </c>
      <c r="AA257" s="54" t="str">
        <f>IF(ISBLANK('Prediction Log'!$M257), "",IF(AND('Prediction Log'!$X257="Y", 'Prediction Log'!$Z257="Y"), "Y", "N"))</f>
        <v/>
      </c>
      <c r="AB257" s="53" t="str">
        <f>IF(ISBLANK('Prediction Log'!$M257), "",IF('Prediction Log'!$D257&gt;0, 'Prediction Log'!$P257-'Prediction Log'!$D257, IF('Prediction Log'!$D257&lt;0, -'Prediction Log'!$P257+'Prediction Log'!$D257, "NA")))</f>
        <v/>
      </c>
      <c r="AC257" s="53" t="str">
        <f>IF(ISBLANK('Prediction Log'!$M257), "",ABS('Prediction Log'!$AB257))</f>
        <v/>
      </c>
      <c r="AD257" s="54" t="str">
        <f>IF(ISBLANK('Prediction Log'!$M257), "",IF('Prediction Log'!$E257&gt;0, 'Prediction Log'!$P257-'Prediction Log'!$E257, IF('Prediction Log'!$E257&lt;0, -'Prediction Log'!$P257+'Prediction Log'!$E257, "NA")))</f>
        <v/>
      </c>
      <c r="AE257" s="54" t="str">
        <f>IF(ISBLANK('Prediction Log'!$M257), "",ABS('Prediction Log'!$AD257))</f>
        <v/>
      </c>
    </row>
    <row r="258" spans="1:31" x14ac:dyDescent="0.45">
      <c r="A258" t="str">
        <f>IF(ISBLANK(Games!$B258), "",Games!A258)</f>
        <v/>
      </c>
      <c r="B258" t="str">
        <f>IF(ISBLANK(Games!$B258), "",Games!B258)</f>
        <v/>
      </c>
      <c r="C258" t="str">
        <f>IF(ISBLANK(Games!$B258), "",Games!C258)</f>
        <v/>
      </c>
      <c r="D258" t="str">
        <f>IF(ISBLANK(Games!$B258), "",Games!D258)</f>
        <v/>
      </c>
      <c r="E258" t="str">
        <f>IF(ISBLANK(Games!$B258), "",Games!E258)</f>
        <v/>
      </c>
      <c r="F258" s="30" t="e">
        <f>'Calc - Win Probability'!N258</f>
        <v>#N/A</v>
      </c>
      <c r="G258" s="28" t="str">
        <f>Games!H258</f>
        <v/>
      </c>
      <c r="H258" s="64" t="str">
        <f>IF(ISBLANK(Games!B258), "", IF('Prediction Log'!$D258&lt;0, 'Prediction Log'!$B258, 'Prediction Log'!$C258))</f>
        <v/>
      </c>
      <c r="I258" s="60" t="str">
        <f>IF(ISBLANK(Games!$B258), "",Games!F258)</f>
        <v/>
      </c>
      <c r="J258" s="60" t="e">
        <f>IF('Prediction Log'!$F258&gt;0.5, 'Prediction Log'!$B258, IF('Prediction Log'!$F258&lt;0.5, 'Prediction Log'!$C258, "PICK"))</f>
        <v>#N/A</v>
      </c>
      <c r="K258" s="62" t="str">
        <f>IF(ISBLANK(Games!B258), "",IF('Prediction Log'!$J258='Prediction Log'!$B258, 'Prediction Log'!$F258, 1-'Prediction Log'!$F258))</f>
        <v/>
      </c>
      <c r="L258" s="28" t="str">
        <f>IF(ISBLANK(Games!$B258), "",Games!I258)</f>
        <v/>
      </c>
      <c r="P258" s="48" t="str">
        <f>IF(ISBLANK('Prediction Log'!$N258), "",'Prediction Log'!$O258-'Prediction Log'!$N258)</f>
        <v/>
      </c>
      <c r="Q258" s="55" t="str">
        <f>IF(ISBLANK('Prediction Log'!$N258), "",IF('Prediction Log'!$M258&lt;&gt;'Prediction Log'!$H258, "Y", IF(AND('Prediction Log'!$M258='Prediction Log'!$H258, ABS((-1*'Prediction Log'!$P258))&gt;ABS('Prediction Log'!$D258)), "Y", IF('Prediction Log'!$D258='Prediction Log'!$P258, "PUSH", "N"))))</f>
        <v/>
      </c>
      <c r="R258" s="56" t="str">
        <f>IF(ISBLANK('Prediction Log'!$M258), "",IF('Prediction Log'!$P258&lt;'Prediction Log'!$D258, "Y", IF('Prediction Log'!$P258='Prediction Log'!$D258, "PUSH", "N")))</f>
        <v/>
      </c>
      <c r="S258" s="56" t="str">
        <f>IF(ISBLANK('Prediction Log'!$M258), "",IF('Prediction Log'!$P258&lt;'Prediction Log'!$E258, "Y", IF('Prediction Log'!$P258='Prediction Log'!$E258, "PUSH", "N")))</f>
        <v/>
      </c>
      <c r="T258" s="66" t="str">
        <f>IF(ISBLANK('Prediction Log'!$M258), "",IF('Prediction Log'!$J258='Prediction Log'!$M258, "Y", "N"))</f>
        <v/>
      </c>
      <c r="U258" s="57" t="str">
        <f>IF(ISBLANK('Prediction Log'!$M258),"",IF('Prediction Log'!$M258='Prediction Log'!$H258, "Y", "N"))</f>
        <v/>
      </c>
      <c r="V258" s="52" t="str">
        <f>IF(ISBLANK('Prediction Log'!$M258), "",IF('Prediction Log'!$H258&lt;&gt;'Prediction Log'!$M258, "Y",IF(AND('Prediction Log'!$D258&gt;0, 'Prediction Log'!$P258&gt;'Prediction Log'!$D258), "Y", IF(AND('Prediction Log'!$D258&lt;0, 'Prediction Log'!$P258&lt;'Prediction Log'!$D258), "Y", IF('Prediction Log'!$P258='Prediction Log'!$D258, "PUSH", "N")))))</f>
        <v/>
      </c>
      <c r="W258" s="53" t="str">
        <f>IF(ISBLANK('Prediction Log'!$M258), "",IF(AND('Prediction Log'!$U258="Y", 'Prediction Log'!$V258="Y"), "Y", "N"))</f>
        <v/>
      </c>
      <c r="X258" s="54" t="str">
        <f>IF(ISBLANK('Prediction Log'!$M258),"",IF('Prediction Log'!$M258='Prediction Log'!$I258, "Y", "N"))</f>
        <v/>
      </c>
      <c r="Y258" s="54" t="str">
        <f>IF(ISBLANK('Prediction Log'!$M258), "", IF('Prediction Log'!$Z258="N", "N", "Y"))</f>
        <v/>
      </c>
      <c r="Z258" s="54" t="str">
        <f>IF(ISBLANK('Prediction Log'!$M258), "",IF('Prediction Log'!$I258&lt;&gt;'Prediction Log'!$M258, "Y",IF(AND('Prediction Log'!$E258&gt;0, 'Prediction Log'!$P258&gt;'Prediction Log'!$E258), "Y", IF(AND('Prediction Log'!$E258&lt;0, 'Prediction Log'!$P258&lt;'Prediction Log'!$E258), "Y", IF('Prediction Log'!$P258='Prediction Log'!$E258, "PUSH", "N")))))</f>
        <v/>
      </c>
      <c r="AA258" s="54" t="str">
        <f>IF(ISBLANK('Prediction Log'!$M258), "",IF(AND('Prediction Log'!$X258="Y", 'Prediction Log'!$Z258="Y"), "Y", "N"))</f>
        <v/>
      </c>
      <c r="AB258" s="53" t="str">
        <f>IF(ISBLANK('Prediction Log'!$M258), "",IF('Prediction Log'!$D258&gt;0, 'Prediction Log'!$P258-'Prediction Log'!$D258, IF('Prediction Log'!$D258&lt;0, -'Prediction Log'!$P258+'Prediction Log'!$D258, "NA")))</f>
        <v/>
      </c>
      <c r="AC258" s="53" t="str">
        <f>IF(ISBLANK('Prediction Log'!$M258), "",ABS('Prediction Log'!$AB258))</f>
        <v/>
      </c>
      <c r="AD258" s="54" t="str">
        <f>IF(ISBLANK('Prediction Log'!$M258), "",IF('Prediction Log'!$E258&gt;0, 'Prediction Log'!$P258-'Prediction Log'!$E258, IF('Prediction Log'!$E258&lt;0, -'Prediction Log'!$P258+'Prediction Log'!$E258, "NA")))</f>
        <v/>
      </c>
      <c r="AE258" s="54" t="str">
        <f>IF(ISBLANK('Prediction Log'!$M258), "",ABS('Prediction Log'!$AD258))</f>
        <v/>
      </c>
    </row>
    <row r="259" spans="1:31" x14ac:dyDescent="0.45">
      <c r="A259" t="str">
        <f>IF(ISBLANK(Games!$B259), "",Games!A259)</f>
        <v/>
      </c>
      <c r="B259" t="str">
        <f>IF(ISBLANK(Games!$B259), "",Games!B259)</f>
        <v/>
      </c>
      <c r="C259" t="str">
        <f>IF(ISBLANK(Games!$B259), "",Games!C259)</f>
        <v/>
      </c>
      <c r="D259" t="str">
        <f>IF(ISBLANK(Games!$B259), "",Games!D259)</f>
        <v/>
      </c>
      <c r="E259" t="str">
        <f>IF(ISBLANK(Games!$B259), "",Games!E259)</f>
        <v/>
      </c>
      <c r="F259" s="30" t="e">
        <f>'Calc - Win Probability'!N259</f>
        <v>#N/A</v>
      </c>
      <c r="G259" s="28" t="str">
        <f>Games!H259</f>
        <v/>
      </c>
      <c r="H259" s="64" t="str">
        <f>IF(ISBLANK(Games!B259), "", IF('Prediction Log'!$D259&lt;0, 'Prediction Log'!$B259, 'Prediction Log'!$C259))</f>
        <v/>
      </c>
      <c r="I259" s="60" t="str">
        <f>IF(ISBLANK(Games!$B259), "",Games!F259)</f>
        <v/>
      </c>
      <c r="J259" s="60" t="e">
        <f>IF('Prediction Log'!$F259&gt;0.5, 'Prediction Log'!$B259, IF('Prediction Log'!$F259&lt;0.5, 'Prediction Log'!$C259, "PICK"))</f>
        <v>#N/A</v>
      </c>
      <c r="K259" s="62" t="str">
        <f>IF(ISBLANK(Games!B259), "",IF('Prediction Log'!$J259='Prediction Log'!$B259, 'Prediction Log'!$F259, 1-'Prediction Log'!$F259))</f>
        <v/>
      </c>
      <c r="L259" s="28" t="str">
        <f>IF(ISBLANK(Games!$B259), "",Games!I259)</f>
        <v/>
      </c>
      <c r="P259" s="48" t="str">
        <f>IF(ISBLANK('Prediction Log'!$N259), "",'Prediction Log'!$O259-'Prediction Log'!$N259)</f>
        <v/>
      </c>
      <c r="Q259" s="55" t="str">
        <f>IF(ISBLANK('Prediction Log'!$N259), "",IF('Prediction Log'!$M259&lt;&gt;'Prediction Log'!$H259, "Y", IF(AND('Prediction Log'!$M259='Prediction Log'!$H259, ABS((-1*'Prediction Log'!$P259))&gt;ABS('Prediction Log'!$D259)), "Y", IF('Prediction Log'!$D259='Prediction Log'!$P259, "PUSH", "N"))))</f>
        <v/>
      </c>
      <c r="R259" s="56" t="str">
        <f>IF(ISBLANK('Prediction Log'!$M259), "",IF('Prediction Log'!$P259&lt;'Prediction Log'!$D259, "Y", IF('Prediction Log'!$P259='Prediction Log'!$D259, "PUSH", "N")))</f>
        <v/>
      </c>
      <c r="S259" s="56" t="str">
        <f>IF(ISBLANK('Prediction Log'!$M259), "",IF('Prediction Log'!$P259&lt;'Prediction Log'!$E259, "Y", IF('Prediction Log'!$P259='Prediction Log'!$E259, "PUSH", "N")))</f>
        <v/>
      </c>
      <c r="T259" s="66" t="str">
        <f>IF(ISBLANK('Prediction Log'!$M259), "",IF('Prediction Log'!$J259='Prediction Log'!$M259, "Y", "N"))</f>
        <v/>
      </c>
      <c r="U259" s="57" t="str">
        <f>IF(ISBLANK('Prediction Log'!$M259),"",IF('Prediction Log'!$M259='Prediction Log'!$H259, "Y", "N"))</f>
        <v/>
      </c>
      <c r="V259" s="52" t="str">
        <f>IF(ISBLANK('Prediction Log'!$M259), "",IF('Prediction Log'!$H259&lt;&gt;'Prediction Log'!$M259, "Y",IF(AND('Prediction Log'!$D259&gt;0, 'Prediction Log'!$P259&gt;'Prediction Log'!$D259), "Y", IF(AND('Prediction Log'!$D259&lt;0, 'Prediction Log'!$P259&lt;'Prediction Log'!$D259), "Y", IF('Prediction Log'!$P259='Prediction Log'!$D259, "PUSH", "N")))))</f>
        <v/>
      </c>
      <c r="W259" s="53" t="str">
        <f>IF(ISBLANK('Prediction Log'!$M259), "",IF(AND('Prediction Log'!$U259="Y", 'Prediction Log'!$V259="Y"), "Y", "N"))</f>
        <v/>
      </c>
      <c r="X259" s="54" t="str">
        <f>IF(ISBLANK('Prediction Log'!$M259),"",IF('Prediction Log'!$M259='Prediction Log'!$I259, "Y", "N"))</f>
        <v/>
      </c>
      <c r="Y259" s="54" t="str">
        <f>IF(ISBLANK('Prediction Log'!$M259), "", IF('Prediction Log'!$Z259="N", "N", "Y"))</f>
        <v/>
      </c>
      <c r="Z259" s="54" t="str">
        <f>IF(ISBLANK('Prediction Log'!$M259), "",IF('Prediction Log'!$I259&lt;&gt;'Prediction Log'!$M259, "Y",IF(AND('Prediction Log'!$E259&gt;0, 'Prediction Log'!$P259&gt;'Prediction Log'!$E259), "Y", IF(AND('Prediction Log'!$E259&lt;0, 'Prediction Log'!$P259&lt;'Prediction Log'!$E259), "Y", IF('Prediction Log'!$P259='Prediction Log'!$E259, "PUSH", "N")))))</f>
        <v/>
      </c>
      <c r="AA259" s="54" t="str">
        <f>IF(ISBLANK('Prediction Log'!$M259), "",IF(AND('Prediction Log'!$X259="Y", 'Prediction Log'!$Z259="Y"), "Y", "N"))</f>
        <v/>
      </c>
      <c r="AB259" s="53" t="str">
        <f>IF(ISBLANK('Prediction Log'!$M259), "",IF('Prediction Log'!$D259&gt;0, 'Prediction Log'!$P259-'Prediction Log'!$D259, IF('Prediction Log'!$D259&lt;0, -'Prediction Log'!$P259+'Prediction Log'!$D259, "NA")))</f>
        <v/>
      </c>
      <c r="AC259" s="53" t="str">
        <f>IF(ISBLANK('Prediction Log'!$M259), "",ABS('Prediction Log'!$AB259))</f>
        <v/>
      </c>
      <c r="AD259" s="54" t="str">
        <f>IF(ISBLANK('Prediction Log'!$M259), "",IF('Prediction Log'!$E259&gt;0, 'Prediction Log'!$P259-'Prediction Log'!$E259, IF('Prediction Log'!$E259&lt;0, -'Prediction Log'!$P259+'Prediction Log'!$E259, "NA")))</f>
        <v/>
      </c>
      <c r="AE259" s="54" t="str">
        <f>IF(ISBLANK('Prediction Log'!$M259), "",ABS('Prediction Log'!$AD259))</f>
        <v/>
      </c>
    </row>
    <row r="260" spans="1:31" x14ac:dyDescent="0.45">
      <c r="A260" t="str">
        <f>IF(ISBLANK(Games!$B260), "",Games!A260)</f>
        <v/>
      </c>
      <c r="B260" t="str">
        <f>IF(ISBLANK(Games!$B260), "",Games!B260)</f>
        <v/>
      </c>
      <c r="C260" t="str">
        <f>IF(ISBLANK(Games!$B260), "",Games!C260)</f>
        <v/>
      </c>
      <c r="D260" t="str">
        <f>IF(ISBLANK(Games!$B260), "",Games!D260)</f>
        <v/>
      </c>
      <c r="E260" t="str">
        <f>IF(ISBLANK(Games!$B260), "",Games!E260)</f>
        <v/>
      </c>
      <c r="F260" s="30" t="e">
        <f>'Calc - Win Probability'!N260</f>
        <v>#N/A</v>
      </c>
      <c r="G260" s="28" t="str">
        <f>Games!H260</f>
        <v/>
      </c>
      <c r="H260" s="64" t="str">
        <f>IF(ISBLANK(Games!B260), "", IF('Prediction Log'!$D260&lt;0, 'Prediction Log'!$B260, 'Prediction Log'!$C260))</f>
        <v/>
      </c>
      <c r="I260" s="60" t="str">
        <f>IF(ISBLANK(Games!$B260), "",Games!F260)</f>
        <v/>
      </c>
      <c r="J260" s="60" t="e">
        <f>IF('Prediction Log'!$F260&gt;0.5, 'Prediction Log'!$B260, IF('Prediction Log'!$F260&lt;0.5, 'Prediction Log'!$C260, "PICK"))</f>
        <v>#N/A</v>
      </c>
      <c r="K260" s="62" t="str">
        <f>IF(ISBLANK(Games!B260), "",IF('Prediction Log'!$J260='Prediction Log'!$B260, 'Prediction Log'!$F260, 1-'Prediction Log'!$F260))</f>
        <v/>
      </c>
      <c r="L260" s="28" t="str">
        <f>IF(ISBLANK(Games!$B260), "",Games!I260)</f>
        <v/>
      </c>
      <c r="P260" s="48" t="str">
        <f>IF(ISBLANK('Prediction Log'!$N260), "",'Prediction Log'!$O260-'Prediction Log'!$N260)</f>
        <v/>
      </c>
      <c r="Q260" s="55" t="str">
        <f>IF(ISBLANK('Prediction Log'!$N260), "",IF('Prediction Log'!$M260&lt;&gt;'Prediction Log'!$H260, "Y", IF(AND('Prediction Log'!$M260='Prediction Log'!$H260, ABS((-1*'Prediction Log'!$P260))&gt;ABS('Prediction Log'!$D260)), "Y", IF('Prediction Log'!$D260='Prediction Log'!$P260, "PUSH", "N"))))</f>
        <v/>
      </c>
      <c r="R260" s="56" t="str">
        <f>IF(ISBLANK('Prediction Log'!$M260), "",IF('Prediction Log'!$P260&lt;'Prediction Log'!$D260, "Y", IF('Prediction Log'!$P260='Prediction Log'!$D260, "PUSH", "N")))</f>
        <v/>
      </c>
      <c r="S260" s="56" t="str">
        <f>IF(ISBLANK('Prediction Log'!$M260), "",IF('Prediction Log'!$P260&lt;'Prediction Log'!$E260, "Y", IF('Prediction Log'!$P260='Prediction Log'!$E260, "PUSH", "N")))</f>
        <v/>
      </c>
      <c r="T260" s="66" t="str">
        <f>IF(ISBLANK('Prediction Log'!$M260), "",IF('Prediction Log'!$J260='Prediction Log'!$M260, "Y", "N"))</f>
        <v/>
      </c>
      <c r="U260" s="57" t="str">
        <f>IF(ISBLANK('Prediction Log'!$M260),"",IF('Prediction Log'!$M260='Prediction Log'!$H260, "Y", "N"))</f>
        <v/>
      </c>
      <c r="V260" s="52" t="str">
        <f>IF(ISBLANK('Prediction Log'!$M260), "",IF('Prediction Log'!$H260&lt;&gt;'Prediction Log'!$M260, "Y",IF(AND('Prediction Log'!$D260&gt;0, 'Prediction Log'!$P260&gt;'Prediction Log'!$D260), "Y", IF(AND('Prediction Log'!$D260&lt;0, 'Prediction Log'!$P260&lt;'Prediction Log'!$D260), "Y", IF('Prediction Log'!$P260='Prediction Log'!$D260, "PUSH", "N")))))</f>
        <v/>
      </c>
      <c r="W260" s="53" t="str">
        <f>IF(ISBLANK('Prediction Log'!$M260), "",IF(AND('Prediction Log'!$U260="Y", 'Prediction Log'!$V260="Y"), "Y", "N"))</f>
        <v/>
      </c>
      <c r="X260" s="54" t="str">
        <f>IF(ISBLANK('Prediction Log'!$M260),"",IF('Prediction Log'!$M260='Prediction Log'!$I260, "Y", "N"))</f>
        <v/>
      </c>
      <c r="Y260" s="54" t="str">
        <f>IF(ISBLANK('Prediction Log'!$M260), "", IF('Prediction Log'!$Z260="N", "N", "Y"))</f>
        <v/>
      </c>
      <c r="Z260" s="54" t="str">
        <f>IF(ISBLANK('Prediction Log'!$M260), "",IF('Prediction Log'!$I260&lt;&gt;'Prediction Log'!$M260, "Y",IF(AND('Prediction Log'!$E260&gt;0, 'Prediction Log'!$P260&gt;'Prediction Log'!$E260), "Y", IF(AND('Prediction Log'!$E260&lt;0, 'Prediction Log'!$P260&lt;'Prediction Log'!$E260), "Y", IF('Prediction Log'!$P260='Prediction Log'!$E260, "PUSH", "N")))))</f>
        <v/>
      </c>
      <c r="AA260" s="54" t="str">
        <f>IF(ISBLANK('Prediction Log'!$M260), "",IF(AND('Prediction Log'!$X260="Y", 'Prediction Log'!$Z260="Y"), "Y", "N"))</f>
        <v/>
      </c>
      <c r="AB260" s="53" t="str">
        <f>IF(ISBLANK('Prediction Log'!$M260), "",IF('Prediction Log'!$D260&gt;0, 'Prediction Log'!$P260-'Prediction Log'!$D260, IF('Prediction Log'!$D260&lt;0, -'Prediction Log'!$P260+'Prediction Log'!$D260, "NA")))</f>
        <v/>
      </c>
      <c r="AC260" s="53" t="str">
        <f>IF(ISBLANK('Prediction Log'!$M260), "",ABS('Prediction Log'!$AB260))</f>
        <v/>
      </c>
      <c r="AD260" s="54" t="str">
        <f>IF(ISBLANK('Prediction Log'!$M260), "",IF('Prediction Log'!$E260&gt;0, 'Prediction Log'!$P260-'Prediction Log'!$E260, IF('Prediction Log'!$E260&lt;0, -'Prediction Log'!$P260+'Prediction Log'!$E260, "NA")))</f>
        <v/>
      </c>
      <c r="AE260" s="54" t="str">
        <f>IF(ISBLANK('Prediction Log'!$M260), "",ABS('Prediction Log'!$AD260))</f>
        <v/>
      </c>
    </row>
    <row r="261" spans="1:31" x14ac:dyDescent="0.45">
      <c r="A261" t="str">
        <f>IF(ISBLANK(Games!$B261), "",Games!A261)</f>
        <v/>
      </c>
      <c r="B261" t="str">
        <f>IF(ISBLANK(Games!$B261), "",Games!B261)</f>
        <v/>
      </c>
      <c r="C261" t="str">
        <f>IF(ISBLANK(Games!$B261), "",Games!C261)</f>
        <v/>
      </c>
      <c r="D261" t="str">
        <f>IF(ISBLANK(Games!$B261), "",Games!D261)</f>
        <v/>
      </c>
      <c r="E261" t="str">
        <f>IF(ISBLANK(Games!$B261), "",Games!E261)</f>
        <v/>
      </c>
      <c r="F261" s="30" t="e">
        <f>'Calc - Win Probability'!N261</f>
        <v>#N/A</v>
      </c>
      <c r="G261" s="28" t="str">
        <f>Games!H261</f>
        <v/>
      </c>
      <c r="H261" s="64" t="str">
        <f>IF(ISBLANK(Games!B261), "", IF('Prediction Log'!$D261&lt;0, 'Prediction Log'!$B261, 'Prediction Log'!$C261))</f>
        <v/>
      </c>
      <c r="I261" s="60" t="str">
        <f>IF(ISBLANK(Games!$B261), "",Games!F261)</f>
        <v/>
      </c>
      <c r="J261" s="60" t="e">
        <f>IF('Prediction Log'!$F261&gt;0.5, 'Prediction Log'!$B261, IF('Prediction Log'!$F261&lt;0.5, 'Prediction Log'!$C261, "PICK"))</f>
        <v>#N/A</v>
      </c>
      <c r="K261" s="62" t="str">
        <f>IF(ISBLANK(Games!B261), "",IF('Prediction Log'!$J261='Prediction Log'!$B261, 'Prediction Log'!$F261, 1-'Prediction Log'!$F261))</f>
        <v/>
      </c>
      <c r="L261" s="28" t="str">
        <f>IF(ISBLANK(Games!$B261), "",Games!I261)</f>
        <v/>
      </c>
      <c r="P261" s="48" t="str">
        <f>IF(ISBLANK('Prediction Log'!$N261), "",'Prediction Log'!$O261-'Prediction Log'!$N261)</f>
        <v/>
      </c>
      <c r="Q261" s="55" t="str">
        <f>IF(ISBLANK('Prediction Log'!$N261), "",IF('Prediction Log'!$M261&lt;&gt;'Prediction Log'!$H261, "Y", IF(AND('Prediction Log'!$M261='Prediction Log'!$H261, ABS((-1*'Prediction Log'!$P261))&gt;ABS('Prediction Log'!$D261)), "Y", IF('Prediction Log'!$D261='Prediction Log'!$P261, "PUSH", "N"))))</f>
        <v/>
      </c>
      <c r="R261" s="56" t="str">
        <f>IF(ISBLANK('Prediction Log'!$M261), "",IF('Prediction Log'!$P261&lt;'Prediction Log'!$D261, "Y", IF('Prediction Log'!$P261='Prediction Log'!$D261, "PUSH", "N")))</f>
        <v/>
      </c>
      <c r="S261" s="56" t="str">
        <f>IF(ISBLANK('Prediction Log'!$M261), "",IF('Prediction Log'!$P261&lt;'Prediction Log'!$E261, "Y", IF('Prediction Log'!$P261='Prediction Log'!$E261, "PUSH", "N")))</f>
        <v/>
      </c>
      <c r="T261" s="66" t="str">
        <f>IF(ISBLANK('Prediction Log'!$M261), "",IF('Prediction Log'!$J261='Prediction Log'!$M261, "Y", "N"))</f>
        <v/>
      </c>
      <c r="U261" s="57" t="str">
        <f>IF(ISBLANK('Prediction Log'!$M261),"",IF('Prediction Log'!$M261='Prediction Log'!$H261, "Y", "N"))</f>
        <v/>
      </c>
      <c r="V261" s="52" t="str">
        <f>IF(ISBLANK('Prediction Log'!$M261), "",IF('Prediction Log'!$H261&lt;&gt;'Prediction Log'!$M261, "Y",IF(AND('Prediction Log'!$D261&gt;0, 'Prediction Log'!$P261&gt;'Prediction Log'!$D261), "Y", IF(AND('Prediction Log'!$D261&lt;0, 'Prediction Log'!$P261&lt;'Prediction Log'!$D261), "Y", IF('Prediction Log'!$P261='Prediction Log'!$D261, "PUSH", "N")))))</f>
        <v/>
      </c>
      <c r="W261" s="53" t="str">
        <f>IF(ISBLANK('Prediction Log'!$M261), "",IF(AND('Prediction Log'!$U261="Y", 'Prediction Log'!$V261="Y"), "Y", "N"))</f>
        <v/>
      </c>
      <c r="X261" s="54" t="str">
        <f>IF(ISBLANK('Prediction Log'!$M261),"",IF('Prediction Log'!$M261='Prediction Log'!$I261, "Y", "N"))</f>
        <v/>
      </c>
      <c r="Y261" s="54" t="str">
        <f>IF(ISBLANK('Prediction Log'!$M261), "", IF('Prediction Log'!$Z261="N", "N", "Y"))</f>
        <v/>
      </c>
      <c r="Z261" s="54" t="str">
        <f>IF(ISBLANK('Prediction Log'!$M261), "",IF('Prediction Log'!$I261&lt;&gt;'Prediction Log'!$M261, "Y",IF(AND('Prediction Log'!$E261&gt;0, 'Prediction Log'!$P261&gt;'Prediction Log'!$E261), "Y", IF(AND('Prediction Log'!$E261&lt;0, 'Prediction Log'!$P261&lt;'Prediction Log'!$E261), "Y", IF('Prediction Log'!$P261='Prediction Log'!$E261, "PUSH", "N")))))</f>
        <v/>
      </c>
      <c r="AA261" s="54" t="str">
        <f>IF(ISBLANK('Prediction Log'!$M261), "",IF(AND('Prediction Log'!$X261="Y", 'Prediction Log'!$Z261="Y"), "Y", "N"))</f>
        <v/>
      </c>
      <c r="AB261" s="53" t="str">
        <f>IF(ISBLANK('Prediction Log'!$M261), "",IF('Prediction Log'!$D261&gt;0, 'Prediction Log'!$P261-'Prediction Log'!$D261, IF('Prediction Log'!$D261&lt;0, -'Prediction Log'!$P261+'Prediction Log'!$D261, "NA")))</f>
        <v/>
      </c>
      <c r="AC261" s="53" t="str">
        <f>IF(ISBLANK('Prediction Log'!$M261), "",ABS('Prediction Log'!$AB261))</f>
        <v/>
      </c>
      <c r="AD261" s="54" t="str">
        <f>IF(ISBLANK('Prediction Log'!$M261), "",IF('Prediction Log'!$E261&gt;0, 'Prediction Log'!$P261-'Prediction Log'!$E261, IF('Prediction Log'!$E261&lt;0, -'Prediction Log'!$P261+'Prediction Log'!$E261, "NA")))</f>
        <v/>
      </c>
      <c r="AE261" s="54" t="str">
        <f>IF(ISBLANK('Prediction Log'!$M261), "",ABS('Prediction Log'!$AD261))</f>
        <v/>
      </c>
    </row>
    <row r="262" spans="1:31" x14ac:dyDescent="0.45">
      <c r="A262" t="str">
        <f>IF(ISBLANK(Games!$B262), "",Games!A262)</f>
        <v/>
      </c>
      <c r="B262" t="str">
        <f>IF(ISBLANK(Games!$B262), "",Games!B262)</f>
        <v/>
      </c>
      <c r="C262" t="str">
        <f>IF(ISBLANK(Games!$B262), "",Games!C262)</f>
        <v/>
      </c>
      <c r="D262" t="str">
        <f>IF(ISBLANK(Games!$B262), "",Games!D262)</f>
        <v/>
      </c>
      <c r="E262" t="str">
        <f>IF(ISBLANK(Games!$B262), "",Games!E262)</f>
        <v/>
      </c>
      <c r="F262" s="30" t="e">
        <f>'Calc - Win Probability'!N262</f>
        <v>#N/A</v>
      </c>
      <c r="G262" s="28" t="str">
        <f>Games!H262</f>
        <v/>
      </c>
      <c r="H262" s="64" t="str">
        <f>IF(ISBLANK(Games!B262), "", IF('Prediction Log'!$D262&lt;0, 'Prediction Log'!$B262, 'Prediction Log'!$C262))</f>
        <v/>
      </c>
      <c r="I262" s="60" t="str">
        <f>IF(ISBLANK(Games!$B262), "",Games!F262)</f>
        <v/>
      </c>
      <c r="J262" s="60" t="e">
        <f>IF('Prediction Log'!$F262&gt;0.5, 'Prediction Log'!$B262, IF('Prediction Log'!$F262&lt;0.5, 'Prediction Log'!$C262, "PICK"))</f>
        <v>#N/A</v>
      </c>
      <c r="K262" s="62" t="str">
        <f>IF(ISBLANK(Games!B262), "",IF('Prediction Log'!$J262='Prediction Log'!$B262, 'Prediction Log'!$F262, 1-'Prediction Log'!$F262))</f>
        <v/>
      </c>
      <c r="L262" s="28" t="str">
        <f>IF(ISBLANK(Games!$B262), "",Games!I262)</f>
        <v/>
      </c>
      <c r="P262" s="48" t="str">
        <f>IF(ISBLANK('Prediction Log'!$N262), "",'Prediction Log'!$O262-'Prediction Log'!$N262)</f>
        <v/>
      </c>
      <c r="Q262" s="55" t="str">
        <f>IF(ISBLANK('Prediction Log'!$N262), "",IF('Prediction Log'!$M262&lt;&gt;'Prediction Log'!$H262, "Y", IF(AND('Prediction Log'!$M262='Prediction Log'!$H262, ABS((-1*'Prediction Log'!$P262))&gt;ABS('Prediction Log'!$D262)), "Y", IF('Prediction Log'!$D262='Prediction Log'!$P262, "PUSH", "N"))))</f>
        <v/>
      </c>
      <c r="R262" s="56" t="str">
        <f>IF(ISBLANK('Prediction Log'!$M262), "",IF('Prediction Log'!$P262&lt;'Prediction Log'!$D262, "Y", IF('Prediction Log'!$P262='Prediction Log'!$D262, "PUSH", "N")))</f>
        <v/>
      </c>
      <c r="S262" s="56" t="str">
        <f>IF(ISBLANK('Prediction Log'!$M262), "",IF('Prediction Log'!$P262&lt;'Prediction Log'!$E262, "Y", IF('Prediction Log'!$P262='Prediction Log'!$E262, "PUSH", "N")))</f>
        <v/>
      </c>
      <c r="T262" s="66" t="str">
        <f>IF(ISBLANK('Prediction Log'!$M262), "",IF('Prediction Log'!$J262='Prediction Log'!$M262, "Y", "N"))</f>
        <v/>
      </c>
      <c r="U262" s="57" t="str">
        <f>IF(ISBLANK('Prediction Log'!$M262),"",IF('Prediction Log'!$M262='Prediction Log'!$H262, "Y", "N"))</f>
        <v/>
      </c>
      <c r="V262" s="52" t="str">
        <f>IF(ISBLANK('Prediction Log'!$M262), "",IF('Prediction Log'!$H262&lt;&gt;'Prediction Log'!$M262, "Y",IF(AND('Prediction Log'!$D262&gt;0, 'Prediction Log'!$P262&gt;'Prediction Log'!$D262), "Y", IF(AND('Prediction Log'!$D262&lt;0, 'Prediction Log'!$P262&lt;'Prediction Log'!$D262), "Y", IF('Prediction Log'!$P262='Prediction Log'!$D262, "PUSH", "N")))))</f>
        <v/>
      </c>
      <c r="W262" s="53" t="str">
        <f>IF(ISBLANK('Prediction Log'!$M262), "",IF(AND('Prediction Log'!$U262="Y", 'Prediction Log'!$V262="Y"), "Y", "N"))</f>
        <v/>
      </c>
      <c r="X262" s="54" t="str">
        <f>IF(ISBLANK('Prediction Log'!$M262),"",IF('Prediction Log'!$M262='Prediction Log'!$I262, "Y", "N"))</f>
        <v/>
      </c>
      <c r="Y262" s="54" t="str">
        <f>IF(ISBLANK('Prediction Log'!$M262), "", IF('Prediction Log'!$Z262="N", "N", "Y"))</f>
        <v/>
      </c>
      <c r="Z262" s="54" t="str">
        <f>IF(ISBLANK('Prediction Log'!$M262), "",IF('Prediction Log'!$I262&lt;&gt;'Prediction Log'!$M262, "Y",IF(AND('Prediction Log'!$E262&gt;0, 'Prediction Log'!$P262&gt;'Prediction Log'!$E262), "Y", IF(AND('Prediction Log'!$E262&lt;0, 'Prediction Log'!$P262&lt;'Prediction Log'!$E262), "Y", IF('Prediction Log'!$P262='Prediction Log'!$E262, "PUSH", "N")))))</f>
        <v/>
      </c>
      <c r="AA262" s="54" t="str">
        <f>IF(ISBLANK('Prediction Log'!$M262), "",IF(AND('Prediction Log'!$X262="Y", 'Prediction Log'!$Z262="Y"), "Y", "N"))</f>
        <v/>
      </c>
      <c r="AB262" s="53" t="str">
        <f>IF(ISBLANK('Prediction Log'!$M262), "",IF('Prediction Log'!$D262&gt;0, 'Prediction Log'!$P262-'Prediction Log'!$D262, IF('Prediction Log'!$D262&lt;0, -'Prediction Log'!$P262+'Prediction Log'!$D262, "NA")))</f>
        <v/>
      </c>
      <c r="AC262" s="53" t="str">
        <f>IF(ISBLANK('Prediction Log'!$M262), "",ABS('Prediction Log'!$AB262))</f>
        <v/>
      </c>
      <c r="AD262" s="54" t="str">
        <f>IF(ISBLANK('Prediction Log'!$M262), "",IF('Prediction Log'!$E262&gt;0, 'Prediction Log'!$P262-'Prediction Log'!$E262, IF('Prediction Log'!$E262&lt;0, -'Prediction Log'!$P262+'Prediction Log'!$E262, "NA")))</f>
        <v/>
      </c>
      <c r="AE262" s="54" t="str">
        <f>IF(ISBLANK('Prediction Log'!$M262), "",ABS('Prediction Log'!$AD262))</f>
        <v/>
      </c>
    </row>
    <row r="263" spans="1:31" x14ac:dyDescent="0.45">
      <c r="A263" t="str">
        <f>IF(ISBLANK(Games!$B263), "",Games!A263)</f>
        <v/>
      </c>
      <c r="B263" t="str">
        <f>IF(ISBLANK(Games!$B263), "",Games!B263)</f>
        <v/>
      </c>
      <c r="C263" t="str">
        <f>IF(ISBLANK(Games!$B263), "",Games!C263)</f>
        <v/>
      </c>
      <c r="D263" t="str">
        <f>IF(ISBLANK(Games!$B263), "",Games!D263)</f>
        <v/>
      </c>
      <c r="E263" t="str">
        <f>IF(ISBLANK(Games!$B263), "",Games!E263)</f>
        <v/>
      </c>
      <c r="F263" s="30" t="e">
        <f>'Calc - Win Probability'!N263</f>
        <v>#N/A</v>
      </c>
      <c r="G263" s="28" t="str">
        <f>Games!H263</f>
        <v/>
      </c>
      <c r="H263" s="64" t="str">
        <f>IF(ISBLANK(Games!B263), "", IF('Prediction Log'!$D263&lt;0, 'Prediction Log'!$B263, 'Prediction Log'!$C263))</f>
        <v/>
      </c>
      <c r="I263" s="60" t="str">
        <f>IF(ISBLANK(Games!$B263), "",Games!F263)</f>
        <v/>
      </c>
      <c r="J263" s="60" t="e">
        <f>IF('Prediction Log'!$F263&gt;0.5, 'Prediction Log'!$B263, IF('Prediction Log'!$F263&lt;0.5, 'Prediction Log'!$C263, "PICK"))</f>
        <v>#N/A</v>
      </c>
      <c r="K263" s="62" t="str">
        <f>IF(ISBLANK(Games!B263), "",IF('Prediction Log'!$J263='Prediction Log'!$B263, 'Prediction Log'!$F263, 1-'Prediction Log'!$F263))</f>
        <v/>
      </c>
      <c r="L263" s="28" t="str">
        <f>IF(ISBLANK(Games!$B263), "",Games!I263)</f>
        <v/>
      </c>
      <c r="P263" s="48" t="str">
        <f>IF(ISBLANK('Prediction Log'!$N263), "",'Prediction Log'!$O263-'Prediction Log'!$N263)</f>
        <v/>
      </c>
      <c r="Q263" s="55" t="str">
        <f>IF(ISBLANK('Prediction Log'!$N263), "",IF('Prediction Log'!$M263&lt;&gt;'Prediction Log'!$H263, "Y", IF(AND('Prediction Log'!$M263='Prediction Log'!$H263, ABS((-1*'Prediction Log'!$P263))&gt;ABS('Prediction Log'!$D263)), "Y", IF('Prediction Log'!$D263='Prediction Log'!$P263, "PUSH", "N"))))</f>
        <v/>
      </c>
      <c r="R263" s="56" t="str">
        <f>IF(ISBLANK('Prediction Log'!$M263), "",IF('Prediction Log'!$P263&lt;'Prediction Log'!$D263, "Y", IF('Prediction Log'!$P263='Prediction Log'!$D263, "PUSH", "N")))</f>
        <v/>
      </c>
      <c r="S263" s="56" t="str">
        <f>IF(ISBLANK('Prediction Log'!$M263), "",IF('Prediction Log'!$P263&lt;'Prediction Log'!$E263, "Y", IF('Prediction Log'!$P263='Prediction Log'!$E263, "PUSH", "N")))</f>
        <v/>
      </c>
      <c r="T263" s="66" t="str">
        <f>IF(ISBLANK('Prediction Log'!$M263), "",IF('Prediction Log'!$J263='Prediction Log'!$M263, "Y", "N"))</f>
        <v/>
      </c>
      <c r="U263" s="57" t="str">
        <f>IF(ISBLANK('Prediction Log'!$M263),"",IF('Prediction Log'!$M263='Prediction Log'!$H263, "Y", "N"))</f>
        <v/>
      </c>
      <c r="V263" s="52" t="str">
        <f>IF(ISBLANK('Prediction Log'!$M263), "",IF('Prediction Log'!$H263&lt;&gt;'Prediction Log'!$M263, "Y",IF(AND('Prediction Log'!$D263&gt;0, 'Prediction Log'!$P263&gt;'Prediction Log'!$D263), "Y", IF(AND('Prediction Log'!$D263&lt;0, 'Prediction Log'!$P263&lt;'Prediction Log'!$D263), "Y", IF('Prediction Log'!$P263='Prediction Log'!$D263, "PUSH", "N")))))</f>
        <v/>
      </c>
      <c r="W263" s="53" t="str">
        <f>IF(ISBLANK('Prediction Log'!$M263), "",IF(AND('Prediction Log'!$U263="Y", 'Prediction Log'!$V263="Y"), "Y", "N"))</f>
        <v/>
      </c>
      <c r="X263" s="54" t="str">
        <f>IF(ISBLANK('Prediction Log'!$M263),"",IF('Prediction Log'!$M263='Prediction Log'!$I263, "Y", "N"))</f>
        <v/>
      </c>
      <c r="Y263" s="54" t="str">
        <f>IF(ISBLANK('Prediction Log'!$M263), "", IF('Prediction Log'!$Z263="N", "N", "Y"))</f>
        <v/>
      </c>
      <c r="Z263" s="54" t="str">
        <f>IF(ISBLANK('Prediction Log'!$M263), "",IF('Prediction Log'!$I263&lt;&gt;'Prediction Log'!$M263, "Y",IF(AND('Prediction Log'!$E263&gt;0, 'Prediction Log'!$P263&gt;'Prediction Log'!$E263), "Y", IF(AND('Prediction Log'!$E263&lt;0, 'Prediction Log'!$P263&lt;'Prediction Log'!$E263), "Y", IF('Prediction Log'!$P263='Prediction Log'!$E263, "PUSH", "N")))))</f>
        <v/>
      </c>
      <c r="AA263" s="54" t="str">
        <f>IF(ISBLANK('Prediction Log'!$M263), "",IF(AND('Prediction Log'!$X263="Y", 'Prediction Log'!$Z263="Y"), "Y", "N"))</f>
        <v/>
      </c>
      <c r="AB263" s="53" t="str">
        <f>IF(ISBLANK('Prediction Log'!$M263), "",IF('Prediction Log'!$D263&gt;0, 'Prediction Log'!$P263-'Prediction Log'!$D263, IF('Prediction Log'!$D263&lt;0, -'Prediction Log'!$P263+'Prediction Log'!$D263, "NA")))</f>
        <v/>
      </c>
      <c r="AC263" s="53" t="str">
        <f>IF(ISBLANK('Prediction Log'!$M263), "",ABS('Prediction Log'!$AB263))</f>
        <v/>
      </c>
      <c r="AD263" s="54" t="str">
        <f>IF(ISBLANK('Prediction Log'!$M263), "",IF('Prediction Log'!$E263&gt;0, 'Prediction Log'!$P263-'Prediction Log'!$E263, IF('Prediction Log'!$E263&lt;0, -'Prediction Log'!$P263+'Prediction Log'!$E263, "NA")))</f>
        <v/>
      </c>
      <c r="AE263" s="54" t="str">
        <f>IF(ISBLANK('Prediction Log'!$M263), "",ABS('Prediction Log'!$AD263))</f>
        <v/>
      </c>
    </row>
    <row r="264" spans="1:31" x14ac:dyDescent="0.45">
      <c r="A264" t="str">
        <f>IF(ISBLANK(Games!$B264), "",Games!A264)</f>
        <v/>
      </c>
      <c r="B264" t="str">
        <f>IF(ISBLANK(Games!$B264), "",Games!B264)</f>
        <v/>
      </c>
      <c r="C264" t="str">
        <f>IF(ISBLANK(Games!$B264), "",Games!C264)</f>
        <v/>
      </c>
      <c r="D264" t="str">
        <f>IF(ISBLANK(Games!$B264), "",Games!D264)</f>
        <v/>
      </c>
      <c r="E264" t="str">
        <f>IF(ISBLANK(Games!$B264), "",Games!E264)</f>
        <v/>
      </c>
      <c r="F264" s="30" t="e">
        <f>'Calc - Win Probability'!N264</f>
        <v>#N/A</v>
      </c>
      <c r="G264" s="28" t="str">
        <f>Games!H264</f>
        <v/>
      </c>
      <c r="H264" s="64" t="str">
        <f>IF(ISBLANK(Games!B264), "", IF('Prediction Log'!$D264&lt;0, 'Prediction Log'!$B264, 'Prediction Log'!$C264))</f>
        <v/>
      </c>
      <c r="I264" s="60" t="str">
        <f>IF(ISBLANK(Games!$B264), "",Games!F264)</f>
        <v/>
      </c>
      <c r="J264" s="60" t="e">
        <f>IF('Prediction Log'!$F264&gt;0.5, 'Prediction Log'!$B264, IF('Prediction Log'!$F264&lt;0.5, 'Prediction Log'!$C264, "PICK"))</f>
        <v>#N/A</v>
      </c>
      <c r="K264" s="62" t="str">
        <f>IF(ISBLANK(Games!B264), "",IF('Prediction Log'!$J264='Prediction Log'!$B264, 'Prediction Log'!$F264, 1-'Prediction Log'!$F264))</f>
        <v/>
      </c>
      <c r="L264" s="28" t="str">
        <f>IF(ISBLANK(Games!$B264), "",Games!I264)</f>
        <v/>
      </c>
      <c r="P264" s="48" t="str">
        <f>IF(ISBLANK('Prediction Log'!$N264), "",'Prediction Log'!$O264-'Prediction Log'!$N264)</f>
        <v/>
      </c>
      <c r="Q264" s="55" t="str">
        <f>IF(ISBLANK('Prediction Log'!$N264), "",IF('Prediction Log'!$M264&lt;&gt;'Prediction Log'!$H264, "Y", IF(AND('Prediction Log'!$M264='Prediction Log'!$H264, ABS((-1*'Prediction Log'!$P264))&gt;ABS('Prediction Log'!$D264)), "Y", IF('Prediction Log'!$D264='Prediction Log'!$P264, "PUSH", "N"))))</f>
        <v/>
      </c>
      <c r="R264" s="56" t="str">
        <f>IF(ISBLANK('Prediction Log'!$M264), "",IF('Prediction Log'!$P264&lt;'Prediction Log'!$D264, "Y", IF('Prediction Log'!$P264='Prediction Log'!$D264, "PUSH", "N")))</f>
        <v/>
      </c>
      <c r="S264" s="56" t="str">
        <f>IF(ISBLANK('Prediction Log'!$M264), "",IF('Prediction Log'!$P264&lt;'Prediction Log'!$E264, "Y", IF('Prediction Log'!$P264='Prediction Log'!$E264, "PUSH", "N")))</f>
        <v/>
      </c>
      <c r="T264" s="66" t="str">
        <f>IF(ISBLANK('Prediction Log'!$M264), "",IF('Prediction Log'!$J264='Prediction Log'!$M264, "Y", "N"))</f>
        <v/>
      </c>
      <c r="U264" s="57" t="str">
        <f>IF(ISBLANK('Prediction Log'!$M264),"",IF('Prediction Log'!$M264='Prediction Log'!$H264, "Y", "N"))</f>
        <v/>
      </c>
      <c r="V264" s="52" t="str">
        <f>IF(ISBLANK('Prediction Log'!$M264), "",IF('Prediction Log'!$H264&lt;&gt;'Prediction Log'!$M264, "Y",IF(AND('Prediction Log'!$D264&gt;0, 'Prediction Log'!$P264&gt;'Prediction Log'!$D264), "Y", IF(AND('Prediction Log'!$D264&lt;0, 'Prediction Log'!$P264&lt;'Prediction Log'!$D264), "Y", IF('Prediction Log'!$P264='Prediction Log'!$D264, "PUSH", "N")))))</f>
        <v/>
      </c>
      <c r="W264" s="53" t="str">
        <f>IF(ISBLANK('Prediction Log'!$M264), "",IF(AND('Prediction Log'!$U264="Y", 'Prediction Log'!$V264="Y"), "Y", "N"))</f>
        <v/>
      </c>
      <c r="X264" s="54" t="str">
        <f>IF(ISBLANK('Prediction Log'!$M264),"",IF('Prediction Log'!$M264='Prediction Log'!$I264, "Y", "N"))</f>
        <v/>
      </c>
      <c r="Y264" s="54" t="str">
        <f>IF(ISBLANK('Prediction Log'!$M264), "", IF('Prediction Log'!$Z264="N", "N", "Y"))</f>
        <v/>
      </c>
      <c r="Z264" s="54" t="str">
        <f>IF(ISBLANK('Prediction Log'!$M264), "",IF('Prediction Log'!$I264&lt;&gt;'Prediction Log'!$M264, "Y",IF(AND('Prediction Log'!$E264&gt;0, 'Prediction Log'!$P264&gt;'Prediction Log'!$E264), "Y", IF(AND('Prediction Log'!$E264&lt;0, 'Prediction Log'!$P264&lt;'Prediction Log'!$E264), "Y", IF('Prediction Log'!$P264='Prediction Log'!$E264, "PUSH", "N")))))</f>
        <v/>
      </c>
      <c r="AA264" s="54" t="str">
        <f>IF(ISBLANK('Prediction Log'!$M264), "",IF(AND('Prediction Log'!$X264="Y", 'Prediction Log'!$Z264="Y"), "Y", "N"))</f>
        <v/>
      </c>
      <c r="AB264" s="53" t="str">
        <f>IF(ISBLANK('Prediction Log'!$M264), "",IF('Prediction Log'!$D264&gt;0, 'Prediction Log'!$P264-'Prediction Log'!$D264, IF('Prediction Log'!$D264&lt;0, -'Prediction Log'!$P264+'Prediction Log'!$D264, "NA")))</f>
        <v/>
      </c>
      <c r="AC264" s="53" t="str">
        <f>IF(ISBLANK('Prediction Log'!$M264), "",ABS('Prediction Log'!$AB264))</f>
        <v/>
      </c>
      <c r="AD264" s="54" t="str">
        <f>IF(ISBLANK('Prediction Log'!$M264), "",IF('Prediction Log'!$E264&gt;0, 'Prediction Log'!$P264-'Prediction Log'!$E264, IF('Prediction Log'!$E264&lt;0, -'Prediction Log'!$P264+'Prediction Log'!$E264, "NA")))</f>
        <v/>
      </c>
      <c r="AE264" s="54" t="str">
        <f>IF(ISBLANK('Prediction Log'!$M264), "",ABS('Prediction Log'!$AD264))</f>
        <v/>
      </c>
    </row>
    <row r="265" spans="1:31" x14ac:dyDescent="0.45">
      <c r="A265" t="str">
        <f>IF(ISBLANK(Games!$B265), "",Games!A265)</f>
        <v/>
      </c>
      <c r="B265" t="str">
        <f>IF(ISBLANK(Games!$B265), "",Games!B265)</f>
        <v/>
      </c>
      <c r="C265" t="str">
        <f>IF(ISBLANK(Games!$B265), "",Games!C265)</f>
        <v/>
      </c>
      <c r="D265" t="str">
        <f>IF(ISBLANK(Games!$B265), "",Games!D265)</f>
        <v/>
      </c>
      <c r="E265" t="str">
        <f>IF(ISBLANK(Games!$B265), "",Games!E265)</f>
        <v/>
      </c>
      <c r="F265" s="30" t="e">
        <f>'Calc - Win Probability'!N265</f>
        <v>#N/A</v>
      </c>
      <c r="G265" s="28" t="str">
        <f>Games!H265</f>
        <v/>
      </c>
      <c r="H265" s="64" t="str">
        <f>IF(ISBLANK(Games!B265), "", IF('Prediction Log'!$D265&lt;0, 'Prediction Log'!$B265, 'Prediction Log'!$C265))</f>
        <v/>
      </c>
      <c r="I265" s="60" t="str">
        <f>IF(ISBLANK(Games!$B265), "",Games!F265)</f>
        <v/>
      </c>
      <c r="J265" s="60" t="e">
        <f>IF('Prediction Log'!$F265&gt;0.5, 'Prediction Log'!$B265, IF('Prediction Log'!$F265&lt;0.5, 'Prediction Log'!$C265, "PICK"))</f>
        <v>#N/A</v>
      </c>
      <c r="K265" s="62" t="str">
        <f>IF(ISBLANK(Games!B265), "",IF('Prediction Log'!$J265='Prediction Log'!$B265, 'Prediction Log'!$F265, 1-'Prediction Log'!$F265))</f>
        <v/>
      </c>
      <c r="L265" s="28" t="str">
        <f>IF(ISBLANK(Games!$B265), "",Games!I265)</f>
        <v/>
      </c>
      <c r="P265" s="48" t="str">
        <f>IF(ISBLANK('Prediction Log'!$N265), "",'Prediction Log'!$O265-'Prediction Log'!$N265)</f>
        <v/>
      </c>
      <c r="Q265" s="55" t="str">
        <f>IF(ISBLANK('Prediction Log'!$N265), "",IF('Prediction Log'!$M265&lt;&gt;'Prediction Log'!$H265, "Y", IF(AND('Prediction Log'!$M265='Prediction Log'!$H265, ABS((-1*'Prediction Log'!$P265))&gt;ABS('Prediction Log'!$D265)), "Y", IF('Prediction Log'!$D265='Prediction Log'!$P265, "PUSH", "N"))))</f>
        <v/>
      </c>
      <c r="R265" s="56" t="str">
        <f>IF(ISBLANK('Prediction Log'!$M265), "",IF('Prediction Log'!$P265&lt;'Prediction Log'!$D265, "Y", IF('Prediction Log'!$P265='Prediction Log'!$D265, "PUSH", "N")))</f>
        <v/>
      </c>
      <c r="S265" s="56" t="str">
        <f>IF(ISBLANK('Prediction Log'!$M265), "",IF('Prediction Log'!$P265&lt;'Prediction Log'!$E265, "Y", IF('Prediction Log'!$P265='Prediction Log'!$E265, "PUSH", "N")))</f>
        <v/>
      </c>
      <c r="T265" s="66" t="str">
        <f>IF(ISBLANK('Prediction Log'!$M265), "",IF('Prediction Log'!$J265='Prediction Log'!$M265, "Y", "N"))</f>
        <v/>
      </c>
      <c r="U265" s="57" t="str">
        <f>IF(ISBLANK('Prediction Log'!$M265),"",IF('Prediction Log'!$M265='Prediction Log'!$H265, "Y", "N"))</f>
        <v/>
      </c>
      <c r="V265" s="52" t="str">
        <f>IF(ISBLANK('Prediction Log'!$M265), "",IF('Prediction Log'!$H265&lt;&gt;'Prediction Log'!$M265, "Y",IF(AND('Prediction Log'!$D265&gt;0, 'Prediction Log'!$P265&gt;'Prediction Log'!$D265), "Y", IF(AND('Prediction Log'!$D265&lt;0, 'Prediction Log'!$P265&lt;'Prediction Log'!$D265), "Y", IF('Prediction Log'!$P265='Prediction Log'!$D265, "PUSH", "N")))))</f>
        <v/>
      </c>
      <c r="W265" s="53" t="str">
        <f>IF(ISBLANK('Prediction Log'!$M265), "",IF(AND('Prediction Log'!$U265="Y", 'Prediction Log'!$V265="Y"), "Y", "N"))</f>
        <v/>
      </c>
      <c r="X265" s="54" t="str">
        <f>IF(ISBLANK('Prediction Log'!$M265),"",IF('Prediction Log'!$M265='Prediction Log'!$I265, "Y", "N"))</f>
        <v/>
      </c>
      <c r="Y265" s="54" t="str">
        <f>IF(ISBLANK('Prediction Log'!$M265), "", IF('Prediction Log'!$Z265="N", "N", "Y"))</f>
        <v/>
      </c>
      <c r="Z265" s="54" t="str">
        <f>IF(ISBLANK('Prediction Log'!$M265), "",IF('Prediction Log'!$I265&lt;&gt;'Prediction Log'!$M265, "Y",IF(AND('Prediction Log'!$E265&gt;0, 'Prediction Log'!$P265&gt;'Prediction Log'!$E265), "Y", IF(AND('Prediction Log'!$E265&lt;0, 'Prediction Log'!$P265&lt;'Prediction Log'!$E265), "Y", IF('Prediction Log'!$P265='Prediction Log'!$E265, "PUSH", "N")))))</f>
        <v/>
      </c>
      <c r="AA265" s="54" t="str">
        <f>IF(ISBLANK('Prediction Log'!$M265), "",IF(AND('Prediction Log'!$X265="Y", 'Prediction Log'!$Z265="Y"), "Y", "N"))</f>
        <v/>
      </c>
      <c r="AB265" s="53" t="str">
        <f>IF(ISBLANK('Prediction Log'!$M265), "",IF('Prediction Log'!$D265&gt;0, 'Prediction Log'!$P265-'Prediction Log'!$D265, IF('Prediction Log'!$D265&lt;0, -'Prediction Log'!$P265+'Prediction Log'!$D265, "NA")))</f>
        <v/>
      </c>
      <c r="AC265" s="53" t="str">
        <f>IF(ISBLANK('Prediction Log'!$M265), "",ABS('Prediction Log'!$AB265))</f>
        <v/>
      </c>
      <c r="AD265" s="54" t="str">
        <f>IF(ISBLANK('Prediction Log'!$M265), "",IF('Prediction Log'!$E265&gt;0, 'Prediction Log'!$P265-'Prediction Log'!$E265, IF('Prediction Log'!$E265&lt;0, -'Prediction Log'!$P265+'Prediction Log'!$E265, "NA")))</f>
        <v/>
      </c>
      <c r="AE265" s="54" t="str">
        <f>IF(ISBLANK('Prediction Log'!$M265), "",ABS('Prediction Log'!$AD265))</f>
        <v/>
      </c>
    </row>
    <row r="266" spans="1:31" x14ac:dyDescent="0.45">
      <c r="A266" t="str">
        <f>IF(ISBLANK(Games!$B266), "",Games!A266)</f>
        <v/>
      </c>
      <c r="B266" t="str">
        <f>IF(ISBLANK(Games!$B266), "",Games!B266)</f>
        <v/>
      </c>
      <c r="C266" t="str">
        <f>IF(ISBLANK(Games!$B266), "",Games!C266)</f>
        <v/>
      </c>
      <c r="D266" t="str">
        <f>IF(ISBLANK(Games!$B266), "",Games!D266)</f>
        <v/>
      </c>
      <c r="E266" t="str">
        <f>IF(ISBLANK(Games!$B266), "",Games!E266)</f>
        <v/>
      </c>
      <c r="F266" s="30" t="e">
        <f>'Calc - Win Probability'!N266</f>
        <v>#N/A</v>
      </c>
      <c r="G266" s="28" t="str">
        <f>Games!H266</f>
        <v/>
      </c>
      <c r="H266" s="64" t="str">
        <f>IF(ISBLANK(Games!B266), "", IF('Prediction Log'!$D266&lt;0, 'Prediction Log'!$B266, 'Prediction Log'!$C266))</f>
        <v/>
      </c>
      <c r="I266" s="60" t="str">
        <f>IF(ISBLANK(Games!$B266), "",Games!F266)</f>
        <v/>
      </c>
      <c r="J266" s="60" t="e">
        <f>IF('Prediction Log'!$F266&gt;0.5, 'Prediction Log'!$B266, IF('Prediction Log'!$F266&lt;0.5, 'Prediction Log'!$C266, "PICK"))</f>
        <v>#N/A</v>
      </c>
      <c r="K266" s="62" t="str">
        <f>IF(ISBLANK(Games!B266), "",IF('Prediction Log'!$J266='Prediction Log'!$B266, 'Prediction Log'!$F266, 1-'Prediction Log'!$F266))</f>
        <v/>
      </c>
      <c r="L266" s="28" t="str">
        <f>IF(ISBLANK(Games!$B266), "",Games!I266)</f>
        <v/>
      </c>
      <c r="P266" s="48" t="str">
        <f>IF(ISBLANK('Prediction Log'!$N266), "",'Prediction Log'!$O266-'Prediction Log'!$N266)</f>
        <v/>
      </c>
      <c r="Q266" s="55" t="str">
        <f>IF(ISBLANK('Prediction Log'!$N266), "",IF('Prediction Log'!$M266&lt;&gt;'Prediction Log'!$H266, "Y", IF(AND('Prediction Log'!$M266='Prediction Log'!$H266, ABS((-1*'Prediction Log'!$P266))&gt;ABS('Prediction Log'!$D266)), "Y", IF('Prediction Log'!$D266='Prediction Log'!$P266, "PUSH", "N"))))</f>
        <v/>
      </c>
      <c r="R266" s="56" t="str">
        <f>IF(ISBLANK('Prediction Log'!$M266), "",IF('Prediction Log'!$P266&lt;'Prediction Log'!$D266, "Y", IF('Prediction Log'!$P266='Prediction Log'!$D266, "PUSH", "N")))</f>
        <v/>
      </c>
      <c r="S266" s="56" t="str">
        <f>IF(ISBLANK('Prediction Log'!$M266), "",IF('Prediction Log'!$P266&lt;'Prediction Log'!$E266, "Y", IF('Prediction Log'!$P266='Prediction Log'!$E266, "PUSH", "N")))</f>
        <v/>
      </c>
      <c r="T266" s="66" t="str">
        <f>IF(ISBLANK('Prediction Log'!$M266), "",IF('Prediction Log'!$J266='Prediction Log'!$M266, "Y", "N"))</f>
        <v/>
      </c>
      <c r="U266" s="57" t="str">
        <f>IF(ISBLANK('Prediction Log'!$M266),"",IF('Prediction Log'!$M266='Prediction Log'!$H266, "Y", "N"))</f>
        <v/>
      </c>
      <c r="V266" s="52" t="str">
        <f>IF(ISBLANK('Prediction Log'!$M266), "",IF('Prediction Log'!$H266&lt;&gt;'Prediction Log'!$M266, "Y",IF(AND('Prediction Log'!$D266&gt;0, 'Prediction Log'!$P266&gt;'Prediction Log'!$D266), "Y", IF(AND('Prediction Log'!$D266&lt;0, 'Prediction Log'!$P266&lt;'Prediction Log'!$D266), "Y", IF('Prediction Log'!$P266='Prediction Log'!$D266, "PUSH", "N")))))</f>
        <v/>
      </c>
      <c r="W266" s="53" t="str">
        <f>IF(ISBLANK('Prediction Log'!$M266), "",IF(AND('Prediction Log'!$U266="Y", 'Prediction Log'!$V266="Y"), "Y", "N"))</f>
        <v/>
      </c>
      <c r="X266" s="54" t="str">
        <f>IF(ISBLANK('Prediction Log'!$M266),"",IF('Prediction Log'!$M266='Prediction Log'!$I266, "Y", "N"))</f>
        <v/>
      </c>
      <c r="Y266" s="54" t="str">
        <f>IF(ISBLANK('Prediction Log'!$M266), "", IF('Prediction Log'!$Z266="N", "N", "Y"))</f>
        <v/>
      </c>
      <c r="Z266" s="54" t="str">
        <f>IF(ISBLANK('Prediction Log'!$M266), "",IF('Prediction Log'!$I266&lt;&gt;'Prediction Log'!$M266, "Y",IF(AND('Prediction Log'!$E266&gt;0, 'Prediction Log'!$P266&gt;'Prediction Log'!$E266), "Y", IF(AND('Prediction Log'!$E266&lt;0, 'Prediction Log'!$P266&lt;'Prediction Log'!$E266), "Y", IF('Prediction Log'!$P266='Prediction Log'!$E266, "PUSH", "N")))))</f>
        <v/>
      </c>
      <c r="AA266" s="54" t="str">
        <f>IF(ISBLANK('Prediction Log'!$M266), "",IF(AND('Prediction Log'!$X266="Y", 'Prediction Log'!$Z266="Y"), "Y", "N"))</f>
        <v/>
      </c>
      <c r="AB266" s="53" t="str">
        <f>IF(ISBLANK('Prediction Log'!$M266), "",IF('Prediction Log'!$D266&gt;0, 'Prediction Log'!$P266-'Prediction Log'!$D266, IF('Prediction Log'!$D266&lt;0, -'Prediction Log'!$P266+'Prediction Log'!$D266, "NA")))</f>
        <v/>
      </c>
      <c r="AC266" s="53" t="str">
        <f>IF(ISBLANK('Prediction Log'!$M266), "",ABS('Prediction Log'!$AB266))</f>
        <v/>
      </c>
      <c r="AD266" s="54" t="str">
        <f>IF(ISBLANK('Prediction Log'!$M266), "",IF('Prediction Log'!$E266&gt;0, 'Prediction Log'!$P266-'Prediction Log'!$E266, IF('Prediction Log'!$E266&lt;0, -'Prediction Log'!$P266+'Prediction Log'!$E266, "NA")))</f>
        <v/>
      </c>
      <c r="AE266" s="54" t="str">
        <f>IF(ISBLANK('Prediction Log'!$M266), "",ABS('Prediction Log'!$AD266))</f>
        <v/>
      </c>
    </row>
    <row r="267" spans="1:31" x14ac:dyDescent="0.45">
      <c r="A267" t="str">
        <f>IF(ISBLANK(Games!$B267), "",Games!A267)</f>
        <v/>
      </c>
      <c r="B267" t="str">
        <f>IF(ISBLANK(Games!$B267), "",Games!B267)</f>
        <v/>
      </c>
      <c r="C267" t="str">
        <f>IF(ISBLANK(Games!$B267), "",Games!C267)</f>
        <v/>
      </c>
      <c r="D267" t="str">
        <f>IF(ISBLANK(Games!$B267), "",Games!D267)</f>
        <v/>
      </c>
      <c r="E267" t="str">
        <f>IF(ISBLANK(Games!$B267), "",Games!E267)</f>
        <v/>
      </c>
      <c r="F267" s="30" t="e">
        <f>'Calc - Win Probability'!N267</f>
        <v>#N/A</v>
      </c>
      <c r="G267" s="28" t="str">
        <f>Games!H267</f>
        <v/>
      </c>
      <c r="H267" s="64" t="str">
        <f>IF(ISBLANK(Games!B267), "", IF('Prediction Log'!$D267&lt;0, 'Prediction Log'!$B267, 'Prediction Log'!$C267))</f>
        <v/>
      </c>
      <c r="I267" s="60" t="str">
        <f>IF(ISBLANK(Games!$B267), "",Games!F267)</f>
        <v/>
      </c>
      <c r="J267" s="60" t="e">
        <f>IF('Prediction Log'!$F267&gt;0.5, 'Prediction Log'!$B267, IF('Prediction Log'!$F267&lt;0.5, 'Prediction Log'!$C267, "PICK"))</f>
        <v>#N/A</v>
      </c>
      <c r="K267" s="62" t="str">
        <f>IF(ISBLANK(Games!B267), "",IF('Prediction Log'!$J267='Prediction Log'!$B267, 'Prediction Log'!$F267, 1-'Prediction Log'!$F267))</f>
        <v/>
      </c>
      <c r="L267" s="28" t="str">
        <f>IF(ISBLANK(Games!$B267), "",Games!I267)</f>
        <v/>
      </c>
      <c r="P267" s="48" t="str">
        <f>IF(ISBLANK('Prediction Log'!$N267), "",'Prediction Log'!$O267-'Prediction Log'!$N267)</f>
        <v/>
      </c>
      <c r="Q267" s="55" t="str">
        <f>IF(ISBLANK('Prediction Log'!$N267), "",IF('Prediction Log'!$M267&lt;&gt;'Prediction Log'!$H267, "Y", IF(AND('Prediction Log'!$M267='Prediction Log'!$H267, ABS((-1*'Prediction Log'!$P267))&gt;ABS('Prediction Log'!$D267)), "Y", IF('Prediction Log'!$D267='Prediction Log'!$P267, "PUSH", "N"))))</f>
        <v/>
      </c>
      <c r="R267" s="56" t="str">
        <f>IF(ISBLANK('Prediction Log'!$M267), "",IF('Prediction Log'!$P267&lt;'Prediction Log'!$D267, "Y", IF('Prediction Log'!$P267='Prediction Log'!$D267, "PUSH", "N")))</f>
        <v/>
      </c>
      <c r="S267" s="56" t="str">
        <f>IF(ISBLANK('Prediction Log'!$M267), "",IF('Prediction Log'!$P267&lt;'Prediction Log'!$E267, "Y", IF('Prediction Log'!$P267='Prediction Log'!$E267, "PUSH", "N")))</f>
        <v/>
      </c>
      <c r="T267" s="66" t="str">
        <f>IF(ISBLANK('Prediction Log'!$M267), "",IF('Prediction Log'!$J267='Prediction Log'!$M267, "Y", "N"))</f>
        <v/>
      </c>
      <c r="U267" s="57" t="str">
        <f>IF(ISBLANK('Prediction Log'!$M267),"",IF('Prediction Log'!$M267='Prediction Log'!$H267, "Y", "N"))</f>
        <v/>
      </c>
      <c r="V267" s="52" t="str">
        <f>IF(ISBLANK('Prediction Log'!$M267), "",IF('Prediction Log'!$H267&lt;&gt;'Prediction Log'!$M267, "Y",IF(AND('Prediction Log'!$D267&gt;0, 'Prediction Log'!$P267&gt;'Prediction Log'!$D267), "Y", IF(AND('Prediction Log'!$D267&lt;0, 'Prediction Log'!$P267&lt;'Prediction Log'!$D267), "Y", IF('Prediction Log'!$P267='Prediction Log'!$D267, "PUSH", "N")))))</f>
        <v/>
      </c>
      <c r="W267" s="53" t="str">
        <f>IF(ISBLANK('Prediction Log'!$M267), "",IF(AND('Prediction Log'!$U267="Y", 'Prediction Log'!$V267="Y"), "Y", "N"))</f>
        <v/>
      </c>
      <c r="X267" s="54" t="str">
        <f>IF(ISBLANK('Prediction Log'!$M267),"",IF('Prediction Log'!$M267='Prediction Log'!$I267, "Y", "N"))</f>
        <v/>
      </c>
      <c r="Y267" s="54" t="str">
        <f>IF(ISBLANK('Prediction Log'!$M267), "", IF('Prediction Log'!$Z267="N", "N", "Y"))</f>
        <v/>
      </c>
      <c r="Z267" s="54" t="str">
        <f>IF(ISBLANK('Prediction Log'!$M267), "",IF('Prediction Log'!$I267&lt;&gt;'Prediction Log'!$M267, "Y",IF(AND('Prediction Log'!$E267&gt;0, 'Prediction Log'!$P267&gt;'Prediction Log'!$E267), "Y", IF(AND('Prediction Log'!$E267&lt;0, 'Prediction Log'!$P267&lt;'Prediction Log'!$E267), "Y", IF('Prediction Log'!$P267='Prediction Log'!$E267, "PUSH", "N")))))</f>
        <v/>
      </c>
      <c r="AA267" s="54" t="str">
        <f>IF(ISBLANK('Prediction Log'!$M267), "",IF(AND('Prediction Log'!$X267="Y", 'Prediction Log'!$Z267="Y"), "Y", "N"))</f>
        <v/>
      </c>
      <c r="AB267" s="53" t="str">
        <f>IF(ISBLANK('Prediction Log'!$M267), "",IF('Prediction Log'!$D267&gt;0, 'Prediction Log'!$P267-'Prediction Log'!$D267, IF('Prediction Log'!$D267&lt;0, -'Prediction Log'!$P267+'Prediction Log'!$D267, "NA")))</f>
        <v/>
      </c>
      <c r="AC267" s="53" t="str">
        <f>IF(ISBLANK('Prediction Log'!$M267), "",ABS('Prediction Log'!$AB267))</f>
        <v/>
      </c>
      <c r="AD267" s="54" t="str">
        <f>IF(ISBLANK('Prediction Log'!$M267), "",IF('Prediction Log'!$E267&gt;0, 'Prediction Log'!$P267-'Prediction Log'!$E267, IF('Prediction Log'!$E267&lt;0, -'Prediction Log'!$P267+'Prediction Log'!$E267, "NA")))</f>
        <v/>
      </c>
      <c r="AE267" s="54" t="str">
        <f>IF(ISBLANK('Prediction Log'!$M267), "",ABS('Prediction Log'!$AD267))</f>
        <v/>
      </c>
    </row>
    <row r="268" spans="1:31" x14ac:dyDescent="0.45">
      <c r="A268" t="str">
        <f>IF(ISBLANK(Games!$B268), "",Games!A268)</f>
        <v/>
      </c>
      <c r="B268" t="str">
        <f>IF(ISBLANK(Games!$B268), "",Games!B268)</f>
        <v/>
      </c>
      <c r="C268" t="str">
        <f>IF(ISBLANK(Games!$B268), "",Games!C268)</f>
        <v/>
      </c>
      <c r="D268" t="str">
        <f>IF(ISBLANK(Games!$B268), "",Games!D268)</f>
        <v/>
      </c>
      <c r="E268" t="str">
        <f>IF(ISBLANK(Games!$B268), "",Games!E268)</f>
        <v/>
      </c>
      <c r="F268" s="30" t="e">
        <f>'Calc - Win Probability'!N268</f>
        <v>#N/A</v>
      </c>
      <c r="G268" s="28" t="str">
        <f>Games!H268</f>
        <v/>
      </c>
      <c r="H268" s="64" t="str">
        <f>IF(ISBLANK(Games!B268), "", IF('Prediction Log'!$D268&lt;0, 'Prediction Log'!$B268, 'Prediction Log'!$C268))</f>
        <v/>
      </c>
      <c r="I268" s="60" t="str">
        <f>IF(ISBLANK(Games!$B268), "",Games!F268)</f>
        <v/>
      </c>
      <c r="J268" s="60" t="e">
        <f>IF('Prediction Log'!$F268&gt;0.5, 'Prediction Log'!$B268, IF('Prediction Log'!$F268&lt;0.5, 'Prediction Log'!$C268, "PICK"))</f>
        <v>#N/A</v>
      </c>
      <c r="K268" s="62" t="str">
        <f>IF(ISBLANK(Games!B268), "",IF('Prediction Log'!$J268='Prediction Log'!$B268, 'Prediction Log'!$F268, 1-'Prediction Log'!$F268))</f>
        <v/>
      </c>
      <c r="L268" s="28" t="str">
        <f>IF(ISBLANK(Games!$B268), "",Games!I268)</f>
        <v/>
      </c>
      <c r="P268" s="48" t="str">
        <f>IF(ISBLANK('Prediction Log'!$N268), "",'Prediction Log'!$O268-'Prediction Log'!$N268)</f>
        <v/>
      </c>
      <c r="Q268" s="55" t="str">
        <f>IF(ISBLANK('Prediction Log'!$N268), "",IF('Prediction Log'!$M268&lt;&gt;'Prediction Log'!$H268, "Y", IF(AND('Prediction Log'!$M268='Prediction Log'!$H268, ABS((-1*'Prediction Log'!$P268))&gt;ABS('Prediction Log'!$D268)), "Y", IF('Prediction Log'!$D268='Prediction Log'!$P268, "PUSH", "N"))))</f>
        <v/>
      </c>
      <c r="R268" s="56" t="str">
        <f>IF(ISBLANK('Prediction Log'!$M268), "",IF('Prediction Log'!$P268&lt;'Prediction Log'!$D268, "Y", IF('Prediction Log'!$P268='Prediction Log'!$D268, "PUSH", "N")))</f>
        <v/>
      </c>
      <c r="S268" s="56" t="str">
        <f>IF(ISBLANK('Prediction Log'!$M268), "",IF('Prediction Log'!$P268&lt;'Prediction Log'!$E268, "Y", IF('Prediction Log'!$P268='Prediction Log'!$E268, "PUSH", "N")))</f>
        <v/>
      </c>
      <c r="T268" s="66" t="str">
        <f>IF(ISBLANK('Prediction Log'!$M268), "",IF('Prediction Log'!$J268='Prediction Log'!$M268, "Y", "N"))</f>
        <v/>
      </c>
      <c r="U268" s="57" t="str">
        <f>IF(ISBLANK('Prediction Log'!$M268),"",IF('Prediction Log'!$M268='Prediction Log'!$H268, "Y", "N"))</f>
        <v/>
      </c>
      <c r="V268" s="52" t="str">
        <f>IF(ISBLANK('Prediction Log'!$M268), "",IF('Prediction Log'!$H268&lt;&gt;'Prediction Log'!$M268, "Y",IF(AND('Prediction Log'!$D268&gt;0, 'Prediction Log'!$P268&gt;'Prediction Log'!$D268), "Y", IF(AND('Prediction Log'!$D268&lt;0, 'Prediction Log'!$P268&lt;'Prediction Log'!$D268), "Y", IF('Prediction Log'!$P268='Prediction Log'!$D268, "PUSH", "N")))))</f>
        <v/>
      </c>
      <c r="W268" s="53" t="str">
        <f>IF(ISBLANK('Prediction Log'!$M268), "",IF(AND('Prediction Log'!$U268="Y", 'Prediction Log'!$V268="Y"), "Y", "N"))</f>
        <v/>
      </c>
      <c r="X268" s="54" t="str">
        <f>IF(ISBLANK('Prediction Log'!$M268),"",IF('Prediction Log'!$M268='Prediction Log'!$I268, "Y", "N"))</f>
        <v/>
      </c>
      <c r="Y268" s="54" t="str">
        <f>IF(ISBLANK('Prediction Log'!$M268), "", IF('Prediction Log'!$Z268="N", "N", "Y"))</f>
        <v/>
      </c>
      <c r="Z268" s="54" t="str">
        <f>IF(ISBLANK('Prediction Log'!$M268), "",IF('Prediction Log'!$I268&lt;&gt;'Prediction Log'!$M268, "Y",IF(AND('Prediction Log'!$E268&gt;0, 'Prediction Log'!$P268&gt;'Prediction Log'!$E268), "Y", IF(AND('Prediction Log'!$E268&lt;0, 'Prediction Log'!$P268&lt;'Prediction Log'!$E268), "Y", IF('Prediction Log'!$P268='Prediction Log'!$E268, "PUSH", "N")))))</f>
        <v/>
      </c>
      <c r="AA268" s="54" t="str">
        <f>IF(ISBLANK('Prediction Log'!$M268), "",IF(AND('Prediction Log'!$X268="Y", 'Prediction Log'!$Z268="Y"), "Y", "N"))</f>
        <v/>
      </c>
      <c r="AB268" s="53" t="str">
        <f>IF(ISBLANK('Prediction Log'!$M268), "",IF('Prediction Log'!$D268&gt;0, 'Prediction Log'!$P268-'Prediction Log'!$D268, IF('Prediction Log'!$D268&lt;0, -'Prediction Log'!$P268+'Prediction Log'!$D268, "NA")))</f>
        <v/>
      </c>
      <c r="AC268" s="53" t="str">
        <f>IF(ISBLANK('Prediction Log'!$M268), "",ABS('Prediction Log'!$AB268))</f>
        <v/>
      </c>
      <c r="AD268" s="54" t="str">
        <f>IF(ISBLANK('Prediction Log'!$M268), "",IF('Prediction Log'!$E268&gt;0, 'Prediction Log'!$P268-'Prediction Log'!$E268, IF('Prediction Log'!$E268&lt;0, -'Prediction Log'!$P268+'Prediction Log'!$E268, "NA")))</f>
        <v/>
      </c>
      <c r="AE268" s="54" t="str">
        <f>IF(ISBLANK('Prediction Log'!$M268), "",ABS('Prediction Log'!$AD268))</f>
        <v/>
      </c>
    </row>
    <row r="269" spans="1:31" x14ac:dyDescent="0.45">
      <c r="A269" t="str">
        <f>IF(ISBLANK(Games!$B269), "",Games!A269)</f>
        <v/>
      </c>
      <c r="B269" t="str">
        <f>IF(ISBLANK(Games!$B269), "",Games!B269)</f>
        <v/>
      </c>
      <c r="C269" t="str">
        <f>IF(ISBLANK(Games!$B269), "",Games!C269)</f>
        <v/>
      </c>
      <c r="D269" t="str">
        <f>IF(ISBLANK(Games!$B269), "",Games!D269)</f>
        <v/>
      </c>
      <c r="E269" t="str">
        <f>IF(ISBLANK(Games!$B269), "",Games!E269)</f>
        <v/>
      </c>
      <c r="F269" s="30" t="e">
        <f>'Calc - Win Probability'!N269</f>
        <v>#N/A</v>
      </c>
      <c r="G269" s="28" t="str">
        <f>Games!H269</f>
        <v/>
      </c>
      <c r="H269" s="64" t="str">
        <f>IF(ISBLANK(Games!B269), "", IF('Prediction Log'!$D269&lt;0, 'Prediction Log'!$B269, 'Prediction Log'!$C269))</f>
        <v/>
      </c>
      <c r="I269" s="60" t="str">
        <f>IF(ISBLANK(Games!$B269), "",Games!F269)</f>
        <v/>
      </c>
      <c r="J269" s="60" t="e">
        <f>IF('Prediction Log'!$F269&gt;0.5, 'Prediction Log'!$B269, IF('Prediction Log'!$F269&lt;0.5, 'Prediction Log'!$C269, "PICK"))</f>
        <v>#N/A</v>
      </c>
      <c r="K269" s="62" t="str">
        <f>IF(ISBLANK(Games!B269), "",IF('Prediction Log'!$J269='Prediction Log'!$B269, 'Prediction Log'!$F269, 1-'Prediction Log'!$F269))</f>
        <v/>
      </c>
      <c r="L269" s="28" t="str">
        <f>IF(ISBLANK(Games!$B269), "",Games!I269)</f>
        <v/>
      </c>
      <c r="P269" s="48" t="str">
        <f>IF(ISBLANK('Prediction Log'!$N269), "",'Prediction Log'!$O269-'Prediction Log'!$N269)</f>
        <v/>
      </c>
      <c r="Q269" s="55" t="str">
        <f>IF(ISBLANK('Prediction Log'!$N269), "",IF('Prediction Log'!$M269&lt;&gt;'Prediction Log'!$H269, "Y", IF(AND('Prediction Log'!$M269='Prediction Log'!$H269, ABS((-1*'Prediction Log'!$P269))&gt;ABS('Prediction Log'!$D269)), "Y", IF('Prediction Log'!$D269='Prediction Log'!$P269, "PUSH", "N"))))</f>
        <v/>
      </c>
      <c r="R269" s="56" t="str">
        <f>IF(ISBLANK('Prediction Log'!$M269), "",IF('Prediction Log'!$P269&lt;'Prediction Log'!$D269, "Y", IF('Prediction Log'!$P269='Prediction Log'!$D269, "PUSH", "N")))</f>
        <v/>
      </c>
      <c r="S269" s="56" t="str">
        <f>IF(ISBLANK('Prediction Log'!$M269), "",IF('Prediction Log'!$P269&lt;'Prediction Log'!$E269, "Y", IF('Prediction Log'!$P269='Prediction Log'!$E269, "PUSH", "N")))</f>
        <v/>
      </c>
      <c r="T269" s="66" t="str">
        <f>IF(ISBLANK('Prediction Log'!$M269), "",IF('Prediction Log'!$J269='Prediction Log'!$M269, "Y", "N"))</f>
        <v/>
      </c>
      <c r="U269" s="57" t="str">
        <f>IF(ISBLANK('Prediction Log'!$M269),"",IF('Prediction Log'!$M269='Prediction Log'!$H269, "Y", "N"))</f>
        <v/>
      </c>
      <c r="V269" s="52" t="str">
        <f>IF(ISBLANK('Prediction Log'!$M269), "",IF('Prediction Log'!$H269&lt;&gt;'Prediction Log'!$M269, "Y",IF(AND('Prediction Log'!$D269&gt;0, 'Prediction Log'!$P269&gt;'Prediction Log'!$D269), "Y", IF(AND('Prediction Log'!$D269&lt;0, 'Prediction Log'!$P269&lt;'Prediction Log'!$D269), "Y", IF('Prediction Log'!$P269='Prediction Log'!$D269, "PUSH", "N")))))</f>
        <v/>
      </c>
      <c r="W269" s="53" t="str">
        <f>IF(ISBLANK('Prediction Log'!$M269), "",IF(AND('Prediction Log'!$U269="Y", 'Prediction Log'!$V269="Y"), "Y", "N"))</f>
        <v/>
      </c>
      <c r="X269" s="54" t="str">
        <f>IF(ISBLANK('Prediction Log'!$M269),"",IF('Prediction Log'!$M269='Prediction Log'!$I269, "Y", "N"))</f>
        <v/>
      </c>
      <c r="Y269" s="54" t="str">
        <f>IF(ISBLANK('Prediction Log'!$M269), "", IF('Prediction Log'!$Z269="N", "N", "Y"))</f>
        <v/>
      </c>
      <c r="Z269" s="54" t="str">
        <f>IF(ISBLANK('Prediction Log'!$M269), "",IF('Prediction Log'!$I269&lt;&gt;'Prediction Log'!$M269, "Y",IF(AND('Prediction Log'!$E269&gt;0, 'Prediction Log'!$P269&gt;'Prediction Log'!$E269), "Y", IF(AND('Prediction Log'!$E269&lt;0, 'Prediction Log'!$P269&lt;'Prediction Log'!$E269), "Y", IF('Prediction Log'!$P269='Prediction Log'!$E269, "PUSH", "N")))))</f>
        <v/>
      </c>
      <c r="AA269" s="54" t="str">
        <f>IF(ISBLANK('Prediction Log'!$M269), "",IF(AND('Prediction Log'!$X269="Y", 'Prediction Log'!$Z269="Y"), "Y", "N"))</f>
        <v/>
      </c>
      <c r="AB269" s="53" t="str">
        <f>IF(ISBLANK('Prediction Log'!$M269), "",IF('Prediction Log'!$D269&gt;0, 'Prediction Log'!$P269-'Prediction Log'!$D269, IF('Prediction Log'!$D269&lt;0, -'Prediction Log'!$P269+'Prediction Log'!$D269, "NA")))</f>
        <v/>
      </c>
      <c r="AC269" s="53" t="str">
        <f>IF(ISBLANK('Prediction Log'!$M269), "",ABS('Prediction Log'!$AB269))</f>
        <v/>
      </c>
      <c r="AD269" s="54" t="str">
        <f>IF(ISBLANK('Prediction Log'!$M269), "",IF('Prediction Log'!$E269&gt;0, 'Prediction Log'!$P269-'Prediction Log'!$E269, IF('Prediction Log'!$E269&lt;0, -'Prediction Log'!$P269+'Prediction Log'!$E269, "NA")))</f>
        <v/>
      </c>
      <c r="AE269" s="54" t="str">
        <f>IF(ISBLANK('Prediction Log'!$M269), "",ABS('Prediction Log'!$AD269))</f>
        <v/>
      </c>
    </row>
    <row r="270" spans="1:31" x14ac:dyDescent="0.45">
      <c r="A270" t="str">
        <f>IF(ISBLANK(Games!$B270), "",Games!A270)</f>
        <v/>
      </c>
      <c r="B270" t="str">
        <f>IF(ISBLANK(Games!$B270), "",Games!B270)</f>
        <v/>
      </c>
      <c r="C270" t="str">
        <f>IF(ISBLANK(Games!$B270), "",Games!C270)</f>
        <v/>
      </c>
      <c r="D270" t="str">
        <f>IF(ISBLANK(Games!$B270), "",Games!D270)</f>
        <v/>
      </c>
      <c r="E270" t="str">
        <f>IF(ISBLANK(Games!$B270), "",Games!E270)</f>
        <v/>
      </c>
      <c r="F270" s="30" t="e">
        <f>'Calc - Win Probability'!N270</f>
        <v>#N/A</v>
      </c>
      <c r="G270" s="28" t="str">
        <f>Games!H270</f>
        <v/>
      </c>
      <c r="H270" s="64" t="str">
        <f>IF(ISBLANK(Games!B270), "", IF('Prediction Log'!$D270&lt;0, 'Prediction Log'!$B270, 'Prediction Log'!$C270))</f>
        <v/>
      </c>
      <c r="I270" s="60" t="str">
        <f>IF(ISBLANK(Games!$B270), "",Games!F270)</f>
        <v/>
      </c>
      <c r="J270" s="60" t="e">
        <f>IF('Prediction Log'!$F270&gt;0.5, 'Prediction Log'!$B270, IF('Prediction Log'!$F270&lt;0.5, 'Prediction Log'!$C270, "PICK"))</f>
        <v>#N/A</v>
      </c>
      <c r="K270" s="62" t="str">
        <f>IF(ISBLANK(Games!B270), "",IF('Prediction Log'!$J270='Prediction Log'!$B270, 'Prediction Log'!$F270, 1-'Prediction Log'!$F270))</f>
        <v/>
      </c>
      <c r="L270" s="28" t="str">
        <f>IF(ISBLANK(Games!$B270), "",Games!I270)</f>
        <v/>
      </c>
      <c r="P270" s="48" t="str">
        <f>IF(ISBLANK('Prediction Log'!$N270), "",'Prediction Log'!$O270-'Prediction Log'!$N270)</f>
        <v/>
      </c>
      <c r="Q270" s="55" t="str">
        <f>IF(ISBLANK('Prediction Log'!$N270), "",IF('Prediction Log'!$M270&lt;&gt;'Prediction Log'!$H270, "Y", IF(AND('Prediction Log'!$M270='Prediction Log'!$H270, ABS((-1*'Prediction Log'!$P270))&gt;ABS('Prediction Log'!$D270)), "Y", IF('Prediction Log'!$D270='Prediction Log'!$P270, "PUSH", "N"))))</f>
        <v/>
      </c>
      <c r="R270" s="56" t="str">
        <f>IF(ISBLANK('Prediction Log'!$M270), "",IF('Prediction Log'!$P270&lt;'Prediction Log'!$D270, "Y", IF('Prediction Log'!$P270='Prediction Log'!$D270, "PUSH", "N")))</f>
        <v/>
      </c>
      <c r="S270" s="56" t="str">
        <f>IF(ISBLANK('Prediction Log'!$M270), "",IF('Prediction Log'!$P270&lt;'Prediction Log'!$E270, "Y", IF('Prediction Log'!$P270='Prediction Log'!$E270, "PUSH", "N")))</f>
        <v/>
      </c>
      <c r="T270" s="66" t="str">
        <f>IF(ISBLANK('Prediction Log'!$M270), "",IF('Prediction Log'!$J270='Prediction Log'!$M270, "Y", "N"))</f>
        <v/>
      </c>
      <c r="U270" s="57" t="str">
        <f>IF(ISBLANK('Prediction Log'!$M270),"",IF('Prediction Log'!$M270='Prediction Log'!$H270, "Y", "N"))</f>
        <v/>
      </c>
      <c r="V270" s="52" t="str">
        <f>IF(ISBLANK('Prediction Log'!$M270), "",IF('Prediction Log'!$H270&lt;&gt;'Prediction Log'!$M270, "Y",IF(AND('Prediction Log'!$D270&gt;0, 'Prediction Log'!$P270&gt;'Prediction Log'!$D270), "Y", IF(AND('Prediction Log'!$D270&lt;0, 'Prediction Log'!$P270&lt;'Prediction Log'!$D270), "Y", IF('Prediction Log'!$P270='Prediction Log'!$D270, "PUSH", "N")))))</f>
        <v/>
      </c>
      <c r="W270" s="53" t="str">
        <f>IF(ISBLANK('Prediction Log'!$M270), "",IF(AND('Prediction Log'!$U270="Y", 'Prediction Log'!$V270="Y"), "Y", "N"))</f>
        <v/>
      </c>
      <c r="X270" s="54" t="str">
        <f>IF(ISBLANK('Prediction Log'!$M270),"",IF('Prediction Log'!$M270='Prediction Log'!$I270, "Y", "N"))</f>
        <v/>
      </c>
      <c r="Y270" s="54" t="str">
        <f>IF(ISBLANK('Prediction Log'!$M270), "", IF('Prediction Log'!$Z270="N", "N", "Y"))</f>
        <v/>
      </c>
      <c r="Z270" s="54" t="str">
        <f>IF(ISBLANK('Prediction Log'!$M270), "",IF('Prediction Log'!$I270&lt;&gt;'Prediction Log'!$M270, "Y",IF(AND('Prediction Log'!$E270&gt;0, 'Prediction Log'!$P270&gt;'Prediction Log'!$E270), "Y", IF(AND('Prediction Log'!$E270&lt;0, 'Prediction Log'!$P270&lt;'Prediction Log'!$E270), "Y", IF('Prediction Log'!$P270='Prediction Log'!$E270, "PUSH", "N")))))</f>
        <v/>
      </c>
      <c r="AA270" s="54" t="str">
        <f>IF(ISBLANK('Prediction Log'!$M270), "",IF(AND('Prediction Log'!$X270="Y", 'Prediction Log'!$Z270="Y"), "Y", "N"))</f>
        <v/>
      </c>
      <c r="AB270" s="53" t="str">
        <f>IF(ISBLANK('Prediction Log'!$M270), "",IF('Prediction Log'!$D270&gt;0, 'Prediction Log'!$P270-'Prediction Log'!$D270, IF('Prediction Log'!$D270&lt;0, -'Prediction Log'!$P270+'Prediction Log'!$D270, "NA")))</f>
        <v/>
      </c>
      <c r="AC270" s="53" t="str">
        <f>IF(ISBLANK('Prediction Log'!$M270), "",ABS('Prediction Log'!$AB270))</f>
        <v/>
      </c>
      <c r="AD270" s="54" t="str">
        <f>IF(ISBLANK('Prediction Log'!$M270), "",IF('Prediction Log'!$E270&gt;0, 'Prediction Log'!$P270-'Prediction Log'!$E270, IF('Prediction Log'!$E270&lt;0, -'Prediction Log'!$P270+'Prediction Log'!$E270, "NA")))</f>
        <v/>
      </c>
      <c r="AE270" s="54" t="str">
        <f>IF(ISBLANK('Prediction Log'!$M270), "",ABS('Prediction Log'!$AD270))</f>
        <v/>
      </c>
    </row>
    <row r="271" spans="1:31" x14ac:dyDescent="0.45">
      <c r="A271" t="str">
        <f>IF(ISBLANK(Games!$B271), "",Games!A271)</f>
        <v/>
      </c>
      <c r="B271" t="str">
        <f>IF(ISBLANK(Games!$B271), "",Games!B271)</f>
        <v/>
      </c>
      <c r="C271" t="str">
        <f>IF(ISBLANK(Games!$B271), "",Games!C271)</f>
        <v/>
      </c>
      <c r="D271" t="str">
        <f>IF(ISBLANK(Games!$B271), "",Games!D271)</f>
        <v/>
      </c>
      <c r="E271" t="str">
        <f>IF(ISBLANK(Games!$B271), "",Games!E271)</f>
        <v/>
      </c>
      <c r="F271" s="30" t="e">
        <f>'Calc - Win Probability'!N271</f>
        <v>#N/A</v>
      </c>
      <c r="G271" s="28" t="str">
        <f>Games!H271</f>
        <v/>
      </c>
      <c r="H271" s="64" t="str">
        <f>IF(ISBLANK(Games!B271), "", IF('Prediction Log'!$D271&lt;0, 'Prediction Log'!$B271, 'Prediction Log'!$C271))</f>
        <v/>
      </c>
      <c r="I271" s="60" t="str">
        <f>IF(ISBLANK(Games!$B271), "",Games!F271)</f>
        <v/>
      </c>
      <c r="J271" s="60" t="e">
        <f>IF('Prediction Log'!$F271&gt;0.5, 'Prediction Log'!$B271, IF('Prediction Log'!$F271&lt;0.5, 'Prediction Log'!$C271, "PICK"))</f>
        <v>#N/A</v>
      </c>
      <c r="K271" s="62" t="str">
        <f>IF(ISBLANK(Games!B271), "",IF('Prediction Log'!$J271='Prediction Log'!$B271, 'Prediction Log'!$F271, 1-'Prediction Log'!$F271))</f>
        <v/>
      </c>
      <c r="L271" s="28" t="str">
        <f>IF(ISBLANK(Games!$B271), "",Games!I271)</f>
        <v/>
      </c>
      <c r="P271" s="48" t="str">
        <f>IF(ISBLANK('Prediction Log'!$N271), "",'Prediction Log'!$O271-'Prediction Log'!$N271)</f>
        <v/>
      </c>
      <c r="Q271" s="55" t="str">
        <f>IF(ISBLANK('Prediction Log'!$N271), "",IF('Prediction Log'!$M271&lt;&gt;'Prediction Log'!$H271, "Y", IF(AND('Prediction Log'!$M271='Prediction Log'!$H271, ABS((-1*'Prediction Log'!$P271))&gt;ABS('Prediction Log'!$D271)), "Y", IF('Prediction Log'!$D271='Prediction Log'!$P271, "PUSH", "N"))))</f>
        <v/>
      </c>
      <c r="R271" s="56" t="str">
        <f>IF(ISBLANK('Prediction Log'!$M271), "",IF('Prediction Log'!$P271&lt;'Prediction Log'!$D271, "Y", IF('Prediction Log'!$P271='Prediction Log'!$D271, "PUSH", "N")))</f>
        <v/>
      </c>
      <c r="S271" s="56" t="str">
        <f>IF(ISBLANK('Prediction Log'!$M271), "",IF('Prediction Log'!$P271&lt;'Prediction Log'!$E271, "Y", IF('Prediction Log'!$P271='Prediction Log'!$E271, "PUSH", "N")))</f>
        <v/>
      </c>
      <c r="T271" s="66" t="str">
        <f>IF(ISBLANK('Prediction Log'!$M271), "",IF('Prediction Log'!$J271='Prediction Log'!$M271, "Y", "N"))</f>
        <v/>
      </c>
      <c r="U271" s="57" t="str">
        <f>IF(ISBLANK('Prediction Log'!$M271),"",IF('Prediction Log'!$M271='Prediction Log'!$H271, "Y", "N"))</f>
        <v/>
      </c>
      <c r="V271" s="52" t="str">
        <f>IF(ISBLANK('Prediction Log'!$M271), "",IF('Prediction Log'!$H271&lt;&gt;'Prediction Log'!$M271, "Y",IF(AND('Prediction Log'!$D271&gt;0, 'Prediction Log'!$P271&gt;'Prediction Log'!$D271), "Y", IF(AND('Prediction Log'!$D271&lt;0, 'Prediction Log'!$P271&lt;'Prediction Log'!$D271), "Y", IF('Prediction Log'!$P271='Prediction Log'!$D271, "PUSH", "N")))))</f>
        <v/>
      </c>
      <c r="W271" s="53" t="str">
        <f>IF(ISBLANK('Prediction Log'!$M271), "",IF(AND('Prediction Log'!$U271="Y", 'Prediction Log'!$V271="Y"), "Y", "N"))</f>
        <v/>
      </c>
      <c r="X271" s="54" t="str">
        <f>IF(ISBLANK('Prediction Log'!$M271),"",IF('Prediction Log'!$M271='Prediction Log'!$I271, "Y", "N"))</f>
        <v/>
      </c>
      <c r="Y271" s="54" t="str">
        <f>IF(ISBLANK('Prediction Log'!$M271), "", IF('Prediction Log'!$Z271="N", "N", "Y"))</f>
        <v/>
      </c>
      <c r="Z271" s="54" t="str">
        <f>IF(ISBLANK('Prediction Log'!$M271), "",IF('Prediction Log'!$I271&lt;&gt;'Prediction Log'!$M271, "Y",IF(AND('Prediction Log'!$E271&gt;0, 'Prediction Log'!$P271&gt;'Prediction Log'!$E271), "Y", IF(AND('Prediction Log'!$E271&lt;0, 'Prediction Log'!$P271&lt;'Prediction Log'!$E271), "Y", IF('Prediction Log'!$P271='Prediction Log'!$E271, "PUSH", "N")))))</f>
        <v/>
      </c>
      <c r="AA271" s="54" t="str">
        <f>IF(ISBLANK('Prediction Log'!$M271), "",IF(AND('Prediction Log'!$X271="Y", 'Prediction Log'!$Z271="Y"), "Y", "N"))</f>
        <v/>
      </c>
      <c r="AB271" s="53" t="str">
        <f>IF(ISBLANK('Prediction Log'!$M271), "",IF('Prediction Log'!$D271&gt;0, 'Prediction Log'!$P271-'Prediction Log'!$D271, IF('Prediction Log'!$D271&lt;0, -'Prediction Log'!$P271+'Prediction Log'!$D271, "NA")))</f>
        <v/>
      </c>
      <c r="AC271" s="53" t="str">
        <f>IF(ISBLANK('Prediction Log'!$M271), "",ABS('Prediction Log'!$AB271))</f>
        <v/>
      </c>
      <c r="AD271" s="54" t="str">
        <f>IF(ISBLANK('Prediction Log'!$M271), "",IF('Prediction Log'!$E271&gt;0, 'Prediction Log'!$P271-'Prediction Log'!$E271, IF('Prediction Log'!$E271&lt;0, -'Prediction Log'!$P271+'Prediction Log'!$E271, "NA")))</f>
        <v/>
      </c>
      <c r="AE271" s="54" t="str">
        <f>IF(ISBLANK('Prediction Log'!$M271), "",ABS('Prediction Log'!$AD271))</f>
        <v/>
      </c>
    </row>
    <row r="272" spans="1:31" x14ac:dyDescent="0.45">
      <c r="A272" t="str">
        <f>IF(ISBLANK(Games!$B272), "",Games!A272)</f>
        <v/>
      </c>
      <c r="B272" t="str">
        <f>IF(ISBLANK(Games!$B272), "",Games!B272)</f>
        <v/>
      </c>
      <c r="C272" t="str">
        <f>IF(ISBLANK(Games!$B272), "",Games!C272)</f>
        <v/>
      </c>
      <c r="D272" t="str">
        <f>IF(ISBLANK(Games!$B272), "",Games!D272)</f>
        <v/>
      </c>
      <c r="E272" t="str">
        <f>IF(ISBLANK(Games!$B272), "",Games!E272)</f>
        <v/>
      </c>
      <c r="F272" s="30" t="e">
        <f>'Calc - Win Probability'!N272</f>
        <v>#N/A</v>
      </c>
      <c r="G272" s="28" t="str">
        <f>Games!H272</f>
        <v/>
      </c>
      <c r="H272" s="64" t="str">
        <f>IF(ISBLANK(Games!B272), "", IF('Prediction Log'!$D272&lt;0, 'Prediction Log'!$B272, 'Prediction Log'!$C272))</f>
        <v/>
      </c>
      <c r="I272" s="60" t="str">
        <f>IF(ISBLANK(Games!$B272), "",Games!F272)</f>
        <v/>
      </c>
      <c r="J272" s="60" t="e">
        <f>IF('Prediction Log'!$F272&gt;0.5, 'Prediction Log'!$B272, IF('Prediction Log'!$F272&lt;0.5, 'Prediction Log'!$C272, "PICK"))</f>
        <v>#N/A</v>
      </c>
      <c r="K272" s="62" t="str">
        <f>IF(ISBLANK(Games!B272), "",IF('Prediction Log'!$J272='Prediction Log'!$B272, 'Prediction Log'!$F272, 1-'Prediction Log'!$F272))</f>
        <v/>
      </c>
      <c r="L272" s="28" t="str">
        <f>IF(ISBLANK(Games!$B272), "",Games!I272)</f>
        <v/>
      </c>
      <c r="P272" s="48" t="str">
        <f>IF(ISBLANK('Prediction Log'!$N272), "",'Prediction Log'!$O272-'Prediction Log'!$N272)</f>
        <v/>
      </c>
      <c r="Q272" s="55" t="str">
        <f>IF(ISBLANK('Prediction Log'!$N272), "",IF('Prediction Log'!$M272&lt;&gt;'Prediction Log'!$H272, "Y", IF(AND('Prediction Log'!$M272='Prediction Log'!$H272, ABS((-1*'Prediction Log'!$P272))&gt;ABS('Prediction Log'!$D272)), "Y", IF('Prediction Log'!$D272='Prediction Log'!$P272, "PUSH", "N"))))</f>
        <v/>
      </c>
      <c r="R272" s="56" t="str">
        <f>IF(ISBLANK('Prediction Log'!$M272), "",IF('Prediction Log'!$P272&lt;'Prediction Log'!$D272, "Y", IF('Prediction Log'!$P272='Prediction Log'!$D272, "PUSH", "N")))</f>
        <v/>
      </c>
      <c r="S272" s="56" t="str">
        <f>IF(ISBLANK('Prediction Log'!$M272), "",IF('Prediction Log'!$P272&lt;'Prediction Log'!$E272, "Y", IF('Prediction Log'!$P272='Prediction Log'!$E272, "PUSH", "N")))</f>
        <v/>
      </c>
      <c r="T272" s="66" t="str">
        <f>IF(ISBLANK('Prediction Log'!$M272), "",IF('Prediction Log'!$J272='Prediction Log'!$M272, "Y", "N"))</f>
        <v/>
      </c>
      <c r="U272" s="57" t="str">
        <f>IF(ISBLANK('Prediction Log'!$M272),"",IF('Prediction Log'!$M272='Prediction Log'!$H272, "Y", "N"))</f>
        <v/>
      </c>
      <c r="V272" s="52" t="str">
        <f>IF(ISBLANK('Prediction Log'!$M272), "",IF('Prediction Log'!$H272&lt;&gt;'Prediction Log'!$M272, "Y",IF(AND('Prediction Log'!$D272&gt;0, 'Prediction Log'!$P272&gt;'Prediction Log'!$D272), "Y", IF(AND('Prediction Log'!$D272&lt;0, 'Prediction Log'!$P272&lt;'Prediction Log'!$D272), "Y", IF('Prediction Log'!$P272='Prediction Log'!$D272, "PUSH", "N")))))</f>
        <v/>
      </c>
      <c r="W272" s="53" t="str">
        <f>IF(ISBLANK('Prediction Log'!$M272), "",IF(AND('Prediction Log'!$U272="Y", 'Prediction Log'!$V272="Y"), "Y", "N"))</f>
        <v/>
      </c>
      <c r="X272" s="54" t="str">
        <f>IF(ISBLANK('Prediction Log'!$M272),"",IF('Prediction Log'!$M272='Prediction Log'!$I272, "Y", "N"))</f>
        <v/>
      </c>
      <c r="Y272" s="54" t="str">
        <f>IF(ISBLANK('Prediction Log'!$M272), "", IF('Prediction Log'!$Z272="N", "N", "Y"))</f>
        <v/>
      </c>
      <c r="Z272" s="54" t="str">
        <f>IF(ISBLANK('Prediction Log'!$M272), "",IF('Prediction Log'!$I272&lt;&gt;'Prediction Log'!$M272, "Y",IF(AND('Prediction Log'!$E272&gt;0, 'Prediction Log'!$P272&gt;'Prediction Log'!$E272), "Y", IF(AND('Prediction Log'!$E272&lt;0, 'Prediction Log'!$P272&lt;'Prediction Log'!$E272), "Y", IF('Prediction Log'!$P272='Prediction Log'!$E272, "PUSH", "N")))))</f>
        <v/>
      </c>
      <c r="AA272" s="54" t="str">
        <f>IF(ISBLANK('Prediction Log'!$M272), "",IF(AND('Prediction Log'!$X272="Y", 'Prediction Log'!$Z272="Y"), "Y", "N"))</f>
        <v/>
      </c>
      <c r="AB272" s="53" t="str">
        <f>IF(ISBLANK('Prediction Log'!$M272), "",IF('Prediction Log'!$D272&gt;0, 'Prediction Log'!$P272-'Prediction Log'!$D272, IF('Prediction Log'!$D272&lt;0, -'Prediction Log'!$P272+'Prediction Log'!$D272, "NA")))</f>
        <v/>
      </c>
      <c r="AC272" s="53" t="str">
        <f>IF(ISBLANK('Prediction Log'!$M272), "",ABS('Prediction Log'!$AB272))</f>
        <v/>
      </c>
      <c r="AD272" s="54" t="str">
        <f>IF(ISBLANK('Prediction Log'!$M272), "",IF('Prediction Log'!$E272&gt;0, 'Prediction Log'!$P272-'Prediction Log'!$E272, IF('Prediction Log'!$E272&lt;0, -'Prediction Log'!$P272+'Prediction Log'!$E272, "NA")))</f>
        <v/>
      </c>
      <c r="AE272" s="54" t="str">
        <f>IF(ISBLANK('Prediction Log'!$M272), "",ABS('Prediction Log'!$AD272))</f>
        <v/>
      </c>
    </row>
    <row r="273" spans="1:31" x14ac:dyDescent="0.45">
      <c r="A273" t="str">
        <f>IF(ISBLANK(Games!$B273), "",Games!A273)</f>
        <v/>
      </c>
      <c r="B273" t="str">
        <f>IF(ISBLANK(Games!$B273), "",Games!B273)</f>
        <v/>
      </c>
      <c r="C273" t="str">
        <f>IF(ISBLANK(Games!$B273), "",Games!C273)</f>
        <v/>
      </c>
      <c r="D273" t="str">
        <f>IF(ISBLANK(Games!$B273), "",Games!D273)</f>
        <v/>
      </c>
      <c r="E273" t="str">
        <f>IF(ISBLANK(Games!$B273), "",Games!E273)</f>
        <v/>
      </c>
      <c r="F273" s="30" t="e">
        <f>'Calc - Win Probability'!N273</f>
        <v>#N/A</v>
      </c>
      <c r="G273" s="28" t="str">
        <f>Games!H273</f>
        <v/>
      </c>
      <c r="H273" s="64" t="str">
        <f>IF(ISBLANK(Games!B273), "", IF('Prediction Log'!$D273&lt;0, 'Prediction Log'!$B273, 'Prediction Log'!$C273))</f>
        <v/>
      </c>
      <c r="I273" s="60" t="str">
        <f>IF(ISBLANK(Games!$B273), "",Games!F273)</f>
        <v/>
      </c>
      <c r="J273" s="60" t="e">
        <f>IF('Prediction Log'!$F273&gt;0.5, 'Prediction Log'!$B273, IF('Prediction Log'!$F273&lt;0.5, 'Prediction Log'!$C273, "PICK"))</f>
        <v>#N/A</v>
      </c>
      <c r="K273" s="62" t="str">
        <f>IF(ISBLANK(Games!B273), "",IF('Prediction Log'!$J273='Prediction Log'!$B273, 'Prediction Log'!$F273, 1-'Prediction Log'!$F273))</f>
        <v/>
      </c>
      <c r="L273" s="28" t="str">
        <f>IF(ISBLANK(Games!$B273), "",Games!I273)</f>
        <v/>
      </c>
      <c r="P273" s="48" t="str">
        <f>IF(ISBLANK('Prediction Log'!$N273), "",'Prediction Log'!$O273-'Prediction Log'!$N273)</f>
        <v/>
      </c>
      <c r="Q273" s="55" t="str">
        <f>IF(ISBLANK('Prediction Log'!$N273), "",IF('Prediction Log'!$M273&lt;&gt;'Prediction Log'!$H273, "Y", IF(AND('Prediction Log'!$M273='Prediction Log'!$H273, ABS((-1*'Prediction Log'!$P273))&gt;ABS('Prediction Log'!$D273)), "Y", IF('Prediction Log'!$D273='Prediction Log'!$P273, "PUSH", "N"))))</f>
        <v/>
      </c>
      <c r="R273" s="56" t="str">
        <f>IF(ISBLANK('Prediction Log'!$M273), "",IF('Prediction Log'!$P273&lt;'Prediction Log'!$D273, "Y", IF('Prediction Log'!$P273='Prediction Log'!$D273, "PUSH", "N")))</f>
        <v/>
      </c>
      <c r="S273" s="56" t="str">
        <f>IF(ISBLANK('Prediction Log'!$M273), "",IF('Prediction Log'!$P273&lt;'Prediction Log'!$E273, "Y", IF('Prediction Log'!$P273='Prediction Log'!$E273, "PUSH", "N")))</f>
        <v/>
      </c>
      <c r="T273" s="66" t="str">
        <f>IF(ISBLANK('Prediction Log'!$M273), "",IF('Prediction Log'!$J273='Prediction Log'!$M273, "Y", "N"))</f>
        <v/>
      </c>
      <c r="U273" s="57" t="str">
        <f>IF(ISBLANK('Prediction Log'!$M273),"",IF('Prediction Log'!$M273='Prediction Log'!$H273, "Y", "N"))</f>
        <v/>
      </c>
      <c r="V273" s="52" t="str">
        <f>IF(ISBLANK('Prediction Log'!$M273), "",IF('Prediction Log'!$H273&lt;&gt;'Prediction Log'!$M273, "Y",IF(AND('Prediction Log'!$D273&gt;0, 'Prediction Log'!$P273&gt;'Prediction Log'!$D273), "Y", IF(AND('Prediction Log'!$D273&lt;0, 'Prediction Log'!$P273&lt;'Prediction Log'!$D273), "Y", IF('Prediction Log'!$P273='Prediction Log'!$D273, "PUSH", "N")))))</f>
        <v/>
      </c>
      <c r="W273" s="53" t="str">
        <f>IF(ISBLANK('Prediction Log'!$M273), "",IF(AND('Prediction Log'!$U273="Y", 'Prediction Log'!$V273="Y"), "Y", "N"))</f>
        <v/>
      </c>
      <c r="X273" s="54" t="str">
        <f>IF(ISBLANK('Prediction Log'!$M273),"",IF('Prediction Log'!$M273='Prediction Log'!$I273, "Y", "N"))</f>
        <v/>
      </c>
      <c r="Y273" s="54" t="str">
        <f>IF(ISBLANK('Prediction Log'!$M273), "", IF('Prediction Log'!$Z273="N", "N", "Y"))</f>
        <v/>
      </c>
      <c r="Z273" s="54" t="str">
        <f>IF(ISBLANK('Prediction Log'!$M273), "",IF('Prediction Log'!$I273&lt;&gt;'Prediction Log'!$M273, "Y",IF(AND('Prediction Log'!$E273&gt;0, 'Prediction Log'!$P273&gt;'Prediction Log'!$E273), "Y", IF(AND('Prediction Log'!$E273&lt;0, 'Prediction Log'!$P273&lt;'Prediction Log'!$E273), "Y", IF('Prediction Log'!$P273='Prediction Log'!$E273, "PUSH", "N")))))</f>
        <v/>
      </c>
      <c r="AA273" s="54" t="str">
        <f>IF(ISBLANK('Prediction Log'!$M273), "",IF(AND('Prediction Log'!$X273="Y", 'Prediction Log'!$Z273="Y"), "Y", "N"))</f>
        <v/>
      </c>
      <c r="AB273" s="53" t="str">
        <f>IF(ISBLANK('Prediction Log'!$M273), "",IF('Prediction Log'!$D273&gt;0, 'Prediction Log'!$P273-'Prediction Log'!$D273, IF('Prediction Log'!$D273&lt;0, -'Prediction Log'!$P273+'Prediction Log'!$D273, "NA")))</f>
        <v/>
      </c>
      <c r="AC273" s="53" t="str">
        <f>IF(ISBLANK('Prediction Log'!$M273), "",ABS('Prediction Log'!$AB273))</f>
        <v/>
      </c>
      <c r="AD273" s="54" t="str">
        <f>IF(ISBLANK('Prediction Log'!$M273), "",IF('Prediction Log'!$E273&gt;0, 'Prediction Log'!$P273-'Prediction Log'!$E273, IF('Prediction Log'!$E273&lt;0, -'Prediction Log'!$P273+'Prediction Log'!$E273, "NA")))</f>
        <v/>
      </c>
      <c r="AE273" s="54" t="str">
        <f>IF(ISBLANK('Prediction Log'!$M273), "",ABS('Prediction Log'!$AD273))</f>
        <v/>
      </c>
    </row>
    <row r="274" spans="1:31" x14ac:dyDescent="0.45">
      <c r="A274" t="str">
        <f>IF(ISBLANK(Games!$B274), "",Games!A274)</f>
        <v/>
      </c>
      <c r="B274" t="str">
        <f>IF(ISBLANK(Games!$B274), "",Games!B274)</f>
        <v/>
      </c>
      <c r="C274" t="str">
        <f>IF(ISBLANK(Games!$B274), "",Games!C274)</f>
        <v/>
      </c>
      <c r="D274" t="str">
        <f>IF(ISBLANK(Games!$B274), "",Games!D274)</f>
        <v/>
      </c>
      <c r="E274" t="str">
        <f>IF(ISBLANK(Games!$B274), "",Games!E274)</f>
        <v/>
      </c>
      <c r="F274" s="30" t="e">
        <f>'Calc - Win Probability'!N274</f>
        <v>#N/A</v>
      </c>
      <c r="G274" s="28" t="str">
        <f>Games!H274</f>
        <v/>
      </c>
      <c r="H274" s="64" t="str">
        <f>IF(ISBLANK(Games!B274), "", IF('Prediction Log'!$D274&lt;0, 'Prediction Log'!$B274, 'Prediction Log'!$C274))</f>
        <v/>
      </c>
      <c r="I274" s="60" t="str">
        <f>IF(ISBLANK(Games!$B274), "",Games!F274)</f>
        <v/>
      </c>
      <c r="J274" s="60" t="e">
        <f>IF('Prediction Log'!$F274&gt;0.5, 'Prediction Log'!$B274, IF('Prediction Log'!$F274&lt;0.5, 'Prediction Log'!$C274, "PICK"))</f>
        <v>#N/A</v>
      </c>
      <c r="K274" s="62" t="str">
        <f>IF(ISBLANK(Games!B274), "",IF('Prediction Log'!$J274='Prediction Log'!$B274, 'Prediction Log'!$F274, 1-'Prediction Log'!$F274))</f>
        <v/>
      </c>
      <c r="L274" s="28" t="str">
        <f>IF(ISBLANK(Games!$B274), "",Games!I274)</f>
        <v/>
      </c>
      <c r="P274" s="48" t="str">
        <f>IF(ISBLANK('Prediction Log'!$N274), "",'Prediction Log'!$O274-'Prediction Log'!$N274)</f>
        <v/>
      </c>
      <c r="Q274" s="55" t="str">
        <f>IF(ISBLANK('Prediction Log'!$N274), "",IF('Prediction Log'!$M274&lt;&gt;'Prediction Log'!$H274, "Y", IF(AND('Prediction Log'!$M274='Prediction Log'!$H274, ABS((-1*'Prediction Log'!$P274))&gt;ABS('Prediction Log'!$D274)), "Y", IF('Prediction Log'!$D274='Prediction Log'!$P274, "PUSH", "N"))))</f>
        <v/>
      </c>
      <c r="R274" s="56" t="str">
        <f>IF(ISBLANK('Prediction Log'!$M274), "",IF('Prediction Log'!$P274&lt;'Prediction Log'!$D274, "Y", IF('Prediction Log'!$P274='Prediction Log'!$D274, "PUSH", "N")))</f>
        <v/>
      </c>
      <c r="S274" s="56" t="str">
        <f>IF(ISBLANK('Prediction Log'!$M274), "",IF('Prediction Log'!$P274&lt;'Prediction Log'!$E274, "Y", IF('Prediction Log'!$P274='Prediction Log'!$E274, "PUSH", "N")))</f>
        <v/>
      </c>
      <c r="T274" s="66" t="str">
        <f>IF(ISBLANK('Prediction Log'!$M274), "",IF('Prediction Log'!$J274='Prediction Log'!$M274, "Y", "N"))</f>
        <v/>
      </c>
      <c r="U274" s="57" t="str">
        <f>IF(ISBLANK('Prediction Log'!$M274),"",IF('Prediction Log'!$M274='Prediction Log'!$H274, "Y", "N"))</f>
        <v/>
      </c>
      <c r="V274" s="52" t="str">
        <f>IF(ISBLANK('Prediction Log'!$M274), "",IF('Prediction Log'!$H274&lt;&gt;'Prediction Log'!$M274, "Y",IF(AND('Prediction Log'!$D274&gt;0, 'Prediction Log'!$P274&gt;'Prediction Log'!$D274), "Y", IF(AND('Prediction Log'!$D274&lt;0, 'Prediction Log'!$P274&lt;'Prediction Log'!$D274), "Y", IF('Prediction Log'!$P274='Prediction Log'!$D274, "PUSH", "N")))))</f>
        <v/>
      </c>
      <c r="W274" s="53" t="str">
        <f>IF(ISBLANK('Prediction Log'!$M274), "",IF(AND('Prediction Log'!$U274="Y", 'Prediction Log'!$V274="Y"), "Y", "N"))</f>
        <v/>
      </c>
      <c r="X274" s="54" t="str">
        <f>IF(ISBLANK('Prediction Log'!$M274),"",IF('Prediction Log'!$M274='Prediction Log'!$I274, "Y", "N"))</f>
        <v/>
      </c>
      <c r="Y274" s="54" t="str">
        <f>IF(ISBLANK('Prediction Log'!$M274), "", IF('Prediction Log'!$Z274="N", "N", "Y"))</f>
        <v/>
      </c>
      <c r="Z274" s="54" t="str">
        <f>IF(ISBLANK('Prediction Log'!$M274), "",IF('Prediction Log'!$I274&lt;&gt;'Prediction Log'!$M274, "Y",IF(AND('Prediction Log'!$E274&gt;0, 'Prediction Log'!$P274&gt;'Prediction Log'!$E274), "Y", IF(AND('Prediction Log'!$E274&lt;0, 'Prediction Log'!$P274&lt;'Prediction Log'!$E274), "Y", IF('Prediction Log'!$P274='Prediction Log'!$E274, "PUSH", "N")))))</f>
        <v/>
      </c>
      <c r="AA274" s="54" t="str">
        <f>IF(ISBLANK('Prediction Log'!$M274), "",IF(AND('Prediction Log'!$X274="Y", 'Prediction Log'!$Z274="Y"), "Y", "N"))</f>
        <v/>
      </c>
      <c r="AB274" s="53" t="str">
        <f>IF(ISBLANK('Prediction Log'!$M274), "",IF('Prediction Log'!$D274&gt;0, 'Prediction Log'!$P274-'Prediction Log'!$D274, IF('Prediction Log'!$D274&lt;0, -'Prediction Log'!$P274+'Prediction Log'!$D274, "NA")))</f>
        <v/>
      </c>
      <c r="AC274" s="53" t="str">
        <f>IF(ISBLANK('Prediction Log'!$M274), "",ABS('Prediction Log'!$AB274))</f>
        <v/>
      </c>
      <c r="AD274" s="54" t="str">
        <f>IF(ISBLANK('Prediction Log'!$M274), "",IF('Prediction Log'!$E274&gt;0, 'Prediction Log'!$P274-'Prediction Log'!$E274, IF('Prediction Log'!$E274&lt;0, -'Prediction Log'!$P274+'Prediction Log'!$E274, "NA")))</f>
        <v/>
      </c>
      <c r="AE274" s="54" t="str">
        <f>IF(ISBLANK('Prediction Log'!$M274), "",ABS('Prediction Log'!$AD274))</f>
        <v/>
      </c>
    </row>
    <row r="275" spans="1:31" x14ac:dyDescent="0.45">
      <c r="A275" t="str">
        <f>IF(ISBLANK(Games!$B275), "",Games!A275)</f>
        <v/>
      </c>
      <c r="B275" t="str">
        <f>IF(ISBLANK(Games!$B275), "",Games!B275)</f>
        <v/>
      </c>
      <c r="C275" t="str">
        <f>IF(ISBLANK(Games!$B275), "",Games!C275)</f>
        <v/>
      </c>
      <c r="D275" t="str">
        <f>IF(ISBLANK(Games!$B275), "",Games!D275)</f>
        <v/>
      </c>
      <c r="E275" t="str">
        <f>IF(ISBLANK(Games!$B275), "",Games!E275)</f>
        <v/>
      </c>
      <c r="F275" s="30" t="e">
        <f>'Calc - Win Probability'!N275</f>
        <v>#N/A</v>
      </c>
      <c r="G275" s="28" t="str">
        <f>Games!H275</f>
        <v/>
      </c>
      <c r="H275" s="64" t="str">
        <f>IF(ISBLANK(Games!B275), "", IF('Prediction Log'!$D275&lt;0, 'Prediction Log'!$B275, 'Prediction Log'!$C275))</f>
        <v/>
      </c>
      <c r="I275" s="60" t="str">
        <f>IF(ISBLANK(Games!$B275), "",Games!F275)</f>
        <v/>
      </c>
      <c r="J275" s="60" t="e">
        <f>IF('Prediction Log'!$F275&gt;0.5, 'Prediction Log'!$B275, IF('Prediction Log'!$F275&lt;0.5, 'Prediction Log'!$C275, "PICK"))</f>
        <v>#N/A</v>
      </c>
      <c r="K275" s="62" t="str">
        <f>IF(ISBLANK(Games!B275), "",IF('Prediction Log'!$J275='Prediction Log'!$B275, 'Prediction Log'!$F275, 1-'Prediction Log'!$F275))</f>
        <v/>
      </c>
      <c r="L275" s="28" t="str">
        <f>IF(ISBLANK(Games!$B275), "",Games!I275)</f>
        <v/>
      </c>
      <c r="P275" s="48" t="str">
        <f>IF(ISBLANK('Prediction Log'!$N275), "",'Prediction Log'!$O275-'Prediction Log'!$N275)</f>
        <v/>
      </c>
      <c r="Q275" s="55" t="str">
        <f>IF(ISBLANK('Prediction Log'!$N275), "",IF('Prediction Log'!$M275&lt;&gt;'Prediction Log'!$H275, "Y", IF(AND('Prediction Log'!$M275='Prediction Log'!$H275, ABS((-1*'Prediction Log'!$P275))&gt;ABS('Prediction Log'!$D275)), "Y", IF('Prediction Log'!$D275='Prediction Log'!$P275, "PUSH", "N"))))</f>
        <v/>
      </c>
      <c r="R275" s="56" t="str">
        <f>IF(ISBLANK('Prediction Log'!$M275), "",IF('Prediction Log'!$P275&lt;'Prediction Log'!$D275, "Y", IF('Prediction Log'!$P275='Prediction Log'!$D275, "PUSH", "N")))</f>
        <v/>
      </c>
      <c r="S275" s="56" t="str">
        <f>IF(ISBLANK('Prediction Log'!$M275), "",IF('Prediction Log'!$P275&lt;'Prediction Log'!$E275, "Y", IF('Prediction Log'!$P275='Prediction Log'!$E275, "PUSH", "N")))</f>
        <v/>
      </c>
      <c r="T275" s="66" t="str">
        <f>IF(ISBLANK('Prediction Log'!$M275), "",IF('Prediction Log'!$J275='Prediction Log'!$M275, "Y", "N"))</f>
        <v/>
      </c>
      <c r="U275" s="57" t="str">
        <f>IF(ISBLANK('Prediction Log'!$M275),"",IF('Prediction Log'!$M275='Prediction Log'!$H275, "Y", "N"))</f>
        <v/>
      </c>
      <c r="V275" s="52" t="str">
        <f>IF(ISBLANK('Prediction Log'!$M275), "",IF('Prediction Log'!$H275&lt;&gt;'Prediction Log'!$M275, "Y",IF(AND('Prediction Log'!$D275&gt;0, 'Prediction Log'!$P275&gt;'Prediction Log'!$D275), "Y", IF(AND('Prediction Log'!$D275&lt;0, 'Prediction Log'!$P275&lt;'Prediction Log'!$D275), "Y", IF('Prediction Log'!$P275='Prediction Log'!$D275, "PUSH", "N")))))</f>
        <v/>
      </c>
      <c r="W275" s="53" t="str">
        <f>IF(ISBLANK('Prediction Log'!$M275), "",IF(AND('Prediction Log'!$U275="Y", 'Prediction Log'!$V275="Y"), "Y", "N"))</f>
        <v/>
      </c>
      <c r="X275" s="54" t="str">
        <f>IF(ISBLANK('Prediction Log'!$M275),"",IF('Prediction Log'!$M275='Prediction Log'!$I275, "Y", "N"))</f>
        <v/>
      </c>
      <c r="Y275" s="54" t="str">
        <f>IF(ISBLANK('Prediction Log'!$M275), "", IF('Prediction Log'!$Z275="N", "N", "Y"))</f>
        <v/>
      </c>
      <c r="Z275" s="54" t="str">
        <f>IF(ISBLANK('Prediction Log'!$M275), "",IF('Prediction Log'!$I275&lt;&gt;'Prediction Log'!$M275, "Y",IF(AND('Prediction Log'!$E275&gt;0, 'Prediction Log'!$P275&gt;'Prediction Log'!$E275), "Y", IF(AND('Prediction Log'!$E275&lt;0, 'Prediction Log'!$P275&lt;'Prediction Log'!$E275), "Y", IF('Prediction Log'!$P275='Prediction Log'!$E275, "PUSH", "N")))))</f>
        <v/>
      </c>
      <c r="AA275" s="54" t="str">
        <f>IF(ISBLANK('Prediction Log'!$M275), "",IF(AND('Prediction Log'!$X275="Y", 'Prediction Log'!$Z275="Y"), "Y", "N"))</f>
        <v/>
      </c>
      <c r="AB275" s="53" t="str">
        <f>IF(ISBLANK('Prediction Log'!$M275), "",IF('Prediction Log'!$D275&gt;0, 'Prediction Log'!$P275-'Prediction Log'!$D275, IF('Prediction Log'!$D275&lt;0, -'Prediction Log'!$P275+'Prediction Log'!$D275, "NA")))</f>
        <v/>
      </c>
      <c r="AC275" s="53" t="str">
        <f>IF(ISBLANK('Prediction Log'!$M275), "",ABS('Prediction Log'!$AB275))</f>
        <v/>
      </c>
      <c r="AD275" s="54" t="str">
        <f>IF(ISBLANK('Prediction Log'!$M275), "",IF('Prediction Log'!$E275&gt;0, 'Prediction Log'!$P275-'Prediction Log'!$E275, IF('Prediction Log'!$E275&lt;0, -'Prediction Log'!$P275+'Prediction Log'!$E275, "NA")))</f>
        <v/>
      </c>
      <c r="AE275" s="54" t="str">
        <f>IF(ISBLANK('Prediction Log'!$M275), "",ABS('Prediction Log'!$AD275))</f>
        <v/>
      </c>
    </row>
    <row r="276" spans="1:31" x14ac:dyDescent="0.45">
      <c r="A276" t="str">
        <f>IF(ISBLANK(Games!$B276), "",Games!A276)</f>
        <v/>
      </c>
      <c r="B276" t="str">
        <f>IF(ISBLANK(Games!$B276), "",Games!B276)</f>
        <v/>
      </c>
      <c r="C276" t="str">
        <f>IF(ISBLANK(Games!$B276), "",Games!C276)</f>
        <v/>
      </c>
      <c r="D276" t="str">
        <f>IF(ISBLANK(Games!$B276), "",Games!D276)</f>
        <v/>
      </c>
      <c r="E276" t="str">
        <f>IF(ISBLANK(Games!$B276), "",Games!E276)</f>
        <v/>
      </c>
      <c r="F276" s="30" t="e">
        <f>'Calc - Win Probability'!N276</f>
        <v>#N/A</v>
      </c>
      <c r="G276" s="28" t="str">
        <f>Games!H276</f>
        <v/>
      </c>
      <c r="H276" s="64" t="str">
        <f>IF(ISBLANK(Games!B276), "", IF('Prediction Log'!$D276&lt;0, 'Prediction Log'!$B276, 'Prediction Log'!$C276))</f>
        <v/>
      </c>
      <c r="I276" s="60" t="str">
        <f>IF(ISBLANK(Games!$B276), "",Games!F276)</f>
        <v/>
      </c>
      <c r="J276" s="60" t="e">
        <f>IF('Prediction Log'!$F276&gt;0.5, 'Prediction Log'!$B276, IF('Prediction Log'!$F276&lt;0.5, 'Prediction Log'!$C276, "PICK"))</f>
        <v>#N/A</v>
      </c>
      <c r="K276" s="62" t="str">
        <f>IF(ISBLANK(Games!B276), "",IF('Prediction Log'!$J276='Prediction Log'!$B276, 'Prediction Log'!$F276, 1-'Prediction Log'!$F276))</f>
        <v/>
      </c>
      <c r="L276" s="28" t="str">
        <f>IF(ISBLANK(Games!$B276), "",Games!I276)</f>
        <v/>
      </c>
      <c r="P276" s="48" t="str">
        <f>IF(ISBLANK('Prediction Log'!$N276), "",'Prediction Log'!$O276-'Prediction Log'!$N276)</f>
        <v/>
      </c>
      <c r="Q276" s="55" t="str">
        <f>IF(ISBLANK('Prediction Log'!$N276), "",IF('Prediction Log'!$M276&lt;&gt;'Prediction Log'!$H276, "Y", IF(AND('Prediction Log'!$M276='Prediction Log'!$H276, ABS((-1*'Prediction Log'!$P276))&gt;ABS('Prediction Log'!$D276)), "Y", IF('Prediction Log'!$D276='Prediction Log'!$P276, "PUSH", "N"))))</f>
        <v/>
      </c>
      <c r="R276" s="56" t="str">
        <f>IF(ISBLANK('Prediction Log'!$M276), "",IF('Prediction Log'!$P276&lt;'Prediction Log'!$D276, "Y", IF('Prediction Log'!$P276='Prediction Log'!$D276, "PUSH", "N")))</f>
        <v/>
      </c>
      <c r="S276" s="56" t="str">
        <f>IF(ISBLANK('Prediction Log'!$M276), "",IF('Prediction Log'!$P276&lt;'Prediction Log'!$E276, "Y", IF('Prediction Log'!$P276='Prediction Log'!$E276, "PUSH", "N")))</f>
        <v/>
      </c>
      <c r="T276" s="66" t="str">
        <f>IF(ISBLANK('Prediction Log'!$M276), "",IF('Prediction Log'!$J276='Prediction Log'!$M276, "Y", "N"))</f>
        <v/>
      </c>
      <c r="U276" s="57" t="str">
        <f>IF(ISBLANK('Prediction Log'!$M276),"",IF('Prediction Log'!$M276='Prediction Log'!$H276, "Y", "N"))</f>
        <v/>
      </c>
      <c r="V276" s="52" t="str">
        <f>IF(ISBLANK('Prediction Log'!$M276), "",IF('Prediction Log'!$H276&lt;&gt;'Prediction Log'!$M276, "Y",IF(AND('Prediction Log'!$D276&gt;0, 'Prediction Log'!$P276&gt;'Prediction Log'!$D276), "Y", IF(AND('Prediction Log'!$D276&lt;0, 'Prediction Log'!$P276&lt;'Prediction Log'!$D276), "Y", IF('Prediction Log'!$P276='Prediction Log'!$D276, "PUSH", "N")))))</f>
        <v/>
      </c>
      <c r="W276" s="53" t="str">
        <f>IF(ISBLANK('Prediction Log'!$M276), "",IF(AND('Prediction Log'!$U276="Y", 'Prediction Log'!$V276="Y"), "Y", "N"))</f>
        <v/>
      </c>
      <c r="X276" s="54" t="str">
        <f>IF(ISBLANK('Prediction Log'!$M276),"",IF('Prediction Log'!$M276='Prediction Log'!$I276, "Y", "N"))</f>
        <v/>
      </c>
      <c r="Y276" s="54" t="str">
        <f>IF(ISBLANK('Prediction Log'!$M276), "", IF('Prediction Log'!$Z276="N", "N", "Y"))</f>
        <v/>
      </c>
      <c r="Z276" s="54" t="str">
        <f>IF(ISBLANK('Prediction Log'!$M276), "",IF('Prediction Log'!$I276&lt;&gt;'Prediction Log'!$M276, "Y",IF(AND('Prediction Log'!$E276&gt;0, 'Prediction Log'!$P276&gt;'Prediction Log'!$E276), "Y", IF(AND('Prediction Log'!$E276&lt;0, 'Prediction Log'!$P276&lt;'Prediction Log'!$E276), "Y", IF('Prediction Log'!$P276='Prediction Log'!$E276, "PUSH", "N")))))</f>
        <v/>
      </c>
      <c r="AA276" s="54" t="str">
        <f>IF(ISBLANK('Prediction Log'!$M276), "",IF(AND('Prediction Log'!$X276="Y", 'Prediction Log'!$Z276="Y"), "Y", "N"))</f>
        <v/>
      </c>
      <c r="AB276" s="53" t="str">
        <f>IF(ISBLANK('Prediction Log'!$M276), "",IF('Prediction Log'!$D276&gt;0, 'Prediction Log'!$P276-'Prediction Log'!$D276, IF('Prediction Log'!$D276&lt;0, -'Prediction Log'!$P276+'Prediction Log'!$D276, "NA")))</f>
        <v/>
      </c>
      <c r="AC276" s="53" t="str">
        <f>IF(ISBLANK('Prediction Log'!$M276), "",ABS('Prediction Log'!$AB276))</f>
        <v/>
      </c>
      <c r="AD276" s="54" t="str">
        <f>IF(ISBLANK('Prediction Log'!$M276), "",IF('Prediction Log'!$E276&gt;0, 'Prediction Log'!$P276-'Prediction Log'!$E276, IF('Prediction Log'!$E276&lt;0, -'Prediction Log'!$P276+'Prediction Log'!$E276, "NA")))</f>
        <v/>
      </c>
      <c r="AE276" s="54" t="str">
        <f>IF(ISBLANK('Prediction Log'!$M276), "",ABS('Prediction Log'!$AD276))</f>
        <v/>
      </c>
    </row>
    <row r="277" spans="1:31" x14ac:dyDescent="0.45">
      <c r="A277" t="str">
        <f>IF(ISBLANK(Games!$B277), "",Games!A277)</f>
        <v/>
      </c>
      <c r="B277" t="str">
        <f>IF(ISBLANK(Games!$B277), "",Games!B277)</f>
        <v/>
      </c>
      <c r="C277" t="str">
        <f>IF(ISBLANK(Games!$B277), "",Games!C277)</f>
        <v/>
      </c>
      <c r="D277" t="str">
        <f>IF(ISBLANK(Games!$B277), "",Games!D277)</f>
        <v/>
      </c>
      <c r="E277" t="str">
        <f>IF(ISBLANK(Games!$B277), "",Games!E277)</f>
        <v/>
      </c>
      <c r="F277" s="30" t="e">
        <f>'Calc - Win Probability'!N277</f>
        <v>#N/A</v>
      </c>
      <c r="G277" s="28" t="str">
        <f>Games!H277</f>
        <v/>
      </c>
      <c r="H277" s="64" t="str">
        <f>IF(ISBLANK(Games!B277), "", IF('Prediction Log'!$D277&lt;0, 'Prediction Log'!$B277, 'Prediction Log'!$C277))</f>
        <v/>
      </c>
      <c r="I277" s="60" t="str">
        <f>IF(ISBLANK(Games!$B277), "",Games!F277)</f>
        <v/>
      </c>
      <c r="J277" s="60" t="e">
        <f>IF('Prediction Log'!$F277&gt;0.5, 'Prediction Log'!$B277, IF('Prediction Log'!$F277&lt;0.5, 'Prediction Log'!$C277, "PICK"))</f>
        <v>#N/A</v>
      </c>
      <c r="K277" s="62" t="str">
        <f>IF(ISBLANK(Games!B277), "",IF('Prediction Log'!$J277='Prediction Log'!$B277, 'Prediction Log'!$F277, 1-'Prediction Log'!$F277))</f>
        <v/>
      </c>
      <c r="L277" s="28" t="str">
        <f>IF(ISBLANK(Games!$B277), "",Games!I277)</f>
        <v/>
      </c>
      <c r="P277" s="48" t="str">
        <f>IF(ISBLANK('Prediction Log'!$N277), "",'Prediction Log'!$O277-'Prediction Log'!$N277)</f>
        <v/>
      </c>
      <c r="Q277" s="55" t="str">
        <f>IF(ISBLANK('Prediction Log'!$N277), "",IF('Prediction Log'!$M277&lt;&gt;'Prediction Log'!$H277, "Y", IF(AND('Prediction Log'!$M277='Prediction Log'!$H277, ABS((-1*'Prediction Log'!$P277))&gt;ABS('Prediction Log'!$D277)), "Y", IF('Prediction Log'!$D277='Prediction Log'!$P277, "PUSH", "N"))))</f>
        <v/>
      </c>
      <c r="R277" s="56" t="str">
        <f>IF(ISBLANK('Prediction Log'!$M277), "",IF('Prediction Log'!$P277&lt;'Prediction Log'!$D277, "Y", IF('Prediction Log'!$P277='Prediction Log'!$D277, "PUSH", "N")))</f>
        <v/>
      </c>
      <c r="S277" s="56" t="str">
        <f>IF(ISBLANK('Prediction Log'!$M277), "",IF('Prediction Log'!$P277&lt;'Prediction Log'!$E277, "Y", IF('Prediction Log'!$P277='Prediction Log'!$E277, "PUSH", "N")))</f>
        <v/>
      </c>
      <c r="T277" s="66" t="str">
        <f>IF(ISBLANK('Prediction Log'!$M277), "",IF('Prediction Log'!$J277='Prediction Log'!$M277, "Y", "N"))</f>
        <v/>
      </c>
      <c r="U277" s="57" t="str">
        <f>IF(ISBLANK('Prediction Log'!$M277),"",IF('Prediction Log'!$M277='Prediction Log'!$H277, "Y", "N"))</f>
        <v/>
      </c>
      <c r="V277" s="52" t="str">
        <f>IF(ISBLANK('Prediction Log'!$M277), "",IF('Prediction Log'!$H277&lt;&gt;'Prediction Log'!$M277, "Y",IF(AND('Prediction Log'!$D277&gt;0, 'Prediction Log'!$P277&gt;'Prediction Log'!$D277), "Y", IF(AND('Prediction Log'!$D277&lt;0, 'Prediction Log'!$P277&lt;'Prediction Log'!$D277), "Y", IF('Prediction Log'!$P277='Prediction Log'!$D277, "PUSH", "N")))))</f>
        <v/>
      </c>
      <c r="W277" s="53" t="str">
        <f>IF(ISBLANK('Prediction Log'!$M277), "",IF(AND('Prediction Log'!$U277="Y", 'Prediction Log'!$V277="Y"), "Y", "N"))</f>
        <v/>
      </c>
      <c r="X277" s="54" t="str">
        <f>IF(ISBLANK('Prediction Log'!$M277),"",IF('Prediction Log'!$M277='Prediction Log'!$I277, "Y", "N"))</f>
        <v/>
      </c>
      <c r="Y277" s="54" t="str">
        <f>IF(ISBLANK('Prediction Log'!$M277), "", IF('Prediction Log'!$Z277="N", "N", "Y"))</f>
        <v/>
      </c>
      <c r="Z277" s="54" t="str">
        <f>IF(ISBLANK('Prediction Log'!$M277), "",IF('Prediction Log'!$I277&lt;&gt;'Prediction Log'!$M277, "Y",IF(AND('Prediction Log'!$E277&gt;0, 'Prediction Log'!$P277&gt;'Prediction Log'!$E277), "Y", IF(AND('Prediction Log'!$E277&lt;0, 'Prediction Log'!$P277&lt;'Prediction Log'!$E277), "Y", IF('Prediction Log'!$P277='Prediction Log'!$E277, "PUSH", "N")))))</f>
        <v/>
      </c>
      <c r="AA277" s="54" t="str">
        <f>IF(ISBLANK('Prediction Log'!$M277), "",IF(AND('Prediction Log'!$X277="Y", 'Prediction Log'!$Z277="Y"), "Y", "N"))</f>
        <v/>
      </c>
      <c r="AB277" s="53" t="str">
        <f>IF(ISBLANK('Prediction Log'!$M277), "",IF('Prediction Log'!$D277&gt;0, 'Prediction Log'!$P277-'Prediction Log'!$D277, IF('Prediction Log'!$D277&lt;0, -'Prediction Log'!$P277+'Prediction Log'!$D277, "NA")))</f>
        <v/>
      </c>
      <c r="AC277" s="53" t="str">
        <f>IF(ISBLANK('Prediction Log'!$M277), "",ABS('Prediction Log'!$AB277))</f>
        <v/>
      </c>
      <c r="AD277" s="54" t="str">
        <f>IF(ISBLANK('Prediction Log'!$M277), "",IF('Prediction Log'!$E277&gt;0, 'Prediction Log'!$P277-'Prediction Log'!$E277, IF('Prediction Log'!$E277&lt;0, -'Prediction Log'!$P277+'Prediction Log'!$E277, "NA")))</f>
        <v/>
      </c>
      <c r="AE277" s="54" t="str">
        <f>IF(ISBLANK('Prediction Log'!$M277), "",ABS('Prediction Log'!$AD277))</f>
        <v/>
      </c>
    </row>
    <row r="278" spans="1:31" x14ac:dyDescent="0.45">
      <c r="A278" t="str">
        <f>IF(ISBLANK(Games!$B278), "",Games!A278)</f>
        <v/>
      </c>
      <c r="B278" t="str">
        <f>IF(ISBLANK(Games!$B278), "",Games!B278)</f>
        <v/>
      </c>
      <c r="C278" t="str">
        <f>IF(ISBLANK(Games!$B278), "",Games!C278)</f>
        <v/>
      </c>
      <c r="D278" t="str">
        <f>IF(ISBLANK(Games!$B278), "",Games!D278)</f>
        <v/>
      </c>
      <c r="E278" t="str">
        <f>IF(ISBLANK(Games!$B278), "",Games!E278)</f>
        <v/>
      </c>
      <c r="F278" s="30" t="e">
        <f>'Calc - Win Probability'!N278</f>
        <v>#N/A</v>
      </c>
      <c r="G278" s="28" t="str">
        <f>Games!H278</f>
        <v/>
      </c>
      <c r="H278" s="64" t="str">
        <f>IF(ISBLANK(Games!B278), "", IF('Prediction Log'!$D278&lt;0, 'Prediction Log'!$B278, 'Prediction Log'!$C278))</f>
        <v/>
      </c>
      <c r="I278" s="60" t="str">
        <f>IF(ISBLANK(Games!$B278), "",Games!F278)</f>
        <v/>
      </c>
      <c r="J278" s="60" t="e">
        <f>IF('Prediction Log'!$F278&gt;0.5, 'Prediction Log'!$B278, IF('Prediction Log'!$F278&lt;0.5, 'Prediction Log'!$C278, "PICK"))</f>
        <v>#N/A</v>
      </c>
      <c r="K278" s="62" t="str">
        <f>IF(ISBLANK(Games!B278), "",IF('Prediction Log'!$J278='Prediction Log'!$B278, 'Prediction Log'!$F278, 1-'Prediction Log'!$F278))</f>
        <v/>
      </c>
      <c r="L278" s="28" t="str">
        <f>IF(ISBLANK(Games!$B278), "",Games!I278)</f>
        <v/>
      </c>
      <c r="P278" s="48" t="str">
        <f>IF(ISBLANK('Prediction Log'!$N278), "",'Prediction Log'!$O278-'Prediction Log'!$N278)</f>
        <v/>
      </c>
      <c r="Q278" s="55" t="str">
        <f>IF(ISBLANK('Prediction Log'!$N278), "",IF('Prediction Log'!$M278&lt;&gt;'Prediction Log'!$H278, "Y", IF(AND('Prediction Log'!$M278='Prediction Log'!$H278, ABS((-1*'Prediction Log'!$P278))&gt;ABS('Prediction Log'!$D278)), "Y", IF('Prediction Log'!$D278='Prediction Log'!$P278, "PUSH", "N"))))</f>
        <v/>
      </c>
      <c r="R278" s="56" t="str">
        <f>IF(ISBLANK('Prediction Log'!$M278), "",IF('Prediction Log'!$P278&lt;'Prediction Log'!$D278, "Y", IF('Prediction Log'!$P278='Prediction Log'!$D278, "PUSH", "N")))</f>
        <v/>
      </c>
      <c r="S278" s="56" t="str">
        <f>IF(ISBLANK('Prediction Log'!$M278), "",IF('Prediction Log'!$P278&lt;'Prediction Log'!$E278, "Y", IF('Prediction Log'!$P278='Prediction Log'!$E278, "PUSH", "N")))</f>
        <v/>
      </c>
      <c r="T278" s="66" t="str">
        <f>IF(ISBLANK('Prediction Log'!$M278), "",IF('Prediction Log'!$J278='Prediction Log'!$M278, "Y", "N"))</f>
        <v/>
      </c>
      <c r="U278" s="57" t="str">
        <f>IF(ISBLANK('Prediction Log'!$M278),"",IF('Prediction Log'!$M278='Prediction Log'!$H278, "Y", "N"))</f>
        <v/>
      </c>
      <c r="V278" s="52" t="str">
        <f>IF(ISBLANK('Prediction Log'!$M278), "",IF('Prediction Log'!$H278&lt;&gt;'Prediction Log'!$M278, "Y",IF(AND('Prediction Log'!$D278&gt;0, 'Prediction Log'!$P278&gt;'Prediction Log'!$D278), "Y", IF(AND('Prediction Log'!$D278&lt;0, 'Prediction Log'!$P278&lt;'Prediction Log'!$D278), "Y", IF('Prediction Log'!$P278='Prediction Log'!$D278, "PUSH", "N")))))</f>
        <v/>
      </c>
      <c r="W278" s="53" t="str">
        <f>IF(ISBLANK('Prediction Log'!$M278), "",IF(AND('Prediction Log'!$U278="Y", 'Prediction Log'!$V278="Y"), "Y", "N"))</f>
        <v/>
      </c>
      <c r="X278" s="54" t="str">
        <f>IF(ISBLANK('Prediction Log'!$M278),"",IF('Prediction Log'!$M278='Prediction Log'!$I278, "Y", "N"))</f>
        <v/>
      </c>
      <c r="Y278" s="54" t="str">
        <f>IF(ISBLANK('Prediction Log'!$M278), "", IF('Prediction Log'!$Z278="N", "N", "Y"))</f>
        <v/>
      </c>
      <c r="Z278" s="54" t="str">
        <f>IF(ISBLANK('Prediction Log'!$M278), "",IF('Prediction Log'!$I278&lt;&gt;'Prediction Log'!$M278, "Y",IF(AND('Prediction Log'!$E278&gt;0, 'Prediction Log'!$P278&gt;'Prediction Log'!$E278), "Y", IF(AND('Prediction Log'!$E278&lt;0, 'Prediction Log'!$P278&lt;'Prediction Log'!$E278), "Y", IF('Prediction Log'!$P278='Prediction Log'!$E278, "PUSH", "N")))))</f>
        <v/>
      </c>
      <c r="AA278" s="54" t="str">
        <f>IF(ISBLANK('Prediction Log'!$M278), "",IF(AND('Prediction Log'!$X278="Y", 'Prediction Log'!$Z278="Y"), "Y", "N"))</f>
        <v/>
      </c>
      <c r="AB278" s="53" t="str">
        <f>IF(ISBLANK('Prediction Log'!$M278), "",IF('Prediction Log'!$D278&gt;0, 'Prediction Log'!$P278-'Prediction Log'!$D278, IF('Prediction Log'!$D278&lt;0, -'Prediction Log'!$P278+'Prediction Log'!$D278, "NA")))</f>
        <v/>
      </c>
      <c r="AC278" s="53" t="str">
        <f>IF(ISBLANK('Prediction Log'!$M278), "",ABS('Prediction Log'!$AB278))</f>
        <v/>
      </c>
      <c r="AD278" s="54" t="str">
        <f>IF(ISBLANK('Prediction Log'!$M278), "",IF('Prediction Log'!$E278&gt;0, 'Prediction Log'!$P278-'Prediction Log'!$E278, IF('Prediction Log'!$E278&lt;0, -'Prediction Log'!$P278+'Prediction Log'!$E278, "NA")))</f>
        <v/>
      </c>
      <c r="AE278" s="54" t="str">
        <f>IF(ISBLANK('Prediction Log'!$M278), "",ABS('Prediction Log'!$AD278))</f>
        <v/>
      </c>
    </row>
    <row r="279" spans="1:31" x14ac:dyDescent="0.45">
      <c r="A279" t="str">
        <f>IF(ISBLANK(Games!$B279), "",Games!A279)</f>
        <v/>
      </c>
      <c r="B279" t="str">
        <f>IF(ISBLANK(Games!$B279), "",Games!B279)</f>
        <v/>
      </c>
      <c r="C279" t="str">
        <f>IF(ISBLANK(Games!$B279), "",Games!C279)</f>
        <v/>
      </c>
      <c r="D279" t="str">
        <f>IF(ISBLANK(Games!$B279), "",Games!D279)</f>
        <v/>
      </c>
      <c r="E279" t="str">
        <f>IF(ISBLANK(Games!$B279), "",Games!E279)</f>
        <v/>
      </c>
      <c r="F279" s="30" t="e">
        <f>'Calc - Win Probability'!N279</f>
        <v>#N/A</v>
      </c>
      <c r="G279" s="28" t="str">
        <f>Games!H279</f>
        <v/>
      </c>
      <c r="H279" s="64" t="str">
        <f>IF(ISBLANK(Games!B279), "", IF('Prediction Log'!$D279&lt;0, 'Prediction Log'!$B279, 'Prediction Log'!$C279))</f>
        <v/>
      </c>
      <c r="I279" s="60" t="str">
        <f>IF(ISBLANK(Games!$B279), "",Games!F279)</f>
        <v/>
      </c>
      <c r="J279" s="60" t="e">
        <f>IF('Prediction Log'!$F279&gt;0.5, 'Prediction Log'!$B279, IF('Prediction Log'!$F279&lt;0.5, 'Prediction Log'!$C279, "PICK"))</f>
        <v>#N/A</v>
      </c>
      <c r="K279" s="62" t="str">
        <f>IF(ISBLANK(Games!B279), "",IF('Prediction Log'!$J279='Prediction Log'!$B279, 'Prediction Log'!$F279, 1-'Prediction Log'!$F279))</f>
        <v/>
      </c>
      <c r="L279" s="28" t="str">
        <f>IF(ISBLANK(Games!$B279), "",Games!I279)</f>
        <v/>
      </c>
      <c r="P279" s="48" t="str">
        <f>IF(ISBLANK('Prediction Log'!$N279), "",'Prediction Log'!$O279-'Prediction Log'!$N279)</f>
        <v/>
      </c>
      <c r="Q279" s="55" t="str">
        <f>IF(ISBLANK('Prediction Log'!$N279), "",IF('Prediction Log'!$M279&lt;&gt;'Prediction Log'!$H279, "Y", IF(AND('Prediction Log'!$M279='Prediction Log'!$H279, ABS((-1*'Prediction Log'!$P279))&gt;ABS('Prediction Log'!$D279)), "Y", IF('Prediction Log'!$D279='Prediction Log'!$P279, "PUSH", "N"))))</f>
        <v/>
      </c>
      <c r="R279" s="56" t="str">
        <f>IF(ISBLANK('Prediction Log'!$M279), "",IF('Prediction Log'!$P279&lt;'Prediction Log'!$D279, "Y", IF('Prediction Log'!$P279='Prediction Log'!$D279, "PUSH", "N")))</f>
        <v/>
      </c>
      <c r="S279" s="56" t="str">
        <f>IF(ISBLANK('Prediction Log'!$M279), "",IF('Prediction Log'!$P279&lt;'Prediction Log'!$E279, "Y", IF('Prediction Log'!$P279='Prediction Log'!$E279, "PUSH", "N")))</f>
        <v/>
      </c>
      <c r="T279" s="66" t="str">
        <f>IF(ISBLANK('Prediction Log'!$M279), "",IF('Prediction Log'!$J279='Prediction Log'!$M279, "Y", "N"))</f>
        <v/>
      </c>
      <c r="U279" s="57" t="str">
        <f>IF(ISBLANK('Prediction Log'!$M279),"",IF('Prediction Log'!$M279='Prediction Log'!$H279, "Y", "N"))</f>
        <v/>
      </c>
      <c r="V279" s="52" t="str">
        <f>IF(ISBLANK('Prediction Log'!$M279), "",IF('Prediction Log'!$H279&lt;&gt;'Prediction Log'!$M279, "Y",IF(AND('Prediction Log'!$D279&gt;0, 'Prediction Log'!$P279&gt;'Prediction Log'!$D279), "Y", IF(AND('Prediction Log'!$D279&lt;0, 'Prediction Log'!$P279&lt;'Prediction Log'!$D279), "Y", IF('Prediction Log'!$P279='Prediction Log'!$D279, "PUSH", "N")))))</f>
        <v/>
      </c>
      <c r="W279" s="53" t="str">
        <f>IF(ISBLANK('Prediction Log'!$M279), "",IF(AND('Prediction Log'!$U279="Y", 'Prediction Log'!$V279="Y"), "Y", "N"))</f>
        <v/>
      </c>
      <c r="X279" s="54" t="str">
        <f>IF(ISBLANK('Prediction Log'!$M279),"",IF('Prediction Log'!$M279='Prediction Log'!$I279, "Y", "N"))</f>
        <v/>
      </c>
      <c r="Y279" s="54" t="str">
        <f>IF(ISBLANK('Prediction Log'!$M279), "", IF('Prediction Log'!$Z279="N", "N", "Y"))</f>
        <v/>
      </c>
      <c r="Z279" s="54" t="str">
        <f>IF(ISBLANK('Prediction Log'!$M279), "",IF('Prediction Log'!$I279&lt;&gt;'Prediction Log'!$M279, "Y",IF(AND('Prediction Log'!$E279&gt;0, 'Prediction Log'!$P279&gt;'Prediction Log'!$E279), "Y", IF(AND('Prediction Log'!$E279&lt;0, 'Prediction Log'!$P279&lt;'Prediction Log'!$E279), "Y", IF('Prediction Log'!$P279='Prediction Log'!$E279, "PUSH", "N")))))</f>
        <v/>
      </c>
      <c r="AA279" s="54" t="str">
        <f>IF(ISBLANK('Prediction Log'!$M279), "",IF(AND('Prediction Log'!$X279="Y", 'Prediction Log'!$Z279="Y"), "Y", "N"))</f>
        <v/>
      </c>
      <c r="AB279" s="53" t="str">
        <f>IF(ISBLANK('Prediction Log'!$M279), "",IF('Prediction Log'!$D279&gt;0, 'Prediction Log'!$P279-'Prediction Log'!$D279, IF('Prediction Log'!$D279&lt;0, -'Prediction Log'!$P279+'Prediction Log'!$D279, "NA")))</f>
        <v/>
      </c>
      <c r="AC279" s="53" t="str">
        <f>IF(ISBLANK('Prediction Log'!$M279), "",ABS('Prediction Log'!$AB279))</f>
        <v/>
      </c>
      <c r="AD279" s="54" t="str">
        <f>IF(ISBLANK('Prediction Log'!$M279), "",IF('Prediction Log'!$E279&gt;0, 'Prediction Log'!$P279-'Prediction Log'!$E279, IF('Prediction Log'!$E279&lt;0, -'Prediction Log'!$P279+'Prediction Log'!$E279, "NA")))</f>
        <v/>
      </c>
      <c r="AE279" s="54" t="str">
        <f>IF(ISBLANK('Prediction Log'!$M279), "",ABS('Prediction Log'!$AD279))</f>
        <v/>
      </c>
    </row>
    <row r="280" spans="1:31" x14ac:dyDescent="0.45">
      <c r="A280" t="str">
        <f>IF(ISBLANK(Games!$B280), "",Games!A280)</f>
        <v/>
      </c>
      <c r="B280" t="str">
        <f>IF(ISBLANK(Games!$B280), "",Games!B280)</f>
        <v/>
      </c>
      <c r="C280" t="str">
        <f>IF(ISBLANK(Games!$B280), "",Games!C280)</f>
        <v/>
      </c>
      <c r="D280" t="str">
        <f>IF(ISBLANK(Games!$B280), "",Games!D280)</f>
        <v/>
      </c>
      <c r="E280" t="str">
        <f>IF(ISBLANK(Games!$B280), "",Games!E280)</f>
        <v/>
      </c>
      <c r="F280" s="30" t="e">
        <f>'Calc - Win Probability'!N280</f>
        <v>#N/A</v>
      </c>
      <c r="G280" s="28" t="str">
        <f>Games!H280</f>
        <v/>
      </c>
      <c r="H280" s="64" t="str">
        <f>IF(ISBLANK(Games!B280), "", IF('Prediction Log'!$D280&lt;0, 'Prediction Log'!$B280, 'Prediction Log'!$C280))</f>
        <v/>
      </c>
      <c r="I280" s="60" t="str">
        <f>IF(ISBLANK(Games!$B280), "",Games!F280)</f>
        <v/>
      </c>
      <c r="J280" s="60" t="e">
        <f>IF('Prediction Log'!$F280&gt;0.5, 'Prediction Log'!$B280, IF('Prediction Log'!$F280&lt;0.5, 'Prediction Log'!$C280, "PICK"))</f>
        <v>#N/A</v>
      </c>
      <c r="K280" s="62" t="str">
        <f>IF(ISBLANK(Games!B280), "",IF('Prediction Log'!$J280='Prediction Log'!$B280, 'Prediction Log'!$F280, 1-'Prediction Log'!$F280))</f>
        <v/>
      </c>
      <c r="L280" s="28" t="str">
        <f>IF(ISBLANK(Games!$B280), "",Games!I280)</f>
        <v/>
      </c>
      <c r="P280" s="48" t="str">
        <f>IF(ISBLANK('Prediction Log'!$N280), "",'Prediction Log'!$O280-'Prediction Log'!$N280)</f>
        <v/>
      </c>
      <c r="Q280" s="55" t="str">
        <f>IF(ISBLANK('Prediction Log'!$N280), "",IF('Prediction Log'!$M280&lt;&gt;'Prediction Log'!$H280, "Y", IF(AND('Prediction Log'!$M280='Prediction Log'!$H280, ABS((-1*'Prediction Log'!$P280))&gt;ABS('Prediction Log'!$D280)), "Y", IF('Prediction Log'!$D280='Prediction Log'!$P280, "PUSH", "N"))))</f>
        <v/>
      </c>
      <c r="R280" s="56" t="str">
        <f>IF(ISBLANK('Prediction Log'!$M280), "",IF('Prediction Log'!$P280&lt;'Prediction Log'!$D280, "Y", IF('Prediction Log'!$P280='Prediction Log'!$D280, "PUSH", "N")))</f>
        <v/>
      </c>
      <c r="S280" s="56" t="str">
        <f>IF(ISBLANK('Prediction Log'!$M280), "",IF('Prediction Log'!$P280&lt;'Prediction Log'!$E280, "Y", IF('Prediction Log'!$P280='Prediction Log'!$E280, "PUSH", "N")))</f>
        <v/>
      </c>
      <c r="T280" s="66" t="str">
        <f>IF(ISBLANK('Prediction Log'!$M280), "",IF('Prediction Log'!$J280='Prediction Log'!$M280, "Y", "N"))</f>
        <v/>
      </c>
      <c r="U280" s="57" t="str">
        <f>IF(ISBLANK('Prediction Log'!$M280),"",IF('Prediction Log'!$M280='Prediction Log'!$H280, "Y", "N"))</f>
        <v/>
      </c>
      <c r="V280" s="52" t="str">
        <f>IF(ISBLANK('Prediction Log'!$M280), "",IF('Prediction Log'!$H280&lt;&gt;'Prediction Log'!$M280, "Y",IF(AND('Prediction Log'!$D280&gt;0, 'Prediction Log'!$P280&gt;'Prediction Log'!$D280), "Y", IF(AND('Prediction Log'!$D280&lt;0, 'Prediction Log'!$P280&lt;'Prediction Log'!$D280), "Y", IF('Prediction Log'!$P280='Prediction Log'!$D280, "PUSH", "N")))))</f>
        <v/>
      </c>
      <c r="W280" s="53" t="str">
        <f>IF(ISBLANK('Prediction Log'!$M280), "",IF(AND('Prediction Log'!$U280="Y", 'Prediction Log'!$V280="Y"), "Y", "N"))</f>
        <v/>
      </c>
      <c r="X280" s="54" t="str">
        <f>IF(ISBLANK('Prediction Log'!$M280),"",IF('Prediction Log'!$M280='Prediction Log'!$I280, "Y", "N"))</f>
        <v/>
      </c>
      <c r="Y280" s="54" t="str">
        <f>IF(ISBLANK('Prediction Log'!$M280), "", IF('Prediction Log'!$Z280="N", "N", "Y"))</f>
        <v/>
      </c>
      <c r="Z280" s="54" t="str">
        <f>IF(ISBLANK('Prediction Log'!$M280), "",IF('Prediction Log'!$I280&lt;&gt;'Prediction Log'!$M280, "Y",IF(AND('Prediction Log'!$E280&gt;0, 'Prediction Log'!$P280&gt;'Prediction Log'!$E280), "Y", IF(AND('Prediction Log'!$E280&lt;0, 'Prediction Log'!$P280&lt;'Prediction Log'!$E280), "Y", IF('Prediction Log'!$P280='Prediction Log'!$E280, "PUSH", "N")))))</f>
        <v/>
      </c>
      <c r="AA280" s="54" t="str">
        <f>IF(ISBLANK('Prediction Log'!$M280), "",IF(AND('Prediction Log'!$X280="Y", 'Prediction Log'!$Z280="Y"), "Y", "N"))</f>
        <v/>
      </c>
      <c r="AB280" s="53" t="str">
        <f>IF(ISBLANK('Prediction Log'!$M280), "",IF('Prediction Log'!$D280&gt;0, 'Prediction Log'!$P280-'Prediction Log'!$D280, IF('Prediction Log'!$D280&lt;0, -'Prediction Log'!$P280+'Prediction Log'!$D280, "NA")))</f>
        <v/>
      </c>
      <c r="AC280" s="53" t="str">
        <f>IF(ISBLANK('Prediction Log'!$M280), "",ABS('Prediction Log'!$AB280))</f>
        <v/>
      </c>
      <c r="AD280" s="54" t="str">
        <f>IF(ISBLANK('Prediction Log'!$M280), "",IF('Prediction Log'!$E280&gt;0, 'Prediction Log'!$P280-'Prediction Log'!$E280, IF('Prediction Log'!$E280&lt;0, -'Prediction Log'!$P280+'Prediction Log'!$E280, "NA")))</f>
        <v/>
      </c>
      <c r="AE280" s="54" t="str">
        <f>IF(ISBLANK('Prediction Log'!$M280), "",ABS('Prediction Log'!$AD280))</f>
        <v/>
      </c>
    </row>
    <row r="281" spans="1:31" x14ac:dyDescent="0.45">
      <c r="A281" t="str">
        <f>IF(ISBLANK(Games!$B281), "",Games!A281)</f>
        <v/>
      </c>
      <c r="B281" t="str">
        <f>IF(ISBLANK(Games!$B281), "",Games!B281)</f>
        <v/>
      </c>
      <c r="C281" t="str">
        <f>IF(ISBLANK(Games!$B281), "",Games!C281)</f>
        <v/>
      </c>
      <c r="D281" t="str">
        <f>IF(ISBLANK(Games!$B281), "",Games!D281)</f>
        <v/>
      </c>
      <c r="E281" t="str">
        <f>IF(ISBLANK(Games!$B281), "",Games!E281)</f>
        <v/>
      </c>
      <c r="F281" s="30">
        <f>'Calc - Win Probability'!N281</f>
        <v>0</v>
      </c>
      <c r="G281" s="28" t="str">
        <f>Games!H281</f>
        <v/>
      </c>
      <c r="H281" s="64" t="str">
        <f>IF(ISBLANK(Games!B281), "", IF('Prediction Log'!$D281&lt;0, 'Prediction Log'!$B281, 'Prediction Log'!$C281))</f>
        <v/>
      </c>
      <c r="I281" s="60" t="str">
        <f>IF(ISBLANK(Games!$B281), "",Games!F281)</f>
        <v/>
      </c>
      <c r="J281" s="60" t="str">
        <f>IF('Prediction Log'!$F281&gt;0.5, 'Prediction Log'!$B281, IF('Prediction Log'!$F281&lt;0.5, 'Prediction Log'!$C281, "PICK"))</f>
        <v/>
      </c>
      <c r="K281" s="62" t="str">
        <f>IF(ISBLANK(Games!B281), "",IF('Prediction Log'!$J281='Prediction Log'!$B281, 'Prediction Log'!$F281, 1-'Prediction Log'!$F281))</f>
        <v/>
      </c>
      <c r="L281" s="28" t="str">
        <f>IF(ISBLANK(Games!$B281), "",Games!I281)</f>
        <v/>
      </c>
      <c r="P281" s="48" t="str">
        <f>IF(ISBLANK('Prediction Log'!$N281), "",'Prediction Log'!$O281-'Prediction Log'!$N281)</f>
        <v/>
      </c>
      <c r="Q281" s="55" t="str">
        <f>IF(ISBLANK('Prediction Log'!$N281), "",IF('Prediction Log'!$M281&lt;&gt;'Prediction Log'!$H281, "Y", IF(AND('Prediction Log'!$M281='Prediction Log'!$H281, ABS((-1*'Prediction Log'!$P281))&gt;ABS('Prediction Log'!$D281)), "Y", IF('Prediction Log'!$D281='Prediction Log'!$P281, "PUSH", "N"))))</f>
        <v/>
      </c>
      <c r="R281" s="56" t="str">
        <f>IF(ISBLANK('Prediction Log'!$M281), "",IF('Prediction Log'!$P281&lt;'Prediction Log'!$D281, "Y", IF('Prediction Log'!$P281='Prediction Log'!$D281, "PUSH", "N")))</f>
        <v/>
      </c>
      <c r="S281" s="56" t="str">
        <f>IF(ISBLANK('Prediction Log'!$M281), "",IF('Prediction Log'!$P281&lt;'Prediction Log'!$E281, "Y", IF('Prediction Log'!$P281='Prediction Log'!$E281, "PUSH", "N")))</f>
        <v/>
      </c>
      <c r="T281" s="66" t="str">
        <f>IF(ISBLANK('Prediction Log'!$M281), "",IF('Prediction Log'!$J281='Prediction Log'!$M281, "Y", "N"))</f>
        <v/>
      </c>
      <c r="U281" s="57" t="str">
        <f>IF(ISBLANK('Prediction Log'!$M281),"",IF('Prediction Log'!$M281='Prediction Log'!$H281, "Y", "N"))</f>
        <v/>
      </c>
      <c r="V281" s="52" t="str">
        <f>IF(ISBLANK('Prediction Log'!$M281), "",IF('Prediction Log'!$H281&lt;&gt;'Prediction Log'!$M281, "Y",IF(AND('Prediction Log'!$D281&gt;0, 'Prediction Log'!$P281&gt;'Prediction Log'!$D281), "Y", IF(AND('Prediction Log'!$D281&lt;0, 'Prediction Log'!$P281&lt;'Prediction Log'!$D281), "Y", IF('Prediction Log'!$P281='Prediction Log'!$D281, "PUSH", "N")))))</f>
        <v/>
      </c>
      <c r="W281" s="53" t="str">
        <f>IF(ISBLANK('Prediction Log'!$M281), "",IF(AND('Prediction Log'!$U281="Y", 'Prediction Log'!$V281="Y"), "Y", "N"))</f>
        <v/>
      </c>
      <c r="X281" s="54" t="str">
        <f>IF(ISBLANK('Prediction Log'!$M281),"",IF('Prediction Log'!$M281='Prediction Log'!$I281, "Y", "N"))</f>
        <v/>
      </c>
      <c r="Y281" s="54" t="str">
        <f>IF(ISBLANK('Prediction Log'!$M281), "", IF('Prediction Log'!$Z281="N", "N", "Y"))</f>
        <v/>
      </c>
      <c r="Z281" s="54" t="str">
        <f>IF(ISBLANK('Prediction Log'!$M281), "",IF('Prediction Log'!$I281&lt;&gt;'Prediction Log'!$M281, "Y",IF(AND('Prediction Log'!$E281&gt;0, 'Prediction Log'!$P281&gt;'Prediction Log'!$E281), "Y", IF(AND('Prediction Log'!$E281&lt;0, 'Prediction Log'!$P281&lt;'Prediction Log'!$E281), "Y", IF('Prediction Log'!$P281='Prediction Log'!$E281, "PUSH", "N")))))</f>
        <v/>
      </c>
      <c r="AA281" s="54" t="str">
        <f>IF(ISBLANK('Prediction Log'!$M281), "",IF(AND('Prediction Log'!$X281="Y", 'Prediction Log'!$Z281="Y"), "Y", "N"))</f>
        <v/>
      </c>
      <c r="AB281" s="53" t="str">
        <f>IF(ISBLANK('Prediction Log'!$M281), "",IF('Prediction Log'!$D281&gt;0, 'Prediction Log'!$P281-'Prediction Log'!$D281, IF('Prediction Log'!$D281&lt;0, -'Prediction Log'!$P281+'Prediction Log'!$D281, "NA")))</f>
        <v/>
      </c>
      <c r="AC281" s="53" t="str">
        <f>IF(ISBLANK('Prediction Log'!$M281), "",ABS('Prediction Log'!$AB281))</f>
        <v/>
      </c>
      <c r="AD281" s="54" t="str">
        <f>IF(ISBLANK('Prediction Log'!$M281), "",IF('Prediction Log'!$E281&gt;0, 'Prediction Log'!$P281-'Prediction Log'!$E281, IF('Prediction Log'!$E281&lt;0, -'Prediction Log'!$P281+'Prediction Log'!$E281, "NA")))</f>
        <v/>
      </c>
      <c r="AE281" s="54" t="str">
        <f>IF(ISBLANK('Prediction Log'!$M281), "",ABS('Prediction Log'!$AD281))</f>
        <v/>
      </c>
    </row>
    <row r="282" spans="1:31" x14ac:dyDescent="0.45">
      <c r="A282" t="str">
        <f>IF(ISBLANK(Games!$B282), "",Games!A282)</f>
        <v/>
      </c>
      <c r="B282" t="str">
        <f>IF(ISBLANK(Games!$B282), "",Games!B282)</f>
        <v/>
      </c>
      <c r="C282" t="str">
        <f>IF(ISBLANK(Games!$B282), "",Games!C282)</f>
        <v/>
      </c>
      <c r="D282" t="str">
        <f>IF(ISBLANK(Games!$B282), "",Games!D282)</f>
        <v/>
      </c>
      <c r="E282" t="str">
        <f>IF(ISBLANK(Games!$B282), "",Games!E282)</f>
        <v/>
      </c>
      <c r="F282" s="30">
        <f>'Calc - Win Probability'!N282</f>
        <v>0</v>
      </c>
      <c r="G282" s="28" t="str">
        <f>Games!H282</f>
        <v/>
      </c>
      <c r="H282" s="64" t="str">
        <f>IF(ISBLANK(Games!B282), "", IF('Prediction Log'!$D282&lt;0, 'Prediction Log'!$B282, 'Prediction Log'!$C282))</f>
        <v/>
      </c>
      <c r="I282" s="60" t="str">
        <f>IF(ISBLANK(Games!$B282), "",Games!F282)</f>
        <v/>
      </c>
      <c r="J282" s="60" t="str">
        <f>IF('Prediction Log'!$F282&gt;0.5, 'Prediction Log'!$B282, IF('Prediction Log'!$F282&lt;0.5, 'Prediction Log'!$C282, "PICK"))</f>
        <v/>
      </c>
      <c r="K282" s="62" t="str">
        <f>IF(ISBLANK(Games!B282), "",IF('Prediction Log'!$J282='Prediction Log'!$B282, 'Prediction Log'!$F282, 1-'Prediction Log'!$F282))</f>
        <v/>
      </c>
      <c r="L282" s="28" t="str">
        <f>IF(ISBLANK(Games!$B282), "",Games!I282)</f>
        <v/>
      </c>
      <c r="P282" s="48" t="str">
        <f>IF(ISBLANK('Prediction Log'!$N282), "",'Prediction Log'!$O282-'Prediction Log'!$N282)</f>
        <v/>
      </c>
      <c r="Q282" s="55" t="str">
        <f>IF(ISBLANK('Prediction Log'!$N282), "",IF('Prediction Log'!$M282&lt;&gt;'Prediction Log'!$H282, "Y", IF(AND('Prediction Log'!$M282='Prediction Log'!$H282, ABS((-1*'Prediction Log'!$P282))&gt;ABS('Prediction Log'!$D282)), "Y", IF('Prediction Log'!$D282='Prediction Log'!$P282, "PUSH", "N"))))</f>
        <v/>
      </c>
      <c r="R282" s="56" t="str">
        <f>IF(ISBLANK('Prediction Log'!$M282), "",IF('Prediction Log'!$P282&lt;'Prediction Log'!$D282, "Y", IF('Prediction Log'!$P282='Prediction Log'!$D282, "PUSH", "N")))</f>
        <v/>
      </c>
      <c r="S282" s="56" t="str">
        <f>IF(ISBLANK('Prediction Log'!$M282), "",IF('Prediction Log'!$P282&lt;'Prediction Log'!$E282, "Y", IF('Prediction Log'!$P282='Prediction Log'!$E282, "PUSH", "N")))</f>
        <v/>
      </c>
      <c r="T282" s="66" t="str">
        <f>IF(ISBLANK('Prediction Log'!$M282), "",IF('Prediction Log'!$J282='Prediction Log'!$M282, "Y", "N"))</f>
        <v/>
      </c>
      <c r="U282" s="57" t="str">
        <f>IF(ISBLANK('Prediction Log'!$M282),"",IF('Prediction Log'!$M282='Prediction Log'!$H282, "Y", "N"))</f>
        <v/>
      </c>
      <c r="V282" s="52" t="str">
        <f>IF(ISBLANK('Prediction Log'!$M282), "",IF('Prediction Log'!$H282&lt;&gt;'Prediction Log'!$M282, "Y",IF(AND('Prediction Log'!$D282&gt;0, 'Prediction Log'!$P282&gt;'Prediction Log'!$D282), "Y", IF(AND('Prediction Log'!$D282&lt;0, 'Prediction Log'!$P282&lt;'Prediction Log'!$D282), "Y", IF('Prediction Log'!$P282='Prediction Log'!$D282, "PUSH", "N")))))</f>
        <v/>
      </c>
      <c r="W282" s="53" t="str">
        <f>IF(ISBLANK('Prediction Log'!$M282), "",IF(AND('Prediction Log'!$U282="Y", 'Prediction Log'!$V282="Y"), "Y", "N"))</f>
        <v/>
      </c>
      <c r="X282" s="54" t="str">
        <f>IF(ISBLANK('Prediction Log'!$M282),"",IF('Prediction Log'!$M282='Prediction Log'!$I282, "Y", "N"))</f>
        <v/>
      </c>
      <c r="Y282" s="54" t="str">
        <f>IF(ISBLANK('Prediction Log'!$M282), "", IF('Prediction Log'!$Z282="N", "N", "Y"))</f>
        <v/>
      </c>
      <c r="Z282" s="54" t="str">
        <f>IF(ISBLANK('Prediction Log'!$M282), "",IF('Prediction Log'!$I282&lt;&gt;'Prediction Log'!$M282, "Y",IF(AND('Prediction Log'!$E282&gt;0, 'Prediction Log'!$P282&gt;'Prediction Log'!$E282), "Y", IF(AND('Prediction Log'!$E282&lt;0, 'Prediction Log'!$P282&lt;'Prediction Log'!$E282), "Y", IF('Prediction Log'!$P282='Prediction Log'!$E282, "PUSH", "N")))))</f>
        <v/>
      </c>
      <c r="AA282" s="54" t="str">
        <f>IF(ISBLANK('Prediction Log'!$M282), "",IF(AND('Prediction Log'!$X282="Y", 'Prediction Log'!$Z282="Y"), "Y", "N"))</f>
        <v/>
      </c>
      <c r="AB282" s="53" t="str">
        <f>IF(ISBLANK('Prediction Log'!$M282), "",IF('Prediction Log'!$D282&gt;0, 'Prediction Log'!$P282-'Prediction Log'!$D282, IF('Prediction Log'!$D282&lt;0, -'Prediction Log'!$P282+'Prediction Log'!$D282, "NA")))</f>
        <v/>
      </c>
      <c r="AC282" s="53" t="str">
        <f>IF(ISBLANK('Prediction Log'!$M282), "",ABS('Prediction Log'!$AB282))</f>
        <v/>
      </c>
      <c r="AD282" s="54" t="str">
        <f>IF(ISBLANK('Prediction Log'!$M282), "",IF('Prediction Log'!$E282&gt;0, 'Prediction Log'!$P282-'Prediction Log'!$E282, IF('Prediction Log'!$E282&lt;0, -'Prediction Log'!$P282+'Prediction Log'!$E282, "NA")))</f>
        <v/>
      </c>
      <c r="AE282" s="54" t="str">
        <f>IF(ISBLANK('Prediction Log'!$M282), "",ABS('Prediction Log'!$AD282))</f>
        <v/>
      </c>
    </row>
    <row r="283" spans="1:31" x14ac:dyDescent="0.45">
      <c r="A283" t="str">
        <f>IF(ISBLANK(Games!$B283), "",Games!A283)</f>
        <v/>
      </c>
      <c r="B283" t="str">
        <f>IF(ISBLANK(Games!$B283), "",Games!B283)</f>
        <v/>
      </c>
      <c r="C283" t="str">
        <f>IF(ISBLANK(Games!$B283), "",Games!C283)</f>
        <v/>
      </c>
      <c r="D283" t="str">
        <f>IF(ISBLANK(Games!$B283), "",Games!D283)</f>
        <v/>
      </c>
      <c r="E283" t="str">
        <f>IF(ISBLANK(Games!$B283), "",Games!E283)</f>
        <v/>
      </c>
      <c r="F283" s="30">
        <f>'Calc - Win Probability'!N283</f>
        <v>0</v>
      </c>
      <c r="G283" s="28" t="str">
        <f>Games!H283</f>
        <v/>
      </c>
      <c r="H283" s="64" t="str">
        <f>IF(ISBLANK(Games!B283), "", IF('Prediction Log'!$D283&lt;0, 'Prediction Log'!$B283, 'Prediction Log'!$C283))</f>
        <v/>
      </c>
      <c r="I283" s="60" t="str">
        <f>IF(ISBLANK(Games!$B283), "",Games!F283)</f>
        <v/>
      </c>
      <c r="J283" s="60" t="str">
        <f>IF('Prediction Log'!$F283&gt;0.5, 'Prediction Log'!$B283, IF('Prediction Log'!$F283&lt;0.5, 'Prediction Log'!$C283, "PICK"))</f>
        <v/>
      </c>
      <c r="K283" s="62" t="str">
        <f>IF(ISBLANK(Games!B283), "",IF('Prediction Log'!$J283='Prediction Log'!$B283, 'Prediction Log'!$F283, 1-'Prediction Log'!$F283))</f>
        <v/>
      </c>
      <c r="L283" s="28" t="str">
        <f>IF(ISBLANK(Games!$B283), "",Games!I283)</f>
        <v/>
      </c>
      <c r="P283" s="48" t="str">
        <f>IF(ISBLANK('Prediction Log'!$N283), "",'Prediction Log'!$O283-'Prediction Log'!$N283)</f>
        <v/>
      </c>
      <c r="Q283" s="55" t="str">
        <f>IF(ISBLANK('Prediction Log'!$N283), "",IF('Prediction Log'!$M283&lt;&gt;'Prediction Log'!$H283, "Y", IF(AND('Prediction Log'!$M283='Prediction Log'!$H283, ABS((-1*'Prediction Log'!$P283))&gt;ABS('Prediction Log'!$D283)), "Y", IF('Prediction Log'!$D283='Prediction Log'!$P283, "PUSH", "N"))))</f>
        <v/>
      </c>
      <c r="R283" s="56" t="str">
        <f>IF(ISBLANK('Prediction Log'!$M283), "",IF('Prediction Log'!$P283&lt;'Prediction Log'!$D283, "Y", IF('Prediction Log'!$P283='Prediction Log'!$D283, "PUSH", "N")))</f>
        <v/>
      </c>
      <c r="S283" s="56" t="str">
        <f>IF(ISBLANK('Prediction Log'!$M283), "",IF('Prediction Log'!$P283&lt;'Prediction Log'!$E283, "Y", IF('Prediction Log'!$P283='Prediction Log'!$E283, "PUSH", "N")))</f>
        <v/>
      </c>
      <c r="T283" s="66" t="str">
        <f>IF(ISBLANK('Prediction Log'!$M283), "",IF('Prediction Log'!$J283='Prediction Log'!$M283, "Y", "N"))</f>
        <v/>
      </c>
      <c r="U283" s="57" t="str">
        <f>IF(ISBLANK('Prediction Log'!$M283),"",IF('Prediction Log'!$M283='Prediction Log'!$H283, "Y", "N"))</f>
        <v/>
      </c>
      <c r="V283" s="52" t="str">
        <f>IF(ISBLANK('Prediction Log'!$M283), "",IF('Prediction Log'!$H283&lt;&gt;'Prediction Log'!$M283, "Y",IF(AND('Prediction Log'!$D283&gt;0, 'Prediction Log'!$P283&gt;'Prediction Log'!$D283), "Y", IF(AND('Prediction Log'!$D283&lt;0, 'Prediction Log'!$P283&lt;'Prediction Log'!$D283), "Y", IF('Prediction Log'!$P283='Prediction Log'!$D283, "PUSH", "N")))))</f>
        <v/>
      </c>
      <c r="W283" s="53" t="str">
        <f>IF(ISBLANK('Prediction Log'!$M283), "",IF(AND('Prediction Log'!$U283="Y", 'Prediction Log'!$V283="Y"), "Y", "N"))</f>
        <v/>
      </c>
      <c r="X283" s="54" t="str">
        <f>IF(ISBLANK('Prediction Log'!$M283),"",IF('Prediction Log'!$M283='Prediction Log'!$I283, "Y", "N"))</f>
        <v/>
      </c>
      <c r="Y283" s="54" t="str">
        <f>IF(ISBLANK('Prediction Log'!$M283), "", IF('Prediction Log'!$Z283="N", "N", "Y"))</f>
        <v/>
      </c>
      <c r="Z283" s="54" t="str">
        <f>IF(ISBLANK('Prediction Log'!$M283), "",IF('Prediction Log'!$I283&lt;&gt;'Prediction Log'!$M283, "Y",IF(AND('Prediction Log'!$E283&gt;0, 'Prediction Log'!$P283&gt;'Prediction Log'!$E283), "Y", IF(AND('Prediction Log'!$E283&lt;0, 'Prediction Log'!$P283&lt;'Prediction Log'!$E283), "Y", IF('Prediction Log'!$P283='Prediction Log'!$E283, "PUSH", "N")))))</f>
        <v/>
      </c>
      <c r="AA283" s="54" t="str">
        <f>IF(ISBLANK('Prediction Log'!$M283), "",IF(AND('Prediction Log'!$X283="Y", 'Prediction Log'!$Z283="Y"), "Y", "N"))</f>
        <v/>
      </c>
      <c r="AB283" s="53" t="str">
        <f>IF(ISBLANK('Prediction Log'!$M283), "",IF('Prediction Log'!$D283&gt;0, 'Prediction Log'!$P283-'Prediction Log'!$D283, IF('Prediction Log'!$D283&lt;0, -'Prediction Log'!$P283+'Prediction Log'!$D283, "NA")))</f>
        <v/>
      </c>
      <c r="AC283" s="53" t="str">
        <f>IF(ISBLANK('Prediction Log'!$M283), "",ABS('Prediction Log'!$AB283))</f>
        <v/>
      </c>
      <c r="AD283" s="54" t="str">
        <f>IF(ISBLANK('Prediction Log'!$M283), "",IF('Prediction Log'!$E283&gt;0, 'Prediction Log'!$P283-'Prediction Log'!$E283, IF('Prediction Log'!$E283&lt;0, -'Prediction Log'!$P283+'Prediction Log'!$E283, "NA")))</f>
        <v/>
      </c>
      <c r="AE283" s="54" t="str">
        <f>IF(ISBLANK('Prediction Log'!$M283), "",ABS('Prediction Log'!$AD283))</f>
        <v/>
      </c>
    </row>
    <row r="284" spans="1:31" x14ac:dyDescent="0.45">
      <c r="A284" t="str">
        <f>IF(ISBLANK(Games!$B284), "",Games!A284)</f>
        <v/>
      </c>
      <c r="B284" t="str">
        <f>IF(ISBLANK(Games!$B284), "",Games!B284)</f>
        <v/>
      </c>
      <c r="C284" t="str">
        <f>IF(ISBLANK(Games!$B284), "",Games!C284)</f>
        <v/>
      </c>
      <c r="D284" t="str">
        <f>IF(ISBLANK(Games!$B284), "",Games!D284)</f>
        <v/>
      </c>
      <c r="E284" t="str">
        <f>IF(ISBLANK(Games!$B284), "",Games!E284)</f>
        <v/>
      </c>
      <c r="F284" s="30">
        <f>'Calc - Win Probability'!N284</f>
        <v>0</v>
      </c>
      <c r="G284" s="28" t="str">
        <f>Games!H284</f>
        <v/>
      </c>
      <c r="H284" s="64" t="str">
        <f>IF(ISBLANK(Games!B284), "", IF('Prediction Log'!$D284&lt;0, 'Prediction Log'!$B284, 'Prediction Log'!$C284))</f>
        <v/>
      </c>
      <c r="I284" s="60" t="str">
        <f>IF(ISBLANK(Games!$B284), "",Games!F284)</f>
        <v/>
      </c>
      <c r="J284" s="60" t="str">
        <f>IF('Prediction Log'!$F284&gt;0.5, 'Prediction Log'!$B284, IF('Prediction Log'!$F284&lt;0.5, 'Prediction Log'!$C284, "PICK"))</f>
        <v/>
      </c>
      <c r="K284" s="62" t="str">
        <f>IF(ISBLANK(Games!B284), "",IF('Prediction Log'!$J284='Prediction Log'!$B284, 'Prediction Log'!$F284, 1-'Prediction Log'!$F284))</f>
        <v/>
      </c>
      <c r="L284" s="28" t="str">
        <f>IF(ISBLANK(Games!$B284), "",Games!I284)</f>
        <v/>
      </c>
      <c r="P284" s="48" t="str">
        <f>IF(ISBLANK('Prediction Log'!$N284), "",'Prediction Log'!$O284-'Prediction Log'!$N284)</f>
        <v/>
      </c>
      <c r="Q284" s="55" t="str">
        <f>IF(ISBLANK('Prediction Log'!$N284), "",IF('Prediction Log'!$M284&lt;&gt;'Prediction Log'!$H284, "Y", IF(AND('Prediction Log'!$M284='Prediction Log'!$H284, ABS((-1*'Prediction Log'!$P284))&gt;ABS('Prediction Log'!$D284)), "Y", IF('Prediction Log'!$D284='Prediction Log'!$P284, "PUSH", "N"))))</f>
        <v/>
      </c>
      <c r="R284" s="56" t="str">
        <f>IF(ISBLANK('Prediction Log'!$M284), "",IF('Prediction Log'!$P284&lt;'Prediction Log'!$D284, "Y", IF('Prediction Log'!$P284='Prediction Log'!$D284, "PUSH", "N")))</f>
        <v/>
      </c>
      <c r="S284" s="56" t="str">
        <f>IF(ISBLANK('Prediction Log'!$M284), "",IF('Prediction Log'!$P284&lt;'Prediction Log'!$E284, "Y", IF('Prediction Log'!$P284='Prediction Log'!$E284, "PUSH", "N")))</f>
        <v/>
      </c>
      <c r="T284" s="66" t="str">
        <f>IF(ISBLANK('Prediction Log'!$M284), "",IF('Prediction Log'!$J284='Prediction Log'!$M284, "Y", "N"))</f>
        <v/>
      </c>
      <c r="U284" s="57" t="str">
        <f>IF(ISBLANK('Prediction Log'!$M284),"",IF('Prediction Log'!$M284='Prediction Log'!$H284, "Y", "N"))</f>
        <v/>
      </c>
      <c r="V284" s="52" t="str">
        <f>IF(ISBLANK('Prediction Log'!$M284), "",IF('Prediction Log'!$H284&lt;&gt;'Prediction Log'!$M284, "Y",IF(AND('Prediction Log'!$D284&gt;0, 'Prediction Log'!$P284&gt;'Prediction Log'!$D284), "Y", IF(AND('Prediction Log'!$D284&lt;0, 'Prediction Log'!$P284&lt;'Prediction Log'!$D284), "Y", IF('Prediction Log'!$P284='Prediction Log'!$D284, "PUSH", "N")))))</f>
        <v/>
      </c>
      <c r="W284" s="53" t="str">
        <f>IF(ISBLANK('Prediction Log'!$M284), "",IF(AND('Prediction Log'!$U284="Y", 'Prediction Log'!$V284="Y"), "Y", "N"))</f>
        <v/>
      </c>
      <c r="X284" s="54" t="str">
        <f>IF(ISBLANK('Prediction Log'!$M284),"",IF('Prediction Log'!$M284='Prediction Log'!$I284, "Y", "N"))</f>
        <v/>
      </c>
      <c r="Y284" s="54" t="str">
        <f>IF(ISBLANK('Prediction Log'!$M284), "", IF('Prediction Log'!$Z284="N", "N", "Y"))</f>
        <v/>
      </c>
      <c r="Z284" s="54" t="str">
        <f>IF(ISBLANK('Prediction Log'!$M284), "",IF('Prediction Log'!$I284&lt;&gt;'Prediction Log'!$M284, "Y",IF(AND('Prediction Log'!$E284&gt;0, 'Prediction Log'!$P284&gt;'Prediction Log'!$E284), "Y", IF(AND('Prediction Log'!$E284&lt;0, 'Prediction Log'!$P284&lt;'Prediction Log'!$E284), "Y", IF('Prediction Log'!$P284='Prediction Log'!$E284, "PUSH", "N")))))</f>
        <v/>
      </c>
      <c r="AA284" s="54" t="str">
        <f>IF(ISBLANK('Prediction Log'!$M284), "",IF(AND('Prediction Log'!$X284="Y", 'Prediction Log'!$Z284="Y"), "Y", "N"))</f>
        <v/>
      </c>
      <c r="AB284" s="53" t="str">
        <f>IF(ISBLANK('Prediction Log'!$M284), "",IF('Prediction Log'!$D284&gt;0, 'Prediction Log'!$P284-'Prediction Log'!$D284, IF('Prediction Log'!$D284&lt;0, -'Prediction Log'!$P284+'Prediction Log'!$D284, "NA")))</f>
        <v/>
      </c>
      <c r="AC284" s="53" t="str">
        <f>IF(ISBLANK('Prediction Log'!$M284), "",ABS('Prediction Log'!$AB284))</f>
        <v/>
      </c>
      <c r="AD284" s="54" t="str">
        <f>IF(ISBLANK('Prediction Log'!$M284), "",IF('Prediction Log'!$E284&gt;0, 'Prediction Log'!$P284-'Prediction Log'!$E284, IF('Prediction Log'!$E284&lt;0, -'Prediction Log'!$P284+'Prediction Log'!$E284, "NA")))</f>
        <v/>
      </c>
      <c r="AE284" s="54" t="str">
        <f>IF(ISBLANK('Prediction Log'!$M284), "",ABS('Prediction Log'!$AD284))</f>
        <v/>
      </c>
    </row>
    <row r="285" spans="1:31" x14ac:dyDescent="0.45">
      <c r="A285" t="str">
        <f>IF(ISBLANK(Games!$B285), "",Games!A285)</f>
        <v/>
      </c>
      <c r="B285" t="str">
        <f>IF(ISBLANK(Games!$B285), "",Games!B285)</f>
        <v/>
      </c>
      <c r="C285" t="str">
        <f>IF(ISBLANK(Games!$B285), "",Games!C285)</f>
        <v/>
      </c>
      <c r="D285" t="str">
        <f>IF(ISBLANK(Games!$B285), "",Games!D285)</f>
        <v/>
      </c>
      <c r="E285" t="str">
        <f>IF(ISBLANK(Games!$B285), "",Games!E285)</f>
        <v/>
      </c>
      <c r="F285" s="30">
        <f>'Calc - Win Probability'!N285</f>
        <v>0</v>
      </c>
      <c r="G285" s="28" t="str">
        <f>Games!H285</f>
        <v/>
      </c>
      <c r="H285" s="64" t="str">
        <f>IF(ISBLANK(Games!B285), "", IF('Prediction Log'!$D285&lt;0, 'Prediction Log'!$B285, 'Prediction Log'!$C285))</f>
        <v/>
      </c>
      <c r="I285" s="60" t="str">
        <f>IF(ISBLANK(Games!$B285), "",Games!F285)</f>
        <v/>
      </c>
      <c r="J285" s="60" t="str">
        <f>IF('Prediction Log'!$F285&gt;0.5, 'Prediction Log'!$B285, IF('Prediction Log'!$F285&lt;0.5, 'Prediction Log'!$C285, "PICK"))</f>
        <v/>
      </c>
      <c r="K285" s="62" t="str">
        <f>IF(ISBLANK(Games!B285), "",IF('Prediction Log'!$J285='Prediction Log'!$B285, 'Prediction Log'!$F285, 1-'Prediction Log'!$F285))</f>
        <v/>
      </c>
      <c r="L285" s="28" t="str">
        <f>IF(ISBLANK(Games!$B285), "",Games!I285)</f>
        <v/>
      </c>
      <c r="P285" s="48" t="str">
        <f>IF(ISBLANK('Prediction Log'!$N285), "",'Prediction Log'!$O285-'Prediction Log'!$N285)</f>
        <v/>
      </c>
      <c r="Q285" s="55" t="str">
        <f>IF(ISBLANK('Prediction Log'!$N285), "",IF('Prediction Log'!$M285&lt;&gt;'Prediction Log'!$H285, "Y", IF(AND('Prediction Log'!$M285='Prediction Log'!$H285, ABS((-1*'Prediction Log'!$P285))&gt;ABS('Prediction Log'!$D285)), "Y", IF('Prediction Log'!$D285='Prediction Log'!$P285, "PUSH", "N"))))</f>
        <v/>
      </c>
      <c r="R285" s="56" t="str">
        <f>IF(ISBLANK('Prediction Log'!$M285), "",IF('Prediction Log'!$P285&lt;'Prediction Log'!$D285, "Y", IF('Prediction Log'!$P285='Prediction Log'!$D285, "PUSH", "N")))</f>
        <v/>
      </c>
      <c r="S285" s="56" t="str">
        <f>IF(ISBLANK('Prediction Log'!$M285), "",IF('Prediction Log'!$P285&lt;'Prediction Log'!$E285, "Y", IF('Prediction Log'!$P285='Prediction Log'!$E285, "PUSH", "N")))</f>
        <v/>
      </c>
      <c r="T285" s="66" t="str">
        <f>IF(ISBLANK('Prediction Log'!$M285), "",IF('Prediction Log'!$J285='Prediction Log'!$M285, "Y", "N"))</f>
        <v/>
      </c>
      <c r="U285" s="57" t="str">
        <f>IF(ISBLANK('Prediction Log'!$M285),"",IF('Prediction Log'!$M285='Prediction Log'!$H285, "Y", "N"))</f>
        <v/>
      </c>
      <c r="V285" s="52" t="str">
        <f>IF(ISBLANK('Prediction Log'!$M285), "",IF('Prediction Log'!$H285&lt;&gt;'Prediction Log'!$M285, "Y",IF(AND('Prediction Log'!$D285&gt;0, 'Prediction Log'!$P285&gt;'Prediction Log'!$D285), "Y", IF(AND('Prediction Log'!$D285&lt;0, 'Prediction Log'!$P285&lt;'Prediction Log'!$D285), "Y", IF('Prediction Log'!$P285='Prediction Log'!$D285, "PUSH", "N")))))</f>
        <v/>
      </c>
      <c r="W285" s="53" t="str">
        <f>IF(ISBLANK('Prediction Log'!$M285), "",IF(AND('Prediction Log'!$U285="Y", 'Prediction Log'!$V285="Y"), "Y", "N"))</f>
        <v/>
      </c>
      <c r="X285" s="54" t="str">
        <f>IF(ISBLANK('Prediction Log'!$M285),"",IF('Prediction Log'!$M285='Prediction Log'!$I285, "Y", "N"))</f>
        <v/>
      </c>
      <c r="Y285" s="54" t="str">
        <f>IF(ISBLANK('Prediction Log'!$M285), "", IF('Prediction Log'!$Z285="N", "N", "Y"))</f>
        <v/>
      </c>
      <c r="Z285" s="54" t="str">
        <f>IF(ISBLANK('Prediction Log'!$M285), "",IF('Prediction Log'!$I285&lt;&gt;'Prediction Log'!$M285, "Y",IF(AND('Prediction Log'!$E285&gt;0, 'Prediction Log'!$P285&gt;'Prediction Log'!$E285), "Y", IF(AND('Prediction Log'!$E285&lt;0, 'Prediction Log'!$P285&lt;'Prediction Log'!$E285), "Y", IF('Prediction Log'!$P285='Prediction Log'!$E285, "PUSH", "N")))))</f>
        <v/>
      </c>
      <c r="AA285" s="54" t="str">
        <f>IF(ISBLANK('Prediction Log'!$M285), "",IF(AND('Prediction Log'!$X285="Y", 'Prediction Log'!$Z285="Y"), "Y", "N"))</f>
        <v/>
      </c>
      <c r="AB285" s="53" t="str">
        <f>IF(ISBLANK('Prediction Log'!$M285), "",IF('Prediction Log'!$D285&gt;0, 'Prediction Log'!$P285-'Prediction Log'!$D285, IF('Prediction Log'!$D285&lt;0, -'Prediction Log'!$P285+'Prediction Log'!$D285, "NA")))</f>
        <v/>
      </c>
      <c r="AC285" s="53" t="str">
        <f>IF(ISBLANK('Prediction Log'!$M285), "",ABS('Prediction Log'!$AB285))</f>
        <v/>
      </c>
      <c r="AD285" s="54" t="str">
        <f>IF(ISBLANK('Prediction Log'!$M285), "",IF('Prediction Log'!$E285&gt;0, 'Prediction Log'!$P285-'Prediction Log'!$E285, IF('Prediction Log'!$E285&lt;0, -'Prediction Log'!$P285+'Prediction Log'!$E285, "NA")))</f>
        <v/>
      </c>
      <c r="AE285" s="54" t="str">
        <f>IF(ISBLANK('Prediction Log'!$M285), "",ABS('Prediction Log'!$AD285))</f>
        <v/>
      </c>
    </row>
    <row r="286" spans="1:31" x14ac:dyDescent="0.45">
      <c r="A286" t="str">
        <f>IF(ISBLANK(Games!$B286), "",Games!A286)</f>
        <v/>
      </c>
      <c r="B286" t="str">
        <f>IF(ISBLANK(Games!$B286), "",Games!B286)</f>
        <v/>
      </c>
      <c r="C286" t="str">
        <f>IF(ISBLANK(Games!$B286), "",Games!C286)</f>
        <v/>
      </c>
      <c r="D286" t="str">
        <f>IF(ISBLANK(Games!$B286), "",Games!D286)</f>
        <v/>
      </c>
      <c r="E286" t="str">
        <f>IF(ISBLANK(Games!$B286), "",Games!E286)</f>
        <v/>
      </c>
      <c r="F286" s="30">
        <f>'Calc - Win Probability'!N286</f>
        <v>0</v>
      </c>
      <c r="G286" s="28" t="str">
        <f>Games!H286</f>
        <v/>
      </c>
      <c r="H286" s="64" t="str">
        <f>IF(ISBLANK(Games!B286), "", IF('Prediction Log'!$D286&lt;0, 'Prediction Log'!$B286, 'Prediction Log'!$C286))</f>
        <v/>
      </c>
      <c r="I286" s="60" t="str">
        <f>IF(ISBLANK(Games!$B286), "",Games!F286)</f>
        <v/>
      </c>
      <c r="J286" s="60" t="str">
        <f>IF('Prediction Log'!$F286&gt;0.5, 'Prediction Log'!$B286, IF('Prediction Log'!$F286&lt;0.5, 'Prediction Log'!$C286, "PICK"))</f>
        <v/>
      </c>
      <c r="K286" s="62" t="str">
        <f>IF(ISBLANK(Games!B286), "",IF('Prediction Log'!$J286='Prediction Log'!$B286, 'Prediction Log'!$F286, 1-'Prediction Log'!$F286))</f>
        <v/>
      </c>
      <c r="L286" s="28" t="str">
        <f>IF(ISBLANK(Games!$B286), "",Games!I286)</f>
        <v/>
      </c>
      <c r="P286" s="48" t="str">
        <f>IF(ISBLANK('Prediction Log'!$N286), "",'Prediction Log'!$O286-'Prediction Log'!$N286)</f>
        <v/>
      </c>
      <c r="Q286" s="55" t="str">
        <f>IF(ISBLANK('Prediction Log'!$N286), "",IF('Prediction Log'!$M286&lt;&gt;'Prediction Log'!$H286, "Y", IF(AND('Prediction Log'!$M286='Prediction Log'!$H286, ABS((-1*'Prediction Log'!$P286))&gt;ABS('Prediction Log'!$D286)), "Y", IF('Prediction Log'!$D286='Prediction Log'!$P286, "PUSH", "N"))))</f>
        <v/>
      </c>
      <c r="R286" s="56" t="str">
        <f>IF(ISBLANK('Prediction Log'!$M286), "",IF('Prediction Log'!$P286&lt;'Prediction Log'!$D286, "Y", IF('Prediction Log'!$P286='Prediction Log'!$D286, "PUSH", "N")))</f>
        <v/>
      </c>
      <c r="S286" s="56" t="str">
        <f>IF(ISBLANK('Prediction Log'!$M286), "",IF('Prediction Log'!$P286&lt;'Prediction Log'!$E286, "Y", IF('Prediction Log'!$P286='Prediction Log'!$E286, "PUSH", "N")))</f>
        <v/>
      </c>
      <c r="T286" s="66" t="str">
        <f>IF(ISBLANK('Prediction Log'!$M286), "",IF('Prediction Log'!$J286='Prediction Log'!$M286, "Y", "N"))</f>
        <v/>
      </c>
      <c r="U286" s="57" t="str">
        <f>IF(ISBLANK('Prediction Log'!$M286),"",IF('Prediction Log'!$M286='Prediction Log'!$H286, "Y", "N"))</f>
        <v/>
      </c>
      <c r="V286" s="52" t="str">
        <f>IF(ISBLANK('Prediction Log'!$M286), "",IF('Prediction Log'!$H286&lt;&gt;'Prediction Log'!$M286, "Y",IF(AND('Prediction Log'!$D286&gt;0, 'Prediction Log'!$P286&gt;'Prediction Log'!$D286), "Y", IF(AND('Prediction Log'!$D286&lt;0, 'Prediction Log'!$P286&lt;'Prediction Log'!$D286), "Y", IF('Prediction Log'!$P286='Prediction Log'!$D286, "PUSH", "N")))))</f>
        <v/>
      </c>
      <c r="W286" s="53" t="str">
        <f>IF(ISBLANK('Prediction Log'!$M286), "",IF(AND('Prediction Log'!$U286="Y", 'Prediction Log'!$V286="Y"), "Y", "N"))</f>
        <v/>
      </c>
      <c r="X286" s="54" t="str">
        <f>IF(ISBLANK('Prediction Log'!$M286),"",IF('Prediction Log'!$M286='Prediction Log'!$I286, "Y", "N"))</f>
        <v/>
      </c>
      <c r="Y286" s="54" t="str">
        <f>IF(ISBLANK('Prediction Log'!$M286), "", IF('Prediction Log'!$Z286="N", "N", "Y"))</f>
        <v/>
      </c>
      <c r="Z286" s="54" t="str">
        <f>IF(ISBLANK('Prediction Log'!$M286), "",IF('Prediction Log'!$I286&lt;&gt;'Prediction Log'!$M286, "Y",IF(AND('Prediction Log'!$E286&gt;0, 'Prediction Log'!$P286&gt;'Prediction Log'!$E286), "Y", IF(AND('Prediction Log'!$E286&lt;0, 'Prediction Log'!$P286&lt;'Prediction Log'!$E286), "Y", IF('Prediction Log'!$P286='Prediction Log'!$E286, "PUSH", "N")))))</f>
        <v/>
      </c>
      <c r="AA286" s="54" t="str">
        <f>IF(ISBLANK('Prediction Log'!$M286), "",IF(AND('Prediction Log'!$X286="Y", 'Prediction Log'!$Z286="Y"), "Y", "N"))</f>
        <v/>
      </c>
      <c r="AB286" s="53" t="str">
        <f>IF(ISBLANK('Prediction Log'!$M286), "",IF('Prediction Log'!$D286&gt;0, 'Prediction Log'!$P286-'Prediction Log'!$D286, IF('Prediction Log'!$D286&lt;0, -'Prediction Log'!$P286+'Prediction Log'!$D286, "NA")))</f>
        <v/>
      </c>
      <c r="AC286" s="53" t="str">
        <f>IF(ISBLANK('Prediction Log'!$M286), "",ABS('Prediction Log'!$AB286))</f>
        <v/>
      </c>
      <c r="AD286" s="54" t="str">
        <f>IF(ISBLANK('Prediction Log'!$M286), "",IF('Prediction Log'!$E286&gt;0, 'Prediction Log'!$P286-'Prediction Log'!$E286, IF('Prediction Log'!$E286&lt;0, -'Prediction Log'!$P286+'Prediction Log'!$E286, "NA")))</f>
        <v/>
      </c>
      <c r="AE286" s="54" t="str">
        <f>IF(ISBLANK('Prediction Log'!$M286), "",ABS('Prediction Log'!$AD286))</f>
        <v/>
      </c>
    </row>
    <row r="287" spans="1:31" x14ac:dyDescent="0.45">
      <c r="A287" t="str">
        <f>IF(ISBLANK(Games!$B287), "",Games!A287)</f>
        <v/>
      </c>
      <c r="B287" t="str">
        <f>IF(ISBLANK(Games!$B287), "",Games!B287)</f>
        <v/>
      </c>
      <c r="C287" t="str">
        <f>IF(ISBLANK(Games!$B287), "",Games!C287)</f>
        <v/>
      </c>
      <c r="D287" t="str">
        <f>IF(ISBLANK(Games!$B287), "",Games!D287)</f>
        <v/>
      </c>
      <c r="E287" t="str">
        <f>IF(ISBLANK(Games!$B287), "",Games!E287)</f>
        <v/>
      </c>
      <c r="F287" s="30">
        <f>'Calc - Win Probability'!N287</f>
        <v>0</v>
      </c>
      <c r="G287" s="28" t="str">
        <f>Games!H287</f>
        <v/>
      </c>
      <c r="H287" s="64" t="str">
        <f>IF(ISBLANK(Games!B287), "", IF('Prediction Log'!$D287&lt;0, 'Prediction Log'!$B287, 'Prediction Log'!$C287))</f>
        <v/>
      </c>
      <c r="I287" s="60" t="str">
        <f>IF(ISBLANK(Games!$B287), "",Games!F287)</f>
        <v/>
      </c>
      <c r="J287" s="60" t="str">
        <f>IF('Prediction Log'!$F287&gt;0.5, 'Prediction Log'!$B287, IF('Prediction Log'!$F287&lt;0.5, 'Prediction Log'!$C287, "PICK"))</f>
        <v/>
      </c>
      <c r="K287" s="62" t="str">
        <f>IF(ISBLANK(Games!B287), "",IF('Prediction Log'!$J287='Prediction Log'!$B287, 'Prediction Log'!$F287, 1-'Prediction Log'!$F287))</f>
        <v/>
      </c>
      <c r="L287" s="28" t="str">
        <f>IF(ISBLANK(Games!$B287), "",Games!I287)</f>
        <v/>
      </c>
      <c r="P287" s="48" t="str">
        <f>IF(ISBLANK('Prediction Log'!$N287), "",'Prediction Log'!$O287-'Prediction Log'!$N287)</f>
        <v/>
      </c>
      <c r="Q287" s="55" t="str">
        <f>IF(ISBLANK('Prediction Log'!$N287), "",IF('Prediction Log'!$M287&lt;&gt;'Prediction Log'!$H287, "Y", IF(AND('Prediction Log'!$M287='Prediction Log'!$H287, ABS((-1*'Prediction Log'!$P287))&gt;ABS('Prediction Log'!$D287)), "Y", IF('Prediction Log'!$D287='Prediction Log'!$P287, "PUSH", "N"))))</f>
        <v/>
      </c>
      <c r="R287" s="56" t="str">
        <f>IF(ISBLANK('Prediction Log'!$M287), "",IF('Prediction Log'!$P287&lt;'Prediction Log'!$D287, "Y", IF('Prediction Log'!$P287='Prediction Log'!$D287, "PUSH", "N")))</f>
        <v/>
      </c>
      <c r="S287" s="56" t="str">
        <f>IF(ISBLANK('Prediction Log'!$M287), "",IF('Prediction Log'!$P287&lt;'Prediction Log'!$E287, "Y", IF('Prediction Log'!$P287='Prediction Log'!$E287, "PUSH", "N")))</f>
        <v/>
      </c>
      <c r="T287" s="66" t="str">
        <f>IF(ISBLANK('Prediction Log'!$M287), "",IF('Prediction Log'!$J287='Prediction Log'!$M287, "Y", "N"))</f>
        <v/>
      </c>
      <c r="U287" s="57" t="str">
        <f>IF(ISBLANK('Prediction Log'!$M287),"",IF('Prediction Log'!$M287='Prediction Log'!$H287, "Y", "N"))</f>
        <v/>
      </c>
      <c r="V287" s="52" t="str">
        <f>IF(ISBLANK('Prediction Log'!$M287), "",IF('Prediction Log'!$H287&lt;&gt;'Prediction Log'!$M287, "Y",IF(AND('Prediction Log'!$D287&gt;0, 'Prediction Log'!$P287&gt;'Prediction Log'!$D287), "Y", IF(AND('Prediction Log'!$D287&lt;0, 'Prediction Log'!$P287&lt;'Prediction Log'!$D287), "Y", IF('Prediction Log'!$P287='Prediction Log'!$D287, "PUSH", "N")))))</f>
        <v/>
      </c>
      <c r="W287" s="53" t="str">
        <f>IF(ISBLANK('Prediction Log'!$M287), "",IF(AND('Prediction Log'!$U287="Y", 'Prediction Log'!$V287="Y"), "Y", "N"))</f>
        <v/>
      </c>
      <c r="X287" s="54" t="str">
        <f>IF(ISBLANK('Prediction Log'!$M287),"",IF('Prediction Log'!$M287='Prediction Log'!$I287, "Y", "N"))</f>
        <v/>
      </c>
      <c r="Y287" s="54" t="str">
        <f>IF(ISBLANK('Prediction Log'!$M287), "", IF('Prediction Log'!$Z287="N", "N", "Y"))</f>
        <v/>
      </c>
      <c r="Z287" s="54" t="str">
        <f>IF(ISBLANK('Prediction Log'!$M287), "",IF('Prediction Log'!$I287&lt;&gt;'Prediction Log'!$M287, "Y",IF(AND('Prediction Log'!$E287&gt;0, 'Prediction Log'!$P287&gt;'Prediction Log'!$E287), "Y", IF(AND('Prediction Log'!$E287&lt;0, 'Prediction Log'!$P287&lt;'Prediction Log'!$E287), "Y", IF('Prediction Log'!$P287='Prediction Log'!$E287, "PUSH", "N")))))</f>
        <v/>
      </c>
      <c r="AA287" s="54" t="str">
        <f>IF(ISBLANK('Prediction Log'!$M287), "",IF(AND('Prediction Log'!$X287="Y", 'Prediction Log'!$Z287="Y"), "Y", "N"))</f>
        <v/>
      </c>
      <c r="AB287" s="53" t="str">
        <f>IF(ISBLANK('Prediction Log'!$M287), "",IF('Prediction Log'!$D287&gt;0, 'Prediction Log'!$P287-'Prediction Log'!$D287, IF('Prediction Log'!$D287&lt;0, -'Prediction Log'!$P287+'Prediction Log'!$D287, "NA")))</f>
        <v/>
      </c>
      <c r="AC287" s="53" t="str">
        <f>IF(ISBLANK('Prediction Log'!$M287), "",ABS('Prediction Log'!$AB287))</f>
        <v/>
      </c>
      <c r="AD287" s="54" t="str">
        <f>IF(ISBLANK('Prediction Log'!$M287), "",IF('Prediction Log'!$E287&gt;0, 'Prediction Log'!$P287-'Prediction Log'!$E287, IF('Prediction Log'!$E287&lt;0, -'Prediction Log'!$P287+'Prediction Log'!$E287, "NA")))</f>
        <v/>
      </c>
      <c r="AE287" s="54" t="str">
        <f>IF(ISBLANK('Prediction Log'!$M287), "",ABS('Prediction Log'!$AD287))</f>
        <v/>
      </c>
    </row>
    <row r="288" spans="1:31" x14ac:dyDescent="0.45">
      <c r="A288" t="str">
        <f>IF(ISBLANK(Games!$B288), "",Games!A288)</f>
        <v/>
      </c>
      <c r="B288" t="str">
        <f>IF(ISBLANK(Games!$B288), "",Games!B288)</f>
        <v/>
      </c>
      <c r="C288" t="str">
        <f>IF(ISBLANK(Games!$B288), "",Games!C288)</f>
        <v/>
      </c>
      <c r="D288" t="str">
        <f>IF(ISBLANK(Games!$B288), "",Games!D288)</f>
        <v/>
      </c>
      <c r="E288" t="str">
        <f>IF(ISBLANK(Games!$B288), "",Games!E288)</f>
        <v/>
      </c>
      <c r="F288" s="30">
        <f>'Calc - Win Probability'!N288</f>
        <v>0</v>
      </c>
      <c r="G288" s="28" t="str">
        <f>Games!H288</f>
        <v/>
      </c>
      <c r="H288" s="64" t="str">
        <f>IF(ISBLANK(Games!B288), "", IF('Prediction Log'!$D288&lt;0, 'Prediction Log'!$B288, 'Prediction Log'!$C288))</f>
        <v/>
      </c>
      <c r="I288" s="60" t="str">
        <f>IF(ISBLANK(Games!$B288), "",Games!F288)</f>
        <v/>
      </c>
      <c r="J288" s="60" t="str">
        <f>IF('Prediction Log'!$F288&gt;0.5, 'Prediction Log'!$B288, IF('Prediction Log'!$F288&lt;0.5, 'Prediction Log'!$C288, "PICK"))</f>
        <v/>
      </c>
      <c r="K288" s="62" t="str">
        <f>IF(ISBLANK(Games!B288), "",IF('Prediction Log'!$J288='Prediction Log'!$B288, 'Prediction Log'!$F288, 1-'Prediction Log'!$F288))</f>
        <v/>
      </c>
      <c r="L288" s="28" t="str">
        <f>IF(ISBLANK(Games!$B288), "",Games!I288)</f>
        <v/>
      </c>
      <c r="P288" s="48" t="str">
        <f>IF(ISBLANK('Prediction Log'!$N288), "",'Prediction Log'!$O288-'Prediction Log'!$N288)</f>
        <v/>
      </c>
      <c r="Q288" s="55" t="str">
        <f>IF(ISBLANK('Prediction Log'!$N288), "",IF('Prediction Log'!$M288&lt;&gt;'Prediction Log'!$H288, "Y", IF(AND('Prediction Log'!$M288='Prediction Log'!$H288, ABS((-1*'Prediction Log'!$P288))&gt;ABS('Prediction Log'!$D288)), "Y", IF('Prediction Log'!$D288='Prediction Log'!$P288, "PUSH", "N"))))</f>
        <v/>
      </c>
      <c r="R288" s="56" t="str">
        <f>IF(ISBLANK('Prediction Log'!$M288), "",IF('Prediction Log'!$P288&lt;'Prediction Log'!$D288, "Y", IF('Prediction Log'!$P288='Prediction Log'!$D288, "PUSH", "N")))</f>
        <v/>
      </c>
      <c r="S288" s="56" t="str">
        <f>IF(ISBLANK('Prediction Log'!$M288), "",IF('Prediction Log'!$P288&lt;'Prediction Log'!$E288, "Y", IF('Prediction Log'!$P288='Prediction Log'!$E288, "PUSH", "N")))</f>
        <v/>
      </c>
      <c r="T288" s="66" t="str">
        <f>IF(ISBLANK('Prediction Log'!$M288), "",IF('Prediction Log'!$J288='Prediction Log'!$M288, "Y", "N"))</f>
        <v/>
      </c>
      <c r="U288" s="57" t="str">
        <f>IF(ISBLANK('Prediction Log'!$M288),"",IF('Prediction Log'!$M288='Prediction Log'!$H288, "Y", "N"))</f>
        <v/>
      </c>
      <c r="V288" s="52" t="str">
        <f>IF(ISBLANK('Prediction Log'!$M288), "",IF('Prediction Log'!$H288&lt;&gt;'Prediction Log'!$M288, "Y",IF(AND('Prediction Log'!$D288&gt;0, 'Prediction Log'!$P288&gt;'Prediction Log'!$D288), "Y", IF(AND('Prediction Log'!$D288&lt;0, 'Prediction Log'!$P288&lt;'Prediction Log'!$D288), "Y", IF('Prediction Log'!$P288='Prediction Log'!$D288, "PUSH", "N")))))</f>
        <v/>
      </c>
      <c r="W288" s="53" t="str">
        <f>IF(ISBLANK('Prediction Log'!$M288), "",IF(AND('Prediction Log'!$U288="Y", 'Prediction Log'!$V288="Y"), "Y", "N"))</f>
        <v/>
      </c>
      <c r="X288" s="54" t="str">
        <f>IF(ISBLANK('Prediction Log'!$M288),"",IF('Prediction Log'!$M288='Prediction Log'!$I288, "Y", "N"))</f>
        <v/>
      </c>
      <c r="Y288" s="54" t="str">
        <f>IF(ISBLANK('Prediction Log'!$M288), "", IF('Prediction Log'!$Z288="N", "N", "Y"))</f>
        <v/>
      </c>
      <c r="Z288" s="54" t="str">
        <f>IF(ISBLANK('Prediction Log'!$M288), "",IF('Prediction Log'!$I288&lt;&gt;'Prediction Log'!$M288, "Y",IF(AND('Prediction Log'!$E288&gt;0, 'Prediction Log'!$P288&gt;'Prediction Log'!$E288), "Y", IF(AND('Prediction Log'!$E288&lt;0, 'Prediction Log'!$P288&lt;'Prediction Log'!$E288), "Y", IF('Prediction Log'!$P288='Prediction Log'!$E288, "PUSH", "N")))))</f>
        <v/>
      </c>
      <c r="AA288" s="54" t="str">
        <f>IF(ISBLANK('Prediction Log'!$M288), "",IF(AND('Prediction Log'!$X288="Y", 'Prediction Log'!$Z288="Y"), "Y", "N"))</f>
        <v/>
      </c>
      <c r="AB288" s="53" t="str">
        <f>IF(ISBLANK('Prediction Log'!$M288), "",IF('Prediction Log'!$D288&gt;0, 'Prediction Log'!$P288-'Prediction Log'!$D288, IF('Prediction Log'!$D288&lt;0, -'Prediction Log'!$P288+'Prediction Log'!$D288, "NA")))</f>
        <v/>
      </c>
      <c r="AC288" s="53" t="str">
        <f>IF(ISBLANK('Prediction Log'!$M288), "",ABS('Prediction Log'!$AB288))</f>
        <v/>
      </c>
      <c r="AD288" s="54" t="str">
        <f>IF(ISBLANK('Prediction Log'!$M288), "",IF('Prediction Log'!$E288&gt;0, 'Prediction Log'!$P288-'Prediction Log'!$E288, IF('Prediction Log'!$E288&lt;0, -'Prediction Log'!$P288+'Prediction Log'!$E288, "NA")))</f>
        <v/>
      </c>
      <c r="AE288" s="54" t="str">
        <f>IF(ISBLANK('Prediction Log'!$M288), "",ABS('Prediction Log'!$AD288))</f>
        <v/>
      </c>
    </row>
    <row r="289" spans="1:31" x14ac:dyDescent="0.45">
      <c r="A289" t="str">
        <f>IF(ISBLANK(Games!$B289), "",Games!A289)</f>
        <v/>
      </c>
      <c r="B289" t="str">
        <f>IF(ISBLANK(Games!$B289), "",Games!B289)</f>
        <v/>
      </c>
      <c r="C289" t="str">
        <f>IF(ISBLANK(Games!$B289), "",Games!C289)</f>
        <v/>
      </c>
      <c r="D289" t="str">
        <f>IF(ISBLANK(Games!$B289), "",Games!D289)</f>
        <v/>
      </c>
      <c r="E289" t="str">
        <f>IF(ISBLANK(Games!$B289), "",Games!E289)</f>
        <v/>
      </c>
      <c r="F289" s="30">
        <f>'Calc - Win Probability'!N289</f>
        <v>0</v>
      </c>
      <c r="G289" s="28" t="str">
        <f>Games!H289</f>
        <v/>
      </c>
      <c r="H289" s="64" t="str">
        <f>IF(ISBLANK(Games!B289), "", IF('Prediction Log'!$D289&lt;0, 'Prediction Log'!$B289, 'Prediction Log'!$C289))</f>
        <v/>
      </c>
      <c r="I289" s="60" t="str">
        <f>IF(ISBLANK(Games!$B289), "",Games!F289)</f>
        <v/>
      </c>
      <c r="J289" s="60" t="str">
        <f>IF('Prediction Log'!$F289&gt;0.5, 'Prediction Log'!$B289, IF('Prediction Log'!$F289&lt;0.5, 'Prediction Log'!$C289, "PICK"))</f>
        <v/>
      </c>
      <c r="K289" s="62" t="str">
        <f>IF(ISBLANK(Games!B289), "",IF('Prediction Log'!$J289='Prediction Log'!$B289, 'Prediction Log'!$F289, 1-'Prediction Log'!$F289))</f>
        <v/>
      </c>
      <c r="L289" s="28" t="str">
        <f>IF(ISBLANK(Games!$B289), "",Games!I289)</f>
        <v/>
      </c>
      <c r="P289" s="48" t="str">
        <f>IF(ISBLANK('Prediction Log'!$N289), "",'Prediction Log'!$O289-'Prediction Log'!$N289)</f>
        <v/>
      </c>
      <c r="Q289" s="55" t="str">
        <f>IF(ISBLANK('Prediction Log'!$N289), "",IF('Prediction Log'!$M289&lt;&gt;'Prediction Log'!$H289, "Y", IF(AND('Prediction Log'!$M289='Prediction Log'!$H289, ABS((-1*'Prediction Log'!$P289))&gt;ABS('Prediction Log'!$D289)), "Y", IF('Prediction Log'!$D289='Prediction Log'!$P289, "PUSH", "N"))))</f>
        <v/>
      </c>
      <c r="R289" s="56" t="str">
        <f>IF(ISBLANK('Prediction Log'!$M289), "",IF('Prediction Log'!$P289&lt;'Prediction Log'!$D289, "Y", IF('Prediction Log'!$P289='Prediction Log'!$D289, "PUSH", "N")))</f>
        <v/>
      </c>
      <c r="S289" s="56" t="str">
        <f>IF(ISBLANK('Prediction Log'!$M289), "",IF('Prediction Log'!$P289&lt;'Prediction Log'!$E289, "Y", IF('Prediction Log'!$P289='Prediction Log'!$E289, "PUSH", "N")))</f>
        <v/>
      </c>
      <c r="T289" s="66" t="str">
        <f>IF(ISBLANK('Prediction Log'!$M289), "",IF('Prediction Log'!$J289='Prediction Log'!$M289, "Y", "N"))</f>
        <v/>
      </c>
      <c r="U289" s="57" t="str">
        <f>IF(ISBLANK('Prediction Log'!$M289),"",IF('Prediction Log'!$M289='Prediction Log'!$H289, "Y", "N"))</f>
        <v/>
      </c>
      <c r="V289" s="52" t="str">
        <f>IF(ISBLANK('Prediction Log'!$M289), "",IF('Prediction Log'!$H289&lt;&gt;'Prediction Log'!$M289, "Y",IF(AND('Prediction Log'!$D289&gt;0, 'Prediction Log'!$P289&gt;'Prediction Log'!$D289), "Y", IF(AND('Prediction Log'!$D289&lt;0, 'Prediction Log'!$P289&lt;'Prediction Log'!$D289), "Y", IF('Prediction Log'!$P289='Prediction Log'!$D289, "PUSH", "N")))))</f>
        <v/>
      </c>
      <c r="W289" s="53" t="str">
        <f>IF(ISBLANK('Prediction Log'!$M289), "",IF(AND('Prediction Log'!$U289="Y", 'Prediction Log'!$V289="Y"), "Y", "N"))</f>
        <v/>
      </c>
      <c r="X289" s="54" t="str">
        <f>IF(ISBLANK('Prediction Log'!$M289),"",IF('Prediction Log'!$M289='Prediction Log'!$I289, "Y", "N"))</f>
        <v/>
      </c>
      <c r="Y289" s="54" t="str">
        <f>IF(ISBLANK('Prediction Log'!$M289), "", IF('Prediction Log'!$Z289="N", "N", "Y"))</f>
        <v/>
      </c>
      <c r="Z289" s="54" t="str">
        <f>IF(ISBLANK('Prediction Log'!$M289), "",IF('Prediction Log'!$I289&lt;&gt;'Prediction Log'!$M289, "Y",IF(AND('Prediction Log'!$E289&gt;0, 'Prediction Log'!$P289&gt;'Prediction Log'!$E289), "Y", IF(AND('Prediction Log'!$E289&lt;0, 'Prediction Log'!$P289&lt;'Prediction Log'!$E289), "Y", IF('Prediction Log'!$P289='Prediction Log'!$E289, "PUSH", "N")))))</f>
        <v/>
      </c>
      <c r="AA289" s="54" t="str">
        <f>IF(ISBLANK('Prediction Log'!$M289), "",IF(AND('Prediction Log'!$X289="Y", 'Prediction Log'!$Z289="Y"), "Y", "N"))</f>
        <v/>
      </c>
      <c r="AB289" s="53" t="str">
        <f>IF(ISBLANK('Prediction Log'!$M289), "",IF('Prediction Log'!$D289&gt;0, 'Prediction Log'!$P289-'Prediction Log'!$D289, IF('Prediction Log'!$D289&lt;0, -'Prediction Log'!$P289+'Prediction Log'!$D289, "NA")))</f>
        <v/>
      </c>
      <c r="AC289" s="53" t="str">
        <f>IF(ISBLANK('Prediction Log'!$M289), "",ABS('Prediction Log'!$AB289))</f>
        <v/>
      </c>
      <c r="AD289" s="54" t="str">
        <f>IF(ISBLANK('Prediction Log'!$M289), "",IF('Prediction Log'!$E289&gt;0, 'Prediction Log'!$P289-'Prediction Log'!$E289, IF('Prediction Log'!$E289&lt;0, -'Prediction Log'!$P289+'Prediction Log'!$E289, "NA")))</f>
        <v/>
      </c>
      <c r="AE289" s="54" t="str">
        <f>IF(ISBLANK('Prediction Log'!$M289), "",ABS('Prediction Log'!$AD289))</f>
        <v/>
      </c>
    </row>
    <row r="290" spans="1:31" x14ac:dyDescent="0.45">
      <c r="A290" t="str">
        <f>IF(ISBLANK(Games!$B290), "",Games!A290)</f>
        <v/>
      </c>
      <c r="B290" t="str">
        <f>IF(ISBLANK(Games!$B290), "",Games!B290)</f>
        <v/>
      </c>
      <c r="C290" t="str">
        <f>IF(ISBLANK(Games!$B290), "",Games!C290)</f>
        <v/>
      </c>
      <c r="D290" t="str">
        <f>IF(ISBLANK(Games!$B290), "",Games!D290)</f>
        <v/>
      </c>
      <c r="E290" t="str">
        <f>IF(ISBLANK(Games!$B290), "",Games!E290)</f>
        <v/>
      </c>
      <c r="F290" s="30">
        <f>'Calc - Win Probability'!N290</f>
        <v>0</v>
      </c>
      <c r="G290" s="28" t="str">
        <f>Games!H290</f>
        <v/>
      </c>
      <c r="H290" s="64" t="str">
        <f>IF(ISBLANK(Games!B290), "", IF('Prediction Log'!$D290&lt;0, 'Prediction Log'!$B290, 'Prediction Log'!$C290))</f>
        <v/>
      </c>
      <c r="I290" s="60" t="str">
        <f>IF(ISBLANK(Games!$B290), "",Games!F290)</f>
        <v/>
      </c>
      <c r="J290" s="60" t="str">
        <f>IF('Prediction Log'!$F290&gt;0.5, 'Prediction Log'!$B290, IF('Prediction Log'!$F290&lt;0.5, 'Prediction Log'!$C290, "PICK"))</f>
        <v/>
      </c>
      <c r="K290" s="62" t="str">
        <f>IF(ISBLANK(Games!B290), "",IF('Prediction Log'!$J290='Prediction Log'!$B290, 'Prediction Log'!$F290, 1-'Prediction Log'!$F290))</f>
        <v/>
      </c>
      <c r="L290" s="28" t="str">
        <f>IF(ISBLANK(Games!$B290), "",Games!I290)</f>
        <v/>
      </c>
      <c r="P290" s="48" t="str">
        <f>IF(ISBLANK('Prediction Log'!$N290), "",'Prediction Log'!$O290-'Prediction Log'!$N290)</f>
        <v/>
      </c>
      <c r="Q290" s="55" t="str">
        <f>IF(ISBLANK('Prediction Log'!$N290), "",IF('Prediction Log'!$M290&lt;&gt;'Prediction Log'!$H290, "Y", IF(AND('Prediction Log'!$M290='Prediction Log'!$H290, ABS((-1*'Prediction Log'!$P290))&gt;ABS('Prediction Log'!$D290)), "Y", IF('Prediction Log'!$D290='Prediction Log'!$P290, "PUSH", "N"))))</f>
        <v/>
      </c>
      <c r="R290" s="56" t="str">
        <f>IF(ISBLANK('Prediction Log'!$M290), "",IF('Prediction Log'!$P290&lt;'Prediction Log'!$D290, "Y", IF('Prediction Log'!$P290='Prediction Log'!$D290, "PUSH", "N")))</f>
        <v/>
      </c>
      <c r="S290" s="56" t="str">
        <f>IF(ISBLANK('Prediction Log'!$M290), "",IF('Prediction Log'!$P290&lt;'Prediction Log'!$E290, "Y", IF('Prediction Log'!$P290='Prediction Log'!$E290, "PUSH", "N")))</f>
        <v/>
      </c>
      <c r="T290" s="66" t="str">
        <f>IF(ISBLANK('Prediction Log'!$M290), "",IF('Prediction Log'!$J290='Prediction Log'!$M290, "Y", "N"))</f>
        <v/>
      </c>
      <c r="U290" s="57" t="str">
        <f>IF(ISBLANK('Prediction Log'!$M290),"",IF('Prediction Log'!$M290='Prediction Log'!$H290, "Y", "N"))</f>
        <v/>
      </c>
      <c r="V290" s="52" t="str">
        <f>IF(ISBLANK('Prediction Log'!$M290), "",IF('Prediction Log'!$H290&lt;&gt;'Prediction Log'!$M290, "Y",IF(AND('Prediction Log'!$D290&gt;0, 'Prediction Log'!$P290&gt;'Prediction Log'!$D290), "Y", IF(AND('Prediction Log'!$D290&lt;0, 'Prediction Log'!$P290&lt;'Prediction Log'!$D290), "Y", IF('Prediction Log'!$P290='Prediction Log'!$D290, "PUSH", "N")))))</f>
        <v/>
      </c>
      <c r="W290" s="53" t="str">
        <f>IF(ISBLANK('Prediction Log'!$M290), "",IF(AND('Prediction Log'!$U290="Y", 'Prediction Log'!$V290="Y"), "Y", "N"))</f>
        <v/>
      </c>
      <c r="X290" s="54" t="str">
        <f>IF(ISBLANK('Prediction Log'!$M290),"",IF('Prediction Log'!$M290='Prediction Log'!$I290, "Y", "N"))</f>
        <v/>
      </c>
      <c r="Y290" s="54" t="str">
        <f>IF(ISBLANK('Prediction Log'!$M290), "", IF('Prediction Log'!$Z290="N", "N", "Y"))</f>
        <v/>
      </c>
      <c r="Z290" s="54" t="str">
        <f>IF(ISBLANK('Prediction Log'!$M290), "",IF('Prediction Log'!$I290&lt;&gt;'Prediction Log'!$M290, "Y",IF(AND('Prediction Log'!$E290&gt;0, 'Prediction Log'!$P290&gt;'Prediction Log'!$E290), "Y", IF(AND('Prediction Log'!$E290&lt;0, 'Prediction Log'!$P290&lt;'Prediction Log'!$E290), "Y", IF('Prediction Log'!$P290='Prediction Log'!$E290, "PUSH", "N")))))</f>
        <v/>
      </c>
      <c r="AA290" s="54" t="str">
        <f>IF(ISBLANK('Prediction Log'!$M290), "",IF(AND('Prediction Log'!$X290="Y", 'Prediction Log'!$Z290="Y"), "Y", "N"))</f>
        <v/>
      </c>
      <c r="AB290" s="53" t="str">
        <f>IF(ISBLANK('Prediction Log'!$M290), "",IF('Prediction Log'!$D290&gt;0, 'Prediction Log'!$P290-'Prediction Log'!$D290, IF('Prediction Log'!$D290&lt;0, -'Prediction Log'!$P290+'Prediction Log'!$D290, "NA")))</f>
        <v/>
      </c>
      <c r="AC290" s="53" t="str">
        <f>IF(ISBLANK('Prediction Log'!$M290), "",ABS('Prediction Log'!$AB290))</f>
        <v/>
      </c>
      <c r="AD290" s="54" t="str">
        <f>IF(ISBLANK('Prediction Log'!$M290), "",IF('Prediction Log'!$E290&gt;0, 'Prediction Log'!$P290-'Prediction Log'!$E290, IF('Prediction Log'!$E290&lt;0, -'Prediction Log'!$P290+'Prediction Log'!$E290, "NA")))</f>
        <v/>
      </c>
      <c r="AE290" s="54" t="str">
        <f>IF(ISBLANK('Prediction Log'!$M290), "",ABS('Prediction Log'!$AD290))</f>
        <v/>
      </c>
    </row>
    <row r="291" spans="1:31" x14ac:dyDescent="0.45">
      <c r="A291" t="str">
        <f>IF(ISBLANK(Games!$B291), "",Games!A291)</f>
        <v/>
      </c>
      <c r="B291" t="str">
        <f>IF(ISBLANK(Games!$B291), "",Games!B291)</f>
        <v/>
      </c>
      <c r="C291" t="str">
        <f>IF(ISBLANK(Games!$B291), "",Games!C291)</f>
        <v/>
      </c>
      <c r="D291" t="str">
        <f>IF(ISBLANK(Games!$B291), "",Games!D291)</f>
        <v/>
      </c>
      <c r="E291" t="str">
        <f>IF(ISBLANK(Games!$B291), "",Games!E291)</f>
        <v/>
      </c>
      <c r="F291" s="30">
        <f>'Calc - Win Probability'!N291</f>
        <v>0</v>
      </c>
      <c r="G291" s="28" t="str">
        <f>Games!H291</f>
        <v/>
      </c>
      <c r="H291" s="64" t="str">
        <f>IF(ISBLANK(Games!B291), "", IF('Prediction Log'!$D291&lt;0, 'Prediction Log'!$B291, 'Prediction Log'!$C291))</f>
        <v/>
      </c>
      <c r="I291" s="60" t="str">
        <f>IF(ISBLANK(Games!$B291), "",Games!F291)</f>
        <v/>
      </c>
      <c r="J291" s="60" t="str">
        <f>IF('Prediction Log'!$F291&gt;0.5, 'Prediction Log'!$B291, IF('Prediction Log'!$F291&lt;0.5, 'Prediction Log'!$C291, "PICK"))</f>
        <v/>
      </c>
      <c r="K291" s="62" t="str">
        <f>IF(ISBLANK(Games!B291), "",IF('Prediction Log'!$J291='Prediction Log'!$B291, 'Prediction Log'!$F291, 1-'Prediction Log'!$F291))</f>
        <v/>
      </c>
      <c r="L291" s="28" t="str">
        <f>IF(ISBLANK(Games!$B291), "",Games!I291)</f>
        <v/>
      </c>
      <c r="P291" s="48" t="str">
        <f>IF(ISBLANK('Prediction Log'!$N291), "",'Prediction Log'!$O291-'Prediction Log'!$N291)</f>
        <v/>
      </c>
      <c r="Q291" s="55" t="str">
        <f>IF(ISBLANK('Prediction Log'!$N291), "",IF('Prediction Log'!$M291&lt;&gt;'Prediction Log'!$H291, "Y", IF(AND('Prediction Log'!$M291='Prediction Log'!$H291, ABS((-1*'Prediction Log'!$P291))&gt;ABS('Prediction Log'!$D291)), "Y", IF('Prediction Log'!$D291='Prediction Log'!$P291, "PUSH", "N"))))</f>
        <v/>
      </c>
      <c r="R291" s="56" t="str">
        <f>IF(ISBLANK('Prediction Log'!$M291), "",IF('Prediction Log'!$P291&lt;'Prediction Log'!$D291, "Y", IF('Prediction Log'!$P291='Prediction Log'!$D291, "PUSH", "N")))</f>
        <v/>
      </c>
      <c r="S291" s="56" t="str">
        <f>IF(ISBLANK('Prediction Log'!$M291), "",IF('Prediction Log'!$P291&lt;'Prediction Log'!$E291, "Y", IF('Prediction Log'!$P291='Prediction Log'!$E291, "PUSH", "N")))</f>
        <v/>
      </c>
      <c r="T291" s="66" t="str">
        <f>IF(ISBLANK('Prediction Log'!$M291), "",IF('Prediction Log'!$J291='Prediction Log'!$M291, "Y", "N"))</f>
        <v/>
      </c>
      <c r="U291" s="57" t="str">
        <f>IF(ISBLANK('Prediction Log'!$M291),"",IF('Prediction Log'!$M291='Prediction Log'!$H291, "Y", "N"))</f>
        <v/>
      </c>
      <c r="V291" s="52" t="str">
        <f>IF(ISBLANK('Prediction Log'!$M291), "",IF('Prediction Log'!$H291&lt;&gt;'Prediction Log'!$M291, "Y",IF(AND('Prediction Log'!$D291&gt;0, 'Prediction Log'!$P291&gt;'Prediction Log'!$D291), "Y", IF(AND('Prediction Log'!$D291&lt;0, 'Prediction Log'!$P291&lt;'Prediction Log'!$D291), "Y", IF('Prediction Log'!$P291='Prediction Log'!$D291, "PUSH", "N")))))</f>
        <v/>
      </c>
      <c r="W291" s="53" t="str">
        <f>IF(ISBLANK('Prediction Log'!$M291), "",IF(AND('Prediction Log'!$U291="Y", 'Prediction Log'!$V291="Y"), "Y", "N"))</f>
        <v/>
      </c>
      <c r="X291" s="54" t="str">
        <f>IF(ISBLANK('Prediction Log'!$M291),"",IF('Prediction Log'!$M291='Prediction Log'!$I291, "Y", "N"))</f>
        <v/>
      </c>
      <c r="Y291" s="54" t="str">
        <f>IF(ISBLANK('Prediction Log'!$M291), "", IF('Prediction Log'!$Z291="N", "N", "Y"))</f>
        <v/>
      </c>
      <c r="Z291" s="54" t="str">
        <f>IF(ISBLANK('Prediction Log'!$M291), "",IF('Prediction Log'!$I291&lt;&gt;'Prediction Log'!$M291, "Y",IF(AND('Prediction Log'!$E291&gt;0, 'Prediction Log'!$P291&gt;'Prediction Log'!$E291), "Y", IF(AND('Prediction Log'!$E291&lt;0, 'Prediction Log'!$P291&lt;'Prediction Log'!$E291), "Y", IF('Prediction Log'!$P291='Prediction Log'!$E291, "PUSH", "N")))))</f>
        <v/>
      </c>
      <c r="AA291" s="54" t="str">
        <f>IF(ISBLANK('Prediction Log'!$M291), "",IF(AND('Prediction Log'!$X291="Y", 'Prediction Log'!$Z291="Y"), "Y", "N"))</f>
        <v/>
      </c>
      <c r="AB291" s="53" t="str">
        <f>IF(ISBLANK('Prediction Log'!$M291), "",IF('Prediction Log'!$D291&gt;0, 'Prediction Log'!$P291-'Prediction Log'!$D291, IF('Prediction Log'!$D291&lt;0, -'Prediction Log'!$P291+'Prediction Log'!$D291, "NA")))</f>
        <v/>
      </c>
      <c r="AC291" s="53" t="str">
        <f>IF(ISBLANK('Prediction Log'!$M291), "",ABS('Prediction Log'!$AB291))</f>
        <v/>
      </c>
      <c r="AD291" s="54" t="str">
        <f>IF(ISBLANK('Prediction Log'!$M291), "",IF('Prediction Log'!$E291&gt;0, 'Prediction Log'!$P291-'Prediction Log'!$E291, IF('Prediction Log'!$E291&lt;0, -'Prediction Log'!$P291+'Prediction Log'!$E291, "NA")))</f>
        <v/>
      </c>
      <c r="AE291" s="54" t="str">
        <f>IF(ISBLANK('Prediction Log'!$M291), "",ABS('Prediction Log'!$AD291))</f>
        <v/>
      </c>
    </row>
    <row r="292" spans="1:31" x14ac:dyDescent="0.45">
      <c r="A292" t="str">
        <f>IF(ISBLANK(Games!$B292), "",Games!A292)</f>
        <v/>
      </c>
      <c r="B292" t="str">
        <f>IF(ISBLANK(Games!$B292), "",Games!B292)</f>
        <v/>
      </c>
      <c r="C292" t="str">
        <f>IF(ISBLANK(Games!$B292), "",Games!C292)</f>
        <v/>
      </c>
      <c r="D292" t="str">
        <f>IF(ISBLANK(Games!$B292), "",Games!D292)</f>
        <v/>
      </c>
      <c r="E292" t="str">
        <f>IF(ISBLANK(Games!$B292), "",Games!E292)</f>
        <v/>
      </c>
      <c r="F292" s="30">
        <f>'Calc - Win Probability'!N292</f>
        <v>0</v>
      </c>
      <c r="G292" s="28">
        <f>Games!H292</f>
        <v>0</v>
      </c>
      <c r="H292" s="64" t="str">
        <f>IF(ISBLANK(Games!B292), "", IF('Prediction Log'!$D292&lt;0, 'Prediction Log'!$B292, 'Prediction Log'!$C292))</f>
        <v/>
      </c>
      <c r="I292" s="60" t="str">
        <f>IF(ISBLANK(Games!$B292), "",Games!F292)</f>
        <v/>
      </c>
      <c r="J292" s="60" t="str">
        <f>IF('Prediction Log'!$F292&gt;0.5, 'Prediction Log'!$B292, IF('Prediction Log'!$F292&lt;0.5, 'Prediction Log'!$C292, "PICK"))</f>
        <v/>
      </c>
      <c r="K292" s="62" t="str">
        <f>IF(ISBLANK(Games!B292), "",IF('Prediction Log'!$J292='Prediction Log'!$B292, 'Prediction Log'!$F292, 1-'Prediction Log'!$F292))</f>
        <v/>
      </c>
      <c r="L292" s="28" t="str">
        <f>IF(ISBLANK(Games!$B292), "",Games!I292)</f>
        <v/>
      </c>
      <c r="P292" s="48" t="str">
        <f>IF(ISBLANK('Prediction Log'!$N292), "",'Prediction Log'!$O292-'Prediction Log'!$N292)</f>
        <v/>
      </c>
      <c r="Q292" s="55" t="str">
        <f>IF(ISBLANK('Prediction Log'!$N292), "",IF('Prediction Log'!$M292&lt;&gt;'Prediction Log'!$H292, "Y", IF(AND('Prediction Log'!$M292='Prediction Log'!$H292, ABS((-1*'Prediction Log'!$P292))&gt;ABS('Prediction Log'!$D292)), "Y", IF('Prediction Log'!$D292='Prediction Log'!$P292, "PUSH", "N"))))</f>
        <v/>
      </c>
      <c r="R292" s="56" t="str">
        <f>IF(ISBLANK('Prediction Log'!$M292), "",IF('Prediction Log'!$P292&lt;'Prediction Log'!$D292, "Y", IF('Prediction Log'!$P292='Prediction Log'!$D292, "PUSH", "N")))</f>
        <v/>
      </c>
      <c r="S292" s="56" t="str">
        <f>IF(ISBLANK('Prediction Log'!$M292), "",IF('Prediction Log'!$P292&lt;'Prediction Log'!$E292, "Y", IF('Prediction Log'!$P292='Prediction Log'!$E292, "PUSH", "N")))</f>
        <v/>
      </c>
      <c r="T292" s="66" t="str">
        <f>IF(ISBLANK('Prediction Log'!$M292), "",IF('Prediction Log'!$J292='Prediction Log'!$M292, "Y", "N"))</f>
        <v/>
      </c>
      <c r="U292" s="57" t="str">
        <f>IF(ISBLANK('Prediction Log'!$M292),"",IF('Prediction Log'!$M292='Prediction Log'!$H292, "Y", "N"))</f>
        <v/>
      </c>
      <c r="V292" s="52" t="str">
        <f>IF(ISBLANK('Prediction Log'!$M292), "",IF('Prediction Log'!$H292&lt;&gt;'Prediction Log'!$M292, "Y",IF(AND('Prediction Log'!$D292&gt;0, 'Prediction Log'!$P292&gt;'Prediction Log'!$D292), "Y", IF(AND('Prediction Log'!$D292&lt;0, 'Prediction Log'!$P292&lt;'Prediction Log'!$D292), "Y", IF('Prediction Log'!$P292='Prediction Log'!$D292, "PUSH", "N")))))</f>
        <v/>
      </c>
      <c r="W292" s="53" t="str">
        <f>IF(ISBLANK('Prediction Log'!$M292), "",IF(AND('Prediction Log'!$U292="Y", 'Prediction Log'!$V292="Y"), "Y", "N"))</f>
        <v/>
      </c>
      <c r="X292" s="54" t="str">
        <f>IF(ISBLANK('Prediction Log'!$M292),"",IF('Prediction Log'!$M292='Prediction Log'!$I292, "Y", "N"))</f>
        <v/>
      </c>
      <c r="Y292" s="54" t="str">
        <f>IF(ISBLANK('Prediction Log'!$M292), "", IF('Prediction Log'!$Z292="N", "N", "Y"))</f>
        <v/>
      </c>
      <c r="Z292" s="54" t="str">
        <f>IF(ISBLANK('Prediction Log'!$M292), "",IF('Prediction Log'!$I292&lt;&gt;'Prediction Log'!$M292, "Y",IF(AND('Prediction Log'!$E292&gt;0, 'Prediction Log'!$P292&gt;'Prediction Log'!$E292), "Y", IF(AND('Prediction Log'!$E292&lt;0, 'Prediction Log'!$P292&lt;'Prediction Log'!$E292), "Y", IF('Prediction Log'!$P292='Prediction Log'!$E292, "PUSH", "N")))))</f>
        <v/>
      </c>
      <c r="AA292" s="54" t="str">
        <f>IF(ISBLANK('Prediction Log'!$M292), "",IF(AND('Prediction Log'!$X292="Y", 'Prediction Log'!$Z292="Y"), "Y", "N"))</f>
        <v/>
      </c>
      <c r="AB292" s="53" t="str">
        <f>IF(ISBLANK('Prediction Log'!$M292), "",IF('Prediction Log'!$D292&gt;0, 'Prediction Log'!$P292-'Prediction Log'!$D292, IF('Prediction Log'!$D292&lt;0, -'Prediction Log'!$P292+'Prediction Log'!$D292, "NA")))</f>
        <v/>
      </c>
      <c r="AC292" s="53" t="str">
        <f>IF(ISBLANK('Prediction Log'!$M292), "",ABS('Prediction Log'!$AB292))</f>
        <v/>
      </c>
      <c r="AD292" s="54" t="str">
        <f>IF(ISBLANK('Prediction Log'!$M292), "",IF('Prediction Log'!$E292&gt;0, 'Prediction Log'!$P292-'Prediction Log'!$E292, IF('Prediction Log'!$E292&lt;0, -'Prediction Log'!$P292+'Prediction Log'!$E292, "NA")))</f>
        <v/>
      </c>
      <c r="AE292" s="54" t="str">
        <f>IF(ISBLANK('Prediction Log'!$M292), "",ABS('Prediction Log'!$AD292))</f>
        <v/>
      </c>
    </row>
    <row r="293" spans="1:31" x14ac:dyDescent="0.45">
      <c r="A293" t="str">
        <f>IF(ISBLANK(Games!$B293), "",Games!A293)</f>
        <v/>
      </c>
      <c r="B293" t="str">
        <f>IF(ISBLANK(Games!$B293), "",Games!B293)</f>
        <v/>
      </c>
      <c r="C293" t="str">
        <f>IF(ISBLANK(Games!$B293), "",Games!C293)</f>
        <v/>
      </c>
      <c r="D293" t="str">
        <f>IF(ISBLANK(Games!$B293), "",Games!D293)</f>
        <v/>
      </c>
      <c r="E293" t="str">
        <f>IF(ISBLANK(Games!$B293), "",Games!E293)</f>
        <v/>
      </c>
      <c r="F293" s="30">
        <f>'Calc - Win Probability'!N293</f>
        <v>0</v>
      </c>
      <c r="G293" s="28">
        <f>Games!H293</f>
        <v>0</v>
      </c>
      <c r="H293" s="64" t="str">
        <f>IF(ISBLANK(Games!B293), "", IF('Prediction Log'!$D293&lt;0, 'Prediction Log'!$B293, 'Prediction Log'!$C293))</f>
        <v/>
      </c>
      <c r="I293" s="60" t="str">
        <f>IF(ISBLANK(Games!$B293), "",Games!F293)</f>
        <v/>
      </c>
      <c r="J293" s="60" t="str">
        <f>IF('Prediction Log'!$F293&gt;0.5, 'Prediction Log'!$B293, IF('Prediction Log'!$F293&lt;0.5, 'Prediction Log'!$C293, "PICK"))</f>
        <v/>
      </c>
      <c r="K293" s="62" t="str">
        <f>IF(ISBLANK(Games!B293), "",IF('Prediction Log'!$J293='Prediction Log'!$B293, 'Prediction Log'!$F293, 1-'Prediction Log'!$F293))</f>
        <v/>
      </c>
      <c r="L293" s="28" t="str">
        <f>IF(ISBLANK(Games!$B293), "",Games!I293)</f>
        <v/>
      </c>
      <c r="P293" s="48" t="str">
        <f>IF(ISBLANK('Prediction Log'!$N293), "",'Prediction Log'!$O293-'Prediction Log'!$N293)</f>
        <v/>
      </c>
      <c r="Q293" s="55" t="str">
        <f>IF(ISBLANK('Prediction Log'!$N293), "",IF('Prediction Log'!$M293&lt;&gt;'Prediction Log'!$H293, "Y", IF(AND('Prediction Log'!$M293='Prediction Log'!$H293, ABS((-1*'Prediction Log'!$P293))&gt;ABS('Prediction Log'!$D293)), "Y", IF('Prediction Log'!$D293='Prediction Log'!$P293, "PUSH", "N"))))</f>
        <v/>
      </c>
      <c r="R293" s="56" t="str">
        <f>IF(ISBLANK('Prediction Log'!$M293), "",IF('Prediction Log'!$P293&lt;'Prediction Log'!$D293, "Y", IF('Prediction Log'!$P293='Prediction Log'!$D293, "PUSH", "N")))</f>
        <v/>
      </c>
      <c r="S293" s="56" t="str">
        <f>IF(ISBLANK('Prediction Log'!$M293), "",IF('Prediction Log'!$P293&lt;'Prediction Log'!$E293, "Y", IF('Prediction Log'!$P293='Prediction Log'!$E293, "PUSH", "N")))</f>
        <v/>
      </c>
      <c r="T293" s="66" t="str">
        <f>IF(ISBLANK('Prediction Log'!$M293), "",IF('Prediction Log'!$J293='Prediction Log'!$M293, "Y", "N"))</f>
        <v/>
      </c>
      <c r="U293" s="57" t="str">
        <f>IF(ISBLANK('Prediction Log'!$M293),"",IF('Prediction Log'!$M293='Prediction Log'!$H293, "Y", "N"))</f>
        <v/>
      </c>
      <c r="V293" s="52" t="str">
        <f>IF(ISBLANK('Prediction Log'!$M293), "",IF('Prediction Log'!$H293&lt;&gt;'Prediction Log'!$M293, "Y",IF(AND('Prediction Log'!$D293&gt;0, 'Prediction Log'!$P293&gt;'Prediction Log'!$D293), "Y", IF(AND('Prediction Log'!$D293&lt;0, 'Prediction Log'!$P293&lt;'Prediction Log'!$D293), "Y", IF('Prediction Log'!$P293='Prediction Log'!$D293, "PUSH", "N")))))</f>
        <v/>
      </c>
      <c r="W293" s="53" t="str">
        <f>IF(ISBLANK('Prediction Log'!$M293), "",IF(AND('Prediction Log'!$U293="Y", 'Prediction Log'!$V293="Y"), "Y", "N"))</f>
        <v/>
      </c>
      <c r="X293" s="54" t="str">
        <f>IF(ISBLANK('Prediction Log'!$M293),"",IF('Prediction Log'!$M293='Prediction Log'!$I293, "Y", "N"))</f>
        <v/>
      </c>
      <c r="Y293" s="54" t="str">
        <f>IF(ISBLANK('Prediction Log'!$M293), "", IF('Prediction Log'!$Z293="N", "N", "Y"))</f>
        <v/>
      </c>
      <c r="Z293" s="54" t="str">
        <f>IF(ISBLANK('Prediction Log'!$M293), "",IF('Prediction Log'!$I293&lt;&gt;'Prediction Log'!$M293, "Y",IF(AND('Prediction Log'!$E293&gt;0, 'Prediction Log'!$P293&gt;'Prediction Log'!$E293), "Y", IF(AND('Prediction Log'!$E293&lt;0, 'Prediction Log'!$P293&lt;'Prediction Log'!$E293), "Y", IF('Prediction Log'!$P293='Prediction Log'!$E293, "PUSH", "N")))))</f>
        <v/>
      </c>
      <c r="AA293" s="54" t="str">
        <f>IF(ISBLANK('Prediction Log'!$M293), "",IF(AND('Prediction Log'!$X293="Y", 'Prediction Log'!$Z293="Y"), "Y", "N"))</f>
        <v/>
      </c>
      <c r="AB293" s="53" t="str">
        <f>IF(ISBLANK('Prediction Log'!$M293), "",IF('Prediction Log'!$D293&gt;0, 'Prediction Log'!$P293-'Prediction Log'!$D293, IF('Prediction Log'!$D293&lt;0, -'Prediction Log'!$P293+'Prediction Log'!$D293, "NA")))</f>
        <v/>
      </c>
      <c r="AC293" s="53" t="str">
        <f>IF(ISBLANK('Prediction Log'!$M293), "",ABS('Prediction Log'!$AB293))</f>
        <v/>
      </c>
      <c r="AD293" s="54" t="str">
        <f>IF(ISBLANK('Prediction Log'!$M293), "",IF('Prediction Log'!$E293&gt;0, 'Prediction Log'!$P293-'Prediction Log'!$E293, IF('Prediction Log'!$E293&lt;0, -'Prediction Log'!$P293+'Prediction Log'!$E293, "NA")))</f>
        <v/>
      </c>
      <c r="AE293" s="54" t="str">
        <f>IF(ISBLANK('Prediction Log'!$M293), "",ABS('Prediction Log'!$AD293))</f>
        <v/>
      </c>
    </row>
    <row r="294" spans="1:31" x14ac:dyDescent="0.45">
      <c r="A294" t="str">
        <f>IF(ISBLANK(Games!$B294), "",Games!A294)</f>
        <v/>
      </c>
      <c r="B294" t="str">
        <f>IF(ISBLANK(Games!$B294), "",Games!B294)</f>
        <v/>
      </c>
      <c r="C294" t="str">
        <f>IF(ISBLANK(Games!$B294), "",Games!C294)</f>
        <v/>
      </c>
      <c r="D294" t="str">
        <f>IF(ISBLANK(Games!$B294), "",Games!D294)</f>
        <v/>
      </c>
      <c r="E294" t="str">
        <f>IF(ISBLANK(Games!$B294), "",Games!E294)</f>
        <v/>
      </c>
      <c r="F294" s="30">
        <f>'Calc - Win Probability'!N294</f>
        <v>0</v>
      </c>
      <c r="G294" s="28">
        <f>Games!H294</f>
        <v>0</v>
      </c>
      <c r="H294" s="64" t="str">
        <f>IF(ISBLANK(Games!B294), "", IF('Prediction Log'!$D294&lt;0, 'Prediction Log'!$B294, 'Prediction Log'!$C294))</f>
        <v/>
      </c>
      <c r="I294" s="60" t="str">
        <f>IF(ISBLANK(Games!$B294), "",Games!F294)</f>
        <v/>
      </c>
      <c r="J294" s="60" t="str">
        <f>IF('Prediction Log'!$F294&gt;0.5, 'Prediction Log'!$B294, IF('Prediction Log'!$F294&lt;0.5, 'Prediction Log'!$C294, "PICK"))</f>
        <v/>
      </c>
      <c r="K294" s="62" t="str">
        <f>IF(ISBLANK(Games!B294), "",IF('Prediction Log'!$J294='Prediction Log'!$B294, 'Prediction Log'!$F294, 1-'Prediction Log'!$F294))</f>
        <v/>
      </c>
      <c r="L294" s="28" t="str">
        <f>IF(ISBLANK(Games!$B294), "",Games!I294)</f>
        <v/>
      </c>
      <c r="P294" s="48" t="str">
        <f>IF(ISBLANK('Prediction Log'!$N294), "",'Prediction Log'!$O294-'Prediction Log'!$N294)</f>
        <v/>
      </c>
      <c r="Q294" s="55" t="str">
        <f>IF(ISBLANK('Prediction Log'!$N294), "",IF('Prediction Log'!$M294&lt;&gt;'Prediction Log'!$H294, "Y", IF(AND('Prediction Log'!$M294='Prediction Log'!$H294, ABS((-1*'Prediction Log'!$P294))&gt;ABS('Prediction Log'!$D294)), "Y", IF('Prediction Log'!$D294='Prediction Log'!$P294, "PUSH", "N"))))</f>
        <v/>
      </c>
      <c r="R294" s="56" t="str">
        <f>IF(ISBLANK('Prediction Log'!$M294), "",IF('Prediction Log'!$P294&lt;'Prediction Log'!$D294, "Y", IF('Prediction Log'!$P294='Prediction Log'!$D294, "PUSH", "N")))</f>
        <v/>
      </c>
      <c r="S294" s="56" t="str">
        <f>IF(ISBLANK('Prediction Log'!$M294), "",IF('Prediction Log'!$P294&lt;'Prediction Log'!$E294, "Y", IF('Prediction Log'!$P294='Prediction Log'!$E294, "PUSH", "N")))</f>
        <v/>
      </c>
      <c r="T294" s="66" t="str">
        <f>IF(ISBLANK('Prediction Log'!$M294), "",IF('Prediction Log'!$J294='Prediction Log'!$M294, "Y", "N"))</f>
        <v/>
      </c>
      <c r="U294" s="57" t="str">
        <f>IF(ISBLANK('Prediction Log'!$M294),"",IF('Prediction Log'!$M294='Prediction Log'!$H294, "Y", "N"))</f>
        <v/>
      </c>
      <c r="V294" s="52" t="str">
        <f>IF(ISBLANK('Prediction Log'!$M294), "",IF('Prediction Log'!$H294&lt;&gt;'Prediction Log'!$M294, "Y",IF(AND('Prediction Log'!$D294&gt;0, 'Prediction Log'!$P294&gt;'Prediction Log'!$D294), "Y", IF(AND('Prediction Log'!$D294&lt;0, 'Prediction Log'!$P294&lt;'Prediction Log'!$D294), "Y", IF('Prediction Log'!$P294='Prediction Log'!$D294, "PUSH", "N")))))</f>
        <v/>
      </c>
      <c r="W294" s="53" t="str">
        <f>IF(ISBLANK('Prediction Log'!$M294), "",IF(AND('Prediction Log'!$U294="Y", 'Prediction Log'!$V294="Y"), "Y", "N"))</f>
        <v/>
      </c>
      <c r="X294" s="54" t="str">
        <f>IF(ISBLANK('Prediction Log'!$M294),"",IF('Prediction Log'!$M294='Prediction Log'!$I294, "Y", "N"))</f>
        <v/>
      </c>
      <c r="Y294" s="54" t="str">
        <f>IF(ISBLANK('Prediction Log'!$M294), "", IF('Prediction Log'!$Z294="N", "N", "Y"))</f>
        <v/>
      </c>
      <c r="Z294" s="54" t="str">
        <f>IF(ISBLANK('Prediction Log'!$M294), "",IF('Prediction Log'!$I294&lt;&gt;'Prediction Log'!$M294, "Y",IF(AND('Prediction Log'!$E294&gt;0, 'Prediction Log'!$P294&gt;'Prediction Log'!$E294), "Y", IF(AND('Prediction Log'!$E294&lt;0, 'Prediction Log'!$P294&lt;'Prediction Log'!$E294), "Y", IF('Prediction Log'!$P294='Prediction Log'!$E294, "PUSH", "N")))))</f>
        <v/>
      </c>
      <c r="AA294" s="54" t="str">
        <f>IF(ISBLANK('Prediction Log'!$M294), "",IF(AND('Prediction Log'!$X294="Y", 'Prediction Log'!$Z294="Y"), "Y", "N"))</f>
        <v/>
      </c>
      <c r="AB294" s="53" t="str">
        <f>IF(ISBLANK('Prediction Log'!$M294), "",IF('Prediction Log'!$D294&gt;0, 'Prediction Log'!$P294-'Prediction Log'!$D294, IF('Prediction Log'!$D294&lt;0, -'Prediction Log'!$P294+'Prediction Log'!$D294, "NA")))</f>
        <v/>
      </c>
      <c r="AC294" s="53" t="str">
        <f>IF(ISBLANK('Prediction Log'!$M294), "",ABS('Prediction Log'!$AB294))</f>
        <v/>
      </c>
      <c r="AD294" s="54" t="str">
        <f>IF(ISBLANK('Prediction Log'!$M294), "",IF('Prediction Log'!$E294&gt;0, 'Prediction Log'!$P294-'Prediction Log'!$E294, IF('Prediction Log'!$E294&lt;0, -'Prediction Log'!$P294+'Prediction Log'!$E294, "NA")))</f>
        <v/>
      </c>
      <c r="AE294" s="54" t="str">
        <f>IF(ISBLANK('Prediction Log'!$M294), "",ABS('Prediction Log'!$AD294))</f>
        <v/>
      </c>
    </row>
    <row r="295" spans="1:31" x14ac:dyDescent="0.45">
      <c r="A295" t="str">
        <f>IF(ISBLANK(Games!$B295), "",Games!A295)</f>
        <v/>
      </c>
      <c r="B295" t="str">
        <f>IF(ISBLANK(Games!$B295), "",Games!B295)</f>
        <v/>
      </c>
      <c r="C295" t="str">
        <f>IF(ISBLANK(Games!$B295), "",Games!C295)</f>
        <v/>
      </c>
      <c r="D295" t="str">
        <f>IF(ISBLANK(Games!$B295), "",Games!D295)</f>
        <v/>
      </c>
      <c r="E295" t="str">
        <f>IF(ISBLANK(Games!$B295), "",Games!E295)</f>
        <v/>
      </c>
      <c r="F295" s="30">
        <f>'Calc - Win Probability'!N295</f>
        <v>0</v>
      </c>
      <c r="G295" s="28">
        <f>Games!H295</f>
        <v>0</v>
      </c>
      <c r="H295" s="64" t="str">
        <f>IF(ISBLANK(Games!B295), "", IF('Prediction Log'!$D295&lt;0, 'Prediction Log'!$B295, 'Prediction Log'!$C295))</f>
        <v/>
      </c>
      <c r="I295" s="60" t="str">
        <f>IF(ISBLANK(Games!$B295), "",Games!F295)</f>
        <v/>
      </c>
      <c r="J295" s="60" t="str">
        <f>IF('Prediction Log'!$F295&gt;0.5, 'Prediction Log'!$B295, IF('Prediction Log'!$F295&lt;0.5, 'Prediction Log'!$C295, "PICK"))</f>
        <v/>
      </c>
      <c r="K295" s="62" t="str">
        <f>IF(ISBLANK(Games!B295), "",IF('Prediction Log'!$J295='Prediction Log'!$B295, 'Prediction Log'!$F295, 1-'Prediction Log'!$F295))</f>
        <v/>
      </c>
      <c r="L295" s="28" t="str">
        <f>IF(ISBLANK(Games!$B295), "",Games!I295)</f>
        <v/>
      </c>
      <c r="P295" s="48" t="str">
        <f>IF(ISBLANK('Prediction Log'!$N295), "",'Prediction Log'!$O295-'Prediction Log'!$N295)</f>
        <v/>
      </c>
      <c r="Q295" s="55" t="str">
        <f>IF(ISBLANK('Prediction Log'!$N295), "",IF('Prediction Log'!$M295&lt;&gt;'Prediction Log'!$H295, "Y", IF(AND('Prediction Log'!$M295='Prediction Log'!$H295, ABS((-1*'Prediction Log'!$P295))&gt;ABS('Prediction Log'!$D295)), "Y", IF('Prediction Log'!$D295='Prediction Log'!$P295, "PUSH", "N"))))</f>
        <v/>
      </c>
      <c r="R295" s="56" t="str">
        <f>IF(ISBLANK('Prediction Log'!$M295), "",IF('Prediction Log'!$P295&lt;'Prediction Log'!$D295, "Y", IF('Prediction Log'!$P295='Prediction Log'!$D295, "PUSH", "N")))</f>
        <v/>
      </c>
      <c r="S295" s="56" t="str">
        <f>IF(ISBLANK('Prediction Log'!$M295), "",IF('Prediction Log'!$P295&lt;'Prediction Log'!$E295, "Y", IF('Prediction Log'!$P295='Prediction Log'!$E295, "PUSH", "N")))</f>
        <v/>
      </c>
      <c r="T295" s="66" t="str">
        <f>IF(ISBLANK('Prediction Log'!$M295), "",IF('Prediction Log'!$J295='Prediction Log'!$M295, "Y", "N"))</f>
        <v/>
      </c>
      <c r="U295" s="57" t="str">
        <f>IF(ISBLANK('Prediction Log'!$M295),"",IF('Prediction Log'!$M295='Prediction Log'!$H295, "Y", "N"))</f>
        <v/>
      </c>
      <c r="V295" s="52" t="str">
        <f>IF(ISBLANK('Prediction Log'!$M295), "",IF('Prediction Log'!$H295&lt;&gt;'Prediction Log'!$M295, "Y",IF(AND('Prediction Log'!$D295&gt;0, 'Prediction Log'!$P295&gt;'Prediction Log'!$D295), "Y", IF(AND('Prediction Log'!$D295&lt;0, 'Prediction Log'!$P295&lt;'Prediction Log'!$D295), "Y", IF('Prediction Log'!$P295='Prediction Log'!$D295, "PUSH", "N")))))</f>
        <v/>
      </c>
      <c r="W295" s="53" t="str">
        <f>IF(ISBLANK('Prediction Log'!$M295), "",IF(AND('Prediction Log'!$U295="Y", 'Prediction Log'!$V295="Y"), "Y", "N"))</f>
        <v/>
      </c>
      <c r="X295" s="54" t="str">
        <f>IF(ISBLANK('Prediction Log'!$M295),"",IF('Prediction Log'!$M295='Prediction Log'!$I295, "Y", "N"))</f>
        <v/>
      </c>
      <c r="Y295" s="54" t="str">
        <f>IF(ISBLANK('Prediction Log'!$M295), "", IF('Prediction Log'!$Z295="N", "N", "Y"))</f>
        <v/>
      </c>
      <c r="Z295" s="54" t="str">
        <f>IF(ISBLANK('Prediction Log'!$M295), "",IF('Prediction Log'!$I295&lt;&gt;'Prediction Log'!$M295, "Y",IF(AND('Prediction Log'!$E295&gt;0, 'Prediction Log'!$P295&gt;'Prediction Log'!$E295), "Y", IF(AND('Prediction Log'!$E295&lt;0, 'Prediction Log'!$P295&lt;'Prediction Log'!$E295), "Y", IF('Prediction Log'!$P295='Prediction Log'!$E295, "PUSH", "N")))))</f>
        <v/>
      </c>
      <c r="AA295" s="54" t="str">
        <f>IF(ISBLANK('Prediction Log'!$M295), "",IF(AND('Prediction Log'!$X295="Y", 'Prediction Log'!$Z295="Y"), "Y", "N"))</f>
        <v/>
      </c>
      <c r="AB295" s="53" t="str">
        <f>IF(ISBLANK('Prediction Log'!$M295), "",IF('Prediction Log'!$D295&gt;0, 'Prediction Log'!$P295-'Prediction Log'!$D295, IF('Prediction Log'!$D295&lt;0, -'Prediction Log'!$P295+'Prediction Log'!$D295, "NA")))</f>
        <v/>
      </c>
      <c r="AC295" s="53" t="str">
        <f>IF(ISBLANK('Prediction Log'!$M295), "",ABS('Prediction Log'!$AB295))</f>
        <v/>
      </c>
      <c r="AD295" s="54" t="str">
        <f>IF(ISBLANK('Prediction Log'!$M295), "",IF('Prediction Log'!$E295&gt;0, 'Prediction Log'!$P295-'Prediction Log'!$E295, IF('Prediction Log'!$E295&lt;0, -'Prediction Log'!$P295+'Prediction Log'!$E295, "NA")))</f>
        <v/>
      </c>
      <c r="AE295" s="54" t="str">
        <f>IF(ISBLANK('Prediction Log'!$M295), "",ABS('Prediction Log'!$AD295))</f>
        <v/>
      </c>
    </row>
    <row r="296" spans="1:31" x14ac:dyDescent="0.45">
      <c r="A296" t="str">
        <f>IF(ISBLANK(Games!$B296), "",Games!A296)</f>
        <v/>
      </c>
      <c r="B296" t="str">
        <f>IF(ISBLANK(Games!$B296), "",Games!B296)</f>
        <v/>
      </c>
      <c r="C296" t="str">
        <f>IF(ISBLANK(Games!$B296), "",Games!C296)</f>
        <v/>
      </c>
      <c r="D296" t="str">
        <f>IF(ISBLANK(Games!$B296), "",Games!D296)</f>
        <v/>
      </c>
      <c r="E296" t="str">
        <f>IF(ISBLANK(Games!$B296), "",Games!E296)</f>
        <v/>
      </c>
      <c r="F296" s="30">
        <f>'Calc - Win Probability'!N296</f>
        <v>0</v>
      </c>
      <c r="G296" s="28">
        <f>Games!H296</f>
        <v>0</v>
      </c>
      <c r="H296" s="64" t="str">
        <f>IF(ISBLANK(Games!B296), "", IF('Prediction Log'!$D296&lt;0, 'Prediction Log'!$B296, 'Prediction Log'!$C296))</f>
        <v/>
      </c>
      <c r="I296" s="60" t="str">
        <f>IF(ISBLANK(Games!$B296), "",Games!F296)</f>
        <v/>
      </c>
      <c r="J296" s="60" t="str">
        <f>IF('Prediction Log'!$F296&gt;0.5, 'Prediction Log'!$B296, IF('Prediction Log'!$F296&lt;0.5, 'Prediction Log'!$C296, "PICK"))</f>
        <v/>
      </c>
      <c r="K296" s="62" t="str">
        <f>IF(ISBLANK(Games!B296), "",IF('Prediction Log'!$J296='Prediction Log'!$B296, 'Prediction Log'!$F296, 1-'Prediction Log'!$F296))</f>
        <v/>
      </c>
      <c r="L296" s="28" t="str">
        <f>IF(ISBLANK(Games!$B296), "",Games!I296)</f>
        <v/>
      </c>
      <c r="P296" s="48" t="str">
        <f>IF(ISBLANK('Prediction Log'!$N296), "",'Prediction Log'!$O296-'Prediction Log'!$N296)</f>
        <v/>
      </c>
      <c r="Q296" s="55" t="str">
        <f>IF(ISBLANK('Prediction Log'!$N296), "",IF('Prediction Log'!$M296&lt;&gt;'Prediction Log'!$H296, "Y", IF(AND('Prediction Log'!$M296='Prediction Log'!$H296, ABS((-1*'Prediction Log'!$P296))&gt;ABS('Prediction Log'!$D296)), "Y", IF('Prediction Log'!$D296='Prediction Log'!$P296, "PUSH", "N"))))</f>
        <v/>
      </c>
      <c r="R296" s="56" t="str">
        <f>IF(ISBLANK('Prediction Log'!$M296), "",IF('Prediction Log'!$P296&lt;'Prediction Log'!$D296, "Y", IF('Prediction Log'!$P296='Prediction Log'!$D296, "PUSH", "N")))</f>
        <v/>
      </c>
      <c r="S296" s="56" t="str">
        <f>IF(ISBLANK('Prediction Log'!$M296), "",IF('Prediction Log'!$P296&lt;'Prediction Log'!$E296, "Y", IF('Prediction Log'!$P296='Prediction Log'!$E296, "PUSH", "N")))</f>
        <v/>
      </c>
      <c r="T296" s="66" t="str">
        <f>IF(ISBLANK('Prediction Log'!$M296), "",IF('Prediction Log'!$J296='Prediction Log'!$M296, "Y", "N"))</f>
        <v/>
      </c>
      <c r="U296" s="57" t="str">
        <f>IF(ISBLANK('Prediction Log'!$M296),"",IF('Prediction Log'!$M296='Prediction Log'!$H296, "Y", "N"))</f>
        <v/>
      </c>
      <c r="V296" s="52" t="str">
        <f>IF(ISBLANK('Prediction Log'!$M296), "",IF('Prediction Log'!$H296&lt;&gt;'Prediction Log'!$M296, "Y",IF(AND('Prediction Log'!$D296&gt;0, 'Prediction Log'!$P296&gt;'Prediction Log'!$D296), "Y", IF(AND('Prediction Log'!$D296&lt;0, 'Prediction Log'!$P296&lt;'Prediction Log'!$D296), "Y", IF('Prediction Log'!$P296='Prediction Log'!$D296, "PUSH", "N")))))</f>
        <v/>
      </c>
      <c r="W296" s="53" t="str">
        <f>IF(ISBLANK('Prediction Log'!$M296), "",IF(AND('Prediction Log'!$U296="Y", 'Prediction Log'!$V296="Y"), "Y", "N"))</f>
        <v/>
      </c>
      <c r="X296" s="54" t="str">
        <f>IF(ISBLANK('Prediction Log'!$M296),"",IF('Prediction Log'!$M296='Prediction Log'!$I296, "Y", "N"))</f>
        <v/>
      </c>
      <c r="Y296" s="54" t="str">
        <f>IF(ISBLANK('Prediction Log'!$M296), "", IF('Prediction Log'!$Z296="N", "N", "Y"))</f>
        <v/>
      </c>
      <c r="Z296" s="54" t="str">
        <f>IF(ISBLANK('Prediction Log'!$M296), "",IF('Prediction Log'!$I296&lt;&gt;'Prediction Log'!$M296, "Y",IF(AND('Prediction Log'!$E296&gt;0, 'Prediction Log'!$P296&gt;'Prediction Log'!$E296), "Y", IF(AND('Prediction Log'!$E296&lt;0, 'Prediction Log'!$P296&lt;'Prediction Log'!$E296), "Y", IF('Prediction Log'!$P296='Prediction Log'!$E296, "PUSH", "N")))))</f>
        <v/>
      </c>
      <c r="AA296" s="54" t="str">
        <f>IF(ISBLANK('Prediction Log'!$M296), "",IF(AND('Prediction Log'!$X296="Y", 'Prediction Log'!$Z296="Y"), "Y", "N"))</f>
        <v/>
      </c>
      <c r="AB296" s="53" t="str">
        <f>IF(ISBLANK('Prediction Log'!$M296), "",IF('Prediction Log'!$D296&gt;0, 'Prediction Log'!$P296-'Prediction Log'!$D296, IF('Prediction Log'!$D296&lt;0, -'Prediction Log'!$P296+'Prediction Log'!$D296, "NA")))</f>
        <v/>
      </c>
      <c r="AC296" s="53" t="str">
        <f>IF(ISBLANK('Prediction Log'!$M296), "",ABS('Prediction Log'!$AB296))</f>
        <v/>
      </c>
      <c r="AD296" s="54" t="str">
        <f>IF(ISBLANK('Prediction Log'!$M296), "",IF('Prediction Log'!$E296&gt;0, 'Prediction Log'!$P296-'Prediction Log'!$E296, IF('Prediction Log'!$E296&lt;0, -'Prediction Log'!$P296+'Prediction Log'!$E296, "NA")))</f>
        <v/>
      </c>
      <c r="AE296" s="54" t="str">
        <f>IF(ISBLANK('Prediction Log'!$M296), "",ABS('Prediction Log'!$AD296))</f>
        <v/>
      </c>
    </row>
    <row r="297" spans="1:31" x14ac:dyDescent="0.45">
      <c r="A297" t="str">
        <f>IF(ISBLANK(Games!$B297), "",Games!A297)</f>
        <v/>
      </c>
      <c r="B297" t="str">
        <f>IF(ISBLANK(Games!$B297), "",Games!B297)</f>
        <v/>
      </c>
      <c r="C297" t="str">
        <f>IF(ISBLANK(Games!$B297), "",Games!C297)</f>
        <v/>
      </c>
      <c r="D297" t="str">
        <f>IF(ISBLANK(Games!$B297), "",Games!D297)</f>
        <v/>
      </c>
      <c r="E297" t="str">
        <f>IF(ISBLANK(Games!$B297), "",Games!E297)</f>
        <v/>
      </c>
      <c r="F297" s="30">
        <f>'Calc - Win Probability'!N297</f>
        <v>0</v>
      </c>
      <c r="G297" s="28">
        <f>Games!H297</f>
        <v>0</v>
      </c>
      <c r="H297" s="64" t="str">
        <f>IF(ISBLANK(Games!B297), "", IF('Prediction Log'!$D297&lt;0, 'Prediction Log'!$B297, 'Prediction Log'!$C297))</f>
        <v/>
      </c>
      <c r="I297" s="60" t="str">
        <f>IF(ISBLANK(Games!$B297), "",Games!F297)</f>
        <v/>
      </c>
      <c r="J297" s="60" t="str">
        <f>IF('Prediction Log'!$F297&gt;0.5, 'Prediction Log'!$B297, IF('Prediction Log'!$F297&lt;0.5, 'Prediction Log'!$C297, "PICK"))</f>
        <v/>
      </c>
      <c r="K297" s="62" t="str">
        <f>IF(ISBLANK(Games!B297), "",IF('Prediction Log'!$J297='Prediction Log'!$B297, 'Prediction Log'!$F297, 1-'Prediction Log'!$F297))</f>
        <v/>
      </c>
      <c r="L297" s="28" t="str">
        <f>IF(ISBLANK(Games!$B297), "",Games!I297)</f>
        <v/>
      </c>
      <c r="P297" s="48" t="str">
        <f>IF(ISBLANK('Prediction Log'!$N297), "",'Prediction Log'!$O297-'Prediction Log'!$N297)</f>
        <v/>
      </c>
      <c r="Q297" s="55" t="str">
        <f>IF(ISBLANK('Prediction Log'!$N297), "",IF('Prediction Log'!$M297&lt;&gt;'Prediction Log'!$H297, "Y", IF(AND('Prediction Log'!$M297='Prediction Log'!$H297, ABS((-1*'Prediction Log'!$P297))&gt;ABS('Prediction Log'!$D297)), "Y", IF('Prediction Log'!$D297='Prediction Log'!$P297, "PUSH", "N"))))</f>
        <v/>
      </c>
      <c r="R297" s="56" t="str">
        <f>IF(ISBLANK('Prediction Log'!$M297), "",IF('Prediction Log'!$P297&lt;'Prediction Log'!$D297, "Y", IF('Prediction Log'!$P297='Prediction Log'!$D297, "PUSH", "N")))</f>
        <v/>
      </c>
      <c r="S297" s="56" t="str">
        <f>IF(ISBLANK('Prediction Log'!$M297), "",IF('Prediction Log'!$P297&lt;'Prediction Log'!$E297, "Y", IF('Prediction Log'!$P297='Prediction Log'!$E297, "PUSH", "N")))</f>
        <v/>
      </c>
      <c r="T297" s="66" t="str">
        <f>IF(ISBLANK('Prediction Log'!$M297), "",IF('Prediction Log'!$J297='Prediction Log'!$M297, "Y", "N"))</f>
        <v/>
      </c>
      <c r="U297" s="57" t="str">
        <f>IF(ISBLANK('Prediction Log'!$M297),"",IF('Prediction Log'!$M297='Prediction Log'!$H297, "Y", "N"))</f>
        <v/>
      </c>
      <c r="V297" s="52" t="str">
        <f>IF(ISBLANK('Prediction Log'!$M297), "",IF('Prediction Log'!$H297&lt;&gt;'Prediction Log'!$M297, "Y",IF(AND('Prediction Log'!$D297&gt;0, 'Prediction Log'!$P297&gt;'Prediction Log'!$D297), "Y", IF(AND('Prediction Log'!$D297&lt;0, 'Prediction Log'!$P297&lt;'Prediction Log'!$D297), "Y", IF('Prediction Log'!$P297='Prediction Log'!$D297, "PUSH", "N")))))</f>
        <v/>
      </c>
      <c r="W297" s="53" t="str">
        <f>IF(ISBLANK('Prediction Log'!$M297), "",IF(AND('Prediction Log'!$U297="Y", 'Prediction Log'!$V297="Y"), "Y", "N"))</f>
        <v/>
      </c>
      <c r="X297" s="54" t="str">
        <f>IF(ISBLANK('Prediction Log'!$M297),"",IF('Prediction Log'!$M297='Prediction Log'!$I297, "Y", "N"))</f>
        <v/>
      </c>
      <c r="Y297" s="54" t="str">
        <f>IF(ISBLANK('Prediction Log'!$M297), "", IF('Prediction Log'!$Z297="N", "N", "Y"))</f>
        <v/>
      </c>
      <c r="Z297" s="54" t="str">
        <f>IF(ISBLANK('Prediction Log'!$M297), "",IF('Prediction Log'!$I297&lt;&gt;'Prediction Log'!$M297, "Y",IF(AND('Prediction Log'!$E297&gt;0, 'Prediction Log'!$P297&gt;'Prediction Log'!$E297), "Y", IF(AND('Prediction Log'!$E297&lt;0, 'Prediction Log'!$P297&lt;'Prediction Log'!$E297), "Y", IF('Prediction Log'!$P297='Prediction Log'!$E297, "PUSH", "N")))))</f>
        <v/>
      </c>
      <c r="AA297" s="54" t="str">
        <f>IF(ISBLANK('Prediction Log'!$M297), "",IF(AND('Prediction Log'!$X297="Y", 'Prediction Log'!$Z297="Y"), "Y", "N"))</f>
        <v/>
      </c>
      <c r="AB297" s="53" t="str">
        <f>IF(ISBLANK('Prediction Log'!$M297), "",IF('Prediction Log'!$D297&gt;0, 'Prediction Log'!$P297-'Prediction Log'!$D297, IF('Prediction Log'!$D297&lt;0, -'Prediction Log'!$P297+'Prediction Log'!$D297, "NA")))</f>
        <v/>
      </c>
      <c r="AC297" s="53" t="str">
        <f>IF(ISBLANK('Prediction Log'!$M297), "",ABS('Prediction Log'!$AB297))</f>
        <v/>
      </c>
      <c r="AD297" s="54" t="str">
        <f>IF(ISBLANK('Prediction Log'!$M297), "",IF('Prediction Log'!$E297&gt;0, 'Prediction Log'!$P297-'Prediction Log'!$E297, IF('Prediction Log'!$E297&lt;0, -'Prediction Log'!$P297+'Prediction Log'!$E297, "NA")))</f>
        <v/>
      </c>
      <c r="AE297" s="54" t="str">
        <f>IF(ISBLANK('Prediction Log'!$M297), "",ABS('Prediction Log'!$AD297))</f>
        <v/>
      </c>
    </row>
    <row r="298" spans="1:31" x14ac:dyDescent="0.45">
      <c r="A298" t="str">
        <f>IF(ISBLANK(Games!$B298), "",Games!A298)</f>
        <v/>
      </c>
      <c r="B298" t="str">
        <f>IF(ISBLANK(Games!$B298), "",Games!B298)</f>
        <v/>
      </c>
      <c r="C298" t="str">
        <f>IF(ISBLANK(Games!$B298), "",Games!C298)</f>
        <v/>
      </c>
      <c r="D298" t="str">
        <f>IF(ISBLANK(Games!$B298), "",Games!D298)</f>
        <v/>
      </c>
      <c r="E298" t="str">
        <f>IF(ISBLANK(Games!$B298), "",Games!E298)</f>
        <v/>
      </c>
      <c r="F298" s="30">
        <f>'Calc - Win Probability'!N298</f>
        <v>0</v>
      </c>
      <c r="G298" s="28">
        <f>Games!H298</f>
        <v>0</v>
      </c>
      <c r="H298" s="64" t="str">
        <f>IF(ISBLANK(Games!B298), "", IF('Prediction Log'!$D298&lt;0, 'Prediction Log'!$B298, 'Prediction Log'!$C298))</f>
        <v/>
      </c>
      <c r="I298" s="60" t="str">
        <f>IF(ISBLANK(Games!$B298), "",Games!F298)</f>
        <v/>
      </c>
      <c r="J298" s="60" t="str">
        <f>IF('Prediction Log'!$F298&gt;0.5, 'Prediction Log'!$B298, IF('Prediction Log'!$F298&lt;0.5, 'Prediction Log'!$C298, "PICK"))</f>
        <v/>
      </c>
      <c r="K298" s="62" t="str">
        <f>IF(ISBLANK(Games!B298), "",IF('Prediction Log'!$J298='Prediction Log'!$B298, 'Prediction Log'!$F298, 1-'Prediction Log'!$F298))</f>
        <v/>
      </c>
      <c r="L298" s="28" t="str">
        <f>IF(ISBLANK(Games!$B298), "",Games!I298)</f>
        <v/>
      </c>
      <c r="P298" s="48" t="str">
        <f>IF(ISBLANK('Prediction Log'!$N298), "",'Prediction Log'!$O298-'Prediction Log'!$N298)</f>
        <v/>
      </c>
      <c r="Q298" s="55" t="str">
        <f>IF(ISBLANK('Prediction Log'!$N298), "",IF('Prediction Log'!$M298&lt;&gt;'Prediction Log'!$H298, "Y", IF(AND('Prediction Log'!$M298='Prediction Log'!$H298, ABS((-1*'Prediction Log'!$P298))&gt;ABS('Prediction Log'!$D298)), "Y", IF('Prediction Log'!$D298='Prediction Log'!$P298, "PUSH", "N"))))</f>
        <v/>
      </c>
      <c r="R298" s="56" t="str">
        <f>IF(ISBLANK('Prediction Log'!$M298), "",IF('Prediction Log'!$P298&lt;'Prediction Log'!$D298, "Y", IF('Prediction Log'!$P298='Prediction Log'!$D298, "PUSH", "N")))</f>
        <v/>
      </c>
      <c r="S298" s="56" t="str">
        <f>IF(ISBLANK('Prediction Log'!$M298), "",IF('Prediction Log'!$P298&lt;'Prediction Log'!$E298, "Y", IF('Prediction Log'!$P298='Prediction Log'!$E298, "PUSH", "N")))</f>
        <v/>
      </c>
      <c r="T298" s="66" t="str">
        <f>IF(ISBLANK('Prediction Log'!$M298), "",IF('Prediction Log'!$J298='Prediction Log'!$M298, "Y", "N"))</f>
        <v/>
      </c>
      <c r="U298" s="57" t="str">
        <f>IF(ISBLANK('Prediction Log'!$M298),"",IF('Prediction Log'!$M298='Prediction Log'!$H298, "Y", "N"))</f>
        <v/>
      </c>
      <c r="V298" s="52" t="str">
        <f>IF(ISBLANK('Prediction Log'!$M298), "",IF('Prediction Log'!$H298&lt;&gt;'Prediction Log'!$M298, "Y",IF(AND('Prediction Log'!$D298&gt;0, 'Prediction Log'!$P298&gt;'Prediction Log'!$D298), "Y", IF(AND('Prediction Log'!$D298&lt;0, 'Prediction Log'!$P298&lt;'Prediction Log'!$D298), "Y", IF('Prediction Log'!$P298='Prediction Log'!$D298, "PUSH", "N")))))</f>
        <v/>
      </c>
      <c r="W298" s="53" t="str">
        <f>IF(ISBLANK('Prediction Log'!$M298), "",IF(AND('Prediction Log'!$U298="Y", 'Prediction Log'!$V298="Y"), "Y", "N"))</f>
        <v/>
      </c>
      <c r="X298" s="54" t="str">
        <f>IF(ISBLANK('Prediction Log'!$M298),"",IF('Prediction Log'!$M298='Prediction Log'!$I298, "Y", "N"))</f>
        <v/>
      </c>
      <c r="Y298" s="54" t="str">
        <f>IF(ISBLANK('Prediction Log'!$M298), "", IF('Prediction Log'!$Z298="N", "N", "Y"))</f>
        <v/>
      </c>
      <c r="Z298" s="54" t="str">
        <f>IF(ISBLANK('Prediction Log'!$M298), "",IF('Prediction Log'!$I298&lt;&gt;'Prediction Log'!$M298, "Y",IF(AND('Prediction Log'!$E298&gt;0, 'Prediction Log'!$P298&gt;'Prediction Log'!$E298), "Y", IF(AND('Prediction Log'!$E298&lt;0, 'Prediction Log'!$P298&lt;'Prediction Log'!$E298), "Y", IF('Prediction Log'!$P298='Prediction Log'!$E298, "PUSH", "N")))))</f>
        <v/>
      </c>
      <c r="AA298" s="54" t="str">
        <f>IF(ISBLANK('Prediction Log'!$M298), "",IF(AND('Prediction Log'!$X298="Y", 'Prediction Log'!$Z298="Y"), "Y", "N"))</f>
        <v/>
      </c>
      <c r="AB298" s="53" t="str">
        <f>IF(ISBLANK('Prediction Log'!$M298), "",IF('Prediction Log'!$D298&gt;0, 'Prediction Log'!$P298-'Prediction Log'!$D298, IF('Prediction Log'!$D298&lt;0, -'Prediction Log'!$P298+'Prediction Log'!$D298, "NA")))</f>
        <v/>
      </c>
      <c r="AC298" s="53" t="str">
        <f>IF(ISBLANK('Prediction Log'!$M298), "",ABS('Prediction Log'!$AB298))</f>
        <v/>
      </c>
      <c r="AD298" s="54" t="str">
        <f>IF(ISBLANK('Prediction Log'!$M298), "",IF('Prediction Log'!$E298&gt;0, 'Prediction Log'!$P298-'Prediction Log'!$E298, IF('Prediction Log'!$E298&lt;0, -'Prediction Log'!$P298+'Prediction Log'!$E298, "NA")))</f>
        <v/>
      </c>
      <c r="AE298" s="54" t="str">
        <f>IF(ISBLANK('Prediction Log'!$M298), "",ABS('Prediction Log'!$AD298))</f>
        <v/>
      </c>
    </row>
    <row r="299" spans="1:31" x14ac:dyDescent="0.45">
      <c r="A299" t="str">
        <f>IF(ISBLANK(Games!$B299), "",Games!A299)</f>
        <v/>
      </c>
      <c r="B299" t="str">
        <f>IF(ISBLANK(Games!$B299), "",Games!B299)</f>
        <v/>
      </c>
      <c r="C299" t="str">
        <f>IF(ISBLANK(Games!$B299), "",Games!C299)</f>
        <v/>
      </c>
      <c r="D299" t="str">
        <f>IF(ISBLANK(Games!$B299), "",Games!D299)</f>
        <v/>
      </c>
      <c r="E299" t="str">
        <f>IF(ISBLANK(Games!$B299), "",Games!E299)</f>
        <v/>
      </c>
      <c r="F299" s="30">
        <f>'Calc - Win Probability'!N299</f>
        <v>0</v>
      </c>
      <c r="G299" s="28">
        <f>Games!H299</f>
        <v>0</v>
      </c>
      <c r="H299" s="64" t="str">
        <f>IF(ISBLANK(Games!B299), "", IF('Prediction Log'!$D299&lt;0, 'Prediction Log'!$B299, 'Prediction Log'!$C299))</f>
        <v/>
      </c>
      <c r="I299" s="60" t="str">
        <f>IF(ISBLANK(Games!$B299), "",Games!F299)</f>
        <v/>
      </c>
      <c r="J299" s="60" t="str">
        <f>IF('Prediction Log'!$F299&gt;0.5, 'Prediction Log'!$B299, IF('Prediction Log'!$F299&lt;0.5, 'Prediction Log'!$C299, "PICK"))</f>
        <v/>
      </c>
      <c r="K299" s="62" t="str">
        <f>IF(ISBLANK(Games!B299), "",IF('Prediction Log'!$J299='Prediction Log'!$B299, 'Prediction Log'!$F299, 1-'Prediction Log'!$F299))</f>
        <v/>
      </c>
      <c r="L299" s="28" t="str">
        <f>IF(ISBLANK(Games!$B299), "",Games!I299)</f>
        <v/>
      </c>
      <c r="P299" s="48" t="str">
        <f>IF(ISBLANK('Prediction Log'!$N299), "",'Prediction Log'!$O299-'Prediction Log'!$N299)</f>
        <v/>
      </c>
      <c r="Q299" s="55" t="str">
        <f>IF(ISBLANK('Prediction Log'!$N299), "",IF('Prediction Log'!$M299&lt;&gt;'Prediction Log'!$H299, "Y", IF(AND('Prediction Log'!$M299='Prediction Log'!$H299, ABS((-1*'Prediction Log'!$P299))&gt;ABS('Prediction Log'!$D299)), "Y", IF('Prediction Log'!$D299='Prediction Log'!$P299, "PUSH", "N"))))</f>
        <v/>
      </c>
      <c r="R299" s="56" t="str">
        <f>IF(ISBLANK('Prediction Log'!$M299), "",IF('Prediction Log'!$P299&lt;'Prediction Log'!$D299, "Y", IF('Prediction Log'!$P299='Prediction Log'!$D299, "PUSH", "N")))</f>
        <v/>
      </c>
      <c r="S299" s="56" t="str">
        <f>IF(ISBLANK('Prediction Log'!$M299), "",IF('Prediction Log'!$P299&lt;'Prediction Log'!$E299, "Y", IF('Prediction Log'!$P299='Prediction Log'!$E299, "PUSH", "N")))</f>
        <v/>
      </c>
      <c r="T299" s="66" t="str">
        <f>IF(ISBLANK('Prediction Log'!$M299), "",IF('Prediction Log'!$J299='Prediction Log'!$M299, "Y", "N"))</f>
        <v/>
      </c>
      <c r="U299" s="57" t="str">
        <f>IF(ISBLANK('Prediction Log'!$M299),"",IF('Prediction Log'!$M299='Prediction Log'!$H299, "Y", "N"))</f>
        <v/>
      </c>
      <c r="V299" s="52" t="str">
        <f>IF(ISBLANK('Prediction Log'!$M299), "",IF('Prediction Log'!$H299&lt;&gt;'Prediction Log'!$M299, "Y",IF(AND('Prediction Log'!$D299&gt;0, 'Prediction Log'!$P299&gt;'Prediction Log'!$D299), "Y", IF(AND('Prediction Log'!$D299&lt;0, 'Prediction Log'!$P299&lt;'Prediction Log'!$D299), "Y", IF('Prediction Log'!$P299='Prediction Log'!$D299, "PUSH", "N")))))</f>
        <v/>
      </c>
      <c r="W299" s="53" t="str">
        <f>IF(ISBLANK('Prediction Log'!$M299), "",IF(AND('Prediction Log'!$U299="Y", 'Prediction Log'!$V299="Y"), "Y", "N"))</f>
        <v/>
      </c>
      <c r="X299" s="54" t="str">
        <f>IF(ISBLANK('Prediction Log'!$M299),"",IF('Prediction Log'!$M299='Prediction Log'!$I299, "Y", "N"))</f>
        <v/>
      </c>
      <c r="Y299" s="54" t="str">
        <f>IF(ISBLANK('Prediction Log'!$M299), "", IF('Prediction Log'!$Z299="N", "N", "Y"))</f>
        <v/>
      </c>
      <c r="Z299" s="54" t="str">
        <f>IF(ISBLANK('Prediction Log'!$M299), "",IF('Prediction Log'!$I299&lt;&gt;'Prediction Log'!$M299, "Y",IF(AND('Prediction Log'!$E299&gt;0, 'Prediction Log'!$P299&gt;'Prediction Log'!$E299), "Y", IF(AND('Prediction Log'!$E299&lt;0, 'Prediction Log'!$P299&lt;'Prediction Log'!$E299), "Y", IF('Prediction Log'!$P299='Prediction Log'!$E299, "PUSH", "N")))))</f>
        <v/>
      </c>
      <c r="AA299" s="54" t="str">
        <f>IF(ISBLANK('Prediction Log'!$M299), "",IF(AND('Prediction Log'!$X299="Y", 'Prediction Log'!$Z299="Y"), "Y", "N"))</f>
        <v/>
      </c>
      <c r="AB299" s="53" t="str">
        <f>IF(ISBLANK('Prediction Log'!$M299), "",IF('Prediction Log'!$D299&gt;0, 'Prediction Log'!$P299-'Prediction Log'!$D299, IF('Prediction Log'!$D299&lt;0, -'Prediction Log'!$P299+'Prediction Log'!$D299, "NA")))</f>
        <v/>
      </c>
      <c r="AC299" s="53" t="str">
        <f>IF(ISBLANK('Prediction Log'!$M299), "",ABS('Prediction Log'!$AB299))</f>
        <v/>
      </c>
      <c r="AD299" s="54" t="str">
        <f>IF(ISBLANK('Prediction Log'!$M299), "",IF('Prediction Log'!$E299&gt;0, 'Prediction Log'!$P299-'Prediction Log'!$E299, IF('Prediction Log'!$E299&lt;0, -'Prediction Log'!$P299+'Prediction Log'!$E299, "NA")))</f>
        <v/>
      </c>
      <c r="AE299" s="54" t="str">
        <f>IF(ISBLANK('Prediction Log'!$M299), "",ABS('Prediction Log'!$AD299))</f>
        <v/>
      </c>
    </row>
    <row r="300" spans="1:31" x14ac:dyDescent="0.45">
      <c r="A300" t="str">
        <f>IF(ISBLANK(Games!$B300), "",Games!A300)</f>
        <v/>
      </c>
      <c r="B300" t="str">
        <f>IF(ISBLANK(Games!$B300), "",Games!B300)</f>
        <v/>
      </c>
      <c r="C300" t="str">
        <f>IF(ISBLANK(Games!$B300), "",Games!C300)</f>
        <v/>
      </c>
      <c r="D300" t="str">
        <f>IF(ISBLANK(Games!$B300), "",Games!D300)</f>
        <v/>
      </c>
      <c r="E300" t="str">
        <f>IF(ISBLANK(Games!$B300), "",Games!E300)</f>
        <v/>
      </c>
      <c r="F300" s="30">
        <f>'Calc - Win Probability'!N300</f>
        <v>0</v>
      </c>
      <c r="G300" s="28">
        <f>Games!H300</f>
        <v>0</v>
      </c>
      <c r="H300" s="64" t="str">
        <f>IF(ISBLANK(Games!B300), "", IF('Prediction Log'!$D300&lt;0, 'Prediction Log'!$B300, 'Prediction Log'!$C300))</f>
        <v/>
      </c>
      <c r="I300" s="60" t="str">
        <f>IF(ISBLANK(Games!$B300), "",Games!F300)</f>
        <v/>
      </c>
      <c r="J300" s="60" t="str">
        <f>IF('Prediction Log'!$F300&gt;0.5, 'Prediction Log'!$B300, IF('Prediction Log'!$F300&lt;0.5, 'Prediction Log'!$C300, "PICK"))</f>
        <v/>
      </c>
      <c r="K300" s="62" t="str">
        <f>IF(ISBLANK(Games!B300), "",IF('Prediction Log'!$J300='Prediction Log'!$B300, 'Prediction Log'!$F300, 1-'Prediction Log'!$F300))</f>
        <v/>
      </c>
      <c r="L300" s="28" t="str">
        <f>IF(ISBLANK(Games!$B300), "",Games!I300)</f>
        <v/>
      </c>
      <c r="P300" s="48" t="str">
        <f>IF(ISBLANK('Prediction Log'!$N300), "",'Prediction Log'!$O300-'Prediction Log'!$N300)</f>
        <v/>
      </c>
      <c r="Q300" s="55" t="str">
        <f>IF(ISBLANK('Prediction Log'!$N300), "",IF('Prediction Log'!$M300&lt;&gt;'Prediction Log'!$H300, "Y", IF(AND('Prediction Log'!$M300='Prediction Log'!$H300, ABS((-1*'Prediction Log'!$P300))&gt;ABS('Prediction Log'!$D300)), "Y", IF('Prediction Log'!$D300='Prediction Log'!$P300, "PUSH", "N"))))</f>
        <v/>
      </c>
      <c r="R300" s="56" t="str">
        <f>IF(ISBLANK('Prediction Log'!$M300), "",IF('Prediction Log'!$P300&lt;'Prediction Log'!$D300, "Y", IF('Prediction Log'!$P300='Prediction Log'!$D300, "PUSH", "N")))</f>
        <v/>
      </c>
      <c r="S300" s="56" t="str">
        <f>IF(ISBLANK('Prediction Log'!$M300), "",IF('Prediction Log'!$P300&lt;'Prediction Log'!$E300, "Y", IF('Prediction Log'!$P300='Prediction Log'!$E300, "PUSH", "N")))</f>
        <v/>
      </c>
      <c r="T300" s="66" t="str">
        <f>IF(ISBLANK('Prediction Log'!$M300), "",IF('Prediction Log'!$J300='Prediction Log'!$M300, "Y", "N"))</f>
        <v/>
      </c>
      <c r="U300" s="57" t="str">
        <f>IF(ISBLANK('Prediction Log'!$M300),"",IF('Prediction Log'!$M300='Prediction Log'!$H300, "Y", "N"))</f>
        <v/>
      </c>
      <c r="V300" s="52" t="str">
        <f>IF(ISBLANK('Prediction Log'!$M300), "",IF('Prediction Log'!$H300&lt;&gt;'Prediction Log'!$M300, "Y",IF(AND('Prediction Log'!$D300&gt;0, 'Prediction Log'!$P300&gt;'Prediction Log'!$D300), "Y", IF(AND('Prediction Log'!$D300&lt;0, 'Prediction Log'!$P300&lt;'Prediction Log'!$D300), "Y", IF('Prediction Log'!$P300='Prediction Log'!$D300, "PUSH", "N")))))</f>
        <v/>
      </c>
      <c r="W300" s="53" t="str">
        <f>IF(ISBLANK('Prediction Log'!$M300), "",IF(AND('Prediction Log'!$U300="Y", 'Prediction Log'!$V300="Y"), "Y", "N"))</f>
        <v/>
      </c>
      <c r="X300" s="54" t="str">
        <f>IF(ISBLANK('Prediction Log'!$M300),"",IF('Prediction Log'!$M300='Prediction Log'!$I300, "Y", "N"))</f>
        <v/>
      </c>
      <c r="Y300" s="54" t="str">
        <f>IF(ISBLANK('Prediction Log'!$M300), "", IF('Prediction Log'!$Z300="N", "N", "Y"))</f>
        <v/>
      </c>
      <c r="Z300" s="54" t="str">
        <f>IF(ISBLANK('Prediction Log'!$M300), "",IF('Prediction Log'!$I300&lt;&gt;'Prediction Log'!$M300, "Y",IF(AND('Prediction Log'!$E300&gt;0, 'Prediction Log'!$P300&gt;'Prediction Log'!$E300), "Y", IF(AND('Prediction Log'!$E300&lt;0, 'Prediction Log'!$P300&lt;'Prediction Log'!$E300), "Y", IF('Prediction Log'!$P300='Prediction Log'!$E300, "PUSH", "N")))))</f>
        <v/>
      </c>
      <c r="AA300" s="54" t="str">
        <f>IF(ISBLANK('Prediction Log'!$M300), "",IF(AND('Prediction Log'!$X300="Y", 'Prediction Log'!$Z300="Y"), "Y", "N"))</f>
        <v/>
      </c>
      <c r="AB300" s="53" t="str">
        <f>IF(ISBLANK('Prediction Log'!$M300), "",IF('Prediction Log'!$D300&gt;0, 'Prediction Log'!$P300-'Prediction Log'!$D300, IF('Prediction Log'!$D300&lt;0, -'Prediction Log'!$P300+'Prediction Log'!$D300, "NA")))</f>
        <v/>
      </c>
      <c r="AC300" s="53" t="str">
        <f>IF(ISBLANK('Prediction Log'!$M300), "",ABS('Prediction Log'!$AB300))</f>
        <v/>
      </c>
      <c r="AD300" s="54" t="str">
        <f>IF(ISBLANK('Prediction Log'!$M300), "",IF('Prediction Log'!$E300&gt;0, 'Prediction Log'!$P300-'Prediction Log'!$E300, IF('Prediction Log'!$E300&lt;0, -'Prediction Log'!$P300+'Prediction Log'!$E300, "NA")))</f>
        <v/>
      </c>
      <c r="AE300" s="54" t="str">
        <f>IF(ISBLANK('Prediction Log'!$M300), "",ABS('Prediction Log'!$AD300))</f>
        <v/>
      </c>
    </row>
    <row r="301" spans="1:31" x14ac:dyDescent="0.45">
      <c r="A301" t="str">
        <f>IF(ISBLANK(Games!$B301), "",Games!A301)</f>
        <v/>
      </c>
      <c r="B301" t="str">
        <f>IF(ISBLANK(Games!$B301), "",Games!B301)</f>
        <v/>
      </c>
      <c r="C301" t="str">
        <f>IF(ISBLANK(Games!$B301), "",Games!C301)</f>
        <v/>
      </c>
      <c r="D301" t="str">
        <f>IF(ISBLANK(Games!$B301), "",Games!D301)</f>
        <v/>
      </c>
      <c r="E301" t="str">
        <f>IF(ISBLANK(Games!$B301), "",Games!E301)</f>
        <v/>
      </c>
      <c r="F301" s="30">
        <f>'Calc - Win Probability'!N301</f>
        <v>0</v>
      </c>
      <c r="G301" s="28">
        <f>Games!H301</f>
        <v>0</v>
      </c>
      <c r="H301" s="64" t="str">
        <f>IF(ISBLANK(Games!B301), "", IF('Prediction Log'!$D301&lt;0, 'Prediction Log'!$B301, 'Prediction Log'!$C301))</f>
        <v/>
      </c>
      <c r="I301" s="60" t="str">
        <f>IF(ISBLANK(Games!$B301), "",Games!F301)</f>
        <v/>
      </c>
      <c r="J301" s="60" t="str">
        <f>IF('Prediction Log'!$F301&gt;0.5, 'Prediction Log'!$B301, IF('Prediction Log'!$F301&lt;0.5, 'Prediction Log'!$C301, "PICK"))</f>
        <v/>
      </c>
      <c r="K301" s="62" t="str">
        <f>IF(ISBLANK(Games!B301), "",IF('Prediction Log'!$J301='Prediction Log'!$B301, 'Prediction Log'!$F301, 1-'Prediction Log'!$F301))</f>
        <v/>
      </c>
      <c r="L301" s="28" t="str">
        <f>IF(ISBLANK(Games!$B301), "",Games!I301)</f>
        <v/>
      </c>
      <c r="P301" s="48" t="str">
        <f>IF(ISBLANK('Prediction Log'!$N301), "",'Prediction Log'!$O301-'Prediction Log'!$N301)</f>
        <v/>
      </c>
      <c r="Q301" s="55" t="str">
        <f>IF(ISBLANK('Prediction Log'!$N301), "",IF('Prediction Log'!$M301&lt;&gt;'Prediction Log'!$H301, "Y", IF(AND('Prediction Log'!$M301='Prediction Log'!$H301, ABS((-1*'Prediction Log'!$P301))&gt;ABS('Prediction Log'!$D301)), "Y", IF('Prediction Log'!$D301='Prediction Log'!$P301, "PUSH", "N"))))</f>
        <v/>
      </c>
      <c r="R301" s="56" t="str">
        <f>IF(ISBLANK('Prediction Log'!$M301), "",IF('Prediction Log'!$P301&lt;'Prediction Log'!$D301, "Y", IF('Prediction Log'!$P301='Prediction Log'!$D301, "PUSH", "N")))</f>
        <v/>
      </c>
      <c r="S301" s="56" t="str">
        <f>IF(ISBLANK('Prediction Log'!$M301), "",IF('Prediction Log'!$P301&lt;'Prediction Log'!$E301, "Y", IF('Prediction Log'!$P301='Prediction Log'!$E301, "PUSH", "N")))</f>
        <v/>
      </c>
      <c r="T301" s="66" t="str">
        <f>IF(ISBLANK('Prediction Log'!$M301), "",IF('Prediction Log'!$J301='Prediction Log'!$M301, "Y", "N"))</f>
        <v/>
      </c>
      <c r="U301" s="57" t="str">
        <f>IF(ISBLANK('Prediction Log'!$M301),"",IF('Prediction Log'!$M301='Prediction Log'!$H301, "Y", "N"))</f>
        <v/>
      </c>
      <c r="V301" s="52" t="str">
        <f>IF(ISBLANK('Prediction Log'!$M301), "",IF('Prediction Log'!$H301&lt;&gt;'Prediction Log'!$M301, "Y",IF(AND('Prediction Log'!$D301&gt;0, 'Prediction Log'!$P301&gt;'Prediction Log'!$D301), "Y", IF(AND('Prediction Log'!$D301&lt;0, 'Prediction Log'!$P301&lt;'Prediction Log'!$D301), "Y", IF('Prediction Log'!$P301='Prediction Log'!$D301, "PUSH", "N")))))</f>
        <v/>
      </c>
      <c r="W301" s="53" t="str">
        <f>IF(ISBLANK('Prediction Log'!$M301), "",IF(AND('Prediction Log'!$U301="Y", 'Prediction Log'!$V301="Y"), "Y", "N"))</f>
        <v/>
      </c>
      <c r="X301" s="54" t="str">
        <f>IF(ISBLANK('Prediction Log'!$M301),"",IF('Prediction Log'!$M301='Prediction Log'!$I301, "Y", "N"))</f>
        <v/>
      </c>
      <c r="Y301" s="54" t="str">
        <f>IF(ISBLANK('Prediction Log'!$M301), "", IF('Prediction Log'!$Z301="N", "N", "Y"))</f>
        <v/>
      </c>
      <c r="Z301" s="54" t="str">
        <f>IF(ISBLANK('Prediction Log'!$M301), "",IF('Prediction Log'!$I301&lt;&gt;'Prediction Log'!$M301, "Y",IF(AND('Prediction Log'!$E301&gt;0, 'Prediction Log'!$P301&gt;'Prediction Log'!$E301), "Y", IF(AND('Prediction Log'!$E301&lt;0, 'Prediction Log'!$P301&lt;'Prediction Log'!$E301), "Y", IF('Prediction Log'!$P301='Prediction Log'!$E301, "PUSH", "N")))))</f>
        <v/>
      </c>
      <c r="AA301" s="54" t="str">
        <f>IF(ISBLANK('Prediction Log'!$M301), "",IF(AND('Prediction Log'!$X301="Y", 'Prediction Log'!$Z301="Y"), "Y", "N"))</f>
        <v/>
      </c>
      <c r="AB301" s="53" t="str">
        <f>IF(ISBLANK('Prediction Log'!$M301), "",IF('Prediction Log'!$D301&gt;0, 'Prediction Log'!$P301-'Prediction Log'!$D301, IF('Prediction Log'!$D301&lt;0, -'Prediction Log'!$P301+'Prediction Log'!$D301, "NA")))</f>
        <v/>
      </c>
      <c r="AC301" s="53" t="str">
        <f>IF(ISBLANK('Prediction Log'!$M301), "",ABS('Prediction Log'!$AB301))</f>
        <v/>
      </c>
      <c r="AD301" s="54" t="str">
        <f>IF(ISBLANK('Prediction Log'!$M301), "",IF('Prediction Log'!$E301&gt;0, 'Prediction Log'!$P301-'Prediction Log'!$E301, IF('Prediction Log'!$E301&lt;0, -'Prediction Log'!$P301+'Prediction Log'!$E301, "NA")))</f>
        <v/>
      </c>
      <c r="AE301" s="54" t="str">
        <f>IF(ISBLANK('Prediction Log'!$M301), "",ABS('Prediction Log'!$AD301))</f>
        <v/>
      </c>
    </row>
    <row r="302" spans="1:31" x14ac:dyDescent="0.45">
      <c r="A302" t="str">
        <f>IF(ISBLANK(Games!$B302), "",Games!A302)</f>
        <v/>
      </c>
      <c r="B302" t="str">
        <f>IF(ISBLANK(Games!$B302), "",Games!B302)</f>
        <v/>
      </c>
      <c r="C302" t="str">
        <f>IF(ISBLANK(Games!$B302), "",Games!C302)</f>
        <v/>
      </c>
      <c r="D302" t="str">
        <f>IF(ISBLANK(Games!$B302), "",Games!D302)</f>
        <v/>
      </c>
      <c r="E302" t="str">
        <f>IF(ISBLANK(Games!$B302), "",Games!E302)</f>
        <v/>
      </c>
      <c r="F302" s="30">
        <f>'Calc - Win Probability'!N302</f>
        <v>0</v>
      </c>
      <c r="G302" s="28">
        <f>Games!H302</f>
        <v>0</v>
      </c>
      <c r="H302" s="64" t="str">
        <f>IF(ISBLANK(Games!B302), "", IF('Prediction Log'!$D302&lt;0, 'Prediction Log'!$B302, 'Prediction Log'!$C302))</f>
        <v/>
      </c>
      <c r="I302" s="60" t="str">
        <f>IF(ISBLANK(Games!$B302), "",Games!F302)</f>
        <v/>
      </c>
      <c r="J302" s="60" t="str">
        <f>IF('Prediction Log'!$F302&gt;0.5, 'Prediction Log'!$B302, IF('Prediction Log'!$F302&lt;0.5, 'Prediction Log'!$C302, "PICK"))</f>
        <v/>
      </c>
      <c r="K302" s="62" t="str">
        <f>IF(ISBLANK(Games!B302), "",IF('Prediction Log'!$J302='Prediction Log'!$B302, 'Prediction Log'!$F302, 1-'Prediction Log'!$F302))</f>
        <v/>
      </c>
      <c r="L302" s="28" t="str">
        <f>IF(ISBLANK(Games!$B302), "",Games!I302)</f>
        <v/>
      </c>
      <c r="P302" s="48" t="str">
        <f>IF(ISBLANK('Prediction Log'!$N302), "",'Prediction Log'!$O302-'Prediction Log'!$N302)</f>
        <v/>
      </c>
      <c r="Q302" s="55" t="str">
        <f>IF(ISBLANK('Prediction Log'!$N302), "",IF('Prediction Log'!$M302&lt;&gt;'Prediction Log'!$H302, "Y", IF(AND('Prediction Log'!$M302='Prediction Log'!$H302, ABS((-1*'Prediction Log'!$P302))&gt;ABS('Prediction Log'!$D302)), "Y", IF('Prediction Log'!$D302='Prediction Log'!$P302, "PUSH", "N"))))</f>
        <v/>
      </c>
      <c r="R302" s="56" t="str">
        <f>IF(ISBLANK('Prediction Log'!$M302), "",IF('Prediction Log'!$P302&lt;'Prediction Log'!$D302, "Y", IF('Prediction Log'!$P302='Prediction Log'!$D302, "PUSH", "N")))</f>
        <v/>
      </c>
      <c r="S302" s="56" t="str">
        <f>IF(ISBLANK('Prediction Log'!$M302), "",IF('Prediction Log'!$P302&lt;'Prediction Log'!$E302, "Y", IF('Prediction Log'!$P302='Prediction Log'!$E302, "PUSH", "N")))</f>
        <v/>
      </c>
      <c r="T302" s="66" t="str">
        <f>IF(ISBLANK('Prediction Log'!$M302), "",IF('Prediction Log'!$J302='Prediction Log'!$M302, "Y", "N"))</f>
        <v/>
      </c>
      <c r="U302" s="57" t="str">
        <f>IF(ISBLANK('Prediction Log'!$M302),"",IF('Prediction Log'!$M302='Prediction Log'!$H302, "Y", "N"))</f>
        <v/>
      </c>
      <c r="V302" s="52" t="str">
        <f>IF(ISBLANK('Prediction Log'!$M302), "",IF('Prediction Log'!$H302&lt;&gt;'Prediction Log'!$M302, "Y",IF(AND('Prediction Log'!$D302&gt;0, 'Prediction Log'!$P302&gt;'Prediction Log'!$D302), "Y", IF(AND('Prediction Log'!$D302&lt;0, 'Prediction Log'!$P302&lt;'Prediction Log'!$D302), "Y", IF('Prediction Log'!$P302='Prediction Log'!$D302, "PUSH", "N")))))</f>
        <v/>
      </c>
      <c r="W302" s="53" t="str">
        <f>IF(ISBLANK('Prediction Log'!$M302), "",IF(AND('Prediction Log'!$U302="Y", 'Prediction Log'!$V302="Y"), "Y", "N"))</f>
        <v/>
      </c>
      <c r="X302" s="54" t="str">
        <f>IF(ISBLANK('Prediction Log'!$M302),"",IF('Prediction Log'!$M302='Prediction Log'!$I302, "Y", "N"))</f>
        <v/>
      </c>
      <c r="Y302" s="54" t="str">
        <f>IF(ISBLANK('Prediction Log'!$M302), "", IF('Prediction Log'!$Z302="N", "N", "Y"))</f>
        <v/>
      </c>
      <c r="Z302" s="54" t="str">
        <f>IF(ISBLANK('Prediction Log'!$M302), "",IF('Prediction Log'!$I302&lt;&gt;'Prediction Log'!$M302, "Y",IF(AND('Prediction Log'!$E302&gt;0, 'Prediction Log'!$P302&gt;'Prediction Log'!$E302), "Y", IF(AND('Prediction Log'!$E302&lt;0, 'Prediction Log'!$P302&lt;'Prediction Log'!$E302), "Y", IF('Prediction Log'!$P302='Prediction Log'!$E302, "PUSH", "N")))))</f>
        <v/>
      </c>
      <c r="AA302" s="54" t="str">
        <f>IF(ISBLANK('Prediction Log'!$M302), "",IF(AND('Prediction Log'!$X302="Y", 'Prediction Log'!$Z302="Y"), "Y", "N"))</f>
        <v/>
      </c>
      <c r="AB302" s="53" t="str">
        <f>IF(ISBLANK('Prediction Log'!$M302), "",IF('Prediction Log'!$D302&gt;0, 'Prediction Log'!$P302-'Prediction Log'!$D302, IF('Prediction Log'!$D302&lt;0, -'Prediction Log'!$P302+'Prediction Log'!$D302, "NA")))</f>
        <v/>
      </c>
      <c r="AC302" s="53" t="str">
        <f>IF(ISBLANK('Prediction Log'!$M302), "",ABS('Prediction Log'!$AB302))</f>
        <v/>
      </c>
      <c r="AD302" s="54" t="str">
        <f>IF(ISBLANK('Prediction Log'!$M302), "",IF('Prediction Log'!$E302&gt;0, 'Prediction Log'!$P302-'Prediction Log'!$E302, IF('Prediction Log'!$E302&lt;0, -'Prediction Log'!$P302+'Prediction Log'!$E302, "NA")))</f>
        <v/>
      </c>
      <c r="AE302" s="54" t="str">
        <f>IF(ISBLANK('Prediction Log'!$M302), "",ABS('Prediction Log'!$AD302))</f>
        <v/>
      </c>
    </row>
    <row r="303" spans="1:31" x14ac:dyDescent="0.45">
      <c r="A303" t="str">
        <f>IF(ISBLANK(Games!$B303), "",Games!A303)</f>
        <v/>
      </c>
      <c r="B303" t="str">
        <f>IF(ISBLANK(Games!$B303), "",Games!B303)</f>
        <v/>
      </c>
      <c r="C303" t="str">
        <f>IF(ISBLANK(Games!$B303), "",Games!C303)</f>
        <v/>
      </c>
      <c r="D303" t="str">
        <f>IF(ISBLANK(Games!$B303), "",Games!D303)</f>
        <v/>
      </c>
      <c r="E303" t="str">
        <f>IF(ISBLANK(Games!$B303), "",Games!E303)</f>
        <v/>
      </c>
      <c r="F303" s="30">
        <f>'Calc - Win Probability'!N303</f>
        <v>0</v>
      </c>
      <c r="G303" s="28">
        <f>Games!H303</f>
        <v>0</v>
      </c>
      <c r="H303" s="64" t="str">
        <f>IF(ISBLANK(Games!B303), "", IF('Prediction Log'!$D303&lt;0, 'Prediction Log'!$B303, 'Prediction Log'!$C303))</f>
        <v/>
      </c>
      <c r="I303" s="60" t="str">
        <f>IF(ISBLANK(Games!$B303), "",Games!F303)</f>
        <v/>
      </c>
      <c r="J303" s="60" t="str">
        <f>IF('Prediction Log'!$F303&gt;0.5, 'Prediction Log'!$B303, IF('Prediction Log'!$F303&lt;0.5, 'Prediction Log'!$C303, "PICK"))</f>
        <v/>
      </c>
      <c r="K303" s="62" t="str">
        <f>IF(ISBLANK(Games!B303), "",IF('Prediction Log'!$J303='Prediction Log'!$B303, 'Prediction Log'!$F303, 1-'Prediction Log'!$F303))</f>
        <v/>
      </c>
      <c r="L303" s="28" t="str">
        <f>IF(ISBLANK(Games!$B303), "",Games!I303)</f>
        <v/>
      </c>
      <c r="P303" s="48" t="str">
        <f>IF(ISBLANK('Prediction Log'!$N303), "",'Prediction Log'!$O303-'Prediction Log'!$N303)</f>
        <v/>
      </c>
      <c r="Q303" s="55" t="str">
        <f>IF(ISBLANK('Prediction Log'!$N303), "",IF('Prediction Log'!$M303&lt;&gt;'Prediction Log'!$H303, "Y", IF(AND('Prediction Log'!$M303='Prediction Log'!$H303, ABS((-1*'Prediction Log'!$P303))&gt;ABS('Prediction Log'!$D303)), "Y", IF('Prediction Log'!$D303='Prediction Log'!$P303, "PUSH", "N"))))</f>
        <v/>
      </c>
      <c r="R303" s="56" t="str">
        <f>IF(ISBLANK('Prediction Log'!$M303), "",IF('Prediction Log'!$P303&lt;'Prediction Log'!$D303, "Y", IF('Prediction Log'!$P303='Prediction Log'!$D303, "PUSH", "N")))</f>
        <v/>
      </c>
      <c r="S303" s="56" t="str">
        <f>IF(ISBLANK('Prediction Log'!$M303), "",IF('Prediction Log'!$P303&lt;'Prediction Log'!$E303, "Y", IF('Prediction Log'!$P303='Prediction Log'!$E303, "PUSH", "N")))</f>
        <v/>
      </c>
      <c r="T303" s="66" t="str">
        <f>IF(ISBLANK('Prediction Log'!$M303), "",IF('Prediction Log'!$J303='Prediction Log'!$M303, "Y", "N"))</f>
        <v/>
      </c>
      <c r="U303" s="57" t="str">
        <f>IF(ISBLANK('Prediction Log'!$M303),"",IF('Prediction Log'!$M303='Prediction Log'!$H303, "Y", "N"))</f>
        <v/>
      </c>
      <c r="V303" s="52" t="str">
        <f>IF(ISBLANK('Prediction Log'!$M303), "",IF('Prediction Log'!$H303&lt;&gt;'Prediction Log'!$M303, "Y",IF(AND('Prediction Log'!$D303&gt;0, 'Prediction Log'!$P303&gt;'Prediction Log'!$D303), "Y", IF(AND('Prediction Log'!$D303&lt;0, 'Prediction Log'!$P303&lt;'Prediction Log'!$D303), "Y", IF('Prediction Log'!$P303='Prediction Log'!$D303, "PUSH", "N")))))</f>
        <v/>
      </c>
      <c r="W303" s="53" t="str">
        <f>IF(ISBLANK('Prediction Log'!$M303), "",IF(AND('Prediction Log'!$U303="Y", 'Prediction Log'!$V303="Y"), "Y", "N"))</f>
        <v/>
      </c>
      <c r="X303" s="54" t="str">
        <f>IF(ISBLANK('Prediction Log'!$M303),"",IF('Prediction Log'!$M303='Prediction Log'!$I303, "Y", "N"))</f>
        <v/>
      </c>
      <c r="Y303" s="54" t="str">
        <f>IF(ISBLANK('Prediction Log'!$M303), "", IF('Prediction Log'!$Z303="N", "N", "Y"))</f>
        <v/>
      </c>
      <c r="Z303" s="54" t="str">
        <f>IF(ISBLANK('Prediction Log'!$M303), "",IF('Prediction Log'!$I303&lt;&gt;'Prediction Log'!$M303, "Y",IF(AND('Prediction Log'!$E303&gt;0, 'Prediction Log'!$P303&gt;'Prediction Log'!$E303), "Y", IF(AND('Prediction Log'!$E303&lt;0, 'Prediction Log'!$P303&lt;'Prediction Log'!$E303), "Y", IF('Prediction Log'!$P303='Prediction Log'!$E303, "PUSH", "N")))))</f>
        <v/>
      </c>
      <c r="AA303" s="54" t="str">
        <f>IF(ISBLANK('Prediction Log'!$M303), "",IF(AND('Prediction Log'!$X303="Y", 'Prediction Log'!$Z303="Y"), "Y", "N"))</f>
        <v/>
      </c>
      <c r="AB303" s="53" t="str">
        <f>IF(ISBLANK('Prediction Log'!$M303), "",IF('Prediction Log'!$D303&gt;0, 'Prediction Log'!$P303-'Prediction Log'!$D303, IF('Prediction Log'!$D303&lt;0, -'Prediction Log'!$P303+'Prediction Log'!$D303, "NA")))</f>
        <v/>
      </c>
      <c r="AC303" s="53" t="str">
        <f>IF(ISBLANK('Prediction Log'!$M303), "",ABS('Prediction Log'!$AB303))</f>
        <v/>
      </c>
      <c r="AD303" s="54" t="str">
        <f>IF(ISBLANK('Prediction Log'!$M303), "",IF('Prediction Log'!$E303&gt;0, 'Prediction Log'!$P303-'Prediction Log'!$E303, IF('Prediction Log'!$E303&lt;0, -'Prediction Log'!$P303+'Prediction Log'!$E303, "NA")))</f>
        <v/>
      </c>
      <c r="AE303" s="54" t="str">
        <f>IF(ISBLANK('Prediction Log'!$M303), "",ABS('Prediction Log'!$AD303))</f>
        <v/>
      </c>
    </row>
    <row r="304" spans="1:31" x14ac:dyDescent="0.45">
      <c r="A304" t="str">
        <f>IF(ISBLANK(Games!$B304), "",Games!A304)</f>
        <v/>
      </c>
      <c r="B304" t="str">
        <f>IF(ISBLANK(Games!$B304), "",Games!B304)</f>
        <v/>
      </c>
      <c r="C304" t="str">
        <f>IF(ISBLANK(Games!$B304), "",Games!C304)</f>
        <v/>
      </c>
      <c r="D304" t="str">
        <f>IF(ISBLANK(Games!$B304), "",Games!D304)</f>
        <v/>
      </c>
      <c r="E304" t="str">
        <f>IF(ISBLANK(Games!$B304), "",Games!E304)</f>
        <v/>
      </c>
      <c r="F304" s="30">
        <f>'Calc - Win Probability'!N304</f>
        <v>0</v>
      </c>
      <c r="G304" s="28">
        <f>Games!H304</f>
        <v>0</v>
      </c>
      <c r="H304" s="64" t="str">
        <f>IF(ISBLANK(Games!B304), "", IF('Prediction Log'!$D304&lt;0, 'Prediction Log'!$B304, 'Prediction Log'!$C304))</f>
        <v/>
      </c>
      <c r="I304" s="60" t="str">
        <f>IF(ISBLANK(Games!$B304), "",Games!F304)</f>
        <v/>
      </c>
      <c r="J304" s="60" t="str">
        <f>IF('Prediction Log'!$F304&gt;0.5, 'Prediction Log'!$B304, IF('Prediction Log'!$F304&lt;0.5, 'Prediction Log'!$C304, "PICK"))</f>
        <v/>
      </c>
      <c r="K304" s="62" t="str">
        <f>IF(ISBLANK(Games!B304), "",IF('Prediction Log'!$J304='Prediction Log'!$B304, 'Prediction Log'!$F304, 1-'Prediction Log'!$F304))</f>
        <v/>
      </c>
      <c r="L304" s="28" t="str">
        <f>IF(ISBLANK(Games!$B304), "",Games!I304)</f>
        <v/>
      </c>
      <c r="P304" s="48" t="str">
        <f>IF(ISBLANK('Prediction Log'!$N304), "",'Prediction Log'!$O304-'Prediction Log'!$N304)</f>
        <v/>
      </c>
      <c r="Q304" s="55" t="str">
        <f>IF(ISBLANK('Prediction Log'!$N304), "",IF('Prediction Log'!$M304&lt;&gt;'Prediction Log'!$H304, "Y", IF(AND('Prediction Log'!$M304='Prediction Log'!$H304, ABS((-1*'Prediction Log'!$P304))&gt;ABS('Prediction Log'!$D304)), "Y", IF('Prediction Log'!$D304='Prediction Log'!$P304, "PUSH", "N"))))</f>
        <v/>
      </c>
      <c r="R304" s="56" t="str">
        <f>IF(ISBLANK('Prediction Log'!$M304), "",IF('Prediction Log'!$P304&lt;'Prediction Log'!$D304, "Y", IF('Prediction Log'!$P304='Prediction Log'!$D304, "PUSH", "N")))</f>
        <v/>
      </c>
      <c r="S304" s="56" t="str">
        <f>IF(ISBLANK('Prediction Log'!$M304), "",IF('Prediction Log'!$P304&lt;'Prediction Log'!$E304, "Y", IF('Prediction Log'!$P304='Prediction Log'!$E304, "PUSH", "N")))</f>
        <v/>
      </c>
      <c r="T304" s="66" t="str">
        <f>IF(ISBLANK('Prediction Log'!$M304), "",IF('Prediction Log'!$J304='Prediction Log'!$M304, "Y", "N"))</f>
        <v/>
      </c>
      <c r="U304" s="57" t="str">
        <f>IF(ISBLANK('Prediction Log'!$M304),"",IF('Prediction Log'!$M304='Prediction Log'!$H304, "Y", "N"))</f>
        <v/>
      </c>
      <c r="V304" s="52" t="str">
        <f>IF(ISBLANK('Prediction Log'!$M304), "",IF('Prediction Log'!$H304&lt;&gt;'Prediction Log'!$M304, "Y",IF(AND('Prediction Log'!$D304&gt;0, 'Prediction Log'!$P304&gt;'Prediction Log'!$D304), "Y", IF(AND('Prediction Log'!$D304&lt;0, 'Prediction Log'!$P304&lt;'Prediction Log'!$D304), "Y", IF('Prediction Log'!$P304='Prediction Log'!$D304, "PUSH", "N")))))</f>
        <v/>
      </c>
      <c r="W304" s="53" t="str">
        <f>IF(ISBLANK('Prediction Log'!$M304), "",IF(AND('Prediction Log'!$U304="Y", 'Prediction Log'!$V304="Y"), "Y", "N"))</f>
        <v/>
      </c>
      <c r="X304" s="54" t="str">
        <f>IF(ISBLANK('Prediction Log'!$M304),"",IF('Prediction Log'!$M304='Prediction Log'!$I304, "Y", "N"))</f>
        <v/>
      </c>
      <c r="Y304" s="54" t="str">
        <f>IF(ISBLANK('Prediction Log'!$M304), "", IF('Prediction Log'!$Z304="N", "N", "Y"))</f>
        <v/>
      </c>
      <c r="Z304" s="54" t="str">
        <f>IF(ISBLANK('Prediction Log'!$M304), "",IF('Prediction Log'!$I304&lt;&gt;'Prediction Log'!$M304, "Y",IF(AND('Prediction Log'!$E304&gt;0, 'Prediction Log'!$P304&gt;'Prediction Log'!$E304), "Y", IF(AND('Prediction Log'!$E304&lt;0, 'Prediction Log'!$P304&lt;'Prediction Log'!$E304), "Y", IF('Prediction Log'!$P304='Prediction Log'!$E304, "PUSH", "N")))))</f>
        <v/>
      </c>
      <c r="AA304" s="54" t="str">
        <f>IF(ISBLANK('Prediction Log'!$M304), "",IF(AND('Prediction Log'!$X304="Y", 'Prediction Log'!$Z304="Y"), "Y", "N"))</f>
        <v/>
      </c>
      <c r="AB304" s="53" t="str">
        <f>IF(ISBLANK('Prediction Log'!$M304), "",IF('Prediction Log'!$D304&gt;0, 'Prediction Log'!$P304-'Prediction Log'!$D304, IF('Prediction Log'!$D304&lt;0, -'Prediction Log'!$P304+'Prediction Log'!$D304, "NA")))</f>
        <v/>
      </c>
      <c r="AC304" s="53" t="str">
        <f>IF(ISBLANK('Prediction Log'!$M304), "",ABS('Prediction Log'!$AB304))</f>
        <v/>
      </c>
      <c r="AD304" s="54" t="str">
        <f>IF(ISBLANK('Prediction Log'!$M304), "",IF('Prediction Log'!$E304&gt;0, 'Prediction Log'!$P304-'Prediction Log'!$E304, IF('Prediction Log'!$E304&lt;0, -'Prediction Log'!$P304+'Prediction Log'!$E304, "NA")))</f>
        <v/>
      </c>
      <c r="AE304" s="54" t="str">
        <f>IF(ISBLANK('Prediction Log'!$M304), "",ABS('Prediction Log'!$AD304))</f>
        <v/>
      </c>
    </row>
    <row r="305" spans="1:31" x14ac:dyDescent="0.45">
      <c r="A305" t="str">
        <f>IF(ISBLANK(Games!$B305), "",Games!A305)</f>
        <v/>
      </c>
      <c r="B305" t="str">
        <f>IF(ISBLANK(Games!$B305), "",Games!B305)</f>
        <v/>
      </c>
      <c r="C305" t="str">
        <f>IF(ISBLANK(Games!$B305), "",Games!C305)</f>
        <v/>
      </c>
      <c r="D305" t="str">
        <f>IF(ISBLANK(Games!$B305), "",Games!D305)</f>
        <v/>
      </c>
      <c r="E305" t="str">
        <f>IF(ISBLANK(Games!$B305), "",Games!E305)</f>
        <v/>
      </c>
      <c r="F305" s="30">
        <f>'Calc - Win Probability'!N305</f>
        <v>0</v>
      </c>
      <c r="G305" s="28">
        <f>Games!H305</f>
        <v>0</v>
      </c>
      <c r="H305" s="64" t="str">
        <f>IF(ISBLANK(Games!B305), "", IF('Prediction Log'!$D305&lt;0, 'Prediction Log'!$B305, 'Prediction Log'!$C305))</f>
        <v/>
      </c>
      <c r="I305" s="60" t="str">
        <f>IF(ISBLANK(Games!$B305), "",Games!F305)</f>
        <v/>
      </c>
      <c r="J305" s="60" t="str">
        <f>IF('Prediction Log'!$F305&gt;0.5, 'Prediction Log'!$B305, IF('Prediction Log'!$F305&lt;0.5, 'Prediction Log'!$C305, "PICK"))</f>
        <v/>
      </c>
      <c r="K305" s="62" t="str">
        <f>IF(ISBLANK(Games!B305), "",IF('Prediction Log'!$J305='Prediction Log'!$B305, 'Prediction Log'!$F305, 1-'Prediction Log'!$F305))</f>
        <v/>
      </c>
      <c r="L305" s="28" t="str">
        <f>IF(ISBLANK(Games!$B305), "",Games!I305)</f>
        <v/>
      </c>
      <c r="P305" s="48" t="str">
        <f>IF(ISBLANK('Prediction Log'!$N305), "",'Prediction Log'!$O305-'Prediction Log'!$N305)</f>
        <v/>
      </c>
      <c r="Q305" s="55" t="str">
        <f>IF(ISBLANK('Prediction Log'!$N305), "",IF('Prediction Log'!$M305&lt;&gt;'Prediction Log'!$H305, "Y", IF(AND('Prediction Log'!$M305='Prediction Log'!$H305, ABS((-1*'Prediction Log'!$P305))&gt;ABS('Prediction Log'!$D305)), "Y", IF('Prediction Log'!$D305='Prediction Log'!$P305, "PUSH", "N"))))</f>
        <v/>
      </c>
      <c r="R305" s="56" t="str">
        <f>IF(ISBLANK('Prediction Log'!$M305), "",IF('Prediction Log'!$P305&lt;'Prediction Log'!$D305, "Y", IF('Prediction Log'!$P305='Prediction Log'!$D305, "PUSH", "N")))</f>
        <v/>
      </c>
      <c r="S305" s="56" t="str">
        <f>IF(ISBLANK('Prediction Log'!$M305), "",IF('Prediction Log'!$P305&lt;'Prediction Log'!$E305, "Y", IF('Prediction Log'!$P305='Prediction Log'!$E305, "PUSH", "N")))</f>
        <v/>
      </c>
      <c r="T305" s="66" t="str">
        <f>IF(ISBLANK('Prediction Log'!$M305), "",IF('Prediction Log'!$J305='Prediction Log'!$M305, "Y", "N"))</f>
        <v/>
      </c>
      <c r="U305" s="57" t="str">
        <f>IF(ISBLANK('Prediction Log'!$M305),"",IF('Prediction Log'!$M305='Prediction Log'!$H305, "Y", "N"))</f>
        <v/>
      </c>
      <c r="V305" s="52" t="str">
        <f>IF(ISBLANK('Prediction Log'!$M305), "",IF('Prediction Log'!$H305&lt;&gt;'Prediction Log'!$M305, "Y",IF(AND('Prediction Log'!$D305&gt;0, 'Prediction Log'!$P305&gt;'Prediction Log'!$D305), "Y", IF(AND('Prediction Log'!$D305&lt;0, 'Prediction Log'!$P305&lt;'Prediction Log'!$D305), "Y", IF('Prediction Log'!$P305='Prediction Log'!$D305, "PUSH", "N")))))</f>
        <v/>
      </c>
      <c r="W305" s="53" t="str">
        <f>IF(ISBLANK('Prediction Log'!$M305), "",IF(AND('Prediction Log'!$U305="Y", 'Prediction Log'!$V305="Y"), "Y", "N"))</f>
        <v/>
      </c>
      <c r="X305" s="54" t="str">
        <f>IF(ISBLANK('Prediction Log'!$M305),"",IF('Prediction Log'!$M305='Prediction Log'!$I305, "Y", "N"))</f>
        <v/>
      </c>
      <c r="Y305" s="54" t="str">
        <f>IF(ISBLANK('Prediction Log'!$M305), "", IF('Prediction Log'!$Z305="N", "N", "Y"))</f>
        <v/>
      </c>
      <c r="Z305" s="54" t="str">
        <f>IF(ISBLANK('Prediction Log'!$M305), "",IF('Prediction Log'!$I305&lt;&gt;'Prediction Log'!$M305, "Y",IF(AND('Prediction Log'!$E305&gt;0, 'Prediction Log'!$P305&gt;'Prediction Log'!$E305), "Y", IF(AND('Prediction Log'!$E305&lt;0, 'Prediction Log'!$P305&lt;'Prediction Log'!$E305), "Y", IF('Prediction Log'!$P305='Prediction Log'!$E305, "PUSH", "N")))))</f>
        <v/>
      </c>
      <c r="AA305" s="54" t="str">
        <f>IF(ISBLANK('Prediction Log'!$M305), "",IF(AND('Prediction Log'!$X305="Y", 'Prediction Log'!$Z305="Y"), "Y", "N"))</f>
        <v/>
      </c>
      <c r="AB305" s="53" t="str">
        <f>IF(ISBLANK('Prediction Log'!$M305), "",IF('Prediction Log'!$D305&gt;0, 'Prediction Log'!$P305-'Prediction Log'!$D305, IF('Prediction Log'!$D305&lt;0, -'Prediction Log'!$P305+'Prediction Log'!$D305, "NA")))</f>
        <v/>
      </c>
      <c r="AC305" s="53" t="str">
        <f>IF(ISBLANK('Prediction Log'!$M305), "",ABS('Prediction Log'!$AB305))</f>
        <v/>
      </c>
      <c r="AD305" s="54" t="str">
        <f>IF(ISBLANK('Prediction Log'!$M305), "",IF('Prediction Log'!$E305&gt;0, 'Prediction Log'!$P305-'Prediction Log'!$E305, IF('Prediction Log'!$E305&lt;0, -'Prediction Log'!$P305+'Prediction Log'!$E305, "NA")))</f>
        <v/>
      </c>
      <c r="AE305" s="54" t="str">
        <f>IF(ISBLANK('Prediction Log'!$M305), "",ABS('Prediction Log'!$AD305))</f>
        <v/>
      </c>
    </row>
    <row r="306" spans="1:31" x14ac:dyDescent="0.45">
      <c r="A306" t="str">
        <f>IF(ISBLANK(Games!$B306), "",Games!A306)</f>
        <v/>
      </c>
      <c r="B306" t="str">
        <f>IF(ISBLANK(Games!$B306), "",Games!B306)</f>
        <v/>
      </c>
      <c r="C306" t="str">
        <f>IF(ISBLANK(Games!$B306), "",Games!C306)</f>
        <v/>
      </c>
      <c r="D306" t="str">
        <f>IF(ISBLANK(Games!$B306), "",Games!D306)</f>
        <v/>
      </c>
      <c r="E306" t="str">
        <f>IF(ISBLANK(Games!$B306), "",Games!E306)</f>
        <v/>
      </c>
      <c r="F306" s="30">
        <f>'Calc - Win Probability'!N306</f>
        <v>0</v>
      </c>
      <c r="G306" s="28">
        <f>Games!H306</f>
        <v>0</v>
      </c>
      <c r="H306" s="64" t="str">
        <f>IF(ISBLANK(Games!B306), "", IF('Prediction Log'!$D306&lt;0, 'Prediction Log'!$B306, 'Prediction Log'!$C306))</f>
        <v/>
      </c>
      <c r="I306" s="60" t="str">
        <f>IF(ISBLANK(Games!$B306), "",Games!F306)</f>
        <v/>
      </c>
      <c r="J306" s="60" t="str">
        <f>IF('Prediction Log'!$F306&gt;0.5, 'Prediction Log'!$B306, IF('Prediction Log'!$F306&lt;0.5, 'Prediction Log'!$C306, "PICK"))</f>
        <v/>
      </c>
      <c r="K306" s="62" t="str">
        <f>IF(ISBLANK(Games!B306), "",IF('Prediction Log'!$J306='Prediction Log'!$B306, 'Prediction Log'!$F306, 1-'Prediction Log'!$F306))</f>
        <v/>
      </c>
      <c r="L306" s="28" t="str">
        <f>IF(ISBLANK(Games!$B306), "",Games!I306)</f>
        <v/>
      </c>
      <c r="P306" s="48" t="str">
        <f>IF(ISBLANK('Prediction Log'!$N306), "",'Prediction Log'!$O306-'Prediction Log'!$N306)</f>
        <v/>
      </c>
      <c r="Q306" s="55" t="str">
        <f>IF(ISBLANK('Prediction Log'!$N306), "",IF('Prediction Log'!$M306&lt;&gt;'Prediction Log'!$H306, "Y", IF(AND('Prediction Log'!$M306='Prediction Log'!$H306, ABS((-1*'Prediction Log'!$P306))&gt;ABS('Prediction Log'!$D306)), "Y", IF('Prediction Log'!$D306='Prediction Log'!$P306, "PUSH", "N"))))</f>
        <v/>
      </c>
      <c r="R306" s="56" t="str">
        <f>IF(ISBLANK('Prediction Log'!$M306), "",IF('Prediction Log'!$P306&lt;'Prediction Log'!$D306, "Y", IF('Prediction Log'!$P306='Prediction Log'!$D306, "PUSH", "N")))</f>
        <v/>
      </c>
      <c r="S306" s="56" t="str">
        <f>IF(ISBLANK('Prediction Log'!$M306), "",IF('Prediction Log'!$P306&lt;'Prediction Log'!$E306, "Y", IF('Prediction Log'!$P306='Prediction Log'!$E306, "PUSH", "N")))</f>
        <v/>
      </c>
      <c r="T306" s="66" t="str">
        <f>IF(ISBLANK('Prediction Log'!$M306), "",IF('Prediction Log'!$J306='Prediction Log'!$M306, "Y", "N"))</f>
        <v/>
      </c>
      <c r="U306" s="57" t="str">
        <f>IF(ISBLANK('Prediction Log'!$M306),"",IF('Prediction Log'!$M306='Prediction Log'!$H306, "Y", "N"))</f>
        <v/>
      </c>
      <c r="V306" s="52" t="str">
        <f>IF(ISBLANK('Prediction Log'!$M306), "",IF('Prediction Log'!$H306&lt;&gt;'Prediction Log'!$M306, "Y",IF(AND('Prediction Log'!$D306&gt;0, 'Prediction Log'!$P306&gt;'Prediction Log'!$D306), "Y", IF(AND('Prediction Log'!$D306&lt;0, 'Prediction Log'!$P306&lt;'Prediction Log'!$D306), "Y", IF('Prediction Log'!$P306='Prediction Log'!$D306, "PUSH", "N")))))</f>
        <v/>
      </c>
      <c r="W306" s="53" t="str">
        <f>IF(ISBLANK('Prediction Log'!$M306), "",IF(AND('Prediction Log'!$U306="Y", 'Prediction Log'!$V306="Y"), "Y", "N"))</f>
        <v/>
      </c>
      <c r="X306" s="54" t="str">
        <f>IF(ISBLANK('Prediction Log'!$M306),"",IF('Prediction Log'!$M306='Prediction Log'!$I306, "Y", "N"))</f>
        <v/>
      </c>
      <c r="Y306" s="54" t="str">
        <f>IF(ISBLANK('Prediction Log'!$M306), "", IF('Prediction Log'!$Z306="N", "N", "Y"))</f>
        <v/>
      </c>
      <c r="Z306" s="54" t="str">
        <f>IF(ISBLANK('Prediction Log'!$M306), "",IF('Prediction Log'!$I306&lt;&gt;'Prediction Log'!$M306, "Y",IF(AND('Prediction Log'!$E306&gt;0, 'Prediction Log'!$P306&gt;'Prediction Log'!$E306), "Y", IF(AND('Prediction Log'!$E306&lt;0, 'Prediction Log'!$P306&lt;'Prediction Log'!$E306), "Y", IF('Prediction Log'!$P306='Prediction Log'!$E306, "PUSH", "N")))))</f>
        <v/>
      </c>
      <c r="AA306" s="54" t="str">
        <f>IF(ISBLANK('Prediction Log'!$M306), "",IF(AND('Prediction Log'!$X306="Y", 'Prediction Log'!$Z306="Y"), "Y", "N"))</f>
        <v/>
      </c>
      <c r="AB306" s="53" t="str">
        <f>IF(ISBLANK('Prediction Log'!$M306), "",IF('Prediction Log'!$D306&gt;0, 'Prediction Log'!$P306-'Prediction Log'!$D306, IF('Prediction Log'!$D306&lt;0, -'Prediction Log'!$P306+'Prediction Log'!$D306, "NA")))</f>
        <v/>
      </c>
      <c r="AC306" s="53" t="str">
        <f>IF(ISBLANK('Prediction Log'!$M306), "",ABS('Prediction Log'!$AB306))</f>
        <v/>
      </c>
      <c r="AD306" s="54" t="str">
        <f>IF(ISBLANK('Prediction Log'!$M306), "",IF('Prediction Log'!$E306&gt;0, 'Prediction Log'!$P306-'Prediction Log'!$E306, IF('Prediction Log'!$E306&lt;0, -'Prediction Log'!$P306+'Prediction Log'!$E306, "NA")))</f>
        <v/>
      </c>
      <c r="AE306" s="54" t="str">
        <f>IF(ISBLANK('Prediction Log'!$M306), "",ABS('Prediction Log'!$AD306))</f>
        <v/>
      </c>
    </row>
    <row r="307" spans="1:31" x14ac:dyDescent="0.45">
      <c r="A307" t="str">
        <f>IF(ISBLANK(Games!$B307), "",Games!A307)</f>
        <v/>
      </c>
      <c r="B307" t="str">
        <f>IF(ISBLANK(Games!$B307), "",Games!B307)</f>
        <v/>
      </c>
      <c r="C307" t="str">
        <f>IF(ISBLANK(Games!$B307), "",Games!C307)</f>
        <v/>
      </c>
      <c r="D307" t="str">
        <f>IF(ISBLANK(Games!$B307), "",Games!D307)</f>
        <v/>
      </c>
      <c r="E307" t="str">
        <f>IF(ISBLANK(Games!$B307), "",Games!E307)</f>
        <v/>
      </c>
      <c r="F307" s="30">
        <f>'Calc - Win Probability'!N307</f>
        <v>0</v>
      </c>
      <c r="G307" s="28">
        <f>Games!H307</f>
        <v>0</v>
      </c>
      <c r="H307" s="64" t="str">
        <f>IF(ISBLANK(Games!B307), "", IF('Prediction Log'!$D307&lt;0, 'Prediction Log'!$B307, 'Prediction Log'!$C307))</f>
        <v/>
      </c>
      <c r="I307" s="60" t="str">
        <f>IF(ISBLANK(Games!$B307), "",Games!F307)</f>
        <v/>
      </c>
      <c r="J307" s="60" t="str">
        <f>IF('Prediction Log'!$F307&gt;0.5, 'Prediction Log'!$B307, IF('Prediction Log'!$F307&lt;0.5, 'Prediction Log'!$C307, "PICK"))</f>
        <v/>
      </c>
      <c r="K307" s="62" t="str">
        <f>IF(ISBLANK(Games!B307), "",IF('Prediction Log'!$J307='Prediction Log'!$B307, 'Prediction Log'!$F307, 1-'Prediction Log'!$F307))</f>
        <v/>
      </c>
      <c r="L307" s="28" t="str">
        <f>IF(ISBLANK(Games!$B307), "",Games!I307)</f>
        <v/>
      </c>
      <c r="P307" s="48" t="str">
        <f>IF(ISBLANK('Prediction Log'!$N307), "",'Prediction Log'!$O307-'Prediction Log'!$N307)</f>
        <v/>
      </c>
      <c r="Q307" s="55" t="str">
        <f>IF(ISBLANK('Prediction Log'!$N307), "",IF('Prediction Log'!$M307&lt;&gt;'Prediction Log'!$H307, "Y", IF(AND('Prediction Log'!$M307='Prediction Log'!$H307, ABS((-1*'Prediction Log'!$P307))&gt;ABS('Prediction Log'!$D307)), "Y", IF('Prediction Log'!$D307='Prediction Log'!$P307, "PUSH", "N"))))</f>
        <v/>
      </c>
      <c r="R307" s="56" t="str">
        <f>IF(ISBLANK('Prediction Log'!$M307), "",IF('Prediction Log'!$P307&lt;'Prediction Log'!$D307, "Y", IF('Prediction Log'!$P307='Prediction Log'!$D307, "PUSH", "N")))</f>
        <v/>
      </c>
      <c r="S307" s="56" t="str">
        <f>IF(ISBLANK('Prediction Log'!$M307), "",IF('Prediction Log'!$P307&lt;'Prediction Log'!$E307, "Y", IF('Prediction Log'!$P307='Prediction Log'!$E307, "PUSH", "N")))</f>
        <v/>
      </c>
      <c r="T307" s="66" t="str">
        <f>IF(ISBLANK('Prediction Log'!$M307), "",IF('Prediction Log'!$J307='Prediction Log'!$M307, "Y", "N"))</f>
        <v/>
      </c>
      <c r="U307" s="57" t="str">
        <f>IF(ISBLANK('Prediction Log'!$M307),"",IF('Prediction Log'!$M307='Prediction Log'!$H307, "Y", "N"))</f>
        <v/>
      </c>
      <c r="V307" s="52" t="str">
        <f>IF(ISBLANK('Prediction Log'!$M307), "",IF('Prediction Log'!$H307&lt;&gt;'Prediction Log'!$M307, "Y",IF(AND('Prediction Log'!$D307&gt;0, 'Prediction Log'!$P307&gt;'Prediction Log'!$D307), "Y", IF(AND('Prediction Log'!$D307&lt;0, 'Prediction Log'!$P307&lt;'Prediction Log'!$D307), "Y", IF('Prediction Log'!$P307='Prediction Log'!$D307, "PUSH", "N")))))</f>
        <v/>
      </c>
      <c r="W307" s="53" t="str">
        <f>IF(ISBLANK('Prediction Log'!$M307), "",IF(AND('Prediction Log'!$U307="Y", 'Prediction Log'!$V307="Y"), "Y", "N"))</f>
        <v/>
      </c>
      <c r="X307" s="54" t="str">
        <f>IF(ISBLANK('Prediction Log'!$M307),"",IF('Prediction Log'!$M307='Prediction Log'!$I307, "Y", "N"))</f>
        <v/>
      </c>
      <c r="Y307" s="54" t="str">
        <f>IF(ISBLANK('Prediction Log'!$M307), "", IF('Prediction Log'!$Z307="N", "N", "Y"))</f>
        <v/>
      </c>
      <c r="Z307" s="54" t="str">
        <f>IF(ISBLANK('Prediction Log'!$M307), "",IF('Prediction Log'!$I307&lt;&gt;'Prediction Log'!$M307, "Y",IF(AND('Prediction Log'!$E307&gt;0, 'Prediction Log'!$P307&gt;'Prediction Log'!$E307), "Y", IF(AND('Prediction Log'!$E307&lt;0, 'Prediction Log'!$P307&lt;'Prediction Log'!$E307), "Y", IF('Prediction Log'!$P307='Prediction Log'!$E307, "PUSH", "N")))))</f>
        <v/>
      </c>
      <c r="AA307" s="54" t="str">
        <f>IF(ISBLANK('Prediction Log'!$M307), "",IF(AND('Prediction Log'!$X307="Y", 'Prediction Log'!$Z307="Y"), "Y", "N"))</f>
        <v/>
      </c>
      <c r="AB307" s="53" t="str">
        <f>IF(ISBLANK('Prediction Log'!$M307), "",IF('Prediction Log'!$D307&gt;0, 'Prediction Log'!$P307-'Prediction Log'!$D307, IF('Prediction Log'!$D307&lt;0, -'Prediction Log'!$P307+'Prediction Log'!$D307, "NA")))</f>
        <v/>
      </c>
      <c r="AC307" s="53" t="str">
        <f>IF(ISBLANK('Prediction Log'!$M307), "",ABS('Prediction Log'!$AB307))</f>
        <v/>
      </c>
      <c r="AD307" s="54" t="str">
        <f>IF(ISBLANK('Prediction Log'!$M307), "",IF('Prediction Log'!$E307&gt;0, 'Prediction Log'!$P307-'Prediction Log'!$E307, IF('Prediction Log'!$E307&lt;0, -'Prediction Log'!$P307+'Prediction Log'!$E307, "NA")))</f>
        <v/>
      </c>
      <c r="AE307" s="54" t="str">
        <f>IF(ISBLANK('Prediction Log'!$M307), "",ABS('Prediction Log'!$AD307))</f>
        <v/>
      </c>
    </row>
    <row r="308" spans="1:31" x14ac:dyDescent="0.45">
      <c r="A308" t="str">
        <f>IF(ISBLANK(Games!$B308), "",Games!A308)</f>
        <v/>
      </c>
      <c r="B308" t="str">
        <f>IF(ISBLANK(Games!$B308), "",Games!B308)</f>
        <v/>
      </c>
      <c r="C308" t="str">
        <f>IF(ISBLANK(Games!$B308), "",Games!C308)</f>
        <v/>
      </c>
      <c r="D308" t="str">
        <f>IF(ISBLANK(Games!$B308), "",Games!D308)</f>
        <v/>
      </c>
      <c r="E308" t="str">
        <f>IF(ISBLANK(Games!$B308), "",Games!E308)</f>
        <v/>
      </c>
      <c r="F308" s="30">
        <f>'Calc - Win Probability'!N308</f>
        <v>0</v>
      </c>
      <c r="G308" s="28">
        <f>Games!H308</f>
        <v>0</v>
      </c>
      <c r="H308" s="64" t="str">
        <f>IF(ISBLANK(Games!B308), "", IF('Prediction Log'!$D308&lt;0, 'Prediction Log'!$B308, 'Prediction Log'!$C308))</f>
        <v/>
      </c>
      <c r="I308" s="60" t="str">
        <f>IF(ISBLANK(Games!$B308), "",Games!F308)</f>
        <v/>
      </c>
      <c r="J308" s="60" t="str">
        <f>IF('Prediction Log'!$F308&gt;0.5, 'Prediction Log'!$B308, IF('Prediction Log'!$F308&lt;0.5, 'Prediction Log'!$C308, "PICK"))</f>
        <v/>
      </c>
      <c r="K308" s="62" t="str">
        <f>IF(ISBLANK(Games!B308), "",IF('Prediction Log'!$J308='Prediction Log'!$B308, 'Prediction Log'!$F308, 1-'Prediction Log'!$F308))</f>
        <v/>
      </c>
      <c r="L308" s="28" t="str">
        <f>IF(ISBLANK(Games!$B308), "",Games!I308)</f>
        <v/>
      </c>
      <c r="P308" s="48" t="str">
        <f>IF(ISBLANK('Prediction Log'!$N308), "",'Prediction Log'!$O308-'Prediction Log'!$N308)</f>
        <v/>
      </c>
      <c r="Q308" s="55" t="str">
        <f>IF(ISBLANK('Prediction Log'!$N308), "",IF('Prediction Log'!$M308&lt;&gt;'Prediction Log'!$H308, "Y", IF(AND('Prediction Log'!$M308='Prediction Log'!$H308, ABS((-1*'Prediction Log'!$P308))&gt;ABS('Prediction Log'!$D308)), "Y", IF('Prediction Log'!$D308='Prediction Log'!$P308, "PUSH", "N"))))</f>
        <v/>
      </c>
      <c r="R308" s="56" t="str">
        <f>IF(ISBLANK('Prediction Log'!$M308), "",IF('Prediction Log'!$P308&lt;'Prediction Log'!$D308, "Y", IF('Prediction Log'!$P308='Prediction Log'!$D308, "PUSH", "N")))</f>
        <v/>
      </c>
      <c r="S308" s="56" t="str">
        <f>IF(ISBLANK('Prediction Log'!$M308), "",IF('Prediction Log'!$P308&lt;'Prediction Log'!$E308, "Y", IF('Prediction Log'!$P308='Prediction Log'!$E308, "PUSH", "N")))</f>
        <v/>
      </c>
      <c r="T308" s="66" t="str">
        <f>IF(ISBLANK('Prediction Log'!$M308), "",IF('Prediction Log'!$J308='Prediction Log'!$M308, "Y", "N"))</f>
        <v/>
      </c>
      <c r="U308" s="57" t="str">
        <f>IF(ISBLANK('Prediction Log'!$M308),"",IF('Prediction Log'!$M308='Prediction Log'!$H308, "Y", "N"))</f>
        <v/>
      </c>
      <c r="V308" s="52" t="str">
        <f>IF(ISBLANK('Prediction Log'!$M308), "",IF('Prediction Log'!$H308&lt;&gt;'Prediction Log'!$M308, "Y",IF(AND('Prediction Log'!$D308&gt;0, 'Prediction Log'!$P308&gt;'Prediction Log'!$D308), "Y", IF(AND('Prediction Log'!$D308&lt;0, 'Prediction Log'!$P308&lt;'Prediction Log'!$D308), "Y", IF('Prediction Log'!$P308='Prediction Log'!$D308, "PUSH", "N")))))</f>
        <v/>
      </c>
      <c r="W308" s="53" t="str">
        <f>IF(ISBLANK('Prediction Log'!$M308), "",IF(AND('Prediction Log'!$U308="Y", 'Prediction Log'!$V308="Y"), "Y", "N"))</f>
        <v/>
      </c>
      <c r="X308" s="54" t="str">
        <f>IF(ISBLANK('Prediction Log'!$M308),"",IF('Prediction Log'!$M308='Prediction Log'!$I308, "Y", "N"))</f>
        <v/>
      </c>
      <c r="Y308" s="54" t="str">
        <f>IF(ISBLANK('Prediction Log'!$M308), "", IF('Prediction Log'!$Z308="N", "N", "Y"))</f>
        <v/>
      </c>
      <c r="Z308" s="54" t="str">
        <f>IF(ISBLANK('Prediction Log'!$M308), "",IF('Prediction Log'!$I308&lt;&gt;'Prediction Log'!$M308, "Y",IF(AND('Prediction Log'!$E308&gt;0, 'Prediction Log'!$P308&gt;'Prediction Log'!$E308), "Y", IF(AND('Prediction Log'!$E308&lt;0, 'Prediction Log'!$P308&lt;'Prediction Log'!$E308), "Y", IF('Prediction Log'!$P308='Prediction Log'!$E308, "PUSH", "N")))))</f>
        <v/>
      </c>
      <c r="AA308" s="54" t="str">
        <f>IF(ISBLANK('Prediction Log'!$M308), "",IF(AND('Prediction Log'!$X308="Y", 'Prediction Log'!$Z308="Y"), "Y", "N"))</f>
        <v/>
      </c>
      <c r="AB308" s="53" t="str">
        <f>IF(ISBLANK('Prediction Log'!$M308), "",IF('Prediction Log'!$D308&gt;0, 'Prediction Log'!$P308-'Prediction Log'!$D308, IF('Prediction Log'!$D308&lt;0, -'Prediction Log'!$P308+'Prediction Log'!$D308, "NA")))</f>
        <v/>
      </c>
      <c r="AC308" s="53" t="str">
        <f>IF(ISBLANK('Prediction Log'!$M308), "",ABS('Prediction Log'!$AB308))</f>
        <v/>
      </c>
      <c r="AD308" s="54" t="str">
        <f>IF(ISBLANK('Prediction Log'!$M308), "",IF('Prediction Log'!$E308&gt;0, 'Prediction Log'!$P308-'Prediction Log'!$E308, IF('Prediction Log'!$E308&lt;0, -'Prediction Log'!$P308+'Prediction Log'!$E308, "NA")))</f>
        <v/>
      </c>
      <c r="AE308" s="54" t="str">
        <f>IF(ISBLANK('Prediction Log'!$M308), "",ABS('Prediction Log'!$AD308))</f>
        <v/>
      </c>
    </row>
    <row r="309" spans="1:31" x14ac:dyDescent="0.45">
      <c r="A309" t="str">
        <f>IF(ISBLANK(Games!$B309), "",Games!A309)</f>
        <v/>
      </c>
      <c r="B309" t="str">
        <f>IF(ISBLANK(Games!$B309), "",Games!B309)</f>
        <v/>
      </c>
      <c r="C309" t="str">
        <f>IF(ISBLANK(Games!$B309), "",Games!C309)</f>
        <v/>
      </c>
      <c r="D309" t="str">
        <f>IF(ISBLANK(Games!$B309), "",Games!D309)</f>
        <v/>
      </c>
      <c r="E309" t="str">
        <f>IF(ISBLANK(Games!$B309), "",Games!E309)</f>
        <v/>
      </c>
      <c r="F309" s="30">
        <f>'Calc - Win Probability'!N309</f>
        <v>0</v>
      </c>
      <c r="G309" s="28">
        <f>Games!H309</f>
        <v>0</v>
      </c>
      <c r="H309" s="64" t="str">
        <f>IF(ISBLANK(Games!B309), "", IF('Prediction Log'!$D309&lt;0, 'Prediction Log'!$B309, 'Prediction Log'!$C309))</f>
        <v/>
      </c>
      <c r="I309" s="60" t="str">
        <f>IF(ISBLANK(Games!$B309), "",Games!F309)</f>
        <v/>
      </c>
      <c r="J309" s="60" t="str">
        <f>IF('Prediction Log'!$F309&gt;0.5, 'Prediction Log'!$B309, IF('Prediction Log'!$F309&lt;0.5, 'Prediction Log'!$C309, "PICK"))</f>
        <v/>
      </c>
      <c r="K309" s="62" t="str">
        <f>IF(ISBLANK(Games!B309), "",IF('Prediction Log'!$J309='Prediction Log'!$B309, 'Prediction Log'!$F309, 1-'Prediction Log'!$F309))</f>
        <v/>
      </c>
      <c r="L309" s="28" t="str">
        <f>IF(ISBLANK(Games!$B309), "",Games!I309)</f>
        <v/>
      </c>
      <c r="P309" s="48" t="str">
        <f>IF(ISBLANK('Prediction Log'!$N309), "",'Prediction Log'!$O309-'Prediction Log'!$N309)</f>
        <v/>
      </c>
      <c r="Q309" s="55" t="str">
        <f>IF(ISBLANK('Prediction Log'!$N309), "",IF('Prediction Log'!$M309&lt;&gt;'Prediction Log'!$H309, "Y", IF(AND('Prediction Log'!$M309='Prediction Log'!$H309, ABS((-1*'Prediction Log'!$P309))&gt;ABS('Prediction Log'!$D309)), "Y", IF('Prediction Log'!$D309='Prediction Log'!$P309, "PUSH", "N"))))</f>
        <v/>
      </c>
      <c r="R309" s="56" t="str">
        <f>IF(ISBLANK('Prediction Log'!$M309), "",IF('Prediction Log'!$P309&lt;'Prediction Log'!$D309, "Y", IF('Prediction Log'!$P309='Prediction Log'!$D309, "PUSH", "N")))</f>
        <v/>
      </c>
      <c r="S309" s="56" t="str">
        <f>IF(ISBLANK('Prediction Log'!$M309), "",IF('Prediction Log'!$P309&lt;'Prediction Log'!$E309, "Y", IF('Prediction Log'!$P309='Prediction Log'!$E309, "PUSH", "N")))</f>
        <v/>
      </c>
      <c r="T309" s="66" t="str">
        <f>IF(ISBLANK('Prediction Log'!$M309), "",IF('Prediction Log'!$J309='Prediction Log'!$M309, "Y", "N"))</f>
        <v/>
      </c>
      <c r="U309" s="57" t="str">
        <f>IF(ISBLANK('Prediction Log'!$M309),"",IF('Prediction Log'!$M309='Prediction Log'!$H309, "Y", "N"))</f>
        <v/>
      </c>
      <c r="V309" s="52" t="str">
        <f>IF(ISBLANK('Prediction Log'!$M309), "",IF('Prediction Log'!$H309&lt;&gt;'Prediction Log'!$M309, "Y",IF(AND('Prediction Log'!$D309&gt;0, 'Prediction Log'!$P309&gt;'Prediction Log'!$D309), "Y", IF(AND('Prediction Log'!$D309&lt;0, 'Prediction Log'!$P309&lt;'Prediction Log'!$D309), "Y", IF('Prediction Log'!$P309='Prediction Log'!$D309, "PUSH", "N")))))</f>
        <v/>
      </c>
      <c r="W309" s="53" t="str">
        <f>IF(ISBLANK('Prediction Log'!$M309), "",IF(AND('Prediction Log'!$U309="Y", 'Prediction Log'!$V309="Y"), "Y", "N"))</f>
        <v/>
      </c>
      <c r="X309" s="54" t="str">
        <f>IF(ISBLANK('Prediction Log'!$M309),"",IF('Prediction Log'!$M309='Prediction Log'!$I309, "Y", "N"))</f>
        <v/>
      </c>
      <c r="Y309" s="54" t="str">
        <f>IF(ISBLANK('Prediction Log'!$M309), "", IF('Prediction Log'!$Z309="N", "N", "Y"))</f>
        <v/>
      </c>
      <c r="Z309" s="54" t="str">
        <f>IF(ISBLANK('Prediction Log'!$M309), "",IF('Prediction Log'!$I309&lt;&gt;'Prediction Log'!$M309, "Y",IF(AND('Prediction Log'!$E309&gt;0, 'Prediction Log'!$P309&gt;'Prediction Log'!$E309), "Y", IF(AND('Prediction Log'!$E309&lt;0, 'Prediction Log'!$P309&lt;'Prediction Log'!$E309), "Y", IF('Prediction Log'!$P309='Prediction Log'!$E309, "PUSH", "N")))))</f>
        <v/>
      </c>
      <c r="AA309" s="54" t="str">
        <f>IF(ISBLANK('Prediction Log'!$M309), "",IF(AND('Prediction Log'!$X309="Y", 'Prediction Log'!$Z309="Y"), "Y", "N"))</f>
        <v/>
      </c>
      <c r="AB309" s="53" t="str">
        <f>IF(ISBLANK('Prediction Log'!$M309), "",IF('Prediction Log'!$D309&gt;0, 'Prediction Log'!$P309-'Prediction Log'!$D309, IF('Prediction Log'!$D309&lt;0, -'Prediction Log'!$P309+'Prediction Log'!$D309, "NA")))</f>
        <v/>
      </c>
      <c r="AC309" s="53" t="str">
        <f>IF(ISBLANK('Prediction Log'!$M309), "",ABS('Prediction Log'!$AB309))</f>
        <v/>
      </c>
      <c r="AD309" s="54" t="str">
        <f>IF(ISBLANK('Prediction Log'!$M309), "",IF('Prediction Log'!$E309&gt;0, 'Prediction Log'!$P309-'Prediction Log'!$E309, IF('Prediction Log'!$E309&lt;0, -'Prediction Log'!$P309+'Prediction Log'!$E309, "NA")))</f>
        <v/>
      </c>
      <c r="AE309" s="54" t="str">
        <f>IF(ISBLANK('Prediction Log'!$M309), "",ABS('Prediction Log'!$AD309))</f>
        <v/>
      </c>
    </row>
    <row r="310" spans="1:31" x14ac:dyDescent="0.45">
      <c r="A310" t="str">
        <f>IF(ISBLANK(Games!$B310), "",Games!A310)</f>
        <v/>
      </c>
      <c r="B310" t="str">
        <f>IF(ISBLANK(Games!$B310), "",Games!B310)</f>
        <v/>
      </c>
      <c r="C310" t="str">
        <f>IF(ISBLANK(Games!$B310), "",Games!C310)</f>
        <v/>
      </c>
      <c r="D310" t="str">
        <f>IF(ISBLANK(Games!$B310), "",Games!D310)</f>
        <v/>
      </c>
      <c r="E310" t="str">
        <f>IF(ISBLANK(Games!$B310), "",Games!E310)</f>
        <v/>
      </c>
      <c r="F310" s="30">
        <f>'Calc - Win Probability'!N310</f>
        <v>0</v>
      </c>
      <c r="G310" s="28">
        <f>Games!H310</f>
        <v>0</v>
      </c>
      <c r="H310" s="64" t="str">
        <f>IF(ISBLANK(Games!B310), "", IF('Prediction Log'!$D310&lt;0, 'Prediction Log'!$B310, 'Prediction Log'!$C310))</f>
        <v/>
      </c>
      <c r="I310" s="60" t="str">
        <f>IF(ISBLANK(Games!$B310), "",Games!F310)</f>
        <v/>
      </c>
      <c r="J310" s="60" t="str">
        <f>IF('Prediction Log'!$F310&gt;0.5, 'Prediction Log'!$B310, IF('Prediction Log'!$F310&lt;0.5, 'Prediction Log'!$C310, "PICK"))</f>
        <v/>
      </c>
      <c r="K310" s="62" t="str">
        <f>IF(ISBLANK(Games!B310), "",IF('Prediction Log'!$J310='Prediction Log'!$B310, 'Prediction Log'!$F310, 1-'Prediction Log'!$F310))</f>
        <v/>
      </c>
      <c r="L310" s="28" t="str">
        <f>IF(ISBLANK(Games!$B310), "",Games!I310)</f>
        <v/>
      </c>
      <c r="P310" s="48" t="str">
        <f>IF(ISBLANK('Prediction Log'!$N310), "",'Prediction Log'!$O310-'Prediction Log'!$N310)</f>
        <v/>
      </c>
      <c r="Q310" s="55" t="str">
        <f>IF(ISBLANK('Prediction Log'!$N310), "",IF('Prediction Log'!$M310&lt;&gt;'Prediction Log'!$H310, "Y", IF(AND('Prediction Log'!$M310='Prediction Log'!$H310, ABS((-1*'Prediction Log'!$P310))&gt;ABS('Prediction Log'!$D310)), "Y", IF('Prediction Log'!$D310='Prediction Log'!$P310, "PUSH", "N"))))</f>
        <v/>
      </c>
      <c r="R310" s="56" t="str">
        <f>IF(ISBLANK('Prediction Log'!$M310), "",IF('Prediction Log'!$P310&lt;'Prediction Log'!$D310, "Y", IF('Prediction Log'!$P310='Prediction Log'!$D310, "PUSH", "N")))</f>
        <v/>
      </c>
      <c r="S310" s="56" t="str">
        <f>IF(ISBLANK('Prediction Log'!$M310), "",IF('Prediction Log'!$P310&lt;'Prediction Log'!$E310, "Y", IF('Prediction Log'!$P310='Prediction Log'!$E310, "PUSH", "N")))</f>
        <v/>
      </c>
      <c r="T310" s="66" t="str">
        <f>IF(ISBLANK('Prediction Log'!$M310), "",IF('Prediction Log'!$J310='Prediction Log'!$M310, "Y", "N"))</f>
        <v/>
      </c>
      <c r="U310" s="57" t="str">
        <f>IF(ISBLANK('Prediction Log'!$M310),"",IF('Prediction Log'!$M310='Prediction Log'!$H310, "Y", "N"))</f>
        <v/>
      </c>
      <c r="V310" s="52" t="str">
        <f>IF(ISBLANK('Prediction Log'!$M310), "",IF('Prediction Log'!$H310&lt;&gt;'Prediction Log'!$M310, "Y",IF(AND('Prediction Log'!$D310&gt;0, 'Prediction Log'!$P310&gt;'Prediction Log'!$D310), "Y", IF(AND('Prediction Log'!$D310&lt;0, 'Prediction Log'!$P310&lt;'Prediction Log'!$D310), "Y", IF('Prediction Log'!$P310='Prediction Log'!$D310, "PUSH", "N")))))</f>
        <v/>
      </c>
      <c r="W310" s="53" t="str">
        <f>IF(ISBLANK('Prediction Log'!$M310), "",IF(AND('Prediction Log'!$U310="Y", 'Prediction Log'!$V310="Y"), "Y", "N"))</f>
        <v/>
      </c>
      <c r="X310" s="54" t="str">
        <f>IF(ISBLANK('Prediction Log'!$M310),"",IF('Prediction Log'!$M310='Prediction Log'!$I310, "Y", "N"))</f>
        <v/>
      </c>
      <c r="Y310" s="54" t="str">
        <f>IF(ISBLANK('Prediction Log'!$M310), "", IF('Prediction Log'!$Z310="N", "N", "Y"))</f>
        <v/>
      </c>
      <c r="Z310" s="54" t="str">
        <f>IF(ISBLANK('Prediction Log'!$M310), "",IF('Prediction Log'!$I310&lt;&gt;'Prediction Log'!$M310, "Y",IF(AND('Prediction Log'!$E310&gt;0, 'Prediction Log'!$P310&gt;'Prediction Log'!$E310), "Y", IF(AND('Prediction Log'!$E310&lt;0, 'Prediction Log'!$P310&lt;'Prediction Log'!$E310), "Y", IF('Prediction Log'!$P310='Prediction Log'!$E310, "PUSH", "N")))))</f>
        <v/>
      </c>
      <c r="AA310" s="54" t="str">
        <f>IF(ISBLANK('Prediction Log'!$M310), "",IF(AND('Prediction Log'!$X310="Y", 'Prediction Log'!$Z310="Y"), "Y", "N"))</f>
        <v/>
      </c>
      <c r="AB310" s="53" t="str">
        <f>IF(ISBLANK('Prediction Log'!$M310), "",IF('Prediction Log'!$D310&gt;0, 'Prediction Log'!$P310-'Prediction Log'!$D310, IF('Prediction Log'!$D310&lt;0, -'Prediction Log'!$P310+'Prediction Log'!$D310, "NA")))</f>
        <v/>
      </c>
      <c r="AC310" s="53" t="str">
        <f>IF(ISBLANK('Prediction Log'!$M310), "",ABS('Prediction Log'!$AB310))</f>
        <v/>
      </c>
      <c r="AD310" s="54" t="str">
        <f>IF(ISBLANK('Prediction Log'!$M310), "",IF('Prediction Log'!$E310&gt;0, 'Prediction Log'!$P310-'Prediction Log'!$E310, IF('Prediction Log'!$E310&lt;0, -'Prediction Log'!$P310+'Prediction Log'!$E310, "NA")))</f>
        <v/>
      </c>
      <c r="AE310" s="54" t="str">
        <f>IF(ISBLANK('Prediction Log'!$M310), "",ABS('Prediction Log'!$AD310))</f>
        <v/>
      </c>
    </row>
    <row r="311" spans="1:31" x14ac:dyDescent="0.45">
      <c r="A311" t="str">
        <f>IF(ISBLANK(Games!$B311), "",Games!A311)</f>
        <v/>
      </c>
      <c r="B311" t="str">
        <f>IF(ISBLANK(Games!$B311), "",Games!B311)</f>
        <v/>
      </c>
      <c r="C311" t="str">
        <f>IF(ISBLANK(Games!$B311), "",Games!C311)</f>
        <v/>
      </c>
      <c r="D311" t="str">
        <f>IF(ISBLANK(Games!$B311), "",Games!D311)</f>
        <v/>
      </c>
      <c r="E311" t="str">
        <f>IF(ISBLANK(Games!$B311), "",Games!E311)</f>
        <v/>
      </c>
      <c r="F311" s="30">
        <f>'Calc - Win Probability'!N311</f>
        <v>0</v>
      </c>
      <c r="G311" s="28">
        <f>Games!H311</f>
        <v>0</v>
      </c>
      <c r="H311" s="64" t="str">
        <f>IF(ISBLANK(Games!B311), "", IF('Prediction Log'!$D311&lt;0, 'Prediction Log'!$B311, 'Prediction Log'!$C311))</f>
        <v/>
      </c>
      <c r="I311" s="60" t="str">
        <f>IF(ISBLANK(Games!$B311), "",Games!F311)</f>
        <v/>
      </c>
      <c r="J311" s="60" t="str">
        <f>IF('Prediction Log'!$F311&gt;0.5, 'Prediction Log'!$B311, IF('Prediction Log'!$F311&lt;0.5, 'Prediction Log'!$C311, "PICK"))</f>
        <v/>
      </c>
      <c r="K311" s="62" t="str">
        <f>IF(ISBLANK(Games!B311), "",IF('Prediction Log'!$J311='Prediction Log'!$B311, 'Prediction Log'!$F311, 1-'Prediction Log'!$F311))</f>
        <v/>
      </c>
      <c r="L311" s="28" t="str">
        <f>IF(ISBLANK(Games!$B311), "",Games!I311)</f>
        <v/>
      </c>
      <c r="P311" s="48" t="str">
        <f>IF(ISBLANK('Prediction Log'!$N311), "",'Prediction Log'!$O311-'Prediction Log'!$N311)</f>
        <v/>
      </c>
      <c r="Q311" s="55" t="str">
        <f>IF(ISBLANK('Prediction Log'!$N311), "",IF('Prediction Log'!$M311&lt;&gt;'Prediction Log'!$H311, "Y", IF(AND('Prediction Log'!$M311='Prediction Log'!$H311, ABS((-1*'Prediction Log'!$P311))&gt;ABS('Prediction Log'!$D311)), "Y", IF('Prediction Log'!$D311='Prediction Log'!$P311, "PUSH", "N"))))</f>
        <v/>
      </c>
      <c r="R311" s="56" t="str">
        <f>IF(ISBLANK('Prediction Log'!$M311), "",IF('Prediction Log'!$P311&lt;'Prediction Log'!$D311, "Y", IF('Prediction Log'!$P311='Prediction Log'!$D311, "PUSH", "N")))</f>
        <v/>
      </c>
      <c r="S311" s="56" t="str">
        <f>IF(ISBLANK('Prediction Log'!$M311), "",IF('Prediction Log'!$P311&lt;'Prediction Log'!$E311, "Y", IF('Prediction Log'!$P311='Prediction Log'!$E311, "PUSH", "N")))</f>
        <v/>
      </c>
      <c r="T311" s="66" t="str">
        <f>IF(ISBLANK('Prediction Log'!$M311), "",IF('Prediction Log'!$J311='Prediction Log'!$M311, "Y", "N"))</f>
        <v/>
      </c>
      <c r="U311" s="57" t="str">
        <f>IF(ISBLANK('Prediction Log'!$M311),"",IF('Prediction Log'!$M311='Prediction Log'!$H311, "Y", "N"))</f>
        <v/>
      </c>
      <c r="V311" s="52" t="str">
        <f>IF(ISBLANK('Prediction Log'!$M311), "",IF('Prediction Log'!$H311&lt;&gt;'Prediction Log'!$M311, "Y",IF(AND('Prediction Log'!$D311&gt;0, 'Prediction Log'!$P311&gt;'Prediction Log'!$D311), "Y", IF(AND('Prediction Log'!$D311&lt;0, 'Prediction Log'!$P311&lt;'Prediction Log'!$D311), "Y", IF('Prediction Log'!$P311='Prediction Log'!$D311, "PUSH", "N")))))</f>
        <v/>
      </c>
      <c r="W311" s="53" t="str">
        <f>IF(ISBLANK('Prediction Log'!$M311), "",IF(AND('Prediction Log'!$U311="Y", 'Prediction Log'!$V311="Y"), "Y", "N"))</f>
        <v/>
      </c>
      <c r="X311" s="54" t="str">
        <f>IF(ISBLANK('Prediction Log'!$M311),"",IF('Prediction Log'!$M311='Prediction Log'!$I311, "Y", "N"))</f>
        <v/>
      </c>
      <c r="Y311" s="54" t="str">
        <f>IF(ISBLANK('Prediction Log'!$M311), "", IF('Prediction Log'!$Z311="N", "N", "Y"))</f>
        <v/>
      </c>
      <c r="Z311" s="54" t="str">
        <f>IF(ISBLANK('Prediction Log'!$M311), "",IF('Prediction Log'!$I311&lt;&gt;'Prediction Log'!$M311, "Y",IF(AND('Prediction Log'!$E311&gt;0, 'Prediction Log'!$P311&gt;'Prediction Log'!$E311), "Y", IF(AND('Prediction Log'!$E311&lt;0, 'Prediction Log'!$P311&lt;'Prediction Log'!$E311), "Y", IF('Prediction Log'!$P311='Prediction Log'!$E311, "PUSH", "N")))))</f>
        <v/>
      </c>
      <c r="AA311" s="54" t="str">
        <f>IF(ISBLANK('Prediction Log'!$M311), "",IF(AND('Prediction Log'!$X311="Y", 'Prediction Log'!$Z311="Y"), "Y", "N"))</f>
        <v/>
      </c>
      <c r="AB311" s="53" t="str">
        <f>IF(ISBLANK('Prediction Log'!$M311), "",IF('Prediction Log'!$D311&gt;0, 'Prediction Log'!$P311-'Prediction Log'!$D311, IF('Prediction Log'!$D311&lt;0, -'Prediction Log'!$P311+'Prediction Log'!$D311, "NA")))</f>
        <v/>
      </c>
      <c r="AC311" s="53" t="str">
        <f>IF(ISBLANK('Prediction Log'!$M311), "",ABS('Prediction Log'!$AB311))</f>
        <v/>
      </c>
      <c r="AD311" s="54" t="str">
        <f>IF(ISBLANK('Prediction Log'!$M311), "",IF('Prediction Log'!$E311&gt;0, 'Prediction Log'!$P311-'Prediction Log'!$E311, IF('Prediction Log'!$E311&lt;0, -'Prediction Log'!$P311+'Prediction Log'!$E311, "NA")))</f>
        <v/>
      </c>
      <c r="AE311" s="54" t="str">
        <f>IF(ISBLANK('Prediction Log'!$M311), "",ABS('Prediction Log'!$AD311))</f>
        <v/>
      </c>
    </row>
    <row r="312" spans="1:31" x14ac:dyDescent="0.45">
      <c r="A312" t="str">
        <f>IF(ISBLANK(Games!$B312), "",Games!A312)</f>
        <v/>
      </c>
      <c r="B312" t="str">
        <f>IF(ISBLANK(Games!$B312), "",Games!B312)</f>
        <v/>
      </c>
      <c r="C312" t="str">
        <f>IF(ISBLANK(Games!$B312), "",Games!C312)</f>
        <v/>
      </c>
      <c r="D312" t="str">
        <f>IF(ISBLANK(Games!$B312), "",Games!D312)</f>
        <v/>
      </c>
      <c r="E312" t="str">
        <f>IF(ISBLANK(Games!$B312), "",Games!E312)</f>
        <v/>
      </c>
      <c r="F312" s="30">
        <f>'Calc - Win Probability'!N312</f>
        <v>0</v>
      </c>
      <c r="G312" s="28">
        <f>Games!H312</f>
        <v>0</v>
      </c>
      <c r="H312" s="64" t="str">
        <f>IF(ISBLANK(Games!B312), "", IF('Prediction Log'!$D312&lt;0, 'Prediction Log'!$B312, 'Prediction Log'!$C312))</f>
        <v/>
      </c>
      <c r="I312" s="60" t="str">
        <f>IF(ISBLANK(Games!$B312), "",Games!F312)</f>
        <v/>
      </c>
      <c r="J312" s="60" t="str">
        <f>IF('Prediction Log'!$F312&gt;0.5, 'Prediction Log'!$B312, IF('Prediction Log'!$F312&lt;0.5, 'Prediction Log'!$C312, "PICK"))</f>
        <v/>
      </c>
      <c r="K312" s="62" t="str">
        <f>IF(ISBLANK(Games!B312), "",IF('Prediction Log'!$J312='Prediction Log'!$B312, 'Prediction Log'!$F312, 1-'Prediction Log'!$F312))</f>
        <v/>
      </c>
      <c r="L312" s="28" t="str">
        <f>IF(ISBLANK(Games!$B312), "",Games!I312)</f>
        <v/>
      </c>
      <c r="P312" s="48" t="str">
        <f>IF(ISBLANK('Prediction Log'!$N312), "",'Prediction Log'!$O312-'Prediction Log'!$N312)</f>
        <v/>
      </c>
      <c r="Q312" s="55" t="str">
        <f>IF(ISBLANK('Prediction Log'!$N312), "",IF('Prediction Log'!$M312&lt;&gt;'Prediction Log'!$H312, "Y", IF(AND('Prediction Log'!$M312='Prediction Log'!$H312, ABS((-1*'Prediction Log'!$P312))&gt;ABS('Prediction Log'!$D312)), "Y", IF('Prediction Log'!$D312='Prediction Log'!$P312, "PUSH", "N"))))</f>
        <v/>
      </c>
      <c r="R312" s="56" t="str">
        <f>IF(ISBLANK('Prediction Log'!$M312), "",IF('Prediction Log'!$P312&lt;'Prediction Log'!$D312, "Y", IF('Prediction Log'!$P312='Prediction Log'!$D312, "PUSH", "N")))</f>
        <v/>
      </c>
      <c r="S312" s="56" t="str">
        <f>IF(ISBLANK('Prediction Log'!$M312), "",IF('Prediction Log'!$P312&lt;'Prediction Log'!$E312, "Y", IF('Prediction Log'!$P312='Prediction Log'!$E312, "PUSH", "N")))</f>
        <v/>
      </c>
      <c r="T312" s="66" t="str">
        <f>IF(ISBLANK('Prediction Log'!$M312), "",IF('Prediction Log'!$J312='Prediction Log'!$M312, "Y", "N"))</f>
        <v/>
      </c>
      <c r="U312" s="57" t="str">
        <f>IF(ISBLANK('Prediction Log'!$M312),"",IF('Prediction Log'!$M312='Prediction Log'!$H312, "Y", "N"))</f>
        <v/>
      </c>
      <c r="V312" s="52" t="str">
        <f>IF(ISBLANK('Prediction Log'!$M312), "",IF('Prediction Log'!$H312&lt;&gt;'Prediction Log'!$M312, "Y",IF(AND('Prediction Log'!$D312&gt;0, 'Prediction Log'!$P312&gt;'Prediction Log'!$D312), "Y", IF(AND('Prediction Log'!$D312&lt;0, 'Prediction Log'!$P312&lt;'Prediction Log'!$D312), "Y", IF('Prediction Log'!$P312='Prediction Log'!$D312, "PUSH", "N")))))</f>
        <v/>
      </c>
      <c r="W312" s="53" t="str">
        <f>IF(ISBLANK('Prediction Log'!$M312), "",IF(AND('Prediction Log'!$U312="Y", 'Prediction Log'!$V312="Y"), "Y", "N"))</f>
        <v/>
      </c>
      <c r="X312" s="54" t="str">
        <f>IF(ISBLANK('Prediction Log'!$M312),"",IF('Prediction Log'!$M312='Prediction Log'!$I312, "Y", "N"))</f>
        <v/>
      </c>
      <c r="Y312" s="54" t="str">
        <f>IF(ISBLANK('Prediction Log'!$M312), "", IF('Prediction Log'!$Z312="N", "N", "Y"))</f>
        <v/>
      </c>
      <c r="Z312" s="54" t="str">
        <f>IF(ISBLANK('Prediction Log'!$M312), "",IF('Prediction Log'!$I312&lt;&gt;'Prediction Log'!$M312, "Y",IF(AND('Prediction Log'!$E312&gt;0, 'Prediction Log'!$P312&gt;'Prediction Log'!$E312), "Y", IF(AND('Prediction Log'!$E312&lt;0, 'Prediction Log'!$P312&lt;'Prediction Log'!$E312), "Y", IF('Prediction Log'!$P312='Prediction Log'!$E312, "PUSH", "N")))))</f>
        <v/>
      </c>
      <c r="AA312" s="54" t="str">
        <f>IF(ISBLANK('Prediction Log'!$M312), "",IF(AND('Prediction Log'!$X312="Y", 'Prediction Log'!$Z312="Y"), "Y", "N"))</f>
        <v/>
      </c>
      <c r="AB312" s="53" t="str">
        <f>IF(ISBLANK('Prediction Log'!$M312), "",IF('Prediction Log'!$D312&gt;0, 'Prediction Log'!$P312-'Prediction Log'!$D312, IF('Prediction Log'!$D312&lt;0, -'Prediction Log'!$P312+'Prediction Log'!$D312, "NA")))</f>
        <v/>
      </c>
      <c r="AC312" s="53" t="str">
        <f>IF(ISBLANK('Prediction Log'!$M312), "",ABS('Prediction Log'!$AB312))</f>
        <v/>
      </c>
      <c r="AD312" s="54" t="str">
        <f>IF(ISBLANK('Prediction Log'!$M312), "",IF('Prediction Log'!$E312&gt;0, 'Prediction Log'!$P312-'Prediction Log'!$E312, IF('Prediction Log'!$E312&lt;0, -'Prediction Log'!$P312+'Prediction Log'!$E312, "NA")))</f>
        <v/>
      </c>
      <c r="AE312" s="54" t="str">
        <f>IF(ISBLANK('Prediction Log'!$M312), "",ABS('Prediction Log'!$AD312))</f>
        <v/>
      </c>
    </row>
    <row r="313" spans="1:31" x14ac:dyDescent="0.45">
      <c r="A313" t="str">
        <f>IF(ISBLANK(Games!$B313), "",Games!A313)</f>
        <v/>
      </c>
      <c r="B313" t="str">
        <f>IF(ISBLANK(Games!$B313), "",Games!B313)</f>
        <v/>
      </c>
      <c r="C313" t="str">
        <f>IF(ISBLANK(Games!$B313), "",Games!C313)</f>
        <v/>
      </c>
      <c r="D313" t="str">
        <f>IF(ISBLANK(Games!$B313), "",Games!D313)</f>
        <v/>
      </c>
      <c r="E313" t="str">
        <f>IF(ISBLANK(Games!$B313), "",Games!E313)</f>
        <v/>
      </c>
      <c r="F313" s="30">
        <f>'Calc - Win Probability'!N313</f>
        <v>0</v>
      </c>
      <c r="G313" s="28">
        <f>Games!H313</f>
        <v>0</v>
      </c>
      <c r="H313" s="64" t="str">
        <f>IF(ISBLANK(Games!B313), "", IF('Prediction Log'!$D313&lt;0, 'Prediction Log'!$B313, 'Prediction Log'!$C313))</f>
        <v/>
      </c>
      <c r="I313" s="60" t="str">
        <f>IF(ISBLANK(Games!$B313), "",Games!F313)</f>
        <v/>
      </c>
      <c r="J313" s="60" t="str">
        <f>IF('Prediction Log'!$F313&gt;0.5, 'Prediction Log'!$B313, IF('Prediction Log'!$F313&lt;0.5, 'Prediction Log'!$C313, "PICK"))</f>
        <v/>
      </c>
      <c r="K313" s="62" t="str">
        <f>IF(ISBLANK(Games!B313), "",IF('Prediction Log'!$J313='Prediction Log'!$B313, 'Prediction Log'!$F313, 1-'Prediction Log'!$F313))</f>
        <v/>
      </c>
      <c r="L313" s="28" t="str">
        <f>IF(ISBLANK(Games!$B313), "",Games!I313)</f>
        <v/>
      </c>
      <c r="P313" s="48" t="str">
        <f>IF(ISBLANK('Prediction Log'!$N313), "",'Prediction Log'!$O313-'Prediction Log'!$N313)</f>
        <v/>
      </c>
      <c r="Q313" s="55" t="str">
        <f>IF(ISBLANK('Prediction Log'!$N313), "",IF('Prediction Log'!$M313&lt;&gt;'Prediction Log'!$H313, "Y", IF(AND('Prediction Log'!$M313='Prediction Log'!$H313, ABS((-1*'Prediction Log'!$P313))&gt;ABS('Prediction Log'!$D313)), "Y", IF('Prediction Log'!$D313='Prediction Log'!$P313, "PUSH", "N"))))</f>
        <v/>
      </c>
      <c r="R313" s="56" t="str">
        <f>IF(ISBLANK('Prediction Log'!$M313), "",IF('Prediction Log'!$P313&lt;'Prediction Log'!$D313, "Y", IF('Prediction Log'!$P313='Prediction Log'!$D313, "PUSH", "N")))</f>
        <v/>
      </c>
      <c r="S313" s="56" t="str">
        <f>IF(ISBLANK('Prediction Log'!$M313), "",IF('Prediction Log'!$P313&lt;'Prediction Log'!$E313, "Y", IF('Prediction Log'!$P313='Prediction Log'!$E313, "PUSH", "N")))</f>
        <v/>
      </c>
      <c r="T313" s="66" t="str">
        <f>IF(ISBLANK('Prediction Log'!$M313), "",IF('Prediction Log'!$J313='Prediction Log'!$M313, "Y", "N"))</f>
        <v/>
      </c>
      <c r="U313" s="57" t="str">
        <f>IF(ISBLANK('Prediction Log'!$M313),"",IF('Prediction Log'!$M313='Prediction Log'!$H313, "Y", "N"))</f>
        <v/>
      </c>
      <c r="V313" s="52" t="str">
        <f>IF(ISBLANK('Prediction Log'!$M313), "",IF('Prediction Log'!$H313&lt;&gt;'Prediction Log'!$M313, "Y",IF(AND('Prediction Log'!$D313&gt;0, 'Prediction Log'!$P313&gt;'Prediction Log'!$D313), "Y", IF(AND('Prediction Log'!$D313&lt;0, 'Prediction Log'!$P313&lt;'Prediction Log'!$D313), "Y", IF('Prediction Log'!$P313='Prediction Log'!$D313, "PUSH", "N")))))</f>
        <v/>
      </c>
      <c r="W313" s="53" t="str">
        <f>IF(ISBLANK('Prediction Log'!$M313), "",IF(AND('Prediction Log'!$U313="Y", 'Prediction Log'!$V313="Y"), "Y", "N"))</f>
        <v/>
      </c>
      <c r="X313" s="54" t="str">
        <f>IF(ISBLANK('Prediction Log'!$M313),"",IF('Prediction Log'!$M313='Prediction Log'!$I313, "Y", "N"))</f>
        <v/>
      </c>
      <c r="Y313" s="54" t="str">
        <f>IF(ISBLANK('Prediction Log'!$M313), "", IF('Prediction Log'!$Z313="N", "N", "Y"))</f>
        <v/>
      </c>
      <c r="Z313" s="54" t="str">
        <f>IF(ISBLANK('Prediction Log'!$M313), "",IF('Prediction Log'!$I313&lt;&gt;'Prediction Log'!$M313, "Y",IF(AND('Prediction Log'!$E313&gt;0, 'Prediction Log'!$P313&gt;'Prediction Log'!$E313), "Y", IF(AND('Prediction Log'!$E313&lt;0, 'Prediction Log'!$P313&lt;'Prediction Log'!$E313), "Y", IF('Prediction Log'!$P313='Prediction Log'!$E313, "PUSH", "N")))))</f>
        <v/>
      </c>
      <c r="AA313" s="54" t="str">
        <f>IF(ISBLANK('Prediction Log'!$M313), "",IF(AND('Prediction Log'!$X313="Y", 'Prediction Log'!$Z313="Y"), "Y", "N"))</f>
        <v/>
      </c>
      <c r="AB313" s="53" t="str">
        <f>IF(ISBLANK('Prediction Log'!$M313), "",IF('Prediction Log'!$D313&gt;0, 'Prediction Log'!$P313-'Prediction Log'!$D313, IF('Prediction Log'!$D313&lt;0, -'Prediction Log'!$P313+'Prediction Log'!$D313, "NA")))</f>
        <v/>
      </c>
      <c r="AC313" s="53" t="str">
        <f>IF(ISBLANK('Prediction Log'!$M313), "",ABS('Prediction Log'!$AB313))</f>
        <v/>
      </c>
      <c r="AD313" s="54" t="str">
        <f>IF(ISBLANK('Prediction Log'!$M313), "",IF('Prediction Log'!$E313&gt;0, 'Prediction Log'!$P313-'Prediction Log'!$E313, IF('Prediction Log'!$E313&lt;0, -'Prediction Log'!$P313+'Prediction Log'!$E313, "NA")))</f>
        <v/>
      </c>
      <c r="AE313" s="54" t="str">
        <f>IF(ISBLANK('Prediction Log'!$M313), "",ABS('Prediction Log'!$AD313))</f>
        <v/>
      </c>
    </row>
    <row r="314" spans="1:31" x14ac:dyDescent="0.45">
      <c r="A314" t="str">
        <f>IF(ISBLANK(Games!$B314), "",Games!A314)</f>
        <v/>
      </c>
      <c r="B314" t="str">
        <f>IF(ISBLANK(Games!$B314), "",Games!B314)</f>
        <v/>
      </c>
      <c r="C314" t="str">
        <f>IF(ISBLANK(Games!$B314), "",Games!C314)</f>
        <v/>
      </c>
      <c r="D314" t="str">
        <f>IF(ISBLANK(Games!$B314), "",Games!D314)</f>
        <v/>
      </c>
      <c r="E314" t="str">
        <f>IF(ISBLANK(Games!$B314), "",Games!E314)</f>
        <v/>
      </c>
      <c r="F314" s="30">
        <f>'Calc - Win Probability'!N314</f>
        <v>0</v>
      </c>
      <c r="G314" s="28">
        <f>Games!H314</f>
        <v>0</v>
      </c>
      <c r="H314" s="64" t="str">
        <f>IF(ISBLANK(Games!B314), "", IF('Prediction Log'!$D314&lt;0, 'Prediction Log'!$B314, 'Prediction Log'!$C314))</f>
        <v/>
      </c>
      <c r="I314" s="60" t="str">
        <f>IF(ISBLANK(Games!$B314), "",Games!F314)</f>
        <v/>
      </c>
      <c r="J314" s="60" t="str">
        <f>IF('Prediction Log'!$F314&gt;0.5, 'Prediction Log'!$B314, IF('Prediction Log'!$F314&lt;0.5, 'Prediction Log'!$C314, "PICK"))</f>
        <v/>
      </c>
      <c r="K314" s="62" t="str">
        <f>IF(ISBLANK(Games!B314), "",IF('Prediction Log'!$J314='Prediction Log'!$B314, 'Prediction Log'!$F314, 1-'Prediction Log'!$F314))</f>
        <v/>
      </c>
      <c r="L314" s="28" t="str">
        <f>IF(ISBLANK(Games!$B314), "",Games!I314)</f>
        <v/>
      </c>
      <c r="P314" s="48" t="str">
        <f>IF(ISBLANK('Prediction Log'!$N314), "",'Prediction Log'!$O314-'Prediction Log'!$N314)</f>
        <v/>
      </c>
      <c r="Q314" s="55" t="str">
        <f>IF(ISBLANK('Prediction Log'!$N314), "",IF('Prediction Log'!$M314&lt;&gt;'Prediction Log'!$H314, "Y", IF(AND('Prediction Log'!$M314='Prediction Log'!$H314, ABS((-1*'Prediction Log'!$P314))&gt;ABS('Prediction Log'!$D314)), "Y", IF('Prediction Log'!$D314='Prediction Log'!$P314, "PUSH", "N"))))</f>
        <v/>
      </c>
      <c r="R314" s="56" t="str">
        <f>IF(ISBLANK('Prediction Log'!$M314), "",IF('Prediction Log'!$P314&lt;'Prediction Log'!$D314, "Y", IF('Prediction Log'!$P314='Prediction Log'!$D314, "PUSH", "N")))</f>
        <v/>
      </c>
      <c r="S314" s="56" t="str">
        <f>IF(ISBLANK('Prediction Log'!$M314), "",IF('Prediction Log'!$P314&lt;'Prediction Log'!$E314, "Y", IF('Prediction Log'!$P314='Prediction Log'!$E314, "PUSH", "N")))</f>
        <v/>
      </c>
      <c r="T314" s="66" t="str">
        <f>IF(ISBLANK('Prediction Log'!$M314), "",IF('Prediction Log'!$J314='Prediction Log'!$M314, "Y", "N"))</f>
        <v/>
      </c>
      <c r="U314" s="57" t="str">
        <f>IF(ISBLANK('Prediction Log'!$M314),"",IF('Prediction Log'!$M314='Prediction Log'!$H314, "Y", "N"))</f>
        <v/>
      </c>
      <c r="V314" s="52" t="str">
        <f>IF(ISBLANK('Prediction Log'!$M314), "",IF('Prediction Log'!$H314&lt;&gt;'Prediction Log'!$M314, "Y",IF(AND('Prediction Log'!$D314&gt;0, 'Prediction Log'!$P314&gt;'Prediction Log'!$D314), "Y", IF(AND('Prediction Log'!$D314&lt;0, 'Prediction Log'!$P314&lt;'Prediction Log'!$D314), "Y", IF('Prediction Log'!$P314='Prediction Log'!$D314, "PUSH", "N")))))</f>
        <v/>
      </c>
      <c r="W314" s="53" t="str">
        <f>IF(ISBLANK('Prediction Log'!$M314), "",IF(AND('Prediction Log'!$U314="Y", 'Prediction Log'!$V314="Y"), "Y", "N"))</f>
        <v/>
      </c>
      <c r="X314" s="54" t="str">
        <f>IF(ISBLANK('Prediction Log'!$M314),"",IF('Prediction Log'!$M314='Prediction Log'!$I314, "Y", "N"))</f>
        <v/>
      </c>
      <c r="Y314" s="54" t="str">
        <f>IF(ISBLANK('Prediction Log'!$M314), "", IF('Prediction Log'!$Z314="N", "N", "Y"))</f>
        <v/>
      </c>
      <c r="Z314" s="54" t="str">
        <f>IF(ISBLANK('Prediction Log'!$M314), "",IF('Prediction Log'!$I314&lt;&gt;'Prediction Log'!$M314, "Y",IF(AND('Prediction Log'!$E314&gt;0, 'Prediction Log'!$P314&gt;'Prediction Log'!$E314), "Y", IF(AND('Prediction Log'!$E314&lt;0, 'Prediction Log'!$P314&lt;'Prediction Log'!$E314), "Y", IF('Prediction Log'!$P314='Prediction Log'!$E314, "PUSH", "N")))))</f>
        <v/>
      </c>
      <c r="AA314" s="54" t="str">
        <f>IF(ISBLANK('Prediction Log'!$M314), "",IF(AND('Prediction Log'!$X314="Y", 'Prediction Log'!$Z314="Y"), "Y", "N"))</f>
        <v/>
      </c>
      <c r="AB314" s="53" t="str">
        <f>IF(ISBLANK('Prediction Log'!$M314), "",IF('Prediction Log'!$D314&gt;0, 'Prediction Log'!$P314-'Prediction Log'!$D314, IF('Prediction Log'!$D314&lt;0, -'Prediction Log'!$P314+'Prediction Log'!$D314, "NA")))</f>
        <v/>
      </c>
      <c r="AC314" s="53" t="str">
        <f>IF(ISBLANK('Prediction Log'!$M314), "",ABS('Prediction Log'!$AB314))</f>
        <v/>
      </c>
      <c r="AD314" s="54" t="str">
        <f>IF(ISBLANK('Prediction Log'!$M314), "",IF('Prediction Log'!$E314&gt;0, 'Prediction Log'!$P314-'Prediction Log'!$E314, IF('Prediction Log'!$E314&lt;0, -'Prediction Log'!$P314+'Prediction Log'!$E314, "NA")))</f>
        <v/>
      </c>
      <c r="AE314" s="54" t="str">
        <f>IF(ISBLANK('Prediction Log'!$M314), "",ABS('Prediction Log'!$AD314))</f>
        <v/>
      </c>
    </row>
    <row r="315" spans="1:31" x14ac:dyDescent="0.45">
      <c r="A315" t="str">
        <f>IF(ISBLANK(Games!$B315), "",Games!A315)</f>
        <v/>
      </c>
      <c r="B315" t="str">
        <f>IF(ISBLANK(Games!$B315), "",Games!B315)</f>
        <v/>
      </c>
      <c r="C315" t="str">
        <f>IF(ISBLANK(Games!$B315), "",Games!C315)</f>
        <v/>
      </c>
      <c r="D315" t="str">
        <f>IF(ISBLANK(Games!$B315), "",Games!D315)</f>
        <v/>
      </c>
      <c r="E315" t="str">
        <f>IF(ISBLANK(Games!$B315), "",Games!E315)</f>
        <v/>
      </c>
      <c r="F315" s="30">
        <f>'Calc - Win Probability'!N315</f>
        <v>0</v>
      </c>
      <c r="G315" s="28">
        <f>Games!H315</f>
        <v>0</v>
      </c>
      <c r="H315" s="64" t="str">
        <f>IF(ISBLANK(Games!B315), "", IF('Prediction Log'!$D315&lt;0, 'Prediction Log'!$B315, 'Prediction Log'!$C315))</f>
        <v/>
      </c>
      <c r="I315" s="60" t="str">
        <f>IF(ISBLANK(Games!$B315), "",Games!F315)</f>
        <v/>
      </c>
      <c r="J315" s="60" t="str">
        <f>IF('Prediction Log'!$F315&gt;0.5, 'Prediction Log'!$B315, IF('Prediction Log'!$F315&lt;0.5, 'Prediction Log'!$C315, "PICK"))</f>
        <v/>
      </c>
      <c r="K315" s="62" t="str">
        <f>IF(ISBLANK(Games!B315), "",IF('Prediction Log'!$J315='Prediction Log'!$B315, 'Prediction Log'!$F315, 1-'Prediction Log'!$F315))</f>
        <v/>
      </c>
      <c r="L315" s="28" t="str">
        <f>IF(ISBLANK(Games!$B315), "",Games!I315)</f>
        <v/>
      </c>
      <c r="P315" s="48" t="str">
        <f>IF(ISBLANK('Prediction Log'!$N315), "",'Prediction Log'!$O315-'Prediction Log'!$N315)</f>
        <v/>
      </c>
      <c r="Q315" s="55" t="str">
        <f>IF(ISBLANK('Prediction Log'!$N315), "",IF('Prediction Log'!$M315&lt;&gt;'Prediction Log'!$H315, "Y", IF(AND('Prediction Log'!$M315='Prediction Log'!$H315, ABS((-1*'Prediction Log'!$P315))&gt;ABS('Prediction Log'!$D315)), "Y", IF('Prediction Log'!$D315='Prediction Log'!$P315, "PUSH", "N"))))</f>
        <v/>
      </c>
      <c r="R315" s="56" t="str">
        <f>IF(ISBLANK('Prediction Log'!$M315), "",IF('Prediction Log'!$P315&lt;'Prediction Log'!$D315, "Y", IF('Prediction Log'!$P315='Prediction Log'!$D315, "PUSH", "N")))</f>
        <v/>
      </c>
      <c r="S315" s="56" t="str">
        <f>IF(ISBLANK('Prediction Log'!$M315), "",IF('Prediction Log'!$P315&lt;'Prediction Log'!$E315, "Y", IF('Prediction Log'!$P315='Prediction Log'!$E315, "PUSH", "N")))</f>
        <v/>
      </c>
      <c r="T315" s="66" t="str">
        <f>IF(ISBLANK('Prediction Log'!$M315), "",IF('Prediction Log'!$J315='Prediction Log'!$M315, "Y", "N"))</f>
        <v/>
      </c>
      <c r="U315" s="57" t="str">
        <f>IF(ISBLANK('Prediction Log'!$M315),"",IF('Prediction Log'!$M315='Prediction Log'!$H315, "Y", "N"))</f>
        <v/>
      </c>
      <c r="V315" s="52" t="str">
        <f>IF(ISBLANK('Prediction Log'!$M315), "",IF('Prediction Log'!$H315&lt;&gt;'Prediction Log'!$M315, "Y",IF(AND('Prediction Log'!$D315&gt;0, 'Prediction Log'!$P315&gt;'Prediction Log'!$D315), "Y", IF(AND('Prediction Log'!$D315&lt;0, 'Prediction Log'!$P315&lt;'Prediction Log'!$D315), "Y", IF('Prediction Log'!$P315='Prediction Log'!$D315, "PUSH", "N")))))</f>
        <v/>
      </c>
      <c r="W315" s="53" t="str">
        <f>IF(ISBLANK('Prediction Log'!$M315), "",IF(AND('Prediction Log'!$U315="Y", 'Prediction Log'!$V315="Y"), "Y", "N"))</f>
        <v/>
      </c>
      <c r="X315" s="54" t="str">
        <f>IF(ISBLANK('Prediction Log'!$M315),"",IF('Prediction Log'!$M315='Prediction Log'!$I315, "Y", "N"))</f>
        <v/>
      </c>
      <c r="Y315" s="54" t="str">
        <f>IF(ISBLANK('Prediction Log'!$M315), "", IF('Prediction Log'!$Z315="N", "N", "Y"))</f>
        <v/>
      </c>
      <c r="Z315" s="54" t="str">
        <f>IF(ISBLANK('Prediction Log'!$M315), "",IF('Prediction Log'!$I315&lt;&gt;'Prediction Log'!$M315, "Y",IF(AND('Prediction Log'!$E315&gt;0, 'Prediction Log'!$P315&gt;'Prediction Log'!$E315), "Y", IF(AND('Prediction Log'!$E315&lt;0, 'Prediction Log'!$P315&lt;'Prediction Log'!$E315), "Y", IF('Prediction Log'!$P315='Prediction Log'!$E315, "PUSH", "N")))))</f>
        <v/>
      </c>
      <c r="AA315" s="54" t="str">
        <f>IF(ISBLANK('Prediction Log'!$M315), "",IF(AND('Prediction Log'!$X315="Y", 'Prediction Log'!$Z315="Y"), "Y", "N"))</f>
        <v/>
      </c>
      <c r="AB315" s="53" t="str">
        <f>IF(ISBLANK('Prediction Log'!$M315), "",IF('Prediction Log'!$D315&gt;0, 'Prediction Log'!$P315-'Prediction Log'!$D315, IF('Prediction Log'!$D315&lt;0, -'Prediction Log'!$P315+'Prediction Log'!$D315, "NA")))</f>
        <v/>
      </c>
      <c r="AC315" s="53" t="str">
        <f>IF(ISBLANK('Prediction Log'!$M315), "",ABS('Prediction Log'!$AB315))</f>
        <v/>
      </c>
      <c r="AD315" s="54" t="str">
        <f>IF(ISBLANK('Prediction Log'!$M315), "",IF('Prediction Log'!$E315&gt;0, 'Prediction Log'!$P315-'Prediction Log'!$E315, IF('Prediction Log'!$E315&lt;0, -'Prediction Log'!$P315+'Prediction Log'!$E315, "NA")))</f>
        <v/>
      </c>
      <c r="AE315" s="54" t="str">
        <f>IF(ISBLANK('Prediction Log'!$M315), "",ABS('Prediction Log'!$AD315))</f>
        <v/>
      </c>
    </row>
    <row r="316" spans="1:31" x14ac:dyDescent="0.45">
      <c r="A316" t="str">
        <f>IF(ISBLANK(Games!$B316), "",Games!A316)</f>
        <v/>
      </c>
      <c r="B316" t="str">
        <f>IF(ISBLANK(Games!$B316), "",Games!B316)</f>
        <v/>
      </c>
      <c r="C316" t="str">
        <f>IF(ISBLANK(Games!$B316), "",Games!C316)</f>
        <v/>
      </c>
      <c r="D316" t="str">
        <f>IF(ISBLANK(Games!$B316), "",Games!D316)</f>
        <v/>
      </c>
      <c r="E316" t="str">
        <f>IF(ISBLANK(Games!$B316), "",Games!E316)</f>
        <v/>
      </c>
      <c r="F316" s="30">
        <f>'Calc - Win Probability'!N316</f>
        <v>0</v>
      </c>
      <c r="G316" s="28">
        <f>Games!H316</f>
        <v>0</v>
      </c>
      <c r="H316" s="64" t="str">
        <f>IF(ISBLANK(Games!B316), "", IF('Prediction Log'!$D316&lt;0, 'Prediction Log'!$B316, 'Prediction Log'!$C316))</f>
        <v/>
      </c>
      <c r="I316" s="60" t="str">
        <f>IF(ISBLANK(Games!$B316), "",Games!F316)</f>
        <v/>
      </c>
      <c r="J316" s="60" t="str">
        <f>IF('Prediction Log'!$F316&gt;0.5, 'Prediction Log'!$B316, IF('Prediction Log'!$F316&lt;0.5, 'Prediction Log'!$C316, "PICK"))</f>
        <v/>
      </c>
      <c r="K316" s="62" t="str">
        <f>IF(ISBLANK(Games!B316), "",IF('Prediction Log'!$J316='Prediction Log'!$B316, 'Prediction Log'!$F316, 1-'Prediction Log'!$F316))</f>
        <v/>
      </c>
      <c r="L316" s="28" t="str">
        <f>IF(ISBLANK(Games!$B316), "",Games!I316)</f>
        <v/>
      </c>
      <c r="P316" s="48" t="str">
        <f>IF(ISBLANK('Prediction Log'!$N316), "",'Prediction Log'!$O316-'Prediction Log'!$N316)</f>
        <v/>
      </c>
      <c r="Q316" s="55" t="str">
        <f>IF(ISBLANK('Prediction Log'!$N316), "",IF('Prediction Log'!$M316&lt;&gt;'Prediction Log'!$H316, "Y", IF(AND('Prediction Log'!$M316='Prediction Log'!$H316, ABS((-1*'Prediction Log'!$P316))&gt;ABS('Prediction Log'!$D316)), "Y", IF('Prediction Log'!$D316='Prediction Log'!$P316, "PUSH", "N"))))</f>
        <v/>
      </c>
      <c r="R316" s="56" t="str">
        <f>IF(ISBLANK('Prediction Log'!$M316), "",IF('Prediction Log'!$P316&lt;'Prediction Log'!$D316, "Y", IF('Prediction Log'!$P316='Prediction Log'!$D316, "PUSH", "N")))</f>
        <v/>
      </c>
      <c r="S316" s="56" t="str">
        <f>IF(ISBLANK('Prediction Log'!$M316), "",IF('Prediction Log'!$P316&lt;'Prediction Log'!$E316, "Y", IF('Prediction Log'!$P316='Prediction Log'!$E316, "PUSH", "N")))</f>
        <v/>
      </c>
      <c r="T316" s="66" t="str">
        <f>IF(ISBLANK('Prediction Log'!$M316), "",IF('Prediction Log'!$J316='Prediction Log'!$M316, "Y", "N"))</f>
        <v/>
      </c>
      <c r="U316" s="57" t="str">
        <f>IF(ISBLANK('Prediction Log'!$M316),"",IF('Prediction Log'!$M316='Prediction Log'!$H316, "Y", "N"))</f>
        <v/>
      </c>
      <c r="V316" s="52" t="str">
        <f>IF(ISBLANK('Prediction Log'!$M316), "",IF('Prediction Log'!$H316&lt;&gt;'Prediction Log'!$M316, "Y",IF(AND('Prediction Log'!$D316&gt;0, 'Prediction Log'!$P316&gt;'Prediction Log'!$D316), "Y", IF(AND('Prediction Log'!$D316&lt;0, 'Prediction Log'!$P316&lt;'Prediction Log'!$D316), "Y", IF('Prediction Log'!$P316='Prediction Log'!$D316, "PUSH", "N")))))</f>
        <v/>
      </c>
      <c r="W316" s="53" t="str">
        <f>IF(ISBLANK('Prediction Log'!$M316), "",IF(AND('Prediction Log'!$U316="Y", 'Prediction Log'!$V316="Y"), "Y", "N"))</f>
        <v/>
      </c>
      <c r="X316" s="54" t="str">
        <f>IF(ISBLANK('Prediction Log'!$M316),"",IF('Prediction Log'!$M316='Prediction Log'!$I316, "Y", "N"))</f>
        <v/>
      </c>
      <c r="Y316" s="54" t="str">
        <f>IF(ISBLANK('Prediction Log'!$M316), "", IF('Prediction Log'!$Z316="N", "N", "Y"))</f>
        <v/>
      </c>
      <c r="Z316" s="54" t="str">
        <f>IF(ISBLANK('Prediction Log'!$M316), "",IF('Prediction Log'!$I316&lt;&gt;'Prediction Log'!$M316, "Y",IF(AND('Prediction Log'!$E316&gt;0, 'Prediction Log'!$P316&gt;'Prediction Log'!$E316), "Y", IF(AND('Prediction Log'!$E316&lt;0, 'Prediction Log'!$P316&lt;'Prediction Log'!$E316), "Y", IF('Prediction Log'!$P316='Prediction Log'!$E316, "PUSH", "N")))))</f>
        <v/>
      </c>
      <c r="AA316" s="54" t="str">
        <f>IF(ISBLANK('Prediction Log'!$M316), "",IF(AND('Prediction Log'!$X316="Y", 'Prediction Log'!$Z316="Y"), "Y", "N"))</f>
        <v/>
      </c>
      <c r="AB316" s="53" t="str">
        <f>IF(ISBLANK('Prediction Log'!$M316), "",IF('Prediction Log'!$D316&gt;0, 'Prediction Log'!$P316-'Prediction Log'!$D316, IF('Prediction Log'!$D316&lt;0, -'Prediction Log'!$P316+'Prediction Log'!$D316, "NA")))</f>
        <v/>
      </c>
      <c r="AC316" s="53" t="str">
        <f>IF(ISBLANK('Prediction Log'!$M316), "",ABS('Prediction Log'!$AB316))</f>
        <v/>
      </c>
      <c r="AD316" s="54" t="str">
        <f>IF(ISBLANK('Prediction Log'!$M316), "",IF('Prediction Log'!$E316&gt;0, 'Prediction Log'!$P316-'Prediction Log'!$E316, IF('Prediction Log'!$E316&lt;0, -'Prediction Log'!$P316+'Prediction Log'!$E316, "NA")))</f>
        <v/>
      </c>
      <c r="AE316" s="54" t="str">
        <f>IF(ISBLANK('Prediction Log'!$M316), "",ABS('Prediction Log'!$AD316))</f>
        <v/>
      </c>
    </row>
    <row r="317" spans="1:31" x14ac:dyDescent="0.45">
      <c r="A317" t="str">
        <f>IF(ISBLANK(Games!$B317), "",Games!A317)</f>
        <v/>
      </c>
      <c r="B317" t="str">
        <f>IF(ISBLANK(Games!$B317), "",Games!B317)</f>
        <v/>
      </c>
      <c r="C317" t="str">
        <f>IF(ISBLANK(Games!$B317), "",Games!C317)</f>
        <v/>
      </c>
      <c r="D317" t="str">
        <f>IF(ISBLANK(Games!$B317), "",Games!D317)</f>
        <v/>
      </c>
      <c r="E317" t="str">
        <f>IF(ISBLANK(Games!$B317), "",Games!E317)</f>
        <v/>
      </c>
      <c r="F317" s="30">
        <f>'Calc - Win Probability'!N317</f>
        <v>0</v>
      </c>
      <c r="G317" s="28">
        <f>Games!H317</f>
        <v>0</v>
      </c>
      <c r="H317" s="64" t="str">
        <f>IF(ISBLANK(Games!B317), "", IF('Prediction Log'!$D317&lt;0, 'Prediction Log'!$B317, 'Prediction Log'!$C317))</f>
        <v/>
      </c>
      <c r="I317" s="60" t="str">
        <f>IF(ISBLANK(Games!$B317), "",Games!F317)</f>
        <v/>
      </c>
      <c r="J317" s="60" t="str">
        <f>IF('Prediction Log'!$F317&gt;0.5, 'Prediction Log'!$B317, IF('Prediction Log'!$F317&lt;0.5, 'Prediction Log'!$C317, "PICK"))</f>
        <v/>
      </c>
      <c r="K317" s="62" t="str">
        <f>IF(ISBLANK(Games!B317), "",IF('Prediction Log'!$J317='Prediction Log'!$B317, 'Prediction Log'!$F317, 1-'Prediction Log'!$F317))</f>
        <v/>
      </c>
      <c r="L317" s="28" t="str">
        <f>IF(ISBLANK(Games!$B317), "",Games!I317)</f>
        <v/>
      </c>
      <c r="P317" s="48" t="str">
        <f>IF(ISBLANK('Prediction Log'!$N317), "",'Prediction Log'!$O317-'Prediction Log'!$N317)</f>
        <v/>
      </c>
      <c r="Q317" s="55" t="str">
        <f>IF(ISBLANK('Prediction Log'!$N317), "",IF('Prediction Log'!$M317&lt;&gt;'Prediction Log'!$H317, "Y", IF(AND('Prediction Log'!$M317='Prediction Log'!$H317, ABS((-1*'Prediction Log'!$P317))&gt;ABS('Prediction Log'!$D317)), "Y", IF('Prediction Log'!$D317='Prediction Log'!$P317, "PUSH", "N"))))</f>
        <v/>
      </c>
      <c r="R317" s="56" t="str">
        <f>IF(ISBLANK('Prediction Log'!$M317), "",IF('Prediction Log'!$P317&lt;'Prediction Log'!$D317, "Y", IF('Prediction Log'!$P317='Prediction Log'!$D317, "PUSH", "N")))</f>
        <v/>
      </c>
      <c r="S317" s="56" t="str">
        <f>IF(ISBLANK('Prediction Log'!$M317), "",IF('Prediction Log'!$P317&lt;'Prediction Log'!$E317, "Y", IF('Prediction Log'!$P317='Prediction Log'!$E317, "PUSH", "N")))</f>
        <v/>
      </c>
      <c r="T317" s="66" t="str">
        <f>IF(ISBLANK('Prediction Log'!$M317), "",IF('Prediction Log'!$J317='Prediction Log'!$M317, "Y", "N"))</f>
        <v/>
      </c>
      <c r="U317" s="57" t="str">
        <f>IF(ISBLANK('Prediction Log'!$M317),"",IF('Prediction Log'!$M317='Prediction Log'!$H317, "Y", "N"))</f>
        <v/>
      </c>
      <c r="V317" s="52" t="str">
        <f>IF(ISBLANK('Prediction Log'!$M317), "",IF('Prediction Log'!$H317&lt;&gt;'Prediction Log'!$M317, "Y",IF(AND('Prediction Log'!$D317&gt;0, 'Prediction Log'!$P317&gt;'Prediction Log'!$D317), "Y", IF(AND('Prediction Log'!$D317&lt;0, 'Prediction Log'!$P317&lt;'Prediction Log'!$D317), "Y", IF('Prediction Log'!$P317='Prediction Log'!$D317, "PUSH", "N")))))</f>
        <v/>
      </c>
      <c r="W317" s="53" t="str">
        <f>IF(ISBLANK('Prediction Log'!$M317), "",IF(AND('Prediction Log'!$U317="Y", 'Prediction Log'!$V317="Y"), "Y", "N"))</f>
        <v/>
      </c>
      <c r="X317" s="54" t="str">
        <f>IF(ISBLANK('Prediction Log'!$M317),"",IF('Prediction Log'!$M317='Prediction Log'!$I317, "Y", "N"))</f>
        <v/>
      </c>
      <c r="Y317" s="54" t="str">
        <f>IF(ISBLANK('Prediction Log'!$M317), "", IF('Prediction Log'!$Z317="N", "N", "Y"))</f>
        <v/>
      </c>
      <c r="Z317" s="54" t="str">
        <f>IF(ISBLANK('Prediction Log'!$M317), "",IF('Prediction Log'!$I317&lt;&gt;'Prediction Log'!$M317, "Y",IF(AND('Prediction Log'!$E317&gt;0, 'Prediction Log'!$P317&gt;'Prediction Log'!$E317), "Y", IF(AND('Prediction Log'!$E317&lt;0, 'Prediction Log'!$P317&lt;'Prediction Log'!$E317), "Y", IF('Prediction Log'!$P317='Prediction Log'!$E317, "PUSH", "N")))))</f>
        <v/>
      </c>
      <c r="AA317" s="54" t="str">
        <f>IF(ISBLANK('Prediction Log'!$M317), "",IF(AND('Prediction Log'!$X317="Y", 'Prediction Log'!$Z317="Y"), "Y", "N"))</f>
        <v/>
      </c>
      <c r="AB317" s="53" t="str">
        <f>IF(ISBLANK('Prediction Log'!$M317), "",IF('Prediction Log'!$D317&gt;0, 'Prediction Log'!$P317-'Prediction Log'!$D317, IF('Prediction Log'!$D317&lt;0, -'Prediction Log'!$P317+'Prediction Log'!$D317, "NA")))</f>
        <v/>
      </c>
      <c r="AC317" s="53" t="str">
        <f>IF(ISBLANK('Prediction Log'!$M317), "",ABS('Prediction Log'!$AB317))</f>
        <v/>
      </c>
      <c r="AD317" s="54" t="str">
        <f>IF(ISBLANK('Prediction Log'!$M317), "",IF('Prediction Log'!$E317&gt;0, 'Prediction Log'!$P317-'Prediction Log'!$E317, IF('Prediction Log'!$E317&lt;0, -'Prediction Log'!$P317+'Prediction Log'!$E317, "NA")))</f>
        <v/>
      </c>
      <c r="AE317" s="54" t="str">
        <f>IF(ISBLANK('Prediction Log'!$M317), "",ABS('Prediction Log'!$AD317))</f>
        <v/>
      </c>
    </row>
    <row r="318" spans="1:31" x14ac:dyDescent="0.45">
      <c r="A318" t="str">
        <f>IF(ISBLANK(Games!$B318), "",Games!A318)</f>
        <v/>
      </c>
      <c r="B318" t="str">
        <f>IF(ISBLANK(Games!$B318), "",Games!B318)</f>
        <v/>
      </c>
      <c r="C318" t="str">
        <f>IF(ISBLANK(Games!$B318), "",Games!C318)</f>
        <v/>
      </c>
      <c r="D318" t="str">
        <f>IF(ISBLANK(Games!$B318), "",Games!D318)</f>
        <v/>
      </c>
      <c r="E318" t="str">
        <f>IF(ISBLANK(Games!$B318), "",Games!E318)</f>
        <v/>
      </c>
      <c r="F318" s="30">
        <f>'Calc - Win Probability'!N318</f>
        <v>0</v>
      </c>
      <c r="G318" s="28">
        <f>Games!H318</f>
        <v>0</v>
      </c>
      <c r="H318" s="64" t="str">
        <f>IF(ISBLANK(Games!B318), "", IF('Prediction Log'!$D318&lt;0, 'Prediction Log'!$B318, 'Prediction Log'!$C318))</f>
        <v/>
      </c>
      <c r="I318" s="60" t="str">
        <f>IF(ISBLANK(Games!$B318), "",Games!F318)</f>
        <v/>
      </c>
      <c r="J318" s="60" t="str">
        <f>IF('Prediction Log'!$F318&gt;0.5, 'Prediction Log'!$B318, IF('Prediction Log'!$F318&lt;0.5, 'Prediction Log'!$C318, "PICK"))</f>
        <v/>
      </c>
      <c r="K318" s="62" t="str">
        <f>IF(ISBLANK(Games!B318), "",IF('Prediction Log'!$J318='Prediction Log'!$B318, 'Prediction Log'!$F318, 1-'Prediction Log'!$F318))</f>
        <v/>
      </c>
      <c r="L318" s="28" t="str">
        <f>IF(ISBLANK(Games!$B318), "",Games!I318)</f>
        <v/>
      </c>
      <c r="P318" s="48" t="str">
        <f>IF(ISBLANK('Prediction Log'!$N318), "",'Prediction Log'!$O318-'Prediction Log'!$N318)</f>
        <v/>
      </c>
      <c r="Q318" s="55" t="str">
        <f>IF(ISBLANK('Prediction Log'!$N318), "",IF('Prediction Log'!$M318&lt;&gt;'Prediction Log'!$H318, "Y", IF(AND('Prediction Log'!$M318='Prediction Log'!$H318, ABS((-1*'Prediction Log'!$P318))&gt;ABS('Prediction Log'!$D318)), "Y", IF('Prediction Log'!$D318='Prediction Log'!$P318, "PUSH", "N"))))</f>
        <v/>
      </c>
      <c r="R318" s="56" t="str">
        <f>IF(ISBLANK('Prediction Log'!$M318), "",IF('Prediction Log'!$P318&lt;'Prediction Log'!$D318, "Y", IF('Prediction Log'!$P318='Prediction Log'!$D318, "PUSH", "N")))</f>
        <v/>
      </c>
      <c r="S318" s="56" t="str">
        <f>IF(ISBLANK('Prediction Log'!$M318), "",IF('Prediction Log'!$P318&lt;'Prediction Log'!$E318, "Y", IF('Prediction Log'!$P318='Prediction Log'!$E318, "PUSH", "N")))</f>
        <v/>
      </c>
      <c r="T318" s="66" t="str">
        <f>IF(ISBLANK('Prediction Log'!$M318), "",IF('Prediction Log'!$J318='Prediction Log'!$M318, "Y", "N"))</f>
        <v/>
      </c>
      <c r="U318" s="57" t="str">
        <f>IF(ISBLANK('Prediction Log'!$M318),"",IF('Prediction Log'!$M318='Prediction Log'!$H318, "Y", "N"))</f>
        <v/>
      </c>
      <c r="V318" s="52" t="str">
        <f>IF(ISBLANK('Prediction Log'!$M318), "",IF('Prediction Log'!$H318&lt;&gt;'Prediction Log'!$M318, "Y",IF(AND('Prediction Log'!$D318&gt;0, 'Prediction Log'!$P318&gt;'Prediction Log'!$D318), "Y", IF(AND('Prediction Log'!$D318&lt;0, 'Prediction Log'!$P318&lt;'Prediction Log'!$D318), "Y", IF('Prediction Log'!$P318='Prediction Log'!$D318, "PUSH", "N")))))</f>
        <v/>
      </c>
      <c r="W318" s="53" t="str">
        <f>IF(ISBLANK('Prediction Log'!$M318), "",IF(AND('Prediction Log'!$U318="Y", 'Prediction Log'!$V318="Y"), "Y", "N"))</f>
        <v/>
      </c>
      <c r="X318" s="54" t="str">
        <f>IF(ISBLANK('Prediction Log'!$M318),"",IF('Prediction Log'!$M318='Prediction Log'!$I318, "Y", "N"))</f>
        <v/>
      </c>
      <c r="Y318" s="54" t="str">
        <f>IF(ISBLANK('Prediction Log'!$M318), "", IF('Prediction Log'!$Z318="N", "N", "Y"))</f>
        <v/>
      </c>
      <c r="Z318" s="54" t="str">
        <f>IF(ISBLANK('Prediction Log'!$M318), "",IF('Prediction Log'!$I318&lt;&gt;'Prediction Log'!$M318, "Y",IF(AND('Prediction Log'!$E318&gt;0, 'Prediction Log'!$P318&gt;'Prediction Log'!$E318), "Y", IF(AND('Prediction Log'!$E318&lt;0, 'Prediction Log'!$P318&lt;'Prediction Log'!$E318), "Y", IF('Prediction Log'!$P318='Prediction Log'!$E318, "PUSH", "N")))))</f>
        <v/>
      </c>
      <c r="AA318" s="54" t="str">
        <f>IF(ISBLANK('Prediction Log'!$M318), "",IF(AND('Prediction Log'!$X318="Y", 'Prediction Log'!$Z318="Y"), "Y", "N"))</f>
        <v/>
      </c>
      <c r="AB318" s="53" t="str">
        <f>IF(ISBLANK('Prediction Log'!$M318), "",IF('Prediction Log'!$D318&gt;0, 'Prediction Log'!$P318-'Prediction Log'!$D318, IF('Prediction Log'!$D318&lt;0, -'Prediction Log'!$P318+'Prediction Log'!$D318, "NA")))</f>
        <v/>
      </c>
      <c r="AC318" s="53" t="str">
        <f>IF(ISBLANK('Prediction Log'!$M318), "",ABS('Prediction Log'!$AB318))</f>
        <v/>
      </c>
      <c r="AD318" s="54" t="str">
        <f>IF(ISBLANK('Prediction Log'!$M318), "",IF('Prediction Log'!$E318&gt;0, 'Prediction Log'!$P318-'Prediction Log'!$E318, IF('Prediction Log'!$E318&lt;0, -'Prediction Log'!$P318+'Prediction Log'!$E318, "NA")))</f>
        <v/>
      </c>
      <c r="AE318" s="54" t="str">
        <f>IF(ISBLANK('Prediction Log'!$M318), "",ABS('Prediction Log'!$AD318))</f>
        <v/>
      </c>
    </row>
    <row r="319" spans="1:31" x14ac:dyDescent="0.45">
      <c r="A319" t="str">
        <f>IF(ISBLANK(Games!$B319), "",Games!A319)</f>
        <v/>
      </c>
      <c r="B319" t="str">
        <f>IF(ISBLANK(Games!$B319), "",Games!B319)</f>
        <v/>
      </c>
      <c r="C319" t="str">
        <f>IF(ISBLANK(Games!$B319), "",Games!C319)</f>
        <v/>
      </c>
      <c r="D319" t="str">
        <f>IF(ISBLANK(Games!$B319), "",Games!D319)</f>
        <v/>
      </c>
      <c r="E319" t="str">
        <f>IF(ISBLANK(Games!$B319), "",Games!E319)</f>
        <v/>
      </c>
      <c r="F319" s="30">
        <f>'Calc - Win Probability'!N319</f>
        <v>0</v>
      </c>
      <c r="G319" s="28">
        <f>Games!H319</f>
        <v>0</v>
      </c>
      <c r="H319" s="64" t="str">
        <f>IF(ISBLANK(Games!B319), "", IF('Prediction Log'!$D319&lt;0, 'Prediction Log'!$B319, 'Prediction Log'!$C319))</f>
        <v/>
      </c>
      <c r="I319" s="60" t="str">
        <f>IF(ISBLANK(Games!$B319), "",Games!F319)</f>
        <v/>
      </c>
      <c r="J319" s="60" t="str">
        <f>IF('Prediction Log'!$F319&gt;0.5, 'Prediction Log'!$B319, IF('Prediction Log'!$F319&lt;0.5, 'Prediction Log'!$C319, "PICK"))</f>
        <v/>
      </c>
      <c r="K319" s="62" t="str">
        <f>IF(ISBLANK(Games!B319), "",IF('Prediction Log'!$J319='Prediction Log'!$B319, 'Prediction Log'!$F319, 1-'Prediction Log'!$F319))</f>
        <v/>
      </c>
      <c r="L319" s="28" t="str">
        <f>IF(ISBLANK(Games!$B319), "",Games!I319)</f>
        <v/>
      </c>
      <c r="P319" s="48" t="str">
        <f>IF(ISBLANK('Prediction Log'!$N319), "",'Prediction Log'!$O319-'Prediction Log'!$N319)</f>
        <v/>
      </c>
      <c r="Q319" s="55" t="str">
        <f>IF(ISBLANK('Prediction Log'!$N319), "",IF('Prediction Log'!$M319&lt;&gt;'Prediction Log'!$H319, "Y", IF(AND('Prediction Log'!$M319='Prediction Log'!$H319, ABS((-1*'Prediction Log'!$P319))&gt;ABS('Prediction Log'!$D319)), "Y", IF('Prediction Log'!$D319='Prediction Log'!$P319, "PUSH", "N"))))</f>
        <v/>
      </c>
      <c r="R319" s="56" t="str">
        <f>IF(ISBLANK('Prediction Log'!$M319), "",IF('Prediction Log'!$P319&lt;'Prediction Log'!$D319, "Y", IF('Prediction Log'!$P319='Prediction Log'!$D319, "PUSH", "N")))</f>
        <v/>
      </c>
      <c r="S319" s="56" t="str">
        <f>IF(ISBLANK('Prediction Log'!$M319), "",IF('Prediction Log'!$P319&lt;'Prediction Log'!$E319, "Y", IF('Prediction Log'!$P319='Prediction Log'!$E319, "PUSH", "N")))</f>
        <v/>
      </c>
      <c r="T319" s="66" t="str">
        <f>IF(ISBLANK('Prediction Log'!$M319), "",IF('Prediction Log'!$J319='Prediction Log'!$M319, "Y", "N"))</f>
        <v/>
      </c>
      <c r="U319" s="57" t="str">
        <f>IF(ISBLANK('Prediction Log'!$M319),"",IF('Prediction Log'!$M319='Prediction Log'!$H319, "Y", "N"))</f>
        <v/>
      </c>
      <c r="V319" s="52" t="str">
        <f>IF(ISBLANK('Prediction Log'!$M319), "",IF('Prediction Log'!$H319&lt;&gt;'Prediction Log'!$M319, "Y",IF(AND('Prediction Log'!$D319&gt;0, 'Prediction Log'!$P319&gt;'Prediction Log'!$D319), "Y", IF(AND('Prediction Log'!$D319&lt;0, 'Prediction Log'!$P319&lt;'Prediction Log'!$D319), "Y", IF('Prediction Log'!$P319='Prediction Log'!$D319, "PUSH", "N")))))</f>
        <v/>
      </c>
      <c r="W319" s="53" t="str">
        <f>IF(ISBLANK('Prediction Log'!$M319), "",IF(AND('Prediction Log'!$U319="Y", 'Prediction Log'!$V319="Y"), "Y", "N"))</f>
        <v/>
      </c>
      <c r="X319" s="54" t="str">
        <f>IF(ISBLANK('Prediction Log'!$M319),"",IF('Prediction Log'!$M319='Prediction Log'!$I319, "Y", "N"))</f>
        <v/>
      </c>
      <c r="Y319" s="54" t="str">
        <f>IF(ISBLANK('Prediction Log'!$M319), "", IF('Prediction Log'!$Z319="N", "N", "Y"))</f>
        <v/>
      </c>
      <c r="Z319" s="54" t="str">
        <f>IF(ISBLANK('Prediction Log'!$M319), "",IF('Prediction Log'!$I319&lt;&gt;'Prediction Log'!$M319, "Y",IF(AND('Prediction Log'!$E319&gt;0, 'Prediction Log'!$P319&gt;'Prediction Log'!$E319), "Y", IF(AND('Prediction Log'!$E319&lt;0, 'Prediction Log'!$P319&lt;'Prediction Log'!$E319), "Y", IF('Prediction Log'!$P319='Prediction Log'!$E319, "PUSH", "N")))))</f>
        <v/>
      </c>
      <c r="AA319" s="54" t="str">
        <f>IF(ISBLANK('Prediction Log'!$M319), "",IF(AND('Prediction Log'!$X319="Y", 'Prediction Log'!$Z319="Y"), "Y", "N"))</f>
        <v/>
      </c>
      <c r="AB319" s="53" t="str">
        <f>IF(ISBLANK('Prediction Log'!$M319), "",IF('Prediction Log'!$D319&gt;0, 'Prediction Log'!$P319-'Prediction Log'!$D319, IF('Prediction Log'!$D319&lt;0, -'Prediction Log'!$P319+'Prediction Log'!$D319, "NA")))</f>
        <v/>
      </c>
      <c r="AC319" s="53" t="str">
        <f>IF(ISBLANK('Prediction Log'!$M319), "",ABS('Prediction Log'!$AB319))</f>
        <v/>
      </c>
      <c r="AD319" s="54" t="str">
        <f>IF(ISBLANK('Prediction Log'!$M319), "",IF('Prediction Log'!$E319&gt;0, 'Prediction Log'!$P319-'Prediction Log'!$E319, IF('Prediction Log'!$E319&lt;0, -'Prediction Log'!$P319+'Prediction Log'!$E319, "NA")))</f>
        <v/>
      </c>
      <c r="AE319" s="54" t="str">
        <f>IF(ISBLANK('Prediction Log'!$M319), "",ABS('Prediction Log'!$AD319))</f>
        <v/>
      </c>
    </row>
    <row r="320" spans="1:31" x14ac:dyDescent="0.45">
      <c r="A320" t="str">
        <f>IF(ISBLANK(Games!$B320), "",Games!A320)</f>
        <v/>
      </c>
      <c r="B320" t="str">
        <f>IF(ISBLANK(Games!$B320), "",Games!B320)</f>
        <v/>
      </c>
      <c r="C320" t="str">
        <f>IF(ISBLANK(Games!$B320), "",Games!C320)</f>
        <v/>
      </c>
      <c r="D320" t="str">
        <f>IF(ISBLANK(Games!$B320), "",Games!D320)</f>
        <v/>
      </c>
      <c r="E320" t="str">
        <f>IF(ISBLANK(Games!$B320), "",Games!E320)</f>
        <v/>
      </c>
      <c r="F320" s="30">
        <f>'Calc - Win Probability'!N320</f>
        <v>0</v>
      </c>
      <c r="G320" s="28">
        <f>Games!H320</f>
        <v>0</v>
      </c>
      <c r="H320" s="64" t="str">
        <f>IF(ISBLANK(Games!B320), "", IF('Prediction Log'!$D320&lt;0, 'Prediction Log'!$B320, 'Prediction Log'!$C320))</f>
        <v/>
      </c>
      <c r="I320" s="60" t="str">
        <f>IF(ISBLANK(Games!$B320), "",Games!F320)</f>
        <v/>
      </c>
      <c r="J320" s="60" t="str">
        <f>IF('Prediction Log'!$F320&gt;0.5, 'Prediction Log'!$B320, IF('Prediction Log'!$F320&lt;0.5, 'Prediction Log'!$C320, "PICK"))</f>
        <v/>
      </c>
      <c r="K320" s="62" t="str">
        <f>IF(ISBLANK(Games!B320), "",IF('Prediction Log'!$J320='Prediction Log'!$B320, 'Prediction Log'!$F320, 1-'Prediction Log'!$F320))</f>
        <v/>
      </c>
      <c r="L320" s="28" t="str">
        <f>IF(ISBLANK(Games!$B320), "",Games!I320)</f>
        <v/>
      </c>
      <c r="P320" s="48" t="str">
        <f>IF(ISBLANK('Prediction Log'!$N320), "",'Prediction Log'!$O320-'Prediction Log'!$N320)</f>
        <v/>
      </c>
      <c r="Q320" s="55" t="str">
        <f>IF(ISBLANK('Prediction Log'!$N320), "",IF('Prediction Log'!$M320&lt;&gt;'Prediction Log'!$H320, "Y", IF(AND('Prediction Log'!$M320='Prediction Log'!$H320, ABS((-1*'Prediction Log'!$P320))&gt;ABS('Prediction Log'!$D320)), "Y", IF('Prediction Log'!$D320='Prediction Log'!$P320, "PUSH", "N"))))</f>
        <v/>
      </c>
      <c r="R320" s="56" t="str">
        <f>IF(ISBLANK('Prediction Log'!$M320), "",IF('Prediction Log'!$P320&lt;'Prediction Log'!$D320, "Y", IF('Prediction Log'!$P320='Prediction Log'!$D320, "PUSH", "N")))</f>
        <v/>
      </c>
      <c r="S320" s="56" t="str">
        <f>IF(ISBLANK('Prediction Log'!$M320), "",IF('Prediction Log'!$P320&lt;'Prediction Log'!$E320, "Y", IF('Prediction Log'!$P320='Prediction Log'!$E320, "PUSH", "N")))</f>
        <v/>
      </c>
      <c r="T320" s="66" t="str">
        <f>IF(ISBLANK('Prediction Log'!$M320), "",IF('Prediction Log'!$J320='Prediction Log'!$M320, "Y", "N"))</f>
        <v/>
      </c>
      <c r="U320" s="57" t="str">
        <f>IF(ISBLANK('Prediction Log'!$M320),"",IF('Prediction Log'!$M320='Prediction Log'!$H320, "Y", "N"))</f>
        <v/>
      </c>
      <c r="V320" s="52" t="str">
        <f>IF(ISBLANK('Prediction Log'!$M320), "",IF('Prediction Log'!$H320&lt;&gt;'Prediction Log'!$M320, "Y",IF(AND('Prediction Log'!$D320&gt;0, 'Prediction Log'!$P320&gt;'Prediction Log'!$D320), "Y", IF(AND('Prediction Log'!$D320&lt;0, 'Prediction Log'!$P320&lt;'Prediction Log'!$D320), "Y", IF('Prediction Log'!$P320='Prediction Log'!$D320, "PUSH", "N")))))</f>
        <v/>
      </c>
      <c r="W320" s="53" t="str">
        <f>IF(ISBLANK('Prediction Log'!$M320), "",IF(AND('Prediction Log'!$U320="Y", 'Prediction Log'!$V320="Y"), "Y", "N"))</f>
        <v/>
      </c>
      <c r="X320" s="54" t="str">
        <f>IF(ISBLANK('Prediction Log'!$M320),"",IF('Prediction Log'!$M320='Prediction Log'!$I320, "Y", "N"))</f>
        <v/>
      </c>
      <c r="Y320" s="54" t="str">
        <f>IF(ISBLANK('Prediction Log'!$M320), "", IF('Prediction Log'!$Z320="N", "N", "Y"))</f>
        <v/>
      </c>
      <c r="Z320" s="54" t="str">
        <f>IF(ISBLANK('Prediction Log'!$M320), "",IF('Prediction Log'!$I320&lt;&gt;'Prediction Log'!$M320, "Y",IF(AND('Prediction Log'!$E320&gt;0, 'Prediction Log'!$P320&gt;'Prediction Log'!$E320), "Y", IF(AND('Prediction Log'!$E320&lt;0, 'Prediction Log'!$P320&lt;'Prediction Log'!$E320), "Y", IF('Prediction Log'!$P320='Prediction Log'!$E320, "PUSH", "N")))))</f>
        <v/>
      </c>
      <c r="AA320" s="54" t="str">
        <f>IF(ISBLANK('Prediction Log'!$M320), "",IF(AND('Prediction Log'!$X320="Y", 'Prediction Log'!$Z320="Y"), "Y", "N"))</f>
        <v/>
      </c>
      <c r="AB320" s="53" t="str">
        <f>IF(ISBLANK('Prediction Log'!$M320), "",IF('Prediction Log'!$D320&gt;0, 'Prediction Log'!$P320-'Prediction Log'!$D320, IF('Prediction Log'!$D320&lt;0, -'Prediction Log'!$P320+'Prediction Log'!$D320, "NA")))</f>
        <v/>
      </c>
      <c r="AC320" s="53" t="str">
        <f>IF(ISBLANK('Prediction Log'!$M320), "",ABS('Prediction Log'!$AB320))</f>
        <v/>
      </c>
      <c r="AD320" s="54" t="str">
        <f>IF(ISBLANK('Prediction Log'!$M320), "",IF('Prediction Log'!$E320&gt;0, 'Prediction Log'!$P320-'Prediction Log'!$E320, IF('Prediction Log'!$E320&lt;0, -'Prediction Log'!$P320+'Prediction Log'!$E320, "NA")))</f>
        <v/>
      </c>
      <c r="AE320" s="54" t="str">
        <f>IF(ISBLANK('Prediction Log'!$M320), "",ABS('Prediction Log'!$AD320))</f>
        <v/>
      </c>
    </row>
    <row r="321" spans="1:31" x14ac:dyDescent="0.45">
      <c r="A321" t="str">
        <f>IF(ISBLANK(Games!$B321), "",Games!A321)</f>
        <v/>
      </c>
      <c r="B321" t="str">
        <f>IF(ISBLANK(Games!$B321), "",Games!B321)</f>
        <v/>
      </c>
      <c r="C321" t="str">
        <f>IF(ISBLANK(Games!$B321), "",Games!C321)</f>
        <v/>
      </c>
      <c r="D321" t="str">
        <f>IF(ISBLANK(Games!$B321), "",Games!D321)</f>
        <v/>
      </c>
      <c r="E321" t="str">
        <f>IF(ISBLANK(Games!$B321), "",Games!E321)</f>
        <v/>
      </c>
      <c r="F321" s="30">
        <f>'Calc - Win Probability'!N321</f>
        <v>0</v>
      </c>
      <c r="G321" s="28">
        <f>Games!H321</f>
        <v>0</v>
      </c>
      <c r="H321" s="64" t="str">
        <f>IF(ISBLANK(Games!B321), "", IF('Prediction Log'!$D321&lt;0, 'Prediction Log'!$B321, 'Prediction Log'!$C321))</f>
        <v/>
      </c>
      <c r="I321" s="60" t="str">
        <f>IF(ISBLANK(Games!$B321), "",Games!F321)</f>
        <v/>
      </c>
      <c r="J321" s="60" t="str">
        <f>IF('Prediction Log'!$F321&gt;0.5, 'Prediction Log'!$B321, IF('Prediction Log'!$F321&lt;0.5, 'Prediction Log'!$C321, "PICK"))</f>
        <v/>
      </c>
      <c r="K321" s="62" t="str">
        <f>IF(ISBLANK(Games!B321), "",IF('Prediction Log'!$J321='Prediction Log'!$B321, 'Prediction Log'!$F321, 1-'Prediction Log'!$F321))</f>
        <v/>
      </c>
      <c r="L321" s="28" t="str">
        <f>IF(ISBLANK(Games!$B321), "",Games!I321)</f>
        <v/>
      </c>
      <c r="P321" s="48" t="str">
        <f>IF(ISBLANK('Prediction Log'!$N321), "",'Prediction Log'!$O321-'Prediction Log'!$N321)</f>
        <v/>
      </c>
      <c r="Q321" s="55" t="str">
        <f>IF(ISBLANK('Prediction Log'!$N321), "",IF('Prediction Log'!$M321&lt;&gt;'Prediction Log'!$H321, "Y", IF(AND('Prediction Log'!$M321='Prediction Log'!$H321, ABS((-1*'Prediction Log'!$P321))&gt;ABS('Prediction Log'!$D321)), "Y", IF('Prediction Log'!$D321='Prediction Log'!$P321, "PUSH", "N"))))</f>
        <v/>
      </c>
      <c r="R321" s="56" t="str">
        <f>IF(ISBLANK('Prediction Log'!$M321), "",IF('Prediction Log'!$P321&lt;'Prediction Log'!$D321, "Y", IF('Prediction Log'!$P321='Prediction Log'!$D321, "PUSH", "N")))</f>
        <v/>
      </c>
      <c r="S321" s="56" t="str">
        <f>IF(ISBLANK('Prediction Log'!$M321), "",IF('Prediction Log'!$P321&lt;'Prediction Log'!$E321, "Y", IF('Prediction Log'!$P321='Prediction Log'!$E321, "PUSH", "N")))</f>
        <v/>
      </c>
      <c r="T321" s="66" t="str">
        <f>IF(ISBLANK('Prediction Log'!$M321), "",IF('Prediction Log'!$J321='Prediction Log'!$M321, "Y", "N"))</f>
        <v/>
      </c>
      <c r="U321" s="57" t="str">
        <f>IF(ISBLANK('Prediction Log'!$M321),"",IF('Prediction Log'!$M321='Prediction Log'!$H321, "Y", "N"))</f>
        <v/>
      </c>
      <c r="V321" s="52" t="str">
        <f>IF(ISBLANK('Prediction Log'!$M321), "",IF('Prediction Log'!$H321&lt;&gt;'Prediction Log'!$M321, "Y",IF(AND('Prediction Log'!$D321&gt;0, 'Prediction Log'!$P321&gt;'Prediction Log'!$D321), "Y", IF(AND('Prediction Log'!$D321&lt;0, 'Prediction Log'!$P321&lt;'Prediction Log'!$D321), "Y", IF('Prediction Log'!$P321='Prediction Log'!$D321, "PUSH", "N")))))</f>
        <v/>
      </c>
      <c r="W321" s="53" t="str">
        <f>IF(ISBLANK('Prediction Log'!$M321), "",IF(AND('Prediction Log'!$U321="Y", 'Prediction Log'!$V321="Y"), "Y", "N"))</f>
        <v/>
      </c>
      <c r="X321" s="54" t="str">
        <f>IF(ISBLANK('Prediction Log'!$M321),"",IF('Prediction Log'!$M321='Prediction Log'!$I321, "Y", "N"))</f>
        <v/>
      </c>
      <c r="Y321" s="54" t="str">
        <f>IF(ISBLANK('Prediction Log'!$M321), "", IF('Prediction Log'!$Z321="N", "N", "Y"))</f>
        <v/>
      </c>
      <c r="Z321" s="54" t="str">
        <f>IF(ISBLANK('Prediction Log'!$M321), "",IF('Prediction Log'!$I321&lt;&gt;'Prediction Log'!$M321, "Y",IF(AND('Prediction Log'!$E321&gt;0, 'Prediction Log'!$P321&gt;'Prediction Log'!$E321), "Y", IF(AND('Prediction Log'!$E321&lt;0, 'Prediction Log'!$P321&lt;'Prediction Log'!$E321), "Y", IF('Prediction Log'!$P321='Prediction Log'!$E321, "PUSH", "N")))))</f>
        <v/>
      </c>
      <c r="AA321" s="54" t="str">
        <f>IF(ISBLANK('Prediction Log'!$M321), "",IF(AND('Prediction Log'!$X321="Y", 'Prediction Log'!$Z321="Y"), "Y", "N"))</f>
        <v/>
      </c>
      <c r="AB321" s="53" t="str">
        <f>IF(ISBLANK('Prediction Log'!$M321), "",IF('Prediction Log'!$D321&gt;0, 'Prediction Log'!$P321-'Prediction Log'!$D321, IF('Prediction Log'!$D321&lt;0, -'Prediction Log'!$P321+'Prediction Log'!$D321, "NA")))</f>
        <v/>
      </c>
      <c r="AC321" s="53" t="str">
        <f>IF(ISBLANK('Prediction Log'!$M321), "",ABS('Prediction Log'!$AB321))</f>
        <v/>
      </c>
      <c r="AD321" s="54" t="str">
        <f>IF(ISBLANK('Prediction Log'!$M321), "",IF('Prediction Log'!$E321&gt;0, 'Prediction Log'!$P321-'Prediction Log'!$E321, IF('Prediction Log'!$E321&lt;0, -'Prediction Log'!$P321+'Prediction Log'!$E321, "NA")))</f>
        <v/>
      </c>
      <c r="AE321" s="54" t="str">
        <f>IF(ISBLANK('Prediction Log'!$M321), "",ABS('Prediction Log'!$AD321))</f>
        <v/>
      </c>
    </row>
    <row r="322" spans="1:31" x14ac:dyDescent="0.45">
      <c r="A322" t="str">
        <f>IF(ISBLANK(Games!$B322), "",Games!A322)</f>
        <v/>
      </c>
      <c r="B322" t="str">
        <f>IF(ISBLANK(Games!$B322), "",Games!B322)</f>
        <v/>
      </c>
      <c r="C322" t="str">
        <f>IF(ISBLANK(Games!$B322), "",Games!C322)</f>
        <v/>
      </c>
      <c r="D322" t="str">
        <f>IF(ISBLANK(Games!$B322), "",Games!D322)</f>
        <v/>
      </c>
      <c r="E322" t="str">
        <f>IF(ISBLANK(Games!$B322), "",Games!E322)</f>
        <v/>
      </c>
      <c r="F322" s="30">
        <f>'Calc - Win Probability'!N322</f>
        <v>0</v>
      </c>
      <c r="G322" s="28">
        <f>Games!H322</f>
        <v>0</v>
      </c>
      <c r="H322" s="64" t="str">
        <f>IF(ISBLANK(Games!B322), "", IF('Prediction Log'!$D322&lt;0, 'Prediction Log'!$B322, 'Prediction Log'!$C322))</f>
        <v/>
      </c>
      <c r="I322" s="60" t="str">
        <f>IF(ISBLANK(Games!$B322), "",Games!F322)</f>
        <v/>
      </c>
      <c r="J322" s="60" t="str">
        <f>IF('Prediction Log'!$F322&gt;0.5, 'Prediction Log'!$B322, IF('Prediction Log'!$F322&lt;0.5, 'Prediction Log'!$C322, "PICK"))</f>
        <v/>
      </c>
      <c r="K322" s="62" t="str">
        <f>IF(ISBLANK(Games!B322), "",IF('Prediction Log'!$J322='Prediction Log'!$B322, 'Prediction Log'!$F322, 1-'Prediction Log'!$F322))</f>
        <v/>
      </c>
      <c r="L322" s="28" t="str">
        <f>IF(ISBLANK(Games!$B322), "",Games!I322)</f>
        <v/>
      </c>
      <c r="P322" s="48" t="str">
        <f>IF(ISBLANK('Prediction Log'!$N322), "",'Prediction Log'!$O322-'Prediction Log'!$N322)</f>
        <v/>
      </c>
      <c r="Q322" s="55" t="str">
        <f>IF(ISBLANK('Prediction Log'!$N322), "",IF('Prediction Log'!$M322&lt;&gt;'Prediction Log'!$H322, "Y", IF(AND('Prediction Log'!$M322='Prediction Log'!$H322, ABS((-1*'Prediction Log'!$P322))&gt;ABS('Prediction Log'!$D322)), "Y", IF('Prediction Log'!$D322='Prediction Log'!$P322, "PUSH", "N"))))</f>
        <v/>
      </c>
      <c r="R322" s="56" t="str">
        <f>IF(ISBLANK('Prediction Log'!$M322), "",IF('Prediction Log'!$P322&lt;'Prediction Log'!$D322, "Y", IF('Prediction Log'!$P322='Prediction Log'!$D322, "PUSH", "N")))</f>
        <v/>
      </c>
      <c r="S322" s="56" t="str">
        <f>IF(ISBLANK('Prediction Log'!$M322), "",IF('Prediction Log'!$P322&lt;'Prediction Log'!$E322, "Y", IF('Prediction Log'!$P322='Prediction Log'!$E322, "PUSH", "N")))</f>
        <v/>
      </c>
      <c r="T322" s="66" t="str">
        <f>IF(ISBLANK('Prediction Log'!$M322), "",IF('Prediction Log'!$J322='Prediction Log'!$M322, "Y", "N"))</f>
        <v/>
      </c>
      <c r="U322" s="57" t="str">
        <f>IF(ISBLANK('Prediction Log'!$M322),"",IF('Prediction Log'!$M322='Prediction Log'!$H322, "Y", "N"))</f>
        <v/>
      </c>
      <c r="V322" s="52" t="str">
        <f>IF(ISBLANK('Prediction Log'!$M322), "",IF('Prediction Log'!$H322&lt;&gt;'Prediction Log'!$M322, "Y",IF(AND('Prediction Log'!$D322&gt;0, 'Prediction Log'!$P322&gt;'Prediction Log'!$D322), "Y", IF(AND('Prediction Log'!$D322&lt;0, 'Prediction Log'!$P322&lt;'Prediction Log'!$D322), "Y", IF('Prediction Log'!$P322='Prediction Log'!$D322, "PUSH", "N")))))</f>
        <v/>
      </c>
      <c r="W322" s="53" t="str">
        <f>IF(ISBLANK('Prediction Log'!$M322), "",IF(AND('Prediction Log'!$U322="Y", 'Prediction Log'!$V322="Y"), "Y", "N"))</f>
        <v/>
      </c>
      <c r="X322" s="54" t="str">
        <f>IF(ISBLANK('Prediction Log'!$M322),"",IF('Prediction Log'!$M322='Prediction Log'!$I322, "Y", "N"))</f>
        <v/>
      </c>
      <c r="Y322" s="54" t="str">
        <f>IF(ISBLANK('Prediction Log'!$M322), "", IF('Prediction Log'!$Z322="N", "N", "Y"))</f>
        <v/>
      </c>
      <c r="Z322" s="54" t="str">
        <f>IF(ISBLANK('Prediction Log'!$M322), "",IF('Prediction Log'!$I322&lt;&gt;'Prediction Log'!$M322, "Y",IF(AND('Prediction Log'!$E322&gt;0, 'Prediction Log'!$P322&gt;'Prediction Log'!$E322), "Y", IF(AND('Prediction Log'!$E322&lt;0, 'Prediction Log'!$P322&lt;'Prediction Log'!$E322), "Y", IF('Prediction Log'!$P322='Prediction Log'!$E322, "PUSH", "N")))))</f>
        <v/>
      </c>
      <c r="AA322" s="54" t="str">
        <f>IF(ISBLANK('Prediction Log'!$M322), "",IF(AND('Prediction Log'!$X322="Y", 'Prediction Log'!$Z322="Y"), "Y", "N"))</f>
        <v/>
      </c>
      <c r="AB322" s="53" t="str">
        <f>IF(ISBLANK('Prediction Log'!$M322), "",IF('Prediction Log'!$D322&gt;0, 'Prediction Log'!$P322-'Prediction Log'!$D322, IF('Prediction Log'!$D322&lt;0, -'Prediction Log'!$P322+'Prediction Log'!$D322, "NA")))</f>
        <v/>
      </c>
      <c r="AC322" s="53" t="str">
        <f>IF(ISBLANK('Prediction Log'!$M322), "",ABS('Prediction Log'!$AB322))</f>
        <v/>
      </c>
      <c r="AD322" s="54" t="str">
        <f>IF(ISBLANK('Prediction Log'!$M322), "",IF('Prediction Log'!$E322&gt;0, 'Prediction Log'!$P322-'Prediction Log'!$E322, IF('Prediction Log'!$E322&lt;0, -'Prediction Log'!$P322+'Prediction Log'!$E322, "NA")))</f>
        <v/>
      </c>
      <c r="AE322" s="54" t="str">
        <f>IF(ISBLANK('Prediction Log'!$M322), "",ABS('Prediction Log'!$AD322))</f>
        <v/>
      </c>
    </row>
    <row r="323" spans="1:31" x14ac:dyDescent="0.45">
      <c r="A323" t="str">
        <f>IF(ISBLANK(Games!$B323), "",Games!A323)</f>
        <v/>
      </c>
      <c r="B323" t="str">
        <f>IF(ISBLANK(Games!$B323), "",Games!B323)</f>
        <v/>
      </c>
      <c r="C323" t="str">
        <f>IF(ISBLANK(Games!$B323), "",Games!C323)</f>
        <v/>
      </c>
      <c r="D323" t="str">
        <f>IF(ISBLANK(Games!$B323), "",Games!D323)</f>
        <v/>
      </c>
      <c r="E323" t="str">
        <f>IF(ISBLANK(Games!$B323), "",Games!E323)</f>
        <v/>
      </c>
      <c r="F323" s="30">
        <f>'Calc - Win Probability'!N323</f>
        <v>0</v>
      </c>
      <c r="G323" s="28">
        <f>Games!H323</f>
        <v>0</v>
      </c>
      <c r="H323" s="64" t="str">
        <f>IF(ISBLANK(Games!B323), "", IF('Prediction Log'!$D323&lt;0, 'Prediction Log'!$B323, 'Prediction Log'!$C323))</f>
        <v/>
      </c>
      <c r="I323" s="60" t="str">
        <f>IF(ISBLANK(Games!$B323), "",Games!F323)</f>
        <v/>
      </c>
      <c r="J323" s="60" t="str">
        <f>IF('Prediction Log'!$F323&gt;0.5, 'Prediction Log'!$B323, IF('Prediction Log'!$F323&lt;0.5, 'Prediction Log'!$C323, "PICK"))</f>
        <v/>
      </c>
      <c r="K323" s="62" t="str">
        <f>IF(ISBLANK(Games!B323), "",IF('Prediction Log'!$J323='Prediction Log'!$B323, 'Prediction Log'!$F323, 1-'Prediction Log'!$F323))</f>
        <v/>
      </c>
      <c r="L323" s="28" t="str">
        <f>IF(ISBLANK(Games!$B323), "",Games!I323)</f>
        <v/>
      </c>
      <c r="P323" s="48" t="str">
        <f>IF(ISBLANK('Prediction Log'!$N323), "",'Prediction Log'!$O323-'Prediction Log'!$N323)</f>
        <v/>
      </c>
      <c r="Q323" s="55" t="str">
        <f>IF(ISBLANK('Prediction Log'!$N323), "",IF('Prediction Log'!$M323&lt;&gt;'Prediction Log'!$H323, "Y", IF(AND('Prediction Log'!$M323='Prediction Log'!$H323, ABS((-1*'Prediction Log'!$P323))&gt;ABS('Prediction Log'!$D323)), "Y", IF('Prediction Log'!$D323='Prediction Log'!$P323, "PUSH", "N"))))</f>
        <v/>
      </c>
      <c r="R323" s="56" t="str">
        <f>IF(ISBLANK('Prediction Log'!$M323), "",IF('Prediction Log'!$P323&lt;'Prediction Log'!$D323, "Y", IF('Prediction Log'!$P323='Prediction Log'!$D323, "PUSH", "N")))</f>
        <v/>
      </c>
      <c r="S323" s="56" t="str">
        <f>IF(ISBLANK('Prediction Log'!$M323), "",IF('Prediction Log'!$P323&lt;'Prediction Log'!$E323, "Y", IF('Prediction Log'!$P323='Prediction Log'!$E323, "PUSH", "N")))</f>
        <v/>
      </c>
      <c r="T323" s="66" t="str">
        <f>IF(ISBLANK('Prediction Log'!$M323), "",IF('Prediction Log'!$J323='Prediction Log'!$M323, "Y", "N"))</f>
        <v/>
      </c>
      <c r="U323" s="57" t="str">
        <f>IF(ISBLANK('Prediction Log'!$M323),"",IF('Prediction Log'!$M323='Prediction Log'!$H323, "Y", "N"))</f>
        <v/>
      </c>
      <c r="V323" s="52" t="str">
        <f>IF(ISBLANK('Prediction Log'!$M323), "",IF('Prediction Log'!$H323&lt;&gt;'Prediction Log'!$M323, "Y",IF(AND('Prediction Log'!$D323&gt;0, 'Prediction Log'!$P323&gt;'Prediction Log'!$D323), "Y", IF(AND('Prediction Log'!$D323&lt;0, 'Prediction Log'!$P323&lt;'Prediction Log'!$D323), "Y", IF('Prediction Log'!$P323='Prediction Log'!$D323, "PUSH", "N")))))</f>
        <v/>
      </c>
      <c r="W323" s="53" t="str">
        <f>IF(ISBLANK('Prediction Log'!$M323), "",IF(AND('Prediction Log'!$U323="Y", 'Prediction Log'!$V323="Y"), "Y", "N"))</f>
        <v/>
      </c>
      <c r="X323" s="54" t="str">
        <f>IF(ISBLANK('Prediction Log'!$M323),"",IF('Prediction Log'!$M323='Prediction Log'!$I323, "Y", "N"))</f>
        <v/>
      </c>
      <c r="Y323" s="54" t="str">
        <f>IF(ISBLANK('Prediction Log'!$M323), "", IF('Prediction Log'!$Z323="N", "N", "Y"))</f>
        <v/>
      </c>
      <c r="Z323" s="54" t="str">
        <f>IF(ISBLANK('Prediction Log'!$M323), "",IF('Prediction Log'!$I323&lt;&gt;'Prediction Log'!$M323, "Y",IF(AND('Prediction Log'!$E323&gt;0, 'Prediction Log'!$P323&gt;'Prediction Log'!$E323), "Y", IF(AND('Prediction Log'!$E323&lt;0, 'Prediction Log'!$P323&lt;'Prediction Log'!$E323), "Y", IF('Prediction Log'!$P323='Prediction Log'!$E323, "PUSH", "N")))))</f>
        <v/>
      </c>
      <c r="AA323" s="54" t="str">
        <f>IF(ISBLANK('Prediction Log'!$M323), "",IF(AND('Prediction Log'!$X323="Y", 'Prediction Log'!$Z323="Y"), "Y", "N"))</f>
        <v/>
      </c>
      <c r="AB323" s="53" t="str">
        <f>IF(ISBLANK('Prediction Log'!$M323), "",IF('Prediction Log'!$D323&gt;0, 'Prediction Log'!$P323-'Prediction Log'!$D323, IF('Prediction Log'!$D323&lt;0, -'Prediction Log'!$P323+'Prediction Log'!$D323, "NA")))</f>
        <v/>
      </c>
      <c r="AC323" s="53" t="str">
        <f>IF(ISBLANK('Prediction Log'!$M323), "",ABS('Prediction Log'!$AB323))</f>
        <v/>
      </c>
      <c r="AD323" s="54" t="str">
        <f>IF(ISBLANK('Prediction Log'!$M323), "",IF('Prediction Log'!$E323&gt;0, 'Prediction Log'!$P323-'Prediction Log'!$E323, IF('Prediction Log'!$E323&lt;0, -'Prediction Log'!$P323+'Prediction Log'!$E323, "NA")))</f>
        <v/>
      </c>
      <c r="AE323" s="54" t="str">
        <f>IF(ISBLANK('Prediction Log'!$M323), "",ABS('Prediction Log'!$AD323))</f>
        <v/>
      </c>
    </row>
    <row r="324" spans="1:31" x14ac:dyDescent="0.45">
      <c r="A324" t="str">
        <f>IF(ISBLANK(Games!$B324), "",Games!A324)</f>
        <v/>
      </c>
      <c r="B324" t="str">
        <f>IF(ISBLANK(Games!$B324), "",Games!B324)</f>
        <v/>
      </c>
      <c r="C324" t="str">
        <f>IF(ISBLANK(Games!$B324), "",Games!C324)</f>
        <v/>
      </c>
      <c r="D324" t="str">
        <f>IF(ISBLANK(Games!$B324), "",Games!D324)</f>
        <v/>
      </c>
      <c r="E324" t="str">
        <f>IF(ISBLANK(Games!$B324), "",Games!E324)</f>
        <v/>
      </c>
      <c r="F324" s="30">
        <f>'Calc - Win Probability'!N324</f>
        <v>0</v>
      </c>
      <c r="G324" s="28">
        <f>Games!H324</f>
        <v>0</v>
      </c>
      <c r="H324" s="64" t="str">
        <f>IF(ISBLANK(Games!B324), "", IF('Prediction Log'!$D324&lt;0, 'Prediction Log'!$B324, 'Prediction Log'!$C324))</f>
        <v/>
      </c>
      <c r="I324" s="60" t="str">
        <f>IF(ISBLANK(Games!$B324), "",Games!F324)</f>
        <v/>
      </c>
      <c r="J324" s="60" t="str">
        <f>IF('Prediction Log'!$F324&gt;0.5, 'Prediction Log'!$B324, IF('Prediction Log'!$F324&lt;0.5, 'Prediction Log'!$C324, "PICK"))</f>
        <v/>
      </c>
      <c r="K324" s="62" t="str">
        <f>IF(ISBLANK(Games!B324), "",IF('Prediction Log'!$J324='Prediction Log'!$B324, 'Prediction Log'!$F324, 1-'Prediction Log'!$F324))</f>
        <v/>
      </c>
      <c r="L324" s="28" t="str">
        <f>IF(ISBLANK(Games!$B324), "",Games!I324)</f>
        <v/>
      </c>
      <c r="P324" s="48" t="str">
        <f>IF(ISBLANK('Prediction Log'!$N324), "",'Prediction Log'!$O324-'Prediction Log'!$N324)</f>
        <v/>
      </c>
      <c r="Q324" s="55" t="str">
        <f>IF(ISBLANK('Prediction Log'!$N324), "",IF('Prediction Log'!$M324&lt;&gt;'Prediction Log'!$H324, "Y", IF(AND('Prediction Log'!$M324='Prediction Log'!$H324, ABS((-1*'Prediction Log'!$P324))&gt;ABS('Prediction Log'!$D324)), "Y", IF('Prediction Log'!$D324='Prediction Log'!$P324, "PUSH", "N"))))</f>
        <v/>
      </c>
      <c r="R324" s="56" t="str">
        <f>IF(ISBLANK('Prediction Log'!$M324), "",IF('Prediction Log'!$P324&lt;'Prediction Log'!$D324, "Y", IF('Prediction Log'!$P324='Prediction Log'!$D324, "PUSH", "N")))</f>
        <v/>
      </c>
      <c r="S324" s="56" t="str">
        <f>IF(ISBLANK('Prediction Log'!$M324), "",IF('Prediction Log'!$P324&lt;'Prediction Log'!$E324, "Y", IF('Prediction Log'!$P324='Prediction Log'!$E324, "PUSH", "N")))</f>
        <v/>
      </c>
      <c r="T324" s="66" t="str">
        <f>IF(ISBLANK('Prediction Log'!$M324), "",IF('Prediction Log'!$J324='Prediction Log'!$M324, "Y", "N"))</f>
        <v/>
      </c>
      <c r="U324" s="57" t="str">
        <f>IF(ISBLANK('Prediction Log'!$M324),"",IF('Prediction Log'!$M324='Prediction Log'!$H324, "Y", "N"))</f>
        <v/>
      </c>
      <c r="V324" s="52" t="str">
        <f>IF(ISBLANK('Prediction Log'!$M324), "",IF('Prediction Log'!$H324&lt;&gt;'Prediction Log'!$M324, "Y",IF(AND('Prediction Log'!$D324&gt;0, 'Prediction Log'!$P324&gt;'Prediction Log'!$D324), "Y", IF(AND('Prediction Log'!$D324&lt;0, 'Prediction Log'!$P324&lt;'Prediction Log'!$D324), "Y", IF('Prediction Log'!$P324='Prediction Log'!$D324, "PUSH", "N")))))</f>
        <v/>
      </c>
      <c r="W324" s="53" t="str">
        <f>IF(ISBLANK('Prediction Log'!$M324), "",IF(AND('Prediction Log'!$U324="Y", 'Prediction Log'!$V324="Y"), "Y", "N"))</f>
        <v/>
      </c>
      <c r="X324" s="54" t="str">
        <f>IF(ISBLANK('Prediction Log'!$M324),"",IF('Prediction Log'!$M324='Prediction Log'!$I324, "Y", "N"))</f>
        <v/>
      </c>
      <c r="Y324" s="54" t="str">
        <f>IF(ISBLANK('Prediction Log'!$M324), "", IF('Prediction Log'!$Z324="N", "N", "Y"))</f>
        <v/>
      </c>
      <c r="Z324" s="54" t="str">
        <f>IF(ISBLANK('Prediction Log'!$M324), "",IF('Prediction Log'!$I324&lt;&gt;'Prediction Log'!$M324, "Y",IF(AND('Prediction Log'!$E324&gt;0, 'Prediction Log'!$P324&gt;'Prediction Log'!$E324), "Y", IF(AND('Prediction Log'!$E324&lt;0, 'Prediction Log'!$P324&lt;'Prediction Log'!$E324), "Y", IF('Prediction Log'!$P324='Prediction Log'!$E324, "PUSH", "N")))))</f>
        <v/>
      </c>
      <c r="AA324" s="54" t="str">
        <f>IF(ISBLANK('Prediction Log'!$M324), "",IF(AND('Prediction Log'!$X324="Y", 'Prediction Log'!$Z324="Y"), "Y", "N"))</f>
        <v/>
      </c>
      <c r="AB324" s="53" t="str">
        <f>IF(ISBLANK('Prediction Log'!$M324), "",IF('Prediction Log'!$D324&gt;0, 'Prediction Log'!$P324-'Prediction Log'!$D324, IF('Prediction Log'!$D324&lt;0, -'Prediction Log'!$P324+'Prediction Log'!$D324, "NA")))</f>
        <v/>
      </c>
      <c r="AC324" s="53" t="str">
        <f>IF(ISBLANK('Prediction Log'!$M324), "",ABS('Prediction Log'!$AB324))</f>
        <v/>
      </c>
      <c r="AD324" s="54" t="str">
        <f>IF(ISBLANK('Prediction Log'!$M324), "",IF('Prediction Log'!$E324&gt;0, 'Prediction Log'!$P324-'Prediction Log'!$E324, IF('Prediction Log'!$E324&lt;0, -'Prediction Log'!$P324+'Prediction Log'!$E324, "NA")))</f>
        <v/>
      </c>
      <c r="AE324" s="54" t="str">
        <f>IF(ISBLANK('Prediction Log'!$M324), "",ABS('Prediction Log'!$AD324))</f>
        <v/>
      </c>
    </row>
    <row r="325" spans="1:31" x14ac:dyDescent="0.45">
      <c r="A325" t="str">
        <f>IF(ISBLANK(Games!$B325), "",Games!A325)</f>
        <v/>
      </c>
      <c r="B325" t="str">
        <f>IF(ISBLANK(Games!$B325), "",Games!B325)</f>
        <v/>
      </c>
      <c r="C325" t="str">
        <f>IF(ISBLANK(Games!$B325), "",Games!C325)</f>
        <v/>
      </c>
      <c r="D325" t="str">
        <f>IF(ISBLANK(Games!$B325), "",Games!D325)</f>
        <v/>
      </c>
      <c r="E325" t="str">
        <f>IF(ISBLANK(Games!$B325), "",Games!E325)</f>
        <v/>
      </c>
      <c r="F325" s="30">
        <f>'Calc - Win Probability'!N325</f>
        <v>0</v>
      </c>
      <c r="G325" s="28">
        <f>Games!H325</f>
        <v>0</v>
      </c>
      <c r="H325" s="64" t="str">
        <f>IF(ISBLANK(Games!B325), "", IF('Prediction Log'!$D325&lt;0, 'Prediction Log'!$B325, 'Prediction Log'!$C325))</f>
        <v/>
      </c>
      <c r="I325" s="60" t="str">
        <f>IF(ISBLANK(Games!$B325), "",Games!F325)</f>
        <v/>
      </c>
      <c r="J325" s="60" t="str">
        <f>IF('Prediction Log'!$F325&gt;0.5, 'Prediction Log'!$B325, IF('Prediction Log'!$F325&lt;0.5, 'Prediction Log'!$C325, "PICK"))</f>
        <v/>
      </c>
      <c r="K325" s="62" t="str">
        <f>IF(ISBLANK(Games!B325), "",IF('Prediction Log'!$J325='Prediction Log'!$B325, 'Prediction Log'!$F325, 1-'Prediction Log'!$F325))</f>
        <v/>
      </c>
      <c r="L325" s="28" t="str">
        <f>IF(ISBLANK(Games!$B325), "",Games!I325)</f>
        <v/>
      </c>
      <c r="P325" s="48" t="str">
        <f>IF(ISBLANK('Prediction Log'!$N325), "",'Prediction Log'!$O325-'Prediction Log'!$N325)</f>
        <v/>
      </c>
      <c r="Q325" s="55" t="str">
        <f>IF(ISBLANK('Prediction Log'!$N325), "",IF('Prediction Log'!$M325&lt;&gt;'Prediction Log'!$H325, "Y", IF(AND('Prediction Log'!$M325='Prediction Log'!$H325, ABS((-1*'Prediction Log'!$P325))&gt;ABS('Prediction Log'!$D325)), "Y", IF('Prediction Log'!$D325='Prediction Log'!$P325, "PUSH", "N"))))</f>
        <v/>
      </c>
      <c r="R325" s="56" t="str">
        <f>IF(ISBLANK('Prediction Log'!$M325), "",IF('Prediction Log'!$P325&lt;'Prediction Log'!$D325, "Y", IF('Prediction Log'!$P325='Prediction Log'!$D325, "PUSH", "N")))</f>
        <v/>
      </c>
      <c r="S325" s="56" t="str">
        <f>IF(ISBLANK('Prediction Log'!$M325), "",IF('Prediction Log'!$P325&lt;'Prediction Log'!$E325, "Y", IF('Prediction Log'!$P325='Prediction Log'!$E325, "PUSH", "N")))</f>
        <v/>
      </c>
      <c r="T325" s="66" t="str">
        <f>IF(ISBLANK('Prediction Log'!$M325), "",IF('Prediction Log'!$J325='Prediction Log'!$M325, "Y", "N"))</f>
        <v/>
      </c>
      <c r="U325" s="57" t="str">
        <f>IF(ISBLANK('Prediction Log'!$M325),"",IF('Prediction Log'!$M325='Prediction Log'!$H325, "Y", "N"))</f>
        <v/>
      </c>
      <c r="V325" s="52" t="str">
        <f>IF(ISBLANK('Prediction Log'!$M325), "",IF('Prediction Log'!$H325&lt;&gt;'Prediction Log'!$M325, "Y",IF(AND('Prediction Log'!$D325&gt;0, 'Prediction Log'!$P325&gt;'Prediction Log'!$D325), "Y", IF(AND('Prediction Log'!$D325&lt;0, 'Prediction Log'!$P325&lt;'Prediction Log'!$D325), "Y", IF('Prediction Log'!$P325='Prediction Log'!$D325, "PUSH", "N")))))</f>
        <v/>
      </c>
      <c r="W325" s="53" t="str">
        <f>IF(ISBLANK('Prediction Log'!$M325), "",IF(AND('Prediction Log'!$U325="Y", 'Prediction Log'!$V325="Y"), "Y", "N"))</f>
        <v/>
      </c>
      <c r="X325" s="54" t="str">
        <f>IF(ISBLANK('Prediction Log'!$M325),"",IF('Prediction Log'!$M325='Prediction Log'!$I325, "Y", "N"))</f>
        <v/>
      </c>
      <c r="Y325" s="54" t="str">
        <f>IF(ISBLANK('Prediction Log'!$M325), "", IF('Prediction Log'!$Z325="N", "N", "Y"))</f>
        <v/>
      </c>
      <c r="Z325" s="54" t="str">
        <f>IF(ISBLANK('Prediction Log'!$M325), "",IF('Prediction Log'!$I325&lt;&gt;'Prediction Log'!$M325, "Y",IF(AND('Prediction Log'!$E325&gt;0, 'Prediction Log'!$P325&gt;'Prediction Log'!$E325), "Y", IF(AND('Prediction Log'!$E325&lt;0, 'Prediction Log'!$P325&lt;'Prediction Log'!$E325), "Y", IF('Prediction Log'!$P325='Prediction Log'!$E325, "PUSH", "N")))))</f>
        <v/>
      </c>
      <c r="AA325" s="54" t="str">
        <f>IF(ISBLANK('Prediction Log'!$M325), "",IF(AND('Prediction Log'!$X325="Y", 'Prediction Log'!$Z325="Y"), "Y", "N"))</f>
        <v/>
      </c>
      <c r="AB325" s="53" t="str">
        <f>IF(ISBLANK('Prediction Log'!$M325), "",IF('Prediction Log'!$D325&gt;0, 'Prediction Log'!$P325-'Prediction Log'!$D325, IF('Prediction Log'!$D325&lt;0, -'Prediction Log'!$P325+'Prediction Log'!$D325, "NA")))</f>
        <v/>
      </c>
      <c r="AC325" s="53" t="str">
        <f>IF(ISBLANK('Prediction Log'!$M325), "",ABS('Prediction Log'!$AB325))</f>
        <v/>
      </c>
      <c r="AD325" s="54" t="str">
        <f>IF(ISBLANK('Prediction Log'!$M325), "",IF('Prediction Log'!$E325&gt;0, 'Prediction Log'!$P325-'Prediction Log'!$E325, IF('Prediction Log'!$E325&lt;0, -'Prediction Log'!$P325+'Prediction Log'!$E325, "NA")))</f>
        <v/>
      </c>
      <c r="AE325" s="54" t="str">
        <f>IF(ISBLANK('Prediction Log'!$M325), "",ABS('Prediction Log'!$AD325))</f>
        <v/>
      </c>
    </row>
    <row r="326" spans="1:31" x14ac:dyDescent="0.45">
      <c r="A326" t="str">
        <f>IF(ISBLANK(Games!$B326), "",Games!A326)</f>
        <v/>
      </c>
      <c r="B326" t="str">
        <f>IF(ISBLANK(Games!$B326), "",Games!B326)</f>
        <v/>
      </c>
      <c r="C326" t="str">
        <f>IF(ISBLANK(Games!$B326), "",Games!C326)</f>
        <v/>
      </c>
      <c r="D326" t="str">
        <f>IF(ISBLANK(Games!$B326), "",Games!D326)</f>
        <v/>
      </c>
      <c r="E326" t="str">
        <f>IF(ISBLANK(Games!$B326), "",Games!E326)</f>
        <v/>
      </c>
      <c r="F326" s="30">
        <f>'Calc - Win Probability'!N326</f>
        <v>0</v>
      </c>
      <c r="G326" s="28">
        <f>Games!H326</f>
        <v>0</v>
      </c>
      <c r="H326" s="64" t="str">
        <f>IF(ISBLANK(Games!B326), "", IF('Prediction Log'!$D326&lt;0, 'Prediction Log'!$B326, 'Prediction Log'!$C326))</f>
        <v/>
      </c>
      <c r="I326" s="60" t="str">
        <f>IF(ISBLANK(Games!$B326), "",Games!F326)</f>
        <v/>
      </c>
      <c r="J326" s="60" t="str">
        <f>IF('Prediction Log'!$F326&gt;0.5, 'Prediction Log'!$B326, IF('Prediction Log'!$F326&lt;0.5, 'Prediction Log'!$C326, "PICK"))</f>
        <v/>
      </c>
      <c r="K326" s="62" t="str">
        <f>IF(ISBLANK(Games!B326), "",IF('Prediction Log'!$J326='Prediction Log'!$B326, 'Prediction Log'!$F326, 1-'Prediction Log'!$F326))</f>
        <v/>
      </c>
      <c r="L326" s="28" t="str">
        <f>IF(ISBLANK(Games!$B326), "",Games!I326)</f>
        <v/>
      </c>
      <c r="P326" s="48" t="str">
        <f>IF(ISBLANK('Prediction Log'!$N326), "",'Prediction Log'!$O326-'Prediction Log'!$N326)</f>
        <v/>
      </c>
      <c r="Q326" s="55" t="str">
        <f>IF(ISBLANK('Prediction Log'!$N326), "",IF('Prediction Log'!$M326&lt;&gt;'Prediction Log'!$H326, "Y", IF(AND('Prediction Log'!$M326='Prediction Log'!$H326, ABS((-1*'Prediction Log'!$P326))&gt;ABS('Prediction Log'!$D326)), "Y", IF('Prediction Log'!$D326='Prediction Log'!$P326, "PUSH", "N"))))</f>
        <v/>
      </c>
      <c r="R326" s="56" t="str">
        <f>IF(ISBLANK('Prediction Log'!$M326), "",IF('Prediction Log'!$P326&lt;'Prediction Log'!$D326, "Y", IF('Prediction Log'!$P326='Prediction Log'!$D326, "PUSH", "N")))</f>
        <v/>
      </c>
      <c r="S326" s="56" t="str">
        <f>IF(ISBLANK('Prediction Log'!$M326), "",IF('Prediction Log'!$P326&lt;'Prediction Log'!$E326, "Y", IF('Prediction Log'!$P326='Prediction Log'!$E326, "PUSH", "N")))</f>
        <v/>
      </c>
      <c r="T326" s="66" t="str">
        <f>IF(ISBLANK('Prediction Log'!$M326), "",IF('Prediction Log'!$J326='Prediction Log'!$M326, "Y", "N"))</f>
        <v/>
      </c>
      <c r="U326" s="57" t="str">
        <f>IF(ISBLANK('Prediction Log'!$M326),"",IF('Prediction Log'!$M326='Prediction Log'!$H326, "Y", "N"))</f>
        <v/>
      </c>
      <c r="V326" s="52" t="str">
        <f>IF(ISBLANK('Prediction Log'!$M326), "",IF('Prediction Log'!$H326&lt;&gt;'Prediction Log'!$M326, "Y",IF(AND('Prediction Log'!$D326&gt;0, 'Prediction Log'!$P326&gt;'Prediction Log'!$D326), "Y", IF(AND('Prediction Log'!$D326&lt;0, 'Prediction Log'!$P326&lt;'Prediction Log'!$D326), "Y", IF('Prediction Log'!$P326='Prediction Log'!$D326, "PUSH", "N")))))</f>
        <v/>
      </c>
      <c r="W326" s="53" t="str">
        <f>IF(ISBLANK('Prediction Log'!$M326), "",IF(AND('Prediction Log'!$U326="Y", 'Prediction Log'!$V326="Y"), "Y", "N"))</f>
        <v/>
      </c>
      <c r="X326" s="54" t="str">
        <f>IF(ISBLANK('Prediction Log'!$M326),"",IF('Prediction Log'!$M326='Prediction Log'!$I326, "Y", "N"))</f>
        <v/>
      </c>
      <c r="Y326" s="54" t="str">
        <f>IF(ISBLANK('Prediction Log'!$M326), "", IF('Prediction Log'!$Z326="N", "N", "Y"))</f>
        <v/>
      </c>
      <c r="Z326" s="54" t="str">
        <f>IF(ISBLANK('Prediction Log'!$M326), "",IF('Prediction Log'!$I326&lt;&gt;'Prediction Log'!$M326, "Y",IF(AND('Prediction Log'!$E326&gt;0, 'Prediction Log'!$P326&gt;'Prediction Log'!$E326), "Y", IF(AND('Prediction Log'!$E326&lt;0, 'Prediction Log'!$P326&lt;'Prediction Log'!$E326), "Y", IF('Prediction Log'!$P326='Prediction Log'!$E326, "PUSH", "N")))))</f>
        <v/>
      </c>
      <c r="AA326" s="54" t="str">
        <f>IF(ISBLANK('Prediction Log'!$M326), "",IF(AND('Prediction Log'!$X326="Y", 'Prediction Log'!$Z326="Y"), "Y", "N"))</f>
        <v/>
      </c>
      <c r="AB326" s="53" t="str">
        <f>IF(ISBLANK('Prediction Log'!$M326), "",IF('Prediction Log'!$D326&gt;0, 'Prediction Log'!$P326-'Prediction Log'!$D326, IF('Prediction Log'!$D326&lt;0, -'Prediction Log'!$P326+'Prediction Log'!$D326, "NA")))</f>
        <v/>
      </c>
      <c r="AC326" s="53" t="str">
        <f>IF(ISBLANK('Prediction Log'!$M326), "",ABS('Prediction Log'!$AB326))</f>
        <v/>
      </c>
      <c r="AD326" s="54" t="str">
        <f>IF(ISBLANK('Prediction Log'!$M326), "",IF('Prediction Log'!$E326&gt;0, 'Prediction Log'!$P326-'Prediction Log'!$E326, IF('Prediction Log'!$E326&lt;0, -'Prediction Log'!$P326+'Prediction Log'!$E326, "NA")))</f>
        <v/>
      </c>
      <c r="AE326" s="54" t="str">
        <f>IF(ISBLANK('Prediction Log'!$M326), "",ABS('Prediction Log'!$AD326))</f>
        <v/>
      </c>
    </row>
    <row r="327" spans="1:31" x14ac:dyDescent="0.45">
      <c r="A327" t="str">
        <f>IF(ISBLANK(Games!$B327), "",Games!A327)</f>
        <v/>
      </c>
      <c r="B327" t="str">
        <f>IF(ISBLANK(Games!$B327), "",Games!B327)</f>
        <v/>
      </c>
      <c r="C327" t="str">
        <f>IF(ISBLANK(Games!$B327), "",Games!C327)</f>
        <v/>
      </c>
      <c r="D327" t="str">
        <f>IF(ISBLANK(Games!$B327), "",Games!D327)</f>
        <v/>
      </c>
      <c r="E327" t="str">
        <f>IF(ISBLANK(Games!$B327), "",Games!E327)</f>
        <v/>
      </c>
      <c r="F327" s="30">
        <f>'Calc - Win Probability'!N327</f>
        <v>0</v>
      </c>
      <c r="G327" s="28">
        <f>Games!H327</f>
        <v>0</v>
      </c>
      <c r="H327" s="64" t="str">
        <f>IF(ISBLANK(Games!B327), "", IF('Prediction Log'!$D327&lt;0, 'Prediction Log'!$B327, 'Prediction Log'!$C327))</f>
        <v/>
      </c>
      <c r="I327" s="60" t="str">
        <f>IF(ISBLANK(Games!$B327), "",Games!F327)</f>
        <v/>
      </c>
      <c r="J327" s="60" t="str">
        <f>IF('Prediction Log'!$F327&gt;0.5, 'Prediction Log'!$B327, IF('Prediction Log'!$F327&lt;0.5, 'Prediction Log'!$C327, "PICK"))</f>
        <v/>
      </c>
      <c r="K327" s="62" t="str">
        <f>IF(ISBLANK(Games!B327), "",IF('Prediction Log'!$J327='Prediction Log'!$B327, 'Prediction Log'!$F327, 1-'Prediction Log'!$F327))</f>
        <v/>
      </c>
      <c r="L327" s="28" t="str">
        <f>IF(ISBLANK(Games!$B327), "",Games!I327)</f>
        <v/>
      </c>
      <c r="P327" s="48" t="str">
        <f>IF(ISBLANK('Prediction Log'!$N327), "",'Prediction Log'!$O327-'Prediction Log'!$N327)</f>
        <v/>
      </c>
      <c r="Q327" s="55" t="str">
        <f>IF(ISBLANK('Prediction Log'!$N327), "",IF('Prediction Log'!$M327&lt;&gt;'Prediction Log'!$H327, "Y", IF(AND('Prediction Log'!$M327='Prediction Log'!$H327, ABS((-1*'Prediction Log'!$P327))&gt;ABS('Prediction Log'!$D327)), "Y", IF('Prediction Log'!$D327='Prediction Log'!$P327, "PUSH", "N"))))</f>
        <v/>
      </c>
      <c r="R327" s="56" t="str">
        <f>IF(ISBLANK('Prediction Log'!$M327), "",IF('Prediction Log'!$P327&lt;'Prediction Log'!$D327, "Y", IF('Prediction Log'!$P327='Prediction Log'!$D327, "PUSH", "N")))</f>
        <v/>
      </c>
      <c r="S327" s="56" t="str">
        <f>IF(ISBLANK('Prediction Log'!$M327), "",IF('Prediction Log'!$P327&lt;'Prediction Log'!$E327, "Y", IF('Prediction Log'!$P327='Prediction Log'!$E327, "PUSH", "N")))</f>
        <v/>
      </c>
      <c r="T327" s="66" t="str">
        <f>IF(ISBLANK('Prediction Log'!$M327), "",IF('Prediction Log'!$J327='Prediction Log'!$M327, "Y", "N"))</f>
        <v/>
      </c>
      <c r="U327" s="57" t="str">
        <f>IF(ISBLANK('Prediction Log'!$M327),"",IF('Prediction Log'!$M327='Prediction Log'!$H327, "Y", "N"))</f>
        <v/>
      </c>
      <c r="V327" s="52" t="str">
        <f>IF(ISBLANK('Prediction Log'!$M327), "",IF('Prediction Log'!$H327&lt;&gt;'Prediction Log'!$M327, "Y",IF(AND('Prediction Log'!$D327&gt;0, 'Prediction Log'!$P327&gt;'Prediction Log'!$D327), "Y", IF(AND('Prediction Log'!$D327&lt;0, 'Prediction Log'!$P327&lt;'Prediction Log'!$D327), "Y", IF('Prediction Log'!$P327='Prediction Log'!$D327, "PUSH", "N")))))</f>
        <v/>
      </c>
      <c r="W327" s="53" t="str">
        <f>IF(ISBLANK('Prediction Log'!$M327), "",IF(AND('Prediction Log'!$U327="Y", 'Prediction Log'!$V327="Y"), "Y", "N"))</f>
        <v/>
      </c>
      <c r="X327" s="54" t="str">
        <f>IF(ISBLANK('Prediction Log'!$M327),"",IF('Prediction Log'!$M327='Prediction Log'!$I327, "Y", "N"))</f>
        <v/>
      </c>
      <c r="Y327" s="54" t="str">
        <f>IF(ISBLANK('Prediction Log'!$M327), "", IF('Prediction Log'!$Z327="N", "N", "Y"))</f>
        <v/>
      </c>
      <c r="Z327" s="54" t="str">
        <f>IF(ISBLANK('Prediction Log'!$M327), "",IF('Prediction Log'!$I327&lt;&gt;'Prediction Log'!$M327, "Y",IF(AND('Prediction Log'!$E327&gt;0, 'Prediction Log'!$P327&gt;'Prediction Log'!$E327), "Y", IF(AND('Prediction Log'!$E327&lt;0, 'Prediction Log'!$P327&lt;'Prediction Log'!$E327), "Y", IF('Prediction Log'!$P327='Prediction Log'!$E327, "PUSH", "N")))))</f>
        <v/>
      </c>
      <c r="AA327" s="54" t="str">
        <f>IF(ISBLANK('Prediction Log'!$M327), "",IF(AND('Prediction Log'!$X327="Y", 'Prediction Log'!$Z327="Y"), "Y", "N"))</f>
        <v/>
      </c>
      <c r="AB327" s="53" t="str">
        <f>IF(ISBLANK('Prediction Log'!$M327), "",IF('Prediction Log'!$D327&gt;0, 'Prediction Log'!$P327-'Prediction Log'!$D327, IF('Prediction Log'!$D327&lt;0, -'Prediction Log'!$P327+'Prediction Log'!$D327, "NA")))</f>
        <v/>
      </c>
      <c r="AC327" s="53" t="str">
        <f>IF(ISBLANK('Prediction Log'!$M327), "",ABS('Prediction Log'!$AB327))</f>
        <v/>
      </c>
      <c r="AD327" s="54" t="str">
        <f>IF(ISBLANK('Prediction Log'!$M327), "",IF('Prediction Log'!$E327&gt;0, 'Prediction Log'!$P327-'Prediction Log'!$E327, IF('Prediction Log'!$E327&lt;0, -'Prediction Log'!$P327+'Prediction Log'!$E327, "NA")))</f>
        <v/>
      </c>
      <c r="AE327" s="54" t="str">
        <f>IF(ISBLANK('Prediction Log'!$M327), "",ABS('Prediction Log'!$AD327))</f>
        <v/>
      </c>
    </row>
    <row r="328" spans="1:31" x14ac:dyDescent="0.45">
      <c r="A328" t="str">
        <f>IF(ISBLANK(Games!$B328), "",Games!A328)</f>
        <v/>
      </c>
      <c r="B328" t="str">
        <f>IF(ISBLANK(Games!$B328), "",Games!B328)</f>
        <v/>
      </c>
      <c r="C328" t="str">
        <f>IF(ISBLANK(Games!$B328), "",Games!C328)</f>
        <v/>
      </c>
      <c r="D328" t="str">
        <f>IF(ISBLANK(Games!$B328), "",Games!D328)</f>
        <v/>
      </c>
      <c r="E328" t="str">
        <f>IF(ISBLANK(Games!$B328), "",Games!E328)</f>
        <v/>
      </c>
      <c r="F328" s="30">
        <f>'Calc - Win Probability'!N328</f>
        <v>0</v>
      </c>
      <c r="G328" s="28">
        <f>Games!H328</f>
        <v>0</v>
      </c>
      <c r="H328" s="64" t="str">
        <f>IF(ISBLANK(Games!B328), "", IF('Prediction Log'!$D328&lt;0, 'Prediction Log'!$B328, 'Prediction Log'!$C328))</f>
        <v/>
      </c>
      <c r="I328" s="60" t="str">
        <f>IF(ISBLANK(Games!$B328), "",Games!F328)</f>
        <v/>
      </c>
      <c r="J328" s="60" t="str">
        <f>IF('Prediction Log'!$F328&gt;0.5, 'Prediction Log'!$B328, IF('Prediction Log'!$F328&lt;0.5, 'Prediction Log'!$C328, "PICK"))</f>
        <v/>
      </c>
      <c r="K328" s="62" t="str">
        <f>IF(ISBLANK(Games!B328), "",IF('Prediction Log'!$J328='Prediction Log'!$B328, 'Prediction Log'!$F328, 1-'Prediction Log'!$F328))</f>
        <v/>
      </c>
      <c r="L328" s="28" t="str">
        <f>IF(ISBLANK(Games!$B328), "",Games!I328)</f>
        <v/>
      </c>
      <c r="P328" s="48" t="str">
        <f>IF(ISBLANK('Prediction Log'!$N328), "",'Prediction Log'!$O328-'Prediction Log'!$N328)</f>
        <v/>
      </c>
      <c r="Q328" s="55" t="str">
        <f>IF(ISBLANK('Prediction Log'!$N328), "",IF('Prediction Log'!$M328&lt;&gt;'Prediction Log'!$H328, "Y", IF(AND('Prediction Log'!$M328='Prediction Log'!$H328, ABS((-1*'Prediction Log'!$P328))&gt;ABS('Prediction Log'!$D328)), "Y", IF('Prediction Log'!$D328='Prediction Log'!$P328, "PUSH", "N"))))</f>
        <v/>
      </c>
      <c r="R328" s="56" t="str">
        <f>IF(ISBLANK('Prediction Log'!$M328), "",IF('Prediction Log'!$P328&lt;'Prediction Log'!$D328, "Y", IF('Prediction Log'!$P328='Prediction Log'!$D328, "PUSH", "N")))</f>
        <v/>
      </c>
      <c r="S328" s="56" t="str">
        <f>IF(ISBLANK('Prediction Log'!$M328), "",IF('Prediction Log'!$P328&lt;'Prediction Log'!$E328, "Y", IF('Prediction Log'!$P328='Prediction Log'!$E328, "PUSH", "N")))</f>
        <v/>
      </c>
      <c r="T328" s="66" t="str">
        <f>IF(ISBLANK('Prediction Log'!$M328), "",IF('Prediction Log'!$J328='Prediction Log'!$M328, "Y", "N"))</f>
        <v/>
      </c>
      <c r="U328" s="57" t="str">
        <f>IF(ISBLANK('Prediction Log'!$M328),"",IF('Prediction Log'!$M328='Prediction Log'!$H328, "Y", "N"))</f>
        <v/>
      </c>
      <c r="V328" s="52" t="str">
        <f>IF(ISBLANK('Prediction Log'!$M328), "",IF('Prediction Log'!$H328&lt;&gt;'Prediction Log'!$M328, "Y",IF(AND('Prediction Log'!$D328&gt;0, 'Prediction Log'!$P328&gt;'Prediction Log'!$D328), "Y", IF(AND('Prediction Log'!$D328&lt;0, 'Prediction Log'!$P328&lt;'Prediction Log'!$D328), "Y", IF('Prediction Log'!$P328='Prediction Log'!$D328, "PUSH", "N")))))</f>
        <v/>
      </c>
      <c r="W328" s="53" t="str">
        <f>IF(ISBLANK('Prediction Log'!$M328), "",IF(AND('Prediction Log'!$U328="Y", 'Prediction Log'!$V328="Y"), "Y", "N"))</f>
        <v/>
      </c>
      <c r="X328" s="54" t="str">
        <f>IF(ISBLANK('Prediction Log'!$M328),"",IF('Prediction Log'!$M328='Prediction Log'!$I328, "Y", "N"))</f>
        <v/>
      </c>
      <c r="Y328" s="54" t="str">
        <f>IF(ISBLANK('Prediction Log'!$M328), "", IF('Prediction Log'!$Z328="N", "N", "Y"))</f>
        <v/>
      </c>
      <c r="Z328" s="54" t="str">
        <f>IF(ISBLANK('Prediction Log'!$M328), "",IF('Prediction Log'!$I328&lt;&gt;'Prediction Log'!$M328, "Y",IF(AND('Prediction Log'!$E328&gt;0, 'Prediction Log'!$P328&gt;'Prediction Log'!$E328), "Y", IF(AND('Prediction Log'!$E328&lt;0, 'Prediction Log'!$P328&lt;'Prediction Log'!$E328), "Y", IF('Prediction Log'!$P328='Prediction Log'!$E328, "PUSH", "N")))))</f>
        <v/>
      </c>
      <c r="AA328" s="54" t="str">
        <f>IF(ISBLANK('Prediction Log'!$M328), "",IF(AND('Prediction Log'!$X328="Y", 'Prediction Log'!$Z328="Y"), "Y", "N"))</f>
        <v/>
      </c>
      <c r="AB328" s="53" t="str">
        <f>IF(ISBLANK('Prediction Log'!$M328), "",IF('Prediction Log'!$D328&gt;0, 'Prediction Log'!$P328-'Prediction Log'!$D328, IF('Prediction Log'!$D328&lt;0, -'Prediction Log'!$P328+'Prediction Log'!$D328, "NA")))</f>
        <v/>
      </c>
      <c r="AC328" s="53" t="str">
        <f>IF(ISBLANK('Prediction Log'!$M328), "",ABS('Prediction Log'!$AB328))</f>
        <v/>
      </c>
      <c r="AD328" s="54" t="str">
        <f>IF(ISBLANK('Prediction Log'!$M328), "",IF('Prediction Log'!$E328&gt;0, 'Prediction Log'!$P328-'Prediction Log'!$E328, IF('Prediction Log'!$E328&lt;0, -'Prediction Log'!$P328+'Prediction Log'!$E328, "NA")))</f>
        <v/>
      </c>
      <c r="AE328" s="54" t="str">
        <f>IF(ISBLANK('Prediction Log'!$M328), "",ABS('Prediction Log'!$AD328))</f>
        <v/>
      </c>
    </row>
    <row r="329" spans="1:31" x14ac:dyDescent="0.45">
      <c r="A329" t="str">
        <f>IF(ISBLANK(Games!$B329), "",Games!A329)</f>
        <v/>
      </c>
      <c r="B329" t="str">
        <f>IF(ISBLANK(Games!$B329), "",Games!B329)</f>
        <v/>
      </c>
      <c r="C329" t="str">
        <f>IF(ISBLANK(Games!$B329), "",Games!C329)</f>
        <v/>
      </c>
      <c r="D329" t="str">
        <f>IF(ISBLANK(Games!$B329), "",Games!D329)</f>
        <v/>
      </c>
      <c r="E329" t="str">
        <f>IF(ISBLANK(Games!$B329), "",Games!E329)</f>
        <v/>
      </c>
      <c r="F329" s="30">
        <f>'Calc - Win Probability'!N329</f>
        <v>0</v>
      </c>
      <c r="G329" s="28">
        <f>Games!H329</f>
        <v>0</v>
      </c>
      <c r="H329" s="64" t="str">
        <f>IF(ISBLANK(Games!B329), "", IF('Prediction Log'!$D329&lt;0, 'Prediction Log'!$B329, 'Prediction Log'!$C329))</f>
        <v/>
      </c>
      <c r="I329" s="60" t="str">
        <f>IF(ISBLANK(Games!$B329), "",Games!F329)</f>
        <v/>
      </c>
      <c r="J329" s="60" t="str">
        <f>IF('Prediction Log'!$F329&gt;0.5, 'Prediction Log'!$B329, IF('Prediction Log'!$F329&lt;0.5, 'Prediction Log'!$C329, "PICK"))</f>
        <v/>
      </c>
      <c r="K329" s="62" t="str">
        <f>IF(ISBLANK(Games!B329), "",IF('Prediction Log'!$J329='Prediction Log'!$B329, 'Prediction Log'!$F329, 1-'Prediction Log'!$F329))</f>
        <v/>
      </c>
      <c r="L329" s="28" t="str">
        <f>IF(ISBLANK(Games!$B329), "",Games!I329)</f>
        <v/>
      </c>
      <c r="P329" s="48" t="str">
        <f>IF(ISBLANK('Prediction Log'!$N329), "",'Prediction Log'!$O329-'Prediction Log'!$N329)</f>
        <v/>
      </c>
      <c r="Q329" s="55" t="str">
        <f>IF(ISBLANK('Prediction Log'!$N329), "",IF('Prediction Log'!$M329&lt;&gt;'Prediction Log'!$H329, "Y", IF(AND('Prediction Log'!$M329='Prediction Log'!$H329, ABS((-1*'Prediction Log'!$P329))&gt;ABS('Prediction Log'!$D329)), "Y", IF('Prediction Log'!$D329='Prediction Log'!$P329, "PUSH", "N"))))</f>
        <v/>
      </c>
      <c r="R329" s="56" t="str">
        <f>IF(ISBLANK('Prediction Log'!$M329), "",IF('Prediction Log'!$P329&lt;'Prediction Log'!$D329, "Y", IF('Prediction Log'!$P329='Prediction Log'!$D329, "PUSH", "N")))</f>
        <v/>
      </c>
      <c r="S329" s="56" t="str">
        <f>IF(ISBLANK('Prediction Log'!$M329), "",IF('Prediction Log'!$P329&lt;'Prediction Log'!$E329, "Y", IF('Prediction Log'!$P329='Prediction Log'!$E329, "PUSH", "N")))</f>
        <v/>
      </c>
      <c r="T329" s="66" t="str">
        <f>IF(ISBLANK('Prediction Log'!$M329), "",IF('Prediction Log'!$J329='Prediction Log'!$M329, "Y", "N"))</f>
        <v/>
      </c>
      <c r="U329" s="57" t="str">
        <f>IF(ISBLANK('Prediction Log'!$M329),"",IF('Prediction Log'!$M329='Prediction Log'!$H329, "Y", "N"))</f>
        <v/>
      </c>
      <c r="V329" s="52" t="str">
        <f>IF(ISBLANK('Prediction Log'!$M329), "",IF('Prediction Log'!$H329&lt;&gt;'Prediction Log'!$M329, "Y",IF(AND('Prediction Log'!$D329&gt;0, 'Prediction Log'!$P329&gt;'Prediction Log'!$D329), "Y", IF(AND('Prediction Log'!$D329&lt;0, 'Prediction Log'!$P329&lt;'Prediction Log'!$D329), "Y", IF('Prediction Log'!$P329='Prediction Log'!$D329, "PUSH", "N")))))</f>
        <v/>
      </c>
      <c r="W329" s="53" t="str">
        <f>IF(ISBLANK('Prediction Log'!$M329), "",IF(AND('Prediction Log'!$U329="Y", 'Prediction Log'!$V329="Y"), "Y", "N"))</f>
        <v/>
      </c>
      <c r="X329" s="54" t="str">
        <f>IF(ISBLANK('Prediction Log'!$M329),"",IF('Prediction Log'!$M329='Prediction Log'!$I329, "Y", "N"))</f>
        <v/>
      </c>
      <c r="Y329" s="54" t="str">
        <f>IF(ISBLANK('Prediction Log'!$M329), "", IF('Prediction Log'!$Z329="N", "N", "Y"))</f>
        <v/>
      </c>
      <c r="Z329" s="54" t="str">
        <f>IF(ISBLANK('Prediction Log'!$M329), "",IF('Prediction Log'!$I329&lt;&gt;'Prediction Log'!$M329, "Y",IF(AND('Prediction Log'!$E329&gt;0, 'Prediction Log'!$P329&gt;'Prediction Log'!$E329), "Y", IF(AND('Prediction Log'!$E329&lt;0, 'Prediction Log'!$P329&lt;'Prediction Log'!$E329), "Y", IF('Prediction Log'!$P329='Prediction Log'!$E329, "PUSH", "N")))))</f>
        <v/>
      </c>
      <c r="AA329" s="54" t="str">
        <f>IF(ISBLANK('Prediction Log'!$M329), "",IF(AND('Prediction Log'!$X329="Y", 'Prediction Log'!$Z329="Y"), "Y", "N"))</f>
        <v/>
      </c>
      <c r="AB329" s="53" t="str">
        <f>IF(ISBLANK('Prediction Log'!$M329), "",IF('Prediction Log'!$D329&gt;0, 'Prediction Log'!$P329-'Prediction Log'!$D329, IF('Prediction Log'!$D329&lt;0, -'Prediction Log'!$P329+'Prediction Log'!$D329, "NA")))</f>
        <v/>
      </c>
      <c r="AC329" s="53" t="str">
        <f>IF(ISBLANK('Prediction Log'!$M329), "",ABS('Prediction Log'!$AB329))</f>
        <v/>
      </c>
      <c r="AD329" s="54" t="str">
        <f>IF(ISBLANK('Prediction Log'!$M329), "",IF('Prediction Log'!$E329&gt;0, 'Prediction Log'!$P329-'Prediction Log'!$E329, IF('Prediction Log'!$E329&lt;0, -'Prediction Log'!$P329+'Prediction Log'!$E329, "NA")))</f>
        <v/>
      </c>
      <c r="AE329" s="54" t="str">
        <f>IF(ISBLANK('Prediction Log'!$M329), "",ABS('Prediction Log'!$AD329))</f>
        <v/>
      </c>
    </row>
    <row r="330" spans="1:31" x14ac:dyDescent="0.45">
      <c r="A330" t="str">
        <f>IF(ISBLANK(Games!$B330), "",Games!A330)</f>
        <v/>
      </c>
      <c r="B330" t="str">
        <f>IF(ISBLANK(Games!$B330), "",Games!B330)</f>
        <v/>
      </c>
      <c r="C330" t="str">
        <f>IF(ISBLANK(Games!$B330), "",Games!C330)</f>
        <v/>
      </c>
      <c r="D330" t="str">
        <f>IF(ISBLANK(Games!$B330), "",Games!D330)</f>
        <v/>
      </c>
      <c r="E330" t="str">
        <f>IF(ISBLANK(Games!$B330), "",Games!E330)</f>
        <v/>
      </c>
      <c r="F330" s="30">
        <f>'Calc - Win Probability'!N330</f>
        <v>0</v>
      </c>
      <c r="G330" s="28">
        <f>Games!H330</f>
        <v>0</v>
      </c>
      <c r="H330" s="64" t="str">
        <f>IF(ISBLANK(Games!B330), "", IF('Prediction Log'!$D330&lt;0, 'Prediction Log'!$B330, 'Prediction Log'!$C330))</f>
        <v/>
      </c>
      <c r="I330" s="60" t="str">
        <f>IF(ISBLANK(Games!$B330), "",Games!F330)</f>
        <v/>
      </c>
      <c r="J330" s="60" t="str">
        <f>IF('Prediction Log'!$F330&gt;0.5, 'Prediction Log'!$B330, IF('Prediction Log'!$F330&lt;0.5, 'Prediction Log'!$C330, "PICK"))</f>
        <v/>
      </c>
      <c r="K330" s="62" t="str">
        <f>IF(ISBLANK(Games!B330), "",IF('Prediction Log'!$J330='Prediction Log'!$B330, 'Prediction Log'!$F330, 1-'Prediction Log'!$F330))</f>
        <v/>
      </c>
      <c r="L330" s="28" t="str">
        <f>IF(ISBLANK(Games!$B330), "",Games!I330)</f>
        <v/>
      </c>
      <c r="P330" s="48" t="str">
        <f>IF(ISBLANK('Prediction Log'!$N330), "",'Prediction Log'!$O330-'Prediction Log'!$N330)</f>
        <v/>
      </c>
      <c r="Q330" s="55" t="str">
        <f>IF(ISBLANK('Prediction Log'!$N330), "",IF('Prediction Log'!$M330&lt;&gt;'Prediction Log'!$H330, "Y", IF(AND('Prediction Log'!$M330='Prediction Log'!$H330, ABS((-1*'Prediction Log'!$P330))&gt;ABS('Prediction Log'!$D330)), "Y", IF('Prediction Log'!$D330='Prediction Log'!$P330, "PUSH", "N"))))</f>
        <v/>
      </c>
      <c r="R330" s="56" t="str">
        <f>IF(ISBLANK('Prediction Log'!$M330), "",IF('Prediction Log'!$P330&lt;'Prediction Log'!$D330, "Y", IF('Prediction Log'!$P330='Prediction Log'!$D330, "PUSH", "N")))</f>
        <v/>
      </c>
      <c r="S330" s="56" t="str">
        <f>IF(ISBLANK('Prediction Log'!$M330), "",IF('Prediction Log'!$P330&lt;'Prediction Log'!$E330, "Y", IF('Prediction Log'!$P330='Prediction Log'!$E330, "PUSH", "N")))</f>
        <v/>
      </c>
      <c r="T330" s="66" t="str">
        <f>IF(ISBLANK('Prediction Log'!$M330), "",IF('Prediction Log'!$J330='Prediction Log'!$M330, "Y", "N"))</f>
        <v/>
      </c>
      <c r="U330" s="57" t="str">
        <f>IF(ISBLANK('Prediction Log'!$M330),"",IF('Prediction Log'!$M330='Prediction Log'!$H330, "Y", "N"))</f>
        <v/>
      </c>
      <c r="V330" s="52" t="str">
        <f>IF(ISBLANK('Prediction Log'!$M330), "",IF('Prediction Log'!$H330&lt;&gt;'Prediction Log'!$M330, "Y",IF(AND('Prediction Log'!$D330&gt;0, 'Prediction Log'!$P330&gt;'Prediction Log'!$D330), "Y", IF(AND('Prediction Log'!$D330&lt;0, 'Prediction Log'!$P330&lt;'Prediction Log'!$D330), "Y", IF('Prediction Log'!$P330='Prediction Log'!$D330, "PUSH", "N")))))</f>
        <v/>
      </c>
      <c r="W330" s="53" t="str">
        <f>IF(ISBLANK('Prediction Log'!$M330), "",IF(AND('Prediction Log'!$U330="Y", 'Prediction Log'!$V330="Y"), "Y", "N"))</f>
        <v/>
      </c>
      <c r="X330" s="54" t="str">
        <f>IF(ISBLANK('Prediction Log'!$M330),"",IF('Prediction Log'!$M330='Prediction Log'!$I330, "Y", "N"))</f>
        <v/>
      </c>
      <c r="Y330" s="54" t="str">
        <f>IF(ISBLANK('Prediction Log'!$M330), "", IF('Prediction Log'!$Z330="N", "N", "Y"))</f>
        <v/>
      </c>
      <c r="Z330" s="54" t="str">
        <f>IF(ISBLANK('Prediction Log'!$M330), "",IF('Prediction Log'!$I330&lt;&gt;'Prediction Log'!$M330, "Y",IF(AND('Prediction Log'!$E330&gt;0, 'Prediction Log'!$P330&gt;'Prediction Log'!$E330), "Y", IF(AND('Prediction Log'!$E330&lt;0, 'Prediction Log'!$P330&lt;'Prediction Log'!$E330), "Y", IF('Prediction Log'!$P330='Prediction Log'!$E330, "PUSH", "N")))))</f>
        <v/>
      </c>
      <c r="AA330" s="54" t="str">
        <f>IF(ISBLANK('Prediction Log'!$M330), "",IF(AND('Prediction Log'!$X330="Y", 'Prediction Log'!$Z330="Y"), "Y", "N"))</f>
        <v/>
      </c>
      <c r="AB330" s="53" t="str">
        <f>IF(ISBLANK('Prediction Log'!$M330), "",IF('Prediction Log'!$D330&gt;0, 'Prediction Log'!$P330-'Prediction Log'!$D330, IF('Prediction Log'!$D330&lt;0, -'Prediction Log'!$P330+'Prediction Log'!$D330, "NA")))</f>
        <v/>
      </c>
      <c r="AC330" s="53" t="str">
        <f>IF(ISBLANK('Prediction Log'!$M330), "",ABS('Prediction Log'!$AB330))</f>
        <v/>
      </c>
      <c r="AD330" s="54" t="str">
        <f>IF(ISBLANK('Prediction Log'!$M330), "",IF('Prediction Log'!$E330&gt;0, 'Prediction Log'!$P330-'Prediction Log'!$E330, IF('Prediction Log'!$E330&lt;0, -'Prediction Log'!$P330+'Prediction Log'!$E330, "NA")))</f>
        <v/>
      </c>
      <c r="AE330" s="54" t="str">
        <f>IF(ISBLANK('Prediction Log'!$M330), "",ABS('Prediction Log'!$AD330))</f>
        <v/>
      </c>
    </row>
    <row r="331" spans="1:31" x14ac:dyDescent="0.45">
      <c r="A331" t="str">
        <f>IF(ISBLANK(Games!$B331), "",Games!A331)</f>
        <v/>
      </c>
      <c r="B331" t="str">
        <f>IF(ISBLANK(Games!$B331), "",Games!B331)</f>
        <v/>
      </c>
      <c r="C331" t="str">
        <f>IF(ISBLANK(Games!$B331), "",Games!C331)</f>
        <v/>
      </c>
      <c r="D331" t="str">
        <f>IF(ISBLANK(Games!$B331), "",Games!D331)</f>
        <v/>
      </c>
      <c r="E331" t="str">
        <f>IF(ISBLANK(Games!$B331), "",Games!E331)</f>
        <v/>
      </c>
      <c r="F331" s="30">
        <f>'Calc - Win Probability'!N331</f>
        <v>0</v>
      </c>
      <c r="G331" s="28">
        <f>Games!H331</f>
        <v>0</v>
      </c>
      <c r="H331" s="64" t="str">
        <f>IF(ISBLANK(Games!B331), "", IF('Prediction Log'!$D331&lt;0, 'Prediction Log'!$B331, 'Prediction Log'!$C331))</f>
        <v/>
      </c>
      <c r="I331" s="60" t="str">
        <f>IF(ISBLANK(Games!$B331), "",Games!F331)</f>
        <v/>
      </c>
      <c r="J331" s="60" t="str">
        <f>IF('Prediction Log'!$F331&gt;0.5, 'Prediction Log'!$B331, IF('Prediction Log'!$F331&lt;0.5, 'Prediction Log'!$C331, "PICK"))</f>
        <v/>
      </c>
      <c r="K331" s="62" t="str">
        <f>IF(ISBLANK(Games!B331), "",IF('Prediction Log'!$J331='Prediction Log'!$B331, 'Prediction Log'!$F331, 1-'Prediction Log'!$F331))</f>
        <v/>
      </c>
      <c r="L331" s="28" t="str">
        <f>IF(ISBLANK(Games!$B331), "",Games!I331)</f>
        <v/>
      </c>
      <c r="P331" s="48" t="str">
        <f>IF(ISBLANK('Prediction Log'!$N331), "",'Prediction Log'!$O331-'Prediction Log'!$N331)</f>
        <v/>
      </c>
      <c r="Q331" s="55" t="str">
        <f>IF(ISBLANK('Prediction Log'!$N331), "",IF('Prediction Log'!$M331&lt;&gt;'Prediction Log'!$H331, "Y", IF(AND('Prediction Log'!$M331='Prediction Log'!$H331, ABS((-1*'Prediction Log'!$P331))&gt;ABS('Prediction Log'!$D331)), "Y", IF('Prediction Log'!$D331='Prediction Log'!$P331, "PUSH", "N"))))</f>
        <v/>
      </c>
      <c r="R331" s="56" t="str">
        <f>IF(ISBLANK('Prediction Log'!$M331), "",IF('Prediction Log'!$P331&lt;'Prediction Log'!$D331, "Y", IF('Prediction Log'!$P331='Prediction Log'!$D331, "PUSH", "N")))</f>
        <v/>
      </c>
      <c r="S331" s="56" t="str">
        <f>IF(ISBLANK('Prediction Log'!$M331), "",IF('Prediction Log'!$P331&lt;'Prediction Log'!$E331, "Y", IF('Prediction Log'!$P331='Prediction Log'!$E331, "PUSH", "N")))</f>
        <v/>
      </c>
      <c r="T331" s="66" t="str">
        <f>IF(ISBLANK('Prediction Log'!$M331), "",IF('Prediction Log'!$J331='Prediction Log'!$M331, "Y", "N"))</f>
        <v/>
      </c>
      <c r="U331" s="57" t="str">
        <f>IF(ISBLANK('Prediction Log'!$M331),"",IF('Prediction Log'!$M331='Prediction Log'!$H331, "Y", "N"))</f>
        <v/>
      </c>
      <c r="V331" s="52" t="str">
        <f>IF(ISBLANK('Prediction Log'!$M331), "",IF('Prediction Log'!$H331&lt;&gt;'Prediction Log'!$M331, "Y",IF(AND('Prediction Log'!$D331&gt;0, 'Prediction Log'!$P331&gt;'Prediction Log'!$D331), "Y", IF(AND('Prediction Log'!$D331&lt;0, 'Prediction Log'!$P331&lt;'Prediction Log'!$D331), "Y", IF('Prediction Log'!$P331='Prediction Log'!$D331, "PUSH", "N")))))</f>
        <v/>
      </c>
      <c r="W331" s="53" t="str">
        <f>IF(ISBLANK('Prediction Log'!$M331), "",IF(AND('Prediction Log'!$U331="Y", 'Prediction Log'!$V331="Y"), "Y", "N"))</f>
        <v/>
      </c>
      <c r="X331" s="54" t="str">
        <f>IF(ISBLANK('Prediction Log'!$M331),"",IF('Prediction Log'!$M331='Prediction Log'!$I331, "Y", "N"))</f>
        <v/>
      </c>
      <c r="Y331" s="54" t="str">
        <f>IF(ISBLANK('Prediction Log'!$M331), "", IF('Prediction Log'!$Z331="N", "N", "Y"))</f>
        <v/>
      </c>
      <c r="Z331" s="54" t="str">
        <f>IF(ISBLANK('Prediction Log'!$M331), "",IF('Prediction Log'!$I331&lt;&gt;'Prediction Log'!$M331, "Y",IF(AND('Prediction Log'!$E331&gt;0, 'Prediction Log'!$P331&gt;'Prediction Log'!$E331), "Y", IF(AND('Prediction Log'!$E331&lt;0, 'Prediction Log'!$P331&lt;'Prediction Log'!$E331), "Y", IF('Prediction Log'!$P331='Prediction Log'!$E331, "PUSH", "N")))))</f>
        <v/>
      </c>
      <c r="AA331" s="54" t="str">
        <f>IF(ISBLANK('Prediction Log'!$M331), "",IF(AND('Prediction Log'!$X331="Y", 'Prediction Log'!$Z331="Y"), "Y", "N"))</f>
        <v/>
      </c>
      <c r="AB331" s="53" t="str">
        <f>IF(ISBLANK('Prediction Log'!$M331), "",IF('Prediction Log'!$D331&gt;0, 'Prediction Log'!$P331-'Prediction Log'!$D331, IF('Prediction Log'!$D331&lt;0, -'Prediction Log'!$P331+'Prediction Log'!$D331, "NA")))</f>
        <v/>
      </c>
      <c r="AC331" s="53" t="str">
        <f>IF(ISBLANK('Prediction Log'!$M331), "",ABS('Prediction Log'!$AB331))</f>
        <v/>
      </c>
      <c r="AD331" s="54" t="str">
        <f>IF(ISBLANK('Prediction Log'!$M331), "",IF('Prediction Log'!$E331&gt;0, 'Prediction Log'!$P331-'Prediction Log'!$E331, IF('Prediction Log'!$E331&lt;0, -'Prediction Log'!$P331+'Prediction Log'!$E331, "NA")))</f>
        <v/>
      </c>
      <c r="AE331" s="54" t="str">
        <f>IF(ISBLANK('Prediction Log'!$M331), "",ABS('Prediction Log'!$AD331))</f>
        <v/>
      </c>
    </row>
    <row r="332" spans="1:31" x14ac:dyDescent="0.45">
      <c r="A332" t="str">
        <f>IF(ISBLANK(Games!$B332), "",Games!A332)</f>
        <v/>
      </c>
      <c r="B332" t="str">
        <f>IF(ISBLANK(Games!$B332), "",Games!B332)</f>
        <v/>
      </c>
      <c r="C332" t="str">
        <f>IF(ISBLANK(Games!$B332), "",Games!C332)</f>
        <v/>
      </c>
      <c r="D332" t="str">
        <f>IF(ISBLANK(Games!$B332), "",Games!D332)</f>
        <v/>
      </c>
      <c r="E332" t="str">
        <f>IF(ISBLANK(Games!$B332), "",Games!E332)</f>
        <v/>
      </c>
      <c r="F332" s="30">
        <f>'Calc - Win Probability'!N332</f>
        <v>0</v>
      </c>
      <c r="G332" s="28">
        <f>Games!H332</f>
        <v>0</v>
      </c>
      <c r="H332" s="64" t="str">
        <f>IF(ISBLANK(Games!B332), "", IF('Prediction Log'!$D332&lt;0, 'Prediction Log'!$B332, 'Prediction Log'!$C332))</f>
        <v/>
      </c>
      <c r="I332" s="60" t="str">
        <f>IF(ISBLANK(Games!$B332), "",Games!F332)</f>
        <v/>
      </c>
      <c r="J332" s="60" t="str">
        <f>IF('Prediction Log'!$F332&gt;0.5, 'Prediction Log'!$B332, IF('Prediction Log'!$F332&lt;0.5, 'Prediction Log'!$C332, "PICK"))</f>
        <v/>
      </c>
      <c r="K332" s="62" t="str">
        <f>IF(ISBLANK(Games!B332), "",IF('Prediction Log'!$J332='Prediction Log'!$B332, 'Prediction Log'!$F332, 1-'Prediction Log'!$F332))</f>
        <v/>
      </c>
      <c r="L332" s="28" t="str">
        <f>IF(ISBLANK(Games!$B332), "",Games!I332)</f>
        <v/>
      </c>
      <c r="P332" s="48" t="str">
        <f>IF(ISBLANK('Prediction Log'!$N332), "",'Prediction Log'!$O332-'Prediction Log'!$N332)</f>
        <v/>
      </c>
      <c r="Q332" s="55" t="str">
        <f>IF(ISBLANK('Prediction Log'!$N332), "",IF('Prediction Log'!$M332&lt;&gt;'Prediction Log'!$H332, "Y", IF(AND('Prediction Log'!$M332='Prediction Log'!$H332, ABS((-1*'Prediction Log'!$P332))&gt;ABS('Prediction Log'!$D332)), "Y", IF('Prediction Log'!$D332='Prediction Log'!$P332, "PUSH", "N"))))</f>
        <v/>
      </c>
      <c r="R332" s="56" t="str">
        <f>IF(ISBLANK('Prediction Log'!$M332), "",IF('Prediction Log'!$P332&lt;'Prediction Log'!$D332, "Y", IF('Prediction Log'!$P332='Prediction Log'!$D332, "PUSH", "N")))</f>
        <v/>
      </c>
      <c r="S332" s="56" t="str">
        <f>IF(ISBLANK('Prediction Log'!$M332), "",IF('Prediction Log'!$P332&lt;'Prediction Log'!$E332, "Y", IF('Prediction Log'!$P332='Prediction Log'!$E332, "PUSH", "N")))</f>
        <v/>
      </c>
      <c r="T332" s="66" t="str">
        <f>IF(ISBLANK('Prediction Log'!$M332), "",IF('Prediction Log'!$J332='Prediction Log'!$M332, "Y", "N"))</f>
        <v/>
      </c>
      <c r="U332" s="57" t="str">
        <f>IF(ISBLANK('Prediction Log'!$M332),"",IF('Prediction Log'!$M332='Prediction Log'!$H332, "Y", "N"))</f>
        <v/>
      </c>
      <c r="V332" s="52" t="str">
        <f>IF(ISBLANK('Prediction Log'!$M332), "",IF('Prediction Log'!$H332&lt;&gt;'Prediction Log'!$M332, "Y",IF(AND('Prediction Log'!$D332&gt;0, 'Prediction Log'!$P332&gt;'Prediction Log'!$D332), "Y", IF(AND('Prediction Log'!$D332&lt;0, 'Prediction Log'!$P332&lt;'Prediction Log'!$D332), "Y", IF('Prediction Log'!$P332='Prediction Log'!$D332, "PUSH", "N")))))</f>
        <v/>
      </c>
      <c r="W332" s="53" t="str">
        <f>IF(ISBLANK('Prediction Log'!$M332), "",IF(AND('Prediction Log'!$U332="Y", 'Prediction Log'!$V332="Y"), "Y", "N"))</f>
        <v/>
      </c>
      <c r="X332" s="54" t="str">
        <f>IF(ISBLANK('Prediction Log'!$M332),"",IF('Prediction Log'!$M332='Prediction Log'!$I332, "Y", "N"))</f>
        <v/>
      </c>
      <c r="Y332" s="54" t="str">
        <f>IF(ISBLANK('Prediction Log'!$M332), "", IF('Prediction Log'!$Z332="N", "N", "Y"))</f>
        <v/>
      </c>
      <c r="Z332" s="54" t="str">
        <f>IF(ISBLANK('Prediction Log'!$M332), "",IF('Prediction Log'!$I332&lt;&gt;'Prediction Log'!$M332, "Y",IF(AND('Prediction Log'!$E332&gt;0, 'Prediction Log'!$P332&gt;'Prediction Log'!$E332), "Y", IF(AND('Prediction Log'!$E332&lt;0, 'Prediction Log'!$P332&lt;'Prediction Log'!$E332), "Y", IF('Prediction Log'!$P332='Prediction Log'!$E332, "PUSH", "N")))))</f>
        <v/>
      </c>
      <c r="AA332" s="54" t="str">
        <f>IF(ISBLANK('Prediction Log'!$M332), "",IF(AND('Prediction Log'!$X332="Y", 'Prediction Log'!$Z332="Y"), "Y", "N"))</f>
        <v/>
      </c>
      <c r="AB332" s="53" t="str">
        <f>IF(ISBLANK('Prediction Log'!$M332), "",IF('Prediction Log'!$D332&gt;0, 'Prediction Log'!$P332-'Prediction Log'!$D332, IF('Prediction Log'!$D332&lt;0, -'Prediction Log'!$P332+'Prediction Log'!$D332, "NA")))</f>
        <v/>
      </c>
      <c r="AC332" s="53" t="str">
        <f>IF(ISBLANK('Prediction Log'!$M332), "",ABS('Prediction Log'!$AB332))</f>
        <v/>
      </c>
      <c r="AD332" s="54" t="str">
        <f>IF(ISBLANK('Prediction Log'!$M332), "",IF('Prediction Log'!$E332&gt;0, 'Prediction Log'!$P332-'Prediction Log'!$E332, IF('Prediction Log'!$E332&lt;0, -'Prediction Log'!$P332+'Prediction Log'!$E332, "NA")))</f>
        <v/>
      </c>
      <c r="AE332" s="54" t="str">
        <f>IF(ISBLANK('Prediction Log'!$M332), "",ABS('Prediction Log'!$AD332))</f>
        <v/>
      </c>
    </row>
    <row r="333" spans="1:31" x14ac:dyDescent="0.45">
      <c r="A333" t="str">
        <f>IF(ISBLANK(Games!$B333), "",Games!A333)</f>
        <v/>
      </c>
      <c r="B333" t="str">
        <f>IF(ISBLANK(Games!$B333), "",Games!B333)</f>
        <v/>
      </c>
      <c r="C333" t="str">
        <f>IF(ISBLANK(Games!$B333), "",Games!C333)</f>
        <v/>
      </c>
      <c r="D333" t="str">
        <f>IF(ISBLANK(Games!$B333), "",Games!D333)</f>
        <v/>
      </c>
      <c r="E333" t="str">
        <f>IF(ISBLANK(Games!$B333), "",Games!E333)</f>
        <v/>
      </c>
      <c r="F333" s="30">
        <f>'Calc - Win Probability'!N333</f>
        <v>0</v>
      </c>
      <c r="G333" s="28">
        <f>Games!H333</f>
        <v>0</v>
      </c>
      <c r="H333" s="64" t="str">
        <f>IF(ISBLANK(Games!B333), "", IF('Prediction Log'!$D333&lt;0, 'Prediction Log'!$B333, 'Prediction Log'!$C333))</f>
        <v/>
      </c>
      <c r="I333" s="60" t="str">
        <f>IF(ISBLANK(Games!$B333), "",Games!F333)</f>
        <v/>
      </c>
      <c r="J333" s="60" t="str">
        <f>IF('Prediction Log'!$F333&gt;0.5, 'Prediction Log'!$B333, IF('Prediction Log'!$F333&lt;0.5, 'Prediction Log'!$C333, "PICK"))</f>
        <v/>
      </c>
      <c r="K333" s="62" t="str">
        <f>IF(ISBLANK(Games!B333), "",IF('Prediction Log'!$J333='Prediction Log'!$B333, 'Prediction Log'!$F333, 1-'Prediction Log'!$F333))</f>
        <v/>
      </c>
      <c r="L333" s="28" t="str">
        <f>IF(ISBLANK(Games!$B333), "",Games!I333)</f>
        <v/>
      </c>
      <c r="P333" s="48" t="str">
        <f>IF(ISBLANK('Prediction Log'!$N333), "",'Prediction Log'!$O333-'Prediction Log'!$N333)</f>
        <v/>
      </c>
      <c r="Q333" s="55" t="str">
        <f>IF(ISBLANK('Prediction Log'!$N333), "",IF('Prediction Log'!$M333&lt;&gt;'Prediction Log'!$H333, "Y", IF(AND('Prediction Log'!$M333='Prediction Log'!$H333, ABS((-1*'Prediction Log'!$P333))&gt;ABS('Prediction Log'!$D333)), "Y", IF('Prediction Log'!$D333='Prediction Log'!$P333, "PUSH", "N"))))</f>
        <v/>
      </c>
      <c r="R333" s="56" t="str">
        <f>IF(ISBLANK('Prediction Log'!$M333), "",IF('Prediction Log'!$P333&lt;'Prediction Log'!$D333, "Y", IF('Prediction Log'!$P333='Prediction Log'!$D333, "PUSH", "N")))</f>
        <v/>
      </c>
      <c r="S333" s="56" t="str">
        <f>IF(ISBLANK('Prediction Log'!$M333), "",IF('Prediction Log'!$P333&lt;'Prediction Log'!$E333, "Y", IF('Prediction Log'!$P333='Prediction Log'!$E333, "PUSH", "N")))</f>
        <v/>
      </c>
      <c r="T333" s="66" t="str">
        <f>IF(ISBLANK('Prediction Log'!$M333), "",IF('Prediction Log'!$J333='Prediction Log'!$M333, "Y", "N"))</f>
        <v/>
      </c>
      <c r="U333" s="57" t="str">
        <f>IF(ISBLANK('Prediction Log'!$M333),"",IF('Prediction Log'!$M333='Prediction Log'!$H333, "Y", "N"))</f>
        <v/>
      </c>
      <c r="V333" s="52" t="str">
        <f>IF(ISBLANK('Prediction Log'!$M333), "",IF('Prediction Log'!$H333&lt;&gt;'Prediction Log'!$M333, "Y",IF(AND('Prediction Log'!$D333&gt;0, 'Prediction Log'!$P333&gt;'Prediction Log'!$D333), "Y", IF(AND('Prediction Log'!$D333&lt;0, 'Prediction Log'!$P333&lt;'Prediction Log'!$D333), "Y", IF('Prediction Log'!$P333='Prediction Log'!$D333, "PUSH", "N")))))</f>
        <v/>
      </c>
      <c r="W333" s="53" t="str">
        <f>IF(ISBLANK('Prediction Log'!$M333), "",IF(AND('Prediction Log'!$U333="Y", 'Prediction Log'!$V333="Y"), "Y", "N"))</f>
        <v/>
      </c>
      <c r="X333" s="54" t="str">
        <f>IF(ISBLANK('Prediction Log'!$M333),"",IF('Prediction Log'!$M333='Prediction Log'!$I333, "Y", "N"))</f>
        <v/>
      </c>
      <c r="Y333" s="54" t="str">
        <f>IF(ISBLANK('Prediction Log'!$M333), "", IF('Prediction Log'!$Z333="N", "N", "Y"))</f>
        <v/>
      </c>
      <c r="Z333" s="54" t="str">
        <f>IF(ISBLANK('Prediction Log'!$M333), "",IF('Prediction Log'!$I333&lt;&gt;'Prediction Log'!$M333, "Y",IF(AND('Prediction Log'!$E333&gt;0, 'Prediction Log'!$P333&gt;'Prediction Log'!$E333), "Y", IF(AND('Prediction Log'!$E333&lt;0, 'Prediction Log'!$P333&lt;'Prediction Log'!$E333), "Y", IF('Prediction Log'!$P333='Prediction Log'!$E333, "PUSH", "N")))))</f>
        <v/>
      </c>
      <c r="AA333" s="54" t="str">
        <f>IF(ISBLANK('Prediction Log'!$M333), "",IF(AND('Prediction Log'!$X333="Y", 'Prediction Log'!$Z333="Y"), "Y", "N"))</f>
        <v/>
      </c>
      <c r="AB333" s="53" t="str">
        <f>IF(ISBLANK('Prediction Log'!$M333), "",IF('Prediction Log'!$D333&gt;0, 'Prediction Log'!$P333-'Prediction Log'!$D333, IF('Prediction Log'!$D333&lt;0, -'Prediction Log'!$P333+'Prediction Log'!$D333, "NA")))</f>
        <v/>
      </c>
      <c r="AC333" s="53" t="str">
        <f>IF(ISBLANK('Prediction Log'!$M333), "",ABS('Prediction Log'!$AB333))</f>
        <v/>
      </c>
      <c r="AD333" s="54" t="str">
        <f>IF(ISBLANK('Prediction Log'!$M333), "",IF('Prediction Log'!$E333&gt;0, 'Prediction Log'!$P333-'Prediction Log'!$E333, IF('Prediction Log'!$E333&lt;0, -'Prediction Log'!$P333+'Prediction Log'!$E333, "NA")))</f>
        <v/>
      </c>
      <c r="AE333" s="54" t="str">
        <f>IF(ISBLANK('Prediction Log'!$M333), "",ABS('Prediction Log'!$AD333))</f>
        <v/>
      </c>
    </row>
    <row r="334" spans="1:31" x14ac:dyDescent="0.45">
      <c r="A334" t="str">
        <f>IF(ISBLANK(Games!$B334), "",Games!A334)</f>
        <v/>
      </c>
      <c r="B334" t="str">
        <f>IF(ISBLANK(Games!$B334), "",Games!B334)</f>
        <v/>
      </c>
      <c r="C334" t="str">
        <f>IF(ISBLANK(Games!$B334), "",Games!C334)</f>
        <v/>
      </c>
      <c r="D334" t="str">
        <f>IF(ISBLANK(Games!$B334), "",Games!D334)</f>
        <v/>
      </c>
      <c r="E334" t="str">
        <f>IF(ISBLANK(Games!$B334), "",Games!E334)</f>
        <v/>
      </c>
      <c r="F334" s="30">
        <f>'Calc - Win Probability'!N334</f>
        <v>0</v>
      </c>
      <c r="G334" s="28">
        <f>Games!H334</f>
        <v>0</v>
      </c>
      <c r="H334" s="64" t="str">
        <f>IF(ISBLANK(Games!B334), "", IF('Prediction Log'!$D334&lt;0, 'Prediction Log'!$B334, 'Prediction Log'!$C334))</f>
        <v/>
      </c>
      <c r="I334" s="60" t="str">
        <f>IF(ISBLANK(Games!$B334), "",Games!F334)</f>
        <v/>
      </c>
      <c r="J334" s="60" t="str">
        <f>IF('Prediction Log'!$F334&gt;0.5, 'Prediction Log'!$B334, IF('Prediction Log'!$F334&lt;0.5, 'Prediction Log'!$C334, "PICK"))</f>
        <v/>
      </c>
      <c r="K334" s="62" t="str">
        <f>IF(ISBLANK(Games!B334), "",IF('Prediction Log'!$J334='Prediction Log'!$B334, 'Prediction Log'!$F334, 1-'Prediction Log'!$F334))</f>
        <v/>
      </c>
      <c r="L334" s="28" t="str">
        <f>IF(ISBLANK(Games!$B334), "",Games!I334)</f>
        <v/>
      </c>
      <c r="P334" s="48" t="str">
        <f>IF(ISBLANK('Prediction Log'!$N334), "",'Prediction Log'!$O334-'Prediction Log'!$N334)</f>
        <v/>
      </c>
      <c r="Q334" s="55" t="str">
        <f>IF(ISBLANK('Prediction Log'!$N334), "",IF('Prediction Log'!$M334&lt;&gt;'Prediction Log'!$H334, "Y", IF(AND('Prediction Log'!$M334='Prediction Log'!$H334, ABS((-1*'Prediction Log'!$P334))&gt;ABS('Prediction Log'!$D334)), "Y", IF('Prediction Log'!$D334='Prediction Log'!$P334, "PUSH", "N"))))</f>
        <v/>
      </c>
      <c r="R334" s="56" t="str">
        <f>IF(ISBLANK('Prediction Log'!$M334), "",IF('Prediction Log'!$P334&lt;'Prediction Log'!$D334, "Y", IF('Prediction Log'!$P334='Prediction Log'!$D334, "PUSH", "N")))</f>
        <v/>
      </c>
      <c r="S334" s="56" t="str">
        <f>IF(ISBLANK('Prediction Log'!$M334), "",IF('Prediction Log'!$P334&lt;'Prediction Log'!$E334, "Y", IF('Prediction Log'!$P334='Prediction Log'!$E334, "PUSH", "N")))</f>
        <v/>
      </c>
      <c r="T334" s="66" t="str">
        <f>IF(ISBLANK('Prediction Log'!$M334), "",IF('Prediction Log'!$J334='Prediction Log'!$M334, "Y", "N"))</f>
        <v/>
      </c>
      <c r="U334" s="57" t="str">
        <f>IF(ISBLANK('Prediction Log'!$M334),"",IF('Prediction Log'!$M334='Prediction Log'!$H334, "Y", "N"))</f>
        <v/>
      </c>
      <c r="V334" s="52" t="str">
        <f>IF(ISBLANK('Prediction Log'!$M334), "",IF('Prediction Log'!$H334&lt;&gt;'Prediction Log'!$M334, "Y",IF(AND('Prediction Log'!$D334&gt;0, 'Prediction Log'!$P334&gt;'Prediction Log'!$D334), "Y", IF(AND('Prediction Log'!$D334&lt;0, 'Prediction Log'!$P334&lt;'Prediction Log'!$D334), "Y", IF('Prediction Log'!$P334='Prediction Log'!$D334, "PUSH", "N")))))</f>
        <v/>
      </c>
      <c r="W334" s="53" t="str">
        <f>IF(ISBLANK('Prediction Log'!$M334), "",IF(AND('Prediction Log'!$U334="Y", 'Prediction Log'!$V334="Y"), "Y", "N"))</f>
        <v/>
      </c>
      <c r="X334" s="54" t="str">
        <f>IF(ISBLANK('Prediction Log'!$M334),"",IF('Prediction Log'!$M334='Prediction Log'!$I334, "Y", "N"))</f>
        <v/>
      </c>
      <c r="Y334" s="54" t="str">
        <f>IF(ISBLANK('Prediction Log'!$M334), "", IF('Prediction Log'!$Z334="N", "N", "Y"))</f>
        <v/>
      </c>
      <c r="Z334" s="54" t="str">
        <f>IF(ISBLANK('Prediction Log'!$M334), "",IF('Prediction Log'!$I334&lt;&gt;'Prediction Log'!$M334, "Y",IF(AND('Prediction Log'!$E334&gt;0, 'Prediction Log'!$P334&gt;'Prediction Log'!$E334), "Y", IF(AND('Prediction Log'!$E334&lt;0, 'Prediction Log'!$P334&lt;'Prediction Log'!$E334), "Y", IF('Prediction Log'!$P334='Prediction Log'!$E334, "PUSH", "N")))))</f>
        <v/>
      </c>
      <c r="AA334" s="54" t="str">
        <f>IF(ISBLANK('Prediction Log'!$M334), "",IF(AND('Prediction Log'!$X334="Y", 'Prediction Log'!$Z334="Y"), "Y", "N"))</f>
        <v/>
      </c>
      <c r="AB334" s="53" t="str">
        <f>IF(ISBLANK('Prediction Log'!$M334), "",IF('Prediction Log'!$D334&gt;0, 'Prediction Log'!$P334-'Prediction Log'!$D334, IF('Prediction Log'!$D334&lt;0, -'Prediction Log'!$P334+'Prediction Log'!$D334, "NA")))</f>
        <v/>
      </c>
      <c r="AC334" s="53" t="str">
        <f>IF(ISBLANK('Prediction Log'!$M334), "",ABS('Prediction Log'!$AB334))</f>
        <v/>
      </c>
      <c r="AD334" s="54" t="str">
        <f>IF(ISBLANK('Prediction Log'!$M334), "",IF('Prediction Log'!$E334&gt;0, 'Prediction Log'!$P334-'Prediction Log'!$E334, IF('Prediction Log'!$E334&lt;0, -'Prediction Log'!$P334+'Prediction Log'!$E334, "NA")))</f>
        <v/>
      </c>
      <c r="AE334" s="54" t="str">
        <f>IF(ISBLANK('Prediction Log'!$M334), "",ABS('Prediction Log'!$AD334))</f>
        <v/>
      </c>
    </row>
    <row r="335" spans="1:31" x14ac:dyDescent="0.45">
      <c r="A335" t="str">
        <f>IF(ISBLANK(Games!$B335), "",Games!A335)</f>
        <v/>
      </c>
      <c r="B335" t="str">
        <f>IF(ISBLANK(Games!$B335), "",Games!B335)</f>
        <v/>
      </c>
      <c r="C335" t="str">
        <f>IF(ISBLANK(Games!$B335), "",Games!C335)</f>
        <v/>
      </c>
      <c r="D335" t="str">
        <f>IF(ISBLANK(Games!$B335), "",Games!D335)</f>
        <v/>
      </c>
      <c r="E335" t="str">
        <f>IF(ISBLANK(Games!$B335), "",Games!E335)</f>
        <v/>
      </c>
      <c r="F335" s="30">
        <f>'Calc - Win Probability'!N335</f>
        <v>0</v>
      </c>
      <c r="G335" s="28">
        <f>Games!H335</f>
        <v>0</v>
      </c>
      <c r="H335" s="64" t="str">
        <f>IF(ISBLANK(Games!B335), "", IF('Prediction Log'!$D335&lt;0, 'Prediction Log'!$B335, 'Prediction Log'!$C335))</f>
        <v/>
      </c>
      <c r="I335" s="60" t="str">
        <f>IF(ISBLANK(Games!$B335), "",Games!F335)</f>
        <v/>
      </c>
      <c r="J335" s="60" t="str">
        <f>IF('Prediction Log'!$F335&gt;0.5, 'Prediction Log'!$B335, IF('Prediction Log'!$F335&lt;0.5, 'Prediction Log'!$C335, "PICK"))</f>
        <v/>
      </c>
      <c r="K335" s="62" t="str">
        <f>IF(ISBLANK(Games!B335), "",IF('Prediction Log'!$J335='Prediction Log'!$B335, 'Prediction Log'!$F335, 1-'Prediction Log'!$F335))</f>
        <v/>
      </c>
      <c r="L335" s="28" t="str">
        <f>IF(ISBLANK(Games!$B335), "",Games!I335)</f>
        <v/>
      </c>
      <c r="P335" s="48" t="str">
        <f>IF(ISBLANK('Prediction Log'!$N335), "",'Prediction Log'!$O335-'Prediction Log'!$N335)</f>
        <v/>
      </c>
      <c r="Q335" s="55" t="str">
        <f>IF(ISBLANK('Prediction Log'!$N335), "",IF('Prediction Log'!$M335&lt;&gt;'Prediction Log'!$H335, "Y", IF(AND('Prediction Log'!$M335='Prediction Log'!$H335, ABS((-1*'Prediction Log'!$P335))&gt;ABS('Prediction Log'!$D335)), "Y", IF('Prediction Log'!$D335='Prediction Log'!$P335, "PUSH", "N"))))</f>
        <v/>
      </c>
      <c r="R335" s="56" t="str">
        <f>IF(ISBLANK('Prediction Log'!$M335), "",IF('Prediction Log'!$P335&lt;'Prediction Log'!$D335, "Y", IF('Prediction Log'!$P335='Prediction Log'!$D335, "PUSH", "N")))</f>
        <v/>
      </c>
      <c r="S335" s="56" t="str">
        <f>IF(ISBLANK('Prediction Log'!$M335), "",IF('Prediction Log'!$P335&lt;'Prediction Log'!$E335, "Y", IF('Prediction Log'!$P335='Prediction Log'!$E335, "PUSH", "N")))</f>
        <v/>
      </c>
      <c r="T335" s="66" t="str">
        <f>IF(ISBLANK('Prediction Log'!$M335), "",IF('Prediction Log'!$J335='Prediction Log'!$M335, "Y", "N"))</f>
        <v/>
      </c>
      <c r="U335" s="57" t="str">
        <f>IF(ISBLANK('Prediction Log'!$M335),"",IF('Prediction Log'!$M335='Prediction Log'!$H335, "Y", "N"))</f>
        <v/>
      </c>
      <c r="V335" s="52" t="str">
        <f>IF(ISBLANK('Prediction Log'!$M335), "",IF('Prediction Log'!$H335&lt;&gt;'Prediction Log'!$M335, "Y",IF(AND('Prediction Log'!$D335&gt;0, 'Prediction Log'!$P335&gt;'Prediction Log'!$D335), "Y", IF(AND('Prediction Log'!$D335&lt;0, 'Prediction Log'!$P335&lt;'Prediction Log'!$D335), "Y", IF('Prediction Log'!$P335='Prediction Log'!$D335, "PUSH", "N")))))</f>
        <v/>
      </c>
      <c r="W335" s="53" t="str">
        <f>IF(ISBLANK('Prediction Log'!$M335), "",IF(AND('Prediction Log'!$U335="Y", 'Prediction Log'!$V335="Y"), "Y", "N"))</f>
        <v/>
      </c>
      <c r="X335" s="54" t="str">
        <f>IF(ISBLANK('Prediction Log'!$M335),"",IF('Prediction Log'!$M335='Prediction Log'!$I335, "Y", "N"))</f>
        <v/>
      </c>
      <c r="Y335" s="54" t="str">
        <f>IF(ISBLANK('Prediction Log'!$M335), "", IF('Prediction Log'!$Z335="N", "N", "Y"))</f>
        <v/>
      </c>
      <c r="Z335" s="54" t="str">
        <f>IF(ISBLANK('Prediction Log'!$M335), "",IF('Prediction Log'!$I335&lt;&gt;'Prediction Log'!$M335, "Y",IF(AND('Prediction Log'!$E335&gt;0, 'Prediction Log'!$P335&gt;'Prediction Log'!$E335), "Y", IF(AND('Prediction Log'!$E335&lt;0, 'Prediction Log'!$P335&lt;'Prediction Log'!$E335), "Y", IF('Prediction Log'!$P335='Prediction Log'!$E335, "PUSH", "N")))))</f>
        <v/>
      </c>
      <c r="AA335" s="54" t="str">
        <f>IF(ISBLANK('Prediction Log'!$M335), "",IF(AND('Prediction Log'!$X335="Y", 'Prediction Log'!$Z335="Y"), "Y", "N"))</f>
        <v/>
      </c>
      <c r="AB335" s="53" t="str">
        <f>IF(ISBLANK('Prediction Log'!$M335), "",IF('Prediction Log'!$D335&gt;0, 'Prediction Log'!$P335-'Prediction Log'!$D335, IF('Prediction Log'!$D335&lt;0, -'Prediction Log'!$P335+'Prediction Log'!$D335, "NA")))</f>
        <v/>
      </c>
      <c r="AC335" s="53" t="str">
        <f>IF(ISBLANK('Prediction Log'!$M335), "",ABS('Prediction Log'!$AB335))</f>
        <v/>
      </c>
      <c r="AD335" s="54" t="str">
        <f>IF(ISBLANK('Prediction Log'!$M335), "",IF('Prediction Log'!$E335&gt;0, 'Prediction Log'!$P335-'Prediction Log'!$E335, IF('Prediction Log'!$E335&lt;0, -'Prediction Log'!$P335+'Prediction Log'!$E335, "NA")))</f>
        <v/>
      </c>
      <c r="AE335" s="54" t="str">
        <f>IF(ISBLANK('Prediction Log'!$M335), "",ABS('Prediction Log'!$AD335))</f>
        <v/>
      </c>
    </row>
    <row r="336" spans="1:31" x14ac:dyDescent="0.45">
      <c r="A336" t="str">
        <f>IF(ISBLANK(Games!$B336), "",Games!A336)</f>
        <v/>
      </c>
      <c r="B336" t="str">
        <f>IF(ISBLANK(Games!$B336), "",Games!B336)</f>
        <v/>
      </c>
      <c r="C336" t="str">
        <f>IF(ISBLANK(Games!$B336), "",Games!C336)</f>
        <v/>
      </c>
      <c r="D336" t="str">
        <f>IF(ISBLANK(Games!$B336), "",Games!D336)</f>
        <v/>
      </c>
      <c r="E336" t="str">
        <f>IF(ISBLANK(Games!$B336), "",Games!E336)</f>
        <v/>
      </c>
      <c r="F336" s="30">
        <f>'Calc - Win Probability'!N336</f>
        <v>0</v>
      </c>
      <c r="G336" s="28">
        <f>Games!H336</f>
        <v>0</v>
      </c>
      <c r="H336" s="64" t="str">
        <f>IF(ISBLANK(Games!B336), "", IF('Prediction Log'!$D336&lt;0, 'Prediction Log'!$B336, 'Prediction Log'!$C336))</f>
        <v/>
      </c>
      <c r="I336" s="60" t="str">
        <f>IF(ISBLANK(Games!$B336), "",Games!F336)</f>
        <v/>
      </c>
      <c r="J336" s="60" t="str">
        <f>IF('Prediction Log'!$F336&gt;0.5, 'Prediction Log'!$B336, IF('Prediction Log'!$F336&lt;0.5, 'Prediction Log'!$C336, "PICK"))</f>
        <v/>
      </c>
      <c r="K336" s="62" t="str">
        <f>IF(ISBLANK(Games!B336), "",IF('Prediction Log'!$J336='Prediction Log'!$B336, 'Prediction Log'!$F336, 1-'Prediction Log'!$F336))</f>
        <v/>
      </c>
      <c r="L336" s="28" t="str">
        <f>IF(ISBLANK(Games!$B336), "",Games!I336)</f>
        <v/>
      </c>
      <c r="P336" s="48" t="str">
        <f>IF(ISBLANK('Prediction Log'!$N336), "",'Prediction Log'!$O336-'Prediction Log'!$N336)</f>
        <v/>
      </c>
      <c r="Q336" s="55" t="str">
        <f>IF(ISBLANK('Prediction Log'!$N336), "",IF('Prediction Log'!$M336&lt;&gt;'Prediction Log'!$H336, "Y", IF(AND('Prediction Log'!$M336='Prediction Log'!$H336, ABS((-1*'Prediction Log'!$P336))&gt;ABS('Prediction Log'!$D336)), "Y", IF('Prediction Log'!$D336='Prediction Log'!$P336, "PUSH", "N"))))</f>
        <v/>
      </c>
      <c r="R336" s="56" t="str">
        <f>IF(ISBLANK('Prediction Log'!$M336), "",IF('Prediction Log'!$P336&lt;'Prediction Log'!$D336, "Y", IF('Prediction Log'!$P336='Prediction Log'!$D336, "PUSH", "N")))</f>
        <v/>
      </c>
      <c r="S336" s="56" t="str">
        <f>IF(ISBLANK('Prediction Log'!$M336), "",IF('Prediction Log'!$P336&lt;'Prediction Log'!$E336, "Y", IF('Prediction Log'!$P336='Prediction Log'!$E336, "PUSH", "N")))</f>
        <v/>
      </c>
      <c r="T336" s="66" t="str">
        <f>IF(ISBLANK('Prediction Log'!$M336), "",IF('Prediction Log'!$J336='Prediction Log'!$M336, "Y", "N"))</f>
        <v/>
      </c>
      <c r="U336" s="57" t="str">
        <f>IF(ISBLANK('Prediction Log'!$M336),"",IF('Prediction Log'!$M336='Prediction Log'!$H336, "Y", "N"))</f>
        <v/>
      </c>
      <c r="V336" s="52" t="str">
        <f>IF(ISBLANK('Prediction Log'!$M336), "",IF('Prediction Log'!$H336&lt;&gt;'Prediction Log'!$M336, "Y",IF(AND('Prediction Log'!$D336&gt;0, 'Prediction Log'!$P336&gt;'Prediction Log'!$D336), "Y", IF(AND('Prediction Log'!$D336&lt;0, 'Prediction Log'!$P336&lt;'Prediction Log'!$D336), "Y", IF('Prediction Log'!$P336='Prediction Log'!$D336, "PUSH", "N")))))</f>
        <v/>
      </c>
      <c r="W336" s="53" t="str">
        <f>IF(ISBLANK('Prediction Log'!$M336), "",IF(AND('Prediction Log'!$U336="Y", 'Prediction Log'!$V336="Y"), "Y", "N"))</f>
        <v/>
      </c>
      <c r="X336" s="54" t="str">
        <f>IF(ISBLANK('Prediction Log'!$M336),"",IF('Prediction Log'!$M336='Prediction Log'!$I336, "Y", "N"))</f>
        <v/>
      </c>
      <c r="Y336" s="54" t="str">
        <f>IF(ISBLANK('Prediction Log'!$M336), "", IF('Prediction Log'!$Z336="N", "N", "Y"))</f>
        <v/>
      </c>
      <c r="Z336" s="54" t="str">
        <f>IF(ISBLANK('Prediction Log'!$M336), "",IF('Prediction Log'!$I336&lt;&gt;'Prediction Log'!$M336, "Y",IF(AND('Prediction Log'!$E336&gt;0, 'Prediction Log'!$P336&gt;'Prediction Log'!$E336), "Y", IF(AND('Prediction Log'!$E336&lt;0, 'Prediction Log'!$P336&lt;'Prediction Log'!$E336), "Y", IF('Prediction Log'!$P336='Prediction Log'!$E336, "PUSH", "N")))))</f>
        <v/>
      </c>
      <c r="AA336" s="54" t="str">
        <f>IF(ISBLANK('Prediction Log'!$M336), "",IF(AND('Prediction Log'!$X336="Y", 'Prediction Log'!$Z336="Y"), "Y", "N"))</f>
        <v/>
      </c>
      <c r="AB336" s="53" t="str">
        <f>IF(ISBLANK('Prediction Log'!$M336), "",IF('Prediction Log'!$D336&gt;0, 'Prediction Log'!$P336-'Prediction Log'!$D336, IF('Prediction Log'!$D336&lt;0, -'Prediction Log'!$P336+'Prediction Log'!$D336, "NA")))</f>
        <v/>
      </c>
      <c r="AC336" s="53" t="str">
        <f>IF(ISBLANK('Prediction Log'!$M336), "",ABS('Prediction Log'!$AB336))</f>
        <v/>
      </c>
      <c r="AD336" s="54" t="str">
        <f>IF(ISBLANK('Prediction Log'!$M336), "",IF('Prediction Log'!$E336&gt;0, 'Prediction Log'!$P336-'Prediction Log'!$E336, IF('Prediction Log'!$E336&lt;0, -'Prediction Log'!$P336+'Prediction Log'!$E336, "NA")))</f>
        <v/>
      </c>
      <c r="AE336" s="54" t="str">
        <f>IF(ISBLANK('Prediction Log'!$M336), "",ABS('Prediction Log'!$AD336))</f>
        <v/>
      </c>
    </row>
    <row r="337" spans="1:31" x14ac:dyDescent="0.45">
      <c r="A337" t="str">
        <f>IF(ISBLANK(Games!$B337), "",Games!A337)</f>
        <v/>
      </c>
      <c r="B337" t="str">
        <f>IF(ISBLANK(Games!$B337), "",Games!B337)</f>
        <v/>
      </c>
      <c r="C337" t="str">
        <f>IF(ISBLANK(Games!$B337), "",Games!C337)</f>
        <v/>
      </c>
      <c r="D337" t="str">
        <f>IF(ISBLANK(Games!$B337), "",Games!D337)</f>
        <v/>
      </c>
      <c r="E337" t="str">
        <f>IF(ISBLANK(Games!$B337), "",Games!E337)</f>
        <v/>
      </c>
      <c r="F337" s="30">
        <f>'Calc - Win Probability'!N337</f>
        <v>0</v>
      </c>
      <c r="G337" s="28">
        <f>Games!H337</f>
        <v>0</v>
      </c>
      <c r="H337" s="64" t="str">
        <f>IF(ISBLANK(Games!B337), "", IF('Prediction Log'!$D337&lt;0, 'Prediction Log'!$B337, 'Prediction Log'!$C337))</f>
        <v/>
      </c>
      <c r="I337" s="60" t="str">
        <f>IF(ISBLANK(Games!$B337), "",Games!F337)</f>
        <v/>
      </c>
      <c r="J337" s="60" t="str">
        <f>IF('Prediction Log'!$F337&gt;0.5, 'Prediction Log'!$B337, IF('Prediction Log'!$F337&lt;0.5, 'Prediction Log'!$C337, "PICK"))</f>
        <v/>
      </c>
      <c r="K337" s="62" t="str">
        <f>IF(ISBLANK(Games!B337), "",IF('Prediction Log'!$J337='Prediction Log'!$B337, 'Prediction Log'!$F337, 1-'Prediction Log'!$F337))</f>
        <v/>
      </c>
      <c r="L337" s="28" t="str">
        <f>IF(ISBLANK(Games!$B337), "",Games!I337)</f>
        <v/>
      </c>
      <c r="P337" s="48" t="str">
        <f>IF(ISBLANK('Prediction Log'!$N337), "",'Prediction Log'!$O337-'Prediction Log'!$N337)</f>
        <v/>
      </c>
      <c r="Q337" s="55" t="str">
        <f>IF(ISBLANK('Prediction Log'!$N337), "",IF('Prediction Log'!$M337&lt;&gt;'Prediction Log'!$H337, "Y", IF(AND('Prediction Log'!$M337='Prediction Log'!$H337, ABS((-1*'Prediction Log'!$P337))&gt;ABS('Prediction Log'!$D337)), "Y", IF('Prediction Log'!$D337='Prediction Log'!$P337, "PUSH", "N"))))</f>
        <v/>
      </c>
      <c r="R337" s="56" t="str">
        <f>IF(ISBLANK('Prediction Log'!$M337), "",IF('Prediction Log'!$P337&lt;'Prediction Log'!$D337, "Y", IF('Prediction Log'!$P337='Prediction Log'!$D337, "PUSH", "N")))</f>
        <v/>
      </c>
      <c r="S337" s="56" t="str">
        <f>IF(ISBLANK('Prediction Log'!$M337), "",IF('Prediction Log'!$P337&lt;'Prediction Log'!$E337, "Y", IF('Prediction Log'!$P337='Prediction Log'!$E337, "PUSH", "N")))</f>
        <v/>
      </c>
      <c r="T337" s="66" t="str">
        <f>IF(ISBLANK('Prediction Log'!$M337), "",IF('Prediction Log'!$J337='Prediction Log'!$M337, "Y", "N"))</f>
        <v/>
      </c>
      <c r="U337" s="57" t="str">
        <f>IF(ISBLANK('Prediction Log'!$M337),"",IF('Prediction Log'!$M337='Prediction Log'!$H337, "Y", "N"))</f>
        <v/>
      </c>
      <c r="V337" s="52" t="str">
        <f>IF(ISBLANK('Prediction Log'!$M337), "",IF('Prediction Log'!$H337&lt;&gt;'Prediction Log'!$M337, "Y",IF(AND('Prediction Log'!$D337&gt;0, 'Prediction Log'!$P337&gt;'Prediction Log'!$D337), "Y", IF(AND('Prediction Log'!$D337&lt;0, 'Prediction Log'!$P337&lt;'Prediction Log'!$D337), "Y", IF('Prediction Log'!$P337='Prediction Log'!$D337, "PUSH", "N")))))</f>
        <v/>
      </c>
      <c r="W337" s="53" t="str">
        <f>IF(ISBLANK('Prediction Log'!$M337), "",IF(AND('Prediction Log'!$U337="Y", 'Prediction Log'!$V337="Y"), "Y", "N"))</f>
        <v/>
      </c>
      <c r="X337" s="54" t="str">
        <f>IF(ISBLANK('Prediction Log'!$M337),"",IF('Prediction Log'!$M337='Prediction Log'!$I337, "Y", "N"))</f>
        <v/>
      </c>
      <c r="Y337" s="54" t="str">
        <f>IF(ISBLANK('Prediction Log'!$M337), "", IF('Prediction Log'!$Z337="N", "N", "Y"))</f>
        <v/>
      </c>
      <c r="Z337" s="54" t="str">
        <f>IF(ISBLANK('Prediction Log'!$M337), "",IF('Prediction Log'!$I337&lt;&gt;'Prediction Log'!$M337, "Y",IF(AND('Prediction Log'!$E337&gt;0, 'Prediction Log'!$P337&gt;'Prediction Log'!$E337), "Y", IF(AND('Prediction Log'!$E337&lt;0, 'Prediction Log'!$P337&lt;'Prediction Log'!$E337), "Y", IF('Prediction Log'!$P337='Prediction Log'!$E337, "PUSH", "N")))))</f>
        <v/>
      </c>
      <c r="AA337" s="54" t="str">
        <f>IF(ISBLANK('Prediction Log'!$M337), "",IF(AND('Prediction Log'!$X337="Y", 'Prediction Log'!$Z337="Y"), "Y", "N"))</f>
        <v/>
      </c>
      <c r="AB337" s="53" t="str">
        <f>IF(ISBLANK('Prediction Log'!$M337), "",IF('Prediction Log'!$D337&gt;0, 'Prediction Log'!$P337-'Prediction Log'!$D337, IF('Prediction Log'!$D337&lt;0, -'Prediction Log'!$P337+'Prediction Log'!$D337, "NA")))</f>
        <v/>
      </c>
      <c r="AC337" s="53" t="str">
        <f>IF(ISBLANK('Prediction Log'!$M337), "",ABS('Prediction Log'!$AB337))</f>
        <v/>
      </c>
      <c r="AD337" s="54" t="str">
        <f>IF(ISBLANK('Prediction Log'!$M337), "",IF('Prediction Log'!$E337&gt;0, 'Prediction Log'!$P337-'Prediction Log'!$E337, IF('Prediction Log'!$E337&lt;0, -'Prediction Log'!$P337+'Prediction Log'!$E337, "NA")))</f>
        <v/>
      </c>
      <c r="AE337" s="54" t="str">
        <f>IF(ISBLANK('Prediction Log'!$M337), "",ABS('Prediction Log'!$AD337))</f>
        <v/>
      </c>
    </row>
    <row r="338" spans="1:31" x14ac:dyDescent="0.45">
      <c r="A338" t="str">
        <f>IF(ISBLANK(Games!$B338), "",Games!A338)</f>
        <v/>
      </c>
      <c r="B338" t="str">
        <f>IF(ISBLANK(Games!$B338), "",Games!B338)</f>
        <v/>
      </c>
      <c r="C338" t="str">
        <f>IF(ISBLANK(Games!$B338), "",Games!C338)</f>
        <v/>
      </c>
      <c r="D338" t="str">
        <f>IF(ISBLANK(Games!$B338), "",Games!D338)</f>
        <v/>
      </c>
      <c r="E338" t="str">
        <f>IF(ISBLANK(Games!$B338), "",Games!E338)</f>
        <v/>
      </c>
      <c r="F338" s="30">
        <f>'Calc - Win Probability'!N338</f>
        <v>0</v>
      </c>
      <c r="G338" s="28">
        <f>Games!H338</f>
        <v>0</v>
      </c>
      <c r="H338" s="64" t="str">
        <f>IF(ISBLANK(Games!B338), "", IF('Prediction Log'!$D338&lt;0, 'Prediction Log'!$B338, 'Prediction Log'!$C338))</f>
        <v/>
      </c>
      <c r="I338" s="60" t="str">
        <f>IF(ISBLANK(Games!$B338), "",Games!F338)</f>
        <v/>
      </c>
      <c r="J338" s="60" t="str">
        <f>IF('Prediction Log'!$F338&gt;0.5, 'Prediction Log'!$B338, IF('Prediction Log'!$F338&lt;0.5, 'Prediction Log'!$C338, "PICK"))</f>
        <v/>
      </c>
      <c r="K338" s="62" t="str">
        <f>IF(ISBLANK(Games!B338), "",IF('Prediction Log'!$J338='Prediction Log'!$B338, 'Prediction Log'!$F338, 1-'Prediction Log'!$F338))</f>
        <v/>
      </c>
      <c r="L338" s="28" t="str">
        <f>IF(ISBLANK(Games!$B338), "",Games!I338)</f>
        <v/>
      </c>
      <c r="P338" s="48" t="str">
        <f>IF(ISBLANK('Prediction Log'!$N338), "",'Prediction Log'!$O338-'Prediction Log'!$N338)</f>
        <v/>
      </c>
      <c r="Q338" s="55" t="str">
        <f>IF(ISBLANK('Prediction Log'!$N338), "",IF('Prediction Log'!$M338&lt;&gt;'Prediction Log'!$H338, "Y", IF(AND('Prediction Log'!$M338='Prediction Log'!$H338, ABS((-1*'Prediction Log'!$P338))&gt;ABS('Prediction Log'!$D338)), "Y", IF('Prediction Log'!$D338='Prediction Log'!$P338, "PUSH", "N"))))</f>
        <v/>
      </c>
      <c r="R338" s="56" t="str">
        <f>IF(ISBLANK('Prediction Log'!$M338), "",IF('Prediction Log'!$P338&lt;'Prediction Log'!$D338, "Y", IF('Prediction Log'!$P338='Prediction Log'!$D338, "PUSH", "N")))</f>
        <v/>
      </c>
      <c r="S338" s="56" t="str">
        <f>IF(ISBLANK('Prediction Log'!$M338), "",IF('Prediction Log'!$P338&lt;'Prediction Log'!$E338, "Y", IF('Prediction Log'!$P338='Prediction Log'!$E338, "PUSH", "N")))</f>
        <v/>
      </c>
      <c r="T338" s="66" t="str">
        <f>IF(ISBLANK('Prediction Log'!$M338), "",IF('Prediction Log'!$J338='Prediction Log'!$M338, "Y", "N"))</f>
        <v/>
      </c>
      <c r="U338" s="57" t="str">
        <f>IF(ISBLANK('Prediction Log'!$M338),"",IF('Prediction Log'!$M338='Prediction Log'!$H338, "Y", "N"))</f>
        <v/>
      </c>
      <c r="V338" s="52" t="str">
        <f>IF(ISBLANK('Prediction Log'!$M338), "",IF('Prediction Log'!$H338&lt;&gt;'Prediction Log'!$M338, "Y",IF(AND('Prediction Log'!$D338&gt;0, 'Prediction Log'!$P338&gt;'Prediction Log'!$D338), "Y", IF(AND('Prediction Log'!$D338&lt;0, 'Prediction Log'!$P338&lt;'Prediction Log'!$D338), "Y", IF('Prediction Log'!$P338='Prediction Log'!$D338, "PUSH", "N")))))</f>
        <v/>
      </c>
      <c r="W338" s="53" t="str">
        <f>IF(ISBLANK('Prediction Log'!$M338), "",IF(AND('Prediction Log'!$U338="Y", 'Prediction Log'!$V338="Y"), "Y", "N"))</f>
        <v/>
      </c>
      <c r="X338" s="54" t="str">
        <f>IF(ISBLANK('Prediction Log'!$M338),"",IF('Prediction Log'!$M338='Prediction Log'!$I338, "Y", "N"))</f>
        <v/>
      </c>
      <c r="Y338" s="54" t="str">
        <f>IF(ISBLANK('Prediction Log'!$M338), "", IF('Prediction Log'!$Z338="N", "N", "Y"))</f>
        <v/>
      </c>
      <c r="Z338" s="54" t="str">
        <f>IF(ISBLANK('Prediction Log'!$M338), "",IF('Prediction Log'!$I338&lt;&gt;'Prediction Log'!$M338, "Y",IF(AND('Prediction Log'!$E338&gt;0, 'Prediction Log'!$P338&gt;'Prediction Log'!$E338), "Y", IF(AND('Prediction Log'!$E338&lt;0, 'Prediction Log'!$P338&lt;'Prediction Log'!$E338), "Y", IF('Prediction Log'!$P338='Prediction Log'!$E338, "PUSH", "N")))))</f>
        <v/>
      </c>
      <c r="AA338" s="54" t="str">
        <f>IF(ISBLANK('Prediction Log'!$M338), "",IF(AND('Prediction Log'!$X338="Y", 'Prediction Log'!$Z338="Y"), "Y", "N"))</f>
        <v/>
      </c>
      <c r="AB338" s="53" t="str">
        <f>IF(ISBLANK('Prediction Log'!$M338), "",IF('Prediction Log'!$D338&gt;0, 'Prediction Log'!$P338-'Prediction Log'!$D338, IF('Prediction Log'!$D338&lt;0, -'Prediction Log'!$P338+'Prediction Log'!$D338, "NA")))</f>
        <v/>
      </c>
      <c r="AC338" s="53" t="str">
        <f>IF(ISBLANK('Prediction Log'!$M338), "",ABS('Prediction Log'!$AB338))</f>
        <v/>
      </c>
      <c r="AD338" s="54" t="str">
        <f>IF(ISBLANK('Prediction Log'!$M338), "",IF('Prediction Log'!$E338&gt;0, 'Prediction Log'!$P338-'Prediction Log'!$E338, IF('Prediction Log'!$E338&lt;0, -'Prediction Log'!$P338+'Prediction Log'!$E338, "NA")))</f>
        <v/>
      </c>
      <c r="AE338" s="54" t="str">
        <f>IF(ISBLANK('Prediction Log'!$M338), "",ABS('Prediction Log'!$AD338))</f>
        <v/>
      </c>
    </row>
    <row r="339" spans="1:31" x14ac:dyDescent="0.45">
      <c r="A339" t="str">
        <f>IF(ISBLANK(Games!$B339), "",Games!A339)</f>
        <v/>
      </c>
      <c r="B339" t="str">
        <f>IF(ISBLANK(Games!$B339), "",Games!B339)</f>
        <v/>
      </c>
      <c r="C339" t="str">
        <f>IF(ISBLANK(Games!$B339), "",Games!C339)</f>
        <v/>
      </c>
      <c r="D339" t="str">
        <f>IF(ISBLANK(Games!$B339), "",Games!D339)</f>
        <v/>
      </c>
      <c r="E339" t="str">
        <f>IF(ISBLANK(Games!$B339), "",Games!E339)</f>
        <v/>
      </c>
      <c r="F339" s="30">
        <f>'Calc - Win Probability'!N339</f>
        <v>0</v>
      </c>
      <c r="G339" s="28">
        <f>Games!H339</f>
        <v>0</v>
      </c>
      <c r="H339" s="64" t="str">
        <f>IF(ISBLANK(Games!B339), "", IF('Prediction Log'!$D339&lt;0, 'Prediction Log'!$B339, 'Prediction Log'!$C339))</f>
        <v/>
      </c>
      <c r="I339" s="60" t="str">
        <f>IF(ISBLANK(Games!$B339), "",Games!F339)</f>
        <v/>
      </c>
      <c r="J339" s="60" t="str">
        <f>IF('Prediction Log'!$F339&gt;0.5, 'Prediction Log'!$B339, IF('Prediction Log'!$F339&lt;0.5, 'Prediction Log'!$C339, "PICK"))</f>
        <v/>
      </c>
      <c r="K339" s="62" t="str">
        <f>IF(ISBLANK(Games!B339), "",IF('Prediction Log'!$J339='Prediction Log'!$B339, 'Prediction Log'!$F339, 1-'Prediction Log'!$F339))</f>
        <v/>
      </c>
      <c r="L339" s="28" t="str">
        <f>IF(ISBLANK(Games!$B339), "",Games!I339)</f>
        <v/>
      </c>
      <c r="P339" s="48" t="str">
        <f>IF(ISBLANK('Prediction Log'!$N339), "",'Prediction Log'!$O339-'Prediction Log'!$N339)</f>
        <v/>
      </c>
      <c r="Q339" s="55" t="str">
        <f>IF(ISBLANK('Prediction Log'!$N339), "",IF('Prediction Log'!$M339&lt;&gt;'Prediction Log'!$H339, "Y", IF(AND('Prediction Log'!$M339='Prediction Log'!$H339, ABS((-1*'Prediction Log'!$P339))&gt;ABS('Prediction Log'!$D339)), "Y", IF('Prediction Log'!$D339='Prediction Log'!$P339, "PUSH", "N"))))</f>
        <v/>
      </c>
      <c r="R339" s="56" t="str">
        <f>IF(ISBLANK('Prediction Log'!$M339), "",IF('Prediction Log'!$P339&lt;'Prediction Log'!$D339, "Y", IF('Prediction Log'!$P339='Prediction Log'!$D339, "PUSH", "N")))</f>
        <v/>
      </c>
      <c r="S339" s="56" t="str">
        <f>IF(ISBLANK('Prediction Log'!$M339), "",IF('Prediction Log'!$P339&lt;'Prediction Log'!$E339, "Y", IF('Prediction Log'!$P339='Prediction Log'!$E339, "PUSH", "N")))</f>
        <v/>
      </c>
      <c r="T339" s="66" t="str">
        <f>IF(ISBLANK('Prediction Log'!$M339), "",IF('Prediction Log'!$J339='Prediction Log'!$M339, "Y", "N"))</f>
        <v/>
      </c>
      <c r="U339" s="57" t="str">
        <f>IF(ISBLANK('Prediction Log'!$M339),"",IF('Prediction Log'!$M339='Prediction Log'!$H339, "Y", "N"))</f>
        <v/>
      </c>
      <c r="V339" s="52" t="str">
        <f>IF(ISBLANK('Prediction Log'!$M339), "",IF('Prediction Log'!$H339&lt;&gt;'Prediction Log'!$M339, "Y",IF(AND('Prediction Log'!$D339&gt;0, 'Prediction Log'!$P339&gt;'Prediction Log'!$D339), "Y", IF(AND('Prediction Log'!$D339&lt;0, 'Prediction Log'!$P339&lt;'Prediction Log'!$D339), "Y", IF('Prediction Log'!$P339='Prediction Log'!$D339, "PUSH", "N")))))</f>
        <v/>
      </c>
      <c r="W339" s="53" t="str">
        <f>IF(ISBLANK('Prediction Log'!$M339), "",IF(AND('Prediction Log'!$U339="Y", 'Prediction Log'!$V339="Y"), "Y", "N"))</f>
        <v/>
      </c>
      <c r="X339" s="54" t="str">
        <f>IF(ISBLANK('Prediction Log'!$M339),"",IF('Prediction Log'!$M339='Prediction Log'!$I339, "Y", "N"))</f>
        <v/>
      </c>
      <c r="Y339" s="54" t="str">
        <f>IF(ISBLANK('Prediction Log'!$M339), "", IF('Prediction Log'!$Z339="N", "N", "Y"))</f>
        <v/>
      </c>
      <c r="Z339" s="54" t="str">
        <f>IF(ISBLANK('Prediction Log'!$M339), "",IF('Prediction Log'!$I339&lt;&gt;'Prediction Log'!$M339, "Y",IF(AND('Prediction Log'!$E339&gt;0, 'Prediction Log'!$P339&gt;'Prediction Log'!$E339), "Y", IF(AND('Prediction Log'!$E339&lt;0, 'Prediction Log'!$P339&lt;'Prediction Log'!$E339), "Y", IF('Prediction Log'!$P339='Prediction Log'!$E339, "PUSH", "N")))))</f>
        <v/>
      </c>
      <c r="AA339" s="54" t="str">
        <f>IF(ISBLANK('Prediction Log'!$M339), "",IF(AND('Prediction Log'!$X339="Y", 'Prediction Log'!$Z339="Y"), "Y", "N"))</f>
        <v/>
      </c>
      <c r="AB339" s="53" t="str">
        <f>IF(ISBLANK('Prediction Log'!$M339), "",IF('Prediction Log'!$D339&gt;0, 'Prediction Log'!$P339-'Prediction Log'!$D339, IF('Prediction Log'!$D339&lt;0, -'Prediction Log'!$P339+'Prediction Log'!$D339, "NA")))</f>
        <v/>
      </c>
      <c r="AC339" s="53" t="str">
        <f>IF(ISBLANK('Prediction Log'!$M339), "",ABS('Prediction Log'!$AB339))</f>
        <v/>
      </c>
      <c r="AD339" s="54" t="str">
        <f>IF(ISBLANK('Prediction Log'!$M339), "",IF('Prediction Log'!$E339&gt;0, 'Prediction Log'!$P339-'Prediction Log'!$E339, IF('Prediction Log'!$E339&lt;0, -'Prediction Log'!$P339+'Prediction Log'!$E339, "NA")))</f>
        <v/>
      </c>
      <c r="AE339" s="54" t="str">
        <f>IF(ISBLANK('Prediction Log'!$M339), "",ABS('Prediction Log'!$AD339))</f>
        <v/>
      </c>
    </row>
    <row r="340" spans="1:31" x14ac:dyDescent="0.45">
      <c r="A340" t="str">
        <f>IF(ISBLANK(Games!$B340), "",Games!A340)</f>
        <v/>
      </c>
      <c r="B340" t="str">
        <f>IF(ISBLANK(Games!$B340), "",Games!B340)</f>
        <v/>
      </c>
      <c r="C340" t="str">
        <f>IF(ISBLANK(Games!$B340), "",Games!C340)</f>
        <v/>
      </c>
      <c r="D340" t="str">
        <f>IF(ISBLANK(Games!$B340), "",Games!D340)</f>
        <v/>
      </c>
      <c r="E340" t="str">
        <f>IF(ISBLANK(Games!$B340), "",Games!E340)</f>
        <v/>
      </c>
      <c r="F340" s="30">
        <f>'Calc - Win Probability'!N340</f>
        <v>0</v>
      </c>
      <c r="G340" s="28">
        <f>Games!H340</f>
        <v>0</v>
      </c>
      <c r="H340" s="64" t="str">
        <f>IF(ISBLANK(Games!B340), "", IF('Prediction Log'!$D340&lt;0, 'Prediction Log'!$B340, 'Prediction Log'!$C340))</f>
        <v/>
      </c>
      <c r="I340" s="60" t="str">
        <f>IF(ISBLANK(Games!$B340), "",Games!F340)</f>
        <v/>
      </c>
      <c r="J340" s="60" t="str">
        <f>IF('Prediction Log'!$F340&gt;0.5, 'Prediction Log'!$B340, IF('Prediction Log'!$F340&lt;0.5, 'Prediction Log'!$C340, "PICK"))</f>
        <v/>
      </c>
      <c r="K340" s="62" t="str">
        <f>IF(ISBLANK(Games!B340), "",IF('Prediction Log'!$J340='Prediction Log'!$B340, 'Prediction Log'!$F340, 1-'Prediction Log'!$F340))</f>
        <v/>
      </c>
      <c r="L340" s="28" t="str">
        <f>IF(ISBLANK(Games!$B340), "",Games!I340)</f>
        <v/>
      </c>
      <c r="P340" s="48" t="str">
        <f>IF(ISBLANK('Prediction Log'!$N340), "",'Prediction Log'!$O340-'Prediction Log'!$N340)</f>
        <v/>
      </c>
      <c r="Q340" s="55" t="str">
        <f>IF(ISBLANK('Prediction Log'!$N340), "",IF('Prediction Log'!$M340&lt;&gt;'Prediction Log'!$H340, "Y", IF(AND('Prediction Log'!$M340='Prediction Log'!$H340, ABS((-1*'Prediction Log'!$P340))&gt;ABS('Prediction Log'!$D340)), "Y", IF('Prediction Log'!$D340='Prediction Log'!$P340, "PUSH", "N"))))</f>
        <v/>
      </c>
      <c r="R340" s="56" t="str">
        <f>IF(ISBLANK('Prediction Log'!$M340), "",IF('Prediction Log'!$P340&lt;'Prediction Log'!$D340, "Y", IF('Prediction Log'!$P340='Prediction Log'!$D340, "PUSH", "N")))</f>
        <v/>
      </c>
      <c r="S340" s="56" t="str">
        <f>IF(ISBLANK('Prediction Log'!$M340), "",IF('Prediction Log'!$P340&lt;'Prediction Log'!$E340, "Y", IF('Prediction Log'!$P340='Prediction Log'!$E340, "PUSH", "N")))</f>
        <v/>
      </c>
      <c r="T340" s="66" t="str">
        <f>IF(ISBLANK('Prediction Log'!$M340), "",IF('Prediction Log'!$J340='Prediction Log'!$M340, "Y", "N"))</f>
        <v/>
      </c>
      <c r="U340" s="57" t="str">
        <f>IF(ISBLANK('Prediction Log'!$M340),"",IF('Prediction Log'!$M340='Prediction Log'!$H340, "Y", "N"))</f>
        <v/>
      </c>
      <c r="V340" s="52" t="str">
        <f>IF(ISBLANK('Prediction Log'!$M340), "",IF('Prediction Log'!$H340&lt;&gt;'Prediction Log'!$M340, "Y",IF(AND('Prediction Log'!$D340&gt;0, 'Prediction Log'!$P340&gt;'Prediction Log'!$D340), "Y", IF(AND('Prediction Log'!$D340&lt;0, 'Prediction Log'!$P340&lt;'Prediction Log'!$D340), "Y", IF('Prediction Log'!$P340='Prediction Log'!$D340, "PUSH", "N")))))</f>
        <v/>
      </c>
      <c r="W340" s="53" t="str">
        <f>IF(ISBLANK('Prediction Log'!$M340), "",IF(AND('Prediction Log'!$U340="Y", 'Prediction Log'!$V340="Y"), "Y", "N"))</f>
        <v/>
      </c>
      <c r="X340" s="54" t="str">
        <f>IF(ISBLANK('Prediction Log'!$M340),"",IF('Prediction Log'!$M340='Prediction Log'!$I340, "Y", "N"))</f>
        <v/>
      </c>
      <c r="Y340" s="54" t="str">
        <f>IF(ISBLANK('Prediction Log'!$M340), "", IF('Prediction Log'!$Z340="N", "N", "Y"))</f>
        <v/>
      </c>
      <c r="Z340" s="54" t="str">
        <f>IF(ISBLANK('Prediction Log'!$M340), "",IF('Prediction Log'!$I340&lt;&gt;'Prediction Log'!$M340, "Y",IF(AND('Prediction Log'!$E340&gt;0, 'Prediction Log'!$P340&gt;'Prediction Log'!$E340), "Y", IF(AND('Prediction Log'!$E340&lt;0, 'Prediction Log'!$P340&lt;'Prediction Log'!$E340), "Y", IF('Prediction Log'!$P340='Prediction Log'!$E340, "PUSH", "N")))))</f>
        <v/>
      </c>
      <c r="AA340" s="54" t="str">
        <f>IF(ISBLANK('Prediction Log'!$M340), "",IF(AND('Prediction Log'!$X340="Y", 'Prediction Log'!$Z340="Y"), "Y", "N"))</f>
        <v/>
      </c>
      <c r="AB340" s="53" t="str">
        <f>IF(ISBLANK('Prediction Log'!$M340), "",IF('Prediction Log'!$D340&gt;0, 'Prediction Log'!$P340-'Prediction Log'!$D340, IF('Prediction Log'!$D340&lt;0, -'Prediction Log'!$P340+'Prediction Log'!$D340, "NA")))</f>
        <v/>
      </c>
      <c r="AC340" s="53" t="str">
        <f>IF(ISBLANK('Prediction Log'!$M340), "",ABS('Prediction Log'!$AB340))</f>
        <v/>
      </c>
      <c r="AD340" s="54" t="str">
        <f>IF(ISBLANK('Prediction Log'!$M340), "",IF('Prediction Log'!$E340&gt;0, 'Prediction Log'!$P340-'Prediction Log'!$E340, IF('Prediction Log'!$E340&lt;0, -'Prediction Log'!$P340+'Prediction Log'!$E340, "NA")))</f>
        <v/>
      </c>
      <c r="AE340" s="54" t="str">
        <f>IF(ISBLANK('Prediction Log'!$M340), "",ABS('Prediction Log'!$AD340))</f>
        <v/>
      </c>
    </row>
    <row r="341" spans="1:31" x14ac:dyDescent="0.45">
      <c r="A341" t="str">
        <f>IF(ISBLANK(Games!$B341), "",Games!A341)</f>
        <v/>
      </c>
      <c r="B341" t="str">
        <f>IF(ISBLANK(Games!$B341), "",Games!B341)</f>
        <v/>
      </c>
      <c r="C341" t="str">
        <f>IF(ISBLANK(Games!$B341), "",Games!C341)</f>
        <v/>
      </c>
      <c r="D341" t="str">
        <f>IF(ISBLANK(Games!$B341), "",Games!D341)</f>
        <v/>
      </c>
      <c r="E341" t="str">
        <f>IF(ISBLANK(Games!$B341), "",Games!E341)</f>
        <v/>
      </c>
      <c r="F341" s="30">
        <f>'Calc - Win Probability'!N341</f>
        <v>0</v>
      </c>
      <c r="G341" s="28">
        <f>Games!H341</f>
        <v>0</v>
      </c>
      <c r="H341" s="64" t="str">
        <f>IF(ISBLANK(Games!B341), "", IF('Prediction Log'!$D341&lt;0, 'Prediction Log'!$B341, 'Prediction Log'!$C341))</f>
        <v/>
      </c>
      <c r="I341" s="60" t="str">
        <f>IF(ISBLANK(Games!$B341), "",Games!F341)</f>
        <v/>
      </c>
      <c r="J341" s="60" t="str">
        <f>IF('Prediction Log'!$F341&gt;0.5, 'Prediction Log'!$B341, IF('Prediction Log'!$F341&lt;0.5, 'Prediction Log'!$C341, "PICK"))</f>
        <v/>
      </c>
      <c r="K341" s="62" t="str">
        <f>IF(ISBLANK(Games!B341), "",IF('Prediction Log'!$J341='Prediction Log'!$B341, 'Prediction Log'!$F341, 1-'Prediction Log'!$F341))</f>
        <v/>
      </c>
      <c r="L341" s="28" t="str">
        <f>IF(ISBLANK(Games!$B341), "",Games!I341)</f>
        <v/>
      </c>
      <c r="P341" s="48" t="str">
        <f>IF(ISBLANK('Prediction Log'!$N341), "",'Prediction Log'!$O341-'Prediction Log'!$N341)</f>
        <v/>
      </c>
      <c r="Q341" s="55" t="str">
        <f>IF(ISBLANK('Prediction Log'!$N341), "",IF('Prediction Log'!$M341&lt;&gt;'Prediction Log'!$H341, "Y", IF(AND('Prediction Log'!$M341='Prediction Log'!$H341, ABS((-1*'Prediction Log'!$P341))&gt;ABS('Prediction Log'!$D341)), "Y", IF('Prediction Log'!$D341='Prediction Log'!$P341, "PUSH", "N"))))</f>
        <v/>
      </c>
      <c r="R341" s="56" t="str">
        <f>IF(ISBLANK('Prediction Log'!$M341), "",IF('Prediction Log'!$P341&lt;'Prediction Log'!$D341, "Y", IF('Prediction Log'!$P341='Prediction Log'!$D341, "PUSH", "N")))</f>
        <v/>
      </c>
      <c r="S341" s="56" t="str">
        <f>IF(ISBLANK('Prediction Log'!$M341), "",IF('Prediction Log'!$P341&lt;'Prediction Log'!$E341, "Y", IF('Prediction Log'!$P341='Prediction Log'!$E341, "PUSH", "N")))</f>
        <v/>
      </c>
      <c r="T341" s="66" t="str">
        <f>IF(ISBLANK('Prediction Log'!$M341), "",IF('Prediction Log'!$J341='Prediction Log'!$M341, "Y", "N"))</f>
        <v/>
      </c>
      <c r="U341" s="57" t="str">
        <f>IF(ISBLANK('Prediction Log'!$M341),"",IF('Prediction Log'!$M341='Prediction Log'!$H341, "Y", "N"))</f>
        <v/>
      </c>
      <c r="V341" s="52" t="str">
        <f>IF(ISBLANK('Prediction Log'!$M341), "",IF('Prediction Log'!$H341&lt;&gt;'Prediction Log'!$M341, "Y",IF(AND('Prediction Log'!$D341&gt;0, 'Prediction Log'!$P341&gt;'Prediction Log'!$D341), "Y", IF(AND('Prediction Log'!$D341&lt;0, 'Prediction Log'!$P341&lt;'Prediction Log'!$D341), "Y", IF('Prediction Log'!$P341='Prediction Log'!$D341, "PUSH", "N")))))</f>
        <v/>
      </c>
      <c r="W341" s="53" t="str">
        <f>IF(ISBLANK('Prediction Log'!$M341), "",IF(AND('Prediction Log'!$U341="Y", 'Prediction Log'!$V341="Y"), "Y", "N"))</f>
        <v/>
      </c>
      <c r="X341" s="54" t="str">
        <f>IF(ISBLANK('Prediction Log'!$M341),"",IF('Prediction Log'!$M341='Prediction Log'!$I341, "Y", "N"))</f>
        <v/>
      </c>
      <c r="Y341" s="54" t="str">
        <f>IF(ISBLANK('Prediction Log'!$M341), "", IF('Prediction Log'!$Z341="N", "N", "Y"))</f>
        <v/>
      </c>
      <c r="Z341" s="54" t="str">
        <f>IF(ISBLANK('Prediction Log'!$M341), "",IF('Prediction Log'!$I341&lt;&gt;'Prediction Log'!$M341, "Y",IF(AND('Prediction Log'!$E341&gt;0, 'Prediction Log'!$P341&gt;'Prediction Log'!$E341), "Y", IF(AND('Prediction Log'!$E341&lt;0, 'Prediction Log'!$P341&lt;'Prediction Log'!$E341), "Y", IF('Prediction Log'!$P341='Prediction Log'!$E341, "PUSH", "N")))))</f>
        <v/>
      </c>
      <c r="AA341" s="54" t="str">
        <f>IF(ISBLANK('Prediction Log'!$M341), "",IF(AND('Prediction Log'!$X341="Y", 'Prediction Log'!$Z341="Y"), "Y", "N"))</f>
        <v/>
      </c>
      <c r="AB341" s="53" t="str">
        <f>IF(ISBLANK('Prediction Log'!$M341), "",IF('Prediction Log'!$D341&gt;0, 'Prediction Log'!$P341-'Prediction Log'!$D341, IF('Prediction Log'!$D341&lt;0, -'Prediction Log'!$P341+'Prediction Log'!$D341, "NA")))</f>
        <v/>
      </c>
      <c r="AC341" s="53" t="str">
        <f>IF(ISBLANK('Prediction Log'!$M341), "",ABS('Prediction Log'!$AB341))</f>
        <v/>
      </c>
      <c r="AD341" s="54" t="str">
        <f>IF(ISBLANK('Prediction Log'!$M341), "",IF('Prediction Log'!$E341&gt;0, 'Prediction Log'!$P341-'Prediction Log'!$E341, IF('Prediction Log'!$E341&lt;0, -'Prediction Log'!$P341+'Prediction Log'!$E341, "NA")))</f>
        <v/>
      </c>
      <c r="AE341" s="54" t="str">
        <f>IF(ISBLANK('Prediction Log'!$M341), "",ABS('Prediction Log'!$AD341))</f>
        <v/>
      </c>
    </row>
    <row r="342" spans="1:31" x14ac:dyDescent="0.45">
      <c r="A342" t="str">
        <f>IF(ISBLANK(Games!$B342), "",Games!A342)</f>
        <v/>
      </c>
      <c r="B342" t="str">
        <f>IF(ISBLANK(Games!$B342), "",Games!B342)</f>
        <v/>
      </c>
      <c r="C342" t="str">
        <f>IF(ISBLANK(Games!$B342), "",Games!C342)</f>
        <v/>
      </c>
      <c r="D342" t="str">
        <f>IF(ISBLANK(Games!$B342), "",Games!D342)</f>
        <v/>
      </c>
      <c r="E342" t="str">
        <f>IF(ISBLANK(Games!$B342), "",Games!E342)</f>
        <v/>
      </c>
      <c r="F342" s="30">
        <f>'Calc - Win Probability'!N342</f>
        <v>0</v>
      </c>
      <c r="G342" s="28">
        <f>Games!H342</f>
        <v>0</v>
      </c>
      <c r="H342" s="64" t="str">
        <f>IF(ISBLANK(Games!B342), "", IF('Prediction Log'!$D342&lt;0, 'Prediction Log'!$B342, 'Prediction Log'!$C342))</f>
        <v/>
      </c>
      <c r="I342" s="60" t="str">
        <f>IF(ISBLANK(Games!$B342), "",Games!F342)</f>
        <v/>
      </c>
      <c r="J342" s="60" t="str">
        <f>IF('Prediction Log'!$F342&gt;0.5, 'Prediction Log'!$B342, IF('Prediction Log'!$F342&lt;0.5, 'Prediction Log'!$C342, "PICK"))</f>
        <v/>
      </c>
      <c r="K342" s="62" t="str">
        <f>IF(ISBLANK(Games!B342), "",IF('Prediction Log'!$J342='Prediction Log'!$B342, 'Prediction Log'!$F342, 1-'Prediction Log'!$F342))</f>
        <v/>
      </c>
      <c r="L342" s="28" t="str">
        <f>IF(ISBLANK(Games!$B342), "",Games!I342)</f>
        <v/>
      </c>
      <c r="P342" s="48" t="str">
        <f>IF(ISBLANK('Prediction Log'!$N342), "",'Prediction Log'!$O342-'Prediction Log'!$N342)</f>
        <v/>
      </c>
      <c r="Q342" s="55" t="str">
        <f>IF(ISBLANK('Prediction Log'!$N342), "",IF('Prediction Log'!$M342&lt;&gt;'Prediction Log'!$H342, "Y", IF(AND('Prediction Log'!$M342='Prediction Log'!$H342, ABS((-1*'Prediction Log'!$P342))&gt;ABS('Prediction Log'!$D342)), "Y", IF('Prediction Log'!$D342='Prediction Log'!$P342, "PUSH", "N"))))</f>
        <v/>
      </c>
      <c r="R342" s="56" t="str">
        <f>IF(ISBLANK('Prediction Log'!$M342), "",IF('Prediction Log'!$P342&lt;'Prediction Log'!$D342, "Y", IF('Prediction Log'!$P342='Prediction Log'!$D342, "PUSH", "N")))</f>
        <v/>
      </c>
      <c r="S342" s="56" t="str">
        <f>IF(ISBLANK('Prediction Log'!$M342), "",IF('Prediction Log'!$P342&lt;'Prediction Log'!$E342, "Y", IF('Prediction Log'!$P342='Prediction Log'!$E342, "PUSH", "N")))</f>
        <v/>
      </c>
      <c r="T342" s="66" t="str">
        <f>IF(ISBLANK('Prediction Log'!$M342), "",IF('Prediction Log'!$J342='Prediction Log'!$M342, "Y", "N"))</f>
        <v/>
      </c>
      <c r="U342" s="57" t="str">
        <f>IF(ISBLANK('Prediction Log'!$M342),"",IF('Prediction Log'!$M342='Prediction Log'!$H342, "Y", "N"))</f>
        <v/>
      </c>
      <c r="V342" s="52" t="str">
        <f>IF(ISBLANK('Prediction Log'!$M342), "",IF('Prediction Log'!$H342&lt;&gt;'Prediction Log'!$M342, "Y",IF(AND('Prediction Log'!$D342&gt;0, 'Prediction Log'!$P342&gt;'Prediction Log'!$D342), "Y", IF(AND('Prediction Log'!$D342&lt;0, 'Prediction Log'!$P342&lt;'Prediction Log'!$D342), "Y", IF('Prediction Log'!$P342='Prediction Log'!$D342, "PUSH", "N")))))</f>
        <v/>
      </c>
      <c r="W342" s="53" t="str">
        <f>IF(ISBLANK('Prediction Log'!$M342), "",IF(AND('Prediction Log'!$U342="Y", 'Prediction Log'!$V342="Y"), "Y", "N"))</f>
        <v/>
      </c>
      <c r="X342" s="54" t="str">
        <f>IF(ISBLANK('Prediction Log'!$M342),"",IF('Prediction Log'!$M342='Prediction Log'!$I342, "Y", "N"))</f>
        <v/>
      </c>
      <c r="Y342" s="54" t="str">
        <f>IF(ISBLANK('Prediction Log'!$M342), "", IF('Prediction Log'!$Z342="N", "N", "Y"))</f>
        <v/>
      </c>
      <c r="Z342" s="54" t="str">
        <f>IF(ISBLANK('Prediction Log'!$M342), "",IF('Prediction Log'!$I342&lt;&gt;'Prediction Log'!$M342, "Y",IF(AND('Prediction Log'!$E342&gt;0, 'Prediction Log'!$P342&gt;'Prediction Log'!$E342), "Y", IF(AND('Prediction Log'!$E342&lt;0, 'Prediction Log'!$P342&lt;'Prediction Log'!$E342), "Y", IF('Prediction Log'!$P342='Prediction Log'!$E342, "PUSH", "N")))))</f>
        <v/>
      </c>
      <c r="AA342" s="54" t="str">
        <f>IF(ISBLANK('Prediction Log'!$M342), "",IF(AND('Prediction Log'!$X342="Y", 'Prediction Log'!$Z342="Y"), "Y", "N"))</f>
        <v/>
      </c>
      <c r="AB342" s="53" t="str">
        <f>IF(ISBLANK('Prediction Log'!$M342), "",IF('Prediction Log'!$D342&gt;0, 'Prediction Log'!$P342-'Prediction Log'!$D342, IF('Prediction Log'!$D342&lt;0, -'Prediction Log'!$P342+'Prediction Log'!$D342, "NA")))</f>
        <v/>
      </c>
      <c r="AC342" s="53" t="str">
        <f>IF(ISBLANK('Prediction Log'!$M342), "",ABS('Prediction Log'!$AB342))</f>
        <v/>
      </c>
      <c r="AD342" s="54" t="str">
        <f>IF(ISBLANK('Prediction Log'!$M342), "",IF('Prediction Log'!$E342&gt;0, 'Prediction Log'!$P342-'Prediction Log'!$E342, IF('Prediction Log'!$E342&lt;0, -'Prediction Log'!$P342+'Prediction Log'!$E342, "NA")))</f>
        <v/>
      </c>
      <c r="AE342" s="54" t="str">
        <f>IF(ISBLANK('Prediction Log'!$M342), "",ABS('Prediction Log'!$AD342))</f>
        <v/>
      </c>
    </row>
    <row r="343" spans="1:31" x14ac:dyDescent="0.45">
      <c r="A343" t="str">
        <f>IF(ISBLANK(Games!$B343), "",Games!A343)</f>
        <v/>
      </c>
      <c r="B343" t="str">
        <f>IF(ISBLANK(Games!$B343), "",Games!B343)</f>
        <v/>
      </c>
      <c r="C343" t="str">
        <f>IF(ISBLANK(Games!$B343), "",Games!C343)</f>
        <v/>
      </c>
      <c r="D343" t="str">
        <f>IF(ISBLANK(Games!$B343), "",Games!D343)</f>
        <v/>
      </c>
      <c r="E343" t="str">
        <f>IF(ISBLANK(Games!$B343), "",Games!E343)</f>
        <v/>
      </c>
      <c r="F343" s="30">
        <f>'Calc - Win Probability'!N343</f>
        <v>0</v>
      </c>
      <c r="G343" s="28">
        <f>Games!H343</f>
        <v>0</v>
      </c>
      <c r="H343" s="64" t="str">
        <f>IF(ISBLANK(Games!B343), "", IF('Prediction Log'!$D343&lt;0, 'Prediction Log'!$B343, 'Prediction Log'!$C343))</f>
        <v/>
      </c>
      <c r="I343" s="60" t="str">
        <f>IF(ISBLANK(Games!$B343), "",Games!F343)</f>
        <v/>
      </c>
      <c r="J343" s="60" t="str">
        <f>IF('Prediction Log'!$F343&gt;0.5, 'Prediction Log'!$B343, IF('Prediction Log'!$F343&lt;0.5, 'Prediction Log'!$C343, "PICK"))</f>
        <v/>
      </c>
      <c r="K343" s="62" t="str">
        <f>IF(ISBLANK(Games!B343), "",IF('Prediction Log'!$J343='Prediction Log'!$B343, 'Prediction Log'!$F343, 1-'Prediction Log'!$F343))</f>
        <v/>
      </c>
      <c r="L343" s="28" t="str">
        <f>IF(ISBLANK(Games!$B343), "",Games!I343)</f>
        <v/>
      </c>
      <c r="P343" s="48" t="str">
        <f>IF(ISBLANK('Prediction Log'!$N343), "",'Prediction Log'!$O343-'Prediction Log'!$N343)</f>
        <v/>
      </c>
      <c r="Q343" s="55" t="str">
        <f>IF(ISBLANK('Prediction Log'!$N343), "",IF('Prediction Log'!$M343&lt;&gt;'Prediction Log'!$H343, "Y", IF(AND('Prediction Log'!$M343='Prediction Log'!$H343, ABS((-1*'Prediction Log'!$P343))&gt;ABS('Prediction Log'!$D343)), "Y", IF('Prediction Log'!$D343='Prediction Log'!$P343, "PUSH", "N"))))</f>
        <v/>
      </c>
      <c r="R343" s="56" t="str">
        <f>IF(ISBLANK('Prediction Log'!$M343), "",IF('Prediction Log'!$P343&lt;'Prediction Log'!$D343, "Y", IF('Prediction Log'!$P343='Prediction Log'!$D343, "PUSH", "N")))</f>
        <v/>
      </c>
      <c r="S343" s="56" t="str">
        <f>IF(ISBLANK('Prediction Log'!$M343), "",IF('Prediction Log'!$P343&lt;'Prediction Log'!$E343, "Y", IF('Prediction Log'!$P343='Prediction Log'!$E343, "PUSH", "N")))</f>
        <v/>
      </c>
      <c r="T343" s="66" t="str">
        <f>IF(ISBLANK('Prediction Log'!$M343), "",IF('Prediction Log'!$J343='Prediction Log'!$M343, "Y", "N"))</f>
        <v/>
      </c>
      <c r="U343" s="57" t="str">
        <f>IF(ISBLANK('Prediction Log'!$M343),"",IF('Prediction Log'!$M343='Prediction Log'!$H343, "Y", "N"))</f>
        <v/>
      </c>
      <c r="V343" s="52" t="str">
        <f>IF(ISBLANK('Prediction Log'!$M343), "",IF('Prediction Log'!$H343&lt;&gt;'Prediction Log'!$M343, "Y",IF(AND('Prediction Log'!$D343&gt;0, 'Prediction Log'!$P343&gt;'Prediction Log'!$D343), "Y", IF(AND('Prediction Log'!$D343&lt;0, 'Prediction Log'!$P343&lt;'Prediction Log'!$D343), "Y", IF('Prediction Log'!$P343='Prediction Log'!$D343, "PUSH", "N")))))</f>
        <v/>
      </c>
      <c r="W343" s="53" t="str">
        <f>IF(ISBLANK('Prediction Log'!$M343), "",IF(AND('Prediction Log'!$U343="Y", 'Prediction Log'!$V343="Y"), "Y", "N"))</f>
        <v/>
      </c>
      <c r="X343" s="54" t="str">
        <f>IF(ISBLANK('Prediction Log'!$M343),"",IF('Prediction Log'!$M343='Prediction Log'!$I343, "Y", "N"))</f>
        <v/>
      </c>
      <c r="Y343" s="54" t="str">
        <f>IF(ISBLANK('Prediction Log'!$M343), "", IF('Prediction Log'!$Z343="N", "N", "Y"))</f>
        <v/>
      </c>
      <c r="Z343" s="54" t="str">
        <f>IF(ISBLANK('Prediction Log'!$M343), "",IF('Prediction Log'!$I343&lt;&gt;'Prediction Log'!$M343, "Y",IF(AND('Prediction Log'!$E343&gt;0, 'Prediction Log'!$P343&gt;'Prediction Log'!$E343), "Y", IF(AND('Prediction Log'!$E343&lt;0, 'Prediction Log'!$P343&lt;'Prediction Log'!$E343), "Y", IF('Prediction Log'!$P343='Prediction Log'!$E343, "PUSH", "N")))))</f>
        <v/>
      </c>
      <c r="AA343" s="54" t="str">
        <f>IF(ISBLANK('Prediction Log'!$M343), "",IF(AND('Prediction Log'!$X343="Y", 'Prediction Log'!$Z343="Y"), "Y", "N"))</f>
        <v/>
      </c>
      <c r="AB343" s="53" t="str">
        <f>IF(ISBLANK('Prediction Log'!$M343), "",IF('Prediction Log'!$D343&gt;0, 'Prediction Log'!$P343-'Prediction Log'!$D343, IF('Prediction Log'!$D343&lt;0, -'Prediction Log'!$P343+'Prediction Log'!$D343, "NA")))</f>
        <v/>
      </c>
      <c r="AC343" s="53" t="str">
        <f>IF(ISBLANK('Prediction Log'!$M343), "",ABS('Prediction Log'!$AB343))</f>
        <v/>
      </c>
      <c r="AD343" s="54" t="str">
        <f>IF(ISBLANK('Prediction Log'!$M343), "",IF('Prediction Log'!$E343&gt;0, 'Prediction Log'!$P343-'Prediction Log'!$E343, IF('Prediction Log'!$E343&lt;0, -'Prediction Log'!$P343+'Prediction Log'!$E343, "NA")))</f>
        <v/>
      </c>
      <c r="AE343" s="54" t="str">
        <f>IF(ISBLANK('Prediction Log'!$M343), "",ABS('Prediction Log'!$AD343))</f>
        <v/>
      </c>
    </row>
    <row r="344" spans="1:31" x14ac:dyDescent="0.45">
      <c r="A344" t="str">
        <f>IF(ISBLANK(Games!$B344), "",Games!A344)</f>
        <v/>
      </c>
      <c r="B344" t="str">
        <f>IF(ISBLANK(Games!$B344), "",Games!B344)</f>
        <v/>
      </c>
      <c r="C344" t="str">
        <f>IF(ISBLANK(Games!$B344), "",Games!C344)</f>
        <v/>
      </c>
      <c r="D344" t="str">
        <f>IF(ISBLANK(Games!$B344), "",Games!D344)</f>
        <v/>
      </c>
      <c r="E344" t="str">
        <f>IF(ISBLANK(Games!$B344), "",Games!E344)</f>
        <v/>
      </c>
      <c r="F344" s="30">
        <f>'Calc - Win Probability'!N344</f>
        <v>0</v>
      </c>
      <c r="G344" s="28">
        <f>Games!H344</f>
        <v>0</v>
      </c>
      <c r="H344" s="64" t="str">
        <f>IF(ISBLANK(Games!B344), "", IF('Prediction Log'!$D344&lt;0, 'Prediction Log'!$B344, 'Prediction Log'!$C344))</f>
        <v/>
      </c>
      <c r="I344" s="60" t="str">
        <f>IF(ISBLANK(Games!$B344), "",Games!F344)</f>
        <v/>
      </c>
      <c r="J344" s="60" t="str">
        <f>IF('Prediction Log'!$F344&gt;0.5, 'Prediction Log'!$B344, IF('Prediction Log'!$F344&lt;0.5, 'Prediction Log'!$C344, "PICK"))</f>
        <v/>
      </c>
      <c r="K344" s="62" t="str">
        <f>IF(ISBLANK(Games!B344), "",IF('Prediction Log'!$J344='Prediction Log'!$B344, 'Prediction Log'!$F344, 1-'Prediction Log'!$F344))</f>
        <v/>
      </c>
      <c r="L344" s="28" t="str">
        <f>IF(ISBLANK(Games!$B344), "",Games!I344)</f>
        <v/>
      </c>
      <c r="P344" s="48" t="str">
        <f>IF(ISBLANK('Prediction Log'!$N344), "",'Prediction Log'!$O344-'Prediction Log'!$N344)</f>
        <v/>
      </c>
      <c r="Q344" s="55" t="str">
        <f>IF(ISBLANK('Prediction Log'!$N344), "",IF('Prediction Log'!$M344&lt;&gt;'Prediction Log'!$H344, "Y", IF(AND('Prediction Log'!$M344='Prediction Log'!$H344, ABS((-1*'Prediction Log'!$P344))&gt;ABS('Prediction Log'!$D344)), "Y", IF('Prediction Log'!$D344='Prediction Log'!$P344, "PUSH", "N"))))</f>
        <v/>
      </c>
      <c r="R344" s="56" t="str">
        <f>IF(ISBLANK('Prediction Log'!$M344), "",IF('Prediction Log'!$P344&lt;'Prediction Log'!$D344, "Y", IF('Prediction Log'!$P344='Prediction Log'!$D344, "PUSH", "N")))</f>
        <v/>
      </c>
      <c r="S344" s="56" t="str">
        <f>IF(ISBLANK('Prediction Log'!$M344), "",IF('Prediction Log'!$P344&lt;'Prediction Log'!$E344, "Y", IF('Prediction Log'!$P344='Prediction Log'!$E344, "PUSH", "N")))</f>
        <v/>
      </c>
      <c r="T344" s="66" t="str">
        <f>IF(ISBLANK('Prediction Log'!$M344), "",IF('Prediction Log'!$J344='Prediction Log'!$M344, "Y", "N"))</f>
        <v/>
      </c>
      <c r="U344" s="57" t="str">
        <f>IF(ISBLANK('Prediction Log'!$M344),"",IF('Prediction Log'!$M344='Prediction Log'!$H344, "Y", "N"))</f>
        <v/>
      </c>
      <c r="V344" s="52" t="str">
        <f>IF(ISBLANK('Prediction Log'!$M344), "",IF('Prediction Log'!$H344&lt;&gt;'Prediction Log'!$M344, "Y",IF(AND('Prediction Log'!$D344&gt;0, 'Prediction Log'!$P344&gt;'Prediction Log'!$D344), "Y", IF(AND('Prediction Log'!$D344&lt;0, 'Prediction Log'!$P344&lt;'Prediction Log'!$D344), "Y", IF('Prediction Log'!$P344='Prediction Log'!$D344, "PUSH", "N")))))</f>
        <v/>
      </c>
      <c r="W344" s="53" t="str">
        <f>IF(ISBLANK('Prediction Log'!$M344), "",IF(AND('Prediction Log'!$U344="Y", 'Prediction Log'!$V344="Y"), "Y", "N"))</f>
        <v/>
      </c>
      <c r="X344" s="54" t="str">
        <f>IF(ISBLANK('Prediction Log'!$M344),"",IF('Prediction Log'!$M344='Prediction Log'!$I344, "Y", "N"))</f>
        <v/>
      </c>
      <c r="Y344" s="54" t="str">
        <f>IF(ISBLANK('Prediction Log'!$M344), "", IF('Prediction Log'!$Z344="N", "N", "Y"))</f>
        <v/>
      </c>
      <c r="Z344" s="54" t="str">
        <f>IF(ISBLANK('Prediction Log'!$M344), "",IF('Prediction Log'!$I344&lt;&gt;'Prediction Log'!$M344, "Y",IF(AND('Prediction Log'!$E344&gt;0, 'Prediction Log'!$P344&gt;'Prediction Log'!$E344), "Y", IF(AND('Prediction Log'!$E344&lt;0, 'Prediction Log'!$P344&lt;'Prediction Log'!$E344), "Y", IF('Prediction Log'!$P344='Prediction Log'!$E344, "PUSH", "N")))))</f>
        <v/>
      </c>
      <c r="AA344" s="54" t="str">
        <f>IF(ISBLANK('Prediction Log'!$M344), "",IF(AND('Prediction Log'!$X344="Y", 'Prediction Log'!$Z344="Y"), "Y", "N"))</f>
        <v/>
      </c>
      <c r="AB344" s="53" t="str">
        <f>IF(ISBLANK('Prediction Log'!$M344), "",IF('Prediction Log'!$D344&gt;0, 'Prediction Log'!$P344-'Prediction Log'!$D344, IF('Prediction Log'!$D344&lt;0, -'Prediction Log'!$P344+'Prediction Log'!$D344, "NA")))</f>
        <v/>
      </c>
      <c r="AC344" s="53" t="str">
        <f>IF(ISBLANK('Prediction Log'!$M344), "",ABS('Prediction Log'!$AB344))</f>
        <v/>
      </c>
      <c r="AD344" s="54" t="str">
        <f>IF(ISBLANK('Prediction Log'!$M344), "",IF('Prediction Log'!$E344&gt;0, 'Prediction Log'!$P344-'Prediction Log'!$E344, IF('Prediction Log'!$E344&lt;0, -'Prediction Log'!$P344+'Prediction Log'!$E344, "NA")))</f>
        <v/>
      </c>
      <c r="AE344" s="54" t="str">
        <f>IF(ISBLANK('Prediction Log'!$M344), "",ABS('Prediction Log'!$AD344))</f>
        <v/>
      </c>
    </row>
    <row r="345" spans="1:31" x14ac:dyDescent="0.45">
      <c r="A345" t="str">
        <f>IF(ISBLANK(Games!$B345), "",Games!A345)</f>
        <v/>
      </c>
      <c r="B345" t="str">
        <f>IF(ISBLANK(Games!$B345), "",Games!B345)</f>
        <v/>
      </c>
      <c r="C345" t="str">
        <f>IF(ISBLANK(Games!$B345), "",Games!C345)</f>
        <v/>
      </c>
      <c r="D345" t="str">
        <f>IF(ISBLANK(Games!$B345), "",Games!D345)</f>
        <v/>
      </c>
      <c r="E345" t="str">
        <f>IF(ISBLANK(Games!$B345), "",Games!E345)</f>
        <v/>
      </c>
      <c r="F345" s="30">
        <f>'Calc - Win Probability'!N345</f>
        <v>0</v>
      </c>
      <c r="G345" s="28">
        <f>Games!H345</f>
        <v>0</v>
      </c>
      <c r="H345" s="64" t="str">
        <f>IF(ISBLANK(Games!B345), "", IF('Prediction Log'!$D345&lt;0, 'Prediction Log'!$B345, 'Prediction Log'!$C345))</f>
        <v/>
      </c>
      <c r="I345" s="60" t="str">
        <f>IF(ISBLANK(Games!$B345), "",Games!F345)</f>
        <v/>
      </c>
      <c r="J345" s="60" t="str">
        <f>IF('Prediction Log'!$F345&gt;0.5, 'Prediction Log'!$B345, IF('Prediction Log'!$F345&lt;0.5, 'Prediction Log'!$C345, "PICK"))</f>
        <v/>
      </c>
      <c r="K345" s="62" t="str">
        <f>IF(ISBLANK(Games!B345), "",IF('Prediction Log'!$J345='Prediction Log'!$B345, 'Prediction Log'!$F345, 1-'Prediction Log'!$F345))</f>
        <v/>
      </c>
      <c r="L345" s="28" t="str">
        <f>IF(ISBLANK(Games!$B345), "",Games!I345)</f>
        <v/>
      </c>
      <c r="P345" s="48" t="str">
        <f>IF(ISBLANK('Prediction Log'!$N345), "",'Prediction Log'!$O345-'Prediction Log'!$N345)</f>
        <v/>
      </c>
      <c r="Q345" s="55" t="str">
        <f>IF(ISBLANK('Prediction Log'!$N345), "",IF('Prediction Log'!$M345&lt;&gt;'Prediction Log'!$H345, "Y", IF(AND('Prediction Log'!$M345='Prediction Log'!$H345, ABS((-1*'Prediction Log'!$P345))&gt;ABS('Prediction Log'!$D345)), "Y", IF('Prediction Log'!$D345='Prediction Log'!$P345, "PUSH", "N"))))</f>
        <v/>
      </c>
      <c r="R345" s="56" t="str">
        <f>IF(ISBLANK('Prediction Log'!$M345), "",IF('Prediction Log'!$P345&lt;'Prediction Log'!$D345, "Y", IF('Prediction Log'!$P345='Prediction Log'!$D345, "PUSH", "N")))</f>
        <v/>
      </c>
      <c r="S345" s="56" t="str">
        <f>IF(ISBLANK('Prediction Log'!$M345), "",IF('Prediction Log'!$P345&lt;'Prediction Log'!$E345, "Y", IF('Prediction Log'!$P345='Prediction Log'!$E345, "PUSH", "N")))</f>
        <v/>
      </c>
      <c r="T345" s="66" t="str">
        <f>IF(ISBLANK('Prediction Log'!$M345), "",IF('Prediction Log'!$J345='Prediction Log'!$M345, "Y", "N"))</f>
        <v/>
      </c>
      <c r="U345" s="57" t="str">
        <f>IF(ISBLANK('Prediction Log'!$M345),"",IF('Prediction Log'!$M345='Prediction Log'!$H345, "Y", "N"))</f>
        <v/>
      </c>
      <c r="V345" s="52" t="str">
        <f>IF(ISBLANK('Prediction Log'!$M345), "",IF('Prediction Log'!$H345&lt;&gt;'Prediction Log'!$M345, "Y",IF(AND('Prediction Log'!$D345&gt;0, 'Prediction Log'!$P345&gt;'Prediction Log'!$D345), "Y", IF(AND('Prediction Log'!$D345&lt;0, 'Prediction Log'!$P345&lt;'Prediction Log'!$D345), "Y", IF('Prediction Log'!$P345='Prediction Log'!$D345, "PUSH", "N")))))</f>
        <v/>
      </c>
      <c r="W345" s="53" t="str">
        <f>IF(ISBLANK('Prediction Log'!$M345), "",IF(AND('Prediction Log'!$U345="Y", 'Prediction Log'!$V345="Y"), "Y", "N"))</f>
        <v/>
      </c>
      <c r="X345" s="54" t="str">
        <f>IF(ISBLANK('Prediction Log'!$M345),"",IF('Prediction Log'!$M345='Prediction Log'!$I345, "Y", "N"))</f>
        <v/>
      </c>
      <c r="Y345" s="54" t="str">
        <f>IF(ISBLANK('Prediction Log'!$M345), "", IF('Prediction Log'!$Z345="N", "N", "Y"))</f>
        <v/>
      </c>
      <c r="Z345" s="54" t="str">
        <f>IF(ISBLANK('Prediction Log'!$M345), "",IF('Prediction Log'!$I345&lt;&gt;'Prediction Log'!$M345, "Y",IF(AND('Prediction Log'!$E345&gt;0, 'Prediction Log'!$P345&gt;'Prediction Log'!$E345), "Y", IF(AND('Prediction Log'!$E345&lt;0, 'Prediction Log'!$P345&lt;'Prediction Log'!$E345), "Y", IF('Prediction Log'!$P345='Prediction Log'!$E345, "PUSH", "N")))))</f>
        <v/>
      </c>
      <c r="AA345" s="54" t="str">
        <f>IF(ISBLANK('Prediction Log'!$M345), "",IF(AND('Prediction Log'!$X345="Y", 'Prediction Log'!$Z345="Y"), "Y", "N"))</f>
        <v/>
      </c>
      <c r="AB345" s="53" t="str">
        <f>IF(ISBLANK('Prediction Log'!$M345), "",IF('Prediction Log'!$D345&gt;0, 'Prediction Log'!$P345-'Prediction Log'!$D345, IF('Prediction Log'!$D345&lt;0, -'Prediction Log'!$P345+'Prediction Log'!$D345, "NA")))</f>
        <v/>
      </c>
      <c r="AC345" s="53" t="str">
        <f>IF(ISBLANK('Prediction Log'!$M345), "",ABS('Prediction Log'!$AB345))</f>
        <v/>
      </c>
      <c r="AD345" s="54" t="str">
        <f>IF(ISBLANK('Prediction Log'!$M345), "",IF('Prediction Log'!$E345&gt;0, 'Prediction Log'!$P345-'Prediction Log'!$E345, IF('Prediction Log'!$E345&lt;0, -'Prediction Log'!$P345+'Prediction Log'!$E345, "NA")))</f>
        <v/>
      </c>
      <c r="AE345" s="54" t="str">
        <f>IF(ISBLANK('Prediction Log'!$M345), "",ABS('Prediction Log'!$AD345))</f>
        <v/>
      </c>
    </row>
    <row r="346" spans="1:31" x14ac:dyDescent="0.45">
      <c r="A346" t="str">
        <f>IF(ISBLANK(Games!$B346), "",Games!A346)</f>
        <v/>
      </c>
      <c r="B346" t="str">
        <f>IF(ISBLANK(Games!$B346), "",Games!B346)</f>
        <v/>
      </c>
      <c r="C346" t="str">
        <f>IF(ISBLANK(Games!$B346), "",Games!C346)</f>
        <v/>
      </c>
      <c r="D346" t="str">
        <f>IF(ISBLANK(Games!$B346), "",Games!D346)</f>
        <v/>
      </c>
      <c r="E346" t="str">
        <f>IF(ISBLANK(Games!$B346), "",Games!E346)</f>
        <v/>
      </c>
      <c r="F346" s="30">
        <f>'Calc - Win Probability'!N346</f>
        <v>0</v>
      </c>
      <c r="G346" s="28">
        <f>Games!H346</f>
        <v>0</v>
      </c>
      <c r="H346" s="64" t="str">
        <f>IF(ISBLANK(Games!B346), "", IF('Prediction Log'!$D346&lt;0, 'Prediction Log'!$B346, 'Prediction Log'!$C346))</f>
        <v/>
      </c>
      <c r="I346" s="60" t="str">
        <f>IF(ISBLANK(Games!$B346), "",Games!F346)</f>
        <v/>
      </c>
      <c r="J346" s="60" t="str">
        <f>IF('Prediction Log'!$F346&gt;0.5, 'Prediction Log'!$B346, IF('Prediction Log'!$F346&lt;0.5, 'Prediction Log'!$C346, "PICK"))</f>
        <v/>
      </c>
      <c r="K346" s="62" t="str">
        <f>IF(ISBLANK(Games!B346), "",IF('Prediction Log'!$J346='Prediction Log'!$B346, 'Prediction Log'!$F346, 1-'Prediction Log'!$F346))</f>
        <v/>
      </c>
      <c r="L346" s="28" t="str">
        <f>IF(ISBLANK(Games!$B346), "",Games!I346)</f>
        <v/>
      </c>
      <c r="P346" s="48" t="str">
        <f>IF(ISBLANK('Prediction Log'!$N346), "",'Prediction Log'!$O346-'Prediction Log'!$N346)</f>
        <v/>
      </c>
      <c r="Q346" s="55" t="str">
        <f>IF(ISBLANK('Prediction Log'!$N346), "",IF('Prediction Log'!$M346&lt;&gt;'Prediction Log'!$H346, "Y", IF(AND('Prediction Log'!$M346='Prediction Log'!$H346, ABS((-1*'Prediction Log'!$P346))&gt;ABS('Prediction Log'!$D346)), "Y", IF('Prediction Log'!$D346='Prediction Log'!$P346, "PUSH", "N"))))</f>
        <v/>
      </c>
      <c r="R346" s="56" t="str">
        <f>IF(ISBLANK('Prediction Log'!$M346), "",IF('Prediction Log'!$P346&lt;'Prediction Log'!$D346, "Y", IF('Prediction Log'!$P346='Prediction Log'!$D346, "PUSH", "N")))</f>
        <v/>
      </c>
      <c r="S346" s="56" t="str">
        <f>IF(ISBLANK('Prediction Log'!$M346), "",IF('Prediction Log'!$P346&lt;'Prediction Log'!$E346, "Y", IF('Prediction Log'!$P346='Prediction Log'!$E346, "PUSH", "N")))</f>
        <v/>
      </c>
      <c r="T346" s="66" t="str">
        <f>IF(ISBLANK('Prediction Log'!$M346), "",IF('Prediction Log'!$J346='Prediction Log'!$M346, "Y", "N"))</f>
        <v/>
      </c>
      <c r="U346" s="57" t="str">
        <f>IF(ISBLANK('Prediction Log'!$M346),"",IF('Prediction Log'!$M346='Prediction Log'!$H346, "Y", "N"))</f>
        <v/>
      </c>
      <c r="V346" s="52" t="str">
        <f>IF(ISBLANK('Prediction Log'!$M346), "",IF('Prediction Log'!$H346&lt;&gt;'Prediction Log'!$M346, "Y",IF(AND('Prediction Log'!$D346&gt;0, 'Prediction Log'!$P346&gt;'Prediction Log'!$D346), "Y", IF(AND('Prediction Log'!$D346&lt;0, 'Prediction Log'!$P346&lt;'Prediction Log'!$D346), "Y", IF('Prediction Log'!$P346='Prediction Log'!$D346, "PUSH", "N")))))</f>
        <v/>
      </c>
      <c r="W346" s="53" t="str">
        <f>IF(ISBLANK('Prediction Log'!$M346), "",IF(AND('Prediction Log'!$U346="Y", 'Prediction Log'!$V346="Y"), "Y", "N"))</f>
        <v/>
      </c>
      <c r="X346" s="54" t="str">
        <f>IF(ISBLANK('Prediction Log'!$M346),"",IF('Prediction Log'!$M346='Prediction Log'!$I346, "Y", "N"))</f>
        <v/>
      </c>
      <c r="Y346" s="54" t="str">
        <f>IF(ISBLANK('Prediction Log'!$M346), "", IF('Prediction Log'!$Z346="N", "N", "Y"))</f>
        <v/>
      </c>
      <c r="Z346" s="54" t="str">
        <f>IF(ISBLANK('Prediction Log'!$M346), "",IF('Prediction Log'!$I346&lt;&gt;'Prediction Log'!$M346, "Y",IF(AND('Prediction Log'!$E346&gt;0, 'Prediction Log'!$P346&gt;'Prediction Log'!$E346), "Y", IF(AND('Prediction Log'!$E346&lt;0, 'Prediction Log'!$P346&lt;'Prediction Log'!$E346), "Y", IF('Prediction Log'!$P346='Prediction Log'!$E346, "PUSH", "N")))))</f>
        <v/>
      </c>
      <c r="AA346" s="54" t="str">
        <f>IF(ISBLANK('Prediction Log'!$M346), "",IF(AND('Prediction Log'!$X346="Y", 'Prediction Log'!$Z346="Y"), "Y", "N"))</f>
        <v/>
      </c>
      <c r="AB346" s="53" t="str">
        <f>IF(ISBLANK('Prediction Log'!$M346), "",IF('Prediction Log'!$D346&gt;0, 'Prediction Log'!$P346-'Prediction Log'!$D346, IF('Prediction Log'!$D346&lt;0, -'Prediction Log'!$P346+'Prediction Log'!$D346, "NA")))</f>
        <v/>
      </c>
      <c r="AC346" s="53" t="str">
        <f>IF(ISBLANK('Prediction Log'!$M346), "",ABS('Prediction Log'!$AB346))</f>
        <v/>
      </c>
      <c r="AD346" s="54" t="str">
        <f>IF(ISBLANK('Prediction Log'!$M346), "",IF('Prediction Log'!$E346&gt;0, 'Prediction Log'!$P346-'Prediction Log'!$E346, IF('Prediction Log'!$E346&lt;0, -'Prediction Log'!$P346+'Prediction Log'!$E346, "NA")))</f>
        <v/>
      </c>
      <c r="AE346" s="54" t="str">
        <f>IF(ISBLANK('Prediction Log'!$M346), "",ABS('Prediction Log'!$AD346))</f>
        <v/>
      </c>
    </row>
    <row r="347" spans="1:31" x14ac:dyDescent="0.45">
      <c r="A347" t="str">
        <f>IF(ISBLANK(Games!$B347), "",Games!A347)</f>
        <v/>
      </c>
      <c r="B347" t="str">
        <f>IF(ISBLANK(Games!$B347), "",Games!B347)</f>
        <v/>
      </c>
      <c r="C347" t="str">
        <f>IF(ISBLANK(Games!$B347), "",Games!C347)</f>
        <v/>
      </c>
      <c r="D347" t="str">
        <f>IF(ISBLANK(Games!$B347), "",Games!D347)</f>
        <v/>
      </c>
      <c r="E347" t="str">
        <f>IF(ISBLANK(Games!$B347), "",Games!E347)</f>
        <v/>
      </c>
      <c r="F347" s="30">
        <f>'Calc - Win Probability'!N347</f>
        <v>0</v>
      </c>
      <c r="G347" s="28">
        <f>Games!H347</f>
        <v>0</v>
      </c>
      <c r="H347" s="64" t="str">
        <f>IF(ISBLANK(Games!B347), "", IF('Prediction Log'!$D347&lt;0, 'Prediction Log'!$B347, 'Prediction Log'!$C347))</f>
        <v/>
      </c>
      <c r="I347" s="60" t="str">
        <f>IF(ISBLANK(Games!$B347), "",Games!F347)</f>
        <v/>
      </c>
      <c r="J347" s="60" t="str">
        <f>IF('Prediction Log'!$F347&gt;0.5, 'Prediction Log'!$B347, IF('Prediction Log'!$F347&lt;0.5, 'Prediction Log'!$C347, "PICK"))</f>
        <v/>
      </c>
      <c r="K347" s="62" t="str">
        <f>IF(ISBLANK(Games!B347), "",IF('Prediction Log'!$J347='Prediction Log'!$B347, 'Prediction Log'!$F347, 1-'Prediction Log'!$F347))</f>
        <v/>
      </c>
      <c r="L347" s="28" t="str">
        <f>IF(ISBLANK(Games!$B347), "",Games!I347)</f>
        <v/>
      </c>
      <c r="P347" s="48" t="str">
        <f>IF(ISBLANK('Prediction Log'!$N347), "",'Prediction Log'!$O347-'Prediction Log'!$N347)</f>
        <v/>
      </c>
      <c r="Q347" s="55" t="str">
        <f>IF(ISBLANK('Prediction Log'!$N347), "",IF('Prediction Log'!$M347&lt;&gt;'Prediction Log'!$H347, "Y", IF(AND('Prediction Log'!$M347='Prediction Log'!$H347, ABS((-1*'Prediction Log'!$P347))&gt;ABS('Prediction Log'!$D347)), "Y", IF('Prediction Log'!$D347='Prediction Log'!$P347, "PUSH", "N"))))</f>
        <v/>
      </c>
      <c r="R347" s="56" t="str">
        <f>IF(ISBLANK('Prediction Log'!$M347), "",IF('Prediction Log'!$P347&lt;'Prediction Log'!$D347, "Y", IF('Prediction Log'!$P347='Prediction Log'!$D347, "PUSH", "N")))</f>
        <v/>
      </c>
      <c r="S347" s="56" t="str">
        <f>IF(ISBLANK('Prediction Log'!$M347), "",IF('Prediction Log'!$P347&lt;'Prediction Log'!$E347, "Y", IF('Prediction Log'!$P347='Prediction Log'!$E347, "PUSH", "N")))</f>
        <v/>
      </c>
      <c r="T347" s="66" t="str">
        <f>IF(ISBLANK('Prediction Log'!$M347), "",IF('Prediction Log'!$J347='Prediction Log'!$M347, "Y", "N"))</f>
        <v/>
      </c>
      <c r="U347" s="57" t="str">
        <f>IF(ISBLANK('Prediction Log'!$M347),"",IF('Prediction Log'!$M347='Prediction Log'!$H347, "Y", "N"))</f>
        <v/>
      </c>
      <c r="V347" s="52" t="str">
        <f>IF(ISBLANK('Prediction Log'!$M347), "",IF('Prediction Log'!$H347&lt;&gt;'Prediction Log'!$M347, "Y",IF(AND('Prediction Log'!$D347&gt;0, 'Prediction Log'!$P347&gt;'Prediction Log'!$D347), "Y", IF(AND('Prediction Log'!$D347&lt;0, 'Prediction Log'!$P347&lt;'Prediction Log'!$D347), "Y", IF('Prediction Log'!$P347='Prediction Log'!$D347, "PUSH", "N")))))</f>
        <v/>
      </c>
      <c r="W347" s="53" t="str">
        <f>IF(ISBLANK('Prediction Log'!$M347), "",IF(AND('Prediction Log'!$U347="Y", 'Prediction Log'!$V347="Y"), "Y", "N"))</f>
        <v/>
      </c>
      <c r="X347" s="54" t="str">
        <f>IF(ISBLANK('Prediction Log'!$M347),"",IF('Prediction Log'!$M347='Prediction Log'!$I347, "Y", "N"))</f>
        <v/>
      </c>
      <c r="Y347" s="54" t="str">
        <f>IF(ISBLANK('Prediction Log'!$M347), "", IF('Prediction Log'!$Z347="N", "N", "Y"))</f>
        <v/>
      </c>
      <c r="Z347" s="54" t="str">
        <f>IF(ISBLANK('Prediction Log'!$M347), "",IF('Prediction Log'!$I347&lt;&gt;'Prediction Log'!$M347, "Y",IF(AND('Prediction Log'!$E347&gt;0, 'Prediction Log'!$P347&gt;'Prediction Log'!$E347), "Y", IF(AND('Prediction Log'!$E347&lt;0, 'Prediction Log'!$P347&lt;'Prediction Log'!$E347), "Y", IF('Prediction Log'!$P347='Prediction Log'!$E347, "PUSH", "N")))))</f>
        <v/>
      </c>
      <c r="AA347" s="54" t="str">
        <f>IF(ISBLANK('Prediction Log'!$M347), "",IF(AND('Prediction Log'!$X347="Y", 'Prediction Log'!$Z347="Y"), "Y", "N"))</f>
        <v/>
      </c>
      <c r="AB347" s="53" t="str">
        <f>IF(ISBLANK('Prediction Log'!$M347), "",IF('Prediction Log'!$D347&gt;0, 'Prediction Log'!$P347-'Prediction Log'!$D347, IF('Prediction Log'!$D347&lt;0, -'Prediction Log'!$P347+'Prediction Log'!$D347, "NA")))</f>
        <v/>
      </c>
      <c r="AC347" s="53" t="str">
        <f>IF(ISBLANK('Prediction Log'!$M347), "",ABS('Prediction Log'!$AB347))</f>
        <v/>
      </c>
      <c r="AD347" s="54" t="str">
        <f>IF(ISBLANK('Prediction Log'!$M347), "",IF('Prediction Log'!$E347&gt;0, 'Prediction Log'!$P347-'Prediction Log'!$E347, IF('Prediction Log'!$E347&lt;0, -'Prediction Log'!$P347+'Prediction Log'!$E347, "NA")))</f>
        <v/>
      </c>
      <c r="AE347" s="54" t="str">
        <f>IF(ISBLANK('Prediction Log'!$M347), "",ABS('Prediction Log'!$AD347))</f>
        <v/>
      </c>
    </row>
    <row r="348" spans="1:31" x14ac:dyDescent="0.45">
      <c r="A348" t="str">
        <f>IF(ISBLANK(Games!$B348), "",Games!A348)</f>
        <v/>
      </c>
      <c r="B348" t="str">
        <f>IF(ISBLANK(Games!$B348), "",Games!B348)</f>
        <v/>
      </c>
      <c r="C348" t="str">
        <f>IF(ISBLANK(Games!$B348), "",Games!C348)</f>
        <v/>
      </c>
      <c r="D348" t="str">
        <f>IF(ISBLANK(Games!$B348), "",Games!D348)</f>
        <v/>
      </c>
      <c r="E348" t="str">
        <f>IF(ISBLANK(Games!$B348), "",Games!E348)</f>
        <v/>
      </c>
      <c r="F348" s="30">
        <f>'Calc - Win Probability'!N348</f>
        <v>0</v>
      </c>
      <c r="G348" s="28">
        <f>Games!H348</f>
        <v>0</v>
      </c>
      <c r="H348" s="64" t="str">
        <f>IF(ISBLANK(Games!B348), "", IF('Prediction Log'!$D348&lt;0, 'Prediction Log'!$B348, 'Prediction Log'!$C348))</f>
        <v/>
      </c>
      <c r="I348" s="60" t="str">
        <f>IF(ISBLANK(Games!$B348), "",Games!F348)</f>
        <v/>
      </c>
      <c r="J348" s="60" t="str">
        <f>IF('Prediction Log'!$F348&gt;0.5, 'Prediction Log'!$B348, IF('Prediction Log'!$F348&lt;0.5, 'Prediction Log'!$C348, "PICK"))</f>
        <v/>
      </c>
      <c r="K348" s="62" t="str">
        <f>IF(ISBLANK(Games!B348), "",IF('Prediction Log'!$J348='Prediction Log'!$B348, 'Prediction Log'!$F348, 1-'Prediction Log'!$F348))</f>
        <v/>
      </c>
      <c r="L348" s="28" t="str">
        <f>IF(ISBLANK(Games!$B348), "",Games!I348)</f>
        <v/>
      </c>
      <c r="P348" s="48" t="str">
        <f>IF(ISBLANK('Prediction Log'!$N348), "",'Prediction Log'!$O348-'Prediction Log'!$N348)</f>
        <v/>
      </c>
      <c r="Q348" s="55" t="str">
        <f>IF(ISBLANK('Prediction Log'!$N348), "",IF('Prediction Log'!$M348&lt;&gt;'Prediction Log'!$H348, "Y", IF(AND('Prediction Log'!$M348='Prediction Log'!$H348, ABS((-1*'Prediction Log'!$P348))&gt;ABS('Prediction Log'!$D348)), "Y", IF('Prediction Log'!$D348='Prediction Log'!$P348, "PUSH", "N"))))</f>
        <v/>
      </c>
      <c r="R348" s="56" t="str">
        <f>IF(ISBLANK('Prediction Log'!$M348), "",IF('Prediction Log'!$P348&lt;'Prediction Log'!$D348, "Y", IF('Prediction Log'!$P348='Prediction Log'!$D348, "PUSH", "N")))</f>
        <v/>
      </c>
      <c r="S348" s="56" t="str">
        <f>IF(ISBLANK('Prediction Log'!$M348), "",IF('Prediction Log'!$P348&lt;'Prediction Log'!$E348, "Y", IF('Prediction Log'!$P348='Prediction Log'!$E348, "PUSH", "N")))</f>
        <v/>
      </c>
      <c r="T348" s="66" t="str">
        <f>IF(ISBLANK('Prediction Log'!$M348), "",IF('Prediction Log'!$J348='Prediction Log'!$M348, "Y", "N"))</f>
        <v/>
      </c>
      <c r="U348" s="57" t="str">
        <f>IF(ISBLANK('Prediction Log'!$M348),"",IF('Prediction Log'!$M348='Prediction Log'!$H348, "Y", "N"))</f>
        <v/>
      </c>
      <c r="V348" s="52" t="str">
        <f>IF(ISBLANK('Prediction Log'!$M348), "",IF('Prediction Log'!$H348&lt;&gt;'Prediction Log'!$M348, "Y",IF(AND('Prediction Log'!$D348&gt;0, 'Prediction Log'!$P348&gt;'Prediction Log'!$D348), "Y", IF(AND('Prediction Log'!$D348&lt;0, 'Prediction Log'!$P348&lt;'Prediction Log'!$D348), "Y", IF('Prediction Log'!$P348='Prediction Log'!$D348, "PUSH", "N")))))</f>
        <v/>
      </c>
      <c r="W348" s="53" t="str">
        <f>IF(ISBLANK('Prediction Log'!$M348), "",IF(AND('Prediction Log'!$U348="Y", 'Prediction Log'!$V348="Y"), "Y", "N"))</f>
        <v/>
      </c>
      <c r="X348" s="54" t="str">
        <f>IF(ISBLANK('Prediction Log'!$M348),"",IF('Prediction Log'!$M348='Prediction Log'!$I348, "Y", "N"))</f>
        <v/>
      </c>
      <c r="Y348" s="54" t="str">
        <f>IF(ISBLANK('Prediction Log'!$M348), "", IF('Prediction Log'!$Z348="N", "N", "Y"))</f>
        <v/>
      </c>
      <c r="Z348" s="54" t="str">
        <f>IF(ISBLANK('Prediction Log'!$M348), "",IF('Prediction Log'!$I348&lt;&gt;'Prediction Log'!$M348, "Y",IF(AND('Prediction Log'!$E348&gt;0, 'Prediction Log'!$P348&gt;'Prediction Log'!$E348), "Y", IF(AND('Prediction Log'!$E348&lt;0, 'Prediction Log'!$P348&lt;'Prediction Log'!$E348), "Y", IF('Prediction Log'!$P348='Prediction Log'!$E348, "PUSH", "N")))))</f>
        <v/>
      </c>
      <c r="AA348" s="54" t="str">
        <f>IF(ISBLANK('Prediction Log'!$M348), "",IF(AND('Prediction Log'!$X348="Y", 'Prediction Log'!$Z348="Y"), "Y", "N"))</f>
        <v/>
      </c>
      <c r="AB348" s="53" t="str">
        <f>IF(ISBLANK('Prediction Log'!$M348), "",IF('Prediction Log'!$D348&gt;0, 'Prediction Log'!$P348-'Prediction Log'!$D348, IF('Prediction Log'!$D348&lt;0, -'Prediction Log'!$P348+'Prediction Log'!$D348, "NA")))</f>
        <v/>
      </c>
      <c r="AC348" s="53" t="str">
        <f>IF(ISBLANK('Prediction Log'!$M348), "",ABS('Prediction Log'!$AB348))</f>
        <v/>
      </c>
      <c r="AD348" s="54" t="str">
        <f>IF(ISBLANK('Prediction Log'!$M348), "",IF('Prediction Log'!$E348&gt;0, 'Prediction Log'!$P348-'Prediction Log'!$E348, IF('Prediction Log'!$E348&lt;0, -'Prediction Log'!$P348+'Prediction Log'!$E348, "NA")))</f>
        <v/>
      </c>
      <c r="AE348" s="54" t="str">
        <f>IF(ISBLANK('Prediction Log'!$M348), "",ABS('Prediction Log'!$AD348))</f>
        <v/>
      </c>
    </row>
    <row r="349" spans="1:31" x14ac:dyDescent="0.45">
      <c r="A349" t="str">
        <f>IF(ISBLANK(Games!$B349), "",Games!A349)</f>
        <v/>
      </c>
      <c r="B349" t="str">
        <f>IF(ISBLANK(Games!$B349), "",Games!B349)</f>
        <v/>
      </c>
      <c r="C349" t="str">
        <f>IF(ISBLANK(Games!$B349), "",Games!C349)</f>
        <v/>
      </c>
      <c r="D349" t="str">
        <f>IF(ISBLANK(Games!$B349), "",Games!D349)</f>
        <v/>
      </c>
      <c r="E349" t="str">
        <f>IF(ISBLANK(Games!$B349), "",Games!E349)</f>
        <v/>
      </c>
      <c r="F349" s="30">
        <f>'Calc - Win Probability'!N349</f>
        <v>0</v>
      </c>
      <c r="G349" s="28">
        <f>Games!H349</f>
        <v>0</v>
      </c>
      <c r="H349" s="64" t="str">
        <f>IF(ISBLANK(Games!B349), "", IF('Prediction Log'!$D349&lt;0, 'Prediction Log'!$B349, 'Prediction Log'!$C349))</f>
        <v/>
      </c>
      <c r="I349" s="60" t="str">
        <f>IF(ISBLANK(Games!$B349), "",Games!F349)</f>
        <v/>
      </c>
      <c r="J349" s="60" t="str">
        <f>IF('Prediction Log'!$F349&gt;0.5, 'Prediction Log'!$B349, IF('Prediction Log'!$F349&lt;0.5, 'Prediction Log'!$C349, "PICK"))</f>
        <v/>
      </c>
      <c r="K349" s="62" t="str">
        <f>IF(ISBLANK(Games!B349), "",IF('Prediction Log'!$J349='Prediction Log'!$B349, 'Prediction Log'!$F349, 1-'Prediction Log'!$F349))</f>
        <v/>
      </c>
      <c r="L349" s="28" t="str">
        <f>IF(ISBLANK(Games!$B349), "",Games!I349)</f>
        <v/>
      </c>
      <c r="P349" s="48" t="str">
        <f>IF(ISBLANK('Prediction Log'!$N349), "",'Prediction Log'!$O349-'Prediction Log'!$N349)</f>
        <v/>
      </c>
      <c r="Q349" s="55" t="str">
        <f>IF(ISBLANK('Prediction Log'!$N349), "",IF('Prediction Log'!$M349&lt;&gt;'Prediction Log'!$H349, "Y", IF(AND('Prediction Log'!$M349='Prediction Log'!$H349, ABS((-1*'Prediction Log'!$P349))&gt;ABS('Prediction Log'!$D349)), "Y", IF('Prediction Log'!$D349='Prediction Log'!$P349, "PUSH", "N"))))</f>
        <v/>
      </c>
      <c r="R349" s="56" t="str">
        <f>IF(ISBLANK('Prediction Log'!$M349), "",IF('Prediction Log'!$P349&lt;'Prediction Log'!$D349, "Y", IF('Prediction Log'!$P349='Prediction Log'!$D349, "PUSH", "N")))</f>
        <v/>
      </c>
      <c r="S349" s="56" t="str">
        <f>IF(ISBLANK('Prediction Log'!$M349), "",IF('Prediction Log'!$P349&lt;'Prediction Log'!$E349, "Y", IF('Prediction Log'!$P349='Prediction Log'!$E349, "PUSH", "N")))</f>
        <v/>
      </c>
      <c r="T349" s="66" t="str">
        <f>IF(ISBLANK('Prediction Log'!$M349), "",IF('Prediction Log'!$J349='Prediction Log'!$M349, "Y", "N"))</f>
        <v/>
      </c>
      <c r="U349" s="57" t="str">
        <f>IF(ISBLANK('Prediction Log'!$M349),"",IF('Prediction Log'!$M349='Prediction Log'!$H349, "Y", "N"))</f>
        <v/>
      </c>
      <c r="V349" s="52" t="str">
        <f>IF(ISBLANK('Prediction Log'!$M349), "",IF('Prediction Log'!$H349&lt;&gt;'Prediction Log'!$M349, "Y",IF(AND('Prediction Log'!$D349&gt;0, 'Prediction Log'!$P349&gt;'Prediction Log'!$D349), "Y", IF(AND('Prediction Log'!$D349&lt;0, 'Prediction Log'!$P349&lt;'Prediction Log'!$D349), "Y", IF('Prediction Log'!$P349='Prediction Log'!$D349, "PUSH", "N")))))</f>
        <v/>
      </c>
      <c r="W349" s="53" t="str">
        <f>IF(ISBLANK('Prediction Log'!$M349), "",IF(AND('Prediction Log'!$U349="Y", 'Prediction Log'!$V349="Y"), "Y", "N"))</f>
        <v/>
      </c>
      <c r="X349" s="54" t="str">
        <f>IF(ISBLANK('Prediction Log'!$M349),"",IF('Prediction Log'!$M349='Prediction Log'!$I349, "Y", "N"))</f>
        <v/>
      </c>
      <c r="Y349" s="54" t="str">
        <f>IF(ISBLANK('Prediction Log'!$M349), "", IF('Prediction Log'!$Z349="N", "N", "Y"))</f>
        <v/>
      </c>
      <c r="Z349" s="54" t="str">
        <f>IF(ISBLANK('Prediction Log'!$M349), "",IF('Prediction Log'!$I349&lt;&gt;'Prediction Log'!$M349, "Y",IF(AND('Prediction Log'!$E349&gt;0, 'Prediction Log'!$P349&gt;'Prediction Log'!$E349), "Y", IF(AND('Prediction Log'!$E349&lt;0, 'Prediction Log'!$P349&lt;'Prediction Log'!$E349), "Y", IF('Prediction Log'!$P349='Prediction Log'!$E349, "PUSH", "N")))))</f>
        <v/>
      </c>
      <c r="AA349" s="54" t="str">
        <f>IF(ISBLANK('Prediction Log'!$M349), "",IF(AND('Prediction Log'!$X349="Y", 'Prediction Log'!$Z349="Y"), "Y", "N"))</f>
        <v/>
      </c>
      <c r="AB349" s="53" t="str">
        <f>IF(ISBLANK('Prediction Log'!$M349), "",IF('Prediction Log'!$D349&gt;0, 'Prediction Log'!$P349-'Prediction Log'!$D349, IF('Prediction Log'!$D349&lt;0, -'Prediction Log'!$P349+'Prediction Log'!$D349, "NA")))</f>
        <v/>
      </c>
      <c r="AC349" s="53" t="str">
        <f>IF(ISBLANK('Prediction Log'!$M349), "",ABS('Prediction Log'!$AB349))</f>
        <v/>
      </c>
      <c r="AD349" s="54" t="str">
        <f>IF(ISBLANK('Prediction Log'!$M349), "",IF('Prediction Log'!$E349&gt;0, 'Prediction Log'!$P349-'Prediction Log'!$E349, IF('Prediction Log'!$E349&lt;0, -'Prediction Log'!$P349+'Prediction Log'!$E349, "NA")))</f>
        <v/>
      </c>
      <c r="AE349" s="54" t="str">
        <f>IF(ISBLANK('Prediction Log'!$M349), "",ABS('Prediction Log'!$AD349))</f>
        <v/>
      </c>
    </row>
    <row r="350" spans="1:31" x14ac:dyDescent="0.45">
      <c r="A350" t="str">
        <f>IF(ISBLANK(Games!$B350), "",Games!A350)</f>
        <v/>
      </c>
      <c r="B350" t="str">
        <f>IF(ISBLANK(Games!$B350), "",Games!B350)</f>
        <v/>
      </c>
      <c r="C350" t="str">
        <f>IF(ISBLANK(Games!$B350), "",Games!C350)</f>
        <v/>
      </c>
      <c r="D350" t="str">
        <f>IF(ISBLANK(Games!$B350), "",Games!D350)</f>
        <v/>
      </c>
      <c r="E350" t="str">
        <f>IF(ISBLANK(Games!$B350), "",Games!E350)</f>
        <v/>
      </c>
      <c r="F350" s="30">
        <f>'Calc - Win Probability'!N350</f>
        <v>0</v>
      </c>
      <c r="G350" s="28">
        <f>Games!H350</f>
        <v>0</v>
      </c>
      <c r="H350" s="64" t="str">
        <f>IF(ISBLANK(Games!B350), "", IF('Prediction Log'!$D350&lt;0, 'Prediction Log'!$B350, 'Prediction Log'!$C350))</f>
        <v/>
      </c>
      <c r="I350" s="60" t="str">
        <f>IF(ISBLANK(Games!$B350), "",Games!F350)</f>
        <v/>
      </c>
      <c r="J350" s="60" t="str">
        <f>IF('Prediction Log'!$F350&gt;0.5, 'Prediction Log'!$B350, IF('Prediction Log'!$F350&lt;0.5, 'Prediction Log'!$C350, "PICK"))</f>
        <v/>
      </c>
      <c r="K350" s="62" t="str">
        <f>IF(ISBLANK(Games!B350), "",IF('Prediction Log'!$J350='Prediction Log'!$B350, 'Prediction Log'!$F350, 1-'Prediction Log'!$F350))</f>
        <v/>
      </c>
      <c r="L350" s="28" t="str">
        <f>IF(ISBLANK(Games!$B350), "",Games!I350)</f>
        <v/>
      </c>
      <c r="P350" s="48" t="str">
        <f>IF(ISBLANK('Prediction Log'!$N350), "",'Prediction Log'!$O350-'Prediction Log'!$N350)</f>
        <v/>
      </c>
      <c r="Q350" s="55" t="str">
        <f>IF(ISBLANK('Prediction Log'!$N350), "",IF('Prediction Log'!$M350&lt;&gt;'Prediction Log'!$H350, "Y", IF(AND('Prediction Log'!$M350='Prediction Log'!$H350, ABS((-1*'Prediction Log'!$P350))&gt;ABS('Prediction Log'!$D350)), "Y", IF('Prediction Log'!$D350='Prediction Log'!$P350, "PUSH", "N"))))</f>
        <v/>
      </c>
      <c r="R350" s="56" t="str">
        <f>IF(ISBLANK('Prediction Log'!$M350), "",IF('Prediction Log'!$P350&lt;'Prediction Log'!$D350, "Y", IF('Prediction Log'!$P350='Prediction Log'!$D350, "PUSH", "N")))</f>
        <v/>
      </c>
      <c r="S350" s="56" t="str">
        <f>IF(ISBLANK('Prediction Log'!$M350), "",IF('Prediction Log'!$P350&lt;'Prediction Log'!$E350, "Y", IF('Prediction Log'!$P350='Prediction Log'!$E350, "PUSH", "N")))</f>
        <v/>
      </c>
      <c r="T350" s="66" t="str">
        <f>IF(ISBLANK('Prediction Log'!$M350), "",IF('Prediction Log'!$J350='Prediction Log'!$M350, "Y", "N"))</f>
        <v/>
      </c>
      <c r="U350" s="57" t="str">
        <f>IF(ISBLANK('Prediction Log'!$M350),"",IF('Prediction Log'!$M350='Prediction Log'!$H350, "Y", "N"))</f>
        <v/>
      </c>
      <c r="V350" s="52" t="str">
        <f>IF(ISBLANK('Prediction Log'!$M350), "",IF('Prediction Log'!$H350&lt;&gt;'Prediction Log'!$M350, "Y",IF(AND('Prediction Log'!$D350&gt;0, 'Prediction Log'!$P350&gt;'Prediction Log'!$D350), "Y", IF(AND('Prediction Log'!$D350&lt;0, 'Prediction Log'!$P350&lt;'Prediction Log'!$D350), "Y", IF('Prediction Log'!$P350='Prediction Log'!$D350, "PUSH", "N")))))</f>
        <v/>
      </c>
      <c r="W350" s="53" t="str">
        <f>IF(ISBLANK('Prediction Log'!$M350), "",IF(AND('Prediction Log'!$U350="Y", 'Prediction Log'!$V350="Y"), "Y", "N"))</f>
        <v/>
      </c>
      <c r="X350" s="54" t="str">
        <f>IF(ISBLANK('Prediction Log'!$M350),"",IF('Prediction Log'!$M350='Prediction Log'!$I350, "Y", "N"))</f>
        <v/>
      </c>
      <c r="Y350" s="54" t="str">
        <f>IF(ISBLANK('Prediction Log'!$M350), "", IF('Prediction Log'!$Z350="N", "N", "Y"))</f>
        <v/>
      </c>
      <c r="Z350" s="54" t="str">
        <f>IF(ISBLANK('Prediction Log'!$M350), "",IF('Prediction Log'!$I350&lt;&gt;'Prediction Log'!$M350, "Y",IF(AND('Prediction Log'!$E350&gt;0, 'Prediction Log'!$P350&gt;'Prediction Log'!$E350), "Y", IF(AND('Prediction Log'!$E350&lt;0, 'Prediction Log'!$P350&lt;'Prediction Log'!$E350), "Y", IF('Prediction Log'!$P350='Prediction Log'!$E350, "PUSH", "N")))))</f>
        <v/>
      </c>
      <c r="AA350" s="54" t="str">
        <f>IF(ISBLANK('Prediction Log'!$M350), "",IF(AND('Prediction Log'!$X350="Y", 'Prediction Log'!$Z350="Y"), "Y", "N"))</f>
        <v/>
      </c>
      <c r="AB350" s="53" t="str">
        <f>IF(ISBLANK('Prediction Log'!$M350), "",IF('Prediction Log'!$D350&gt;0, 'Prediction Log'!$P350-'Prediction Log'!$D350, IF('Prediction Log'!$D350&lt;0, -'Prediction Log'!$P350+'Prediction Log'!$D350, "NA")))</f>
        <v/>
      </c>
      <c r="AC350" s="53" t="str">
        <f>IF(ISBLANK('Prediction Log'!$M350), "",ABS('Prediction Log'!$AB350))</f>
        <v/>
      </c>
      <c r="AD350" s="54" t="str">
        <f>IF(ISBLANK('Prediction Log'!$M350), "",IF('Prediction Log'!$E350&gt;0, 'Prediction Log'!$P350-'Prediction Log'!$E350, IF('Prediction Log'!$E350&lt;0, -'Prediction Log'!$P350+'Prediction Log'!$E350, "NA")))</f>
        <v/>
      </c>
      <c r="AE350" s="54" t="str">
        <f>IF(ISBLANK('Prediction Log'!$M350), "",ABS('Prediction Log'!$AD350))</f>
        <v/>
      </c>
    </row>
    <row r="351" spans="1:31" x14ac:dyDescent="0.45">
      <c r="A351" t="str">
        <f>IF(ISBLANK(Games!$B351), "",Games!A351)</f>
        <v/>
      </c>
      <c r="B351" t="str">
        <f>IF(ISBLANK(Games!$B351), "",Games!B351)</f>
        <v/>
      </c>
      <c r="C351" t="str">
        <f>IF(ISBLANK(Games!$B351), "",Games!C351)</f>
        <v/>
      </c>
      <c r="D351" t="str">
        <f>IF(ISBLANK(Games!$B351), "",Games!D351)</f>
        <v/>
      </c>
      <c r="E351" t="str">
        <f>IF(ISBLANK(Games!$B351), "",Games!E351)</f>
        <v/>
      </c>
      <c r="F351" s="30">
        <f>'Calc - Win Probability'!N351</f>
        <v>0</v>
      </c>
      <c r="G351" s="28">
        <f>Games!H351</f>
        <v>0</v>
      </c>
      <c r="H351" s="64" t="str">
        <f>IF(ISBLANK(Games!B351), "", IF('Prediction Log'!$D351&lt;0, 'Prediction Log'!$B351, 'Prediction Log'!$C351))</f>
        <v/>
      </c>
      <c r="I351" s="60" t="str">
        <f>IF(ISBLANK(Games!$B351), "",Games!F351)</f>
        <v/>
      </c>
      <c r="J351" s="60" t="str">
        <f>IF('Prediction Log'!$F351&gt;0.5, 'Prediction Log'!$B351, IF('Prediction Log'!$F351&lt;0.5, 'Prediction Log'!$C351, "PICK"))</f>
        <v/>
      </c>
      <c r="K351" s="62" t="str">
        <f>IF(ISBLANK(Games!B351), "",IF('Prediction Log'!$J351='Prediction Log'!$B351, 'Prediction Log'!$F351, 1-'Prediction Log'!$F351))</f>
        <v/>
      </c>
      <c r="L351" s="28" t="str">
        <f>IF(ISBLANK(Games!$B351), "",Games!I351)</f>
        <v/>
      </c>
      <c r="P351" s="48" t="str">
        <f>IF(ISBLANK('Prediction Log'!$N351), "",'Prediction Log'!$O351-'Prediction Log'!$N351)</f>
        <v/>
      </c>
      <c r="Q351" s="55" t="str">
        <f>IF(ISBLANK('Prediction Log'!$N351), "",IF('Prediction Log'!$M351&lt;&gt;'Prediction Log'!$H351, "Y", IF(AND('Prediction Log'!$M351='Prediction Log'!$H351, ABS((-1*'Prediction Log'!$P351))&gt;ABS('Prediction Log'!$D351)), "Y", IF('Prediction Log'!$D351='Prediction Log'!$P351, "PUSH", "N"))))</f>
        <v/>
      </c>
      <c r="R351" s="56" t="str">
        <f>IF(ISBLANK('Prediction Log'!$M351), "",IF('Prediction Log'!$P351&lt;'Prediction Log'!$D351, "Y", IF('Prediction Log'!$P351='Prediction Log'!$D351, "PUSH", "N")))</f>
        <v/>
      </c>
      <c r="S351" s="56" t="str">
        <f>IF(ISBLANK('Prediction Log'!$M351), "",IF('Prediction Log'!$P351&lt;'Prediction Log'!$E351, "Y", IF('Prediction Log'!$P351='Prediction Log'!$E351, "PUSH", "N")))</f>
        <v/>
      </c>
      <c r="T351" s="66" t="str">
        <f>IF(ISBLANK('Prediction Log'!$M351), "",IF('Prediction Log'!$J351='Prediction Log'!$M351, "Y", "N"))</f>
        <v/>
      </c>
      <c r="U351" s="57" t="str">
        <f>IF(ISBLANK('Prediction Log'!$M351),"",IF('Prediction Log'!$M351='Prediction Log'!$H351, "Y", "N"))</f>
        <v/>
      </c>
      <c r="V351" s="52" t="str">
        <f>IF(ISBLANK('Prediction Log'!$M351), "",IF('Prediction Log'!$H351&lt;&gt;'Prediction Log'!$M351, "Y",IF(AND('Prediction Log'!$D351&gt;0, 'Prediction Log'!$P351&gt;'Prediction Log'!$D351), "Y", IF(AND('Prediction Log'!$D351&lt;0, 'Prediction Log'!$P351&lt;'Prediction Log'!$D351), "Y", IF('Prediction Log'!$P351='Prediction Log'!$D351, "PUSH", "N")))))</f>
        <v/>
      </c>
      <c r="W351" s="53" t="str">
        <f>IF(ISBLANK('Prediction Log'!$M351), "",IF(AND('Prediction Log'!$U351="Y", 'Prediction Log'!$V351="Y"), "Y", "N"))</f>
        <v/>
      </c>
      <c r="X351" s="54" t="str">
        <f>IF(ISBLANK('Prediction Log'!$M351),"",IF('Prediction Log'!$M351='Prediction Log'!$I351, "Y", "N"))</f>
        <v/>
      </c>
      <c r="Y351" s="54" t="str">
        <f>IF(ISBLANK('Prediction Log'!$M351), "", IF('Prediction Log'!$Z351="N", "N", "Y"))</f>
        <v/>
      </c>
      <c r="Z351" s="54" t="str">
        <f>IF(ISBLANK('Prediction Log'!$M351), "",IF('Prediction Log'!$I351&lt;&gt;'Prediction Log'!$M351, "Y",IF(AND('Prediction Log'!$E351&gt;0, 'Prediction Log'!$P351&gt;'Prediction Log'!$E351), "Y", IF(AND('Prediction Log'!$E351&lt;0, 'Prediction Log'!$P351&lt;'Prediction Log'!$E351), "Y", IF('Prediction Log'!$P351='Prediction Log'!$E351, "PUSH", "N")))))</f>
        <v/>
      </c>
      <c r="AA351" s="54" t="str">
        <f>IF(ISBLANK('Prediction Log'!$M351), "",IF(AND('Prediction Log'!$X351="Y", 'Prediction Log'!$Z351="Y"), "Y", "N"))</f>
        <v/>
      </c>
      <c r="AB351" s="53" t="str">
        <f>IF(ISBLANK('Prediction Log'!$M351), "",IF('Prediction Log'!$D351&gt;0, 'Prediction Log'!$P351-'Prediction Log'!$D351, IF('Prediction Log'!$D351&lt;0, -'Prediction Log'!$P351+'Prediction Log'!$D351, "NA")))</f>
        <v/>
      </c>
      <c r="AC351" s="53" t="str">
        <f>IF(ISBLANK('Prediction Log'!$M351), "",ABS('Prediction Log'!$AB351))</f>
        <v/>
      </c>
      <c r="AD351" s="54" t="str">
        <f>IF(ISBLANK('Prediction Log'!$M351), "",IF('Prediction Log'!$E351&gt;0, 'Prediction Log'!$P351-'Prediction Log'!$E351, IF('Prediction Log'!$E351&lt;0, -'Prediction Log'!$P351+'Prediction Log'!$E351, "NA")))</f>
        <v/>
      </c>
      <c r="AE351" s="54" t="str">
        <f>IF(ISBLANK('Prediction Log'!$M351), "",ABS('Prediction Log'!$AD351))</f>
        <v/>
      </c>
    </row>
    <row r="352" spans="1:31" x14ac:dyDescent="0.45">
      <c r="A352" t="str">
        <f>IF(ISBLANK(Games!$B352), "",Games!A352)</f>
        <v/>
      </c>
      <c r="B352" t="str">
        <f>IF(ISBLANK(Games!$B352), "",Games!B352)</f>
        <v/>
      </c>
      <c r="C352" t="str">
        <f>IF(ISBLANK(Games!$B352), "",Games!C352)</f>
        <v/>
      </c>
      <c r="D352" t="str">
        <f>IF(ISBLANK(Games!$B352), "",Games!D352)</f>
        <v/>
      </c>
      <c r="E352" t="str">
        <f>IF(ISBLANK(Games!$B352), "",Games!E352)</f>
        <v/>
      </c>
      <c r="F352" s="30">
        <f>'Calc - Win Probability'!N352</f>
        <v>0</v>
      </c>
      <c r="G352" s="28">
        <f>Games!H352</f>
        <v>0</v>
      </c>
      <c r="H352" s="64" t="str">
        <f>IF(ISBLANK(Games!B352), "", IF('Prediction Log'!$D352&lt;0, 'Prediction Log'!$B352, 'Prediction Log'!$C352))</f>
        <v/>
      </c>
      <c r="I352" s="60" t="str">
        <f>IF(ISBLANK(Games!$B352), "",Games!F352)</f>
        <v/>
      </c>
      <c r="J352" s="60" t="str">
        <f>IF('Prediction Log'!$F352&gt;0.5, 'Prediction Log'!$B352, IF('Prediction Log'!$F352&lt;0.5, 'Prediction Log'!$C352, "PICK"))</f>
        <v/>
      </c>
      <c r="K352" s="62" t="str">
        <f>IF(ISBLANK(Games!B352), "",IF('Prediction Log'!$J352='Prediction Log'!$B352, 'Prediction Log'!$F352, 1-'Prediction Log'!$F352))</f>
        <v/>
      </c>
      <c r="L352" s="28" t="str">
        <f>IF(ISBLANK(Games!$B352), "",Games!I352)</f>
        <v/>
      </c>
      <c r="P352" s="48" t="str">
        <f>IF(ISBLANK('Prediction Log'!$N352), "",'Prediction Log'!$O352-'Prediction Log'!$N352)</f>
        <v/>
      </c>
      <c r="Q352" s="55" t="str">
        <f>IF(ISBLANK('Prediction Log'!$N352), "",IF('Prediction Log'!$M352&lt;&gt;'Prediction Log'!$H352, "Y", IF(AND('Prediction Log'!$M352='Prediction Log'!$H352, ABS((-1*'Prediction Log'!$P352))&gt;ABS('Prediction Log'!$D352)), "Y", IF('Prediction Log'!$D352='Prediction Log'!$P352, "PUSH", "N"))))</f>
        <v/>
      </c>
      <c r="R352" s="56" t="str">
        <f>IF(ISBLANK('Prediction Log'!$M352), "",IF('Prediction Log'!$P352&lt;'Prediction Log'!$D352, "Y", IF('Prediction Log'!$P352='Prediction Log'!$D352, "PUSH", "N")))</f>
        <v/>
      </c>
      <c r="S352" s="56" t="str">
        <f>IF(ISBLANK('Prediction Log'!$M352), "",IF('Prediction Log'!$P352&lt;'Prediction Log'!$E352, "Y", IF('Prediction Log'!$P352='Prediction Log'!$E352, "PUSH", "N")))</f>
        <v/>
      </c>
      <c r="T352" s="66" t="str">
        <f>IF(ISBLANK('Prediction Log'!$M352), "",IF('Prediction Log'!$J352='Prediction Log'!$M352, "Y", "N"))</f>
        <v/>
      </c>
      <c r="U352" s="57" t="str">
        <f>IF(ISBLANK('Prediction Log'!$M352),"",IF('Prediction Log'!$M352='Prediction Log'!$H352, "Y", "N"))</f>
        <v/>
      </c>
      <c r="V352" s="52" t="str">
        <f>IF(ISBLANK('Prediction Log'!$M352), "",IF('Prediction Log'!$H352&lt;&gt;'Prediction Log'!$M352, "Y",IF(AND('Prediction Log'!$D352&gt;0, 'Prediction Log'!$P352&gt;'Prediction Log'!$D352), "Y", IF(AND('Prediction Log'!$D352&lt;0, 'Prediction Log'!$P352&lt;'Prediction Log'!$D352), "Y", IF('Prediction Log'!$P352='Prediction Log'!$D352, "PUSH", "N")))))</f>
        <v/>
      </c>
      <c r="W352" s="53" t="str">
        <f>IF(ISBLANK('Prediction Log'!$M352), "",IF(AND('Prediction Log'!$U352="Y", 'Prediction Log'!$V352="Y"), "Y", "N"))</f>
        <v/>
      </c>
      <c r="X352" s="54" t="str">
        <f>IF(ISBLANK('Prediction Log'!$M352),"",IF('Prediction Log'!$M352='Prediction Log'!$I352, "Y", "N"))</f>
        <v/>
      </c>
      <c r="Y352" s="54" t="str">
        <f>IF(ISBLANK('Prediction Log'!$M352), "", IF('Prediction Log'!$Z352="N", "N", "Y"))</f>
        <v/>
      </c>
      <c r="Z352" s="54" t="str">
        <f>IF(ISBLANK('Prediction Log'!$M352), "",IF('Prediction Log'!$I352&lt;&gt;'Prediction Log'!$M352, "Y",IF(AND('Prediction Log'!$E352&gt;0, 'Prediction Log'!$P352&gt;'Prediction Log'!$E352), "Y", IF(AND('Prediction Log'!$E352&lt;0, 'Prediction Log'!$P352&lt;'Prediction Log'!$E352), "Y", IF('Prediction Log'!$P352='Prediction Log'!$E352, "PUSH", "N")))))</f>
        <v/>
      </c>
      <c r="AA352" s="54" t="str">
        <f>IF(ISBLANK('Prediction Log'!$M352), "",IF(AND('Prediction Log'!$X352="Y", 'Prediction Log'!$Z352="Y"), "Y", "N"))</f>
        <v/>
      </c>
      <c r="AB352" s="53" t="str">
        <f>IF(ISBLANK('Prediction Log'!$M352), "",IF('Prediction Log'!$D352&gt;0, 'Prediction Log'!$P352-'Prediction Log'!$D352, IF('Prediction Log'!$D352&lt;0, -'Prediction Log'!$P352+'Prediction Log'!$D352, "NA")))</f>
        <v/>
      </c>
      <c r="AC352" s="53" t="str">
        <f>IF(ISBLANK('Prediction Log'!$M352), "",ABS('Prediction Log'!$AB352))</f>
        <v/>
      </c>
      <c r="AD352" s="54" t="str">
        <f>IF(ISBLANK('Prediction Log'!$M352), "",IF('Prediction Log'!$E352&gt;0, 'Prediction Log'!$P352-'Prediction Log'!$E352, IF('Prediction Log'!$E352&lt;0, -'Prediction Log'!$P352+'Prediction Log'!$E352, "NA")))</f>
        <v/>
      </c>
      <c r="AE352" s="54" t="str">
        <f>IF(ISBLANK('Prediction Log'!$M352), "",ABS('Prediction Log'!$AD352))</f>
        <v/>
      </c>
    </row>
    <row r="353" spans="1:31" x14ac:dyDescent="0.45">
      <c r="A353" t="str">
        <f>IF(ISBLANK(Games!$B353), "",Games!A353)</f>
        <v/>
      </c>
      <c r="B353" t="str">
        <f>IF(ISBLANK(Games!$B353), "",Games!B353)</f>
        <v/>
      </c>
      <c r="C353" t="str">
        <f>IF(ISBLANK(Games!$B353), "",Games!C353)</f>
        <v/>
      </c>
      <c r="D353" t="str">
        <f>IF(ISBLANK(Games!$B353), "",Games!D353)</f>
        <v/>
      </c>
      <c r="E353" t="str">
        <f>IF(ISBLANK(Games!$B353), "",Games!E353)</f>
        <v/>
      </c>
      <c r="F353" s="30">
        <f>'Calc - Win Probability'!N353</f>
        <v>0</v>
      </c>
      <c r="G353" s="28">
        <f>Games!H353</f>
        <v>0</v>
      </c>
      <c r="H353" s="64" t="str">
        <f>IF(ISBLANK(Games!B353), "", IF('Prediction Log'!$D353&lt;0, 'Prediction Log'!$B353, 'Prediction Log'!$C353))</f>
        <v/>
      </c>
      <c r="I353" s="60" t="str">
        <f>IF(ISBLANK(Games!$B353), "",Games!F353)</f>
        <v/>
      </c>
      <c r="J353" s="60" t="str">
        <f>IF('Prediction Log'!$F353&gt;0.5, 'Prediction Log'!$B353, IF('Prediction Log'!$F353&lt;0.5, 'Prediction Log'!$C353, "PICK"))</f>
        <v/>
      </c>
      <c r="K353" s="62" t="str">
        <f>IF(ISBLANK(Games!B353), "",IF('Prediction Log'!$J353='Prediction Log'!$B353, 'Prediction Log'!$F353, 1-'Prediction Log'!$F353))</f>
        <v/>
      </c>
      <c r="L353" s="28" t="str">
        <f>IF(ISBLANK(Games!$B353), "",Games!I353)</f>
        <v/>
      </c>
      <c r="P353" s="48" t="str">
        <f>IF(ISBLANK('Prediction Log'!$N353), "",'Prediction Log'!$O353-'Prediction Log'!$N353)</f>
        <v/>
      </c>
      <c r="Q353" s="55" t="str">
        <f>IF(ISBLANK('Prediction Log'!$N353), "",IF('Prediction Log'!$M353&lt;&gt;'Prediction Log'!$H353, "Y", IF(AND('Prediction Log'!$M353='Prediction Log'!$H353, ABS((-1*'Prediction Log'!$P353))&gt;ABS('Prediction Log'!$D353)), "Y", IF('Prediction Log'!$D353='Prediction Log'!$P353, "PUSH", "N"))))</f>
        <v/>
      </c>
      <c r="R353" s="56" t="str">
        <f>IF(ISBLANK('Prediction Log'!$M353), "",IF('Prediction Log'!$P353&lt;'Prediction Log'!$D353, "Y", IF('Prediction Log'!$P353='Prediction Log'!$D353, "PUSH", "N")))</f>
        <v/>
      </c>
      <c r="S353" s="56" t="str">
        <f>IF(ISBLANK('Prediction Log'!$M353), "",IF('Prediction Log'!$P353&lt;'Prediction Log'!$E353, "Y", IF('Prediction Log'!$P353='Prediction Log'!$E353, "PUSH", "N")))</f>
        <v/>
      </c>
      <c r="T353" s="66" t="str">
        <f>IF(ISBLANK('Prediction Log'!$M353), "",IF('Prediction Log'!$J353='Prediction Log'!$M353, "Y", "N"))</f>
        <v/>
      </c>
      <c r="U353" s="57" t="str">
        <f>IF(ISBLANK('Prediction Log'!$M353),"",IF('Prediction Log'!$M353='Prediction Log'!$H353, "Y", "N"))</f>
        <v/>
      </c>
      <c r="V353" s="52" t="str">
        <f>IF(ISBLANK('Prediction Log'!$M353), "",IF('Prediction Log'!$H353&lt;&gt;'Prediction Log'!$M353, "Y",IF(AND('Prediction Log'!$D353&gt;0, 'Prediction Log'!$P353&gt;'Prediction Log'!$D353), "Y", IF(AND('Prediction Log'!$D353&lt;0, 'Prediction Log'!$P353&lt;'Prediction Log'!$D353), "Y", IF('Prediction Log'!$P353='Prediction Log'!$D353, "PUSH", "N")))))</f>
        <v/>
      </c>
      <c r="W353" s="53" t="str">
        <f>IF(ISBLANK('Prediction Log'!$M353), "",IF(AND('Prediction Log'!$U353="Y", 'Prediction Log'!$V353="Y"), "Y", "N"))</f>
        <v/>
      </c>
      <c r="X353" s="54" t="str">
        <f>IF(ISBLANK('Prediction Log'!$M353),"",IF('Prediction Log'!$M353='Prediction Log'!$I353, "Y", "N"))</f>
        <v/>
      </c>
      <c r="Y353" s="54" t="str">
        <f>IF(ISBLANK('Prediction Log'!$M353), "", IF('Prediction Log'!$Z353="N", "N", "Y"))</f>
        <v/>
      </c>
      <c r="Z353" s="54" t="str">
        <f>IF(ISBLANK('Prediction Log'!$M353), "",IF('Prediction Log'!$I353&lt;&gt;'Prediction Log'!$M353, "Y",IF(AND('Prediction Log'!$E353&gt;0, 'Prediction Log'!$P353&gt;'Prediction Log'!$E353), "Y", IF(AND('Prediction Log'!$E353&lt;0, 'Prediction Log'!$P353&lt;'Prediction Log'!$E353), "Y", IF('Prediction Log'!$P353='Prediction Log'!$E353, "PUSH", "N")))))</f>
        <v/>
      </c>
      <c r="AA353" s="54" t="str">
        <f>IF(ISBLANK('Prediction Log'!$M353), "",IF(AND('Prediction Log'!$X353="Y", 'Prediction Log'!$Z353="Y"), "Y", "N"))</f>
        <v/>
      </c>
      <c r="AB353" s="53" t="str">
        <f>IF(ISBLANK('Prediction Log'!$M353), "",IF('Prediction Log'!$D353&gt;0, 'Prediction Log'!$P353-'Prediction Log'!$D353, IF('Prediction Log'!$D353&lt;0, -'Prediction Log'!$P353+'Prediction Log'!$D353, "NA")))</f>
        <v/>
      </c>
      <c r="AC353" s="53" t="str">
        <f>IF(ISBLANK('Prediction Log'!$M353), "",ABS('Prediction Log'!$AB353))</f>
        <v/>
      </c>
      <c r="AD353" s="54" t="str">
        <f>IF(ISBLANK('Prediction Log'!$M353), "",IF('Prediction Log'!$E353&gt;0, 'Prediction Log'!$P353-'Prediction Log'!$E353, IF('Prediction Log'!$E353&lt;0, -'Prediction Log'!$P353+'Prediction Log'!$E353, "NA")))</f>
        <v/>
      </c>
      <c r="AE353" s="54" t="str">
        <f>IF(ISBLANK('Prediction Log'!$M353), "",ABS('Prediction Log'!$AD353))</f>
        <v/>
      </c>
    </row>
    <row r="354" spans="1:31" x14ac:dyDescent="0.45">
      <c r="A354" t="str">
        <f>IF(ISBLANK(Games!$B354), "",Games!A354)</f>
        <v/>
      </c>
      <c r="B354" t="str">
        <f>IF(ISBLANK(Games!$B354), "",Games!B354)</f>
        <v/>
      </c>
      <c r="C354" t="str">
        <f>IF(ISBLANK(Games!$B354), "",Games!C354)</f>
        <v/>
      </c>
      <c r="D354" t="str">
        <f>IF(ISBLANK(Games!$B354), "",Games!D354)</f>
        <v/>
      </c>
      <c r="E354" t="str">
        <f>IF(ISBLANK(Games!$B354), "",Games!E354)</f>
        <v/>
      </c>
      <c r="F354" s="30">
        <f>'Calc - Win Probability'!N354</f>
        <v>0</v>
      </c>
      <c r="G354" s="28">
        <f>Games!H354</f>
        <v>0</v>
      </c>
      <c r="H354" s="64" t="str">
        <f>IF(ISBLANK(Games!B354), "", IF('Prediction Log'!$D354&lt;0, 'Prediction Log'!$B354, 'Prediction Log'!$C354))</f>
        <v/>
      </c>
      <c r="I354" s="60" t="str">
        <f>IF(ISBLANK(Games!$B354), "",Games!F354)</f>
        <v/>
      </c>
      <c r="J354" s="60" t="str">
        <f>IF('Prediction Log'!$F354&gt;0.5, 'Prediction Log'!$B354, IF('Prediction Log'!$F354&lt;0.5, 'Prediction Log'!$C354, "PICK"))</f>
        <v/>
      </c>
      <c r="K354" s="62" t="str">
        <f>IF(ISBLANK(Games!B354), "",IF('Prediction Log'!$J354='Prediction Log'!$B354, 'Prediction Log'!$F354, 1-'Prediction Log'!$F354))</f>
        <v/>
      </c>
      <c r="L354" s="28" t="str">
        <f>IF(ISBLANK(Games!$B354), "",Games!I354)</f>
        <v/>
      </c>
      <c r="P354" s="48" t="str">
        <f>IF(ISBLANK('Prediction Log'!$N354), "",'Prediction Log'!$O354-'Prediction Log'!$N354)</f>
        <v/>
      </c>
      <c r="Q354" s="55" t="str">
        <f>IF(ISBLANK('Prediction Log'!$N354), "",IF('Prediction Log'!$M354&lt;&gt;'Prediction Log'!$H354, "Y", IF(AND('Prediction Log'!$M354='Prediction Log'!$H354, ABS((-1*'Prediction Log'!$P354))&gt;ABS('Prediction Log'!$D354)), "Y", IF('Prediction Log'!$D354='Prediction Log'!$P354, "PUSH", "N"))))</f>
        <v/>
      </c>
      <c r="R354" s="56" t="str">
        <f>IF(ISBLANK('Prediction Log'!$M354), "",IF('Prediction Log'!$P354&lt;'Prediction Log'!$D354, "Y", IF('Prediction Log'!$P354='Prediction Log'!$D354, "PUSH", "N")))</f>
        <v/>
      </c>
      <c r="S354" s="56" t="str">
        <f>IF(ISBLANK('Prediction Log'!$M354), "",IF('Prediction Log'!$P354&lt;'Prediction Log'!$E354, "Y", IF('Prediction Log'!$P354='Prediction Log'!$E354, "PUSH", "N")))</f>
        <v/>
      </c>
      <c r="T354" s="66" t="str">
        <f>IF(ISBLANK('Prediction Log'!$M354), "",IF('Prediction Log'!$J354='Prediction Log'!$M354, "Y", "N"))</f>
        <v/>
      </c>
      <c r="U354" s="57" t="str">
        <f>IF(ISBLANK('Prediction Log'!$M354),"",IF('Prediction Log'!$M354='Prediction Log'!$H354, "Y", "N"))</f>
        <v/>
      </c>
      <c r="V354" s="52" t="str">
        <f>IF(ISBLANK('Prediction Log'!$M354), "",IF('Prediction Log'!$H354&lt;&gt;'Prediction Log'!$M354, "Y",IF(AND('Prediction Log'!$D354&gt;0, 'Prediction Log'!$P354&gt;'Prediction Log'!$D354), "Y", IF(AND('Prediction Log'!$D354&lt;0, 'Prediction Log'!$P354&lt;'Prediction Log'!$D354), "Y", IF('Prediction Log'!$P354='Prediction Log'!$D354, "PUSH", "N")))))</f>
        <v/>
      </c>
      <c r="W354" s="53" t="str">
        <f>IF(ISBLANK('Prediction Log'!$M354), "",IF(AND('Prediction Log'!$U354="Y", 'Prediction Log'!$V354="Y"), "Y", "N"))</f>
        <v/>
      </c>
      <c r="X354" s="54" t="str">
        <f>IF(ISBLANK('Prediction Log'!$M354),"",IF('Prediction Log'!$M354='Prediction Log'!$I354, "Y", "N"))</f>
        <v/>
      </c>
      <c r="Y354" s="54" t="str">
        <f>IF(ISBLANK('Prediction Log'!$M354), "", IF('Prediction Log'!$Z354="N", "N", "Y"))</f>
        <v/>
      </c>
      <c r="Z354" s="54" t="str">
        <f>IF(ISBLANK('Prediction Log'!$M354), "",IF('Prediction Log'!$I354&lt;&gt;'Prediction Log'!$M354, "Y",IF(AND('Prediction Log'!$E354&gt;0, 'Prediction Log'!$P354&gt;'Prediction Log'!$E354), "Y", IF(AND('Prediction Log'!$E354&lt;0, 'Prediction Log'!$P354&lt;'Prediction Log'!$E354), "Y", IF('Prediction Log'!$P354='Prediction Log'!$E354, "PUSH", "N")))))</f>
        <v/>
      </c>
      <c r="AA354" s="54" t="str">
        <f>IF(ISBLANK('Prediction Log'!$M354), "",IF(AND('Prediction Log'!$X354="Y", 'Prediction Log'!$Z354="Y"), "Y", "N"))</f>
        <v/>
      </c>
      <c r="AB354" s="53" t="str">
        <f>IF(ISBLANK('Prediction Log'!$M354), "",IF('Prediction Log'!$D354&gt;0, 'Prediction Log'!$P354-'Prediction Log'!$D354, IF('Prediction Log'!$D354&lt;0, -'Prediction Log'!$P354+'Prediction Log'!$D354, "NA")))</f>
        <v/>
      </c>
      <c r="AC354" s="53" t="str">
        <f>IF(ISBLANK('Prediction Log'!$M354), "",ABS('Prediction Log'!$AB354))</f>
        <v/>
      </c>
      <c r="AD354" s="54" t="str">
        <f>IF(ISBLANK('Prediction Log'!$M354), "",IF('Prediction Log'!$E354&gt;0, 'Prediction Log'!$P354-'Prediction Log'!$E354, IF('Prediction Log'!$E354&lt;0, -'Prediction Log'!$P354+'Prediction Log'!$E354, "NA")))</f>
        <v/>
      </c>
      <c r="AE354" s="54" t="str">
        <f>IF(ISBLANK('Prediction Log'!$M354), "",ABS('Prediction Log'!$AD354))</f>
        <v/>
      </c>
    </row>
    <row r="355" spans="1:31" x14ac:dyDescent="0.45">
      <c r="A355" t="str">
        <f>IF(ISBLANK(Games!$B355), "",Games!A355)</f>
        <v/>
      </c>
      <c r="B355" t="str">
        <f>IF(ISBLANK(Games!$B355), "",Games!B355)</f>
        <v/>
      </c>
      <c r="C355" t="str">
        <f>IF(ISBLANK(Games!$B355), "",Games!C355)</f>
        <v/>
      </c>
      <c r="D355" t="str">
        <f>IF(ISBLANK(Games!$B355), "",Games!D355)</f>
        <v/>
      </c>
      <c r="E355" t="str">
        <f>IF(ISBLANK(Games!$B355), "",Games!E355)</f>
        <v/>
      </c>
      <c r="F355" s="30">
        <f>'Calc - Win Probability'!N355</f>
        <v>0</v>
      </c>
      <c r="G355" s="28">
        <f>Games!H355</f>
        <v>0</v>
      </c>
      <c r="H355" s="64" t="str">
        <f>IF(ISBLANK(Games!B355), "", IF('Prediction Log'!$D355&lt;0, 'Prediction Log'!$B355, 'Prediction Log'!$C355))</f>
        <v/>
      </c>
      <c r="I355" s="60" t="str">
        <f>IF(ISBLANK(Games!$B355), "",Games!F355)</f>
        <v/>
      </c>
      <c r="J355" s="60" t="str">
        <f>IF('Prediction Log'!$F355&gt;0.5, 'Prediction Log'!$B355, IF('Prediction Log'!$F355&lt;0.5, 'Prediction Log'!$C355, "PICK"))</f>
        <v/>
      </c>
      <c r="K355" s="62" t="str">
        <f>IF(ISBLANK(Games!B355), "",IF('Prediction Log'!$J355='Prediction Log'!$B355, 'Prediction Log'!$F355, 1-'Prediction Log'!$F355))</f>
        <v/>
      </c>
      <c r="L355" s="28" t="str">
        <f>IF(ISBLANK(Games!$B355), "",Games!I355)</f>
        <v/>
      </c>
      <c r="P355" s="48" t="str">
        <f>IF(ISBLANK('Prediction Log'!$N355), "",'Prediction Log'!$O355-'Prediction Log'!$N355)</f>
        <v/>
      </c>
      <c r="Q355" s="55" t="str">
        <f>IF(ISBLANK('Prediction Log'!$N355), "",IF('Prediction Log'!$M355&lt;&gt;'Prediction Log'!$H355, "Y", IF(AND('Prediction Log'!$M355='Prediction Log'!$H355, ABS((-1*'Prediction Log'!$P355))&gt;ABS('Prediction Log'!$D355)), "Y", IF('Prediction Log'!$D355='Prediction Log'!$P355, "PUSH", "N"))))</f>
        <v/>
      </c>
      <c r="R355" s="56" t="str">
        <f>IF(ISBLANK('Prediction Log'!$M355), "",IF('Prediction Log'!$P355&lt;'Prediction Log'!$D355, "Y", IF('Prediction Log'!$P355='Prediction Log'!$D355, "PUSH", "N")))</f>
        <v/>
      </c>
      <c r="S355" s="56" t="str">
        <f>IF(ISBLANK('Prediction Log'!$M355), "",IF('Prediction Log'!$P355&lt;'Prediction Log'!$E355, "Y", IF('Prediction Log'!$P355='Prediction Log'!$E355, "PUSH", "N")))</f>
        <v/>
      </c>
      <c r="T355" s="66" t="str">
        <f>IF(ISBLANK('Prediction Log'!$M355), "",IF('Prediction Log'!$J355='Prediction Log'!$M355, "Y", "N"))</f>
        <v/>
      </c>
      <c r="U355" s="57" t="str">
        <f>IF(ISBLANK('Prediction Log'!$M355),"",IF('Prediction Log'!$M355='Prediction Log'!$H355, "Y", "N"))</f>
        <v/>
      </c>
      <c r="V355" s="52" t="str">
        <f>IF(ISBLANK('Prediction Log'!$M355), "",IF('Prediction Log'!$H355&lt;&gt;'Prediction Log'!$M355, "Y",IF(AND('Prediction Log'!$D355&gt;0, 'Prediction Log'!$P355&gt;'Prediction Log'!$D355), "Y", IF(AND('Prediction Log'!$D355&lt;0, 'Prediction Log'!$P355&lt;'Prediction Log'!$D355), "Y", IF('Prediction Log'!$P355='Prediction Log'!$D355, "PUSH", "N")))))</f>
        <v/>
      </c>
      <c r="W355" s="53" t="str">
        <f>IF(ISBLANK('Prediction Log'!$M355), "",IF(AND('Prediction Log'!$U355="Y", 'Prediction Log'!$V355="Y"), "Y", "N"))</f>
        <v/>
      </c>
      <c r="X355" s="54" t="str">
        <f>IF(ISBLANK('Prediction Log'!$M355),"",IF('Prediction Log'!$M355='Prediction Log'!$I355, "Y", "N"))</f>
        <v/>
      </c>
      <c r="Y355" s="54" t="str">
        <f>IF(ISBLANK('Prediction Log'!$M355), "", IF('Prediction Log'!$Z355="N", "N", "Y"))</f>
        <v/>
      </c>
      <c r="Z355" s="54" t="str">
        <f>IF(ISBLANK('Prediction Log'!$M355), "",IF('Prediction Log'!$I355&lt;&gt;'Prediction Log'!$M355, "Y",IF(AND('Prediction Log'!$E355&gt;0, 'Prediction Log'!$P355&gt;'Prediction Log'!$E355), "Y", IF(AND('Prediction Log'!$E355&lt;0, 'Prediction Log'!$P355&lt;'Prediction Log'!$E355), "Y", IF('Prediction Log'!$P355='Prediction Log'!$E355, "PUSH", "N")))))</f>
        <v/>
      </c>
      <c r="AA355" s="54" t="str">
        <f>IF(ISBLANK('Prediction Log'!$M355), "",IF(AND('Prediction Log'!$X355="Y", 'Prediction Log'!$Z355="Y"), "Y", "N"))</f>
        <v/>
      </c>
      <c r="AB355" s="53" t="str">
        <f>IF(ISBLANK('Prediction Log'!$M355), "",IF('Prediction Log'!$D355&gt;0, 'Prediction Log'!$P355-'Prediction Log'!$D355, IF('Prediction Log'!$D355&lt;0, -'Prediction Log'!$P355+'Prediction Log'!$D355, "NA")))</f>
        <v/>
      </c>
      <c r="AC355" s="53" t="str">
        <f>IF(ISBLANK('Prediction Log'!$M355), "",ABS('Prediction Log'!$AB355))</f>
        <v/>
      </c>
      <c r="AD355" s="54" t="str">
        <f>IF(ISBLANK('Prediction Log'!$M355), "",IF('Prediction Log'!$E355&gt;0, 'Prediction Log'!$P355-'Prediction Log'!$E355, IF('Prediction Log'!$E355&lt;0, -'Prediction Log'!$P355+'Prediction Log'!$E355, "NA")))</f>
        <v/>
      </c>
      <c r="AE355" s="54" t="str">
        <f>IF(ISBLANK('Prediction Log'!$M355), "",ABS('Prediction Log'!$AD355))</f>
        <v/>
      </c>
    </row>
    <row r="356" spans="1:31" x14ac:dyDescent="0.45">
      <c r="A356" t="str">
        <f>IF(ISBLANK(Games!$B356), "",Games!A356)</f>
        <v/>
      </c>
      <c r="B356" t="str">
        <f>IF(ISBLANK(Games!$B356), "",Games!B356)</f>
        <v/>
      </c>
      <c r="C356" t="str">
        <f>IF(ISBLANK(Games!$B356), "",Games!C356)</f>
        <v/>
      </c>
      <c r="D356" t="str">
        <f>IF(ISBLANK(Games!$B356), "",Games!D356)</f>
        <v/>
      </c>
      <c r="E356" t="str">
        <f>IF(ISBLANK(Games!$B356), "",Games!E356)</f>
        <v/>
      </c>
      <c r="F356" s="30">
        <f>'Calc - Win Probability'!N356</f>
        <v>0</v>
      </c>
      <c r="G356" s="28">
        <f>Games!H356</f>
        <v>0</v>
      </c>
      <c r="H356" s="64" t="str">
        <f>IF(ISBLANK(Games!B356), "", IF('Prediction Log'!$D356&lt;0, 'Prediction Log'!$B356, 'Prediction Log'!$C356))</f>
        <v/>
      </c>
      <c r="I356" s="60" t="str">
        <f>IF(ISBLANK(Games!$B356), "",Games!F356)</f>
        <v/>
      </c>
      <c r="J356" s="60" t="str">
        <f>IF('Prediction Log'!$F356&gt;0.5, 'Prediction Log'!$B356, IF('Prediction Log'!$F356&lt;0.5, 'Prediction Log'!$C356, "PICK"))</f>
        <v/>
      </c>
      <c r="K356" s="62" t="str">
        <f>IF(ISBLANK(Games!B356), "",IF('Prediction Log'!$J356='Prediction Log'!$B356, 'Prediction Log'!$F356, 1-'Prediction Log'!$F356))</f>
        <v/>
      </c>
      <c r="L356" s="28" t="str">
        <f>IF(ISBLANK(Games!$B356), "",Games!I356)</f>
        <v/>
      </c>
      <c r="P356" s="48" t="str">
        <f>IF(ISBLANK('Prediction Log'!$N356), "",'Prediction Log'!$O356-'Prediction Log'!$N356)</f>
        <v/>
      </c>
      <c r="Q356" s="55" t="str">
        <f>IF(ISBLANK('Prediction Log'!$N356), "",IF('Prediction Log'!$M356&lt;&gt;'Prediction Log'!$H356, "Y", IF(AND('Prediction Log'!$M356='Prediction Log'!$H356, ABS((-1*'Prediction Log'!$P356))&gt;ABS('Prediction Log'!$D356)), "Y", IF('Prediction Log'!$D356='Prediction Log'!$P356, "PUSH", "N"))))</f>
        <v/>
      </c>
      <c r="R356" s="56" t="str">
        <f>IF(ISBLANK('Prediction Log'!$M356), "",IF('Prediction Log'!$P356&lt;'Prediction Log'!$D356, "Y", IF('Prediction Log'!$P356='Prediction Log'!$D356, "PUSH", "N")))</f>
        <v/>
      </c>
      <c r="S356" s="56" t="str">
        <f>IF(ISBLANK('Prediction Log'!$M356), "",IF('Prediction Log'!$P356&lt;'Prediction Log'!$E356, "Y", IF('Prediction Log'!$P356='Prediction Log'!$E356, "PUSH", "N")))</f>
        <v/>
      </c>
      <c r="T356" s="66" t="str">
        <f>IF(ISBLANK('Prediction Log'!$M356), "",IF('Prediction Log'!$J356='Prediction Log'!$M356, "Y", "N"))</f>
        <v/>
      </c>
      <c r="U356" s="57" t="str">
        <f>IF(ISBLANK('Prediction Log'!$M356),"",IF('Prediction Log'!$M356='Prediction Log'!$H356, "Y", "N"))</f>
        <v/>
      </c>
      <c r="V356" s="52" t="str">
        <f>IF(ISBLANK('Prediction Log'!$M356), "",IF('Prediction Log'!$H356&lt;&gt;'Prediction Log'!$M356, "Y",IF(AND('Prediction Log'!$D356&gt;0, 'Prediction Log'!$P356&gt;'Prediction Log'!$D356), "Y", IF(AND('Prediction Log'!$D356&lt;0, 'Prediction Log'!$P356&lt;'Prediction Log'!$D356), "Y", IF('Prediction Log'!$P356='Prediction Log'!$D356, "PUSH", "N")))))</f>
        <v/>
      </c>
      <c r="W356" s="53" t="str">
        <f>IF(ISBLANK('Prediction Log'!$M356), "",IF(AND('Prediction Log'!$U356="Y", 'Prediction Log'!$V356="Y"), "Y", "N"))</f>
        <v/>
      </c>
      <c r="X356" s="54" t="str">
        <f>IF(ISBLANK('Prediction Log'!$M356),"",IF('Prediction Log'!$M356='Prediction Log'!$I356, "Y", "N"))</f>
        <v/>
      </c>
      <c r="Y356" s="54" t="str">
        <f>IF(ISBLANK('Prediction Log'!$M356), "", IF('Prediction Log'!$Z356="N", "N", "Y"))</f>
        <v/>
      </c>
      <c r="Z356" s="54" t="str">
        <f>IF(ISBLANK('Prediction Log'!$M356), "",IF('Prediction Log'!$I356&lt;&gt;'Prediction Log'!$M356, "Y",IF(AND('Prediction Log'!$E356&gt;0, 'Prediction Log'!$P356&gt;'Prediction Log'!$E356), "Y", IF(AND('Prediction Log'!$E356&lt;0, 'Prediction Log'!$P356&lt;'Prediction Log'!$E356), "Y", IF('Prediction Log'!$P356='Prediction Log'!$E356, "PUSH", "N")))))</f>
        <v/>
      </c>
      <c r="AA356" s="54" t="str">
        <f>IF(ISBLANK('Prediction Log'!$M356), "",IF(AND('Prediction Log'!$X356="Y", 'Prediction Log'!$Z356="Y"), "Y", "N"))</f>
        <v/>
      </c>
      <c r="AB356" s="53" t="str">
        <f>IF(ISBLANK('Prediction Log'!$M356), "",IF('Prediction Log'!$D356&gt;0, 'Prediction Log'!$P356-'Prediction Log'!$D356, IF('Prediction Log'!$D356&lt;0, -'Prediction Log'!$P356+'Prediction Log'!$D356, "NA")))</f>
        <v/>
      </c>
      <c r="AC356" s="53" t="str">
        <f>IF(ISBLANK('Prediction Log'!$M356), "",ABS('Prediction Log'!$AB356))</f>
        <v/>
      </c>
      <c r="AD356" s="54" t="str">
        <f>IF(ISBLANK('Prediction Log'!$M356), "",IF('Prediction Log'!$E356&gt;0, 'Prediction Log'!$P356-'Prediction Log'!$E356, IF('Prediction Log'!$E356&lt;0, -'Prediction Log'!$P356+'Prediction Log'!$E356, "NA")))</f>
        <v/>
      </c>
      <c r="AE356" s="54" t="str">
        <f>IF(ISBLANK('Prediction Log'!$M356), "",ABS('Prediction Log'!$AD356))</f>
        <v/>
      </c>
    </row>
    <row r="357" spans="1:31" x14ac:dyDescent="0.45">
      <c r="A357" t="str">
        <f>IF(ISBLANK(Games!$B357), "",Games!A357)</f>
        <v/>
      </c>
      <c r="B357" t="str">
        <f>IF(ISBLANK(Games!$B357), "",Games!B357)</f>
        <v/>
      </c>
      <c r="C357" t="str">
        <f>IF(ISBLANK(Games!$B357), "",Games!C357)</f>
        <v/>
      </c>
      <c r="D357" t="str">
        <f>IF(ISBLANK(Games!$B357), "",Games!D357)</f>
        <v/>
      </c>
      <c r="E357" t="str">
        <f>IF(ISBLANK(Games!$B357), "",Games!E357)</f>
        <v/>
      </c>
      <c r="F357" s="30">
        <f>'Calc - Win Probability'!N357</f>
        <v>0</v>
      </c>
      <c r="G357" s="28">
        <f>Games!H357</f>
        <v>0</v>
      </c>
      <c r="H357" s="64" t="str">
        <f>IF(ISBLANK(Games!B357), "", IF('Prediction Log'!$D357&lt;0, 'Prediction Log'!$B357, 'Prediction Log'!$C357))</f>
        <v/>
      </c>
      <c r="I357" s="60" t="str">
        <f>IF(ISBLANK(Games!$B357), "",Games!F357)</f>
        <v/>
      </c>
      <c r="J357" s="60" t="str">
        <f>IF('Prediction Log'!$F357&gt;0.5, 'Prediction Log'!$B357, IF('Prediction Log'!$F357&lt;0.5, 'Prediction Log'!$C357, "PICK"))</f>
        <v/>
      </c>
      <c r="K357" s="62" t="str">
        <f>IF(ISBLANK(Games!B357), "",IF('Prediction Log'!$J357='Prediction Log'!$B357, 'Prediction Log'!$F357, 1-'Prediction Log'!$F357))</f>
        <v/>
      </c>
      <c r="L357" s="28" t="str">
        <f>IF(ISBLANK(Games!$B357), "",Games!I357)</f>
        <v/>
      </c>
      <c r="P357" s="48" t="str">
        <f>IF(ISBLANK('Prediction Log'!$N357), "",'Prediction Log'!$O357-'Prediction Log'!$N357)</f>
        <v/>
      </c>
      <c r="Q357" s="55" t="str">
        <f>IF(ISBLANK('Prediction Log'!$N357), "",IF('Prediction Log'!$M357&lt;&gt;'Prediction Log'!$H357, "Y", IF(AND('Prediction Log'!$M357='Prediction Log'!$H357, ABS((-1*'Prediction Log'!$P357))&gt;ABS('Prediction Log'!$D357)), "Y", IF('Prediction Log'!$D357='Prediction Log'!$P357, "PUSH", "N"))))</f>
        <v/>
      </c>
      <c r="R357" s="56" t="str">
        <f>IF(ISBLANK('Prediction Log'!$M357), "",IF('Prediction Log'!$P357&lt;'Prediction Log'!$D357, "Y", IF('Prediction Log'!$P357='Prediction Log'!$D357, "PUSH", "N")))</f>
        <v/>
      </c>
      <c r="S357" s="56" t="str">
        <f>IF(ISBLANK('Prediction Log'!$M357), "",IF('Prediction Log'!$P357&lt;'Prediction Log'!$E357, "Y", IF('Prediction Log'!$P357='Prediction Log'!$E357, "PUSH", "N")))</f>
        <v/>
      </c>
      <c r="T357" s="66" t="str">
        <f>IF(ISBLANK('Prediction Log'!$M357), "",IF('Prediction Log'!$J357='Prediction Log'!$M357, "Y", "N"))</f>
        <v/>
      </c>
      <c r="U357" s="57" t="str">
        <f>IF(ISBLANK('Prediction Log'!$M357),"",IF('Prediction Log'!$M357='Prediction Log'!$H357, "Y", "N"))</f>
        <v/>
      </c>
      <c r="V357" s="52" t="str">
        <f>IF(ISBLANK('Prediction Log'!$M357), "",IF('Prediction Log'!$H357&lt;&gt;'Prediction Log'!$M357, "Y",IF(AND('Prediction Log'!$D357&gt;0, 'Prediction Log'!$P357&gt;'Prediction Log'!$D357), "Y", IF(AND('Prediction Log'!$D357&lt;0, 'Prediction Log'!$P357&lt;'Prediction Log'!$D357), "Y", IF('Prediction Log'!$P357='Prediction Log'!$D357, "PUSH", "N")))))</f>
        <v/>
      </c>
      <c r="W357" s="53" t="str">
        <f>IF(ISBLANK('Prediction Log'!$M357), "",IF(AND('Prediction Log'!$U357="Y", 'Prediction Log'!$V357="Y"), "Y", "N"))</f>
        <v/>
      </c>
      <c r="X357" s="54" t="str">
        <f>IF(ISBLANK('Prediction Log'!$M357),"",IF('Prediction Log'!$M357='Prediction Log'!$I357, "Y", "N"))</f>
        <v/>
      </c>
      <c r="Y357" s="54" t="str">
        <f>IF(ISBLANK('Prediction Log'!$M357), "", IF('Prediction Log'!$Z357="N", "N", "Y"))</f>
        <v/>
      </c>
      <c r="Z357" s="54" t="str">
        <f>IF(ISBLANK('Prediction Log'!$M357), "",IF('Prediction Log'!$I357&lt;&gt;'Prediction Log'!$M357, "Y",IF(AND('Prediction Log'!$E357&gt;0, 'Prediction Log'!$P357&gt;'Prediction Log'!$E357), "Y", IF(AND('Prediction Log'!$E357&lt;0, 'Prediction Log'!$P357&lt;'Prediction Log'!$E357), "Y", IF('Prediction Log'!$P357='Prediction Log'!$E357, "PUSH", "N")))))</f>
        <v/>
      </c>
      <c r="AA357" s="54" t="str">
        <f>IF(ISBLANK('Prediction Log'!$M357), "",IF(AND('Prediction Log'!$X357="Y", 'Prediction Log'!$Z357="Y"), "Y", "N"))</f>
        <v/>
      </c>
      <c r="AB357" s="53" t="str">
        <f>IF(ISBLANK('Prediction Log'!$M357), "",IF('Prediction Log'!$D357&gt;0, 'Prediction Log'!$P357-'Prediction Log'!$D357, IF('Prediction Log'!$D357&lt;0, -'Prediction Log'!$P357+'Prediction Log'!$D357, "NA")))</f>
        <v/>
      </c>
      <c r="AC357" s="53" t="str">
        <f>IF(ISBLANK('Prediction Log'!$M357), "",ABS('Prediction Log'!$AB357))</f>
        <v/>
      </c>
      <c r="AD357" s="54" t="str">
        <f>IF(ISBLANK('Prediction Log'!$M357), "",IF('Prediction Log'!$E357&gt;0, 'Prediction Log'!$P357-'Prediction Log'!$E357, IF('Prediction Log'!$E357&lt;0, -'Prediction Log'!$P357+'Prediction Log'!$E357, "NA")))</f>
        <v/>
      </c>
      <c r="AE357" s="54" t="str">
        <f>IF(ISBLANK('Prediction Log'!$M357), "",ABS('Prediction Log'!$AD357))</f>
        <v/>
      </c>
    </row>
    <row r="358" spans="1:31" x14ac:dyDescent="0.45">
      <c r="A358" t="str">
        <f>IF(ISBLANK(Games!$B358), "",Games!A358)</f>
        <v/>
      </c>
      <c r="B358" t="str">
        <f>IF(ISBLANK(Games!$B358), "",Games!B358)</f>
        <v/>
      </c>
      <c r="C358" t="str">
        <f>IF(ISBLANK(Games!$B358), "",Games!C358)</f>
        <v/>
      </c>
      <c r="D358" t="str">
        <f>IF(ISBLANK(Games!$B358), "",Games!D358)</f>
        <v/>
      </c>
      <c r="E358" t="str">
        <f>IF(ISBLANK(Games!$B358), "",Games!E358)</f>
        <v/>
      </c>
      <c r="F358" s="30">
        <f>'Calc - Win Probability'!N358</f>
        <v>0</v>
      </c>
      <c r="G358" s="28">
        <f>Games!H358</f>
        <v>0</v>
      </c>
      <c r="H358" s="64" t="str">
        <f>IF(ISBLANK(Games!B358), "", IF('Prediction Log'!$D358&lt;0, 'Prediction Log'!$B358, 'Prediction Log'!$C358))</f>
        <v/>
      </c>
      <c r="I358" s="60" t="str">
        <f>IF(ISBLANK(Games!$B358), "",Games!F358)</f>
        <v/>
      </c>
      <c r="J358" s="60" t="str">
        <f>IF('Prediction Log'!$F358&gt;0.5, 'Prediction Log'!$B358, IF('Prediction Log'!$F358&lt;0.5, 'Prediction Log'!$C358, "PICK"))</f>
        <v/>
      </c>
      <c r="K358" s="62" t="str">
        <f>IF(ISBLANK(Games!B358), "",IF('Prediction Log'!$J358='Prediction Log'!$B358, 'Prediction Log'!$F358, 1-'Prediction Log'!$F358))</f>
        <v/>
      </c>
      <c r="L358" s="28" t="str">
        <f>IF(ISBLANK(Games!$B358), "",Games!I358)</f>
        <v/>
      </c>
      <c r="P358" s="48" t="str">
        <f>IF(ISBLANK('Prediction Log'!$N358), "",'Prediction Log'!$O358-'Prediction Log'!$N358)</f>
        <v/>
      </c>
      <c r="Q358" s="55" t="str">
        <f>IF(ISBLANK('Prediction Log'!$N358), "",IF('Prediction Log'!$M358&lt;&gt;'Prediction Log'!$H358, "Y", IF(AND('Prediction Log'!$M358='Prediction Log'!$H358, ABS((-1*'Prediction Log'!$P358))&gt;ABS('Prediction Log'!$D358)), "Y", IF('Prediction Log'!$D358='Prediction Log'!$P358, "PUSH", "N"))))</f>
        <v/>
      </c>
      <c r="R358" s="56" t="str">
        <f>IF(ISBLANK('Prediction Log'!$M358), "",IF('Prediction Log'!$P358&lt;'Prediction Log'!$D358, "Y", IF('Prediction Log'!$P358='Prediction Log'!$D358, "PUSH", "N")))</f>
        <v/>
      </c>
      <c r="S358" s="56" t="str">
        <f>IF(ISBLANK('Prediction Log'!$M358), "",IF('Prediction Log'!$P358&lt;'Prediction Log'!$E358, "Y", IF('Prediction Log'!$P358='Prediction Log'!$E358, "PUSH", "N")))</f>
        <v/>
      </c>
      <c r="T358" s="66" t="str">
        <f>IF(ISBLANK('Prediction Log'!$M358), "",IF('Prediction Log'!$J358='Prediction Log'!$M358, "Y", "N"))</f>
        <v/>
      </c>
      <c r="U358" s="57" t="str">
        <f>IF(ISBLANK('Prediction Log'!$M358),"",IF('Prediction Log'!$M358='Prediction Log'!$H358, "Y", "N"))</f>
        <v/>
      </c>
      <c r="V358" s="52" t="str">
        <f>IF(ISBLANK('Prediction Log'!$M358), "",IF('Prediction Log'!$H358&lt;&gt;'Prediction Log'!$M358, "Y",IF(AND('Prediction Log'!$D358&gt;0, 'Prediction Log'!$P358&gt;'Prediction Log'!$D358), "Y", IF(AND('Prediction Log'!$D358&lt;0, 'Prediction Log'!$P358&lt;'Prediction Log'!$D358), "Y", IF('Prediction Log'!$P358='Prediction Log'!$D358, "PUSH", "N")))))</f>
        <v/>
      </c>
      <c r="W358" s="53" t="str">
        <f>IF(ISBLANK('Prediction Log'!$M358), "",IF(AND('Prediction Log'!$U358="Y", 'Prediction Log'!$V358="Y"), "Y", "N"))</f>
        <v/>
      </c>
      <c r="X358" s="54" t="str">
        <f>IF(ISBLANK('Prediction Log'!$M358),"",IF('Prediction Log'!$M358='Prediction Log'!$I358, "Y", "N"))</f>
        <v/>
      </c>
      <c r="Y358" s="54" t="str">
        <f>IF(ISBLANK('Prediction Log'!$M358), "", IF('Prediction Log'!$Z358="N", "N", "Y"))</f>
        <v/>
      </c>
      <c r="Z358" s="54" t="str">
        <f>IF(ISBLANK('Prediction Log'!$M358), "",IF('Prediction Log'!$I358&lt;&gt;'Prediction Log'!$M358, "Y",IF(AND('Prediction Log'!$E358&gt;0, 'Prediction Log'!$P358&gt;'Prediction Log'!$E358), "Y", IF(AND('Prediction Log'!$E358&lt;0, 'Prediction Log'!$P358&lt;'Prediction Log'!$E358), "Y", IF('Prediction Log'!$P358='Prediction Log'!$E358, "PUSH", "N")))))</f>
        <v/>
      </c>
      <c r="AA358" s="54" t="str">
        <f>IF(ISBLANK('Prediction Log'!$M358), "",IF(AND('Prediction Log'!$X358="Y", 'Prediction Log'!$Z358="Y"), "Y", "N"))</f>
        <v/>
      </c>
      <c r="AB358" s="53" t="str">
        <f>IF(ISBLANK('Prediction Log'!$M358), "",IF('Prediction Log'!$D358&gt;0, 'Prediction Log'!$P358-'Prediction Log'!$D358, IF('Prediction Log'!$D358&lt;0, -'Prediction Log'!$P358+'Prediction Log'!$D358, "NA")))</f>
        <v/>
      </c>
      <c r="AC358" s="53" t="str">
        <f>IF(ISBLANK('Prediction Log'!$M358), "",ABS('Prediction Log'!$AB358))</f>
        <v/>
      </c>
      <c r="AD358" s="54" t="str">
        <f>IF(ISBLANK('Prediction Log'!$M358), "",IF('Prediction Log'!$E358&gt;0, 'Prediction Log'!$P358-'Prediction Log'!$E358, IF('Prediction Log'!$E358&lt;0, -'Prediction Log'!$P358+'Prediction Log'!$E358, "NA")))</f>
        <v/>
      </c>
      <c r="AE358" s="54" t="str">
        <f>IF(ISBLANK('Prediction Log'!$M358), "",ABS('Prediction Log'!$AD358))</f>
        <v/>
      </c>
    </row>
    <row r="359" spans="1:31" x14ac:dyDescent="0.45">
      <c r="A359" t="str">
        <f>IF(ISBLANK(Games!$B359), "",Games!A359)</f>
        <v/>
      </c>
      <c r="B359" t="str">
        <f>IF(ISBLANK(Games!$B359), "",Games!B359)</f>
        <v/>
      </c>
      <c r="C359" t="str">
        <f>IF(ISBLANK(Games!$B359), "",Games!C359)</f>
        <v/>
      </c>
      <c r="D359" t="str">
        <f>IF(ISBLANK(Games!$B359), "",Games!D359)</f>
        <v/>
      </c>
      <c r="E359" t="str">
        <f>IF(ISBLANK(Games!$B359), "",Games!E359)</f>
        <v/>
      </c>
      <c r="F359" s="30">
        <f>'Calc - Win Probability'!N359</f>
        <v>0</v>
      </c>
      <c r="G359" s="28">
        <f>Games!H359</f>
        <v>0</v>
      </c>
      <c r="H359" s="64" t="str">
        <f>IF(ISBLANK(Games!B359), "", IF('Prediction Log'!$D359&lt;0, 'Prediction Log'!$B359, 'Prediction Log'!$C359))</f>
        <v/>
      </c>
      <c r="I359" s="60" t="str">
        <f>IF(ISBLANK(Games!$B359), "",Games!F359)</f>
        <v/>
      </c>
      <c r="J359" s="60" t="str">
        <f>IF('Prediction Log'!$F359&gt;0.5, 'Prediction Log'!$B359, IF('Prediction Log'!$F359&lt;0.5, 'Prediction Log'!$C359, "PICK"))</f>
        <v/>
      </c>
      <c r="K359" s="62" t="str">
        <f>IF(ISBLANK(Games!B359), "",IF('Prediction Log'!$J359='Prediction Log'!$B359, 'Prediction Log'!$F359, 1-'Prediction Log'!$F359))</f>
        <v/>
      </c>
      <c r="L359" s="28" t="str">
        <f>IF(ISBLANK(Games!$B359), "",Games!I359)</f>
        <v/>
      </c>
      <c r="P359" s="48" t="str">
        <f>IF(ISBLANK('Prediction Log'!$N359), "",'Prediction Log'!$O359-'Prediction Log'!$N359)</f>
        <v/>
      </c>
      <c r="Q359" s="55" t="str">
        <f>IF(ISBLANK('Prediction Log'!$N359), "",IF('Prediction Log'!$M359&lt;&gt;'Prediction Log'!$H359, "Y", IF(AND('Prediction Log'!$M359='Prediction Log'!$H359, ABS((-1*'Prediction Log'!$P359))&gt;ABS('Prediction Log'!$D359)), "Y", IF('Prediction Log'!$D359='Prediction Log'!$P359, "PUSH", "N"))))</f>
        <v/>
      </c>
      <c r="R359" s="56" t="str">
        <f>IF(ISBLANK('Prediction Log'!$M359), "",IF('Prediction Log'!$P359&lt;'Prediction Log'!$D359, "Y", IF('Prediction Log'!$P359='Prediction Log'!$D359, "PUSH", "N")))</f>
        <v/>
      </c>
      <c r="S359" s="56" t="str">
        <f>IF(ISBLANK('Prediction Log'!$M359), "",IF('Prediction Log'!$P359&lt;'Prediction Log'!$E359, "Y", IF('Prediction Log'!$P359='Prediction Log'!$E359, "PUSH", "N")))</f>
        <v/>
      </c>
      <c r="T359" s="66" t="str">
        <f>IF(ISBLANK('Prediction Log'!$M359), "",IF('Prediction Log'!$J359='Prediction Log'!$M359, "Y", "N"))</f>
        <v/>
      </c>
      <c r="U359" s="57" t="str">
        <f>IF(ISBLANK('Prediction Log'!$M359),"",IF('Prediction Log'!$M359='Prediction Log'!$H359, "Y", "N"))</f>
        <v/>
      </c>
      <c r="V359" s="52" t="str">
        <f>IF(ISBLANK('Prediction Log'!$M359), "",IF('Prediction Log'!$H359&lt;&gt;'Prediction Log'!$M359, "Y",IF(AND('Prediction Log'!$D359&gt;0, 'Prediction Log'!$P359&gt;'Prediction Log'!$D359), "Y", IF(AND('Prediction Log'!$D359&lt;0, 'Prediction Log'!$P359&lt;'Prediction Log'!$D359), "Y", IF('Prediction Log'!$P359='Prediction Log'!$D359, "PUSH", "N")))))</f>
        <v/>
      </c>
      <c r="W359" s="53" t="str">
        <f>IF(ISBLANK('Prediction Log'!$M359), "",IF(AND('Prediction Log'!$U359="Y", 'Prediction Log'!$V359="Y"), "Y", "N"))</f>
        <v/>
      </c>
      <c r="X359" s="54" t="str">
        <f>IF(ISBLANK('Prediction Log'!$M359),"",IF('Prediction Log'!$M359='Prediction Log'!$I359, "Y", "N"))</f>
        <v/>
      </c>
      <c r="Y359" s="54" t="str">
        <f>IF(ISBLANK('Prediction Log'!$M359), "", IF('Prediction Log'!$Z359="N", "N", "Y"))</f>
        <v/>
      </c>
      <c r="Z359" s="54" t="str">
        <f>IF(ISBLANK('Prediction Log'!$M359), "",IF('Prediction Log'!$I359&lt;&gt;'Prediction Log'!$M359, "Y",IF(AND('Prediction Log'!$E359&gt;0, 'Prediction Log'!$P359&gt;'Prediction Log'!$E359), "Y", IF(AND('Prediction Log'!$E359&lt;0, 'Prediction Log'!$P359&lt;'Prediction Log'!$E359), "Y", IF('Prediction Log'!$P359='Prediction Log'!$E359, "PUSH", "N")))))</f>
        <v/>
      </c>
      <c r="AA359" s="54" t="str">
        <f>IF(ISBLANK('Prediction Log'!$M359), "",IF(AND('Prediction Log'!$X359="Y", 'Prediction Log'!$Z359="Y"), "Y", "N"))</f>
        <v/>
      </c>
      <c r="AB359" s="53" t="str">
        <f>IF(ISBLANK('Prediction Log'!$M359), "",IF('Prediction Log'!$D359&gt;0, 'Prediction Log'!$P359-'Prediction Log'!$D359, IF('Prediction Log'!$D359&lt;0, -'Prediction Log'!$P359+'Prediction Log'!$D359, "NA")))</f>
        <v/>
      </c>
      <c r="AC359" s="53" t="str">
        <f>IF(ISBLANK('Prediction Log'!$M359), "",ABS('Prediction Log'!$AB359))</f>
        <v/>
      </c>
      <c r="AD359" s="54" t="str">
        <f>IF(ISBLANK('Prediction Log'!$M359), "",IF('Prediction Log'!$E359&gt;0, 'Prediction Log'!$P359-'Prediction Log'!$E359, IF('Prediction Log'!$E359&lt;0, -'Prediction Log'!$P359+'Prediction Log'!$E359, "NA")))</f>
        <v/>
      </c>
      <c r="AE359" s="54" t="str">
        <f>IF(ISBLANK('Prediction Log'!$M359), "",ABS('Prediction Log'!$AD359))</f>
        <v/>
      </c>
    </row>
    <row r="360" spans="1:31" x14ac:dyDescent="0.45">
      <c r="A360" t="str">
        <f>IF(ISBLANK(Games!$B360), "",Games!A360)</f>
        <v/>
      </c>
      <c r="B360" t="str">
        <f>IF(ISBLANK(Games!$B360), "",Games!B360)</f>
        <v/>
      </c>
      <c r="C360" t="str">
        <f>IF(ISBLANK(Games!$B360), "",Games!C360)</f>
        <v/>
      </c>
      <c r="D360" t="str">
        <f>IF(ISBLANK(Games!$B360), "",Games!D360)</f>
        <v/>
      </c>
      <c r="E360" t="str">
        <f>IF(ISBLANK(Games!$B360), "",Games!E360)</f>
        <v/>
      </c>
      <c r="F360" s="30">
        <f>'Calc - Win Probability'!N360</f>
        <v>0</v>
      </c>
      <c r="G360" s="28">
        <f>Games!H360</f>
        <v>0</v>
      </c>
      <c r="H360" s="64" t="str">
        <f>IF(ISBLANK(Games!B360), "", IF('Prediction Log'!$D360&lt;0, 'Prediction Log'!$B360, 'Prediction Log'!$C360))</f>
        <v/>
      </c>
      <c r="I360" s="60" t="str">
        <f>IF(ISBLANK(Games!$B360), "",Games!F360)</f>
        <v/>
      </c>
      <c r="J360" s="60" t="str">
        <f>IF('Prediction Log'!$F360&gt;0.5, 'Prediction Log'!$B360, IF('Prediction Log'!$F360&lt;0.5, 'Prediction Log'!$C360, "PICK"))</f>
        <v/>
      </c>
      <c r="K360" s="62" t="str">
        <f>IF(ISBLANK(Games!B360), "",IF('Prediction Log'!$J360='Prediction Log'!$B360, 'Prediction Log'!$F360, 1-'Prediction Log'!$F360))</f>
        <v/>
      </c>
      <c r="L360" s="28" t="str">
        <f>IF(ISBLANK(Games!$B360), "",Games!I360)</f>
        <v/>
      </c>
      <c r="P360" s="48" t="str">
        <f>IF(ISBLANK('Prediction Log'!$N360), "",'Prediction Log'!$O360-'Prediction Log'!$N360)</f>
        <v/>
      </c>
      <c r="Q360" s="55" t="str">
        <f>IF(ISBLANK('Prediction Log'!$N360), "",IF('Prediction Log'!$M360&lt;&gt;'Prediction Log'!$H360, "Y", IF(AND('Prediction Log'!$M360='Prediction Log'!$H360, ABS((-1*'Prediction Log'!$P360))&gt;ABS('Prediction Log'!$D360)), "Y", IF('Prediction Log'!$D360='Prediction Log'!$P360, "PUSH", "N"))))</f>
        <v/>
      </c>
      <c r="R360" s="56" t="str">
        <f>IF(ISBLANK('Prediction Log'!$M360), "",IF('Prediction Log'!$P360&lt;'Prediction Log'!$D360, "Y", IF('Prediction Log'!$P360='Prediction Log'!$D360, "PUSH", "N")))</f>
        <v/>
      </c>
      <c r="S360" s="56" t="str">
        <f>IF(ISBLANK('Prediction Log'!$M360), "",IF('Prediction Log'!$P360&lt;'Prediction Log'!$E360, "Y", IF('Prediction Log'!$P360='Prediction Log'!$E360, "PUSH", "N")))</f>
        <v/>
      </c>
      <c r="T360" s="66" t="str">
        <f>IF(ISBLANK('Prediction Log'!$M360), "",IF('Prediction Log'!$J360='Prediction Log'!$M360, "Y", "N"))</f>
        <v/>
      </c>
      <c r="U360" s="57" t="str">
        <f>IF(ISBLANK('Prediction Log'!$M360),"",IF('Prediction Log'!$M360='Prediction Log'!$H360, "Y", "N"))</f>
        <v/>
      </c>
      <c r="V360" s="52" t="str">
        <f>IF(ISBLANK('Prediction Log'!$M360), "",IF('Prediction Log'!$H360&lt;&gt;'Prediction Log'!$M360, "Y",IF(AND('Prediction Log'!$D360&gt;0, 'Prediction Log'!$P360&gt;'Prediction Log'!$D360), "Y", IF(AND('Prediction Log'!$D360&lt;0, 'Prediction Log'!$P360&lt;'Prediction Log'!$D360), "Y", IF('Prediction Log'!$P360='Prediction Log'!$D360, "PUSH", "N")))))</f>
        <v/>
      </c>
      <c r="W360" s="53" t="str">
        <f>IF(ISBLANK('Prediction Log'!$M360), "",IF(AND('Prediction Log'!$U360="Y", 'Prediction Log'!$V360="Y"), "Y", "N"))</f>
        <v/>
      </c>
      <c r="X360" s="54" t="str">
        <f>IF(ISBLANK('Prediction Log'!$M360),"",IF('Prediction Log'!$M360='Prediction Log'!$I360, "Y", "N"))</f>
        <v/>
      </c>
      <c r="Y360" s="54" t="str">
        <f>IF(ISBLANK('Prediction Log'!$M360), "", IF('Prediction Log'!$Z360="N", "N", "Y"))</f>
        <v/>
      </c>
      <c r="Z360" s="54" t="str">
        <f>IF(ISBLANK('Prediction Log'!$M360), "",IF('Prediction Log'!$I360&lt;&gt;'Prediction Log'!$M360, "Y",IF(AND('Prediction Log'!$E360&gt;0, 'Prediction Log'!$P360&gt;'Prediction Log'!$E360), "Y", IF(AND('Prediction Log'!$E360&lt;0, 'Prediction Log'!$P360&lt;'Prediction Log'!$E360), "Y", IF('Prediction Log'!$P360='Prediction Log'!$E360, "PUSH", "N")))))</f>
        <v/>
      </c>
      <c r="AA360" s="54" t="str">
        <f>IF(ISBLANK('Prediction Log'!$M360), "",IF(AND('Prediction Log'!$X360="Y", 'Prediction Log'!$Z360="Y"), "Y", "N"))</f>
        <v/>
      </c>
      <c r="AB360" s="53" t="str">
        <f>IF(ISBLANK('Prediction Log'!$M360), "",IF('Prediction Log'!$D360&gt;0, 'Prediction Log'!$P360-'Prediction Log'!$D360, IF('Prediction Log'!$D360&lt;0, -'Prediction Log'!$P360+'Prediction Log'!$D360, "NA")))</f>
        <v/>
      </c>
      <c r="AC360" s="53" t="str">
        <f>IF(ISBLANK('Prediction Log'!$M360), "",ABS('Prediction Log'!$AB360))</f>
        <v/>
      </c>
      <c r="AD360" s="54" t="str">
        <f>IF(ISBLANK('Prediction Log'!$M360), "",IF('Prediction Log'!$E360&gt;0, 'Prediction Log'!$P360-'Prediction Log'!$E360, IF('Prediction Log'!$E360&lt;0, -'Prediction Log'!$P360+'Prediction Log'!$E360, "NA")))</f>
        <v/>
      </c>
      <c r="AE360" s="54" t="str">
        <f>IF(ISBLANK('Prediction Log'!$M360), "",ABS('Prediction Log'!$AD360))</f>
        <v/>
      </c>
    </row>
    <row r="361" spans="1:31" x14ac:dyDescent="0.45">
      <c r="A361" t="str">
        <f>IF(ISBLANK(Games!$B361), "",Games!A361)</f>
        <v/>
      </c>
      <c r="B361" t="str">
        <f>IF(ISBLANK(Games!$B361), "",Games!B361)</f>
        <v/>
      </c>
      <c r="C361" t="str">
        <f>IF(ISBLANK(Games!$B361), "",Games!C361)</f>
        <v/>
      </c>
      <c r="D361" t="str">
        <f>IF(ISBLANK(Games!$B361), "",Games!D361)</f>
        <v/>
      </c>
      <c r="E361" t="str">
        <f>IF(ISBLANK(Games!$B361), "",Games!E361)</f>
        <v/>
      </c>
      <c r="F361" s="30">
        <f>'Calc - Win Probability'!N361</f>
        <v>0</v>
      </c>
      <c r="G361" s="28">
        <f>Games!H361</f>
        <v>0</v>
      </c>
      <c r="H361" s="64" t="str">
        <f>IF(ISBLANK(Games!B361), "", IF('Prediction Log'!$D361&lt;0, 'Prediction Log'!$B361, 'Prediction Log'!$C361))</f>
        <v/>
      </c>
      <c r="I361" s="60" t="str">
        <f>IF(ISBLANK(Games!$B361), "",Games!F361)</f>
        <v/>
      </c>
      <c r="J361" s="60" t="str">
        <f>IF('Prediction Log'!$F361&gt;0.5, 'Prediction Log'!$B361, IF('Prediction Log'!$F361&lt;0.5, 'Prediction Log'!$C361, "PICK"))</f>
        <v/>
      </c>
      <c r="K361" s="62" t="str">
        <f>IF(ISBLANK(Games!B361), "",IF('Prediction Log'!$J361='Prediction Log'!$B361, 'Prediction Log'!$F361, 1-'Prediction Log'!$F361))</f>
        <v/>
      </c>
      <c r="L361" s="28" t="str">
        <f>IF(ISBLANK(Games!$B361), "",Games!I361)</f>
        <v/>
      </c>
      <c r="P361" s="48" t="str">
        <f>IF(ISBLANK('Prediction Log'!$N361), "",'Prediction Log'!$O361-'Prediction Log'!$N361)</f>
        <v/>
      </c>
      <c r="Q361" s="55" t="str">
        <f>IF(ISBLANK('Prediction Log'!$N361), "",IF('Prediction Log'!$M361&lt;&gt;'Prediction Log'!$H361, "Y", IF(AND('Prediction Log'!$M361='Prediction Log'!$H361, ABS((-1*'Prediction Log'!$P361))&gt;ABS('Prediction Log'!$D361)), "Y", IF('Prediction Log'!$D361='Prediction Log'!$P361, "PUSH", "N"))))</f>
        <v/>
      </c>
      <c r="R361" s="56" t="str">
        <f>IF(ISBLANK('Prediction Log'!$M361), "",IF('Prediction Log'!$P361&lt;'Prediction Log'!$D361, "Y", IF('Prediction Log'!$P361='Prediction Log'!$D361, "PUSH", "N")))</f>
        <v/>
      </c>
      <c r="S361" s="56" t="str">
        <f>IF(ISBLANK('Prediction Log'!$M361), "",IF('Prediction Log'!$P361&lt;'Prediction Log'!$E361, "Y", IF('Prediction Log'!$P361='Prediction Log'!$E361, "PUSH", "N")))</f>
        <v/>
      </c>
      <c r="T361" s="66" t="str">
        <f>IF(ISBLANK('Prediction Log'!$M361), "",IF('Prediction Log'!$J361='Prediction Log'!$M361, "Y", "N"))</f>
        <v/>
      </c>
      <c r="U361" s="57" t="str">
        <f>IF(ISBLANK('Prediction Log'!$M361),"",IF('Prediction Log'!$M361='Prediction Log'!$H361, "Y", "N"))</f>
        <v/>
      </c>
      <c r="V361" s="52" t="str">
        <f>IF(ISBLANK('Prediction Log'!$M361), "",IF('Prediction Log'!$H361&lt;&gt;'Prediction Log'!$M361, "Y",IF(AND('Prediction Log'!$D361&gt;0, 'Prediction Log'!$P361&gt;'Prediction Log'!$D361), "Y", IF(AND('Prediction Log'!$D361&lt;0, 'Prediction Log'!$P361&lt;'Prediction Log'!$D361), "Y", IF('Prediction Log'!$P361='Prediction Log'!$D361, "PUSH", "N")))))</f>
        <v/>
      </c>
      <c r="W361" s="53" t="str">
        <f>IF(ISBLANK('Prediction Log'!$M361), "",IF(AND('Prediction Log'!$U361="Y", 'Prediction Log'!$V361="Y"), "Y", "N"))</f>
        <v/>
      </c>
      <c r="X361" s="54" t="str">
        <f>IF(ISBLANK('Prediction Log'!$M361),"",IF('Prediction Log'!$M361='Prediction Log'!$I361, "Y", "N"))</f>
        <v/>
      </c>
      <c r="Y361" s="54" t="str">
        <f>IF(ISBLANK('Prediction Log'!$M361), "", IF('Prediction Log'!$Z361="N", "N", "Y"))</f>
        <v/>
      </c>
      <c r="Z361" s="54" t="str">
        <f>IF(ISBLANK('Prediction Log'!$M361), "",IF('Prediction Log'!$I361&lt;&gt;'Prediction Log'!$M361, "Y",IF(AND('Prediction Log'!$E361&gt;0, 'Prediction Log'!$P361&gt;'Prediction Log'!$E361), "Y", IF(AND('Prediction Log'!$E361&lt;0, 'Prediction Log'!$P361&lt;'Prediction Log'!$E361), "Y", IF('Prediction Log'!$P361='Prediction Log'!$E361, "PUSH", "N")))))</f>
        <v/>
      </c>
      <c r="AA361" s="54" t="str">
        <f>IF(ISBLANK('Prediction Log'!$M361), "",IF(AND('Prediction Log'!$X361="Y", 'Prediction Log'!$Z361="Y"), "Y", "N"))</f>
        <v/>
      </c>
      <c r="AB361" s="53" t="str">
        <f>IF(ISBLANK('Prediction Log'!$M361), "",IF('Prediction Log'!$D361&gt;0, 'Prediction Log'!$P361-'Prediction Log'!$D361, IF('Prediction Log'!$D361&lt;0, -'Prediction Log'!$P361+'Prediction Log'!$D361, "NA")))</f>
        <v/>
      </c>
      <c r="AC361" s="53" t="str">
        <f>IF(ISBLANK('Prediction Log'!$M361), "",ABS('Prediction Log'!$AB361))</f>
        <v/>
      </c>
      <c r="AD361" s="54" t="str">
        <f>IF(ISBLANK('Prediction Log'!$M361), "",IF('Prediction Log'!$E361&gt;0, 'Prediction Log'!$P361-'Prediction Log'!$E361, IF('Prediction Log'!$E361&lt;0, -'Prediction Log'!$P361+'Prediction Log'!$E361, "NA")))</f>
        <v/>
      </c>
      <c r="AE361" s="54" t="str">
        <f>IF(ISBLANK('Prediction Log'!$M361), "",ABS('Prediction Log'!$AD361))</f>
        <v/>
      </c>
    </row>
    <row r="362" spans="1:31" x14ac:dyDescent="0.45">
      <c r="A362" t="str">
        <f>IF(ISBLANK(Games!$B362), "",Games!A362)</f>
        <v/>
      </c>
      <c r="B362" t="str">
        <f>IF(ISBLANK(Games!$B362), "",Games!B362)</f>
        <v/>
      </c>
      <c r="C362" t="str">
        <f>IF(ISBLANK(Games!$B362), "",Games!C362)</f>
        <v/>
      </c>
      <c r="D362" t="str">
        <f>IF(ISBLANK(Games!$B362), "",Games!D362)</f>
        <v/>
      </c>
      <c r="E362" t="str">
        <f>IF(ISBLANK(Games!$B362), "",Games!E362)</f>
        <v/>
      </c>
      <c r="F362" s="30">
        <f>'Calc - Win Probability'!N362</f>
        <v>0</v>
      </c>
      <c r="G362" s="28">
        <f>Games!H362</f>
        <v>0</v>
      </c>
      <c r="H362" s="64" t="str">
        <f>IF(ISBLANK(Games!B362), "", IF('Prediction Log'!$D362&lt;0, 'Prediction Log'!$B362, 'Prediction Log'!$C362))</f>
        <v/>
      </c>
      <c r="I362" s="60" t="str">
        <f>IF(ISBLANK(Games!$B362), "",Games!F362)</f>
        <v/>
      </c>
      <c r="J362" s="60" t="str">
        <f>IF('Prediction Log'!$F362&gt;0.5, 'Prediction Log'!$B362, IF('Prediction Log'!$F362&lt;0.5, 'Prediction Log'!$C362, "PICK"))</f>
        <v/>
      </c>
      <c r="K362" s="62" t="str">
        <f>IF(ISBLANK(Games!B362), "",IF('Prediction Log'!$J362='Prediction Log'!$B362, 'Prediction Log'!$F362, 1-'Prediction Log'!$F362))</f>
        <v/>
      </c>
      <c r="L362" s="28" t="str">
        <f>IF(ISBLANK(Games!$B362), "",Games!I362)</f>
        <v/>
      </c>
      <c r="P362" s="48" t="str">
        <f>IF(ISBLANK('Prediction Log'!$N362), "",'Prediction Log'!$O362-'Prediction Log'!$N362)</f>
        <v/>
      </c>
      <c r="Q362" s="55" t="str">
        <f>IF(ISBLANK('Prediction Log'!$N362), "",IF('Prediction Log'!$M362&lt;&gt;'Prediction Log'!$H362, "Y", IF(AND('Prediction Log'!$M362='Prediction Log'!$H362, ABS((-1*'Prediction Log'!$P362))&gt;ABS('Prediction Log'!$D362)), "Y", IF('Prediction Log'!$D362='Prediction Log'!$P362, "PUSH", "N"))))</f>
        <v/>
      </c>
      <c r="R362" s="56" t="str">
        <f>IF(ISBLANK('Prediction Log'!$M362), "",IF('Prediction Log'!$P362&lt;'Prediction Log'!$D362, "Y", IF('Prediction Log'!$P362='Prediction Log'!$D362, "PUSH", "N")))</f>
        <v/>
      </c>
      <c r="S362" s="56" t="str">
        <f>IF(ISBLANK('Prediction Log'!$M362), "",IF('Prediction Log'!$P362&lt;'Prediction Log'!$E362, "Y", IF('Prediction Log'!$P362='Prediction Log'!$E362, "PUSH", "N")))</f>
        <v/>
      </c>
      <c r="T362" s="66" t="str">
        <f>IF(ISBLANK('Prediction Log'!$M362), "",IF('Prediction Log'!$J362='Prediction Log'!$M362, "Y", "N"))</f>
        <v/>
      </c>
      <c r="U362" s="57" t="str">
        <f>IF(ISBLANK('Prediction Log'!$M362),"",IF('Prediction Log'!$M362='Prediction Log'!$H362, "Y", "N"))</f>
        <v/>
      </c>
      <c r="V362" s="52" t="str">
        <f>IF(ISBLANK('Prediction Log'!$M362), "",IF('Prediction Log'!$H362&lt;&gt;'Prediction Log'!$M362, "Y",IF(AND('Prediction Log'!$D362&gt;0, 'Prediction Log'!$P362&gt;'Prediction Log'!$D362), "Y", IF(AND('Prediction Log'!$D362&lt;0, 'Prediction Log'!$P362&lt;'Prediction Log'!$D362), "Y", IF('Prediction Log'!$P362='Prediction Log'!$D362, "PUSH", "N")))))</f>
        <v/>
      </c>
      <c r="W362" s="53" t="str">
        <f>IF(ISBLANK('Prediction Log'!$M362), "",IF(AND('Prediction Log'!$U362="Y", 'Prediction Log'!$V362="Y"), "Y", "N"))</f>
        <v/>
      </c>
      <c r="X362" s="54" t="str">
        <f>IF(ISBLANK('Prediction Log'!$M362),"",IF('Prediction Log'!$M362='Prediction Log'!$I362, "Y", "N"))</f>
        <v/>
      </c>
      <c r="Y362" s="54" t="str">
        <f>IF(ISBLANK('Prediction Log'!$M362), "", IF('Prediction Log'!$Z362="N", "N", "Y"))</f>
        <v/>
      </c>
      <c r="Z362" s="54" t="str">
        <f>IF(ISBLANK('Prediction Log'!$M362), "",IF('Prediction Log'!$I362&lt;&gt;'Prediction Log'!$M362, "Y",IF(AND('Prediction Log'!$E362&gt;0, 'Prediction Log'!$P362&gt;'Prediction Log'!$E362), "Y", IF(AND('Prediction Log'!$E362&lt;0, 'Prediction Log'!$P362&lt;'Prediction Log'!$E362), "Y", IF('Prediction Log'!$P362='Prediction Log'!$E362, "PUSH", "N")))))</f>
        <v/>
      </c>
      <c r="AA362" s="54" t="str">
        <f>IF(ISBLANK('Prediction Log'!$M362), "",IF(AND('Prediction Log'!$X362="Y", 'Prediction Log'!$Z362="Y"), "Y", "N"))</f>
        <v/>
      </c>
      <c r="AB362" s="53" t="str">
        <f>IF(ISBLANK('Prediction Log'!$M362), "",IF('Prediction Log'!$D362&gt;0, 'Prediction Log'!$P362-'Prediction Log'!$D362, IF('Prediction Log'!$D362&lt;0, -'Prediction Log'!$P362+'Prediction Log'!$D362, "NA")))</f>
        <v/>
      </c>
      <c r="AC362" s="53" t="str">
        <f>IF(ISBLANK('Prediction Log'!$M362), "",ABS('Prediction Log'!$AB362))</f>
        <v/>
      </c>
      <c r="AD362" s="54" t="str">
        <f>IF(ISBLANK('Prediction Log'!$M362), "",IF('Prediction Log'!$E362&gt;0, 'Prediction Log'!$P362-'Prediction Log'!$E362, IF('Prediction Log'!$E362&lt;0, -'Prediction Log'!$P362+'Prediction Log'!$E362, "NA")))</f>
        <v/>
      </c>
      <c r="AE362" s="54" t="str">
        <f>IF(ISBLANK('Prediction Log'!$M362), "",ABS('Prediction Log'!$AD362))</f>
        <v/>
      </c>
    </row>
    <row r="363" spans="1:31" x14ac:dyDescent="0.45">
      <c r="A363" t="str">
        <f>IF(ISBLANK(Games!$B363), "",Games!A363)</f>
        <v/>
      </c>
      <c r="B363" t="str">
        <f>IF(ISBLANK(Games!$B363), "",Games!B363)</f>
        <v/>
      </c>
      <c r="C363" t="str">
        <f>IF(ISBLANK(Games!$B363), "",Games!C363)</f>
        <v/>
      </c>
      <c r="D363" t="str">
        <f>IF(ISBLANK(Games!$B363), "",Games!D363)</f>
        <v/>
      </c>
      <c r="E363" t="str">
        <f>IF(ISBLANK(Games!$B363), "",Games!E363)</f>
        <v/>
      </c>
      <c r="F363" s="30">
        <f>'Calc - Win Probability'!N363</f>
        <v>0</v>
      </c>
      <c r="G363" s="28">
        <f>Games!H363</f>
        <v>0</v>
      </c>
      <c r="H363" s="64" t="str">
        <f>IF(ISBLANK(Games!B363), "", IF('Prediction Log'!$D363&lt;0, 'Prediction Log'!$B363, 'Prediction Log'!$C363))</f>
        <v/>
      </c>
      <c r="I363" s="60" t="str">
        <f>IF(ISBLANK(Games!$B363), "",Games!F363)</f>
        <v/>
      </c>
      <c r="J363" s="60" t="str">
        <f>IF('Prediction Log'!$F363&gt;0.5, 'Prediction Log'!$B363, IF('Prediction Log'!$F363&lt;0.5, 'Prediction Log'!$C363, "PICK"))</f>
        <v/>
      </c>
      <c r="K363" s="62" t="str">
        <f>IF(ISBLANK(Games!B363), "",IF('Prediction Log'!$J363='Prediction Log'!$B363, 'Prediction Log'!$F363, 1-'Prediction Log'!$F363))</f>
        <v/>
      </c>
      <c r="L363" s="28" t="str">
        <f>IF(ISBLANK(Games!$B363), "",Games!I363)</f>
        <v/>
      </c>
      <c r="P363" s="48" t="str">
        <f>IF(ISBLANK('Prediction Log'!$N363), "",'Prediction Log'!$O363-'Prediction Log'!$N363)</f>
        <v/>
      </c>
      <c r="Q363" s="55" t="str">
        <f>IF(ISBLANK('Prediction Log'!$N363), "",IF('Prediction Log'!$M363&lt;&gt;'Prediction Log'!$H363, "Y", IF(AND('Prediction Log'!$M363='Prediction Log'!$H363, ABS((-1*'Prediction Log'!$P363))&gt;ABS('Prediction Log'!$D363)), "Y", IF('Prediction Log'!$D363='Prediction Log'!$P363, "PUSH", "N"))))</f>
        <v/>
      </c>
      <c r="R363" s="56" t="str">
        <f>IF(ISBLANK('Prediction Log'!$M363), "",IF('Prediction Log'!$P363&lt;'Prediction Log'!$D363, "Y", IF('Prediction Log'!$P363='Prediction Log'!$D363, "PUSH", "N")))</f>
        <v/>
      </c>
      <c r="S363" s="56" t="str">
        <f>IF(ISBLANK('Prediction Log'!$M363), "",IF('Prediction Log'!$P363&lt;'Prediction Log'!$E363, "Y", IF('Prediction Log'!$P363='Prediction Log'!$E363, "PUSH", "N")))</f>
        <v/>
      </c>
      <c r="T363" s="66" t="str">
        <f>IF(ISBLANK('Prediction Log'!$M363), "",IF('Prediction Log'!$J363='Prediction Log'!$M363, "Y", "N"))</f>
        <v/>
      </c>
      <c r="U363" s="57" t="str">
        <f>IF(ISBLANK('Prediction Log'!$M363),"",IF('Prediction Log'!$M363='Prediction Log'!$H363, "Y", "N"))</f>
        <v/>
      </c>
      <c r="V363" s="52" t="str">
        <f>IF(ISBLANK('Prediction Log'!$M363), "",IF('Prediction Log'!$H363&lt;&gt;'Prediction Log'!$M363, "Y",IF(AND('Prediction Log'!$D363&gt;0, 'Prediction Log'!$P363&gt;'Prediction Log'!$D363), "Y", IF(AND('Prediction Log'!$D363&lt;0, 'Prediction Log'!$P363&lt;'Prediction Log'!$D363), "Y", IF('Prediction Log'!$P363='Prediction Log'!$D363, "PUSH", "N")))))</f>
        <v/>
      </c>
      <c r="W363" s="53" t="str">
        <f>IF(ISBLANK('Prediction Log'!$M363), "",IF(AND('Prediction Log'!$U363="Y", 'Prediction Log'!$V363="Y"), "Y", "N"))</f>
        <v/>
      </c>
      <c r="X363" s="54" t="str">
        <f>IF(ISBLANK('Prediction Log'!$M363),"",IF('Prediction Log'!$M363='Prediction Log'!$I363, "Y", "N"))</f>
        <v/>
      </c>
      <c r="Y363" s="54" t="str">
        <f>IF(ISBLANK('Prediction Log'!$M363), "", IF('Prediction Log'!$Z363="N", "N", "Y"))</f>
        <v/>
      </c>
      <c r="Z363" s="54" t="str">
        <f>IF(ISBLANK('Prediction Log'!$M363), "",IF('Prediction Log'!$I363&lt;&gt;'Prediction Log'!$M363, "Y",IF(AND('Prediction Log'!$E363&gt;0, 'Prediction Log'!$P363&gt;'Prediction Log'!$E363), "Y", IF(AND('Prediction Log'!$E363&lt;0, 'Prediction Log'!$P363&lt;'Prediction Log'!$E363), "Y", IF('Prediction Log'!$P363='Prediction Log'!$E363, "PUSH", "N")))))</f>
        <v/>
      </c>
      <c r="AA363" s="54" t="str">
        <f>IF(ISBLANK('Prediction Log'!$M363), "",IF(AND('Prediction Log'!$X363="Y", 'Prediction Log'!$Z363="Y"), "Y", "N"))</f>
        <v/>
      </c>
      <c r="AB363" s="53" t="str">
        <f>IF(ISBLANK('Prediction Log'!$M363), "",IF('Prediction Log'!$D363&gt;0, 'Prediction Log'!$P363-'Prediction Log'!$D363, IF('Prediction Log'!$D363&lt;0, -'Prediction Log'!$P363+'Prediction Log'!$D363, "NA")))</f>
        <v/>
      </c>
      <c r="AC363" s="53" t="str">
        <f>IF(ISBLANK('Prediction Log'!$M363), "",ABS('Prediction Log'!$AB363))</f>
        <v/>
      </c>
      <c r="AD363" s="54" t="str">
        <f>IF(ISBLANK('Prediction Log'!$M363), "",IF('Prediction Log'!$E363&gt;0, 'Prediction Log'!$P363-'Prediction Log'!$E363, IF('Prediction Log'!$E363&lt;0, -'Prediction Log'!$P363+'Prediction Log'!$E363, "NA")))</f>
        <v/>
      </c>
      <c r="AE363" s="54" t="str">
        <f>IF(ISBLANK('Prediction Log'!$M363), "",ABS('Prediction Log'!$AD363))</f>
        <v/>
      </c>
    </row>
    <row r="364" spans="1:31" x14ac:dyDescent="0.45">
      <c r="A364" t="str">
        <f>IF(ISBLANK(Games!$B364), "",Games!A364)</f>
        <v/>
      </c>
      <c r="B364" t="str">
        <f>IF(ISBLANK(Games!$B364), "",Games!B364)</f>
        <v/>
      </c>
      <c r="C364" t="str">
        <f>IF(ISBLANK(Games!$B364), "",Games!C364)</f>
        <v/>
      </c>
      <c r="D364" t="str">
        <f>IF(ISBLANK(Games!$B364), "",Games!D364)</f>
        <v/>
      </c>
      <c r="E364" t="str">
        <f>IF(ISBLANK(Games!$B364), "",Games!E364)</f>
        <v/>
      </c>
      <c r="F364" s="30">
        <f>'Calc - Win Probability'!N364</f>
        <v>0</v>
      </c>
      <c r="G364" s="28">
        <f>Games!H364</f>
        <v>0</v>
      </c>
      <c r="H364" s="64" t="str">
        <f>IF(ISBLANK(Games!B364), "", IF('Prediction Log'!$D364&lt;0, 'Prediction Log'!$B364, 'Prediction Log'!$C364))</f>
        <v/>
      </c>
      <c r="I364" s="60" t="str">
        <f>IF(ISBLANK(Games!$B364), "",Games!F364)</f>
        <v/>
      </c>
      <c r="J364" s="60" t="str">
        <f>IF('Prediction Log'!$F364&gt;0.5, 'Prediction Log'!$B364, IF('Prediction Log'!$F364&lt;0.5, 'Prediction Log'!$C364, "PICK"))</f>
        <v/>
      </c>
      <c r="K364" s="62" t="str">
        <f>IF(ISBLANK(Games!B364), "",IF('Prediction Log'!$J364='Prediction Log'!$B364, 'Prediction Log'!$F364, 1-'Prediction Log'!$F364))</f>
        <v/>
      </c>
      <c r="L364" s="28" t="str">
        <f>IF(ISBLANK(Games!$B364), "",Games!I364)</f>
        <v/>
      </c>
      <c r="P364" s="48" t="str">
        <f>IF(ISBLANK('Prediction Log'!$N364), "",'Prediction Log'!$O364-'Prediction Log'!$N364)</f>
        <v/>
      </c>
      <c r="Q364" s="55" t="str">
        <f>IF(ISBLANK('Prediction Log'!$N364), "",IF('Prediction Log'!$M364&lt;&gt;'Prediction Log'!$H364, "Y", IF(AND('Prediction Log'!$M364='Prediction Log'!$H364, ABS((-1*'Prediction Log'!$P364))&gt;ABS('Prediction Log'!$D364)), "Y", IF('Prediction Log'!$D364='Prediction Log'!$P364, "PUSH", "N"))))</f>
        <v/>
      </c>
      <c r="R364" s="56" t="str">
        <f>IF(ISBLANK('Prediction Log'!$M364), "",IF('Prediction Log'!$P364&lt;'Prediction Log'!$D364, "Y", IF('Prediction Log'!$P364='Prediction Log'!$D364, "PUSH", "N")))</f>
        <v/>
      </c>
      <c r="S364" s="56" t="str">
        <f>IF(ISBLANK('Prediction Log'!$M364), "",IF('Prediction Log'!$P364&lt;'Prediction Log'!$E364, "Y", IF('Prediction Log'!$P364='Prediction Log'!$E364, "PUSH", "N")))</f>
        <v/>
      </c>
      <c r="T364" s="66" t="str">
        <f>IF(ISBLANK('Prediction Log'!$M364), "",IF('Prediction Log'!$J364='Prediction Log'!$M364, "Y", "N"))</f>
        <v/>
      </c>
      <c r="U364" s="57" t="str">
        <f>IF(ISBLANK('Prediction Log'!$M364),"",IF('Prediction Log'!$M364='Prediction Log'!$H364, "Y", "N"))</f>
        <v/>
      </c>
      <c r="V364" s="52" t="str">
        <f>IF(ISBLANK('Prediction Log'!$M364), "",IF('Prediction Log'!$H364&lt;&gt;'Prediction Log'!$M364, "Y",IF(AND('Prediction Log'!$D364&gt;0, 'Prediction Log'!$P364&gt;'Prediction Log'!$D364), "Y", IF(AND('Prediction Log'!$D364&lt;0, 'Prediction Log'!$P364&lt;'Prediction Log'!$D364), "Y", IF('Prediction Log'!$P364='Prediction Log'!$D364, "PUSH", "N")))))</f>
        <v/>
      </c>
      <c r="W364" s="53" t="str">
        <f>IF(ISBLANK('Prediction Log'!$M364), "",IF(AND('Prediction Log'!$U364="Y", 'Prediction Log'!$V364="Y"), "Y", "N"))</f>
        <v/>
      </c>
      <c r="X364" s="54" t="str">
        <f>IF(ISBLANK('Prediction Log'!$M364),"",IF('Prediction Log'!$M364='Prediction Log'!$I364, "Y", "N"))</f>
        <v/>
      </c>
      <c r="Y364" s="54" t="str">
        <f>IF(ISBLANK('Prediction Log'!$M364), "", IF('Prediction Log'!$Z364="N", "N", "Y"))</f>
        <v/>
      </c>
      <c r="Z364" s="54" t="str">
        <f>IF(ISBLANK('Prediction Log'!$M364), "",IF('Prediction Log'!$I364&lt;&gt;'Prediction Log'!$M364, "Y",IF(AND('Prediction Log'!$E364&gt;0, 'Prediction Log'!$P364&gt;'Prediction Log'!$E364), "Y", IF(AND('Prediction Log'!$E364&lt;0, 'Prediction Log'!$P364&lt;'Prediction Log'!$E364), "Y", IF('Prediction Log'!$P364='Prediction Log'!$E364, "PUSH", "N")))))</f>
        <v/>
      </c>
      <c r="AA364" s="54" t="str">
        <f>IF(ISBLANK('Prediction Log'!$M364), "",IF(AND('Prediction Log'!$X364="Y", 'Prediction Log'!$Z364="Y"), "Y", "N"))</f>
        <v/>
      </c>
      <c r="AB364" s="53" t="str">
        <f>IF(ISBLANK('Prediction Log'!$M364), "",IF('Prediction Log'!$D364&gt;0, 'Prediction Log'!$P364-'Prediction Log'!$D364, IF('Prediction Log'!$D364&lt;0, -'Prediction Log'!$P364+'Prediction Log'!$D364, "NA")))</f>
        <v/>
      </c>
      <c r="AC364" s="53" t="str">
        <f>IF(ISBLANK('Prediction Log'!$M364), "",ABS('Prediction Log'!$AB364))</f>
        <v/>
      </c>
      <c r="AD364" s="54" t="str">
        <f>IF(ISBLANK('Prediction Log'!$M364), "",IF('Prediction Log'!$E364&gt;0, 'Prediction Log'!$P364-'Prediction Log'!$E364, IF('Prediction Log'!$E364&lt;0, -'Prediction Log'!$P364+'Prediction Log'!$E364, "NA")))</f>
        <v/>
      </c>
      <c r="AE364" s="54" t="str">
        <f>IF(ISBLANK('Prediction Log'!$M364), "",ABS('Prediction Log'!$AD364))</f>
        <v/>
      </c>
    </row>
    <row r="365" spans="1:31" x14ac:dyDescent="0.45">
      <c r="A365" t="str">
        <f>IF(ISBLANK(Games!$B365), "",Games!A365)</f>
        <v/>
      </c>
      <c r="B365" t="str">
        <f>IF(ISBLANK(Games!$B365), "",Games!B365)</f>
        <v/>
      </c>
      <c r="C365" t="str">
        <f>IF(ISBLANK(Games!$B365), "",Games!C365)</f>
        <v/>
      </c>
      <c r="D365" t="str">
        <f>IF(ISBLANK(Games!$B365), "",Games!D365)</f>
        <v/>
      </c>
      <c r="E365" t="str">
        <f>IF(ISBLANK(Games!$B365), "",Games!E365)</f>
        <v/>
      </c>
      <c r="F365" s="30">
        <f>'Calc - Win Probability'!N365</f>
        <v>0</v>
      </c>
      <c r="G365" s="28">
        <f>Games!H365</f>
        <v>0</v>
      </c>
      <c r="H365" s="64" t="str">
        <f>IF(ISBLANK(Games!B365), "", IF('Prediction Log'!$D365&lt;0, 'Prediction Log'!$B365, 'Prediction Log'!$C365))</f>
        <v/>
      </c>
      <c r="I365" s="60" t="str">
        <f>IF(ISBLANK(Games!$B365), "",Games!F365)</f>
        <v/>
      </c>
      <c r="J365" s="60" t="str">
        <f>IF('Prediction Log'!$F365&gt;0.5, 'Prediction Log'!$B365, IF('Prediction Log'!$F365&lt;0.5, 'Prediction Log'!$C365, "PICK"))</f>
        <v/>
      </c>
      <c r="K365" s="62" t="str">
        <f>IF(ISBLANK(Games!B365), "",IF('Prediction Log'!$J365='Prediction Log'!$B365, 'Prediction Log'!$F365, 1-'Prediction Log'!$F365))</f>
        <v/>
      </c>
      <c r="L365" s="28" t="str">
        <f>IF(ISBLANK(Games!$B365), "",Games!I365)</f>
        <v/>
      </c>
      <c r="P365" s="48" t="str">
        <f>IF(ISBLANK('Prediction Log'!$N365), "",'Prediction Log'!$O365-'Prediction Log'!$N365)</f>
        <v/>
      </c>
      <c r="Q365" s="55" t="str">
        <f>IF(ISBLANK('Prediction Log'!$N365), "",IF('Prediction Log'!$M365&lt;&gt;'Prediction Log'!$H365, "Y", IF(AND('Prediction Log'!$M365='Prediction Log'!$H365, ABS((-1*'Prediction Log'!$P365))&gt;ABS('Prediction Log'!$D365)), "Y", IF('Prediction Log'!$D365='Prediction Log'!$P365, "PUSH", "N"))))</f>
        <v/>
      </c>
      <c r="R365" s="56" t="str">
        <f>IF(ISBLANK('Prediction Log'!$M365), "",IF('Prediction Log'!$P365&lt;'Prediction Log'!$D365, "Y", IF('Prediction Log'!$P365='Prediction Log'!$D365, "PUSH", "N")))</f>
        <v/>
      </c>
      <c r="S365" s="56" t="str">
        <f>IF(ISBLANK('Prediction Log'!$M365), "",IF('Prediction Log'!$P365&lt;'Prediction Log'!$E365, "Y", IF('Prediction Log'!$P365='Prediction Log'!$E365, "PUSH", "N")))</f>
        <v/>
      </c>
      <c r="T365" s="66" t="str">
        <f>IF(ISBLANK('Prediction Log'!$M365), "",IF('Prediction Log'!$J365='Prediction Log'!$M365, "Y", "N"))</f>
        <v/>
      </c>
      <c r="U365" s="57" t="str">
        <f>IF(ISBLANK('Prediction Log'!$M365),"",IF('Prediction Log'!$M365='Prediction Log'!$H365, "Y", "N"))</f>
        <v/>
      </c>
      <c r="V365" s="52" t="str">
        <f>IF(ISBLANK('Prediction Log'!$M365), "",IF('Prediction Log'!$H365&lt;&gt;'Prediction Log'!$M365, "Y",IF(AND('Prediction Log'!$D365&gt;0, 'Prediction Log'!$P365&gt;'Prediction Log'!$D365), "Y", IF(AND('Prediction Log'!$D365&lt;0, 'Prediction Log'!$P365&lt;'Prediction Log'!$D365), "Y", IF('Prediction Log'!$P365='Prediction Log'!$D365, "PUSH", "N")))))</f>
        <v/>
      </c>
      <c r="W365" s="53" t="str">
        <f>IF(ISBLANK('Prediction Log'!$M365), "",IF(AND('Prediction Log'!$U365="Y", 'Prediction Log'!$V365="Y"), "Y", "N"))</f>
        <v/>
      </c>
      <c r="X365" s="54" t="str">
        <f>IF(ISBLANK('Prediction Log'!$M365),"",IF('Prediction Log'!$M365='Prediction Log'!$I365, "Y", "N"))</f>
        <v/>
      </c>
      <c r="Y365" s="54" t="str">
        <f>IF(ISBLANK('Prediction Log'!$M365), "", IF('Prediction Log'!$Z365="N", "N", "Y"))</f>
        <v/>
      </c>
      <c r="Z365" s="54" t="str">
        <f>IF(ISBLANK('Prediction Log'!$M365), "",IF('Prediction Log'!$I365&lt;&gt;'Prediction Log'!$M365, "Y",IF(AND('Prediction Log'!$E365&gt;0, 'Prediction Log'!$P365&gt;'Prediction Log'!$E365), "Y", IF(AND('Prediction Log'!$E365&lt;0, 'Prediction Log'!$P365&lt;'Prediction Log'!$E365), "Y", IF('Prediction Log'!$P365='Prediction Log'!$E365, "PUSH", "N")))))</f>
        <v/>
      </c>
      <c r="AA365" s="54" t="str">
        <f>IF(ISBLANK('Prediction Log'!$M365), "",IF(AND('Prediction Log'!$X365="Y", 'Prediction Log'!$Z365="Y"), "Y", "N"))</f>
        <v/>
      </c>
      <c r="AB365" s="53" t="str">
        <f>IF(ISBLANK('Prediction Log'!$M365), "",IF('Prediction Log'!$D365&gt;0, 'Prediction Log'!$P365-'Prediction Log'!$D365, IF('Prediction Log'!$D365&lt;0, -'Prediction Log'!$P365+'Prediction Log'!$D365, "NA")))</f>
        <v/>
      </c>
      <c r="AC365" s="53" t="str">
        <f>IF(ISBLANK('Prediction Log'!$M365), "",ABS('Prediction Log'!$AB365))</f>
        <v/>
      </c>
      <c r="AD365" s="54" t="str">
        <f>IF(ISBLANK('Prediction Log'!$M365), "",IF('Prediction Log'!$E365&gt;0, 'Prediction Log'!$P365-'Prediction Log'!$E365, IF('Prediction Log'!$E365&lt;0, -'Prediction Log'!$P365+'Prediction Log'!$E365, "NA")))</f>
        <v/>
      </c>
      <c r="AE365" s="54" t="str">
        <f>IF(ISBLANK('Prediction Log'!$M365), "",ABS('Prediction Log'!$AD365))</f>
        <v/>
      </c>
    </row>
    <row r="366" spans="1:31" x14ac:dyDescent="0.45">
      <c r="A366" t="str">
        <f>IF(ISBLANK(Games!$B366), "",Games!A366)</f>
        <v/>
      </c>
      <c r="B366" t="str">
        <f>IF(ISBLANK(Games!$B366), "",Games!B366)</f>
        <v/>
      </c>
      <c r="C366" t="str">
        <f>IF(ISBLANK(Games!$B366), "",Games!C366)</f>
        <v/>
      </c>
      <c r="D366" t="str">
        <f>IF(ISBLANK(Games!$B366), "",Games!D366)</f>
        <v/>
      </c>
      <c r="E366" t="str">
        <f>IF(ISBLANK(Games!$B366), "",Games!E366)</f>
        <v/>
      </c>
      <c r="F366" s="30">
        <f>'Calc - Win Probability'!N366</f>
        <v>0</v>
      </c>
      <c r="G366" s="28">
        <f>Games!H366</f>
        <v>0</v>
      </c>
      <c r="H366" s="64" t="str">
        <f>IF(ISBLANK(Games!B366), "", IF('Prediction Log'!$D366&lt;0, 'Prediction Log'!$B366, 'Prediction Log'!$C366))</f>
        <v/>
      </c>
      <c r="I366" s="60" t="str">
        <f>IF(ISBLANK(Games!$B366), "",Games!F366)</f>
        <v/>
      </c>
      <c r="J366" s="60" t="str">
        <f>IF('Prediction Log'!$F366&gt;0.5, 'Prediction Log'!$B366, IF('Prediction Log'!$F366&lt;0.5, 'Prediction Log'!$C366, "PICK"))</f>
        <v/>
      </c>
      <c r="K366" s="62" t="str">
        <f>IF(ISBLANK(Games!B366), "",IF('Prediction Log'!$J366='Prediction Log'!$B366, 'Prediction Log'!$F366, 1-'Prediction Log'!$F366))</f>
        <v/>
      </c>
      <c r="L366" s="28" t="str">
        <f>IF(ISBLANK(Games!$B366), "",Games!I366)</f>
        <v/>
      </c>
      <c r="P366" s="48" t="str">
        <f>IF(ISBLANK('Prediction Log'!$N366), "",'Prediction Log'!$O366-'Prediction Log'!$N366)</f>
        <v/>
      </c>
      <c r="Q366" s="55" t="str">
        <f>IF(ISBLANK('Prediction Log'!$N366), "",IF('Prediction Log'!$M366&lt;&gt;'Prediction Log'!$H366, "Y", IF(AND('Prediction Log'!$M366='Prediction Log'!$H366, ABS((-1*'Prediction Log'!$P366))&gt;ABS('Prediction Log'!$D366)), "Y", IF('Prediction Log'!$D366='Prediction Log'!$P366, "PUSH", "N"))))</f>
        <v/>
      </c>
      <c r="R366" s="56" t="str">
        <f>IF(ISBLANK('Prediction Log'!$M366), "",IF('Prediction Log'!$P366&lt;'Prediction Log'!$D366, "Y", IF('Prediction Log'!$P366='Prediction Log'!$D366, "PUSH", "N")))</f>
        <v/>
      </c>
      <c r="S366" s="56" t="str">
        <f>IF(ISBLANK('Prediction Log'!$M366), "",IF('Prediction Log'!$P366&lt;'Prediction Log'!$E366, "Y", IF('Prediction Log'!$P366='Prediction Log'!$E366, "PUSH", "N")))</f>
        <v/>
      </c>
      <c r="T366" s="66" t="str">
        <f>IF(ISBLANK('Prediction Log'!$M366), "",IF('Prediction Log'!$J366='Prediction Log'!$M366, "Y", "N"))</f>
        <v/>
      </c>
      <c r="U366" s="57" t="str">
        <f>IF(ISBLANK('Prediction Log'!$M366),"",IF('Prediction Log'!$M366='Prediction Log'!$H366, "Y", "N"))</f>
        <v/>
      </c>
      <c r="V366" s="52" t="str">
        <f>IF(ISBLANK('Prediction Log'!$M366), "",IF('Prediction Log'!$H366&lt;&gt;'Prediction Log'!$M366, "Y",IF(AND('Prediction Log'!$D366&gt;0, 'Prediction Log'!$P366&gt;'Prediction Log'!$D366), "Y", IF(AND('Prediction Log'!$D366&lt;0, 'Prediction Log'!$P366&lt;'Prediction Log'!$D366), "Y", IF('Prediction Log'!$P366='Prediction Log'!$D366, "PUSH", "N")))))</f>
        <v/>
      </c>
      <c r="W366" s="53" t="str">
        <f>IF(ISBLANK('Prediction Log'!$M366), "",IF(AND('Prediction Log'!$U366="Y", 'Prediction Log'!$V366="Y"), "Y", "N"))</f>
        <v/>
      </c>
      <c r="X366" s="54" t="str">
        <f>IF(ISBLANK('Prediction Log'!$M366),"",IF('Prediction Log'!$M366='Prediction Log'!$I366, "Y", "N"))</f>
        <v/>
      </c>
      <c r="Y366" s="54" t="str">
        <f>IF(ISBLANK('Prediction Log'!$M366), "", IF('Prediction Log'!$Z366="N", "N", "Y"))</f>
        <v/>
      </c>
      <c r="Z366" s="54" t="str">
        <f>IF(ISBLANK('Prediction Log'!$M366), "",IF('Prediction Log'!$I366&lt;&gt;'Prediction Log'!$M366, "Y",IF(AND('Prediction Log'!$E366&gt;0, 'Prediction Log'!$P366&gt;'Prediction Log'!$E366), "Y", IF(AND('Prediction Log'!$E366&lt;0, 'Prediction Log'!$P366&lt;'Prediction Log'!$E366), "Y", IF('Prediction Log'!$P366='Prediction Log'!$E366, "PUSH", "N")))))</f>
        <v/>
      </c>
      <c r="AA366" s="54" t="str">
        <f>IF(ISBLANK('Prediction Log'!$M366), "",IF(AND('Prediction Log'!$X366="Y", 'Prediction Log'!$Z366="Y"), "Y", "N"))</f>
        <v/>
      </c>
      <c r="AB366" s="53" t="str">
        <f>IF(ISBLANK('Prediction Log'!$M366), "",IF('Prediction Log'!$D366&gt;0, 'Prediction Log'!$P366-'Prediction Log'!$D366, IF('Prediction Log'!$D366&lt;0, -'Prediction Log'!$P366+'Prediction Log'!$D366, "NA")))</f>
        <v/>
      </c>
      <c r="AC366" s="53" t="str">
        <f>IF(ISBLANK('Prediction Log'!$M366), "",ABS('Prediction Log'!$AB366))</f>
        <v/>
      </c>
      <c r="AD366" s="54" t="str">
        <f>IF(ISBLANK('Prediction Log'!$M366), "",IF('Prediction Log'!$E366&gt;0, 'Prediction Log'!$P366-'Prediction Log'!$E366, IF('Prediction Log'!$E366&lt;0, -'Prediction Log'!$P366+'Prediction Log'!$E366, "NA")))</f>
        <v/>
      </c>
      <c r="AE366" s="54" t="str">
        <f>IF(ISBLANK('Prediction Log'!$M366), "",ABS('Prediction Log'!$AD366))</f>
        <v/>
      </c>
    </row>
    <row r="367" spans="1:31" x14ac:dyDescent="0.45">
      <c r="A367" t="str">
        <f>IF(ISBLANK(Games!$B367), "",Games!A367)</f>
        <v/>
      </c>
      <c r="B367" t="str">
        <f>IF(ISBLANK(Games!$B367), "",Games!B367)</f>
        <v/>
      </c>
      <c r="C367" t="str">
        <f>IF(ISBLANK(Games!$B367), "",Games!C367)</f>
        <v/>
      </c>
      <c r="D367" t="str">
        <f>IF(ISBLANK(Games!$B367), "",Games!D367)</f>
        <v/>
      </c>
      <c r="E367" t="str">
        <f>IF(ISBLANK(Games!$B367), "",Games!E367)</f>
        <v/>
      </c>
      <c r="F367" s="30">
        <f>'Calc - Win Probability'!N367</f>
        <v>0</v>
      </c>
      <c r="G367" s="28">
        <f>Games!H367</f>
        <v>0</v>
      </c>
      <c r="H367" s="64" t="str">
        <f>IF(ISBLANK(Games!B367), "", IF('Prediction Log'!$D367&lt;0, 'Prediction Log'!$B367, 'Prediction Log'!$C367))</f>
        <v/>
      </c>
      <c r="I367" s="60" t="str">
        <f>IF(ISBLANK(Games!$B367), "",Games!F367)</f>
        <v/>
      </c>
      <c r="J367" s="60" t="str">
        <f>IF('Prediction Log'!$F367&gt;0.5, 'Prediction Log'!$B367, IF('Prediction Log'!$F367&lt;0.5, 'Prediction Log'!$C367, "PICK"))</f>
        <v/>
      </c>
      <c r="K367" s="62" t="str">
        <f>IF(ISBLANK(Games!B367), "",IF('Prediction Log'!$J367='Prediction Log'!$B367, 'Prediction Log'!$F367, 1-'Prediction Log'!$F367))</f>
        <v/>
      </c>
      <c r="L367" s="28" t="str">
        <f>IF(ISBLANK(Games!$B367), "",Games!I367)</f>
        <v/>
      </c>
      <c r="P367" s="48" t="str">
        <f>IF(ISBLANK('Prediction Log'!$N367), "",'Prediction Log'!$O367-'Prediction Log'!$N367)</f>
        <v/>
      </c>
      <c r="Q367" s="55" t="str">
        <f>IF(ISBLANK('Prediction Log'!$N367), "",IF('Prediction Log'!$M367&lt;&gt;'Prediction Log'!$H367, "Y", IF(AND('Prediction Log'!$M367='Prediction Log'!$H367, ABS((-1*'Prediction Log'!$P367))&gt;ABS('Prediction Log'!$D367)), "Y", IF('Prediction Log'!$D367='Prediction Log'!$P367, "PUSH", "N"))))</f>
        <v/>
      </c>
      <c r="R367" s="56" t="str">
        <f>IF(ISBLANK('Prediction Log'!$M367), "",IF('Prediction Log'!$P367&lt;'Prediction Log'!$D367, "Y", IF('Prediction Log'!$P367='Prediction Log'!$D367, "PUSH", "N")))</f>
        <v/>
      </c>
      <c r="S367" s="56" t="str">
        <f>IF(ISBLANK('Prediction Log'!$M367), "",IF('Prediction Log'!$P367&lt;'Prediction Log'!$E367, "Y", IF('Prediction Log'!$P367='Prediction Log'!$E367, "PUSH", "N")))</f>
        <v/>
      </c>
      <c r="T367" s="66" t="str">
        <f>IF(ISBLANK('Prediction Log'!$M367), "",IF('Prediction Log'!$J367='Prediction Log'!$M367, "Y", "N"))</f>
        <v/>
      </c>
      <c r="U367" s="57" t="str">
        <f>IF(ISBLANK('Prediction Log'!$M367),"",IF('Prediction Log'!$M367='Prediction Log'!$H367, "Y", "N"))</f>
        <v/>
      </c>
      <c r="V367" s="52" t="str">
        <f>IF(ISBLANK('Prediction Log'!$M367), "",IF('Prediction Log'!$H367&lt;&gt;'Prediction Log'!$M367, "Y",IF(AND('Prediction Log'!$D367&gt;0, 'Prediction Log'!$P367&gt;'Prediction Log'!$D367), "Y", IF(AND('Prediction Log'!$D367&lt;0, 'Prediction Log'!$P367&lt;'Prediction Log'!$D367), "Y", IF('Prediction Log'!$P367='Prediction Log'!$D367, "PUSH", "N")))))</f>
        <v/>
      </c>
      <c r="W367" s="53" t="str">
        <f>IF(ISBLANK('Prediction Log'!$M367), "",IF(AND('Prediction Log'!$U367="Y", 'Prediction Log'!$V367="Y"), "Y", "N"))</f>
        <v/>
      </c>
      <c r="X367" s="54" t="str">
        <f>IF(ISBLANK('Prediction Log'!$M367),"",IF('Prediction Log'!$M367='Prediction Log'!$I367, "Y", "N"))</f>
        <v/>
      </c>
      <c r="Y367" s="54" t="str">
        <f>IF(ISBLANK('Prediction Log'!$M367), "", IF('Prediction Log'!$Z367="N", "N", "Y"))</f>
        <v/>
      </c>
      <c r="Z367" s="54" t="str">
        <f>IF(ISBLANK('Prediction Log'!$M367), "",IF('Prediction Log'!$I367&lt;&gt;'Prediction Log'!$M367, "Y",IF(AND('Prediction Log'!$E367&gt;0, 'Prediction Log'!$P367&gt;'Prediction Log'!$E367), "Y", IF(AND('Prediction Log'!$E367&lt;0, 'Prediction Log'!$P367&lt;'Prediction Log'!$E367), "Y", IF('Prediction Log'!$P367='Prediction Log'!$E367, "PUSH", "N")))))</f>
        <v/>
      </c>
      <c r="AA367" s="54" t="str">
        <f>IF(ISBLANK('Prediction Log'!$M367), "",IF(AND('Prediction Log'!$X367="Y", 'Prediction Log'!$Z367="Y"), "Y", "N"))</f>
        <v/>
      </c>
      <c r="AB367" s="53" t="str">
        <f>IF(ISBLANK('Prediction Log'!$M367), "",IF('Prediction Log'!$D367&gt;0, 'Prediction Log'!$P367-'Prediction Log'!$D367, IF('Prediction Log'!$D367&lt;0, -'Prediction Log'!$P367+'Prediction Log'!$D367, "NA")))</f>
        <v/>
      </c>
      <c r="AC367" s="53" t="str">
        <f>IF(ISBLANK('Prediction Log'!$M367), "",ABS('Prediction Log'!$AB367))</f>
        <v/>
      </c>
      <c r="AD367" s="54" t="str">
        <f>IF(ISBLANK('Prediction Log'!$M367), "",IF('Prediction Log'!$E367&gt;0, 'Prediction Log'!$P367-'Prediction Log'!$E367, IF('Prediction Log'!$E367&lt;0, -'Prediction Log'!$P367+'Prediction Log'!$E367, "NA")))</f>
        <v/>
      </c>
      <c r="AE367" s="54" t="str">
        <f>IF(ISBLANK('Prediction Log'!$M367), "",ABS('Prediction Log'!$AD367))</f>
        <v/>
      </c>
    </row>
    <row r="368" spans="1:31" x14ac:dyDescent="0.45">
      <c r="A368" t="str">
        <f>IF(ISBLANK(Games!$B368), "",Games!A368)</f>
        <v/>
      </c>
      <c r="B368" t="str">
        <f>IF(ISBLANK(Games!$B368), "",Games!B368)</f>
        <v/>
      </c>
      <c r="C368" t="str">
        <f>IF(ISBLANK(Games!$B368), "",Games!C368)</f>
        <v/>
      </c>
      <c r="D368" t="str">
        <f>IF(ISBLANK(Games!$B368), "",Games!D368)</f>
        <v/>
      </c>
      <c r="E368" t="str">
        <f>IF(ISBLANK(Games!$B368), "",Games!E368)</f>
        <v/>
      </c>
      <c r="F368" s="30">
        <f>'Calc - Win Probability'!N368</f>
        <v>0</v>
      </c>
      <c r="G368" s="28">
        <f>Games!H368</f>
        <v>0</v>
      </c>
      <c r="H368" s="64" t="str">
        <f>IF(ISBLANK(Games!B368), "", IF('Prediction Log'!$D368&lt;0, 'Prediction Log'!$B368, 'Prediction Log'!$C368))</f>
        <v/>
      </c>
      <c r="I368" s="60" t="str">
        <f>IF(ISBLANK(Games!$B368), "",Games!F368)</f>
        <v/>
      </c>
      <c r="J368" s="60" t="str">
        <f>IF('Prediction Log'!$F368&gt;0.5, 'Prediction Log'!$B368, IF('Prediction Log'!$F368&lt;0.5, 'Prediction Log'!$C368, "PICK"))</f>
        <v/>
      </c>
      <c r="K368" s="62" t="str">
        <f>IF(ISBLANK(Games!B368), "",IF('Prediction Log'!$J368='Prediction Log'!$B368, 'Prediction Log'!$F368, 1-'Prediction Log'!$F368))</f>
        <v/>
      </c>
      <c r="L368" s="28" t="str">
        <f>IF(ISBLANK(Games!$B368), "",Games!I368)</f>
        <v/>
      </c>
      <c r="P368" s="48" t="str">
        <f>IF(ISBLANK('Prediction Log'!$N368), "",'Prediction Log'!$O368-'Prediction Log'!$N368)</f>
        <v/>
      </c>
      <c r="Q368" s="55" t="str">
        <f>IF(ISBLANK('Prediction Log'!$N368), "",IF('Prediction Log'!$M368&lt;&gt;'Prediction Log'!$H368, "Y", IF(AND('Prediction Log'!$M368='Prediction Log'!$H368, ABS((-1*'Prediction Log'!$P368))&gt;ABS('Prediction Log'!$D368)), "Y", IF('Prediction Log'!$D368='Prediction Log'!$P368, "PUSH", "N"))))</f>
        <v/>
      </c>
      <c r="R368" s="56" t="str">
        <f>IF(ISBLANK('Prediction Log'!$M368), "",IF('Prediction Log'!$P368&lt;'Prediction Log'!$D368, "Y", IF('Prediction Log'!$P368='Prediction Log'!$D368, "PUSH", "N")))</f>
        <v/>
      </c>
      <c r="S368" s="56" t="str">
        <f>IF(ISBLANK('Prediction Log'!$M368), "",IF('Prediction Log'!$P368&lt;'Prediction Log'!$E368, "Y", IF('Prediction Log'!$P368='Prediction Log'!$E368, "PUSH", "N")))</f>
        <v/>
      </c>
      <c r="T368" s="66" t="str">
        <f>IF(ISBLANK('Prediction Log'!$M368), "",IF('Prediction Log'!$J368='Prediction Log'!$M368, "Y", "N"))</f>
        <v/>
      </c>
      <c r="U368" s="57" t="str">
        <f>IF(ISBLANK('Prediction Log'!$M368),"",IF('Prediction Log'!$M368='Prediction Log'!$H368, "Y", "N"))</f>
        <v/>
      </c>
      <c r="V368" s="52" t="str">
        <f>IF(ISBLANK('Prediction Log'!$M368), "",IF('Prediction Log'!$H368&lt;&gt;'Prediction Log'!$M368, "Y",IF(AND('Prediction Log'!$D368&gt;0, 'Prediction Log'!$P368&gt;'Prediction Log'!$D368), "Y", IF(AND('Prediction Log'!$D368&lt;0, 'Prediction Log'!$P368&lt;'Prediction Log'!$D368), "Y", IF('Prediction Log'!$P368='Prediction Log'!$D368, "PUSH", "N")))))</f>
        <v/>
      </c>
      <c r="W368" s="53" t="str">
        <f>IF(ISBLANK('Prediction Log'!$M368), "",IF(AND('Prediction Log'!$U368="Y", 'Prediction Log'!$V368="Y"), "Y", "N"))</f>
        <v/>
      </c>
      <c r="X368" s="54" t="str">
        <f>IF(ISBLANK('Prediction Log'!$M368),"",IF('Prediction Log'!$M368='Prediction Log'!$I368, "Y", "N"))</f>
        <v/>
      </c>
      <c r="Y368" s="54" t="str">
        <f>IF(ISBLANK('Prediction Log'!$M368), "", IF('Prediction Log'!$Z368="N", "N", "Y"))</f>
        <v/>
      </c>
      <c r="Z368" s="54" t="str">
        <f>IF(ISBLANK('Prediction Log'!$M368), "",IF('Prediction Log'!$I368&lt;&gt;'Prediction Log'!$M368, "Y",IF(AND('Prediction Log'!$E368&gt;0, 'Prediction Log'!$P368&gt;'Prediction Log'!$E368), "Y", IF(AND('Prediction Log'!$E368&lt;0, 'Prediction Log'!$P368&lt;'Prediction Log'!$E368), "Y", IF('Prediction Log'!$P368='Prediction Log'!$E368, "PUSH", "N")))))</f>
        <v/>
      </c>
      <c r="AA368" s="54" t="str">
        <f>IF(ISBLANK('Prediction Log'!$M368), "",IF(AND('Prediction Log'!$X368="Y", 'Prediction Log'!$Z368="Y"), "Y", "N"))</f>
        <v/>
      </c>
      <c r="AB368" s="53" t="str">
        <f>IF(ISBLANK('Prediction Log'!$M368), "",IF('Prediction Log'!$D368&gt;0, 'Prediction Log'!$P368-'Prediction Log'!$D368, IF('Prediction Log'!$D368&lt;0, -'Prediction Log'!$P368+'Prediction Log'!$D368, "NA")))</f>
        <v/>
      </c>
      <c r="AC368" s="53" t="str">
        <f>IF(ISBLANK('Prediction Log'!$M368), "",ABS('Prediction Log'!$AB368))</f>
        <v/>
      </c>
      <c r="AD368" s="54" t="str">
        <f>IF(ISBLANK('Prediction Log'!$M368), "",IF('Prediction Log'!$E368&gt;0, 'Prediction Log'!$P368-'Prediction Log'!$E368, IF('Prediction Log'!$E368&lt;0, -'Prediction Log'!$P368+'Prediction Log'!$E368, "NA")))</f>
        <v/>
      </c>
      <c r="AE368" s="54" t="str">
        <f>IF(ISBLANK('Prediction Log'!$M368), "",ABS('Prediction Log'!$AD368))</f>
        <v/>
      </c>
    </row>
    <row r="369" spans="1:31" x14ac:dyDescent="0.45">
      <c r="A369" t="str">
        <f>IF(ISBLANK(Games!$B369), "",Games!A369)</f>
        <v/>
      </c>
      <c r="B369" t="str">
        <f>IF(ISBLANK(Games!$B369), "",Games!B369)</f>
        <v/>
      </c>
      <c r="C369" t="str">
        <f>IF(ISBLANK(Games!$B369), "",Games!C369)</f>
        <v/>
      </c>
      <c r="D369" t="str">
        <f>IF(ISBLANK(Games!$B369), "",Games!D369)</f>
        <v/>
      </c>
      <c r="E369" t="str">
        <f>IF(ISBLANK(Games!$B369), "",Games!E369)</f>
        <v/>
      </c>
      <c r="F369" s="30">
        <f>'Calc - Win Probability'!N369</f>
        <v>0</v>
      </c>
      <c r="G369" s="28">
        <f>Games!H369</f>
        <v>0</v>
      </c>
      <c r="H369" s="64" t="str">
        <f>IF(ISBLANK(Games!B369), "", IF('Prediction Log'!$D369&lt;0, 'Prediction Log'!$B369, 'Prediction Log'!$C369))</f>
        <v/>
      </c>
      <c r="I369" s="60" t="str">
        <f>IF(ISBLANK(Games!$B369), "",Games!F369)</f>
        <v/>
      </c>
      <c r="J369" s="60" t="str">
        <f>IF('Prediction Log'!$F369&gt;0.5, 'Prediction Log'!$B369, IF('Prediction Log'!$F369&lt;0.5, 'Prediction Log'!$C369, "PICK"))</f>
        <v/>
      </c>
      <c r="K369" s="62" t="str">
        <f>IF(ISBLANK(Games!B369), "",IF('Prediction Log'!$J369='Prediction Log'!$B369, 'Prediction Log'!$F369, 1-'Prediction Log'!$F369))</f>
        <v/>
      </c>
      <c r="L369" s="28" t="str">
        <f>IF(ISBLANK(Games!$B369), "",Games!I369)</f>
        <v/>
      </c>
      <c r="P369" s="48" t="str">
        <f>IF(ISBLANK('Prediction Log'!$N369), "",'Prediction Log'!$O369-'Prediction Log'!$N369)</f>
        <v/>
      </c>
      <c r="Q369" s="55" t="str">
        <f>IF(ISBLANK('Prediction Log'!$N369), "",IF('Prediction Log'!$M369&lt;&gt;'Prediction Log'!$H369, "Y", IF(AND('Prediction Log'!$M369='Prediction Log'!$H369, ABS((-1*'Prediction Log'!$P369))&gt;ABS('Prediction Log'!$D369)), "Y", IF('Prediction Log'!$D369='Prediction Log'!$P369, "PUSH", "N"))))</f>
        <v/>
      </c>
      <c r="R369" s="56" t="str">
        <f>IF(ISBLANK('Prediction Log'!$M369), "",IF('Prediction Log'!$P369&lt;'Prediction Log'!$D369, "Y", IF('Prediction Log'!$P369='Prediction Log'!$D369, "PUSH", "N")))</f>
        <v/>
      </c>
      <c r="S369" s="56" t="str">
        <f>IF(ISBLANK('Prediction Log'!$M369), "",IF('Prediction Log'!$P369&lt;'Prediction Log'!$E369, "Y", IF('Prediction Log'!$P369='Prediction Log'!$E369, "PUSH", "N")))</f>
        <v/>
      </c>
      <c r="T369" s="66" t="str">
        <f>IF(ISBLANK('Prediction Log'!$M369), "",IF('Prediction Log'!$J369='Prediction Log'!$M369, "Y", "N"))</f>
        <v/>
      </c>
      <c r="U369" s="57" t="str">
        <f>IF(ISBLANK('Prediction Log'!$M369),"",IF('Prediction Log'!$M369='Prediction Log'!$H369, "Y", "N"))</f>
        <v/>
      </c>
      <c r="V369" s="52" t="str">
        <f>IF(ISBLANK('Prediction Log'!$M369), "",IF('Prediction Log'!$H369&lt;&gt;'Prediction Log'!$M369, "Y",IF(AND('Prediction Log'!$D369&gt;0, 'Prediction Log'!$P369&gt;'Prediction Log'!$D369), "Y", IF(AND('Prediction Log'!$D369&lt;0, 'Prediction Log'!$P369&lt;'Prediction Log'!$D369), "Y", IF('Prediction Log'!$P369='Prediction Log'!$D369, "PUSH", "N")))))</f>
        <v/>
      </c>
      <c r="W369" s="53" t="str">
        <f>IF(ISBLANK('Prediction Log'!$M369), "",IF(AND('Prediction Log'!$U369="Y", 'Prediction Log'!$V369="Y"), "Y", "N"))</f>
        <v/>
      </c>
      <c r="X369" s="54" t="str">
        <f>IF(ISBLANK('Prediction Log'!$M369),"",IF('Prediction Log'!$M369='Prediction Log'!$I369, "Y", "N"))</f>
        <v/>
      </c>
      <c r="Y369" s="54" t="str">
        <f>IF(ISBLANK('Prediction Log'!$M369), "", IF('Prediction Log'!$Z369="N", "N", "Y"))</f>
        <v/>
      </c>
      <c r="Z369" s="54" t="str">
        <f>IF(ISBLANK('Prediction Log'!$M369), "",IF('Prediction Log'!$I369&lt;&gt;'Prediction Log'!$M369, "Y",IF(AND('Prediction Log'!$E369&gt;0, 'Prediction Log'!$P369&gt;'Prediction Log'!$E369), "Y", IF(AND('Prediction Log'!$E369&lt;0, 'Prediction Log'!$P369&lt;'Prediction Log'!$E369), "Y", IF('Prediction Log'!$P369='Prediction Log'!$E369, "PUSH", "N")))))</f>
        <v/>
      </c>
      <c r="AA369" s="54" t="str">
        <f>IF(ISBLANK('Prediction Log'!$M369), "",IF(AND('Prediction Log'!$X369="Y", 'Prediction Log'!$Z369="Y"), "Y", "N"))</f>
        <v/>
      </c>
      <c r="AB369" s="53" t="str">
        <f>IF(ISBLANK('Prediction Log'!$M369), "",IF('Prediction Log'!$D369&gt;0, 'Prediction Log'!$P369-'Prediction Log'!$D369, IF('Prediction Log'!$D369&lt;0, -'Prediction Log'!$P369+'Prediction Log'!$D369, "NA")))</f>
        <v/>
      </c>
      <c r="AC369" s="53" t="str">
        <f>IF(ISBLANK('Prediction Log'!$M369), "",ABS('Prediction Log'!$AB369))</f>
        <v/>
      </c>
      <c r="AD369" s="54" t="str">
        <f>IF(ISBLANK('Prediction Log'!$M369), "",IF('Prediction Log'!$E369&gt;0, 'Prediction Log'!$P369-'Prediction Log'!$E369, IF('Prediction Log'!$E369&lt;0, -'Prediction Log'!$P369+'Prediction Log'!$E369, "NA")))</f>
        <v/>
      </c>
      <c r="AE369" s="54" t="str">
        <f>IF(ISBLANK('Prediction Log'!$M369), "",ABS('Prediction Log'!$AD369))</f>
        <v/>
      </c>
    </row>
    <row r="370" spans="1:31" x14ac:dyDescent="0.45">
      <c r="A370" t="str">
        <f>IF(ISBLANK(Games!$B370), "",Games!A370)</f>
        <v/>
      </c>
      <c r="B370" t="str">
        <f>IF(ISBLANK(Games!$B370), "",Games!B370)</f>
        <v/>
      </c>
      <c r="C370" t="str">
        <f>IF(ISBLANK(Games!$B370), "",Games!C370)</f>
        <v/>
      </c>
      <c r="D370" t="str">
        <f>IF(ISBLANK(Games!$B370), "",Games!D370)</f>
        <v/>
      </c>
      <c r="E370" t="str">
        <f>IF(ISBLANK(Games!$B370), "",Games!E370)</f>
        <v/>
      </c>
      <c r="F370" s="30">
        <f>'Calc - Win Probability'!N370</f>
        <v>0</v>
      </c>
      <c r="G370" s="28">
        <f>Games!H370</f>
        <v>0</v>
      </c>
      <c r="H370" s="64" t="str">
        <f>IF(ISBLANK(Games!B370), "", IF('Prediction Log'!$D370&lt;0, 'Prediction Log'!$B370, 'Prediction Log'!$C370))</f>
        <v/>
      </c>
      <c r="I370" s="60" t="str">
        <f>IF(ISBLANK(Games!$B370), "",Games!F370)</f>
        <v/>
      </c>
      <c r="J370" s="60" t="str">
        <f>IF('Prediction Log'!$F370&gt;0.5, 'Prediction Log'!$B370, IF('Prediction Log'!$F370&lt;0.5, 'Prediction Log'!$C370, "PICK"))</f>
        <v/>
      </c>
      <c r="K370" s="62" t="str">
        <f>IF(ISBLANK(Games!B370), "",IF('Prediction Log'!$J370='Prediction Log'!$B370, 'Prediction Log'!$F370, 1-'Prediction Log'!$F370))</f>
        <v/>
      </c>
      <c r="L370" s="28" t="str">
        <f>IF(ISBLANK(Games!$B370), "",Games!I370)</f>
        <v/>
      </c>
      <c r="P370" s="48" t="str">
        <f>IF(ISBLANK('Prediction Log'!$N370), "",'Prediction Log'!$O370-'Prediction Log'!$N370)</f>
        <v/>
      </c>
      <c r="Q370" s="55" t="str">
        <f>IF(ISBLANK('Prediction Log'!$N370), "",IF('Prediction Log'!$M370&lt;&gt;'Prediction Log'!$H370, "Y", IF(AND('Prediction Log'!$M370='Prediction Log'!$H370, ABS((-1*'Prediction Log'!$P370))&gt;ABS('Prediction Log'!$D370)), "Y", IF('Prediction Log'!$D370='Prediction Log'!$P370, "PUSH", "N"))))</f>
        <v/>
      </c>
      <c r="R370" s="56" t="str">
        <f>IF(ISBLANK('Prediction Log'!$M370), "",IF('Prediction Log'!$P370&lt;'Prediction Log'!$D370, "Y", IF('Prediction Log'!$P370='Prediction Log'!$D370, "PUSH", "N")))</f>
        <v/>
      </c>
      <c r="S370" s="56" t="str">
        <f>IF(ISBLANK('Prediction Log'!$M370), "",IF('Prediction Log'!$P370&lt;'Prediction Log'!$E370, "Y", IF('Prediction Log'!$P370='Prediction Log'!$E370, "PUSH", "N")))</f>
        <v/>
      </c>
      <c r="T370" s="66" t="str">
        <f>IF(ISBLANK('Prediction Log'!$M370), "",IF('Prediction Log'!$J370='Prediction Log'!$M370, "Y", "N"))</f>
        <v/>
      </c>
      <c r="U370" s="57" t="str">
        <f>IF(ISBLANK('Prediction Log'!$M370),"",IF('Prediction Log'!$M370='Prediction Log'!$H370, "Y", "N"))</f>
        <v/>
      </c>
      <c r="V370" s="52" t="str">
        <f>IF(ISBLANK('Prediction Log'!$M370), "",IF('Prediction Log'!$H370&lt;&gt;'Prediction Log'!$M370, "Y",IF(AND('Prediction Log'!$D370&gt;0, 'Prediction Log'!$P370&gt;'Prediction Log'!$D370), "Y", IF(AND('Prediction Log'!$D370&lt;0, 'Prediction Log'!$P370&lt;'Prediction Log'!$D370), "Y", IF('Prediction Log'!$P370='Prediction Log'!$D370, "PUSH", "N")))))</f>
        <v/>
      </c>
      <c r="W370" s="53" t="str">
        <f>IF(ISBLANK('Prediction Log'!$M370), "",IF(AND('Prediction Log'!$U370="Y", 'Prediction Log'!$V370="Y"), "Y", "N"))</f>
        <v/>
      </c>
      <c r="X370" s="54" t="str">
        <f>IF(ISBLANK('Prediction Log'!$M370),"",IF('Prediction Log'!$M370='Prediction Log'!$I370, "Y", "N"))</f>
        <v/>
      </c>
      <c r="Y370" s="54" t="str">
        <f>IF(ISBLANK('Prediction Log'!$M370), "", IF('Prediction Log'!$Z370="N", "N", "Y"))</f>
        <v/>
      </c>
      <c r="Z370" s="54" t="str">
        <f>IF(ISBLANK('Prediction Log'!$M370), "",IF('Prediction Log'!$I370&lt;&gt;'Prediction Log'!$M370, "Y",IF(AND('Prediction Log'!$E370&gt;0, 'Prediction Log'!$P370&gt;'Prediction Log'!$E370), "Y", IF(AND('Prediction Log'!$E370&lt;0, 'Prediction Log'!$P370&lt;'Prediction Log'!$E370), "Y", IF('Prediction Log'!$P370='Prediction Log'!$E370, "PUSH", "N")))))</f>
        <v/>
      </c>
      <c r="AA370" s="54" t="str">
        <f>IF(ISBLANK('Prediction Log'!$M370), "",IF(AND('Prediction Log'!$X370="Y", 'Prediction Log'!$Z370="Y"), "Y", "N"))</f>
        <v/>
      </c>
      <c r="AB370" s="53" t="str">
        <f>IF(ISBLANK('Prediction Log'!$M370), "",IF('Prediction Log'!$D370&gt;0, 'Prediction Log'!$P370-'Prediction Log'!$D370, IF('Prediction Log'!$D370&lt;0, -'Prediction Log'!$P370+'Prediction Log'!$D370, "NA")))</f>
        <v/>
      </c>
      <c r="AC370" s="53" t="str">
        <f>IF(ISBLANK('Prediction Log'!$M370), "",ABS('Prediction Log'!$AB370))</f>
        <v/>
      </c>
      <c r="AD370" s="54" t="str">
        <f>IF(ISBLANK('Prediction Log'!$M370), "",IF('Prediction Log'!$E370&gt;0, 'Prediction Log'!$P370-'Prediction Log'!$E370, IF('Prediction Log'!$E370&lt;0, -'Prediction Log'!$P370+'Prediction Log'!$E370, "NA")))</f>
        <v/>
      </c>
      <c r="AE370" s="54" t="str">
        <f>IF(ISBLANK('Prediction Log'!$M370), "",ABS('Prediction Log'!$AD370))</f>
        <v/>
      </c>
    </row>
    <row r="371" spans="1:31" x14ac:dyDescent="0.45">
      <c r="A371" t="str">
        <f>IF(ISBLANK(Games!$B371), "",Games!A371)</f>
        <v/>
      </c>
      <c r="B371" t="str">
        <f>IF(ISBLANK(Games!$B371), "",Games!B371)</f>
        <v/>
      </c>
      <c r="C371" t="str">
        <f>IF(ISBLANK(Games!$B371), "",Games!C371)</f>
        <v/>
      </c>
      <c r="D371" t="str">
        <f>IF(ISBLANK(Games!$B371), "",Games!D371)</f>
        <v/>
      </c>
      <c r="E371" t="str">
        <f>IF(ISBLANK(Games!$B371), "",Games!E371)</f>
        <v/>
      </c>
      <c r="F371" s="30">
        <f>'Calc - Win Probability'!N371</f>
        <v>0</v>
      </c>
      <c r="G371" s="28">
        <f>Games!H371</f>
        <v>0</v>
      </c>
      <c r="H371" s="64" t="str">
        <f>IF(ISBLANK(Games!B371), "", IF('Prediction Log'!$D371&lt;0, 'Prediction Log'!$B371, 'Prediction Log'!$C371))</f>
        <v/>
      </c>
      <c r="I371" s="60" t="str">
        <f>IF(ISBLANK(Games!$B371), "",Games!F371)</f>
        <v/>
      </c>
      <c r="J371" s="60" t="str">
        <f>IF('Prediction Log'!$F371&gt;0.5, 'Prediction Log'!$B371, IF('Prediction Log'!$F371&lt;0.5, 'Prediction Log'!$C371, "PICK"))</f>
        <v/>
      </c>
      <c r="K371" s="62" t="str">
        <f>IF(ISBLANK(Games!B371), "",IF('Prediction Log'!$J371='Prediction Log'!$B371, 'Prediction Log'!$F371, 1-'Prediction Log'!$F371))</f>
        <v/>
      </c>
      <c r="L371" s="28" t="str">
        <f>IF(ISBLANK(Games!$B371), "",Games!I371)</f>
        <v/>
      </c>
      <c r="P371" s="48" t="str">
        <f>IF(ISBLANK('Prediction Log'!$N371), "",'Prediction Log'!$O371-'Prediction Log'!$N371)</f>
        <v/>
      </c>
      <c r="Q371" s="55" t="str">
        <f>IF(ISBLANK('Prediction Log'!$N371), "",IF('Prediction Log'!$M371&lt;&gt;'Prediction Log'!$H371, "Y", IF(AND('Prediction Log'!$M371='Prediction Log'!$H371, ABS((-1*'Prediction Log'!$P371))&gt;ABS('Prediction Log'!$D371)), "Y", IF('Prediction Log'!$D371='Prediction Log'!$P371, "PUSH", "N"))))</f>
        <v/>
      </c>
      <c r="R371" s="56" t="str">
        <f>IF(ISBLANK('Prediction Log'!$M371), "",IF('Prediction Log'!$P371&lt;'Prediction Log'!$D371, "Y", IF('Prediction Log'!$P371='Prediction Log'!$D371, "PUSH", "N")))</f>
        <v/>
      </c>
      <c r="S371" s="56" t="str">
        <f>IF(ISBLANK('Prediction Log'!$M371), "",IF('Prediction Log'!$P371&lt;'Prediction Log'!$E371, "Y", IF('Prediction Log'!$P371='Prediction Log'!$E371, "PUSH", "N")))</f>
        <v/>
      </c>
      <c r="T371" s="66" t="str">
        <f>IF(ISBLANK('Prediction Log'!$M371), "",IF('Prediction Log'!$J371='Prediction Log'!$M371, "Y", "N"))</f>
        <v/>
      </c>
      <c r="U371" s="57" t="str">
        <f>IF(ISBLANK('Prediction Log'!$M371),"",IF('Prediction Log'!$M371='Prediction Log'!$H371, "Y", "N"))</f>
        <v/>
      </c>
      <c r="V371" s="52" t="str">
        <f>IF(ISBLANK('Prediction Log'!$M371), "",IF('Prediction Log'!$H371&lt;&gt;'Prediction Log'!$M371, "Y",IF(AND('Prediction Log'!$D371&gt;0, 'Prediction Log'!$P371&gt;'Prediction Log'!$D371), "Y", IF(AND('Prediction Log'!$D371&lt;0, 'Prediction Log'!$P371&lt;'Prediction Log'!$D371), "Y", IF('Prediction Log'!$P371='Prediction Log'!$D371, "PUSH", "N")))))</f>
        <v/>
      </c>
      <c r="W371" s="53" t="str">
        <f>IF(ISBLANK('Prediction Log'!$M371), "",IF(AND('Prediction Log'!$U371="Y", 'Prediction Log'!$V371="Y"), "Y", "N"))</f>
        <v/>
      </c>
      <c r="X371" s="54" t="str">
        <f>IF(ISBLANK('Prediction Log'!$M371),"",IF('Prediction Log'!$M371='Prediction Log'!$I371, "Y", "N"))</f>
        <v/>
      </c>
      <c r="Y371" s="54" t="str">
        <f>IF(ISBLANK('Prediction Log'!$M371), "", IF('Prediction Log'!$Z371="N", "N", "Y"))</f>
        <v/>
      </c>
      <c r="Z371" s="54" t="str">
        <f>IF(ISBLANK('Prediction Log'!$M371), "",IF('Prediction Log'!$I371&lt;&gt;'Prediction Log'!$M371, "Y",IF(AND('Prediction Log'!$E371&gt;0, 'Prediction Log'!$P371&gt;'Prediction Log'!$E371), "Y", IF(AND('Prediction Log'!$E371&lt;0, 'Prediction Log'!$P371&lt;'Prediction Log'!$E371), "Y", IF('Prediction Log'!$P371='Prediction Log'!$E371, "PUSH", "N")))))</f>
        <v/>
      </c>
      <c r="AA371" s="54" t="str">
        <f>IF(ISBLANK('Prediction Log'!$M371), "",IF(AND('Prediction Log'!$X371="Y", 'Prediction Log'!$Z371="Y"), "Y", "N"))</f>
        <v/>
      </c>
      <c r="AB371" s="53" t="str">
        <f>IF(ISBLANK('Prediction Log'!$M371), "",IF('Prediction Log'!$D371&gt;0, 'Prediction Log'!$P371-'Prediction Log'!$D371, IF('Prediction Log'!$D371&lt;0, -'Prediction Log'!$P371+'Prediction Log'!$D371, "NA")))</f>
        <v/>
      </c>
      <c r="AC371" s="53" t="str">
        <f>IF(ISBLANK('Prediction Log'!$M371), "",ABS('Prediction Log'!$AB371))</f>
        <v/>
      </c>
      <c r="AD371" s="54" t="str">
        <f>IF(ISBLANK('Prediction Log'!$M371), "",IF('Prediction Log'!$E371&gt;0, 'Prediction Log'!$P371-'Prediction Log'!$E371, IF('Prediction Log'!$E371&lt;0, -'Prediction Log'!$P371+'Prediction Log'!$E371, "NA")))</f>
        <v/>
      </c>
      <c r="AE371" s="54" t="str">
        <f>IF(ISBLANK('Prediction Log'!$M371), "",ABS('Prediction Log'!$AD371))</f>
        <v/>
      </c>
    </row>
    <row r="372" spans="1:31" x14ac:dyDescent="0.45">
      <c r="A372" t="str">
        <f>IF(ISBLANK(Games!$B372), "",Games!A372)</f>
        <v/>
      </c>
      <c r="B372" t="str">
        <f>IF(ISBLANK(Games!$B372), "",Games!B372)</f>
        <v/>
      </c>
      <c r="C372" t="str">
        <f>IF(ISBLANK(Games!$B372), "",Games!C372)</f>
        <v/>
      </c>
      <c r="D372" t="str">
        <f>IF(ISBLANK(Games!$B372), "",Games!D372)</f>
        <v/>
      </c>
      <c r="E372" t="str">
        <f>IF(ISBLANK(Games!$B372), "",Games!E372)</f>
        <v/>
      </c>
      <c r="F372" s="30">
        <f>'Calc - Win Probability'!N372</f>
        <v>0</v>
      </c>
      <c r="G372" s="28">
        <f>Games!H372</f>
        <v>0</v>
      </c>
      <c r="H372" s="64" t="str">
        <f>IF(ISBLANK(Games!B372), "", IF('Prediction Log'!$D372&lt;0, 'Prediction Log'!$B372, 'Prediction Log'!$C372))</f>
        <v/>
      </c>
      <c r="I372" s="60" t="str">
        <f>IF(ISBLANK(Games!$B372), "",Games!F372)</f>
        <v/>
      </c>
      <c r="J372" s="60" t="str">
        <f>IF('Prediction Log'!$F372&gt;0.5, 'Prediction Log'!$B372, IF('Prediction Log'!$F372&lt;0.5, 'Prediction Log'!$C372, "PICK"))</f>
        <v/>
      </c>
      <c r="K372" s="62" t="str">
        <f>IF(ISBLANK(Games!B372), "",IF('Prediction Log'!$J372='Prediction Log'!$B372, 'Prediction Log'!$F372, 1-'Prediction Log'!$F372))</f>
        <v/>
      </c>
      <c r="L372" s="28" t="str">
        <f>IF(ISBLANK(Games!$B372), "",Games!I372)</f>
        <v/>
      </c>
      <c r="P372" s="48" t="str">
        <f>IF(ISBLANK('Prediction Log'!$N372), "",'Prediction Log'!$O372-'Prediction Log'!$N372)</f>
        <v/>
      </c>
      <c r="Q372" s="55" t="str">
        <f>IF(ISBLANK('Prediction Log'!$N372), "",IF('Prediction Log'!$M372&lt;&gt;'Prediction Log'!$H372, "Y", IF(AND('Prediction Log'!$M372='Prediction Log'!$H372, ABS((-1*'Prediction Log'!$P372))&gt;ABS('Prediction Log'!$D372)), "Y", IF('Prediction Log'!$D372='Prediction Log'!$P372, "PUSH", "N"))))</f>
        <v/>
      </c>
      <c r="R372" s="56" t="str">
        <f>IF(ISBLANK('Prediction Log'!$M372), "",IF('Prediction Log'!$P372&lt;'Prediction Log'!$D372, "Y", IF('Prediction Log'!$P372='Prediction Log'!$D372, "PUSH", "N")))</f>
        <v/>
      </c>
      <c r="S372" s="56" t="str">
        <f>IF(ISBLANK('Prediction Log'!$M372), "",IF('Prediction Log'!$P372&lt;'Prediction Log'!$E372, "Y", IF('Prediction Log'!$P372='Prediction Log'!$E372, "PUSH", "N")))</f>
        <v/>
      </c>
      <c r="T372" s="66" t="str">
        <f>IF(ISBLANK('Prediction Log'!$M372), "",IF('Prediction Log'!$J372='Prediction Log'!$M372, "Y", "N"))</f>
        <v/>
      </c>
      <c r="U372" s="57" t="str">
        <f>IF(ISBLANK('Prediction Log'!$M372),"",IF('Prediction Log'!$M372='Prediction Log'!$H372, "Y", "N"))</f>
        <v/>
      </c>
      <c r="V372" s="52" t="str">
        <f>IF(ISBLANK('Prediction Log'!$M372), "",IF('Prediction Log'!$H372&lt;&gt;'Prediction Log'!$M372, "Y",IF(AND('Prediction Log'!$D372&gt;0, 'Prediction Log'!$P372&gt;'Prediction Log'!$D372), "Y", IF(AND('Prediction Log'!$D372&lt;0, 'Prediction Log'!$P372&lt;'Prediction Log'!$D372), "Y", IF('Prediction Log'!$P372='Prediction Log'!$D372, "PUSH", "N")))))</f>
        <v/>
      </c>
      <c r="W372" s="53" t="str">
        <f>IF(ISBLANK('Prediction Log'!$M372), "",IF(AND('Prediction Log'!$U372="Y", 'Prediction Log'!$V372="Y"), "Y", "N"))</f>
        <v/>
      </c>
      <c r="X372" s="54" t="str">
        <f>IF(ISBLANK('Prediction Log'!$M372),"",IF('Prediction Log'!$M372='Prediction Log'!$I372, "Y", "N"))</f>
        <v/>
      </c>
      <c r="Y372" s="54" t="str">
        <f>IF(ISBLANK('Prediction Log'!$M372), "", IF('Prediction Log'!$Z372="N", "N", "Y"))</f>
        <v/>
      </c>
      <c r="Z372" s="54" t="str">
        <f>IF(ISBLANK('Prediction Log'!$M372), "",IF('Prediction Log'!$I372&lt;&gt;'Prediction Log'!$M372, "Y",IF(AND('Prediction Log'!$E372&gt;0, 'Prediction Log'!$P372&gt;'Prediction Log'!$E372), "Y", IF(AND('Prediction Log'!$E372&lt;0, 'Prediction Log'!$P372&lt;'Prediction Log'!$E372), "Y", IF('Prediction Log'!$P372='Prediction Log'!$E372, "PUSH", "N")))))</f>
        <v/>
      </c>
      <c r="AA372" s="54" t="str">
        <f>IF(ISBLANK('Prediction Log'!$M372), "",IF(AND('Prediction Log'!$X372="Y", 'Prediction Log'!$Z372="Y"), "Y", "N"))</f>
        <v/>
      </c>
      <c r="AB372" s="53" t="str">
        <f>IF(ISBLANK('Prediction Log'!$M372), "",IF('Prediction Log'!$D372&gt;0, 'Prediction Log'!$P372-'Prediction Log'!$D372, IF('Prediction Log'!$D372&lt;0, -'Prediction Log'!$P372+'Prediction Log'!$D372, "NA")))</f>
        <v/>
      </c>
      <c r="AC372" s="53" t="str">
        <f>IF(ISBLANK('Prediction Log'!$M372), "",ABS('Prediction Log'!$AB372))</f>
        <v/>
      </c>
      <c r="AD372" s="54" t="str">
        <f>IF(ISBLANK('Prediction Log'!$M372), "",IF('Prediction Log'!$E372&gt;0, 'Prediction Log'!$P372-'Prediction Log'!$E372, IF('Prediction Log'!$E372&lt;0, -'Prediction Log'!$P372+'Prediction Log'!$E372, "NA")))</f>
        <v/>
      </c>
      <c r="AE372" s="54" t="str">
        <f>IF(ISBLANK('Prediction Log'!$M372), "",ABS('Prediction Log'!$AD372))</f>
        <v/>
      </c>
    </row>
    <row r="373" spans="1:31" x14ac:dyDescent="0.45">
      <c r="A373" t="str">
        <f>IF(ISBLANK(Games!$B373), "",Games!A373)</f>
        <v/>
      </c>
      <c r="B373" t="str">
        <f>IF(ISBLANK(Games!$B373), "",Games!B373)</f>
        <v/>
      </c>
      <c r="C373" t="str">
        <f>IF(ISBLANK(Games!$B373), "",Games!C373)</f>
        <v/>
      </c>
      <c r="D373" t="str">
        <f>IF(ISBLANK(Games!$B373), "",Games!D373)</f>
        <v/>
      </c>
      <c r="E373" t="str">
        <f>IF(ISBLANK(Games!$B373), "",Games!E373)</f>
        <v/>
      </c>
      <c r="F373" s="30">
        <f>'Calc - Win Probability'!N373</f>
        <v>0</v>
      </c>
      <c r="G373" s="28">
        <f>Games!H373</f>
        <v>0</v>
      </c>
      <c r="H373" s="64" t="str">
        <f>IF(ISBLANK(Games!B373), "", IF('Prediction Log'!$D373&lt;0, 'Prediction Log'!$B373, 'Prediction Log'!$C373))</f>
        <v/>
      </c>
      <c r="I373" s="60" t="str">
        <f>IF(ISBLANK(Games!$B373), "",Games!F373)</f>
        <v/>
      </c>
      <c r="J373" s="60" t="str">
        <f>IF('Prediction Log'!$F373&gt;0.5, 'Prediction Log'!$B373, IF('Prediction Log'!$F373&lt;0.5, 'Prediction Log'!$C373, "PICK"))</f>
        <v/>
      </c>
      <c r="K373" s="62" t="str">
        <f>IF(ISBLANK(Games!B373), "",IF('Prediction Log'!$J373='Prediction Log'!$B373, 'Prediction Log'!$F373, 1-'Prediction Log'!$F373))</f>
        <v/>
      </c>
      <c r="L373" s="28" t="str">
        <f>IF(ISBLANK(Games!$B373), "",Games!I373)</f>
        <v/>
      </c>
      <c r="P373" s="48" t="str">
        <f>IF(ISBLANK('Prediction Log'!$N373), "",'Prediction Log'!$O373-'Prediction Log'!$N373)</f>
        <v/>
      </c>
      <c r="Q373" s="55" t="str">
        <f>IF(ISBLANK('Prediction Log'!$N373), "",IF('Prediction Log'!$M373&lt;&gt;'Prediction Log'!$H373, "Y", IF(AND('Prediction Log'!$M373='Prediction Log'!$H373, ABS((-1*'Prediction Log'!$P373))&gt;ABS('Prediction Log'!$D373)), "Y", IF('Prediction Log'!$D373='Prediction Log'!$P373, "PUSH", "N"))))</f>
        <v/>
      </c>
      <c r="R373" s="56" t="str">
        <f>IF(ISBLANK('Prediction Log'!$M373), "",IF('Prediction Log'!$P373&lt;'Prediction Log'!$D373, "Y", IF('Prediction Log'!$P373='Prediction Log'!$D373, "PUSH", "N")))</f>
        <v/>
      </c>
      <c r="S373" s="56" t="str">
        <f>IF(ISBLANK('Prediction Log'!$M373), "",IF('Prediction Log'!$P373&lt;'Prediction Log'!$E373, "Y", IF('Prediction Log'!$P373='Prediction Log'!$E373, "PUSH", "N")))</f>
        <v/>
      </c>
      <c r="T373" s="66" t="str">
        <f>IF(ISBLANK('Prediction Log'!$M373), "",IF('Prediction Log'!$J373='Prediction Log'!$M373, "Y", "N"))</f>
        <v/>
      </c>
      <c r="U373" s="57" t="str">
        <f>IF(ISBLANK('Prediction Log'!$M373),"",IF('Prediction Log'!$M373='Prediction Log'!$H373, "Y", "N"))</f>
        <v/>
      </c>
      <c r="V373" s="52" t="str">
        <f>IF(ISBLANK('Prediction Log'!$M373), "",IF('Prediction Log'!$H373&lt;&gt;'Prediction Log'!$M373, "Y",IF(AND('Prediction Log'!$D373&gt;0, 'Prediction Log'!$P373&gt;'Prediction Log'!$D373), "Y", IF(AND('Prediction Log'!$D373&lt;0, 'Prediction Log'!$P373&lt;'Prediction Log'!$D373), "Y", IF('Prediction Log'!$P373='Prediction Log'!$D373, "PUSH", "N")))))</f>
        <v/>
      </c>
      <c r="W373" s="53" t="str">
        <f>IF(ISBLANK('Prediction Log'!$M373), "",IF(AND('Prediction Log'!$U373="Y", 'Prediction Log'!$V373="Y"), "Y", "N"))</f>
        <v/>
      </c>
      <c r="X373" s="54" t="str">
        <f>IF(ISBLANK('Prediction Log'!$M373),"",IF('Prediction Log'!$M373='Prediction Log'!$I373, "Y", "N"))</f>
        <v/>
      </c>
      <c r="Y373" s="54" t="str">
        <f>IF(ISBLANK('Prediction Log'!$M373), "", IF('Prediction Log'!$Z373="N", "N", "Y"))</f>
        <v/>
      </c>
      <c r="Z373" s="54" t="str">
        <f>IF(ISBLANK('Prediction Log'!$M373), "",IF('Prediction Log'!$I373&lt;&gt;'Prediction Log'!$M373, "Y",IF(AND('Prediction Log'!$E373&gt;0, 'Prediction Log'!$P373&gt;'Prediction Log'!$E373), "Y", IF(AND('Prediction Log'!$E373&lt;0, 'Prediction Log'!$P373&lt;'Prediction Log'!$E373), "Y", IF('Prediction Log'!$P373='Prediction Log'!$E373, "PUSH", "N")))))</f>
        <v/>
      </c>
      <c r="AA373" s="54" t="str">
        <f>IF(ISBLANK('Prediction Log'!$M373), "",IF(AND('Prediction Log'!$X373="Y", 'Prediction Log'!$Z373="Y"), "Y", "N"))</f>
        <v/>
      </c>
      <c r="AB373" s="53" t="str">
        <f>IF(ISBLANK('Prediction Log'!$M373), "",IF('Prediction Log'!$D373&gt;0, 'Prediction Log'!$P373-'Prediction Log'!$D373, IF('Prediction Log'!$D373&lt;0, -'Prediction Log'!$P373+'Prediction Log'!$D373, "NA")))</f>
        <v/>
      </c>
      <c r="AC373" s="53" t="str">
        <f>IF(ISBLANK('Prediction Log'!$M373), "",ABS('Prediction Log'!$AB373))</f>
        <v/>
      </c>
      <c r="AD373" s="54" t="str">
        <f>IF(ISBLANK('Prediction Log'!$M373), "",IF('Prediction Log'!$E373&gt;0, 'Prediction Log'!$P373-'Prediction Log'!$E373, IF('Prediction Log'!$E373&lt;0, -'Prediction Log'!$P373+'Prediction Log'!$E373, "NA")))</f>
        <v/>
      </c>
      <c r="AE373" s="54" t="str">
        <f>IF(ISBLANK('Prediction Log'!$M373), "",ABS('Prediction Log'!$AD373))</f>
        <v/>
      </c>
    </row>
    <row r="374" spans="1:31" x14ac:dyDescent="0.45">
      <c r="A374" t="str">
        <f>IF(ISBLANK(Games!$B374), "",Games!A374)</f>
        <v/>
      </c>
      <c r="B374" t="str">
        <f>IF(ISBLANK(Games!$B374), "",Games!B374)</f>
        <v/>
      </c>
      <c r="C374" t="str">
        <f>IF(ISBLANK(Games!$B374), "",Games!C374)</f>
        <v/>
      </c>
      <c r="D374" t="str">
        <f>IF(ISBLANK(Games!$B374), "",Games!D374)</f>
        <v/>
      </c>
      <c r="E374" t="str">
        <f>IF(ISBLANK(Games!$B374), "",Games!E374)</f>
        <v/>
      </c>
      <c r="F374" s="30">
        <f>'Calc - Win Probability'!N374</f>
        <v>0</v>
      </c>
      <c r="G374" s="28">
        <f>Games!H374</f>
        <v>0</v>
      </c>
      <c r="H374" s="64" t="str">
        <f>IF(ISBLANK(Games!B374), "", IF('Prediction Log'!$D374&lt;0, 'Prediction Log'!$B374, 'Prediction Log'!$C374))</f>
        <v/>
      </c>
      <c r="I374" s="60" t="str">
        <f>IF(ISBLANK(Games!$B374), "",Games!F374)</f>
        <v/>
      </c>
      <c r="J374" s="60" t="str">
        <f>IF('Prediction Log'!$F374&gt;0.5, 'Prediction Log'!$B374, IF('Prediction Log'!$F374&lt;0.5, 'Prediction Log'!$C374, "PICK"))</f>
        <v/>
      </c>
      <c r="K374" s="62" t="str">
        <f>IF(ISBLANK(Games!B374), "",IF('Prediction Log'!$J374='Prediction Log'!$B374, 'Prediction Log'!$F374, 1-'Prediction Log'!$F374))</f>
        <v/>
      </c>
      <c r="L374" s="28" t="str">
        <f>IF(ISBLANK(Games!$B374), "",Games!I374)</f>
        <v/>
      </c>
      <c r="P374" s="48" t="str">
        <f>IF(ISBLANK('Prediction Log'!$N374), "",'Prediction Log'!$O374-'Prediction Log'!$N374)</f>
        <v/>
      </c>
      <c r="Q374" s="55" t="str">
        <f>IF(ISBLANK('Prediction Log'!$N374), "",IF('Prediction Log'!$M374&lt;&gt;'Prediction Log'!$H374, "Y", IF(AND('Prediction Log'!$M374='Prediction Log'!$H374, ABS((-1*'Prediction Log'!$P374))&gt;ABS('Prediction Log'!$D374)), "Y", IF('Prediction Log'!$D374='Prediction Log'!$P374, "PUSH", "N"))))</f>
        <v/>
      </c>
      <c r="R374" s="56" t="str">
        <f>IF(ISBLANK('Prediction Log'!$M374), "",IF('Prediction Log'!$P374&lt;'Prediction Log'!$D374, "Y", IF('Prediction Log'!$P374='Prediction Log'!$D374, "PUSH", "N")))</f>
        <v/>
      </c>
      <c r="S374" s="56" t="str">
        <f>IF(ISBLANK('Prediction Log'!$M374), "",IF('Prediction Log'!$P374&lt;'Prediction Log'!$E374, "Y", IF('Prediction Log'!$P374='Prediction Log'!$E374, "PUSH", "N")))</f>
        <v/>
      </c>
      <c r="T374" s="66" t="str">
        <f>IF(ISBLANK('Prediction Log'!$M374), "",IF('Prediction Log'!$J374='Prediction Log'!$M374, "Y", "N"))</f>
        <v/>
      </c>
      <c r="U374" s="57" t="str">
        <f>IF(ISBLANK('Prediction Log'!$M374),"",IF('Prediction Log'!$M374='Prediction Log'!$H374, "Y", "N"))</f>
        <v/>
      </c>
      <c r="V374" s="52" t="str">
        <f>IF(ISBLANK('Prediction Log'!$M374), "",IF('Prediction Log'!$H374&lt;&gt;'Prediction Log'!$M374, "Y",IF(AND('Prediction Log'!$D374&gt;0, 'Prediction Log'!$P374&gt;'Prediction Log'!$D374), "Y", IF(AND('Prediction Log'!$D374&lt;0, 'Prediction Log'!$P374&lt;'Prediction Log'!$D374), "Y", IF('Prediction Log'!$P374='Prediction Log'!$D374, "PUSH", "N")))))</f>
        <v/>
      </c>
      <c r="W374" s="53" t="str">
        <f>IF(ISBLANK('Prediction Log'!$M374), "",IF(AND('Prediction Log'!$U374="Y", 'Prediction Log'!$V374="Y"), "Y", "N"))</f>
        <v/>
      </c>
      <c r="X374" s="54" t="str">
        <f>IF(ISBLANK('Prediction Log'!$M374),"",IF('Prediction Log'!$M374='Prediction Log'!$I374, "Y", "N"))</f>
        <v/>
      </c>
      <c r="Y374" s="54" t="str">
        <f>IF(ISBLANK('Prediction Log'!$M374), "", IF('Prediction Log'!$Z374="N", "N", "Y"))</f>
        <v/>
      </c>
      <c r="Z374" s="54" t="str">
        <f>IF(ISBLANK('Prediction Log'!$M374), "",IF('Prediction Log'!$I374&lt;&gt;'Prediction Log'!$M374, "Y",IF(AND('Prediction Log'!$E374&gt;0, 'Prediction Log'!$P374&gt;'Prediction Log'!$E374), "Y", IF(AND('Prediction Log'!$E374&lt;0, 'Prediction Log'!$P374&lt;'Prediction Log'!$E374), "Y", IF('Prediction Log'!$P374='Prediction Log'!$E374, "PUSH", "N")))))</f>
        <v/>
      </c>
      <c r="AA374" s="54" t="str">
        <f>IF(ISBLANK('Prediction Log'!$M374), "",IF(AND('Prediction Log'!$X374="Y", 'Prediction Log'!$Z374="Y"), "Y", "N"))</f>
        <v/>
      </c>
      <c r="AB374" s="53" t="str">
        <f>IF(ISBLANK('Prediction Log'!$M374), "",IF('Prediction Log'!$D374&gt;0, 'Prediction Log'!$P374-'Prediction Log'!$D374, IF('Prediction Log'!$D374&lt;0, -'Prediction Log'!$P374+'Prediction Log'!$D374, "NA")))</f>
        <v/>
      </c>
      <c r="AC374" s="53" t="str">
        <f>IF(ISBLANK('Prediction Log'!$M374), "",ABS('Prediction Log'!$AB374))</f>
        <v/>
      </c>
      <c r="AD374" s="54" t="str">
        <f>IF(ISBLANK('Prediction Log'!$M374), "",IF('Prediction Log'!$E374&gt;0, 'Prediction Log'!$P374-'Prediction Log'!$E374, IF('Prediction Log'!$E374&lt;0, -'Prediction Log'!$P374+'Prediction Log'!$E374, "NA")))</f>
        <v/>
      </c>
      <c r="AE374" s="54" t="str">
        <f>IF(ISBLANK('Prediction Log'!$M374), "",ABS('Prediction Log'!$AD374))</f>
        <v/>
      </c>
    </row>
    <row r="375" spans="1:31" x14ac:dyDescent="0.45">
      <c r="A375" t="str">
        <f>IF(ISBLANK(Games!$B375), "",Games!A375)</f>
        <v/>
      </c>
      <c r="B375" t="str">
        <f>IF(ISBLANK(Games!$B375), "",Games!B375)</f>
        <v/>
      </c>
      <c r="C375" t="str">
        <f>IF(ISBLANK(Games!$B375), "",Games!C375)</f>
        <v/>
      </c>
      <c r="D375" t="str">
        <f>IF(ISBLANK(Games!$B375), "",Games!D375)</f>
        <v/>
      </c>
      <c r="E375" t="str">
        <f>IF(ISBLANK(Games!$B375), "",Games!E375)</f>
        <v/>
      </c>
      <c r="F375" s="30">
        <f>'Calc - Win Probability'!N375</f>
        <v>0</v>
      </c>
      <c r="G375" s="28">
        <f>Games!H375</f>
        <v>0</v>
      </c>
      <c r="H375" s="64" t="str">
        <f>IF(ISBLANK(Games!B375), "", IF('Prediction Log'!$D375&lt;0, 'Prediction Log'!$B375, 'Prediction Log'!$C375))</f>
        <v/>
      </c>
      <c r="I375" s="60" t="str">
        <f>IF(ISBLANK(Games!$B375), "",Games!F375)</f>
        <v/>
      </c>
      <c r="J375" s="60" t="str">
        <f>IF('Prediction Log'!$F375&gt;0.5, 'Prediction Log'!$B375, IF('Prediction Log'!$F375&lt;0.5, 'Prediction Log'!$C375, "PICK"))</f>
        <v/>
      </c>
      <c r="K375" s="62" t="str">
        <f>IF(ISBLANK(Games!B375), "",IF('Prediction Log'!$J375='Prediction Log'!$B375, 'Prediction Log'!$F375, 1-'Prediction Log'!$F375))</f>
        <v/>
      </c>
      <c r="L375" s="28" t="str">
        <f>IF(ISBLANK(Games!$B375), "",Games!I375)</f>
        <v/>
      </c>
      <c r="P375" s="48" t="str">
        <f>IF(ISBLANK('Prediction Log'!$N375), "",'Prediction Log'!$O375-'Prediction Log'!$N375)</f>
        <v/>
      </c>
      <c r="Q375" s="55" t="str">
        <f>IF(ISBLANK('Prediction Log'!$N375), "",IF('Prediction Log'!$M375&lt;&gt;'Prediction Log'!$H375, "Y", IF(AND('Prediction Log'!$M375='Prediction Log'!$H375, ABS((-1*'Prediction Log'!$P375))&gt;ABS('Prediction Log'!$D375)), "Y", IF('Prediction Log'!$D375='Prediction Log'!$P375, "PUSH", "N"))))</f>
        <v/>
      </c>
      <c r="R375" s="56" t="str">
        <f>IF(ISBLANK('Prediction Log'!$M375), "",IF('Prediction Log'!$P375&lt;'Prediction Log'!$D375, "Y", IF('Prediction Log'!$P375='Prediction Log'!$D375, "PUSH", "N")))</f>
        <v/>
      </c>
      <c r="S375" s="56" t="str">
        <f>IF(ISBLANK('Prediction Log'!$M375), "",IF('Prediction Log'!$P375&lt;'Prediction Log'!$E375, "Y", IF('Prediction Log'!$P375='Prediction Log'!$E375, "PUSH", "N")))</f>
        <v/>
      </c>
      <c r="T375" s="66" t="str">
        <f>IF(ISBLANK('Prediction Log'!$M375), "",IF('Prediction Log'!$J375='Prediction Log'!$M375, "Y", "N"))</f>
        <v/>
      </c>
      <c r="U375" s="57" t="str">
        <f>IF(ISBLANK('Prediction Log'!$M375),"",IF('Prediction Log'!$M375='Prediction Log'!$H375, "Y", "N"))</f>
        <v/>
      </c>
      <c r="V375" s="52" t="str">
        <f>IF(ISBLANK('Prediction Log'!$M375), "",IF('Prediction Log'!$H375&lt;&gt;'Prediction Log'!$M375, "Y",IF(AND('Prediction Log'!$D375&gt;0, 'Prediction Log'!$P375&gt;'Prediction Log'!$D375), "Y", IF(AND('Prediction Log'!$D375&lt;0, 'Prediction Log'!$P375&lt;'Prediction Log'!$D375), "Y", IF('Prediction Log'!$P375='Prediction Log'!$D375, "PUSH", "N")))))</f>
        <v/>
      </c>
      <c r="W375" s="53" t="str">
        <f>IF(ISBLANK('Prediction Log'!$M375), "",IF(AND('Prediction Log'!$U375="Y", 'Prediction Log'!$V375="Y"), "Y", "N"))</f>
        <v/>
      </c>
      <c r="X375" s="54" t="str">
        <f>IF(ISBLANK('Prediction Log'!$M375),"",IF('Prediction Log'!$M375='Prediction Log'!$I375, "Y", "N"))</f>
        <v/>
      </c>
      <c r="Y375" s="54" t="str">
        <f>IF(ISBLANK('Prediction Log'!$M375), "", IF('Prediction Log'!$Z375="N", "N", "Y"))</f>
        <v/>
      </c>
      <c r="Z375" s="54" t="str">
        <f>IF(ISBLANK('Prediction Log'!$M375), "",IF('Prediction Log'!$I375&lt;&gt;'Prediction Log'!$M375, "Y",IF(AND('Prediction Log'!$E375&gt;0, 'Prediction Log'!$P375&gt;'Prediction Log'!$E375), "Y", IF(AND('Prediction Log'!$E375&lt;0, 'Prediction Log'!$P375&lt;'Prediction Log'!$E375), "Y", IF('Prediction Log'!$P375='Prediction Log'!$E375, "PUSH", "N")))))</f>
        <v/>
      </c>
      <c r="AA375" s="54" t="str">
        <f>IF(ISBLANK('Prediction Log'!$M375), "",IF(AND('Prediction Log'!$X375="Y", 'Prediction Log'!$Z375="Y"), "Y", "N"))</f>
        <v/>
      </c>
      <c r="AB375" s="53" t="str">
        <f>IF(ISBLANK('Prediction Log'!$M375), "",IF('Prediction Log'!$D375&gt;0, 'Prediction Log'!$P375-'Prediction Log'!$D375, IF('Prediction Log'!$D375&lt;0, -'Prediction Log'!$P375+'Prediction Log'!$D375, "NA")))</f>
        <v/>
      </c>
      <c r="AC375" s="53" t="str">
        <f>IF(ISBLANK('Prediction Log'!$M375), "",ABS('Prediction Log'!$AB375))</f>
        <v/>
      </c>
      <c r="AD375" s="54" t="str">
        <f>IF(ISBLANK('Prediction Log'!$M375), "",IF('Prediction Log'!$E375&gt;0, 'Prediction Log'!$P375-'Prediction Log'!$E375, IF('Prediction Log'!$E375&lt;0, -'Prediction Log'!$P375+'Prediction Log'!$E375, "NA")))</f>
        <v/>
      </c>
      <c r="AE375" s="54" t="str">
        <f>IF(ISBLANK('Prediction Log'!$M375), "",ABS('Prediction Log'!$AD375))</f>
        <v/>
      </c>
    </row>
    <row r="376" spans="1:31" x14ac:dyDescent="0.45">
      <c r="A376" t="str">
        <f>IF(ISBLANK(Games!$B376), "",Games!A376)</f>
        <v/>
      </c>
      <c r="B376" t="str">
        <f>IF(ISBLANK(Games!$B376), "",Games!B376)</f>
        <v/>
      </c>
      <c r="C376" t="str">
        <f>IF(ISBLANK(Games!$B376), "",Games!C376)</f>
        <v/>
      </c>
      <c r="D376" t="str">
        <f>IF(ISBLANK(Games!$B376), "",Games!D376)</f>
        <v/>
      </c>
      <c r="E376" t="str">
        <f>IF(ISBLANK(Games!$B376), "",Games!E376)</f>
        <v/>
      </c>
      <c r="F376" s="30">
        <f>'Calc - Win Probability'!N376</f>
        <v>0</v>
      </c>
      <c r="G376" s="28">
        <f>Games!H376</f>
        <v>0</v>
      </c>
      <c r="H376" s="64" t="str">
        <f>IF(ISBLANK(Games!B376), "", IF('Prediction Log'!$D376&lt;0, 'Prediction Log'!$B376, 'Prediction Log'!$C376))</f>
        <v/>
      </c>
      <c r="I376" s="60" t="str">
        <f>IF(ISBLANK(Games!$B376), "",Games!F376)</f>
        <v/>
      </c>
      <c r="J376" s="60" t="str">
        <f>IF('Prediction Log'!$F376&gt;0.5, 'Prediction Log'!$B376, IF('Prediction Log'!$F376&lt;0.5, 'Prediction Log'!$C376, "PICK"))</f>
        <v/>
      </c>
      <c r="K376" s="62" t="str">
        <f>IF(ISBLANK(Games!B376), "",IF('Prediction Log'!$J376='Prediction Log'!$B376, 'Prediction Log'!$F376, 1-'Prediction Log'!$F376))</f>
        <v/>
      </c>
      <c r="L376" s="28" t="str">
        <f>IF(ISBLANK(Games!$B376), "",Games!I376)</f>
        <v/>
      </c>
      <c r="P376" s="48" t="str">
        <f>IF(ISBLANK('Prediction Log'!$N376), "",'Prediction Log'!$O376-'Prediction Log'!$N376)</f>
        <v/>
      </c>
      <c r="Q376" s="55" t="str">
        <f>IF(ISBLANK('Prediction Log'!$N376), "",IF('Prediction Log'!$M376&lt;&gt;'Prediction Log'!$H376, "Y", IF(AND('Prediction Log'!$M376='Prediction Log'!$H376, ABS((-1*'Prediction Log'!$P376))&gt;ABS('Prediction Log'!$D376)), "Y", IF('Prediction Log'!$D376='Prediction Log'!$P376, "PUSH", "N"))))</f>
        <v/>
      </c>
      <c r="R376" s="56" t="str">
        <f>IF(ISBLANK('Prediction Log'!$M376), "",IF('Prediction Log'!$P376&lt;'Prediction Log'!$D376, "Y", IF('Prediction Log'!$P376='Prediction Log'!$D376, "PUSH", "N")))</f>
        <v/>
      </c>
      <c r="S376" s="56" t="str">
        <f>IF(ISBLANK('Prediction Log'!$M376), "",IF('Prediction Log'!$P376&lt;'Prediction Log'!$E376, "Y", IF('Prediction Log'!$P376='Prediction Log'!$E376, "PUSH", "N")))</f>
        <v/>
      </c>
      <c r="T376" s="66" t="str">
        <f>IF(ISBLANK('Prediction Log'!$M376), "",IF('Prediction Log'!$J376='Prediction Log'!$M376, "Y", "N"))</f>
        <v/>
      </c>
      <c r="U376" s="57" t="str">
        <f>IF(ISBLANK('Prediction Log'!$M376),"",IF('Prediction Log'!$M376='Prediction Log'!$H376, "Y", "N"))</f>
        <v/>
      </c>
      <c r="V376" s="52" t="str">
        <f>IF(ISBLANK('Prediction Log'!$M376), "",IF('Prediction Log'!$H376&lt;&gt;'Prediction Log'!$M376, "Y",IF(AND('Prediction Log'!$D376&gt;0, 'Prediction Log'!$P376&gt;'Prediction Log'!$D376), "Y", IF(AND('Prediction Log'!$D376&lt;0, 'Prediction Log'!$P376&lt;'Prediction Log'!$D376), "Y", IF('Prediction Log'!$P376='Prediction Log'!$D376, "PUSH", "N")))))</f>
        <v/>
      </c>
      <c r="W376" s="53" t="str">
        <f>IF(ISBLANK('Prediction Log'!$M376), "",IF(AND('Prediction Log'!$U376="Y", 'Prediction Log'!$V376="Y"), "Y", "N"))</f>
        <v/>
      </c>
      <c r="X376" s="54" t="str">
        <f>IF(ISBLANK('Prediction Log'!$M376),"",IF('Prediction Log'!$M376='Prediction Log'!$I376, "Y", "N"))</f>
        <v/>
      </c>
      <c r="Y376" s="54" t="str">
        <f>IF(ISBLANK('Prediction Log'!$M376), "", IF('Prediction Log'!$Z376="N", "N", "Y"))</f>
        <v/>
      </c>
      <c r="Z376" s="54" t="str">
        <f>IF(ISBLANK('Prediction Log'!$M376), "",IF('Prediction Log'!$I376&lt;&gt;'Prediction Log'!$M376, "Y",IF(AND('Prediction Log'!$E376&gt;0, 'Prediction Log'!$P376&gt;'Prediction Log'!$E376), "Y", IF(AND('Prediction Log'!$E376&lt;0, 'Prediction Log'!$P376&lt;'Prediction Log'!$E376), "Y", IF('Prediction Log'!$P376='Prediction Log'!$E376, "PUSH", "N")))))</f>
        <v/>
      </c>
      <c r="AA376" s="54" t="str">
        <f>IF(ISBLANK('Prediction Log'!$M376), "",IF(AND('Prediction Log'!$X376="Y", 'Prediction Log'!$Z376="Y"), "Y", "N"))</f>
        <v/>
      </c>
      <c r="AB376" s="53" t="str">
        <f>IF(ISBLANK('Prediction Log'!$M376), "",IF('Prediction Log'!$D376&gt;0, 'Prediction Log'!$P376-'Prediction Log'!$D376, IF('Prediction Log'!$D376&lt;0, -'Prediction Log'!$P376+'Prediction Log'!$D376, "NA")))</f>
        <v/>
      </c>
      <c r="AC376" s="53" t="str">
        <f>IF(ISBLANK('Prediction Log'!$M376), "",ABS('Prediction Log'!$AB376))</f>
        <v/>
      </c>
      <c r="AD376" s="54" t="str">
        <f>IF(ISBLANK('Prediction Log'!$M376), "",IF('Prediction Log'!$E376&gt;0, 'Prediction Log'!$P376-'Prediction Log'!$E376, IF('Prediction Log'!$E376&lt;0, -'Prediction Log'!$P376+'Prediction Log'!$E376, "NA")))</f>
        <v/>
      </c>
      <c r="AE376" s="54" t="str">
        <f>IF(ISBLANK('Prediction Log'!$M376), "",ABS('Prediction Log'!$AD376))</f>
        <v/>
      </c>
    </row>
    <row r="377" spans="1:31" x14ac:dyDescent="0.45">
      <c r="A377" t="str">
        <f>IF(ISBLANK(Games!$B377), "",Games!A377)</f>
        <v/>
      </c>
      <c r="B377" t="str">
        <f>IF(ISBLANK(Games!$B377), "",Games!B377)</f>
        <v/>
      </c>
      <c r="C377" t="str">
        <f>IF(ISBLANK(Games!$B377), "",Games!C377)</f>
        <v/>
      </c>
      <c r="D377" t="str">
        <f>IF(ISBLANK(Games!$B377), "",Games!D377)</f>
        <v/>
      </c>
      <c r="E377" t="str">
        <f>IF(ISBLANK(Games!$B377), "",Games!E377)</f>
        <v/>
      </c>
      <c r="F377" s="30">
        <f>'Calc - Win Probability'!N377</f>
        <v>0</v>
      </c>
      <c r="G377" s="28">
        <f>Games!H377</f>
        <v>0</v>
      </c>
      <c r="H377" s="64" t="str">
        <f>IF(ISBLANK(Games!B377), "", IF('Prediction Log'!$D377&lt;0, 'Prediction Log'!$B377, 'Prediction Log'!$C377))</f>
        <v/>
      </c>
      <c r="I377" s="60" t="str">
        <f>IF(ISBLANK(Games!$B377), "",Games!F377)</f>
        <v/>
      </c>
      <c r="J377" s="60" t="str">
        <f>IF('Prediction Log'!$F377&gt;0.5, 'Prediction Log'!$B377, IF('Prediction Log'!$F377&lt;0.5, 'Prediction Log'!$C377, "PICK"))</f>
        <v/>
      </c>
      <c r="K377" s="62" t="str">
        <f>IF(ISBLANK(Games!B377), "",IF('Prediction Log'!$J377='Prediction Log'!$B377, 'Prediction Log'!$F377, 1-'Prediction Log'!$F377))</f>
        <v/>
      </c>
      <c r="L377" s="28" t="str">
        <f>IF(ISBLANK(Games!$B377), "",Games!I377)</f>
        <v/>
      </c>
      <c r="P377" s="48" t="str">
        <f>IF(ISBLANK('Prediction Log'!$N377), "",'Prediction Log'!$O377-'Prediction Log'!$N377)</f>
        <v/>
      </c>
      <c r="Q377" s="55" t="str">
        <f>IF(ISBLANK('Prediction Log'!$N377), "",IF('Prediction Log'!$M377&lt;&gt;'Prediction Log'!$H377, "Y", IF(AND('Prediction Log'!$M377='Prediction Log'!$H377, ABS((-1*'Prediction Log'!$P377))&gt;ABS('Prediction Log'!$D377)), "Y", IF('Prediction Log'!$D377='Prediction Log'!$P377, "PUSH", "N"))))</f>
        <v/>
      </c>
      <c r="R377" s="56" t="str">
        <f>IF(ISBLANK('Prediction Log'!$M377), "",IF('Prediction Log'!$P377&lt;'Prediction Log'!$D377, "Y", IF('Prediction Log'!$P377='Prediction Log'!$D377, "PUSH", "N")))</f>
        <v/>
      </c>
      <c r="S377" s="56" t="str">
        <f>IF(ISBLANK('Prediction Log'!$M377), "",IF('Prediction Log'!$P377&lt;'Prediction Log'!$E377, "Y", IF('Prediction Log'!$P377='Prediction Log'!$E377, "PUSH", "N")))</f>
        <v/>
      </c>
      <c r="T377" s="66" t="str">
        <f>IF(ISBLANK('Prediction Log'!$M377), "",IF('Prediction Log'!$J377='Prediction Log'!$M377, "Y", "N"))</f>
        <v/>
      </c>
      <c r="U377" s="57" t="str">
        <f>IF(ISBLANK('Prediction Log'!$M377),"",IF('Prediction Log'!$M377='Prediction Log'!$H377, "Y", "N"))</f>
        <v/>
      </c>
      <c r="V377" s="52" t="str">
        <f>IF(ISBLANK('Prediction Log'!$M377), "",IF('Prediction Log'!$H377&lt;&gt;'Prediction Log'!$M377, "Y",IF(AND('Prediction Log'!$D377&gt;0, 'Prediction Log'!$P377&gt;'Prediction Log'!$D377), "Y", IF(AND('Prediction Log'!$D377&lt;0, 'Prediction Log'!$P377&lt;'Prediction Log'!$D377), "Y", IF('Prediction Log'!$P377='Prediction Log'!$D377, "PUSH", "N")))))</f>
        <v/>
      </c>
      <c r="W377" s="53" t="str">
        <f>IF(ISBLANK('Prediction Log'!$M377), "",IF(AND('Prediction Log'!$U377="Y", 'Prediction Log'!$V377="Y"), "Y", "N"))</f>
        <v/>
      </c>
      <c r="X377" s="54" t="str">
        <f>IF(ISBLANK('Prediction Log'!$M377),"",IF('Prediction Log'!$M377='Prediction Log'!$I377, "Y", "N"))</f>
        <v/>
      </c>
      <c r="Y377" s="54" t="str">
        <f>IF(ISBLANK('Prediction Log'!$M377), "", IF('Prediction Log'!$Z377="N", "N", "Y"))</f>
        <v/>
      </c>
      <c r="Z377" s="54" t="str">
        <f>IF(ISBLANK('Prediction Log'!$M377), "",IF('Prediction Log'!$I377&lt;&gt;'Prediction Log'!$M377, "Y",IF(AND('Prediction Log'!$E377&gt;0, 'Prediction Log'!$P377&gt;'Prediction Log'!$E377), "Y", IF(AND('Prediction Log'!$E377&lt;0, 'Prediction Log'!$P377&lt;'Prediction Log'!$E377), "Y", IF('Prediction Log'!$P377='Prediction Log'!$E377, "PUSH", "N")))))</f>
        <v/>
      </c>
      <c r="AA377" s="54" t="str">
        <f>IF(ISBLANK('Prediction Log'!$M377), "",IF(AND('Prediction Log'!$X377="Y", 'Prediction Log'!$Z377="Y"), "Y", "N"))</f>
        <v/>
      </c>
      <c r="AB377" s="53" t="str">
        <f>IF(ISBLANK('Prediction Log'!$M377), "",IF('Prediction Log'!$D377&gt;0, 'Prediction Log'!$P377-'Prediction Log'!$D377, IF('Prediction Log'!$D377&lt;0, -'Prediction Log'!$P377+'Prediction Log'!$D377, "NA")))</f>
        <v/>
      </c>
      <c r="AC377" s="53" t="str">
        <f>IF(ISBLANK('Prediction Log'!$M377), "",ABS('Prediction Log'!$AB377))</f>
        <v/>
      </c>
      <c r="AD377" s="54" t="str">
        <f>IF(ISBLANK('Prediction Log'!$M377), "",IF('Prediction Log'!$E377&gt;0, 'Prediction Log'!$P377-'Prediction Log'!$E377, IF('Prediction Log'!$E377&lt;0, -'Prediction Log'!$P377+'Prediction Log'!$E377, "NA")))</f>
        <v/>
      </c>
      <c r="AE377" s="54" t="str">
        <f>IF(ISBLANK('Prediction Log'!$M377), "",ABS('Prediction Log'!$AD377))</f>
        <v/>
      </c>
    </row>
    <row r="378" spans="1:31" x14ac:dyDescent="0.45">
      <c r="A378" t="str">
        <f>IF(ISBLANK(Games!$B378), "",Games!A378)</f>
        <v/>
      </c>
      <c r="B378" t="str">
        <f>IF(ISBLANK(Games!$B378), "",Games!B378)</f>
        <v/>
      </c>
      <c r="C378" t="str">
        <f>IF(ISBLANK(Games!$B378), "",Games!C378)</f>
        <v/>
      </c>
      <c r="D378" t="str">
        <f>IF(ISBLANK(Games!$B378), "",Games!D378)</f>
        <v/>
      </c>
      <c r="E378" t="str">
        <f>IF(ISBLANK(Games!$B378), "",Games!E378)</f>
        <v/>
      </c>
      <c r="F378" s="30">
        <f>'Calc - Win Probability'!N378</f>
        <v>0</v>
      </c>
      <c r="G378" s="28">
        <f>Games!H378</f>
        <v>0</v>
      </c>
      <c r="H378" s="64" t="str">
        <f>IF(ISBLANK(Games!B378), "", IF('Prediction Log'!$D378&lt;0, 'Prediction Log'!$B378, 'Prediction Log'!$C378))</f>
        <v/>
      </c>
      <c r="I378" s="60" t="str">
        <f>IF(ISBLANK(Games!$B378), "",Games!F378)</f>
        <v/>
      </c>
      <c r="J378" s="60" t="str">
        <f>IF('Prediction Log'!$F378&gt;0.5, 'Prediction Log'!$B378, IF('Prediction Log'!$F378&lt;0.5, 'Prediction Log'!$C378, "PICK"))</f>
        <v/>
      </c>
      <c r="K378" s="62" t="str">
        <f>IF(ISBLANK(Games!B378), "",IF('Prediction Log'!$J378='Prediction Log'!$B378, 'Prediction Log'!$F378, 1-'Prediction Log'!$F378))</f>
        <v/>
      </c>
      <c r="L378" s="28" t="str">
        <f>IF(ISBLANK(Games!$B378), "",Games!I378)</f>
        <v/>
      </c>
      <c r="P378" s="48" t="str">
        <f>IF(ISBLANK('Prediction Log'!$N378), "",'Prediction Log'!$O378-'Prediction Log'!$N378)</f>
        <v/>
      </c>
      <c r="Q378" s="55" t="str">
        <f>IF(ISBLANK('Prediction Log'!$N378), "",IF('Prediction Log'!$M378&lt;&gt;'Prediction Log'!$H378, "Y", IF(AND('Prediction Log'!$M378='Prediction Log'!$H378, ABS((-1*'Prediction Log'!$P378))&gt;ABS('Prediction Log'!$D378)), "Y", IF('Prediction Log'!$D378='Prediction Log'!$P378, "PUSH", "N"))))</f>
        <v/>
      </c>
      <c r="R378" s="56" t="str">
        <f>IF(ISBLANK('Prediction Log'!$M378), "",IF('Prediction Log'!$P378&lt;'Prediction Log'!$D378, "Y", IF('Prediction Log'!$P378='Prediction Log'!$D378, "PUSH", "N")))</f>
        <v/>
      </c>
      <c r="S378" s="56" t="str">
        <f>IF(ISBLANK('Prediction Log'!$M378), "",IF('Prediction Log'!$P378&lt;'Prediction Log'!$E378, "Y", IF('Prediction Log'!$P378='Prediction Log'!$E378, "PUSH", "N")))</f>
        <v/>
      </c>
      <c r="T378" s="66" t="str">
        <f>IF(ISBLANK('Prediction Log'!$M378), "",IF('Prediction Log'!$J378='Prediction Log'!$M378, "Y", "N"))</f>
        <v/>
      </c>
      <c r="U378" s="57" t="str">
        <f>IF(ISBLANK('Prediction Log'!$M378),"",IF('Prediction Log'!$M378='Prediction Log'!$H378, "Y", "N"))</f>
        <v/>
      </c>
      <c r="V378" s="52" t="str">
        <f>IF(ISBLANK('Prediction Log'!$M378), "",IF('Prediction Log'!$H378&lt;&gt;'Prediction Log'!$M378, "Y",IF(AND('Prediction Log'!$D378&gt;0, 'Prediction Log'!$P378&gt;'Prediction Log'!$D378), "Y", IF(AND('Prediction Log'!$D378&lt;0, 'Prediction Log'!$P378&lt;'Prediction Log'!$D378), "Y", IF('Prediction Log'!$P378='Prediction Log'!$D378, "PUSH", "N")))))</f>
        <v/>
      </c>
      <c r="W378" s="53" t="str">
        <f>IF(ISBLANK('Prediction Log'!$M378), "",IF(AND('Prediction Log'!$U378="Y", 'Prediction Log'!$V378="Y"), "Y", "N"))</f>
        <v/>
      </c>
      <c r="X378" s="54" t="str">
        <f>IF(ISBLANK('Prediction Log'!$M378),"",IF('Prediction Log'!$M378='Prediction Log'!$I378, "Y", "N"))</f>
        <v/>
      </c>
      <c r="Y378" s="54" t="str">
        <f>IF(ISBLANK('Prediction Log'!$M378), "", IF('Prediction Log'!$Z378="N", "N", "Y"))</f>
        <v/>
      </c>
      <c r="Z378" s="54" t="str">
        <f>IF(ISBLANK('Prediction Log'!$M378), "",IF('Prediction Log'!$I378&lt;&gt;'Prediction Log'!$M378, "Y",IF(AND('Prediction Log'!$E378&gt;0, 'Prediction Log'!$P378&gt;'Prediction Log'!$E378), "Y", IF(AND('Prediction Log'!$E378&lt;0, 'Prediction Log'!$P378&lt;'Prediction Log'!$E378), "Y", IF('Prediction Log'!$P378='Prediction Log'!$E378, "PUSH", "N")))))</f>
        <v/>
      </c>
      <c r="AA378" s="54" t="str">
        <f>IF(ISBLANK('Prediction Log'!$M378), "",IF(AND('Prediction Log'!$X378="Y", 'Prediction Log'!$Z378="Y"), "Y", "N"))</f>
        <v/>
      </c>
      <c r="AB378" s="53" t="str">
        <f>IF(ISBLANK('Prediction Log'!$M378), "",IF('Prediction Log'!$D378&gt;0, 'Prediction Log'!$P378-'Prediction Log'!$D378, IF('Prediction Log'!$D378&lt;0, -'Prediction Log'!$P378+'Prediction Log'!$D378, "NA")))</f>
        <v/>
      </c>
      <c r="AC378" s="53" t="str">
        <f>IF(ISBLANK('Prediction Log'!$M378), "",ABS('Prediction Log'!$AB378))</f>
        <v/>
      </c>
      <c r="AD378" s="54" t="str">
        <f>IF(ISBLANK('Prediction Log'!$M378), "",IF('Prediction Log'!$E378&gt;0, 'Prediction Log'!$P378-'Prediction Log'!$E378, IF('Prediction Log'!$E378&lt;0, -'Prediction Log'!$P378+'Prediction Log'!$E378, "NA")))</f>
        <v/>
      </c>
      <c r="AE378" s="54" t="str">
        <f>IF(ISBLANK('Prediction Log'!$M378), "",ABS('Prediction Log'!$AD378))</f>
        <v/>
      </c>
    </row>
    <row r="379" spans="1:31" x14ac:dyDescent="0.45">
      <c r="A379" t="str">
        <f>IF(ISBLANK(Games!$B379), "",Games!A379)</f>
        <v/>
      </c>
      <c r="B379" t="str">
        <f>IF(ISBLANK(Games!$B379), "",Games!B379)</f>
        <v/>
      </c>
      <c r="C379" t="str">
        <f>IF(ISBLANK(Games!$B379), "",Games!C379)</f>
        <v/>
      </c>
      <c r="D379" t="str">
        <f>IF(ISBLANK(Games!$B379), "",Games!D379)</f>
        <v/>
      </c>
      <c r="E379" t="str">
        <f>IF(ISBLANK(Games!$B379), "",Games!E379)</f>
        <v/>
      </c>
      <c r="F379" s="30">
        <f>'Calc - Win Probability'!N379</f>
        <v>0</v>
      </c>
      <c r="G379" s="28">
        <f>Games!H379</f>
        <v>0</v>
      </c>
      <c r="H379" s="64" t="str">
        <f>IF(ISBLANK(Games!B379), "", IF('Prediction Log'!$D379&lt;0, 'Prediction Log'!$B379, 'Prediction Log'!$C379))</f>
        <v/>
      </c>
      <c r="I379" s="60" t="str">
        <f>IF(ISBLANK(Games!$B379), "",Games!F379)</f>
        <v/>
      </c>
      <c r="J379" s="60" t="str">
        <f>IF('Prediction Log'!$F379&gt;0.5, 'Prediction Log'!$B379, IF('Prediction Log'!$F379&lt;0.5, 'Prediction Log'!$C379, "PICK"))</f>
        <v/>
      </c>
      <c r="K379" s="62" t="str">
        <f>IF(ISBLANK(Games!B379), "",IF('Prediction Log'!$J379='Prediction Log'!$B379, 'Prediction Log'!$F379, 1-'Prediction Log'!$F379))</f>
        <v/>
      </c>
      <c r="L379" s="28" t="str">
        <f>IF(ISBLANK(Games!$B379), "",Games!I379)</f>
        <v/>
      </c>
      <c r="P379" s="48" t="str">
        <f>IF(ISBLANK('Prediction Log'!$N379), "",'Prediction Log'!$O379-'Prediction Log'!$N379)</f>
        <v/>
      </c>
      <c r="Q379" s="55" t="str">
        <f>IF(ISBLANK('Prediction Log'!$N379), "",IF('Prediction Log'!$M379&lt;&gt;'Prediction Log'!$H379, "Y", IF(AND('Prediction Log'!$M379='Prediction Log'!$H379, ABS((-1*'Prediction Log'!$P379))&gt;ABS('Prediction Log'!$D379)), "Y", IF('Prediction Log'!$D379='Prediction Log'!$P379, "PUSH", "N"))))</f>
        <v/>
      </c>
      <c r="R379" s="56" t="str">
        <f>IF(ISBLANK('Prediction Log'!$M379), "",IF('Prediction Log'!$P379&lt;'Prediction Log'!$D379, "Y", IF('Prediction Log'!$P379='Prediction Log'!$D379, "PUSH", "N")))</f>
        <v/>
      </c>
      <c r="S379" s="56" t="str">
        <f>IF(ISBLANK('Prediction Log'!$M379), "",IF('Prediction Log'!$P379&lt;'Prediction Log'!$E379, "Y", IF('Prediction Log'!$P379='Prediction Log'!$E379, "PUSH", "N")))</f>
        <v/>
      </c>
      <c r="T379" s="66" t="str">
        <f>IF(ISBLANK('Prediction Log'!$M379), "",IF('Prediction Log'!$J379='Prediction Log'!$M379, "Y", "N"))</f>
        <v/>
      </c>
      <c r="U379" s="57" t="str">
        <f>IF(ISBLANK('Prediction Log'!$M379),"",IF('Prediction Log'!$M379='Prediction Log'!$H379, "Y", "N"))</f>
        <v/>
      </c>
      <c r="V379" s="52" t="str">
        <f>IF(ISBLANK('Prediction Log'!$M379), "",IF('Prediction Log'!$H379&lt;&gt;'Prediction Log'!$M379, "Y",IF(AND('Prediction Log'!$D379&gt;0, 'Prediction Log'!$P379&gt;'Prediction Log'!$D379), "Y", IF(AND('Prediction Log'!$D379&lt;0, 'Prediction Log'!$P379&lt;'Prediction Log'!$D379), "Y", IF('Prediction Log'!$P379='Prediction Log'!$D379, "PUSH", "N")))))</f>
        <v/>
      </c>
      <c r="W379" s="53" t="str">
        <f>IF(ISBLANK('Prediction Log'!$M379), "",IF(AND('Prediction Log'!$U379="Y", 'Prediction Log'!$V379="Y"), "Y", "N"))</f>
        <v/>
      </c>
      <c r="X379" s="54" t="str">
        <f>IF(ISBLANK('Prediction Log'!$M379),"",IF('Prediction Log'!$M379='Prediction Log'!$I379, "Y", "N"))</f>
        <v/>
      </c>
      <c r="Y379" s="54" t="str">
        <f>IF(ISBLANK('Prediction Log'!$M379), "", IF('Prediction Log'!$Z379="N", "N", "Y"))</f>
        <v/>
      </c>
      <c r="Z379" s="54" t="str">
        <f>IF(ISBLANK('Prediction Log'!$M379), "",IF('Prediction Log'!$I379&lt;&gt;'Prediction Log'!$M379, "Y",IF(AND('Prediction Log'!$E379&gt;0, 'Prediction Log'!$P379&gt;'Prediction Log'!$E379), "Y", IF(AND('Prediction Log'!$E379&lt;0, 'Prediction Log'!$P379&lt;'Prediction Log'!$E379), "Y", IF('Prediction Log'!$P379='Prediction Log'!$E379, "PUSH", "N")))))</f>
        <v/>
      </c>
      <c r="AA379" s="54" t="str">
        <f>IF(ISBLANK('Prediction Log'!$M379), "",IF(AND('Prediction Log'!$X379="Y", 'Prediction Log'!$Z379="Y"), "Y", "N"))</f>
        <v/>
      </c>
      <c r="AB379" s="53" t="str">
        <f>IF(ISBLANK('Prediction Log'!$M379), "",IF('Prediction Log'!$D379&gt;0, 'Prediction Log'!$P379-'Prediction Log'!$D379, IF('Prediction Log'!$D379&lt;0, -'Prediction Log'!$P379+'Prediction Log'!$D379, "NA")))</f>
        <v/>
      </c>
      <c r="AC379" s="53" t="str">
        <f>IF(ISBLANK('Prediction Log'!$M379), "",ABS('Prediction Log'!$AB379))</f>
        <v/>
      </c>
      <c r="AD379" s="54" t="str">
        <f>IF(ISBLANK('Prediction Log'!$M379), "",IF('Prediction Log'!$E379&gt;0, 'Prediction Log'!$P379-'Prediction Log'!$E379, IF('Prediction Log'!$E379&lt;0, -'Prediction Log'!$P379+'Prediction Log'!$E379, "NA")))</f>
        <v/>
      </c>
      <c r="AE379" s="54" t="str">
        <f>IF(ISBLANK('Prediction Log'!$M379), "",ABS('Prediction Log'!$AD379))</f>
        <v/>
      </c>
    </row>
    <row r="380" spans="1:31" x14ac:dyDescent="0.45">
      <c r="A380" t="str">
        <f>IF(ISBLANK(Games!$B380), "",Games!A380)</f>
        <v/>
      </c>
      <c r="B380" t="str">
        <f>IF(ISBLANK(Games!$B380), "",Games!B380)</f>
        <v/>
      </c>
      <c r="C380" t="str">
        <f>IF(ISBLANK(Games!$B380), "",Games!C380)</f>
        <v/>
      </c>
      <c r="D380" t="str">
        <f>IF(ISBLANK(Games!$B380), "",Games!D380)</f>
        <v/>
      </c>
      <c r="E380" t="str">
        <f>IF(ISBLANK(Games!$B380), "",Games!E380)</f>
        <v/>
      </c>
      <c r="F380" s="30">
        <f>'Calc - Win Probability'!N380</f>
        <v>0</v>
      </c>
      <c r="G380" s="28">
        <f>Games!H380</f>
        <v>0</v>
      </c>
      <c r="H380" s="64" t="str">
        <f>IF(ISBLANK(Games!B380), "", IF('Prediction Log'!$D380&lt;0, 'Prediction Log'!$B380, 'Prediction Log'!$C380))</f>
        <v/>
      </c>
      <c r="I380" s="60" t="str">
        <f>IF(ISBLANK(Games!$B380), "",Games!F380)</f>
        <v/>
      </c>
      <c r="J380" s="60" t="str">
        <f>IF('Prediction Log'!$F380&gt;0.5, 'Prediction Log'!$B380, IF('Prediction Log'!$F380&lt;0.5, 'Prediction Log'!$C380, "PICK"))</f>
        <v/>
      </c>
      <c r="K380" s="62" t="str">
        <f>IF(ISBLANK(Games!B380), "",IF('Prediction Log'!$J380='Prediction Log'!$B380, 'Prediction Log'!$F380, 1-'Prediction Log'!$F380))</f>
        <v/>
      </c>
      <c r="L380" s="28" t="str">
        <f>IF(ISBLANK(Games!$B380), "",Games!I380)</f>
        <v/>
      </c>
      <c r="P380" s="48" t="str">
        <f>IF(ISBLANK('Prediction Log'!$N380), "",'Prediction Log'!$O380-'Prediction Log'!$N380)</f>
        <v/>
      </c>
      <c r="Q380" s="55" t="str">
        <f>IF(ISBLANK('Prediction Log'!$N380), "",IF('Prediction Log'!$M380&lt;&gt;'Prediction Log'!$H380, "Y", IF(AND('Prediction Log'!$M380='Prediction Log'!$H380, ABS((-1*'Prediction Log'!$P380))&gt;ABS('Prediction Log'!$D380)), "Y", IF('Prediction Log'!$D380='Prediction Log'!$P380, "PUSH", "N"))))</f>
        <v/>
      </c>
      <c r="R380" s="56" t="str">
        <f>IF(ISBLANK('Prediction Log'!$M380), "",IF('Prediction Log'!$P380&lt;'Prediction Log'!$D380, "Y", IF('Prediction Log'!$P380='Prediction Log'!$D380, "PUSH", "N")))</f>
        <v/>
      </c>
      <c r="S380" s="56" t="str">
        <f>IF(ISBLANK('Prediction Log'!$M380), "",IF('Prediction Log'!$P380&lt;'Prediction Log'!$E380, "Y", IF('Prediction Log'!$P380='Prediction Log'!$E380, "PUSH", "N")))</f>
        <v/>
      </c>
      <c r="T380" s="66" t="str">
        <f>IF(ISBLANK('Prediction Log'!$M380), "",IF('Prediction Log'!$J380='Prediction Log'!$M380, "Y", "N"))</f>
        <v/>
      </c>
      <c r="U380" s="57" t="str">
        <f>IF(ISBLANK('Prediction Log'!$M380),"",IF('Prediction Log'!$M380='Prediction Log'!$H380, "Y", "N"))</f>
        <v/>
      </c>
      <c r="V380" s="52" t="str">
        <f>IF(ISBLANK('Prediction Log'!$M380), "",IF('Prediction Log'!$H380&lt;&gt;'Prediction Log'!$M380, "Y",IF(AND('Prediction Log'!$D380&gt;0, 'Prediction Log'!$P380&gt;'Prediction Log'!$D380), "Y", IF(AND('Prediction Log'!$D380&lt;0, 'Prediction Log'!$P380&lt;'Prediction Log'!$D380), "Y", IF('Prediction Log'!$P380='Prediction Log'!$D380, "PUSH", "N")))))</f>
        <v/>
      </c>
      <c r="W380" s="53" t="str">
        <f>IF(ISBLANK('Prediction Log'!$M380), "",IF(AND('Prediction Log'!$U380="Y", 'Prediction Log'!$V380="Y"), "Y", "N"))</f>
        <v/>
      </c>
      <c r="X380" s="54" t="str">
        <f>IF(ISBLANK('Prediction Log'!$M380),"",IF('Prediction Log'!$M380='Prediction Log'!$I380, "Y", "N"))</f>
        <v/>
      </c>
      <c r="Y380" s="54" t="str">
        <f>IF(ISBLANK('Prediction Log'!$M380), "", IF('Prediction Log'!$Z380="N", "N", "Y"))</f>
        <v/>
      </c>
      <c r="Z380" s="54" t="str">
        <f>IF(ISBLANK('Prediction Log'!$M380), "",IF('Prediction Log'!$I380&lt;&gt;'Prediction Log'!$M380, "Y",IF(AND('Prediction Log'!$E380&gt;0, 'Prediction Log'!$P380&gt;'Prediction Log'!$E380), "Y", IF(AND('Prediction Log'!$E380&lt;0, 'Prediction Log'!$P380&lt;'Prediction Log'!$E380), "Y", IF('Prediction Log'!$P380='Prediction Log'!$E380, "PUSH", "N")))))</f>
        <v/>
      </c>
      <c r="AA380" s="54" t="str">
        <f>IF(ISBLANK('Prediction Log'!$M380), "",IF(AND('Prediction Log'!$X380="Y", 'Prediction Log'!$Z380="Y"), "Y", "N"))</f>
        <v/>
      </c>
      <c r="AB380" s="53" t="str">
        <f>IF(ISBLANK('Prediction Log'!$M380), "",IF('Prediction Log'!$D380&gt;0, 'Prediction Log'!$P380-'Prediction Log'!$D380, IF('Prediction Log'!$D380&lt;0, -'Prediction Log'!$P380+'Prediction Log'!$D380, "NA")))</f>
        <v/>
      </c>
      <c r="AC380" s="53" t="str">
        <f>IF(ISBLANK('Prediction Log'!$M380), "",ABS('Prediction Log'!$AB380))</f>
        <v/>
      </c>
      <c r="AD380" s="54" t="str">
        <f>IF(ISBLANK('Prediction Log'!$M380), "",IF('Prediction Log'!$E380&gt;0, 'Prediction Log'!$P380-'Prediction Log'!$E380, IF('Prediction Log'!$E380&lt;0, -'Prediction Log'!$P380+'Prediction Log'!$E380, "NA")))</f>
        <v/>
      </c>
      <c r="AE380" s="54" t="str">
        <f>IF(ISBLANK('Prediction Log'!$M380), "",ABS('Prediction Log'!$AD380))</f>
        <v/>
      </c>
    </row>
    <row r="381" spans="1:31" x14ac:dyDescent="0.45">
      <c r="A381" t="str">
        <f>IF(ISBLANK(Games!$B381), "",Games!A381)</f>
        <v/>
      </c>
      <c r="B381" t="str">
        <f>IF(ISBLANK(Games!$B381), "",Games!B381)</f>
        <v/>
      </c>
      <c r="C381" t="str">
        <f>IF(ISBLANK(Games!$B381), "",Games!C381)</f>
        <v/>
      </c>
      <c r="D381" t="str">
        <f>IF(ISBLANK(Games!$B381), "",Games!D381)</f>
        <v/>
      </c>
      <c r="E381" t="str">
        <f>IF(ISBLANK(Games!$B381), "",Games!E381)</f>
        <v/>
      </c>
      <c r="F381" s="30">
        <f>'Calc - Win Probability'!N381</f>
        <v>0</v>
      </c>
      <c r="G381" s="28">
        <f>Games!H381</f>
        <v>0</v>
      </c>
      <c r="H381" s="64" t="str">
        <f>IF(ISBLANK(Games!B381), "", IF('Prediction Log'!$D381&lt;0, 'Prediction Log'!$B381, 'Prediction Log'!$C381))</f>
        <v/>
      </c>
      <c r="I381" s="60" t="str">
        <f>IF(ISBLANK(Games!$B381), "",Games!F381)</f>
        <v/>
      </c>
      <c r="J381" s="60" t="str">
        <f>IF('Prediction Log'!$F381&gt;0.5, 'Prediction Log'!$B381, IF('Prediction Log'!$F381&lt;0.5, 'Prediction Log'!$C381, "PICK"))</f>
        <v/>
      </c>
      <c r="K381" s="62" t="str">
        <f>IF(ISBLANK(Games!B381), "",IF('Prediction Log'!$J381='Prediction Log'!$B381, 'Prediction Log'!$F381, 1-'Prediction Log'!$F381))</f>
        <v/>
      </c>
      <c r="L381" s="28" t="str">
        <f>IF(ISBLANK(Games!$B381), "",Games!I381)</f>
        <v/>
      </c>
      <c r="P381" s="48" t="str">
        <f>IF(ISBLANK('Prediction Log'!$N381), "",'Prediction Log'!$O381-'Prediction Log'!$N381)</f>
        <v/>
      </c>
      <c r="Q381" s="55" t="str">
        <f>IF(ISBLANK('Prediction Log'!$N381), "",IF('Prediction Log'!$M381&lt;&gt;'Prediction Log'!$H381, "Y", IF(AND('Prediction Log'!$M381='Prediction Log'!$H381, ABS((-1*'Prediction Log'!$P381))&gt;ABS('Prediction Log'!$D381)), "Y", IF('Prediction Log'!$D381='Prediction Log'!$P381, "PUSH", "N"))))</f>
        <v/>
      </c>
      <c r="R381" s="56" t="str">
        <f>IF(ISBLANK('Prediction Log'!$M381), "",IF('Prediction Log'!$P381&lt;'Prediction Log'!$D381, "Y", IF('Prediction Log'!$P381='Prediction Log'!$D381, "PUSH", "N")))</f>
        <v/>
      </c>
      <c r="S381" s="56" t="str">
        <f>IF(ISBLANK('Prediction Log'!$M381), "",IF('Prediction Log'!$P381&lt;'Prediction Log'!$E381, "Y", IF('Prediction Log'!$P381='Prediction Log'!$E381, "PUSH", "N")))</f>
        <v/>
      </c>
      <c r="T381" s="66" t="str">
        <f>IF(ISBLANK('Prediction Log'!$M381), "",IF('Prediction Log'!$J381='Prediction Log'!$M381, "Y", "N"))</f>
        <v/>
      </c>
      <c r="U381" s="57" t="str">
        <f>IF(ISBLANK('Prediction Log'!$M381),"",IF('Prediction Log'!$M381='Prediction Log'!$H381, "Y", "N"))</f>
        <v/>
      </c>
      <c r="V381" s="52" t="str">
        <f>IF(ISBLANK('Prediction Log'!$M381), "",IF('Prediction Log'!$H381&lt;&gt;'Prediction Log'!$M381, "Y",IF(AND('Prediction Log'!$D381&gt;0, 'Prediction Log'!$P381&gt;'Prediction Log'!$D381), "Y", IF(AND('Prediction Log'!$D381&lt;0, 'Prediction Log'!$P381&lt;'Prediction Log'!$D381), "Y", IF('Prediction Log'!$P381='Prediction Log'!$D381, "PUSH", "N")))))</f>
        <v/>
      </c>
      <c r="W381" s="53" t="str">
        <f>IF(ISBLANK('Prediction Log'!$M381), "",IF(AND('Prediction Log'!$U381="Y", 'Prediction Log'!$V381="Y"), "Y", "N"))</f>
        <v/>
      </c>
      <c r="X381" s="54" t="str">
        <f>IF(ISBLANK('Prediction Log'!$M381),"",IF('Prediction Log'!$M381='Prediction Log'!$I381, "Y", "N"))</f>
        <v/>
      </c>
      <c r="Y381" s="54" t="str">
        <f>IF(ISBLANK('Prediction Log'!$M381), "", IF('Prediction Log'!$Z381="N", "N", "Y"))</f>
        <v/>
      </c>
      <c r="Z381" s="54" t="str">
        <f>IF(ISBLANK('Prediction Log'!$M381), "",IF('Prediction Log'!$I381&lt;&gt;'Prediction Log'!$M381, "Y",IF(AND('Prediction Log'!$E381&gt;0, 'Prediction Log'!$P381&gt;'Prediction Log'!$E381), "Y", IF(AND('Prediction Log'!$E381&lt;0, 'Prediction Log'!$P381&lt;'Prediction Log'!$E381), "Y", IF('Prediction Log'!$P381='Prediction Log'!$E381, "PUSH", "N")))))</f>
        <v/>
      </c>
      <c r="AA381" s="54" t="str">
        <f>IF(ISBLANK('Prediction Log'!$M381), "",IF(AND('Prediction Log'!$X381="Y", 'Prediction Log'!$Z381="Y"), "Y", "N"))</f>
        <v/>
      </c>
      <c r="AB381" s="53" t="str">
        <f>IF(ISBLANK('Prediction Log'!$M381), "",IF('Prediction Log'!$D381&gt;0, 'Prediction Log'!$P381-'Prediction Log'!$D381, IF('Prediction Log'!$D381&lt;0, -'Prediction Log'!$P381+'Prediction Log'!$D381, "NA")))</f>
        <v/>
      </c>
      <c r="AC381" s="53" t="str">
        <f>IF(ISBLANK('Prediction Log'!$M381), "",ABS('Prediction Log'!$AB381))</f>
        <v/>
      </c>
      <c r="AD381" s="54" t="str">
        <f>IF(ISBLANK('Prediction Log'!$M381), "",IF('Prediction Log'!$E381&gt;0, 'Prediction Log'!$P381-'Prediction Log'!$E381, IF('Prediction Log'!$E381&lt;0, -'Prediction Log'!$P381+'Prediction Log'!$E381, "NA")))</f>
        <v/>
      </c>
      <c r="AE381" s="54" t="str">
        <f>IF(ISBLANK('Prediction Log'!$M381), "",ABS('Prediction Log'!$AD381))</f>
        <v/>
      </c>
    </row>
    <row r="382" spans="1:31" x14ac:dyDescent="0.45">
      <c r="A382" t="str">
        <f>IF(ISBLANK(Games!$B382), "",Games!A382)</f>
        <v/>
      </c>
      <c r="B382" t="str">
        <f>IF(ISBLANK(Games!$B382), "",Games!B382)</f>
        <v/>
      </c>
      <c r="C382" t="str">
        <f>IF(ISBLANK(Games!$B382), "",Games!C382)</f>
        <v/>
      </c>
      <c r="D382" t="str">
        <f>IF(ISBLANK(Games!$B382), "",Games!D382)</f>
        <v/>
      </c>
      <c r="E382" t="str">
        <f>IF(ISBLANK(Games!$B382), "",Games!E382)</f>
        <v/>
      </c>
      <c r="F382" s="30">
        <f>'Calc - Win Probability'!N382</f>
        <v>0</v>
      </c>
      <c r="G382" s="28">
        <f>Games!H382</f>
        <v>0</v>
      </c>
      <c r="H382" s="64" t="str">
        <f>IF(ISBLANK(Games!B382), "", IF('Prediction Log'!$D382&lt;0, 'Prediction Log'!$B382, 'Prediction Log'!$C382))</f>
        <v/>
      </c>
      <c r="I382" s="60" t="str">
        <f>IF(ISBLANK(Games!$B382), "",Games!F382)</f>
        <v/>
      </c>
      <c r="J382" s="60" t="str">
        <f>IF('Prediction Log'!$F382&gt;0.5, 'Prediction Log'!$B382, IF('Prediction Log'!$F382&lt;0.5, 'Prediction Log'!$C382, "PICK"))</f>
        <v/>
      </c>
      <c r="K382" s="62" t="str">
        <f>IF(ISBLANK(Games!B382), "",IF('Prediction Log'!$J382='Prediction Log'!$B382, 'Prediction Log'!$F382, 1-'Prediction Log'!$F382))</f>
        <v/>
      </c>
      <c r="L382" s="28" t="str">
        <f>IF(ISBLANK(Games!$B382), "",Games!I382)</f>
        <v/>
      </c>
      <c r="P382" s="48" t="str">
        <f>IF(ISBLANK('Prediction Log'!$N382), "",'Prediction Log'!$O382-'Prediction Log'!$N382)</f>
        <v/>
      </c>
      <c r="Q382" s="55" t="str">
        <f>IF(ISBLANK('Prediction Log'!$N382), "",IF('Prediction Log'!$M382&lt;&gt;'Prediction Log'!$H382, "Y", IF(AND('Prediction Log'!$M382='Prediction Log'!$H382, ABS((-1*'Prediction Log'!$P382))&gt;ABS('Prediction Log'!$D382)), "Y", IF('Prediction Log'!$D382='Prediction Log'!$P382, "PUSH", "N"))))</f>
        <v/>
      </c>
      <c r="R382" s="56" t="str">
        <f>IF(ISBLANK('Prediction Log'!$M382), "",IF('Prediction Log'!$P382&lt;'Prediction Log'!$D382, "Y", IF('Prediction Log'!$P382='Prediction Log'!$D382, "PUSH", "N")))</f>
        <v/>
      </c>
      <c r="S382" s="56" t="str">
        <f>IF(ISBLANK('Prediction Log'!$M382), "",IF('Prediction Log'!$P382&lt;'Prediction Log'!$E382, "Y", IF('Prediction Log'!$P382='Prediction Log'!$E382, "PUSH", "N")))</f>
        <v/>
      </c>
      <c r="T382" s="66" t="str">
        <f>IF(ISBLANK('Prediction Log'!$M382), "",IF('Prediction Log'!$J382='Prediction Log'!$M382, "Y", "N"))</f>
        <v/>
      </c>
      <c r="U382" s="57" t="str">
        <f>IF(ISBLANK('Prediction Log'!$M382),"",IF('Prediction Log'!$M382='Prediction Log'!$H382, "Y", "N"))</f>
        <v/>
      </c>
      <c r="V382" s="52" t="str">
        <f>IF(ISBLANK('Prediction Log'!$M382), "",IF('Prediction Log'!$H382&lt;&gt;'Prediction Log'!$M382, "Y",IF(AND('Prediction Log'!$D382&gt;0, 'Prediction Log'!$P382&gt;'Prediction Log'!$D382), "Y", IF(AND('Prediction Log'!$D382&lt;0, 'Prediction Log'!$P382&lt;'Prediction Log'!$D382), "Y", IF('Prediction Log'!$P382='Prediction Log'!$D382, "PUSH", "N")))))</f>
        <v/>
      </c>
      <c r="W382" s="53" t="str">
        <f>IF(ISBLANK('Prediction Log'!$M382), "",IF(AND('Prediction Log'!$U382="Y", 'Prediction Log'!$V382="Y"), "Y", "N"))</f>
        <v/>
      </c>
      <c r="X382" s="54" t="str">
        <f>IF(ISBLANK('Prediction Log'!$M382),"",IF('Prediction Log'!$M382='Prediction Log'!$I382, "Y", "N"))</f>
        <v/>
      </c>
      <c r="Y382" s="54" t="str">
        <f>IF(ISBLANK('Prediction Log'!$M382), "", IF('Prediction Log'!$Z382="N", "N", "Y"))</f>
        <v/>
      </c>
      <c r="Z382" s="54" t="str">
        <f>IF(ISBLANK('Prediction Log'!$M382), "",IF('Prediction Log'!$I382&lt;&gt;'Prediction Log'!$M382, "Y",IF(AND('Prediction Log'!$E382&gt;0, 'Prediction Log'!$P382&gt;'Prediction Log'!$E382), "Y", IF(AND('Prediction Log'!$E382&lt;0, 'Prediction Log'!$P382&lt;'Prediction Log'!$E382), "Y", IF('Prediction Log'!$P382='Prediction Log'!$E382, "PUSH", "N")))))</f>
        <v/>
      </c>
      <c r="AA382" s="54" t="str">
        <f>IF(ISBLANK('Prediction Log'!$M382), "",IF(AND('Prediction Log'!$X382="Y", 'Prediction Log'!$Z382="Y"), "Y", "N"))</f>
        <v/>
      </c>
      <c r="AB382" s="53" t="str">
        <f>IF(ISBLANK('Prediction Log'!$M382), "",IF('Prediction Log'!$D382&gt;0, 'Prediction Log'!$P382-'Prediction Log'!$D382, IF('Prediction Log'!$D382&lt;0, -'Prediction Log'!$P382+'Prediction Log'!$D382, "NA")))</f>
        <v/>
      </c>
      <c r="AC382" s="53" t="str">
        <f>IF(ISBLANK('Prediction Log'!$M382), "",ABS('Prediction Log'!$AB382))</f>
        <v/>
      </c>
      <c r="AD382" s="54" t="str">
        <f>IF(ISBLANK('Prediction Log'!$M382), "",IF('Prediction Log'!$E382&gt;0, 'Prediction Log'!$P382-'Prediction Log'!$E382, IF('Prediction Log'!$E382&lt;0, -'Prediction Log'!$P382+'Prediction Log'!$E382, "NA")))</f>
        <v/>
      </c>
      <c r="AE382" s="54" t="str">
        <f>IF(ISBLANK('Prediction Log'!$M382), "",ABS('Prediction Log'!$AD382))</f>
        <v/>
      </c>
    </row>
    <row r="383" spans="1:31" x14ac:dyDescent="0.45">
      <c r="A383" t="str">
        <f>IF(ISBLANK(Games!$B383), "",Games!A383)</f>
        <v/>
      </c>
      <c r="B383" t="str">
        <f>IF(ISBLANK(Games!$B383), "",Games!B383)</f>
        <v/>
      </c>
      <c r="C383" t="str">
        <f>IF(ISBLANK(Games!$B383), "",Games!C383)</f>
        <v/>
      </c>
      <c r="D383" t="str">
        <f>IF(ISBLANK(Games!$B383), "",Games!D383)</f>
        <v/>
      </c>
      <c r="E383" t="str">
        <f>IF(ISBLANK(Games!$B383), "",Games!E383)</f>
        <v/>
      </c>
      <c r="F383" s="30">
        <f>'Calc - Win Probability'!N383</f>
        <v>0</v>
      </c>
      <c r="G383" s="28">
        <f>Games!H383</f>
        <v>0</v>
      </c>
      <c r="H383" s="64" t="str">
        <f>IF(ISBLANK(Games!B383), "", IF('Prediction Log'!$D383&lt;0, 'Prediction Log'!$B383, 'Prediction Log'!$C383))</f>
        <v/>
      </c>
      <c r="I383" s="60" t="str">
        <f>IF(ISBLANK(Games!$B383), "",Games!F383)</f>
        <v/>
      </c>
      <c r="J383" s="60" t="str">
        <f>IF('Prediction Log'!$F383&gt;0.5, 'Prediction Log'!$B383, IF('Prediction Log'!$F383&lt;0.5, 'Prediction Log'!$C383, "PICK"))</f>
        <v/>
      </c>
      <c r="K383" s="62" t="str">
        <f>IF(ISBLANK(Games!B383), "",IF('Prediction Log'!$J383='Prediction Log'!$B383, 'Prediction Log'!$F383, 1-'Prediction Log'!$F383))</f>
        <v/>
      </c>
      <c r="L383" s="28" t="str">
        <f>IF(ISBLANK(Games!$B383), "",Games!I383)</f>
        <v/>
      </c>
      <c r="P383" s="48" t="str">
        <f>IF(ISBLANK('Prediction Log'!$N383), "",'Prediction Log'!$O383-'Prediction Log'!$N383)</f>
        <v/>
      </c>
      <c r="Q383" s="55" t="str">
        <f>IF(ISBLANK('Prediction Log'!$N383), "",IF('Prediction Log'!$M383&lt;&gt;'Prediction Log'!$H383, "Y", IF(AND('Prediction Log'!$M383='Prediction Log'!$H383, ABS((-1*'Prediction Log'!$P383))&gt;ABS('Prediction Log'!$D383)), "Y", IF('Prediction Log'!$D383='Prediction Log'!$P383, "PUSH", "N"))))</f>
        <v/>
      </c>
      <c r="R383" s="56" t="str">
        <f>IF(ISBLANK('Prediction Log'!$M383), "",IF('Prediction Log'!$P383&lt;'Prediction Log'!$D383, "Y", IF('Prediction Log'!$P383='Prediction Log'!$D383, "PUSH", "N")))</f>
        <v/>
      </c>
      <c r="S383" s="56" t="str">
        <f>IF(ISBLANK('Prediction Log'!$M383), "",IF('Prediction Log'!$P383&lt;'Prediction Log'!$E383, "Y", IF('Prediction Log'!$P383='Prediction Log'!$E383, "PUSH", "N")))</f>
        <v/>
      </c>
      <c r="T383" s="66" t="str">
        <f>IF(ISBLANK('Prediction Log'!$M383), "",IF('Prediction Log'!$J383='Prediction Log'!$M383, "Y", "N"))</f>
        <v/>
      </c>
      <c r="U383" s="57" t="str">
        <f>IF(ISBLANK('Prediction Log'!$M383),"",IF('Prediction Log'!$M383='Prediction Log'!$H383, "Y", "N"))</f>
        <v/>
      </c>
      <c r="V383" s="52" t="str">
        <f>IF(ISBLANK('Prediction Log'!$M383), "",IF('Prediction Log'!$H383&lt;&gt;'Prediction Log'!$M383, "Y",IF(AND('Prediction Log'!$D383&gt;0, 'Prediction Log'!$P383&gt;'Prediction Log'!$D383), "Y", IF(AND('Prediction Log'!$D383&lt;0, 'Prediction Log'!$P383&lt;'Prediction Log'!$D383), "Y", IF('Prediction Log'!$P383='Prediction Log'!$D383, "PUSH", "N")))))</f>
        <v/>
      </c>
      <c r="W383" s="53" t="str">
        <f>IF(ISBLANK('Prediction Log'!$M383), "",IF(AND('Prediction Log'!$U383="Y", 'Prediction Log'!$V383="Y"), "Y", "N"))</f>
        <v/>
      </c>
      <c r="X383" s="54" t="str">
        <f>IF(ISBLANK('Prediction Log'!$M383),"",IF('Prediction Log'!$M383='Prediction Log'!$I383, "Y", "N"))</f>
        <v/>
      </c>
      <c r="Y383" s="54" t="str">
        <f>IF(ISBLANK('Prediction Log'!$M383), "", IF('Prediction Log'!$Z383="N", "N", "Y"))</f>
        <v/>
      </c>
      <c r="Z383" s="54" t="str">
        <f>IF(ISBLANK('Prediction Log'!$M383), "",IF('Prediction Log'!$I383&lt;&gt;'Prediction Log'!$M383, "Y",IF(AND('Prediction Log'!$E383&gt;0, 'Prediction Log'!$P383&gt;'Prediction Log'!$E383), "Y", IF(AND('Prediction Log'!$E383&lt;0, 'Prediction Log'!$P383&lt;'Prediction Log'!$E383), "Y", IF('Prediction Log'!$P383='Prediction Log'!$E383, "PUSH", "N")))))</f>
        <v/>
      </c>
      <c r="AA383" s="54" t="str">
        <f>IF(ISBLANK('Prediction Log'!$M383), "",IF(AND('Prediction Log'!$X383="Y", 'Prediction Log'!$Z383="Y"), "Y", "N"))</f>
        <v/>
      </c>
      <c r="AB383" s="53" t="str">
        <f>IF(ISBLANK('Prediction Log'!$M383), "",IF('Prediction Log'!$D383&gt;0, 'Prediction Log'!$P383-'Prediction Log'!$D383, IF('Prediction Log'!$D383&lt;0, -'Prediction Log'!$P383+'Prediction Log'!$D383, "NA")))</f>
        <v/>
      </c>
      <c r="AC383" s="53" t="str">
        <f>IF(ISBLANK('Prediction Log'!$M383), "",ABS('Prediction Log'!$AB383))</f>
        <v/>
      </c>
      <c r="AD383" s="54" t="str">
        <f>IF(ISBLANK('Prediction Log'!$M383), "",IF('Prediction Log'!$E383&gt;0, 'Prediction Log'!$P383-'Prediction Log'!$E383, IF('Prediction Log'!$E383&lt;0, -'Prediction Log'!$P383+'Prediction Log'!$E383, "NA")))</f>
        <v/>
      </c>
      <c r="AE383" s="54" t="str">
        <f>IF(ISBLANK('Prediction Log'!$M383), "",ABS('Prediction Log'!$AD383))</f>
        <v/>
      </c>
    </row>
    <row r="384" spans="1:31" x14ac:dyDescent="0.45">
      <c r="A384" t="str">
        <f>IF(ISBLANK(Games!$B384), "",Games!A384)</f>
        <v/>
      </c>
      <c r="B384" t="str">
        <f>IF(ISBLANK(Games!$B384), "",Games!B384)</f>
        <v/>
      </c>
      <c r="C384" t="str">
        <f>IF(ISBLANK(Games!$B384), "",Games!C384)</f>
        <v/>
      </c>
      <c r="D384" t="str">
        <f>IF(ISBLANK(Games!$B384), "",Games!D384)</f>
        <v/>
      </c>
      <c r="E384" t="str">
        <f>IF(ISBLANK(Games!$B384), "",Games!E384)</f>
        <v/>
      </c>
      <c r="F384" s="30">
        <f>'Calc - Win Probability'!N384</f>
        <v>0</v>
      </c>
      <c r="G384" s="28">
        <f>Games!H384</f>
        <v>0</v>
      </c>
      <c r="H384" s="64" t="str">
        <f>IF(ISBLANK(Games!B384), "", IF('Prediction Log'!$D384&lt;0, 'Prediction Log'!$B384, 'Prediction Log'!$C384))</f>
        <v/>
      </c>
      <c r="I384" s="60" t="str">
        <f>IF(ISBLANK(Games!$B384), "",Games!F384)</f>
        <v/>
      </c>
      <c r="J384" s="60" t="str">
        <f>IF('Prediction Log'!$F384&gt;0.5, 'Prediction Log'!$B384, IF('Prediction Log'!$F384&lt;0.5, 'Prediction Log'!$C384, "PICK"))</f>
        <v/>
      </c>
      <c r="K384" s="62" t="str">
        <f>IF(ISBLANK(Games!B384), "",IF('Prediction Log'!$J384='Prediction Log'!$B384, 'Prediction Log'!$F384, 1-'Prediction Log'!$F384))</f>
        <v/>
      </c>
      <c r="L384" s="28" t="str">
        <f>IF(ISBLANK(Games!$B384), "",Games!I384)</f>
        <v/>
      </c>
      <c r="P384" s="48" t="str">
        <f>IF(ISBLANK('Prediction Log'!$N384), "",'Prediction Log'!$O384-'Prediction Log'!$N384)</f>
        <v/>
      </c>
      <c r="Q384" s="55" t="str">
        <f>IF(ISBLANK('Prediction Log'!$N384), "",IF('Prediction Log'!$M384&lt;&gt;'Prediction Log'!$H384, "Y", IF(AND('Prediction Log'!$M384='Prediction Log'!$H384, ABS((-1*'Prediction Log'!$P384))&gt;ABS('Prediction Log'!$D384)), "Y", IF('Prediction Log'!$D384='Prediction Log'!$P384, "PUSH", "N"))))</f>
        <v/>
      </c>
      <c r="R384" s="56" t="str">
        <f>IF(ISBLANK('Prediction Log'!$M384), "",IF('Prediction Log'!$P384&lt;'Prediction Log'!$D384, "Y", IF('Prediction Log'!$P384='Prediction Log'!$D384, "PUSH", "N")))</f>
        <v/>
      </c>
      <c r="S384" s="56" t="str">
        <f>IF(ISBLANK('Prediction Log'!$M384), "",IF('Prediction Log'!$P384&lt;'Prediction Log'!$E384, "Y", IF('Prediction Log'!$P384='Prediction Log'!$E384, "PUSH", "N")))</f>
        <v/>
      </c>
      <c r="T384" s="66" t="str">
        <f>IF(ISBLANK('Prediction Log'!$M384), "",IF('Prediction Log'!$J384='Prediction Log'!$M384, "Y", "N"))</f>
        <v/>
      </c>
      <c r="U384" s="57" t="str">
        <f>IF(ISBLANK('Prediction Log'!$M384),"",IF('Prediction Log'!$M384='Prediction Log'!$H384, "Y", "N"))</f>
        <v/>
      </c>
      <c r="V384" s="52" t="str">
        <f>IF(ISBLANK('Prediction Log'!$M384), "",IF('Prediction Log'!$H384&lt;&gt;'Prediction Log'!$M384, "Y",IF(AND('Prediction Log'!$D384&gt;0, 'Prediction Log'!$P384&gt;'Prediction Log'!$D384), "Y", IF(AND('Prediction Log'!$D384&lt;0, 'Prediction Log'!$P384&lt;'Prediction Log'!$D384), "Y", IF('Prediction Log'!$P384='Prediction Log'!$D384, "PUSH", "N")))))</f>
        <v/>
      </c>
      <c r="W384" s="53" t="str">
        <f>IF(ISBLANK('Prediction Log'!$M384), "",IF(AND('Prediction Log'!$U384="Y", 'Prediction Log'!$V384="Y"), "Y", "N"))</f>
        <v/>
      </c>
      <c r="X384" s="54" t="str">
        <f>IF(ISBLANK('Prediction Log'!$M384),"",IF('Prediction Log'!$M384='Prediction Log'!$I384, "Y", "N"))</f>
        <v/>
      </c>
      <c r="Y384" s="54" t="str">
        <f>IF(ISBLANK('Prediction Log'!$M384), "", IF('Prediction Log'!$Z384="N", "N", "Y"))</f>
        <v/>
      </c>
      <c r="Z384" s="54" t="str">
        <f>IF(ISBLANK('Prediction Log'!$M384), "",IF('Prediction Log'!$I384&lt;&gt;'Prediction Log'!$M384, "Y",IF(AND('Prediction Log'!$E384&gt;0, 'Prediction Log'!$P384&gt;'Prediction Log'!$E384), "Y", IF(AND('Prediction Log'!$E384&lt;0, 'Prediction Log'!$P384&lt;'Prediction Log'!$E384), "Y", IF('Prediction Log'!$P384='Prediction Log'!$E384, "PUSH", "N")))))</f>
        <v/>
      </c>
      <c r="AA384" s="54" t="str">
        <f>IF(ISBLANK('Prediction Log'!$M384), "",IF(AND('Prediction Log'!$X384="Y", 'Prediction Log'!$Z384="Y"), "Y", "N"))</f>
        <v/>
      </c>
      <c r="AB384" s="53" t="str">
        <f>IF(ISBLANK('Prediction Log'!$M384), "",IF('Prediction Log'!$D384&gt;0, 'Prediction Log'!$P384-'Prediction Log'!$D384, IF('Prediction Log'!$D384&lt;0, -'Prediction Log'!$P384+'Prediction Log'!$D384, "NA")))</f>
        <v/>
      </c>
      <c r="AC384" s="53" t="str">
        <f>IF(ISBLANK('Prediction Log'!$M384), "",ABS('Prediction Log'!$AB384))</f>
        <v/>
      </c>
      <c r="AD384" s="54" t="str">
        <f>IF(ISBLANK('Prediction Log'!$M384), "",IF('Prediction Log'!$E384&gt;0, 'Prediction Log'!$P384-'Prediction Log'!$E384, IF('Prediction Log'!$E384&lt;0, -'Prediction Log'!$P384+'Prediction Log'!$E384, "NA")))</f>
        <v/>
      </c>
      <c r="AE384" s="54" t="str">
        <f>IF(ISBLANK('Prediction Log'!$M384), "",ABS('Prediction Log'!$AD384))</f>
        <v/>
      </c>
    </row>
    <row r="385" spans="1:31" x14ac:dyDescent="0.45">
      <c r="A385" t="str">
        <f>IF(ISBLANK(Games!$B385), "",Games!A385)</f>
        <v/>
      </c>
      <c r="B385" t="str">
        <f>IF(ISBLANK(Games!$B385), "",Games!B385)</f>
        <v/>
      </c>
      <c r="C385" t="str">
        <f>IF(ISBLANK(Games!$B385), "",Games!C385)</f>
        <v/>
      </c>
      <c r="D385" t="str">
        <f>IF(ISBLANK(Games!$B385), "",Games!D385)</f>
        <v/>
      </c>
      <c r="E385" t="str">
        <f>IF(ISBLANK(Games!$B385), "",Games!E385)</f>
        <v/>
      </c>
      <c r="F385" s="30">
        <f>'Calc - Win Probability'!N385</f>
        <v>0</v>
      </c>
      <c r="G385" s="28">
        <f>Games!H385</f>
        <v>0</v>
      </c>
      <c r="H385" s="64" t="str">
        <f>IF(ISBLANK(Games!B385), "", IF('Prediction Log'!$D385&lt;0, 'Prediction Log'!$B385, 'Prediction Log'!$C385))</f>
        <v/>
      </c>
      <c r="I385" s="60" t="str">
        <f>IF(ISBLANK(Games!$B385), "",Games!F385)</f>
        <v/>
      </c>
      <c r="J385" s="60" t="str">
        <f>IF('Prediction Log'!$F385&gt;0.5, 'Prediction Log'!$B385, IF('Prediction Log'!$F385&lt;0.5, 'Prediction Log'!$C385, "PICK"))</f>
        <v/>
      </c>
      <c r="K385" s="62" t="str">
        <f>IF(ISBLANK(Games!B385), "",IF('Prediction Log'!$J385='Prediction Log'!$B385, 'Prediction Log'!$F385, 1-'Prediction Log'!$F385))</f>
        <v/>
      </c>
      <c r="L385" s="28" t="str">
        <f>IF(ISBLANK(Games!$B385), "",Games!I385)</f>
        <v/>
      </c>
      <c r="P385" s="48" t="str">
        <f>IF(ISBLANK('Prediction Log'!$N385), "",'Prediction Log'!$O385-'Prediction Log'!$N385)</f>
        <v/>
      </c>
      <c r="Q385" s="55" t="str">
        <f>IF(ISBLANK('Prediction Log'!$N385), "",IF('Prediction Log'!$M385&lt;&gt;'Prediction Log'!$H385, "Y", IF(AND('Prediction Log'!$M385='Prediction Log'!$H385, ABS((-1*'Prediction Log'!$P385))&gt;ABS('Prediction Log'!$D385)), "Y", IF('Prediction Log'!$D385='Prediction Log'!$P385, "PUSH", "N"))))</f>
        <v/>
      </c>
      <c r="R385" s="56" t="str">
        <f>IF(ISBLANK('Prediction Log'!$M385), "",IF('Prediction Log'!$P385&lt;'Prediction Log'!$D385, "Y", IF('Prediction Log'!$P385='Prediction Log'!$D385, "PUSH", "N")))</f>
        <v/>
      </c>
      <c r="S385" s="56" t="str">
        <f>IF(ISBLANK('Prediction Log'!$M385), "",IF('Prediction Log'!$P385&lt;'Prediction Log'!$E385, "Y", IF('Prediction Log'!$P385='Prediction Log'!$E385, "PUSH", "N")))</f>
        <v/>
      </c>
      <c r="T385" s="66" t="str">
        <f>IF(ISBLANK('Prediction Log'!$M385), "",IF('Prediction Log'!$J385='Prediction Log'!$M385, "Y", "N"))</f>
        <v/>
      </c>
      <c r="U385" s="57" t="str">
        <f>IF(ISBLANK('Prediction Log'!$M385),"",IF('Prediction Log'!$M385='Prediction Log'!$H385, "Y", "N"))</f>
        <v/>
      </c>
      <c r="V385" s="52" t="str">
        <f>IF(ISBLANK('Prediction Log'!$M385), "",IF('Prediction Log'!$H385&lt;&gt;'Prediction Log'!$M385, "Y",IF(AND('Prediction Log'!$D385&gt;0, 'Prediction Log'!$P385&gt;'Prediction Log'!$D385), "Y", IF(AND('Prediction Log'!$D385&lt;0, 'Prediction Log'!$P385&lt;'Prediction Log'!$D385), "Y", IF('Prediction Log'!$P385='Prediction Log'!$D385, "PUSH", "N")))))</f>
        <v/>
      </c>
      <c r="W385" s="53" t="str">
        <f>IF(ISBLANK('Prediction Log'!$M385), "",IF(AND('Prediction Log'!$U385="Y", 'Prediction Log'!$V385="Y"), "Y", "N"))</f>
        <v/>
      </c>
      <c r="X385" s="54" t="str">
        <f>IF(ISBLANK('Prediction Log'!$M385),"",IF('Prediction Log'!$M385='Prediction Log'!$I385, "Y", "N"))</f>
        <v/>
      </c>
      <c r="Y385" s="54" t="str">
        <f>IF(ISBLANK('Prediction Log'!$M385), "", IF('Prediction Log'!$Z385="N", "N", "Y"))</f>
        <v/>
      </c>
      <c r="Z385" s="54" t="str">
        <f>IF(ISBLANK('Prediction Log'!$M385), "",IF('Prediction Log'!$I385&lt;&gt;'Prediction Log'!$M385, "Y",IF(AND('Prediction Log'!$E385&gt;0, 'Prediction Log'!$P385&gt;'Prediction Log'!$E385), "Y", IF(AND('Prediction Log'!$E385&lt;0, 'Prediction Log'!$P385&lt;'Prediction Log'!$E385), "Y", IF('Prediction Log'!$P385='Prediction Log'!$E385, "PUSH", "N")))))</f>
        <v/>
      </c>
      <c r="AA385" s="54" t="str">
        <f>IF(ISBLANK('Prediction Log'!$M385), "",IF(AND('Prediction Log'!$X385="Y", 'Prediction Log'!$Z385="Y"), "Y", "N"))</f>
        <v/>
      </c>
      <c r="AB385" s="53" t="str">
        <f>IF(ISBLANK('Prediction Log'!$M385), "",IF('Prediction Log'!$D385&gt;0, 'Prediction Log'!$P385-'Prediction Log'!$D385, IF('Prediction Log'!$D385&lt;0, -'Prediction Log'!$P385+'Prediction Log'!$D385, "NA")))</f>
        <v/>
      </c>
      <c r="AC385" s="53" t="str">
        <f>IF(ISBLANK('Prediction Log'!$M385), "",ABS('Prediction Log'!$AB385))</f>
        <v/>
      </c>
      <c r="AD385" s="54" t="str">
        <f>IF(ISBLANK('Prediction Log'!$M385), "",IF('Prediction Log'!$E385&gt;0, 'Prediction Log'!$P385-'Prediction Log'!$E385, IF('Prediction Log'!$E385&lt;0, -'Prediction Log'!$P385+'Prediction Log'!$E385, "NA")))</f>
        <v/>
      </c>
      <c r="AE385" s="54" t="str">
        <f>IF(ISBLANK('Prediction Log'!$M385), "",ABS('Prediction Log'!$AD385))</f>
        <v/>
      </c>
    </row>
    <row r="386" spans="1:31" x14ac:dyDescent="0.45">
      <c r="A386" t="str">
        <f>IF(ISBLANK(Games!$B386), "",Games!A386)</f>
        <v/>
      </c>
      <c r="B386" t="str">
        <f>IF(ISBLANK(Games!$B386), "",Games!B386)</f>
        <v/>
      </c>
      <c r="C386" t="str">
        <f>IF(ISBLANK(Games!$B386), "",Games!C386)</f>
        <v/>
      </c>
      <c r="D386" t="str">
        <f>IF(ISBLANK(Games!$B386), "",Games!D386)</f>
        <v/>
      </c>
      <c r="E386" t="str">
        <f>IF(ISBLANK(Games!$B386), "",Games!E386)</f>
        <v/>
      </c>
      <c r="F386" s="30">
        <f>'Calc - Win Probability'!N386</f>
        <v>0</v>
      </c>
      <c r="G386" s="28">
        <f>Games!H386</f>
        <v>0</v>
      </c>
      <c r="H386" s="64" t="str">
        <f>IF(ISBLANK(Games!B386), "", IF('Prediction Log'!$D386&lt;0, 'Prediction Log'!$B386, 'Prediction Log'!$C386))</f>
        <v/>
      </c>
      <c r="I386" s="60" t="str">
        <f>IF(ISBLANK(Games!$B386), "",Games!F386)</f>
        <v/>
      </c>
      <c r="J386" s="60" t="str">
        <f>IF('Prediction Log'!$F386&gt;0.5, 'Prediction Log'!$B386, IF('Prediction Log'!$F386&lt;0.5, 'Prediction Log'!$C386, "PICK"))</f>
        <v/>
      </c>
      <c r="K386" s="62" t="str">
        <f>IF(ISBLANK(Games!B386), "",IF('Prediction Log'!$J386='Prediction Log'!$B386, 'Prediction Log'!$F386, 1-'Prediction Log'!$F386))</f>
        <v/>
      </c>
      <c r="L386" s="28" t="str">
        <f>IF(ISBLANK(Games!$B386), "",Games!I386)</f>
        <v/>
      </c>
      <c r="P386" s="48" t="str">
        <f>IF(ISBLANK('Prediction Log'!$N386), "",'Prediction Log'!$O386-'Prediction Log'!$N386)</f>
        <v/>
      </c>
      <c r="Q386" s="55" t="str">
        <f>IF(ISBLANK('Prediction Log'!$N386), "",IF('Prediction Log'!$M386&lt;&gt;'Prediction Log'!$H386, "Y", IF(AND('Prediction Log'!$M386='Prediction Log'!$H386, ABS((-1*'Prediction Log'!$P386))&gt;ABS('Prediction Log'!$D386)), "Y", IF('Prediction Log'!$D386='Prediction Log'!$P386, "PUSH", "N"))))</f>
        <v/>
      </c>
      <c r="R386" s="56" t="str">
        <f>IF(ISBLANK('Prediction Log'!$M386), "",IF('Prediction Log'!$P386&lt;'Prediction Log'!$D386, "Y", IF('Prediction Log'!$P386='Prediction Log'!$D386, "PUSH", "N")))</f>
        <v/>
      </c>
      <c r="S386" s="56" t="str">
        <f>IF(ISBLANK('Prediction Log'!$M386), "",IF('Prediction Log'!$P386&lt;'Prediction Log'!$E386, "Y", IF('Prediction Log'!$P386='Prediction Log'!$E386, "PUSH", "N")))</f>
        <v/>
      </c>
      <c r="T386" s="66" t="str">
        <f>IF(ISBLANK('Prediction Log'!$M386), "",IF('Prediction Log'!$J386='Prediction Log'!$M386, "Y", "N"))</f>
        <v/>
      </c>
      <c r="U386" s="57" t="str">
        <f>IF(ISBLANK('Prediction Log'!$M386),"",IF('Prediction Log'!$M386='Prediction Log'!$H386, "Y", "N"))</f>
        <v/>
      </c>
      <c r="V386" s="52" t="str">
        <f>IF(ISBLANK('Prediction Log'!$M386), "",IF('Prediction Log'!$H386&lt;&gt;'Prediction Log'!$M386, "Y",IF(AND('Prediction Log'!$D386&gt;0, 'Prediction Log'!$P386&gt;'Prediction Log'!$D386), "Y", IF(AND('Prediction Log'!$D386&lt;0, 'Prediction Log'!$P386&lt;'Prediction Log'!$D386), "Y", IF('Prediction Log'!$P386='Prediction Log'!$D386, "PUSH", "N")))))</f>
        <v/>
      </c>
      <c r="W386" s="53" t="str">
        <f>IF(ISBLANK('Prediction Log'!$M386), "",IF(AND('Prediction Log'!$U386="Y", 'Prediction Log'!$V386="Y"), "Y", "N"))</f>
        <v/>
      </c>
      <c r="X386" s="54" t="str">
        <f>IF(ISBLANK('Prediction Log'!$M386),"",IF('Prediction Log'!$M386='Prediction Log'!$I386, "Y", "N"))</f>
        <v/>
      </c>
      <c r="Y386" s="54" t="str">
        <f>IF(ISBLANK('Prediction Log'!$M386), "", IF('Prediction Log'!$Z386="N", "N", "Y"))</f>
        <v/>
      </c>
      <c r="Z386" s="54" t="str">
        <f>IF(ISBLANK('Prediction Log'!$M386), "",IF('Prediction Log'!$I386&lt;&gt;'Prediction Log'!$M386, "Y",IF(AND('Prediction Log'!$E386&gt;0, 'Prediction Log'!$P386&gt;'Prediction Log'!$E386), "Y", IF(AND('Prediction Log'!$E386&lt;0, 'Prediction Log'!$P386&lt;'Prediction Log'!$E386), "Y", IF('Prediction Log'!$P386='Prediction Log'!$E386, "PUSH", "N")))))</f>
        <v/>
      </c>
      <c r="AA386" s="54" t="str">
        <f>IF(ISBLANK('Prediction Log'!$M386), "",IF(AND('Prediction Log'!$X386="Y", 'Prediction Log'!$Z386="Y"), "Y", "N"))</f>
        <v/>
      </c>
      <c r="AB386" s="53" t="str">
        <f>IF(ISBLANK('Prediction Log'!$M386), "",IF('Prediction Log'!$D386&gt;0, 'Prediction Log'!$P386-'Prediction Log'!$D386, IF('Prediction Log'!$D386&lt;0, -'Prediction Log'!$P386+'Prediction Log'!$D386, "NA")))</f>
        <v/>
      </c>
      <c r="AC386" s="53" t="str">
        <f>IF(ISBLANK('Prediction Log'!$M386), "",ABS('Prediction Log'!$AB386))</f>
        <v/>
      </c>
      <c r="AD386" s="54" t="str">
        <f>IF(ISBLANK('Prediction Log'!$M386), "",IF('Prediction Log'!$E386&gt;0, 'Prediction Log'!$P386-'Prediction Log'!$E386, IF('Prediction Log'!$E386&lt;0, -'Prediction Log'!$P386+'Prediction Log'!$E386, "NA")))</f>
        <v/>
      </c>
      <c r="AE386" s="54" t="str">
        <f>IF(ISBLANK('Prediction Log'!$M386), "",ABS('Prediction Log'!$AD386))</f>
        <v/>
      </c>
    </row>
    <row r="387" spans="1:31" x14ac:dyDescent="0.45">
      <c r="A387" t="str">
        <f>IF(ISBLANK(Games!$B387), "",Games!A387)</f>
        <v/>
      </c>
      <c r="B387" t="str">
        <f>IF(ISBLANK(Games!$B387), "",Games!B387)</f>
        <v/>
      </c>
      <c r="C387" t="str">
        <f>IF(ISBLANK(Games!$B387), "",Games!C387)</f>
        <v/>
      </c>
      <c r="D387" t="str">
        <f>IF(ISBLANK(Games!$B387), "",Games!D387)</f>
        <v/>
      </c>
      <c r="E387" t="str">
        <f>IF(ISBLANK(Games!$B387), "",Games!E387)</f>
        <v/>
      </c>
      <c r="F387" s="30">
        <f>'Calc - Win Probability'!N387</f>
        <v>0</v>
      </c>
      <c r="G387" s="28">
        <f>Games!H387</f>
        <v>0</v>
      </c>
      <c r="H387" s="64" t="str">
        <f>IF(ISBLANK(Games!B387), "", IF('Prediction Log'!$D387&lt;0, 'Prediction Log'!$B387, 'Prediction Log'!$C387))</f>
        <v/>
      </c>
      <c r="I387" s="60" t="str">
        <f>IF(ISBLANK(Games!$B387), "",Games!F387)</f>
        <v/>
      </c>
      <c r="J387" s="60" t="str">
        <f>IF('Prediction Log'!$F387&gt;0.5, 'Prediction Log'!$B387, IF('Prediction Log'!$F387&lt;0.5, 'Prediction Log'!$C387, "PICK"))</f>
        <v/>
      </c>
      <c r="K387" s="62" t="str">
        <f>IF(ISBLANK(Games!B387), "",IF('Prediction Log'!$J387='Prediction Log'!$B387, 'Prediction Log'!$F387, 1-'Prediction Log'!$F387))</f>
        <v/>
      </c>
      <c r="L387" s="28" t="str">
        <f>IF(ISBLANK(Games!$B387), "",Games!I387)</f>
        <v/>
      </c>
      <c r="P387" s="48" t="str">
        <f>IF(ISBLANK('Prediction Log'!$N387), "",'Prediction Log'!$O387-'Prediction Log'!$N387)</f>
        <v/>
      </c>
      <c r="Q387" s="55" t="str">
        <f>IF(ISBLANK('Prediction Log'!$N387), "",IF('Prediction Log'!$M387&lt;&gt;'Prediction Log'!$H387, "Y", IF(AND('Prediction Log'!$M387='Prediction Log'!$H387, ABS((-1*'Prediction Log'!$P387))&gt;ABS('Prediction Log'!$D387)), "Y", IF('Prediction Log'!$D387='Prediction Log'!$P387, "PUSH", "N"))))</f>
        <v/>
      </c>
      <c r="R387" s="56" t="str">
        <f>IF(ISBLANK('Prediction Log'!$M387), "",IF('Prediction Log'!$P387&lt;'Prediction Log'!$D387, "Y", IF('Prediction Log'!$P387='Prediction Log'!$D387, "PUSH", "N")))</f>
        <v/>
      </c>
      <c r="S387" s="56" t="str">
        <f>IF(ISBLANK('Prediction Log'!$M387), "",IF('Prediction Log'!$P387&lt;'Prediction Log'!$E387, "Y", IF('Prediction Log'!$P387='Prediction Log'!$E387, "PUSH", "N")))</f>
        <v/>
      </c>
      <c r="T387" s="66" t="str">
        <f>IF(ISBLANK('Prediction Log'!$M387), "",IF('Prediction Log'!$J387='Prediction Log'!$M387, "Y", "N"))</f>
        <v/>
      </c>
      <c r="U387" s="57" t="str">
        <f>IF(ISBLANK('Prediction Log'!$M387),"",IF('Prediction Log'!$M387='Prediction Log'!$H387, "Y", "N"))</f>
        <v/>
      </c>
      <c r="V387" s="52" t="str">
        <f>IF(ISBLANK('Prediction Log'!$M387), "",IF('Prediction Log'!$H387&lt;&gt;'Prediction Log'!$M387, "Y",IF(AND('Prediction Log'!$D387&gt;0, 'Prediction Log'!$P387&gt;'Prediction Log'!$D387), "Y", IF(AND('Prediction Log'!$D387&lt;0, 'Prediction Log'!$P387&lt;'Prediction Log'!$D387), "Y", IF('Prediction Log'!$P387='Prediction Log'!$D387, "PUSH", "N")))))</f>
        <v/>
      </c>
      <c r="W387" s="53" t="str">
        <f>IF(ISBLANK('Prediction Log'!$M387), "",IF(AND('Prediction Log'!$U387="Y", 'Prediction Log'!$V387="Y"), "Y", "N"))</f>
        <v/>
      </c>
      <c r="X387" s="54" t="str">
        <f>IF(ISBLANK('Prediction Log'!$M387),"",IF('Prediction Log'!$M387='Prediction Log'!$I387, "Y", "N"))</f>
        <v/>
      </c>
      <c r="Y387" s="54" t="str">
        <f>IF(ISBLANK('Prediction Log'!$M387), "", IF('Prediction Log'!$Z387="N", "N", "Y"))</f>
        <v/>
      </c>
      <c r="Z387" s="54" t="str">
        <f>IF(ISBLANK('Prediction Log'!$M387), "",IF('Prediction Log'!$I387&lt;&gt;'Prediction Log'!$M387, "Y",IF(AND('Prediction Log'!$E387&gt;0, 'Prediction Log'!$P387&gt;'Prediction Log'!$E387), "Y", IF(AND('Prediction Log'!$E387&lt;0, 'Prediction Log'!$P387&lt;'Prediction Log'!$E387), "Y", IF('Prediction Log'!$P387='Prediction Log'!$E387, "PUSH", "N")))))</f>
        <v/>
      </c>
      <c r="AA387" s="54" t="str">
        <f>IF(ISBLANK('Prediction Log'!$M387), "",IF(AND('Prediction Log'!$X387="Y", 'Prediction Log'!$Z387="Y"), "Y", "N"))</f>
        <v/>
      </c>
      <c r="AB387" s="53" t="str">
        <f>IF(ISBLANK('Prediction Log'!$M387), "",IF('Prediction Log'!$D387&gt;0, 'Prediction Log'!$P387-'Prediction Log'!$D387, IF('Prediction Log'!$D387&lt;0, -'Prediction Log'!$P387+'Prediction Log'!$D387, "NA")))</f>
        <v/>
      </c>
      <c r="AC387" s="53" t="str">
        <f>IF(ISBLANK('Prediction Log'!$M387), "",ABS('Prediction Log'!$AB387))</f>
        <v/>
      </c>
      <c r="AD387" s="54" t="str">
        <f>IF(ISBLANK('Prediction Log'!$M387), "",IF('Prediction Log'!$E387&gt;0, 'Prediction Log'!$P387-'Prediction Log'!$E387, IF('Prediction Log'!$E387&lt;0, -'Prediction Log'!$P387+'Prediction Log'!$E387, "NA")))</f>
        <v/>
      </c>
      <c r="AE387" s="54" t="str">
        <f>IF(ISBLANK('Prediction Log'!$M387), "",ABS('Prediction Log'!$AD387))</f>
        <v/>
      </c>
    </row>
    <row r="388" spans="1:31" x14ac:dyDescent="0.45">
      <c r="A388" t="str">
        <f>IF(ISBLANK(Games!$B388), "",Games!A388)</f>
        <v/>
      </c>
      <c r="B388" t="str">
        <f>IF(ISBLANK(Games!$B388), "",Games!B388)</f>
        <v/>
      </c>
      <c r="C388" t="str">
        <f>IF(ISBLANK(Games!$B388), "",Games!C388)</f>
        <v/>
      </c>
      <c r="D388" t="str">
        <f>IF(ISBLANK(Games!$B388), "",Games!D388)</f>
        <v/>
      </c>
      <c r="E388" t="str">
        <f>IF(ISBLANK(Games!$B388), "",Games!E388)</f>
        <v/>
      </c>
      <c r="F388" s="30">
        <f>'Calc - Win Probability'!N388</f>
        <v>0</v>
      </c>
      <c r="G388" s="28">
        <f>Games!H388</f>
        <v>0</v>
      </c>
      <c r="H388" s="64" t="str">
        <f>IF(ISBLANK(Games!B388), "", IF('Prediction Log'!$D388&lt;0, 'Prediction Log'!$B388, 'Prediction Log'!$C388))</f>
        <v/>
      </c>
      <c r="I388" s="60" t="str">
        <f>IF(ISBLANK(Games!$B388), "",Games!F388)</f>
        <v/>
      </c>
      <c r="J388" s="60" t="str">
        <f>IF('Prediction Log'!$F388&gt;0.5, 'Prediction Log'!$B388, IF('Prediction Log'!$F388&lt;0.5, 'Prediction Log'!$C388, "PICK"))</f>
        <v/>
      </c>
      <c r="K388" s="62" t="str">
        <f>IF(ISBLANK(Games!B388), "",IF('Prediction Log'!$J388='Prediction Log'!$B388, 'Prediction Log'!$F388, 1-'Prediction Log'!$F388))</f>
        <v/>
      </c>
      <c r="L388" s="28" t="str">
        <f>IF(ISBLANK(Games!$B388), "",Games!I388)</f>
        <v/>
      </c>
      <c r="P388" s="48" t="str">
        <f>IF(ISBLANK('Prediction Log'!$N388), "",'Prediction Log'!$O388-'Prediction Log'!$N388)</f>
        <v/>
      </c>
      <c r="Q388" s="55" t="str">
        <f>IF(ISBLANK('Prediction Log'!$N388), "",IF('Prediction Log'!$M388&lt;&gt;'Prediction Log'!$H388, "Y", IF(AND('Prediction Log'!$M388='Prediction Log'!$H388, ABS((-1*'Prediction Log'!$P388))&gt;ABS('Prediction Log'!$D388)), "Y", IF('Prediction Log'!$D388='Prediction Log'!$P388, "PUSH", "N"))))</f>
        <v/>
      </c>
      <c r="R388" s="56" t="str">
        <f>IF(ISBLANK('Prediction Log'!$M388), "",IF('Prediction Log'!$P388&lt;'Prediction Log'!$D388, "Y", IF('Prediction Log'!$P388='Prediction Log'!$D388, "PUSH", "N")))</f>
        <v/>
      </c>
      <c r="S388" s="56" t="str">
        <f>IF(ISBLANK('Prediction Log'!$M388), "",IF('Prediction Log'!$P388&lt;'Prediction Log'!$E388, "Y", IF('Prediction Log'!$P388='Prediction Log'!$E388, "PUSH", "N")))</f>
        <v/>
      </c>
      <c r="T388" s="66" t="str">
        <f>IF(ISBLANK('Prediction Log'!$M388), "",IF('Prediction Log'!$J388='Prediction Log'!$M388, "Y", "N"))</f>
        <v/>
      </c>
      <c r="U388" s="57" t="str">
        <f>IF(ISBLANK('Prediction Log'!$M388),"",IF('Prediction Log'!$M388='Prediction Log'!$H388, "Y", "N"))</f>
        <v/>
      </c>
      <c r="V388" s="52" t="str">
        <f>IF(ISBLANK('Prediction Log'!$M388), "",IF('Prediction Log'!$H388&lt;&gt;'Prediction Log'!$M388, "Y",IF(AND('Prediction Log'!$D388&gt;0, 'Prediction Log'!$P388&gt;'Prediction Log'!$D388), "Y", IF(AND('Prediction Log'!$D388&lt;0, 'Prediction Log'!$P388&lt;'Prediction Log'!$D388), "Y", IF('Prediction Log'!$P388='Prediction Log'!$D388, "PUSH", "N")))))</f>
        <v/>
      </c>
      <c r="W388" s="53" t="str">
        <f>IF(ISBLANK('Prediction Log'!$M388), "",IF(AND('Prediction Log'!$U388="Y", 'Prediction Log'!$V388="Y"), "Y", "N"))</f>
        <v/>
      </c>
      <c r="X388" s="54" t="str">
        <f>IF(ISBLANK('Prediction Log'!$M388),"",IF('Prediction Log'!$M388='Prediction Log'!$I388, "Y", "N"))</f>
        <v/>
      </c>
      <c r="Y388" s="54" t="str">
        <f>IF(ISBLANK('Prediction Log'!$M388), "", IF('Prediction Log'!$Z388="N", "N", "Y"))</f>
        <v/>
      </c>
      <c r="Z388" s="54" t="str">
        <f>IF(ISBLANK('Prediction Log'!$M388), "",IF('Prediction Log'!$I388&lt;&gt;'Prediction Log'!$M388, "Y",IF(AND('Prediction Log'!$E388&gt;0, 'Prediction Log'!$P388&gt;'Prediction Log'!$E388), "Y", IF(AND('Prediction Log'!$E388&lt;0, 'Prediction Log'!$P388&lt;'Prediction Log'!$E388), "Y", IF('Prediction Log'!$P388='Prediction Log'!$E388, "PUSH", "N")))))</f>
        <v/>
      </c>
      <c r="AA388" s="54" t="str">
        <f>IF(ISBLANK('Prediction Log'!$M388), "",IF(AND('Prediction Log'!$X388="Y", 'Prediction Log'!$Z388="Y"), "Y", "N"))</f>
        <v/>
      </c>
      <c r="AB388" s="53" t="str">
        <f>IF(ISBLANK('Prediction Log'!$M388), "",IF('Prediction Log'!$D388&gt;0, 'Prediction Log'!$P388-'Prediction Log'!$D388, IF('Prediction Log'!$D388&lt;0, -'Prediction Log'!$P388+'Prediction Log'!$D388, "NA")))</f>
        <v/>
      </c>
      <c r="AC388" s="53" t="str">
        <f>IF(ISBLANK('Prediction Log'!$M388), "",ABS('Prediction Log'!$AB388))</f>
        <v/>
      </c>
      <c r="AD388" s="54" t="str">
        <f>IF(ISBLANK('Prediction Log'!$M388), "",IF('Prediction Log'!$E388&gt;0, 'Prediction Log'!$P388-'Prediction Log'!$E388, IF('Prediction Log'!$E388&lt;0, -'Prediction Log'!$P388+'Prediction Log'!$E388, "NA")))</f>
        <v/>
      </c>
      <c r="AE388" s="54" t="str">
        <f>IF(ISBLANK('Prediction Log'!$M388), "",ABS('Prediction Log'!$AD388))</f>
        <v/>
      </c>
    </row>
    <row r="389" spans="1:31" x14ac:dyDescent="0.45">
      <c r="A389" t="str">
        <f>IF(ISBLANK(Games!$B389), "",Games!A389)</f>
        <v/>
      </c>
      <c r="B389" t="str">
        <f>IF(ISBLANK(Games!$B389), "",Games!B389)</f>
        <v/>
      </c>
      <c r="C389" t="str">
        <f>IF(ISBLANK(Games!$B389), "",Games!C389)</f>
        <v/>
      </c>
      <c r="D389" t="str">
        <f>IF(ISBLANK(Games!$B389), "",Games!D389)</f>
        <v/>
      </c>
      <c r="E389" t="str">
        <f>IF(ISBLANK(Games!$B389), "",Games!E389)</f>
        <v/>
      </c>
      <c r="F389" s="30">
        <f>'Calc - Win Probability'!N389</f>
        <v>0</v>
      </c>
      <c r="G389" s="28">
        <f>Games!H389</f>
        <v>0</v>
      </c>
      <c r="H389" s="64" t="str">
        <f>IF(ISBLANK(Games!B389), "", IF('Prediction Log'!$D389&lt;0, 'Prediction Log'!$B389, 'Prediction Log'!$C389))</f>
        <v/>
      </c>
      <c r="I389" s="60" t="str">
        <f>IF(ISBLANK(Games!$B389), "",Games!F389)</f>
        <v/>
      </c>
      <c r="J389" s="60" t="str">
        <f>IF('Prediction Log'!$F389&gt;0.5, 'Prediction Log'!$B389, IF('Prediction Log'!$F389&lt;0.5, 'Prediction Log'!$C389, "PICK"))</f>
        <v/>
      </c>
      <c r="K389" s="62" t="str">
        <f>IF(ISBLANK(Games!B389), "",IF('Prediction Log'!$J389='Prediction Log'!$B389, 'Prediction Log'!$F389, 1-'Prediction Log'!$F389))</f>
        <v/>
      </c>
      <c r="L389" s="28" t="str">
        <f>IF(ISBLANK(Games!$B389), "",Games!I389)</f>
        <v/>
      </c>
      <c r="P389" s="48" t="str">
        <f>IF(ISBLANK('Prediction Log'!$N389), "",'Prediction Log'!$O389-'Prediction Log'!$N389)</f>
        <v/>
      </c>
      <c r="Q389" s="55" t="str">
        <f>IF(ISBLANK('Prediction Log'!$N389), "",IF('Prediction Log'!$M389&lt;&gt;'Prediction Log'!$H389, "Y", IF(AND('Prediction Log'!$M389='Prediction Log'!$H389, ABS((-1*'Prediction Log'!$P389))&gt;ABS('Prediction Log'!$D389)), "Y", IF('Prediction Log'!$D389='Prediction Log'!$P389, "PUSH", "N"))))</f>
        <v/>
      </c>
      <c r="R389" s="56" t="str">
        <f>IF(ISBLANK('Prediction Log'!$M389), "",IF('Prediction Log'!$P389&lt;'Prediction Log'!$D389, "Y", IF('Prediction Log'!$P389='Prediction Log'!$D389, "PUSH", "N")))</f>
        <v/>
      </c>
      <c r="S389" s="56" t="str">
        <f>IF(ISBLANK('Prediction Log'!$M389), "",IF('Prediction Log'!$P389&lt;'Prediction Log'!$E389, "Y", IF('Prediction Log'!$P389='Prediction Log'!$E389, "PUSH", "N")))</f>
        <v/>
      </c>
      <c r="T389" s="66" t="str">
        <f>IF(ISBLANK('Prediction Log'!$M389), "",IF('Prediction Log'!$J389='Prediction Log'!$M389, "Y", "N"))</f>
        <v/>
      </c>
      <c r="U389" s="57" t="str">
        <f>IF(ISBLANK('Prediction Log'!$M389),"",IF('Prediction Log'!$M389='Prediction Log'!$H389, "Y", "N"))</f>
        <v/>
      </c>
      <c r="V389" s="52" t="str">
        <f>IF(ISBLANK('Prediction Log'!$M389), "",IF('Prediction Log'!$H389&lt;&gt;'Prediction Log'!$M389, "Y",IF(AND('Prediction Log'!$D389&gt;0, 'Prediction Log'!$P389&gt;'Prediction Log'!$D389), "Y", IF(AND('Prediction Log'!$D389&lt;0, 'Prediction Log'!$P389&lt;'Prediction Log'!$D389), "Y", IF('Prediction Log'!$P389='Prediction Log'!$D389, "PUSH", "N")))))</f>
        <v/>
      </c>
      <c r="W389" s="53" t="str">
        <f>IF(ISBLANK('Prediction Log'!$M389), "",IF(AND('Prediction Log'!$U389="Y", 'Prediction Log'!$V389="Y"), "Y", "N"))</f>
        <v/>
      </c>
      <c r="X389" s="54" t="str">
        <f>IF(ISBLANK('Prediction Log'!$M389),"",IF('Prediction Log'!$M389='Prediction Log'!$I389, "Y", "N"))</f>
        <v/>
      </c>
      <c r="Y389" s="54" t="str">
        <f>IF(ISBLANK('Prediction Log'!$M389), "", IF('Prediction Log'!$Z389="N", "N", "Y"))</f>
        <v/>
      </c>
      <c r="Z389" s="54" t="str">
        <f>IF(ISBLANK('Prediction Log'!$M389), "",IF('Prediction Log'!$I389&lt;&gt;'Prediction Log'!$M389, "Y",IF(AND('Prediction Log'!$E389&gt;0, 'Prediction Log'!$P389&gt;'Prediction Log'!$E389), "Y", IF(AND('Prediction Log'!$E389&lt;0, 'Prediction Log'!$P389&lt;'Prediction Log'!$E389), "Y", IF('Prediction Log'!$P389='Prediction Log'!$E389, "PUSH", "N")))))</f>
        <v/>
      </c>
      <c r="AA389" s="54" t="str">
        <f>IF(ISBLANK('Prediction Log'!$M389), "",IF(AND('Prediction Log'!$X389="Y", 'Prediction Log'!$Z389="Y"), "Y", "N"))</f>
        <v/>
      </c>
      <c r="AB389" s="53" t="str">
        <f>IF(ISBLANK('Prediction Log'!$M389), "",IF('Prediction Log'!$D389&gt;0, 'Prediction Log'!$P389-'Prediction Log'!$D389, IF('Prediction Log'!$D389&lt;0, -'Prediction Log'!$P389+'Prediction Log'!$D389, "NA")))</f>
        <v/>
      </c>
      <c r="AC389" s="53" t="str">
        <f>IF(ISBLANK('Prediction Log'!$M389), "",ABS('Prediction Log'!$AB389))</f>
        <v/>
      </c>
      <c r="AD389" s="54" t="str">
        <f>IF(ISBLANK('Prediction Log'!$M389), "",IF('Prediction Log'!$E389&gt;0, 'Prediction Log'!$P389-'Prediction Log'!$E389, IF('Prediction Log'!$E389&lt;0, -'Prediction Log'!$P389+'Prediction Log'!$E389, "NA")))</f>
        <v/>
      </c>
      <c r="AE389" s="54" t="str">
        <f>IF(ISBLANK('Prediction Log'!$M389), "",ABS('Prediction Log'!$AD389))</f>
        <v/>
      </c>
    </row>
    <row r="390" spans="1:31" x14ac:dyDescent="0.45">
      <c r="A390" t="str">
        <f>IF(ISBLANK(Games!$B390), "",Games!A390)</f>
        <v/>
      </c>
      <c r="B390" t="str">
        <f>IF(ISBLANK(Games!$B390), "",Games!B390)</f>
        <v/>
      </c>
      <c r="C390" t="str">
        <f>IF(ISBLANK(Games!$B390), "",Games!C390)</f>
        <v/>
      </c>
      <c r="D390" t="str">
        <f>IF(ISBLANK(Games!$B390), "",Games!D390)</f>
        <v/>
      </c>
      <c r="E390" t="str">
        <f>IF(ISBLANK(Games!$B390), "",Games!E390)</f>
        <v/>
      </c>
      <c r="F390" s="30">
        <f>'Calc - Win Probability'!N390</f>
        <v>0</v>
      </c>
      <c r="G390" s="28">
        <f>Games!H390</f>
        <v>0</v>
      </c>
      <c r="H390" s="64" t="str">
        <f>IF(ISBLANK(Games!B390), "", IF('Prediction Log'!$D390&lt;0, 'Prediction Log'!$B390, 'Prediction Log'!$C390))</f>
        <v/>
      </c>
      <c r="I390" s="60" t="str">
        <f>IF(ISBLANK(Games!$B390), "",Games!F390)</f>
        <v/>
      </c>
      <c r="J390" s="60" t="str">
        <f>IF('Prediction Log'!$F390&gt;0.5, 'Prediction Log'!$B390, IF('Prediction Log'!$F390&lt;0.5, 'Prediction Log'!$C390, "PICK"))</f>
        <v/>
      </c>
      <c r="K390" s="62" t="str">
        <f>IF(ISBLANK(Games!B390), "",IF('Prediction Log'!$J390='Prediction Log'!$B390, 'Prediction Log'!$F390, 1-'Prediction Log'!$F390))</f>
        <v/>
      </c>
      <c r="L390" s="28" t="str">
        <f>IF(ISBLANK(Games!$B390), "",Games!I390)</f>
        <v/>
      </c>
      <c r="P390" s="48" t="str">
        <f>IF(ISBLANK('Prediction Log'!$N390), "",'Prediction Log'!$O390-'Prediction Log'!$N390)</f>
        <v/>
      </c>
      <c r="Q390" s="55" t="str">
        <f>IF(ISBLANK('Prediction Log'!$N390), "",IF('Prediction Log'!$M390&lt;&gt;'Prediction Log'!$H390, "Y", IF(AND('Prediction Log'!$M390='Prediction Log'!$H390, ABS((-1*'Prediction Log'!$P390))&gt;ABS('Prediction Log'!$D390)), "Y", IF('Prediction Log'!$D390='Prediction Log'!$P390, "PUSH", "N"))))</f>
        <v/>
      </c>
      <c r="R390" s="56" t="str">
        <f>IF(ISBLANK('Prediction Log'!$M390), "",IF('Prediction Log'!$P390&lt;'Prediction Log'!$D390, "Y", IF('Prediction Log'!$P390='Prediction Log'!$D390, "PUSH", "N")))</f>
        <v/>
      </c>
      <c r="S390" s="56" t="str">
        <f>IF(ISBLANK('Prediction Log'!$M390), "",IF('Prediction Log'!$P390&lt;'Prediction Log'!$E390, "Y", IF('Prediction Log'!$P390='Prediction Log'!$E390, "PUSH", "N")))</f>
        <v/>
      </c>
      <c r="T390" s="66" t="str">
        <f>IF(ISBLANK('Prediction Log'!$M390), "",IF('Prediction Log'!$J390='Prediction Log'!$M390, "Y", "N"))</f>
        <v/>
      </c>
      <c r="U390" s="57" t="str">
        <f>IF(ISBLANK('Prediction Log'!$M390),"",IF('Prediction Log'!$M390='Prediction Log'!$H390, "Y", "N"))</f>
        <v/>
      </c>
      <c r="V390" s="52" t="str">
        <f>IF(ISBLANK('Prediction Log'!$M390), "",IF('Prediction Log'!$H390&lt;&gt;'Prediction Log'!$M390, "Y",IF(AND('Prediction Log'!$D390&gt;0, 'Prediction Log'!$P390&gt;'Prediction Log'!$D390), "Y", IF(AND('Prediction Log'!$D390&lt;0, 'Prediction Log'!$P390&lt;'Prediction Log'!$D390), "Y", IF('Prediction Log'!$P390='Prediction Log'!$D390, "PUSH", "N")))))</f>
        <v/>
      </c>
      <c r="W390" s="53" t="str">
        <f>IF(ISBLANK('Prediction Log'!$M390), "",IF(AND('Prediction Log'!$U390="Y", 'Prediction Log'!$V390="Y"), "Y", "N"))</f>
        <v/>
      </c>
      <c r="X390" s="54" t="str">
        <f>IF(ISBLANK('Prediction Log'!$M390),"",IF('Prediction Log'!$M390='Prediction Log'!$I390, "Y", "N"))</f>
        <v/>
      </c>
      <c r="Y390" s="54" t="str">
        <f>IF(ISBLANK('Prediction Log'!$M390), "", IF('Prediction Log'!$Z390="N", "N", "Y"))</f>
        <v/>
      </c>
      <c r="Z390" s="54" t="str">
        <f>IF(ISBLANK('Prediction Log'!$M390), "",IF('Prediction Log'!$I390&lt;&gt;'Prediction Log'!$M390, "Y",IF(AND('Prediction Log'!$E390&gt;0, 'Prediction Log'!$P390&gt;'Prediction Log'!$E390), "Y", IF(AND('Prediction Log'!$E390&lt;0, 'Prediction Log'!$P390&lt;'Prediction Log'!$E390), "Y", IF('Prediction Log'!$P390='Prediction Log'!$E390, "PUSH", "N")))))</f>
        <v/>
      </c>
      <c r="AA390" s="54" t="str">
        <f>IF(ISBLANK('Prediction Log'!$M390), "",IF(AND('Prediction Log'!$X390="Y", 'Prediction Log'!$Z390="Y"), "Y", "N"))</f>
        <v/>
      </c>
      <c r="AB390" s="53" t="str">
        <f>IF(ISBLANK('Prediction Log'!$M390), "",IF('Prediction Log'!$D390&gt;0, 'Prediction Log'!$P390-'Prediction Log'!$D390, IF('Prediction Log'!$D390&lt;0, -'Prediction Log'!$P390+'Prediction Log'!$D390, "NA")))</f>
        <v/>
      </c>
      <c r="AC390" s="53" t="str">
        <f>IF(ISBLANK('Prediction Log'!$M390), "",ABS('Prediction Log'!$AB390))</f>
        <v/>
      </c>
      <c r="AD390" s="54" t="str">
        <f>IF(ISBLANK('Prediction Log'!$M390), "",IF('Prediction Log'!$E390&gt;0, 'Prediction Log'!$P390-'Prediction Log'!$E390, IF('Prediction Log'!$E390&lt;0, -'Prediction Log'!$P390+'Prediction Log'!$E390, "NA")))</f>
        <v/>
      </c>
      <c r="AE390" s="54" t="str">
        <f>IF(ISBLANK('Prediction Log'!$M390), "",ABS('Prediction Log'!$AD390))</f>
        <v/>
      </c>
    </row>
    <row r="391" spans="1:31" x14ac:dyDescent="0.45">
      <c r="A391" t="str">
        <f>IF(ISBLANK(Games!$B391), "",Games!A391)</f>
        <v/>
      </c>
      <c r="B391" t="str">
        <f>IF(ISBLANK(Games!$B391), "",Games!B391)</f>
        <v/>
      </c>
      <c r="C391" t="str">
        <f>IF(ISBLANK(Games!$B391), "",Games!C391)</f>
        <v/>
      </c>
      <c r="D391" t="str">
        <f>IF(ISBLANK(Games!$B391), "",Games!D391)</f>
        <v/>
      </c>
      <c r="E391" t="str">
        <f>IF(ISBLANK(Games!$B391), "",Games!E391)</f>
        <v/>
      </c>
      <c r="F391" s="30">
        <f>'Calc - Win Probability'!N391</f>
        <v>0</v>
      </c>
      <c r="G391" s="28">
        <f>Games!H391</f>
        <v>0</v>
      </c>
      <c r="H391" s="64" t="str">
        <f>IF(ISBLANK(Games!B391), "", IF('Prediction Log'!$D391&lt;0, 'Prediction Log'!$B391, 'Prediction Log'!$C391))</f>
        <v/>
      </c>
      <c r="I391" s="60" t="str">
        <f>IF(ISBLANK(Games!$B391), "",Games!F391)</f>
        <v/>
      </c>
      <c r="J391" s="60" t="str">
        <f>IF('Prediction Log'!$F391&gt;0.5, 'Prediction Log'!$B391, IF('Prediction Log'!$F391&lt;0.5, 'Prediction Log'!$C391, "PICK"))</f>
        <v/>
      </c>
      <c r="K391" s="62" t="str">
        <f>IF(ISBLANK(Games!B391), "",IF('Prediction Log'!$J391='Prediction Log'!$B391, 'Prediction Log'!$F391, 1-'Prediction Log'!$F391))</f>
        <v/>
      </c>
      <c r="L391" s="28" t="str">
        <f>IF(ISBLANK(Games!$B391), "",Games!I391)</f>
        <v/>
      </c>
      <c r="P391" s="48" t="str">
        <f>IF(ISBLANK('Prediction Log'!$N391), "",'Prediction Log'!$O391-'Prediction Log'!$N391)</f>
        <v/>
      </c>
      <c r="Q391" s="55" t="str">
        <f>IF(ISBLANK('Prediction Log'!$N391), "",IF('Prediction Log'!$M391&lt;&gt;'Prediction Log'!$H391, "Y", IF(AND('Prediction Log'!$M391='Prediction Log'!$H391, ABS((-1*'Prediction Log'!$P391))&gt;ABS('Prediction Log'!$D391)), "Y", IF('Prediction Log'!$D391='Prediction Log'!$P391, "PUSH", "N"))))</f>
        <v/>
      </c>
      <c r="R391" s="56" t="str">
        <f>IF(ISBLANK('Prediction Log'!$M391), "",IF('Prediction Log'!$P391&lt;'Prediction Log'!$D391, "Y", IF('Prediction Log'!$P391='Prediction Log'!$D391, "PUSH", "N")))</f>
        <v/>
      </c>
      <c r="S391" s="56" t="str">
        <f>IF(ISBLANK('Prediction Log'!$M391), "",IF('Prediction Log'!$P391&lt;'Prediction Log'!$E391, "Y", IF('Prediction Log'!$P391='Prediction Log'!$E391, "PUSH", "N")))</f>
        <v/>
      </c>
      <c r="T391" s="66" t="str">
        <f>IF(ISBLANK('Prediction Log'!$M391), "",IF('Prediction Log'!$J391='Prediction Log'!$M391, "Y", "N"))</f>
        <v/>
      </c>
      <c r="U391" s="57" t="str">
        <f>IF(ISBLANK('Prediction Log'!$M391),"",IF('Prediction Log'!$M391='Prediction Log'!$H391, "Y", "N"))</f>
        <v/>
      </c>
      <c r="V391" s="52" t="str">
        <f>IF(ISBLANK('Prediction Log'!$M391), "",IF('Prediction Log'!$H391&lt;&gt;'Prediction Log'!$M391, "Y",IF(AND('Prediction Log'!$D391&gt;0, 'Prediction Log'!$P391&gt;'Prediction Log'!$D391), "Y", IF(AND('Prediction Log'!$D391&lt;0, 'Prediction Log'!$P391&lt;'Prediction Log'!$D391), "Y", IF('Prediction Log'!$P391='Prediction Log'!$D391, "PUSH", "N")))))</f>
        <v/>
      </c>
      <c r="W391" s="53" t="str">
        <f>IF(ISBLANK('Prediction Log'!$M391), "",IF(AND('Prediction Log'!$U391="Y", 'Prediction Log'!$V391="Y"), "Y", "N"))</f>
        <v/>
      </c>
      <c r="X391" s="54" t="str">
        <f>IF(ISBLANK('Prediction Log'!$M391),"",IF('Prediction Log'!$M391='Prediction Log'!$I391, "Y", "N"))</f>
        <v/>
      </c>
      <c r="Y391" s="54" t="str">
        <f>IF(ISBLANK('Prediction Log'!$M391), "", IF('Prediction Log'!$Z391="N", "N", "Y"))</f>
        <v/>
      </c>
      <c r="Z391" s="54" t="str">
        <f>IF(ISBLANK('Prediction Log'!$M391), "",IF('Prediction Log'!$I391&lt;&gt;'Prediction Log'!$M391, "Y",IF(AND('Prediction Log'!$E391&gt;0, 'Prediction Log'!$P391&gt;'Prediction Log'!$E391), "Y", IF(AND('Prediction Log'!$E391&lt;0, 'Prediction Log'!$P391&lt;'Prediction Log'!$E391), "Y", IF('Prediction Log'!$P391='Prediction Log'!$E391, "PUSH", "N")))))</f>
        <v/>
      </c>
      <c r="AA391" s="54" t="str">
        <f>IF(ISBLANK('Prediction Log'!$M391), "",IF(AND('Prediction Log'!$X391="Y", 'Prediction Log'!$Z391="Y"), "Y", "N"))</f>
        <v/>
      </c>
      <c r="AB391" s="53" t="str">
        <f>IF(ISBLANK('Prediction Log'!$M391), "",IF('Prediction Log'!$D391&gt;0, 'Prediction Log'!$P391-'Prediction Log'!$D391, IF('Prediction Log'!$D391&lt;0, -'Prediction Log'!$P391+'Prediction Log'!$D391, "NA")))</f>
        <v/>
      </c>
      <c r="AC391" s="53" t="str">
        <f>IF(ISBLANK('Prediction Log'!$M391), "",ABS('Prediction Log'!$AB391))</f>
        <v/>
      </c>
      <c r="AD391" s="54" t="str">
        <f>IF(ISBLANK('Prediction Log'!$M391), "",IF('Prediction Log'!$E391&gt;0, 'Prediction Log'!$P391-'Prediction Log'!$E391, IF('Prediction Log'!$E391&lt;0, -'Prediction Log'!$P391+'Prediction Log'!$E391, "NA")))</f>
        <v/>
      </c>
      <c r="AE391" s="54" t="str">
        <f>IF(ISBLANK('Prediction Log'!$M391), "",ABS('Prediction Log'!$AD391))</f>
        <v/>
      </c>
    </row>
    <row r="392" spans="1:31" x14ac:dyDescent="0.45">
      <c r="A392" t="str">
        <f>IF(ISBLANK(Games!$B392), "",Games!A392)</f>
        <v/>
      </c>
      <c r="B392" t="str">
        <f>IF(ISBLANK(Games!$B392), "",Games!B392)</f>
        <v/>
      </c>
      <c r="C392" t="str">
        <f>IF(ISBLANK(Games!$B392), "",Games!C392)</f>
        <v/>
      </c>
      <c r="D392" t="str">
        <f>IF(ISBLANK(Games!$B392), "",Games!D392)</f>
        <v/>
      </c>
      <c r="E392" t="str">
        <f>IF(ISBLANK(Games!$B392), "",Games!E392)</f>
        <v/>
      </c>
      <c r="F392" s="30">
        <f>'Calc - Win Probability'!N392</f>
        <v>0</v>
      </c>
      <c r="G392" s="28">
        <f>Games!H392</f>
        <v>0</v>
      </c>
      <c r="H392" s="64" t="str">
        <f>IF(ISBLANK(Games!B392), "", IF('Prediction Log'!$D392&lt;0, 'Prediction Log'!$B392, 'Prediction Log'!$C392))</f>
        <v/>
      </c>
      <c r="I392" s="60" t="str">
        <f>IF(ISBLANK(Games!$B392), "",Games!F392)</f>
        <v/>
      </c>
      <c r="J392" s="60" t="str">
        <f>IF('Prediction Log'!$F392&gt;0.5, 'Prediction Log'!$B392, IF('Prediction Log'!$F392&lt;0.5, 'Prediction Log'!$C392, "PICK"))</f>
        <v/>
      </c>
      <c r="K392" s="62" t="str">
        <f>IF(ISBLANK(Games!B392), "",IF('Prediction Log'!$J392='Prediction Log'!$B392, 'Prediction Log'!$F392, 1-'Prediction Log'!$F392))</f>
        <v/>
      </c>
      <c r="L392" s="28" t="str">
        <f>IF(ISBLANK(Games!$B392), "",Games!I392)</f>
        <v/>
      </c>
      <c r="P392" s="48" t="str">
        <f>IF(ISBLANK('Prediction Log'!$N392), "",'Prediction Log'!$O392-'Prediction Log'!$N392)</f>
        <v/>
      </c>
      <c r="Q392" s="55" t="str">
        <f>IF(ISBLANK('Prediction Log'!$N392), "",IF('Prediction Log'!$M392&lt;&gt;'Prediction Log'!$H392, "Y", IF(AND('Prediction Log'!$M392='Prediction Log'!$H392, ABS((-1*'Prediction Log'!$P392))&gt;ABS('Prediction Log'!$D392)), "Y", IF('Prediction Log'!$D392='Prediction Log'!$P392, "PUSH", "N"))))</f>
        <v/>
      </c>
      <c r="R392" s="56" t="str">
        <f>IF(ISBLANK('Prediction Log'!$M392), "",IF('Prediction Log'!$P392&lt;'Prediction Log'!$D392, "Y", IF('Prediction Log'!$P392='Prediction Log'!$D392, "PUSH", "N")))</f>
        <v/>
      </c>
      <c r="S392" s="56" t="str">
        <f>IF(ISBLANK('Prediction Log'!$M392), "",IF('Prediction Log'!$P392&lt;'Prediction Log'!$E392, "Y", IF('Prediction Log'!$P392='Prediction Log'!$E392, "PUSH", "N")))</f>
        <v/>
      </c>
      <c r="T392" s="66" t="str">
        <f>IF(ISBLANK('Prediction Log'!$M392), "",IF('Prediction Log'!$J392='Prediction Log'!$M392, "Y", "N"))</f>
        <v/>
      </c>
      <c r="U392" s="57" t="str">
        <f>IF(ISBLANK('Prediction Log'!$M392),"",IF('Prediction Log'!$M392='Prediction Log'!$H392, "Y", "N"))</f>
        <v/>
      </c>
      <c r="V392" s="52" t="str">
        <f>IF(ISBLANK('Prediction Log'!$M392), "",IF('Prediction Log'!$H392&lt;&gt;'Prediction Log'!$M392, "Y",IF(AND('Prediction Log'!$D392&gt;0, 'Prediction Log'!$P392&gt;'Prediction Log'!$D392), "Y", IF(AND('Prediction Log'!$D392&lt;0, 'Prediction Log'!$P392&lt;'Prediction Log'!$D392), "Y", IF('Prediction Log'!$P392='Prediction Log'!$D392, "PUSH", "N")))))</f>
        <v/>
      </c>
      <c r="W392" s="53" t="str">
        <f>IF(ISBLANK('Prediction Log'!$M392), "",IF(AND('Prediction Log'!$U392="Y", 'Prediction Log'!$V392="Y"), "Y", "N"))</f>
        <v/>
      </c>
      <c r="X392" s="54" t="str">
        <f>IF(ISBLANK('Prediction Log'!$M392),"",IF('Prediction Log'!$M392='Prediction Log'!$I392, "Y", "N"))</f>
        <v/>
      </c>
      <c r="Y392" s="54" t="str">
        <f>IF(ISBLANK('Prediction Log'!$M392), "", IF('Prediction Log'!$Z392="N", "N", "Y"))</f>
        <v/>
      </c>
      <c r="Z392" s="54" t="str">
        <f>IF(ISBLANK('Prediction Log'!$M392), "",IF('Prediction Log'!$I392&lt;&gt;'Prediction Log'!$M392, "Y",IF(AND('Prediction Log'!$E392&gt;0, 'Prediction Log'!$P392&gt;'Prediction Log'!$E392), "Y", IF(AND('Prediction Log'!$E392&lt;0, 'Prediction Log'!$P392&lt;'Prediction Log'!$E392), "Y", IF('Prediction Log'!$P392='Prediction Log'!$E392, "PUSH", "N")))))</f>
        <v/>
      </c>
      <c r="AA392" s="54" t="str">
        <f>IF(ISBLANK('Prediction Log'!$M392), "",IF(AND('Prediction Log'!$X392="Y", 'Prediction Log'!$Z392="Y"), "Y", "N"))</f>
        <v/>
      </c>
      <c r="AB392" s="53" t="str">
        <f>IF(ISBLANK('Prediction Log'!$M392), "",IF('Prediction Log'!$D392&gt;0, 'Prediction Log'!$P392-'Prediction Log'!$D392, IF('Prediction Log'!$D392&lt;0, -'Prediction Log'!$P392+'Prediction Log'!$D392, "NA")))</f>
        <v/>
      </c>
      <c r="AC392" s="53" t="str">
        <f>IF(ISBLANK('Prediction Log'!$M392), "",ABS('Prediction Log'!$AB392))</f>
        <v/>
      </c>
      <c r="AD392" s="54" t="str">
        <f>IF(ISBLANK('Prediction Log'!$M392), "",IF('Prediction Log'!$E392&gt;0, 'Prediction Log'!$P392-'Prediction Log'!$E392, IF('Prediction Log'!$E392&lt;0, -'Prediction Log'!$P392+'Prediction Log'!$E392, "NA")))</f>
        <v/>
      </c>
      <c r="AE392" s="54" t="str">
        <f>IF(ISBLANK('Prediction Log'!$M392), "",ABS('Prediction Log'!$AD392))</f>
        <v/>
      </c>
    </row>
    <row r="393" spans="1:31" x14ac:dyDescent="0.45">
      <c r="A393" t="str">
        <f>IF(ISBLANK(Games!$B393), "",Games!A393)</f>
        <v/>
      </c>
      <c r="B393" t="str">
        <f>IF(ISBLANK(Games!$B393), "",Games!B393)</f>
        <v/>
      </c>
      <c r="C393" t="str">
        <f>IF(ISBLANK(Games!$B393), "",Games!C393)</f>
        <v/>
      </c>
      <c r="D393" t="str">
        <f>IF(ISBLANK(Games!$B393), "",Games!D393)</f>
        <v/>
      </c>
      <c r="E393" t="str">
        <f>IF(ISBLANK(Games!$B393), "",Games!E393)</f>
        <v/>
      </c>
      <c r="F393" s="30">
        <f>'Calc - Win Probability'!N393</f>
        <v>0</v>
      </c>
      <c r="G393" s="28">
        <f>Games!H393</f>
        <v>0</v>
      </c>
      <c r="H393" s="64" t="str">
        <f>IF(ISBLANK(Games!B393), "", IF('Prediction Log'!$D393&lt;0, 'Prediction Log'!$B393, 'Prediction Log'!$C393))</f>
        <v/>
      </c>
      <c r="I393" s="60" t="str">
        <f>IF(ISBLANK(Games!$B393), "",Games!F393)</f>
        <v/>
      </c>
      <c r="J393" s="60" t="str">
        <f>IF('Prediction Log'!$F393&gt;0.5, 'Prediction Log'!$B393, IF('Prediction Log'!$F393&lt;0.5, 'Prediction Log'!$C393, "PICK"))</f>
        <v/>
      </c>
      <c r="K393" s="62" t="str">
        <f>IF(ISBLANK(Games!B393), "",IF('Prediction Log'!$J393='Prediction Log'!$B393, 'Prediction Log'!$F393, 1-'Prediction Log'!$F393))</f>
        <v/>
      </c>
      <c r="L393" s="28" t="str">
        <f>IF(ISBLANK(Games!$B393), "",Games!I393)</f>
        <v/>
      </c>
      <c r="P393" s="48" t="str">
        <f>IF(ISBLANK('Prediction Log'!$N393), "",'Prediction Log'!$O393-'Prediction Log'!$N393)</f>
        <v/>
      </c>
      <c r="Q393" s="55" t="str">
        <f>IF(ISBLANK('Prediction Log'!$N393), "",IF('Prediction Log'!$M393&lt;&gt;'Prediction Log'!$H393, "Y", IF(AND('Prediction Log'!$M393='Prediction Log'!$H393, ABS((-1*'Prediction Log'!$P393))&gt;ABS('Prediction Log'!$D393)), "Y", IF('Prediction Log'!$D393='Prediction Log'!$P393, "PUSH", "N"))))</f>
        <v/>
      </c>
      <c r="R393" s="56" t="str">
        <f>IF(ISBLANK('Prediction Log'!$M393), "",IF('Prediction Log'!$P393&lt;'Prediction Log'!$D393, "Y", IF('Prediction Log'!$P393='Prediction Log'!$D393, "PUSH", "N")))</f>
        <v/>
      </c>
      <c r="S393" s="56" t="str">
        <f>IF(ISBLANK('Prediction Log'!$M393), "",IF('Prediction Log'!$P393&lt;'Prediction Log'!$E393, "Y", IF('Prediction Log'!$P393='Prediction Log'!$E393, "PUSH", "N")))</f>
        <v/>
      </c>
      <c r="T393" s="66" t="str">
        <f>IF(ISBLANK('Prediction Log'!$M393), "",IF('Prediction Log'!$J393='Prediction Log'!$M393, "Y", "N"))</f>
        <v/>
      </c>
      <c r="U393" s="57" t="str">
        <f>IF(ISBLANK('Prediction Log'!$M393),"",IF('Prediction Log'!$M393='Prediction Log'!$H393, "Y", "N"))</f>
        <v/>
      </c>
      <c r="V393" s="52" t="str">
        <f>IF(ISBLANK('Prediction Log'!$M393), "",IF('Prediction Log'!$H393&lt;&gt;'Prediction Log'!$M393, "Y",IF(AND('Prediction Log'!$D393&gt;0, 'Prediction Log'!$P393&gt;'Prediction Log'!$D393), "Y", IF(AND('Prediction Log'!$D393&lt;0, 'Prediction Log'!$P393&lt;'Prediction Log'!$D393), "Y", IF('Prediction Log'!$P393='Prediction Log'!$D393, "PUSH", "N")))))</f>
        <v/>
      </c>
      <c r="W393" s="53" t="str">
        <f>IF(ISBLANK('Prediction Log'!$M393), "",IF(AND('Prediction Log'!$U393="Y", 'Prediction Log'!$V393="Y"), "Y", "N"))</f>
        <v/>
      </c>
      <c r="X393" s="54" t="str">
        <f>IF(ISBLANK('Prediction Log'!$M393),"",IF('Prediction Log'!$M393='Prediction Log'!$I393, "Y", "N"))</f>
        <v/>
      </c>
      <c r="Y393" s="54" t="str">
        <f>IF(ISBLANK('Prediction Log'!$M393), "", IF('Prediction Log'!$Z393="N", "N", "Y"))</f>
        <v/>
      </c>
      <c r="Z393" s="54" t="str">
        <f>IF(ISBLANK('Prediction Log'!$M393), "",IF('Prediction Log'!$I393&lt;&gt;'Prediction Log'!$M393, "Y",IF(AND('Prediction Log'!$E393&gt;0, 'Prediction Log'!$P393&gt;'Prediction Log'!$E393), "Y", IF(AND('Prediction Log'!$E393&lt;0, 'Prediction Log'!$P393&lt;'Prediction Log'!$E393), "Y", IF('Prediction Log'!$P393='Prediction Log'!$E393, "PUSH", "N")))))</f>
        <v/>
      </c>
      <c r="AA393" s="54" t="str">
        <f>IF(ISBLANK('Prediction Log'!$M393), "",IF(AND('Prediction Log'!$X393="Y", 'Prediction Log'!$Z393="Y"), "Y", "N"))</f>
        <v/>
      </c>
      <c r="AB393" s="53" t="str">
        <f>IF(ISBLANK('Prediction Log'!$M393), "",IF('Prediction Log'!$D393&gt;0, 'Prediction Log'!$P393-'Prediction Log'!$D393, IF('Prediction Log'!$D393&lt;0, -'Prediction Log'!$P393+'Prediction Log'!$D393, "NA")))</f>
        <v/>
      </c>
      <c r="AC393" s="53" t="str">
        <f>IF(ISBLANK('Prediction Log'!$M393), "",ABS('Prediction Log'!$AB393))</f>
        <v/>
      </c>
      <c r="AD393" s="54" t="str">
        <f>IF(ISBLANK('Prediction Log'!$M393), "",IF('Prediction Log'!$E393&gt;0, 'Prediction Log'!$P393-'Prediction Log'!$E393, IF('Prediction Log'!$E393&lt;0, -'Prediction Log'!$P393+'Prediction Log'!$E393, "NA")))</f>
        <v/>
      </c>
      <c r="AE393" s="54" t="str">
        <f>IF(ISBLANK('Prediction Log'!$M393), "",ABS('Prediction Log'!$AD393))</f>
        <v/>
      </c>
    </row>
    <row r="394" spans="1:31" x14ac:dyDescent="0.45">
      <c r="A394" t="str">
        <f>IF(ISBLANK(Games!$B394), "",Games!A394)</f>
        <v/>
      </c>
      <c r="B394" t="str">
        <f>IF(ISBLANK(Games!$B394), "",Games!B394)</f>
        <v/>
      </c>
      <c r="C394" t="str">
        <f>IF(ISBLANK(Games!$B394), "",Games!C394)</f>
        <v/>
      </c>
      <c r="D394" t="str">
        <f>IF(ISBLANK(Games!$B394), "",Games!D394)</f>
        <v/>
      </c>
      <c r="E394" t="str">
        <f>IF(ISBLANK(Games!$B394), "",Games!E394)</f>
        <v/>
      </c>
      <c r="F394" s="30">
        <f>'Calc - Win Probability'!N394</f>
        <v>0</v>
      </c>
      <c r="G394" s="28">
        <f>Games!H394</f>
        <v>0</v>
      </c>
      <c r="H394" s="64" t="str">
        <f>IF(ISBLANK(Games!B394), "", IF('Prediction Log'!$D394&lt;0, 'Prediction Log'!$B394, 'Prediction Log'!$C394))</f>
        <v/>
      </c>
      <c r="I394" s="60" t="str">
        <f>IF(ISBLANK(Games!$B394), "",Games!F394)</f>
        <v/>
      </c>
      <c r="J394" s="60" t="str">
        <f>IF('Prediction Log'!$F394&gt;0.5, 'Prediction Log'!$B394, IF('Prediction Log'!$F394&lt;0.5, 'Prediction Log'!$C394, "PICK"))</f>
        <v/>
      </c>
      <c r="K394" s="62" t="str">
        <f>IF(ISBLANK(Games!B394), "",IF('Prediction Log'!$J394='Prediction Log'!$B394, 'Prediction Log'!$F394, 1-'Prediction Log'!$F394))</f>
        <v/>
      </c>
      <c r="L394" s="28" t="str">
        <f>IF(ISBLANK(Games!$B394), "",Games!I394)</f>
        <v/>
      </c>
      <c r="P394" s="48" t="str">
        <f>IF(ISBLANK('Prediction Log'!$N394), "",'Prediction Log'!$O394-'Prediction Log'!$N394)</f>
        <v/>
      </c>
      <c r="Q394" s="55" t="str">
        <f>IF(ISBLANK('Prediction Log'!$N394), "",IF('Prediction Log'!$M394&lt;&gt;'Prediction Log'!$H394, "Y", IF(AND('Prediction Log'!$M394='Prediction Log'!$H394, ABS((-1*'Prediction Log'!$P394))&gt;ABS('Prediction Log'!$D394)), "Y", IF('Prediction Log'!$D394='Prediction Log'!$P394, "PUSH", "N"))))</f>
        <v/>
      </c>
      <c r="R394" s="56" t="str">
        <f>IF(ISBLANK('Prediction Log'!$M394), "",IF('Prediction Log'!$P394&lt;'Prediction Log'!$D394, "Y", IF('Prediction Log'!$P394='Prediction Log'!$D394, "PUSH", "N")))</f>
        <v/>
      </c>
      <c r="S394" s="56" t="str">
        <f>IF(ISBLANK('Prediction Log'!$M394), "",IF('Prediction Log'!$P394&lt;'Prediction Log'!$E394, "Y", IF('Prediction Log'!$P394='Prediction Log'!$E394, "PUSH", "N")))</f>
        <v/>
      </c>
      <c r="T394" s="66" t="str">
        <f>IF(ISBLANK('Prediction Log'!$M394), "",IF('Prediction Log'!$J394='Prediction Log'!$M394, "Y", "N"))</f>
        <v/>
      </c>
      <c r="U394" s="57" t="str">
        <f>IF(ISBLANK('Prediction Log'!$M394),"",IF('Prediction Log'!$M394='Prediction Log'!$H394, "Y", "N"))</f>
        <v/>
      </c>
      <c r="V394" s="52" t="str">
        <f>IF(ISBLANK('Prediction Log'!$M394), "",IF('Prediction Log'!$H394&lt;&gt;'Prediction Log'!$M394, "Y",IF(AND('Prediction Log'!$D394&gt;0, 'Prediction Log'!$P394&gt;'Prediction Log'!$D394), "Y", IF(AND('Prediction Log'!$D394&lt;0, 'Prediction Log'!$P394&lt;'Prediction Log'!$D394), "Y", IF('Prediction Log'!$P394='Prediction Log'!$D394, "PUSH", "N")))))</f>
        <v/>
      </c>
      <c r="W394" s="53" t="str">
        <f>IF(ISBLANK('Prediction Log'!$M394), "",IF(AND('Prediction Log'!$U394="Y", 'Prediction Log'!$V394="Y"), "Y", "N"))</f>
        <v/>
      </c>
      <c r="X394" s="54" t="str">
        <f>IF(ISBLANK('Prediction Log'!$M394),"",IF('Prediction Log'!$M394='Prediction Log'!$I394, "Y", "N"))</f>
        <v/>
      </c>
      <c r="Y394" s="54" t="str">
        <f>IF(ISBLANK('Prediction Log'!$M394), "", IF('Prediction Log'!$Z394="N", "N", "Y"))</f>
        <v/>
      </c>
      <c r="Z394" s="54" t="str">
        <f>IF(ISBLANK('Prediction Log'!$M394), "",IF('Prediction Log'!$I394&lt;&gt;'Prediction Log'!$M394, "Y",IF(AND('Prediction Log'!$E394&gt;0, 'Prediction Log'!$P394&gt;'Prediction Log'!$E394), "Y", IF(AND('Prediction Log'!$E394&lt;0, 'Prediction Log'!$P394&lt;'Prediction Log'!$E394), "Y", IF('Prediction Log'!$P394='Prediction Log'!$E394, "PUSH", "N")))))</f>
        <v/>
      </c>
      <c r="AA394" s="54" t="str">
        <f>IF(ISBLANK('Prediction Log'!$M394), "",IF(AND('Prediction Log'!$X394="Y", 'Prediction Log'!$Z394="Y"), "Y", "N"))</f>
        <v/>
      </c>
      <c r="AB394" s="53" t="str">
        <f>IF(ISBLANK('Prediction Log'!$M394), "",IF('Prediction Log'!$D394&gt;0, 'Prediction Log'!$P394-'Prediction Log'!$D394, IF('Prediction Log'!$D394&lt;0, -'Prediction Log'!$P394+'Prediction Log'!$D394, "NA")))</f>
        <v/>
      </c>
      <c r="AC394" s="53" t="str">
        <f>IF(ISBLANK('Prediction Log'!$M394), "",ABS('Prediction Log'!$AB394))</f>
        <v/>
      </c>
      <c r="AD394" s="54" t="str">
        <f>IF(ISBLANK('Prediction Log'!$M394), "",IF('Prediction Log'!$E394&gt;0, 'Prediction Log'!$P394-'Prediction Log'!$E394, IF('Prediction Log'!$E394&lt;0, -'Prediction Log'!$P394+'Prediction Log'!$E394, "NA")))</f>
        <v/>
      </c>
      <c r="AE394" s="54" t="str">
        <f>IF(ISBLANK('Prediction Log'!$M394), "",ABS('Prediction Log'!$AD394))</f>
        <v/>
      </c>
    </row>
    <row r="395" spans="1:31" x14ac:dyDescent="0.45">
      <c r="A395" t="str">
        <f>IF(ISBLANK(Games!$B395), "",Games!A395)</f>
        <v/>
      </c>
      <c r="B395" t="str">
        <f>IF(ISBLANK(Games!$B395), "",Games!B395)</f>
        <v/>
      </c>
      <c r="C395" t="str">
        <f>IF(ISBLANK(Games!$B395), "",Games!C395)</f>
        <v/>
      </c>
      <c r="D395" t="str">
        <f>IF(ISBLANK(Games!$B395), "",Games!D395)</f>
        <v/>
      </c>
      <c r="E395" t="str">
        <f>IF(ISBLANK(Games!$B395), "",Games!E395)</f>
        <v/>
      </c>
      <c r="F395" s="30">
        <f>'Calc - Win Probability'!N395</f>
        <v>0</v>
      </c>
      <c r="G395" s="28">
        <f>Games!H395</f>
        <v>0</v>
      </c>
      <c r="H395" s="64" t="str">
        <f>IF(ISBLANK(Games!B395), "", IF('Prediction Log'!$D395&lt;0, 'Prediction Log'!$B395, 'Prediction Log'!$C395))</f>
        <v/>
      </c>
      <c r="I395" s="60" t="str">
        <f>IF(ISBLANK(Games!$B395), "",Games!F395)</f>
        <v/>
      </c>
      <c r="J395" s="60" t="str">
        <f>IF('Prediction Log'!$F395&gt;0.5, 'Prediction Log'!$B395, IF('Prediction Log'!$F395&lt;0.5, 'Prediction Log'!$C395, "PICK"))</f>
        <v/>
      </c>
      <c r="K395" s="62" t="str">
        <f>IF(ISBLANK(Games!B395), "",IF('Prediction Log'!$J395='Prediction Log'!$B395, 'Prediction Log'!$F395, 1-'Prediction Log'!$F395))</f>
        <v/>
      </c>
      <c r="L395" s="28" t="str">
        <f>IF(ISBLANK(Games!$B395), "",Games!I395)</f>
        <v/>
      </c>
      <c r="P395" s="48" t="str">
        <f>IF(ISBLANK('Prediction Log'!$N395), "",'Prediction Log'!$O395-'Prediction Log'!$N395)</f>
        <v/>
      </c>
      <c r="Q395" s="55" t="str">
        <f>IF(ISBLANK('Prediction Log'!$N395), "",IF('Prediction Log'!$M395&lt;&gt;'Prediction Log'!$H395, "Y", IF(AND('Prediction Log'!$M395='Prediction Log'!$H395, ABS((-1*'Prediction Log'!$P395))&gt;ABS('Prediction Log'!$D395)), "Y", IF('Prediction Log'!$D395='Prediction Log'!$P395, "PUSH", "N"))))</f>
        <v/>
      </c>
      <c r="R395" s="56" t="str">
        <f>IF(ISBLANK('Prediction Log'!$M395), "",IF('Prediction Log'!$P395&lt;'Prediction Log'!$D395, "Y", IF('Prediction Log'!$P395='Prediction Log'!$D395, "PUSH", "N")))</f>
        <v/>
      </c>
      <c r="S395" s="56" t="str">
        <f>IF(ISBLANK('Prediction Log'!$M395), "",IF('Prediction Log'!$P395&lt;'Prediction Log'!$E395, "Y", IF('Prediction Log'!$P395='Prediction Log'!$E395, "PUSH", "N")))</f>
        <v/>
      </c>
      <c r="T395" s="66" t="str">
        <f>IF(ISBLANK('Prediction Log'!$M395), "",IF('Prediction Log'!$J395='Prediction Log'!$M395, "Y", "N"))</f>
        <v/>
      </c>
      <c r="U395" s="57" t="str">
        <f>IF(ISBLANK('Prediction Log'!$M395),"",IF('Prediction Log'!$M395='Prediction Log'!$H395, "Y", "N"))</f>
        <v/>
      </c>
      <c r="V395" s="52" t="str">
        <f>IF(ISBLANK('Prediction Log'!$M395), "",IF('Prediction Log'!$H395&lt;&gt;'Prediction Log'!$M395, "Y",IF(AND('Prediction Log'!$D395&gt;0, 'Prediction Log'!$P395&gt;'Prediction Log'!$D395), "Y", IF(AND('Prediction Log'!$D395&lt;0, 'Prediction Log'!$P395&lt;'Prediction Log'!$D395), "Y", IF('Prediction Log'!$P395='Prediction Log'!$D395, "PUSH", "N")))))</f>
        <v/>
      </c>
      <c r="W395" s="53" t="str">
        <f>IF(ISBLANK('Prediction Log'!$M395), "",IF(AND('Prediction Log'!$U395="Y", 'Prediction Log'!$V395="Y"), "Y", "N"))</f>
        <v/>
      </c>
      <c r="X395" s="54" t="str">
        <f>IF(ISBLANK('Prediction Log'!$M395),"",IF('Prediction Log'!$M395='Prediction Log'!$I395, "Y", "N"))</f>
        <v/>
      </c>
      <c r="Y395" s="54" t="str">
        <f>IF(ISBLANK('Prediction Log'!$M395), "", IF('Prediction Log'!$Z395="N", "N", "Y"))</f>
        <v/>
      </c>
      <c r="Z395" s="54" t="str">
        <f>IF(ISBLANK('Prediction Log'!$M395), "",IF('Prediction Log'!$I395&lt;&gt;'Prediction Log'!$M395, "Y",IF(AND('Prediction Log'!$E395&gt;0, 'Prediction Log'!$P395&gt;'Prediction Log'!$E395), "Y", IF(AND('Prediction Log'!$E395&lt;0, 'Prediction Log'!$P395&lt;'Prediction Log'!$E395), "Y", IF('Prediction Log'!$P395='Prediction Log'!$E395, "PUSH", "N")))))</f>
        <v/>
      </c>
      <c r="AA395" s="54" t="str">
        <f>IF(ISBLANK('Prediction Log'!$M395), "",IF(AND('Prediction Log'!$X395="Y", 'Prediction Log'!$Z395="Y"), "Y", "N"))</f>
        <v/>
      </c>
      <c r="AB395" s="53" t="str">
        <f>IF(ISBLANK('Prediction Log'!$M395), "",IF('Prediction Log'!$D395&gt;0, 'Prediction Log'!$P395-'Prediction Log'!$D395, IF('Prediction Log'!$D395&lt;0, -'Prediction Log'!$P395+'Prediction Log'!$D395, "NA")))</f>
        <v/>
      </c>
      <c r="AC395" s="53" t="str">
        <f>IF(ISBLANK('Prediction Log'!$M395), "",ABS('Prediction Log'!$AB395))</f>
        <v/>
      </c>
      <c r="AD395" s="54" t="str">
        <f>IF(ISBLANK('Prediction Log'!$M395), "",IF('Prediction Log'!$E395&gt;0, 'Prediction Log'!$P395-'Prediction Log'!$E395, IF('Prediction Log'!$E395&lt;0, -'Prediction Log'!$P395+'Prediction Log'!$E395, "NA")))</f>
        <v/>
      </c>
      <c r="AE395" s="54" t="str">
        <f>IF(ISBLANK('Prediction Log'!$M395), "",ABS('Prediction Log'!$AD395))</f>
        <v/>
      </c>
    </row>
    <row r="396" spans="1:31" x14ac:dyDescent="0.45">
      <c r="A396" t="str">
        <f>IF(ISBLANK(Games!$B396), "",Games!A396)</f>
        <v/>
      </c>
      <c r="B396" t="str">
        <f>IF(ISBLANK(Games!$B396), "",Games!B396)</f>
        <v/>
      </c>
      <c r="C396" t="str">
        <f>IF(ISBLANK(Games!$B396), "",Games!C396)</f>
        <v/>
      </c>
      <c r="D396" t="str">
        <f>IF(ISBLANK(Games!$B396), "",Games!D396)</f>
        <v/>
      </c>
      <c r="E396" t="str">
        <f>IF(ISBLANK(Games!$B396), "",Games!E396)</f>
        <v/>
      </c>
      <c r="F396" s="30">
        <f>'Calc - Win Probability'!N396</f>
        <v>0</v>
      </c>
      <c r="G396" s="28">
        <f>Games!H396</f>
        <v>0</v>
      </c>
      <c r="H396" s="64" t="str">
        <f>IF(ISBLANK(Games!B396), "", IF('Prediction Log'!$D396&lt;0, 'Prediction Log'!$B396, 'Prediction Log'!$C396))</f>
        <v/>
      </c>
      <c r="I396" s="60" t="str">
        <f>IF(ISBLANK(Games!$B396), "",Games!F396)</f>
        <v/>
      </c>
      <c r="J396" s="60" t="str">
        <f>IF('Prediction Log'!$F396&gt;0.5, 'Prediction Log'!$B396, IF('Prediction Log'!$F396&lt;0.5, 'Prediction Log'!$C396, "PICK"))</f>
        <v/>
      </c>
      <c r="K396" s="62" t="str">
        <f>IF(ISBLANK(Games!B396), "",IF('Prediction Log'!$J396='Prediction Log'!$B396, 'Prediction Log'!$F396, 1-'Prediction Log'!$F396))</f>
        <v/>
      </c>
      <c r="L396" s="28" t="str">
        <f>IF(ISBLANK(Games!$B396), "",Games!I396)</f>
        <v/>
      </c>
      <c r="P396" s="48" t="str">
        <f>IF(ISBLANK('Prediction Log'!$N396), "",'Prediction Log'!$O396-'Prediction Log'!$N396)</f>
        <v/>
      </c>
      <c r="Q396" s="55" t="str">
        <f>IF(ISBLANK('Prediction Log'!$N396), "",IF('Prediction Log'!$M396&lt;&gt;'Prediction Log'!$H396, "Y", IF(AND('Prediction Log'!$M396='Prediction Log'!$H396, ABS((-1*'Prediction Log'!$P396))&gt;ABS('Prediction Log'!$D396)), "Y", IF('Prediction Log'!$D396='Prediction Log'!$P396, "PUSH", "N"))))</f>
        <v/>
      </c>
      <c r="R396" s="56" t="str">
        <f>IF(ISBLANK('Prediction Log'!$M396), "",IF('Prediction Log'!$P396&lt;'Prediction Log'!$D396, "Y", IF('Prediction Log'!$P396='Prediction Log'!$D396, "PUSH", "N")))</f>
        <v/>
      </c>
      <c r="S396" s="56" t="str">
        <f>IF(ISBLANK('Prediction Log'!$M396), "",IF('Prediction Log'!$P396&lt;'Prediction Log'!$E396, "Y", IF('Prediction Log'!$P396='Prediction Log'!$E396, "PUSH", "N")))</f>
        <v/>
      </c>
      <c r="T396" s="66" t="str">
        <f>IF(ISBLANK('Prediction Log'!$M396), "",IF('Prediction Log'!$J396='Prediction Log'!$M396, "Y", "N"))</f>
        <v/>
      </c>
      <c r="U396" s="57" t="str">
        <f>IF(ISBLANK('Prediction Log'!$M396),"",IF('Prediction Log'!$M396='Prediction Log'!$H396, "Y", "N"))</f>
        <v/>
      </c>
      <c r="V396" s="52" t="str">
        <f>IF(ISBLANK('Prediction Log'!$M396), "",IF('Prediction Log'!$H396&lt;&gt;'Prediction Log'!$M396, "Y",IF(AND('Prediction Log'!$D396&gt;0, 'Prediction Log'!$P396&gt;'Prediction Log'!$D396), "Y", IF(AND('Prediction Log'!$D396&lt;0, 'Prediction Log'!$P396&lt;'Prediction Log'!$D396), "Y", IF('Prediction Log'!$P396='Prediction Log'!$D396, "PUSH", "N")))))</f>
        <v/>
      </c>
      <c r="W396" s="53" t="str">
        <f>IF(ISBLANK('Prediction Log'!$M396), "",IF(AND('Prediction Log'!$U396="Y", 'Prediction Log'!$V396="Y"), "Y", "N"))</f>
        <v/>
      </c>
      <c r="X396" s="54" t="str">
        <f>IF(ISBLANK('Prediction Log'!$M396),"",IF('Prediction Log'!$M396='Prediction Log'!$I396, "Y", "N"))</f>
        <v/>
      </c>
      <c r="Y396" s="54" t="str">
        <f>IF(ISBLANK('Prediction Log'!$M396), "", IF('Prediction Log'!$Z396="N", "N", "Y"))</f>
        <v/>
      </c>
      <c r="Z396" s="54" t="str">
        <f>IF(ISBLANK('Prediction Log'!$M396), "",IF('Prediction Log'!$I396&lt;&gt;'Prediction Log'!$M396, "Y",IF(AND('Prediction Log'!$E396&gt;0, 'Prediction Log'!$P396&gt;'Prediction Log'!$E396), "Y", IF(AND('Prediction Log'!$E396&lt;0, 'Prediction Log'!$P396&lt;'Prediction Log'!$E396), "Y", IF('Prediction Log'!$P396='Prediction Log'!$E396, "PUSH", "N")))))</f>
        <v/>
      </c>
      <c r="AA396" s="54" t="str">
        <f>IF(ISBLANK('Prediction Log'!$M396), "",IF(AND('Prediction Log'!$X396="Y", 'Prediction Log'!$Z396="Y"), "Y", "N"))</f>
        <v/>
      </c>
      <c r="AB396" s="53" t="str">
        <f>IF(ISBLANK('Prediction Log'!$M396), "",IF('Prediction Log'!$D396&gt;0, 'Prediction Log'!$P396-'Prediction Log'!$D396, IF('Prediction Log'!$D396&lt;0, -'Prediction Log'!$P396+'Prediction Log'!$D396, "NA")))</f>
        <v/>
      </c>
      <c r="AC396" s="53" t="str">
        <f>IF(ISBLANK('Prediction Log'!$M396), "",ABS('Prediction Log'!$AB396))</f>
        <v/>
      </c>
      <c r="AD396" s="54" t="str">
        <f>IF(ISBLANK('Prediction Log'!$M396), "",IF('Prediction Log'!$E396&gt;0, 'Prediction Log'!$P396-'Prediction Log'!$E396, IF('Prediction Log'!$E396&lt;0, -'Prediction Log'!$P396+'Prediction Log'!$E396, "NA")))</f>
        <v/>
      </c>
      <c r="AE396" s="54" t="str">
        <f>IF(ISBLANK('Prediction Log'!$M396), "",ABS('Prediction Log'!$AD396))</f>
        <v/>
      </c>
    </row>
    <row r="397" spans="1:31" x14ac:dyDescent="0.45">
      <c r="A397" t="str">
        <f>IF(ISBLANK(Games!$B397), "",Games!A397)</f>
        <v/>
      </c>
      <c r="B397" t="str">
        <f>IF(ISBLANK(Games!$B397), "",Games!B397)</f>
        <v/>
      </c>
      <c r="C397" t="str">
        <f>IF(ISBLANK(Games!$B397), "",Games!C397)</f>
        <v/>
      </c>
      <c r="D397" t="str">
        <f>IF(ISBLANK(Games!$B397), "",Games!D397)</f>
        <v/>
      </c>
      <c r="E397" t="str">
        <f>IF(ISBLANK(Games!$B397), "",Games!E397)</f>
        <v/>
      </c>
      <c r="F397" s="30">
        <f>'Calc - Win Probability'!N397</f>
        <v>0</v>
      </c>
      <c r="G397" s="28">
        <f>Games!H397</f>
        <v>0</v>
      </c>
      <c r="H397" s="64" t="str">
        <f>IF(ISBLANK(Games!B397), "", IF('Prediction Log'!$D397&lt;0, 'Prediction Log'!$B397, 'Prediction Log'!$C397))</f>
        <v/>
      </c>
      <c r="I397" s="60" t="str">
        <f>IF(ISBLANK(Games!$B397), "",Games!F397)</f>
        <v/>
      </c>
      <c r="J397" s="60" t="str">
        <f>IF('Prediction Log'!$F397&gt;0.5, 'Prediction Log'!$B397, IF('Prediction Log'!$F397&lt;0.5, 'Prediction Log'!$C397, "PICK"))</f>
        <v/>
      </c>
      <c r="K397" s="62" t="str">
        <f>IF(ISBLANK(Games!B397), "",IF('Prediction Log'!$J397='Prediction Log'!$B397, 'Prediction Log'!$F397, 1-'Prediction Log'!$F397))</f>
        <v/>
      </c>
      <c r="L397" s="28" t="str">
        <f>IF(ISBLANK(Games!$B397), "",Games!I397)</f>
        <v/>
      </c>
      <c r="P397" s="48" t="str">
        <f>IF(ISBLANK('Prediction Log'!$N397), "",'Prediction Log'!$O397-'Prediction Log'!$N397)</f>
        <v/>
      </c>
      <c r="Q397" s="55" t="str">
        <f>IF(ISBLANK('Prediction Log'!$N397), "",IF('Prediction Log'!$M397&lt;&gt;'Prediction Log'!$H397, "Y", IF(AND('Prediction Log'!$M397='Prediction Log'!$H397, ABS((-1*'Prediction Log'!$P397))&gt;ABS('Prediction Log'!$D397)), "Y", IF('Prediction Log'!$D397='Prediction Log'!$P397, "PUSH", "N"))))</f>
        <v/>
      </c>
      <c r="R397" s="56" t="str">
        <f>IF(ISBLANK('Prediction Log'!$M397), "",IF('Prediction Log'!$P397&lt;'Prediction Log'!$D397, "Y", IF('Prediction Log'!$P397='Prediction Log'!$D397, "PUSH", "N")))</f>
        <v/>
      </c>
      <c r="S397" s="56" t="str">
        <f>IF(ISBLANK('Prediction Log'!$M397), "",IF('Prediction Log'!$P397&lt;'Prediction Log'!$E397, "Y", IF('Prediction Log'!$P397='Prediction Log'!$E397, "PUSH", "N")))</f>
        <v/>
      </c>
      <c r="T397" s="66" t="str">
        <f>IF(ISBLANK('Prediction Log'!$M397), "",IF('Prediction Log'!$J397='Prediction Log'!$M397, "Y", "N"))</f>
        <v/>
      </c>
      <c r="U397" s="57" t="str">
        <f>IF(ISBLANK('Prediction Log'!$M397),"",IF('Prediction Log'!$M397='Prediction Log'!$H397, "Y", "N"))</f>
        <v/>
      </c>
      <c r="V397" s="52" t="str">
        <f>IF(ISBLANK('Prediction Log'!$M397), "",IF('Prediction Log'!$H397&lt;&gt;'Prediction Log'!$M397, "Y",IF(AND('Prediction Log'!$D397&gt;0, 'Prediction Log'!$P397&gt;'Prediction Log'!$D397), "Y", IF(AND('Prediction Log'!$D397&lt;0, 'Prediction Log'!$P397&lt;'Prediction Log'!$D397), "Y", IF('Prediction Log'!$P397='Prediction Log'!$D397, "PUSH", "N")))))</f>
        <v/>
      </c>
      <c r="W397" s="53" t="str">
        <f>IF(ISBLANK('Prediction Log'!$M397), "",IF(AND('Prediction Log'!$U397="Y", 'Prediction Log'!$V397="Y"), "Y", "N"))</f>
        <v/>
      </c>
      <c r="X397" s="54" t="str">
        <f>IF(ISBLANK('Prediction Log'!$M397),"",IF('Prediction Log'!$M397='Prediction Log'!$I397, "Y", "N"))</f>
        <v/>
      </c>
      <c r="Y397" s="54" t="str">
        <f>IF(ISBLANK('Prediction Log'!$M397), "", IF('Prediction Log'!$Z397="N", "N", "Y"))</f>
        <v/>
      </c>
      <c r="Z397" s="54" t="str">
        <f>IF(ISBLANK('Prediction Log'!$M397), "",IF('Prediction Log'!$I397&lt;&gt;'Prediction Log'!$M397, "Y",IF(AND('Prediction Log'!$E397&gt;0, 'Prediction Log'!$P397&gt;'Prediction Log'!$E397), "Y", IF(AND('Prediction Log'!$E397&lt;0, 'Prediction Log'!$P397&lt;'Prediction Log'!$E397), "Y", IF('Prediction Log'!$P397='Prediction Log'!$E397, "PUSH", "N")))))</f>
        <v/>
      </c>
      <c r="AA397" s="54" t="str">
        <f>IF(ISBLANK('Prediction Log'!$M397), "",IF(AND('Prediction Log'!$X397="Y", 'Prediction Log'!$Z397="Y"), "Y", "N"))</f>
        <v/>
      </c>
      <c r="AB397" s="53" t="str">
        <f>IF(ISBLANK('Prediction Log'!$M397), "",IF('Prediction Log'!$D397&gt;0, 'Prediction Log'!$P397-'Prediction Log'!$D397, IF('Prediction Log'!$D397&lt;0, -'Prediction Log'!$P397+'Prediction Log'!$D397, "NA")))</f>
        <v/>
      </c>
      <c r="AC397" s="53" t="str">
        <f>IF(ISBLANK('Prediction Log'!$M397), "",ABS('Prediction Log'!$AB397))</f>
        <v/>
      </c>
      <c r="AD397" s="54" t="str">
        <f>IF(ISBLANK('Prediction Log'!$M397), "",IF('Prediction Log'!$E397&gt;0, 'Prediction Log'!$P397-'Prediction Log'!$E397, IF('Prediction Log'!$E397&lt;0, -'Prediction Log'!$P397+'Prediction Log'!$E397, "NA")))</f>
        <v/>
      </c>
      <c r="AE397" s="54" t="str">
        <f>IF(ISBLANK('Prediction Log'!$M397), "",ABS('Prediction Log'!$AD397))</f>
        <v/>
      </c>
    </row>
    <row r="398" spans="1:31" x14ac:dyDescent="0.45">
      <c r="A398" t="str">
        <f>IF(ISBLANK(Games!$B398), "",Games!A398)</f>
        <v/>
      </c>
      <c r="B398" t="str">
        <f>IF(ISBLANK(Games!$B398), "",Games!B398)</f>
        <v/>
      </c>
      <c r="C398" t="str">
        <f>IF(ISBLANK(Games!$B398), "",Games!C398)</f>
        <v/>
      </c>
      <c r="D398" t="str">
        <f>IF(ISBLANK(Games!$B398), "",Games!D398)</f>
        <v/>
      </c>
      <c r="E398" t="str">
        <f>IF(ISBLANK(Games!$B398), "",Games!E398)</f>
        <v/>
      </c>
      <c r="F398" s="30">
        <f>'Calc - Win Probability'!N398</f>
        <v>0</v>
      </c>
      <c r="G398" s="28">
        <f>Games!H398</f>
        <v>0</v>
      </c>
      <c r="H398" s="64" t="str">
        <f>IF(ISBLANK(Games!B398), "", IF('Prediction Log'!$D398&lt;0, 'Prediction Log'!$B398, 'Prediction Log'!$C398))</f>
        <v/>
      </c>
      <c r="I398" s="60" t="str">
        <f>IF(ISBLANK(Games!$B398), "",Games!F398)</f>
        <v/>
      </c>
      <c r="J398" s="60" t="str">
        <f>IF('Prediction Log'!$F398&gt;0.5, 'Prediction Log'!$B398, IF('Prediction Log'!$F398&lt;0.5, 'Prediction Log'!$C398, "PICK"))</f>
        <v/>
      </c>
      <c r="K398" s="62" t="str">
        <f>IF(ISBLANK(Games!B398), "",IF('Prediction Log'!$J398='Prediction Log'!$B398, 'Prediction Log'!$F398, 1-'Prediction Log'!$F398))</f>
        <v/>
      </c>
      <c r="L398" s="28" t="str">
        <f>IF(ISBLANK(Games!$B398), "",Games!I398)</f>
        <v/>
      </c>
      <c r="P398" s="48" t="str">
        <f>IF(ISBLANK('Prediction Log'!$N398), "",'Prediction Log'!$O398-'Prediction Log'!$N398)</f>
        <v/>
      </c>
      <c r="Q398" s="55" t="str">
        <f>IF(ISBLANK('Prediction Log'!$N398), "",IF('Prediction Log'!$M398&lt;&gt;'Prediction Log'!$H398, "Y", IF(AND('Prediction Log'!$M398='Prediction Log'!$H398, ABS((-1*'Prediction Log'!$P398))&gt;ABS('Prediction Log'!$D398)), "Y", IF('Prediction Log'!$D398='Prediction Log'!$P398, "PUSH", "N"))))</f>
        <v/>
      </c>
      <c r="R398" s="56" t="str">
        <f>IF(ISBLANK('Prediction Log'!$M398), "",IF('Prediction Log'!$P398&lt;'Prediction Log'!$D398, "Y", IF('Prediction Log'!$P398='Prediction Log'!$D398, "PUSH", "N")))</f>
        <v/>
      </c>
      <c r="S398" s="56" t="str">
        <f>IF(ISBLANK('Prediction Log'!$M398), "",IF('Prediction Log'!$P398&lt;'Prediction Log'!$E398, "Y", IF('Prediction Log'!$P398='Prediction Log'!$E398, "PUSH", "N")))</f>
        <v/>
      </c>
      <c r="T398" s="66" t="str">
        <f>IF(ISBLANK('Prediction Log'!$M398), "",IF('Prediction Log'!$J398='Prediction Log'!$M398, "Y", "N"))</f>
        <v/>
      </c>
      <c r="U398" s="57" t="str">
        <f>IF(ISBLANK('Prediction Log'!$M398),"",IF('Prediction Log'!$M398='Prediction Log'!$H398, "Y", "N"))</f>
        <v/>
      </c>
      <c r="V398" s="52" t="str">
        <f>IF(ISBLANK('Prediction Log'!$M398), "",IF('Prediction Log'!$H398&lt;&gt;'Prediction Log'!$M398, "Y",IF(AND('Prediction Log'!$D398&gt;0, 'Prediction Log'!$P398&gt;'Prediction Log'!$D398), "Y", IF(AND('Prediction Log'!$D398&lt;0, 'Prediction Log'!$P398&lt;'Prediction Log'!$D398), "Y", IF('Prediction Log'!$P398='Prediction Log'!$D398, "PUSH", "N")))))</f>
        <v/>
      </c>
      <c r="W398" s="53" t="str">
        <f>IF(ISBLANK('Prediction Log'!$M398), "",IF(AND('Prediction Log'!$U398="Y", 'Prediction Log'!$V398="Y"), "Y", "N"))</f>
        <v/>
      </c>
      <c r="X398" s="54" t="str">
        <f>IF(ISBLANK('Prediction Log'!$M398),"",IF('Prediction Log'!$M398='Prediction Log'!$I398, "Y", "N"))</f>
        <v/>
      </c>
      <c r="Y398" s="54" t="str">
        <f>IF(ISBLANK('Prediction Log'!$M398), "", IF('Prediction Log'!$Z398="N", "N", "Y"))</f>
        <v/>
      </c>
      <c r="Z398" s="54" t="str">
        <f>IF(ISBLANK('Prediction Log'!$M398), "",IF('Prediction Log'!$I398&lt;&gt;'Prediction Log'!$M398, "Y",IF(AND('Prediction Log'!$E398&gt;0, 'Prediction Log'!$P398&gt;'Prediction Log'!$E398), "Y", IF(AND('Prediction Log'!$E398&lt;0, 'Prediction Log'!$P398&lt;'Prediction Log'!$E398), "Y", IF('Prediction Log'!$P398='Prediction Log'!$E398, "PUSH", "N")))))</f>
        <v/>
      </c>
      <c r="AA398" s="54" t="str">
        <f>IF(ISBLANK('Prediction Log'!$M398), "",IF(AND('Prediction Log'!$X398="Y", 'Prediction Log'!$Z398="Y"), "Y", "N"))</f>
        <v/>
      </c>
      <c r="AB398" s="53" t="str">
        <f>IF(ISBLANK('Prediction Log'!$M398), "",IF('Prediction Log'!$D398&gt;0, 'Prediction Log'!$P398-'Prediction Log'!$D398, IF('Prediction Log'!$D398&lt;0, -'Prediction Log'!$P398+'Prediction Log'!$D398, "NA")))</f>
        <v/>
      </c>
      <c r="AC398" s="53" t="str">
        <f>IF(ISBLANK('Prediction Log'!$M398), "",ABS('Prediction Log'!$AB398))</f>
        <v/>
      </c>
      <c r="AD398" s="54" t="str">
        <f>IF(ISBLANK('Prediction Log'!$M398), "",IF('Prediction Log'!$E398&gt;0, 'Prediction Log'!$P398-'Prediction Log'!$E398, IF('Prediction Log'!$E398&lt;0, -'Prediction Log'!$P398+'Prediction Log'!$E398, "NA")))</f>
        <v/>
      </c>
      <c r="AE398" s="54" t="str">
        <f>IF(ISBLANK('Prediction Log'!$M398), "",ABS('Prediction Log'!$AD398))</f>
        <v/>
      </c>
    </row>
    <row r="399" spans="1:31" x14ac:dyDescent="0.45">
      <c r="A399" t="str">
        <f>IF(ISBLANK(Games!$B399), "",Games!A399)</f>
        <v/>
      </c>
      <c r="B399" t="str">
        <f>IF(ISBLANK(Games!$B399), "",Games!B399)</f>
        <v/>
      </c>
      <c r="C399" t="str">
        <f>IF(ISBLANK(Games!$B399), "",Games!C399)</f>
        <v/>
      </c>
      <c r="D399" t="str">
        <f>IF(ISBLANK(Games!$B399), "",Games!D399)</f>
        <v/>
      </c>
      <c r="E399" t="str">
        <f>IF(ISBLANK(Games!$B399), "",Games!E399)</f>
        <v/>
      </c>
      <c r="F399" s="30">
        <f>'Calc - Win Probability'!N399</f>
        <v>0</v>
      </c>
      <c r="G399" s="28">
        <f>Games!H399</f>
        <v>0</v>
      </c>
      <c r="H399" s="64" t="str">
        <f>IF(ISBLANK(Games!B399), "", IF('Prediction Log'!$D399&lt;0, 'Prediction Log'!$B399, 'Prediction Log'!$C399))</f>
        <v/>
      </c>
      <c r="I399" s="60" t="str">
        <f>IF(ISBLANK(Games!$B399), "",Games!F399)</f>
        <v/>
      </c>
      <c r="J399" s="60" t="str">
        <f>IF('Prediction Log'!$F399&gt;0.5, 'Prediction Log'!$B399, IF('Prediction Log'!$F399&lt;0.5, 'Prediction Log'!$C399, "PICK"))</f>
        <v/>
      </c>
      <c r="K399" s="62" t="str">
        <f>IF(ISBLANK(Games!B399), "",IF('Prediction Log'!$J399='Prediction Log'!$B399, 'Prediction Log'!$F399, 1-'Prediction Log'!$F399))</f>
        <v/>
      </c>
      <c r="L399" s="28" t="str">
        <f>IF(ISBLANK(Games!$B399), "",Games!I399)</f>
        <v/>
      </c>
      <c r="P399" s="48" t="str">
        <f>IF(ISBLANK('Prediction Log'!$N399), "",'Prediction Log'!$O399-'Prediction Log'!$N399)</f>
        <v/>
      </c>
      <c r="Q399" s="55" t="str">
        <f>IF(ISBLANK('Prediction Log'!$N399), "",IF('Prediction Log'!$M399&lt;&gt;'Prediction Log'!$H399, "Y", IF(AND('Prediction Log'!$M399='Prediction Log'!$H399, ABS((-1*'Prediction Log'!$P399))&gt;ABS('Prediction Log'!$D399)), "Y", IF('Prediction Log'!$D399='Prediction Log'!$P399, "PUSH", "N"))))</f>
        <v/>
      </c>
      <c r="R399" s="56" t="str">
        <f>IF(ISBLANK('Prediction Log'!$M399), "",IF('Prediction Log'!$P399&lt;'Prediction Log'!$D399, "Y", IF('Prediction Log'!$P399='Prediction Log'!$D399, "PUSH", "N")))</f>
        <v/>
      </c>
      <c r="S399" s="56" t="str">
        <f>IF(ISBLANK('Prediction Log'!$M399), "",IF('Prediction Log'!$P399&lt;'Prediction Log'!$E399, "Y", IF('Prediction Log'!$P399='Prediction Log'!$E399, "PUSH", "N")))</f>
        <v/>
      </c>
      <c r="T399" s="66" t="str">
        <f>IF(ISBLANK('Prediction Log'!$M399), "",IF('Prediction Log'!$J399='Prediction Log'!$M399, "Y", "N"))</f>
        <v/>
      </c>
      <c r="U399" s="57" t="str">
        <f>IF(ISBLANK('Prediction Log'!$M399),"",IF('Prediction Log'!$M399='Prediction Log'!$H399, "Y", "N"))</f>
        <v/>
      </c>
      <c r="V399" s="52" t="str">
        <f>IF(ISBLANK('Prediction Log'!$M399), "",IF('Prediction Log'!$H399&lt;&gt;'Prediction Log'!$M399, "Y",IF(AND('Prediction Log'!$D399&gt;0, 'Prediction Log'!$P399&gt;'Prediction Log'!$D399), "Y", IF(AND('Prediction Log'!$D399&lt;0, 'Prediction Log'!$P399&lt;'Prediction Log'!$D399), "Y", IF('Prediction Log'!$P399='Prediction Log'!$D399, "PUSH", "N")))))</f>
        <v/>
      </c>
      <c r="W399" s="53" t="str">
        <f>IF(ISBLANK('Prediction Log'!$M399), "",IF(AND('Prediction Log'!$U399="Y", 'Prediction Log'!$V399="Y"), "Y", "N"))</f>
        <v/>
      </c>
      <c r="X399" s="54" t="str">
        <f>IF(ISBLANK('Prediction Log'!$M399),"",IF('Prediction Log'!$M399='Prediction Log'!$I399, "Y", "N"))</f>
        <v/>
      </c>
      <c r="Y399" s="54" t="str">
        <f>IF(ISBLANK('Prediction Log'!$M399), "", IF('Prediction Log'!$Z399="N", "N", "Y"))</f>
        <v/>
      </c>
      <c r="Z399" s="54" t="str">
        <f>IF(ISBLANK('Prediction Log'!$M399), "",IF('Prediction Log'!$I399&lt;&gt;'Prediction Log'!$M399, "Y",IF(AND('Prediction Log'!$E399&gt;0, 'Prediction Log'!$P399&gt;'Prediction Log'!$E399), "Y", IF(AND('Prediction Log'!$E399&lt;0, 'Prediction Log'!$P399&lt;'Prediction Log'!$E399), "Y", IF('Prediction Log'!$P399='Prediction Log'!$E399, "PUSH", "N")))))</f>
        <v/>
      </c>
      <c r="AA399" s="54" t="str">
        <f>IF(ISBLANK('Prediction Log'!$M399), "",IF(AND('Prediction Log'!$X399="Y", 'Prediction Log'!$Z399="Y"), "Y", "N"))</f>
        <v/>
      </c>
      <c r="AB399" s="53" t="str">
        <f>IF(ISBLANK('Prediction Log'!$M399), "",IF('Prediction Log'!$D399&gt;0, 'Prediction Log'!$P399-'Prediction Log'!$D399, IF('Prediction Log'!$D399&lt;0, -'Prediction Log'!$P399+'Prediction Log'!$D399, "NA")))</f>
        <v/>
      </c>
      <c r="AC399" s="53" t="str">
        <f>IF(ISBLANK('Prediction Log'!$M399), "",ABS('Prediction Log'!$AB399))</f>
        <v/>
      </c>
      <c r="AD399" s="54" t="str">
        <f>IF(ISBLANK('Prediction Log'!$M399), "",IF('Prediction Log'!$E399&gt;0, 'Prediction Log'!$P399-'Prediction Log'!$E399, IF('Prediction Log'!$E399&lt;0, -'Prediction Log'!$P399+'Prediction Log'!$E399, "NA")))</f>
        <v/>
      </c>
      <c r="AE399" s="54" t="str">
        <f>IF(ISBLANK('Prediction Log'!$M399), "",ABS('Prediction Log'!$AD399))</f>
        <v/>
      </c>
    </row>
    <row r="400" spans="1:31" x14ac:dyDescent="0.45">
      <c r="A400" t="str">
        <f>IF(ISBLANK(Games!$B400), "",Games!A400)</f>
        <v/>
      </c>
      <c r="B400" t="str">
        <f>IF(ISBLANK(Games!$B400), "",Games!B400)</f>
        <v/>
      </c>
      <c r="C400" t="str">
        <f>IF(ISBLANK(Games!$B400), "",Games!C400)</f>
        <v/>
      </c>
      <c r="D400" t="str">
        <f>IF(ISBLANK(Games!$B400), "",Games!D400)</f>
        <v/>
      </c>
      <c r="E400" t="str">
        <f>IF(ISBLANK(Games!$B400), "",Games!E400)</f>
        <v/>
      </c>
      <c r="F400" s="30">
        <f>'Calc - Win Probability'!N400</f>
        <v>0</v>
      </c>
      <c r="G400" s="28">
        <f>Games!H400</f>
        <v>0</v>
      </c>
      <c r="H400" s="64" t="str">
        <f>IF(ISBLANK(Games!B400), "", IF('Prediction Log'!$D400&lt;0, 'Prediction Log'!$B400, 'Prediction Log'!$C400))</f>
        <v/>
      </c>
      <c r="I400" s="60" t="str">
        <f>IF(ISBLANK(Games!$B400), "",Games!F400)</f>
        <v/>
      </c>
      <c r="J400" s="60" t="str">
        <f>IF('Prediction Log'!$F400&gt;0.5, 'Prediction Log'!$B400, IF('Prediction Log'!$F400&lt;0.5, 'Prediction Log'!$C400, "PICK"))</f>
        <v/>
      </c>
      <c r="K400" s="62" t="str">
        <f>IF(ISBLANK(Games!B400), "",IF('Prediction Log'!$J400='Prediction Log'!$B400, 'Prediction Log'!$F400, 1-'Prediction Log'!$F400))</f>
        <v/>
      </c>
      <c r="L400" s="28" t="str">
        <f>IF(ISBLANK(Games!$B400), "",Games!I400)</f>
        <v/>
      </c>
      <c r="P400" s="48" t="str">
        <f>IF(ISBLANK('Prediction Log'!$N400), "",'Prediction Log'!$O400-'Prediction Log'!$N400)</f>
        <v/>
      </c>
      <c r="Q400" s="55" t="str">
        <f>IF(ISBLANK('Prediction Log'!$N400), "",IF('Prediction Log'!$M400&lt;&gt;'Prediction Log'!$H400, "Y", IF(AND('Prediction Log'!$M400='Prediction Log'!$H400, ABS((-1*'Prediction Log'!$P400))&gt;ABS('Prediction Log'!$D400)), "Y", IF('Prediction Log'!$D400='Prediction Log'!$P400, "PUSH", "N"))))</f>
        <v/>
      </c>
      <c r="R400" s="56" t="str">
        <f>IF(ISBLANK('Prediction Log'!$M400), "",IF('Prediction Log'!$P400&lt;'Prediction Log'!$D400, "Y", IF('Prediction Log'!$P400='Prediction Log'!$D400, "PUSH", "N")))</f>
        <v/>
      </c>
      <c r="S400" s="56" t="str">
        <f>IF(ISBLANK('Prediction Log'!$M400), "",IF('Prediction Log'!$P400&lt;'Prediction Log'!$E400, "Y", IF('Prediction Log'!$P400='Prediction Log'!$E400, "PUSH", "N")))</f>
        <v/>
      </c>
      <c r="T400" s="66" t="str">
        <f>IF(ISBLANK('Prediction Log'!$M400), "",IF('Prediction Log'!$J400='Prediction Log'!$M400, "Y", "N"))</f>
        <v/>
      </c>
      <c r="U400" s="57" t="str">
        <f>IF(ISBLANK('Prediction Log'!$M400),"",IF('Prediction Log'!$M400='Prediction Log'!$H400, "Y", "N"))</f>
        <v/>
      </c>
      <c r="V400" s="52" t="str">
        <f>IF(ISBLANK('Prediction Log'!$M400), "",IF('Prediction Log'!$H400&lt;&gt;'Prediction Log'!$M400, "Y",IF(AND('Prediction Log'!$D400&gt;0, 'Prediction Log'!$P400&gt;'Prediction Log'!$D400), "Y", IF(AND('Prediction Log'!$D400&lt;0, 'Prediction Log'!$P400&lt;'Prediction Log'!$D400), "Y", IF('Prediction Log'!$P400='Prediction Log'!$D400, "PUSH", "N")))))</f>
        <v/>
      </c>
      <c r="W400" s="53" t="str">
        <f>IF(ISBLANK('Prediction Log'!$M400), "",IF(AND('Prediction Log'!$U400="Y", 'Prediction Log'!$V400="Y"), "Y", "N"))</f>
        <v/>
      </c>
      <c r="X400" s="54" t="str">
        <f>IF(ISBLANK('Prediction Log'!$M400),"",IF('Prediction Log'!$M400='Prediction Log'!$I400, "Y", "N"))</f>
        <v/>
      </c>
      <c r="Y400" s="54" t="str">
        <f>IF(ISBLANK('Prediction Log'!$M400), "", IF('Prediction Log'!$Z400="N", "N", "Y"))</f>
        <v/>
      </c>
      <c r="Z400" s="54" t="str">
        <f>IF(ISBLANK('Prediction Log'!$M400), "",IF('Prediction Log'!$I400&lt;&gt;'Prediction Log'!$M400, "Y",IF(AND('Prediction Log'!$E400&gt;0, 'Prediction Log'!$P400&gt;'Prediction Log'!$E400), "Y", IF(AND('Prediction Log'!$E400&lt;0, 'Prediction Log'!$P400&lt;'Prediction Log'!$E400), "Y", IF('Prediction Log'!$P400='Prediction Log'!$E400, "PUSH", "N")))))</f>
        <v/>
      </c>
      <c r="AA400" s="54" t="str">
        <f>IF(ISBLANK('Prediction Log'!$M400), "",IF(AND('Prediction Log'!$X400="Y", 'Prediction Log'!$Z400="Y"), "Y", "N"))</f>
        <v/>
      </c>
      <c r="AB400" s="53" t="str">
        <f>IF(ISBLANK('Prediction Log'!$M400), "",IF('Prediction Log'!$D400&gt;0, 'Prediction Log'!$P400-'Prediction Log'!$D400, IF('Prediction Log'!$D400&lt;0, -'Prediction Log'!$P400+'Prediction Log'!$D400, "NA")))</f>
        <v/>
      </c>
      <c r="AC400" s="53" t="str">
        <f>IF(ISBLANK('Prediction Log'!$M400), "",ABS('Prediction Log'!$AB400))</f>
        <v/>
      </c>
      <c r="AD400" s="54" t="str">
        <f>IF(ISBLANK('Prediction Log'!$M400), "",IF('Prediction Log'!$E400&gt;0, 'Prediction Log'!$P400-'Prediction Log'!$E400, IF('Prediction Log'!$E400&lt;0, -'Prediction Log'!$P400+'Prediction Log'!$E400, "NA")))</f>
        <v/>
      </c>
      <c r="AE400" s="54" t="str">
        <f>IF(ISBLANK('Prediction Log'!$M400), "",ABS('Prediction Log'!$AD400))</f>
        <v/>
      </c>
    </row>
    <row r="401" spans="1:31" x14ac:dyDescent="0.45">
      <c r="A401" t="str">
        <f>IF(ISBLANK(Games!$B401), "",Games!A401)</f>
        <v/>
      </c>
      <c r="B401" t="str">
        <f>IF(ISBLANK(Games!$B401), "",Games!B401)</f>
        <v/>
      </c>
      <c r="C401" t="str">
        <f>IF(ISBLANK(Games!$B401), "",Games!C401)</f>
        <v/>
      </c>
      <c r="D401" t="str">
        <f>IF(ISBLANK(Games!$B401), "",Games!D401)</f>
        <v/>
      </c>
      <c r="E401" t="str">
        <f>IF(ISBLANK(Games!$B401), "",Games!E401)</f>
        <v/>
      </c>
      <c r="F401" s="30">
        <f>'Calc - Win Probability'!N401</f>
        <v>0</v>
      </c>
      <c r="G401" s="28">
        <f>Games!H401</f>
        <v>0</v>
      </c>
      <c r="H401" s="64" t="str">
        <f>IF(ISBLANK(Games!B401), "", IF('Prediction Log'!$D401&lt;0, 'Prediction Log'!$B401, 'Prediction Log'!$C401))</f>
        <v/>
      </c>
      <c r="I401" s="60" t="str">
        <f>IF(ISBLANK(Games!$B401), "",Games!F401)</f>
        <v/>
      </c>
      <c r="J401" s="60" t="str">
        <f>IF('Prediction Log'!$F401&gt;0.5, 'Prediction Log'!$B401, IF('Prediction Log'!$F401&lt;0.5, 'Prediction Log'!$C401, "PICK"))</f>
        <v/>
      </c>
      <c r="K401" s="62" t="str">
        <f>IF(ISBLANK(Games!B401), "",IF('Prediction Log'!$J401='Prediction Log'!$B401, 'Prediction Log'!$F401, 1-'Prediction Log'!$F401))</f>
        <v/>
      </c>
      <c r="L401" s="28" t="str">
        <f>IF(ISBLANK(Games!$B401), "",Games!I401)</f>
        <v/>
      </c>
      <c r="P401" s="48" t="str">
        <f>IF(ISBLANK('Prediction Log'!$N401), "",'Prediction Log'!$O401-'Prediction Log'!$N401)</f>
        <v/>
      </c>
      <c r="Q401" s="55" t="str">
        <f>IF(ISBLANK('Prediction Log'!$N401), "",IF('Prediction Log'!$M401&lt;&gt;'Prediction Log'!$H401, "Y", IF(AND('Prediction Log'!$M401='Prediction Log'!$H401, ABS((-1*'Prediction Log'!$P401))&gt;ABS('Prediction Log'!$D401)), "Y", IF('Prediction Log'!$D401='Prediction Log'!$P401, "PUSH", "N"))))</f>
        <v/>
      </c>
      <c r="R401" s="56" t="str">
        <f>IF(ISBLANK('Prediction Log'!$M401), "",IF('Prediction Log'!$P401&lt;'Prediction Log'!$D401, "Y", IF('Prediction Log'!$P401='Prediction Log'!$D401, "PUSH", "N")))</f>
        <v/>
      </c>
      <c r="S401" s="56" t="str">
        <f>IF(ISBLANK('Prediction Log'!$M401), "",IF('Prediction Log'!$P401&lt;'Prediction Log'!$E401, "Y", IF('Prediction Log'!$P401='Prediction Log'!$E401, "PUSH", "N")))</f>
        <v/>
      </c>
      <c r="T401" s="66" t="str">
        <f>IF(ISBLANK('Prediction Log'!$M401), "",IF('Prediction Log'!$J401='Prediction Log'!$M401, "Y", "N"))</f>
        <v/>
      </c>
      <c r="U401" s="57" t="str">
        <f>IF(ISBLANK('Prediction Log'!$M401),"",IF('Prediction Log'!$M401='Prediction Log'!$H401, "Y", "N"))</f>
        <v/>
      </c>
      <c r="V401" s="52" t="str">
        <f>IF(ISBLANK('Prediction Log'!$M401), "",IF('Prediction Log'!$H401&lt;&gt;'Prediction Log'!$M401, "Y",IF(AND('Prediction Log'!$D401&gt;0, 'Prediction Log'!$P401&gt;'Prediction Log'!$D401), "Y", IF(AND('Prediction Log'!$D401&lt;0, 'Prediction Log'!$P401&lt;'Prediction Log'!$D401), "Y", IF('Prediction Log'!$P401='Prediction Log'!$D401, "PUSH", "N")))))</f>
        <v/>
      </c>
      <c r="W401" s="53" t="str">
        <f>IF(ISBLANK('Prediction Log'!$M401), "",IF(AND('Prediction Log'!$U401="Y", 'Prediction Log'!$V401="Y"), "Y", "N"))</f>
        <v/>
      </c>
      <c r="X401" s="54" t="str">
        <f>IF(ISBLANK('Prediction Log'!$M401),"",IF('Prediction Log'!$M401='Prediction Log'!$I401, "Y", "N"))</f>
        <v/>
      </c>
      <c r="Y401" s="54" t="str">
        <f>IF(ISBLANK('Prediction Log'!$M401), "", IF('Prediction Log'!$Z401="N", "N", "Y"))</f>
        <v/>
      </c>
      <c r="Z401" s="54" t="str">
        <f>IF(ISBLANK('Prediction Log'!$M401), "",IF('Prediction Log'!$I401&lt;&gt;'Prediction Log'!$M401, "Y",IF(AND('Prediction Log'!$E401&gt;0, 'Prediction Log'!$P401&gt;'Prediction Log'!$E401), "Y", IF(AND('Prediction Log'!$E401&lt;0, 'Prediction Log'!$P401&lt;'Prediction Log'!$E401), "Y", IF('Prediction Log'!$P401='Prediction Log'!$E401, "PUSH", "N")))))</f>
        <v/>
      </c>
      <c r="AA401" s="54" t="str">
        <f>IF(ISBLANK('Prediction Log'!$M401), "",IF(AND('Prediction Log'!$X401="Y", 'Prediction Log'!$Z401="Y"), "Y", "N"))</f>
        <v/>
      </c>
      <c r="AB401" s="53" t="str">
        <f>IF(ISBLANK('Prediction Log'!$M401), "",IF('Prediction Log'!$D401&gt;0, 'Prediction Log'!$P401-'Prediction Log'!$D401, IF('Prediction Log'!$D401&lt;0, -'Prediction Log'!$P401+'Prediction Log'!$D401, "NA")))</f>
        <v/>
      </c>
      <c r="AC401" s="53" t="str">
        <f>IF(ISBLANK('Prediction Log'!$M401), "",ABS('Prediction Log'!$AB401))</f>
        <v/>
      </c>
      <c r="AD401" s="54" t="str">
        <f>IF(ISBLANK('Prediction Log'!$M401), "",IF('Prediction Log'!$E401&gt;0, 'Prediction Log'!$P401-'Prediction Log'!$E401, IF('Prediction Log'!$E401&lt;0, -'Prediction Log'!$P401+'Prediction Log'!$E401, "NA")))</f>
        <v/>
      </c>
      <c r="AE401" s="54" t="str">
        <f>IF(ISBLANK('Prediction Log'!$M401), "",ABS('Prediction Log'!$AD401))</f>
        <v/>
      </c>
    </row>
    <row r="402" spans="1:31" x14ac:dyDescent="0.45">
      <c r="A402" t="str">
        <f>IF(ISBLANK(Games!$B402), "",Games!A402)</f>
        <v/>
      </c>
      <c r="B402" t="str">
        <f>IF(ISBLANK(Games!$B402), "",Games!B402)</f>
        <v/>
      </c>
      <c r="C402" t="str">
        <f>IF(ISBLANK(Games!$B402), "",Games!C402)</f>
        <v/>
      </c>
      <c r="D402" t="str">
        <f>IF(ISBLANK(Games!$B402), "",Games!D402)</f>
        <v/>
      </c>
      <c r="E402" t="str">
        <f>IF(ISBLANK(Games!$B402), "",Games!E402)</f>
        <v/>
      </c>
      <c r="F402" s="30">
        <f>'Calc - Win Probability'!N402</f>
        <v>0</v>
      </c>
      <c r="G402" s="28">
        <f>Games!H402</f>
        <v>0</v>
      </c>
      <c r="H402" s="64" t="str">
        <f>IF(ISBLANK(Games!B402), "", IF('Prediction Log'!$D402&lt;0, 'Prediction Log'!$B402, 'Prediction Log'!$C402))</f>
        <v/>
      </c>
      <c r="I402" s="60" t="str">
        <f>IF(ISBLANK(Games!$B402), "",Games!F402)</f>
        <v/>
      </c>
      <c r="J402" s="60" t="str">
        <f>IF('Prediction Log'!$F402&gt;0.5, 'Prediction Log'!$B402, IF('Prediction Log'!$F402&lt;0.5, 'Prediction Log'!$C402, "PICK"))</f>
        <v/>
      </c>
      <c r="K402" s="62" t="str">
        <f>IF(ISBLANK(Games!B402), "",IF('Prediction Log'!$J402='Prediction Log'!$B402, 'Prediction Log'!$F402, 1-'Prediction Log'!$F402))</f>
        <v/>
      </c>
      <c r="L402" s="28" t="str">
        <f>IF(ISBLANK(Games!$B402), "",Games!I402)</f>
        <v/>
      </c>
      <c r="P402" s="48" t="str">
        <f>IF(ISBLANK('Prediction Log'!$N402), "",'Prediction Log'!$O402-'Prediction Log'!$N402)</f>
        <v/>
      </c>
      <c r="Q402" s="55" t="str">
        <f>IF(ISBLANK('Prediction Log'!$N402), "",IF('Prediction Log'!$M402&lt;&gt;'Prediction Log'!$H402, "Y", IF(AND('Prediction Log'!$M402='Prediction Log'!$H402, ABS((-1*'Prediction Log'!$P402))&gt;ABS('Prediction Log'!$D402)), "Y", IF('Prediction Log'!$D402='Prediction Log'!$P402, "PUSH", "N"))))</f>
        <v/>
      </c>
      <c r="R402" s="56" t="str">
        <f>IF(ISBLANK('Prediction Log'!$M402), "",IF('Prediction Log'!$P402&lt;'Prediction Log'!$D402, "Y", IF('Prediction Log'!$P402='Prediction Log'!$D402, "PUSH", "N")))</f>
        <v/>
      </c>
      <c r="S402" s="56" t="str">
        <f>IF(ISBLANK('Prediction Log'!$M402), "",IF('Prediction Log'!$P402&lt;'Prediction Log'!$E402, "Y", IF('Prediction Log'!$P402='Prediction Log'!$E402, "PUSH", "N")))</f>
        <v/>
      </c>
      <c r="T402" s="66" t="str">
        <f>IF(ISBLANK('Prediction Log'!$M402), "",IF('Prediction Log'!$J402='Prediction Log'!$M402, "Y", "N"))</f>
        <v/>
      </c>
      <c r="U402" s="57" t="str">
        <f>IF(ISBLANK('Prediction Log'!$M402),"",IF('Prediction Log'!$M402='Prediction Log'!$H402, "Y", "N"))</f>
        <v/>
      </c>
      <c r="V402" s="52" t="str">
        <f>IF(ISBLANK('Prediction Log'!$M402), "",IF('Prediction Log'!$H402&lt;&gt;'Prediction Log'!$M402, "Y",IF(AND('Prediction Log'!$D402&gt;0, 'Prediction Log'!$P402&gt;'Prediction Log'!$D402), "Y", IF(AND('Prediction Log'!$D402&lt;0, 'Prediction Log'!$P402&lt;'Prediction Log'!$D402), "Y", IF('Prediction Log'!$P402='Prediction Log'!$D402, "PUSH", "N")))))</f>
        <v/>
      </c>
      <c r="W402" s="53" t="str">
        <f>IF(ISBLANK('Prediction Log'!$M402), "",IF(AND('Prediction Log'!$U402="Y", 'Prediction Log'!$V402="Y"), "Y", "N"))</f>
        <v/>
      </c>
      <c r="X402" s="54" t="str">
        <f>IF(ISBLANK('Prediction Log'!$M402),"",IF('Prediction Log'!$M402='Prediction Log'!$I402, "Y", "N"))</f>
        <v/>
      </c>
      <c r="Y402" s="54" t="str">
        <f>IF(ISBLANK('Prediction Log'!$M402), "", IF('Prediction Log'!$Z402="N", "N", "Y"))</f>
        <v/>
      </c>
      <c r="Z402" s="54" t="str">
        <f>IF(ISBLANK('Prediction Log'!$M402), "",IF('Prediction Log'!$I402&lt;&gt;'Prediction Log'!$M402, "Y",IF(AND('Prediction Log'!$E402&gt;0, 'Prediction Log'!$P402&gt;'Prediction Log'!$E402), "Y", IF(AND('Prediction Log'!$E402&lt;0, 'Prediction Log'!$P402&lt;'Prediction Log'!$E402), "Y", IF('Prediction Log'!$P402='Prediction Log'!$E402, "PUSH", "N")))))</f>
        <v/>
      </c>
      <c r="AA402" s="54" t="str">
        <f>IF(ISBLANK('Prediction Log'!$M402), "",IF(AND('Prediction Log'!$X402="Y", 'Prediction Log'!$Z402="Y"), "Y", "N"))</f>
        <v/>
      </c>
      <c r="AB402" s="53" t="str">
        <f>IF(ISBLANK('Prediction Log'!$M402), "",IF('Prediction Log'!$D402&gt;0, 'Prediction Log'!$P402-'Prediction Log'!$D402, IF('Prediction Log'!$D402&lt;0, -'Prediction Log'!$P402+'Prediction Log'!$D402, "NA")))</f>
        <v/>
      </c>
      <c r="AC402" s="53" t="str">
        <f>IF(ISBLANK('Prediction Log'!$M402), "",ABS('Prediction Log'!$AB402))</f>
        <v/>
      </c>
      <c r="AD402" s="54" t="str">
        <f>IF(ISBLANK('Prediction Log'!$M402), "",IF('Prediction Log'!$E402&gt;0, 'Prediction Log'!$P402-'Prediction Log'!$E402, IF('Prediction Log'!$E402&lt;0, -'Prediction Log'!$P402+'Prediction Log'!$E402, "NA")))</f>
        <v/>
      </c>
      <c r="AE402" s="54" t="str">
        <f>IF(ISBLANK('Prediction Log'!$M402), "",ABS('Prediction Log'!$AD402))</f>
        <v/>
      </c>
    </row>
    <row r="403" spans="1:31" x14ac:dyDescent="0.45">
      <c r="A403" t="str">
        <f>IF(ISBLANK(Games!$B403), "",Games!A403)</f>
        <v/>
      </c>
      <c r="B403" t="str">
        <f>IF(ISBLANK(Games!$B403), "",Games!B403)</f>
        <v/>
      </c>
      <c r="C403" t="str">
        <f>IF(ISBLANK(Games!$B403), "",Games!C403)</f>
        <v/>
      </c>
      <c r="D403" t="str">
        <f>IF(ISBLANK(Games!$B403), "",Games!D403)</f>
        <v/>
      </c>
      <c r="E403" t="str">
        <f>IF(ISBLANK(Games!$B403), "",Games!E403)</f>
        <v/>
      </c>
      <c r="F403" s="30">
        <f>'Calc - Win Probability'!N403</f>
        <v>0</v>
      </c>
      <c r="G403" s="28">
        <f>Games!H403</f>
        <v>0</v>
      </c>
      <c r="H403" s="64" t="str">
        <f>IF(ISBLANK(Games!B403), "", IF('Prediction Log'!$D403&lt;0, 'Prediction Log'!$B403, 'Prediction Log'!$C403))</f>
        <v/>
      </c>
      <c r="I403" s="60" t="str">
        <f>IF(ISBLANK(Games!$B403), "",Games!F403)</f>
        <v/>
      </c>
      <c r="J403" s="60" t="str">
        <f>IF('Prediction Log'!$F403&gt;0.5, 'Prediction Log'!$B403, IF('Prediction Log'!$F403&lt;0.5, 'Prediction Log'!$C403, "PICK"))</f>
        <v/>
      </c>
      <c r="K403" s="62" t="str">
        <f>IF(ISBLANK(Games!B403), "",IF('Prediction Log'!$J403='Prediction Log'!$B403, 'Prediction Log'!$F403, 1-'Prediction Log'!$F403))</f>
        <v/>
      </c>
      <c r="L403" s="28" t="str">
        <f>IF(ISBLANK(Games!$B403), "",Games!I403)</f>
        <v/>
      </c>
      <c r="P403" s="48" t="str">
        <f>IF(ISBLANK('Prediction Log'!$N403), "",'Prediction Log'!$O403-'Prediction Log'!$N403)</f>
        <v/>
      </c>
      <c r="Q403" s="55" t="str">
        <f>IF(ISBLANK('Prediction Log'!$N403), "",IF('Prediction Log'!$M403&lt;&gt;'Prediction Log'!$H403, "Y", IF(AND('Prediction Log'!$M403='Prediction Log'!$H403, ABS((-1*'Prediction Log'!$P403))&gt;ABS('Prediction Log'!$D403)), "Y", IF('Prediction Log'!$D403='Prediction Log'!$P403, "PUSH", "N"))))</f>
        <v/>
      </c>
      <c r="R403" s="56" t="str">
        <f>IF(ISBLANK('Prediction Log'!$M403), "",IF('Prediction Log'!$P403&lt;'Prediction Log'!$D403, "Y", IF('Prediction Log'!$P403='Prediction Log'!$D403, "PUSH", "N")))</f>
        <v/>
      </c>
      <c r="S403" s="56" t="str">
        <f>IF(ISBLANK('Prediction Log'!$M403), "",IF('Prediction Log'!$P403&lt;'Prediction Log'!$E403, "Y", IF('Prediction Log'!$P403='Prediction Log'!$E403, "PUSH", "N")))</f>
        <v/>
      </c>
      <c r="T403" s="66" t="str">
        <f>IF(ISBLANK('Prediction Log'!$M403), "",IF('Prediction Log'!$J403='Prediction Log'!$M403, "Y", "N"))</f>
        <v/>
      </c>
      <c r="U403" s="57" t="str">
        <f>IF(ISBLANK('Prediction Log'!$M403),"",IF('Prediction Log'!$M403='Prediction Log'!$H403, "Y", "N"))</f>
        <v/>
      </c>
      <c r="V403" s="52" t="str">
        <f>IF(ISBLANK('Prediction Log'!$M403), "",IF('Prediction Log'!$H403&lt;&gt;'Prediction Log'!$M403, "Y",IF(AND('Prediction Log'!$D403&gt;0, 'Prediction Log'!$P403&gt;'Prediction Log'!$D403), "Y", IF(AND('Prediction Log'!$D403&lt;0, 'Prediction Log'!$P403&lt;'Prediction Log'!$D403), "Y", IF('Prediction Log'!$P403='Prediction Log'!$D403, "PUSH", "N")))))</f>
        <v/>
      </c>
      <c r="W403" s="53" t="str">
        <f>IF(ISBLANK('Prediction Log'!$M403), "",IF(AND('Prediction Log'!$U403="Y", 'Prediction Log'!$V403="Y"), "Y", "N"))</f>
        <v/>
      </c>
      <c r="X403" s="54" t="str">
        <f>IF(ISBLANK('Prediction Log'!$M403),"",IF('Prediction Log'!$M403='Prediction Log'!$I403, "Y", "N"))</f>
        <v/>
      </c>
      <c r="Y403" s="54" t="str">
        <f>IF(ISBLANK('Prediction Log'!$M403), "", IF('Prediction Log'!$Z403="N", "N", "Y"))</f>
        <v/>
      </c>
      <c r="Z403" s="54" t="str">
        <f>IF(ISBLANK('Prediction Log'!$M403), "",IF('Prediction Log'!$I403&lt;&gt;'Prediction Log'!$M403, "Y",IF(AND('Prediction Log'!$E403&gt;0, 'Prediction Log'!$P403&gt;'Prediction Log'!$E403), "Y", IF(AND('Prediction Log'!$E403&lt;0, 'Prediction Log'!$P403&lt;'Prediction Log'!$E403), "Y", IF('Prediction Log'!$P403='Prediction Log'!$E403, "PUSH", "N")))))</f>
        <v/>
      </c>
      <c r="AA403" s="54" t="str">
        <f>IF(ISBLANK('Prediction Log'!$M403), "",IF(AND('Prediction Log'!$X403="Y", 'Prediction Log'!$Z403="Y"), "Y", "N"))</f>
        <v/>
      </c>
      <c r="AB403" s="53" t="str">
        <f>IF(ISBLANK('Prediction Log'!$M403), "",IF('Prediction Log'!$D403&gt;0, 'Prediction Log'!$P403-'Prediction Log'!$D403, IF('Prediction Log'!$D403&lt;0, -'Prediction Log'!$P403+'Prediction Log'!$D403, "NA")))</f>
        <v/>
      </c>
      <c r="AC403" s="53" t="str">
        <f>IF(ISBLANK('Prediction Log'!$M403), "",ABS('Prediction Log'!$AB403))</f>
        <v/>
      </c>
      <c r="AD403" s="54" t="str">
        <f>IF(ISBLANK('Prediction Log'!$M403), "",IF('Prediction Log'!$E403&gt;0, 'Prediction Log'!$P403-'Prediction Log'!$E403, IF('Prediction Log'!$E403&lt;0, -'Prediction Log'!$P403+'Prediction Log'!$E403, "NA")))</f>
        <v/>
      </c>
      <c r="AE403" s="54" t="str">
        <f>IF(ISBLANK('Prediction Log'!$M403), "",ABS('Prediction Log'!$AD403))</f>
        <v/>
      </c>
    </row>
    <row r="404" spans="1:31" x14ac:dyDescent="0.45">
      <c r="A404" t="str">
        <f>IF(ISBLANK(Games!$B404), "",Games!A404)</f>
        <v/>
      </c>
      <c r="B404" t="str">
        <f>IF(ISBLANK(Games!$B404), "",Games!B404)</f>
        <v/>
      </c>
      <c r="C404" t="str">
        <f>IF(ISBLANK(Games!$B404), "",Games!C404)</f>
        <v/>
      </c>
      <c r="D404" t="str">
        <f>IF(ISBLANK(Games!$B404), "",Games!D404)</f>
        <v/>
      </c>
      <c r="E404" t="str">
        <f>IF(ISBLANK(Games!$B404), "",Games!E404)</f>
        <v/>
      </c>
      <c r="F404" s="30">
        <f>'Calc - Win Probability'!N404</f>
        <v>0</v>
      </c>
      <c r="G404" s="28">
        <f>Games!H404</f>
        <v>0</v>
      </c>
      <c r="H404" s="64" t="str">
        <f>IF(ISBLANK(Games!B404), "", IF('Prediction Log'!$D404&lt;0, 'Prediction Log'!$B404, 'Prediction Log'!$C404))</f>
        <v/>
      </c>
      <c r="I404" s="60" t="str">
        <f>IF(ISBLANK(Games!$B404), "",Games!F404)</f>
        <v/>
      </c>
      <c r="J404" s="60" t="str">
        <f>IF('Prediction Log'!$F404&gt;0.5, 'Prediction Log'!$B404, IF('Prediction Log'!$F404&lt;0.5, 'Prediction Log'!$C404, "PICK"))</f>
        <v/>
      </c>
      <c r="K404" s="62" t="str">
        <f>IF(ISBLANK(Games!B404), "",IF('Prediction Log'!$J404='Prediction Log'!$B404, 'Prediction Log'!$F404, 1-'Prediction Log'!$F404))</f>
        <v/>
      </c>
      <c r="L404" s="28" t="str">
        <f>IF(ISBLANK(Games!$B404), "",Games!I404)</f>
        <v/>
      </c>
      <c r="P404" s="48" t="str">
        <f>IF(ISBLANK('Prediction Log'!$N404), "",'Prediction Log'!$O404-'Prediction Log'!$N404)</f>
        <v/>
      </c>
      <c r="Q404" s="55" t="str">
        <f>IF(ISBLANK('Prediction Log'!$N404), "",IF('Prediction Log'!$M404&lt;&gt;'Prediction Log'!$H404, "Y", IF(AND('Prediction Log'!$M404='Prediction Log'!$H404, ABS((-1*'Prediction Log'!$P404))&gt;ABS('Prediction Log'!$D404)), "Y", IF('Prediction Log'!$D404='Prediction Log'!$P404, "PUSH", "N"))))</f>
        <v/>
      </c>
      <c r="R404" s="56" t="str">
        <f>IF(ISBLANK('Prediction Log'!$M404), "",IF('Prediction Log'!$P404&lt;'Prediction Log'!$D404, "Y", IF('Prediction Log'!$P404='Prediction Log'!$D404, "PUSH", "N")))</f>
        <v/>
      </c>
      <c r="S404" s="56" t="str">
        <f>IF(ISBLANK('Prediction Log'!$M404), "",IF('Prediction Log'!$P404&lt;'Prediction Log'!$E404, "Y", IF('Prediction Log'!$P404='Prediction Log'!$E404, "PUSH", "N")))</f>
        <v/>
      </c>
      <c r="T404" s="66" t="str">
        <f>IF(ISBLANK('Prediction Log'!$M404), "",IF('Prediction Log'!$J404='Prediction Log'!$M404, "Y", "N"))</f>
        <v/>
      </c>
      <c r="U404" s="57" t="str">
        <f>IF(ISBLANK('Prediction Log'!$M404),"",IF('Prediction Log'!$M404='Prediction Log'!$H404, "Y", "N"))</f>
        <v/>
      </c>
      <c r="V404" s="52" t="str">
        <f>IF(ISBLANK('Prediction Log'!$M404), "",IF('Prediction Log'!$H404&lt;&gt;'Prediction Log'!$M404, "Y",IF(AND('Prediction Log'!$D404&gt;0, 'Prediction Log'!$P404&gt;'Prediction Log'!$D404), "Y", IF(AND('Prediction Log'!$D404&lt;0, 'Prediction Log'!$P404&lt;'Prediction Log'!$D404), "Y", IF('Prediction Log'!$P404='Prediction Log'!$D404, "PUSH", "N")))))</f>
        <v/>
      </c>
      <c r="W404" s="53" t="str">
        <f>IF(ISBLANK('Prediction Log'!$M404), "",IF(AND('Prediction Log'!$U404="Y", 'Prediction Log'!$V404="Y"), "Y", "N"))</f>
        <v/>
      </c>
      <c r="X404" s="54" t="str">
        <f>IF(ISBLANK('Prediction Log'!$M404),"",IF('Prediction Log'!$M404='Prediction Log'!$I404, "Y", "N"))</f>
        <v/>
      </c>
      <c r="Y404" s="54" t="str">
        <f>IF(ISBLANK('Prediction Log'!$M404), "", IF('Prediction Log'!$Z404="N", "N", "Y"))</f>
        <v/>
      </c>
      <c r="Z404" s="54" t="str">
        <f>IF(ISBLANK('Prediction Log'!$M404), "",IF('Prediction Log'!$I404&lt;&gt;'Prediction Log'!$M404, "Y",IF(AND('Prediction Log'!$E404&gt;0, 'Prediction Log'!$P404&gt;'Prediction Log'!$E404), "Y", IF(AND('Prediction Log'!$E404&lt;0, 'Prediction Log'!$P404&lt;'Prediction Log'!$E404), "Y", IF('Prediction Log'!$P404='Prediction Log'!$E404, "PUSH", "N")))))</f>
        <v/>
      </c>
      <c r="AA404" s="54" t="str">
        <f>IF(ISBLANK('Prediction Log'!$M404), "",IF(AND('Prediction Log'!$X404="Y", 'Prediction Log'!$Z404="Y"), "Y", "N"))</f>
        <v/>
      </c>
      <c r="AB404" s="53" t="str">
        <f>IF(ISBLANK('Prediction Log'!$M404), "",IF('Prediction Log'!$D404&gt;0, 'Prediction Log'!$P404-'Prediction Log'!$D404, IF('Prediction Log'!$D404&lt;0, -'Prediction Log'!$P404+'Prediction Log'!$D404, "NA")))</f>
        <v/>
      </c>
      <c r="AC404" s="53" t="str">
        <f>IF(ISBLANK('Prediction Log'!$M404), "",ABS('Prediction Log'!$AB404))</f>
        <v/>
      </c>
      <c r="AD404" s="54" t="str">
        <f>IF(ISBLANK('Prediction Log'!$M404), "",IF('Prediction Log'!$E404&gt;0, 'Prediction Log'!$P404-'Prediction Log'!$E404, IF('Prediction Log'!$E404&lt;0, -'Prediction Log'!$P404+'Prediction Log'!$E404, "NA")))</f>
        <v/>
      </c>
      <c r="AE404" s="54" t="str">
        <f>IF(ISBLANK('Prediction Log'!$M404), "",ABS('Prediction Log'!$AD404))</f>
        <v/>
      </c>
    </row>
    <row r="405" spans="1:31" x14ac:dyDescent="0.45">
      <c r="A405" t="str">
        <f>IF(ISBLANK(Games!$B405), "",Games!A405)</f>
        <v/>
      </c>
      <c r="B405" t="str">
        <f>IF(ISBLANK(Games!$B405), "",Games!B405)</f>
        <v/>
      </c>
      <c r="C405" t="str">
        <f>IF(ISBLANK(Games!$B405), "",Games!C405)</f>
        <v/>
      </c>
      <c r="D405" t="str">
        <f>IF(ISBLANK(Games!$B405), "",Games!D405)</f>
        <v/>
      </c>
      <c r="E405" t="str">
        <f>IF(ISBLANK(Games!$B405), "",Games!E405)</f>
        <v/>
      </c>
      <c r="F405" s="30">
        <f>'Calc - Win Probability'!N405</f>
        <v>0</v>
      </c>
      <c r="G405" s="28">
        <f>Games!H405</f>
        <v>0</v>
      </c>
      <c r="H405" s="64" t="str">
        <f>IF(ISBLANK(Games!B405), "", IF('Prediction Log'!$D405&lt;0, 'Prediction Log'!$B405, 'Prediction Log'!$C405))</f>
        <v/>
      </c>
      <c r="I405" s="60" t="str">
        <f>IF(ISBLANK(Games!$B405), "",Games!F405)</f>
        <v/>
      </c>
      <c r="J405" s="60" t="str">
        <f>IF('Prediction Log'!$F405&gt;0.5, 'Prediction Log'!$B405, IF('Prediction Log'!$F405&lt;0.5, 'Prediction Log'!$C405, "PICK"))</f>
        <v/>
      </c>
      <c r="K405" s="62" t="str">
        <f>IF(ISBLANK(Games!B405), "",IF('Prediction Log'!$J405='Prediction Log'!$B405, 'Prediction Log'!$F405, 1-'Prediction Log'!$F405))</f>
        <v/>
      </c>
      <c r="L405" s="28" t="str">
        <f>IF(ISBLANK(Games!$B405), "",Games!I405)</f>
        <v/>
      </c>
      <c r="P405" s="48" t="str">
        <f>IF(ISBLANK('Prediction Log'!$N405), "",'Prediction Log'!$O405-'Prediction Log'!$N405)</f>
        <v/>
      </c>
      <c r="Q405" s="55" t="str">
        <f>IF(ISBLANK('Prediction Log'!$N405), "",IF('Prediction Log'!$M405&lt;&gt;'Prediction Log'!$H405, "Y", IF(AND('Prediction Log'!$M405='Prediction Log'!$H405, ABS((-1*'Prediction Log'!$P405))&gt;ABS('Prediction Log'!$D405)), "Y", IF('Prediction Log'!$D405='Prediction Log'!$P405, "PUSH", "N"))))</f>
        <v/>
      </c>
      <c r="R405" s="56" t="str">
        <f>IF(ISBLANK('Prediction Log'!$M405), "",IF('Prediction Log'!$P405&lt;'Prediction Log'!$D405, "Y", IF('Prediction Log'!$P405='Prediction Log'!$D405, "PUSH", "N")))</f>
        <v/>
      </c>
      <c r="S405" s="56" t="str">
        <f>IF(ISBLANK('Prediction Log'!$M405), "",IF('Prediction Log'!$P405&lt;'Prediction Log'!$E405, "Y", IF('Prediction Log'!$P405='Prediction Log'!$E405, "PUSH", "N")))</f>
        <v/>
      </c>
      <c r="T405" s="66" t="str">
        <f>IF(ISBLANK('Prediction Log'!$M405), "",IF('Prediction Log'!$J405='Prediction Log'!$M405, "Y", "N"))</f>
        <v/>
      </c>
      <c r="U405" s="57" t="str">
        <f>IF(ISBLANK('Prediction Log'!$M405),"",IF('Prediction Log'!$M405='Prediction Log'!$H405, "Y", "N"))</f>
        <v/>
      </c>
      <c r="V405" s="52" t="str">
        <f>IF(ISBLANK('Prediction Log'!$M405), "",IF('Prediction Log'!$H405&lt;&gt;'Prediction Log'!$M405, "Y",IF(AND('Prediction Log'!$D405&gt;0, 'Prediction Log'!$P405&gt;'Prediction Log'!$D405), "Y", IF(AND('Prediction Log'!$D405&lt;0, 'Prediction Log'!$P405&lt;'Prediction Log'!$D405), "Y", IF('Prediction Log'!$P405='Prediction Log'!$D405, "PUSH", "N")))))</f>
        <v/>
      </c>
      <c r="W405" s="53" t="str">
        <f>IF(ISBLANK('Prediction Log'!$M405), "",IF(AND('Prediction Log'!$U405="Y", 'Prediction Log'!$V405="Y"), "Y", "N"))</f>
        <v/>
      </c>
      <c r="X405" s="54" t="str">
        <f>IF(ISBLANK('Prediction Log'!$M405),"",IF('Prediction Log'!$M405='Prediction Log'!$I405, "Y", "N"))</f>
        <v/>
      </c>
      <c r="Y405" s="54" t="str">
        <f>IF(ISBLANK('Prediction Log'!$M405), "", IF('Prediction Log'!$Z405="N", "N", "Y"))</f>
        <v/>
      </c>
      <c r="Z405" s="54" t="str">
        <f>IF(ISBLANK('Prediction Log'!$M405), "",IF('Prediction Log'!$I405&lt;&gt;'Prediction Log'!$M405, "Y",IF(AND('Prediction Log'!$E405&gt;0, 'Prediction Log'!$P405&gt;'Prediction Log'!$E405), "Y", IF(AND('Prediction Log'!$E405&lt;0, 'Prediction Log'!$P405&lt;'Prediction Log'!$E405), "Y", IF('Prediction Log'!$P405='Prediction Log'!$E405, "PUSH", "N")))))</f>
        <v/>
      </c>
      <c r="AA405" s="54" t="str">
        <f>IF(ISBLANK('Prediction Log'!$M405), "",IF(AND('Prediction Log'!$X405="Y", 'Prediction Log'!$Z405="Y"), "Y", "N"))</f>
        <v/>
      </c>
      <c r="AB405" s="53" t="str">
        <f>IF(ISBLANK('Prediction Log'!$M405), "",IF('Prediction Log'!$D405&gt;0, 'Prediction Log'!$P405-'Prediction Log'!$D405, IF('Prediction Log'!$D405&lt;0, -'Prediction Log'!$P405+'Prediction Log'!$D405, "NA")))</f>
        <v/>
      </c>
      <c r="AC405" s="53" t="str">
        <f>IF(ISBLANK('Prediction Log'!$M405), "",ABS('Prediction Log'!$AB405))</f>
        <v/>
      </c>
      <c r="AD405" s="54" t="str">
        <f>IF(ISBLANK('Prediction Log'!$M405), "",IF('Prediction Log'!$E405&gt;0, 'Prediction Log'!$P405-'Prediction Log'!$E405, IF('Prediction Log'!$E405&lt;0, -'Prediction Log'!$P405+'Prediction Log'!$E405, "NA")))</f>
        <v/>
      </c>
      <c r="AE405" s="54" t="str">
        <f>IF(ISBLANK('Prediction Log'!$M405), "",ABS('Prediction Log'!$AD405))</f>
        <v/>
      </c>
    </row>
    <row r="406" spans="1:31" x14ac:dyDescent="0.45">
      <c r="A406" t="str">
        <f>IF(ISBLANK(Games!$B406), "",Games!A406)</f>
        <v/>
      </c>
      <c r="B406" t="str">
        <f>IF(ISBLANK(Games!$B406), "",Games!B406)</f>
        <v/>
      </c>
      <c r="C406" t="str">
        <f>IF(ISBLANK(Games!$B406), "",Games!C406)</f>
        <v/>
      </c>
      <c r="D406" t="str">
        <f>IF(ISBLANK(Games!$B406), "",Games!D406)</f>
        <v/>
      </c>
      <c r="E406" t="str">
        <f>IF(ISBLANK(Games!$B406), "",Games!E406)</f>
        <v/>
      </c>
      <c r="F406" s="30">
        <f>'Calc - Win Probability'!N406</f>
        <v>0</v>
      </c>
      <c r="G406" s="28">
        <f>Games!H406</f>
        <v>0</v>
      </c>
      <c r="H406" s="64" t="str">
        <f>IF(ISBLANK(Games!B406), "", IF('Prediction Log'!$D406&lt;0, 'Prediction Log'!$B406, 'Prediction Log'!$C406))</f>
        <v/>
      </c>
      <c r="I406" s="60" t="str">
        <f>IF(ISBLANK(Games!$B406), "",Games!F406)</f>
        <v/>
      </c>
      <c r="J406" s="60" t="str">
        <f>IF('Prediction Log'!$F406&gt;0.5, 'Prediction Log'!$B406, IF('Prediction Log'!$F406&lt;0.5, 'Prediction Log'!$C406, "PICK"))</f>
        <v/>
      </c>
      <c r="K406" s="62" t="str">
        <f>IF(ISBLANK(Games!B406), "",IF('Prediction Log'!$J406='Prediction Log'!$B406, 'Prediction Log'!$F406, 1-'Prediction Log'!$F406))</f>
        <v/>
      </c>
      <c r="L406" s="28" t="str">
        <f>IF(ISBLANK(Games!$B406), "",Games!I406)</f>
        <v/>
      </c>
      <c r="P406" s="48" t="str">
        <f>IF(ISBLANK('Prediction Log'!$N406), "",'Prediction Log'!$O406-'Prediction Log'!$N406)</f>
        <v/>
      </c>
      <c r="Q406" s="55" t="str">
        <f>IF(ISBLANK('Prediction Log'!$N406), "",IF('Prediction Log'!$M406&lt;&gt;'Prediction Log'!$H406, "Y", IF(AND('Prediction Log'!$M406='Prediction Log'!$H406, ABS((-1*'Prediction Log'!$P406))&gt;ABS('Prediction Log'!$D406)), "Y", IF('Prediction Log'!$D406='Prediction Log'!$P406, "PUSH", "N"))))</f>
        <v/>
      </c>
      <c r="R406" s="56" t="str">
        <f>IF(ISBLANK('Prediction Log'!$M406), "",IF('Prediction Log'!$P406&lt;'Prediction Log'!$D406, "Y", IF('Prediction Log'!$P406='Prediction Log'!$D406, "PUSH", "N")))</f>
        <v/>
      </c>
      <c r="S406" s="56" t="str">
        <f>IF(ISBLANK('Prediction Log'!$M406), "",IF('Prediction Log'!$P406&lt;'Prediction Log'!$E406, "Y", IF('Prediction Log'!$P406='Prediction Log'!$E406, "PUSH", "N")))</f>
        <v/>
      </c>
      <c r="T406" s="66" t="str">
        <f>IF(ISBLANK('Prediction Log'!$M406), "",IF('Prediction Log'!$J406='Prediction Log'!$M406, "Y", "N"))</f>
        <v/>
      </c>
      <c r="U406" s="57" t="str">
        <f>IF(ISBLANK('Prediction Log'!$M406),"",IF('Prediction Log'!$M406='Prediction Log'!$H406, "Y", "N"))</f>
        <v/>
      </c>
      <c r="V406" s="52" t="str">
        <f>IF(ISBLANK('Prediction Log'!$M406), "",IF('Prediction Log'!$H406&lt;&gt;'Prediction Log'!$M406, "Y",IF(AND('Prediction Log'!$D406&gt;0, 'Prediction Log'!$P406&gt;'Prediction Log'!$D406), "Y", IF(AND('Prediction Log'!$D406&lt;0, 'Prediction Log'!$P406&lt;'Prediction Log'!$D406), "Y", IF('Prediction Log'!$P406='Prediction Log'!$D406, "PUSH", "N")))))</f>
        <v/>
      </c>
      <c r="W406" s="53" t="str">
        <f>IF(ISBLANK('Prediction Log'!$M406), "",IF(AND('Prediction Log'!$U406="Y", 'Prediction Log'!$V406="Y"), "Y", "N"))</f>
        <v/>
      </c>
      <c r="X406" s="54" t="str">
        <f>IF(ISBLANK('Prediction Log'!$M406),"",IF('Prediction Log'!$M406='Prediction Log'!$I406, "Y", "N"))</f>
        <v/>
      </c>
      <c r="Y406" s="54" t="str">
        <f>IF(ISBLANK('Prediction Log'!$M406), "", IF('Prediction Log'!$Z406="N", "N", "Y"))</f>
        <v/>
      </c>
      <c r="Z406" s="54" t="str">
        <f>IF(ISBLANK('Prediction Log'!$M406), "",IF('Prediction Log'!$I406&lt;&gt;'Prediction Log'!$M406, "Y",IF(AND('Prediction Log'!$E406&gt;0, 'Prediction Log'!$P406&gt;'Prediction Log'!$E406), "Y", IF(AND('Prediction Log'!$E406&lt;0, 'Prediction Log'!$P406&lt;'Prediction Log'!$E406), "Y", IF('Prediction Log'!$P406='Prediction Log'!$E406, "PUSH", "N")))))</f>
        <v/>
      </c>
      <c r="AA406" s="54" t="str">
        <f>IF(ISBLANK('Prediction Log'!$M406), "",IF(AND('Prediction Log'!$X406="Y", 'Prediction Log'!$Z406="Y"), "Y", "N"))</f>
        <v/>
      </c>
      <c r="AB406" s="53" t="str">
        <f>IF(ISBLANK('Prediction Log'!$M406), "",IF('Prediction Log'!$D406&gt;0, 'Prediction Log'!$P406-'Prediction Log'!$D406, IF('Prediction Log'!$D406&lt;0, -'Prediction Log'!$P406+'Prediction Log'!$D406, "NA")))</f>
        <v/>
      </c>
      <c r="AC406" s="53" t="str">
        <f>IF(ISBLANK('Prediction Log'!$M406), "",ABS('Prediction Log'!$AB406))</f>
        <v/>
      </c>
      <c r="AD406" s="54" t="str">
        <f>IF(ISBLANK('Prediction Log'!$M406), "",IF('Prediction Log'!$E406&gt;0, 'Prediction Log'!$P406-'Prediction Log'!$E406, IF('Prediction Log'!$E406&lt;0, -'Prediction Log'!$P406+'Prediction Log'!$E406, "NA")))</f>
        <v/>
      </c>
      <c r="AE406" s="54" t="str">
        <f>IF(ISBLANK('Prediction Log'!$M406), "",ABS('Prediction Log'!$AD406))</f>
        <v/>
      </c>
    </row>
    <row r="407" spans="1:31" x14ac:dyDescent="0.45">
      <c r="A407" t="str">
        <f>IF(ISBLANK(Games!$B407), "",Games!A407)</f>
        <v/>
      </c>
      <c r="B407" t="str">
        <f>IF(ISBLANK(Games!$B407), "",Games!B407)</f>
        <v/>
      </c>
      <c r="C407" t="str">
        <f>IF(ISBLANK(Games!$B407), "",Games!C407)</f>
        <v/>
      </c>
      <c r="D407" t="str">
        <f>IF(ISBLANK(Games!$B407), "",Games!D407)</f>
        <v/>
      </c>
      <c r="E407" t="str">
        <f>IF(ISBLANK(Games!$B407), "",Games!E407)</f>
        <v/>
      </c>
      <c r="F407" s="30">
        <f>'Calc - Win Probability'!N407</f>
        <v>0</v>
      </c>
      <c r="G407" s="28">
        <f>Games!H407</f>
        <v>0</v>
      </c>
      <c r="H407" s="64" t="str">
        <f>IF(ISBLANK(Games!B407), "", IF('Prediction Log'!$D407&lt;0, 'Prediction Log'!$B407, 'Prediction Log'!$C407))</f>
        <v/>
      </c>
      <c r="I407" s="60" t="str">
        <f>IF(ISBLANK(Games!$B407), "",Games!F407)</f>
        <v/>
      </c>
      <c r="J407" s="60" t="str">
        <f>IF('Prediction Log'!$F407&gt;0.5, 'Prediction Log'!$B407, IF('Prediction Log'!$F407&lt;0.5, 'Prediction Log'!$C407, "PICK"))</f>
        <v/>
      </c>
      <c r="K407" s="62" t="str">
        <f>IF(ISBLANK(Games!B407), "",IF('Prediction Log'!$J407='Prediction Log'!$B407, 'Prediction Log'!$F407, 1-'Prediction Log'!$F407))</f>
        <v/>
      </c>
      <c r="L407" s="28" t="str">
        <f>IF(ISBLANK(Games!$B407), "",Games!I407)</f>
        <v/>
      </c>
      <c r="P407" s="48" t="str">
        <f>IF(ISBLANK('Prediction Log'!$N407), "",'Prediction Log'!$O407-'Prediction Log'!$N407)</f>
        <v/>
      </c>
      <c r="Q407" s="55" t="str">
        <f>IF(ISBLANK('Prediction Log'!$N407), "",IF('Prediction Log'!$M407&lt;&gt;'Prediction Log'!$H407, "Y", IF(AND('Prediction Log'!$M407='Prediction Log'!$H407, ABS((-1*'Prediction Log'!$P407))&gt;ABS('Prediction Log'!$D407)), "Y", IF('Prediction Log'!$D407='Prediction Log'!$P407, "PUSH", "N"))))</f>
        <v/>
      </c>
      <c r="R407" s="56" t="str">
        <f>IF(ISBLANK('Prediction Log'!$M407), "",IF('Prediction Log'!$P407&lt;'Prediction Log'!$D407, "Y", IF('Prediction Log'!$P407='Prediction Log'!$D407, "PUSH", "N")))</f>
        <v/>
      </c>
      <c r="S407" s="56" t="str">
        <f>IF(ISBLANK('Prediction Log'!$M407), "",IF('Prediction Log'!$P407&lt;'Prediction Log'!$E407, "Y", IF('Prediction Log'!$P407='Prediction Log'!$E407, "PUSH", "N")))</f>
        <v/>
      </c>
      <c r="T407" s="66" t="str">
        <f>IF(ISBLANK('Prediction Log'!$M407), "",IF('Prediction Log'!$J407='Prediction Log'!$M407, "Y", "N"))</f>
        <v/>
      </c>
      <c r="U407" s="57" t="str">
        <f>IF(ISBLANK('Prediction Log'!$M407),"",IF('Prediction Log'!$M407='Prediction Log'!$H407, "Y", "N"))</f>
        <v/>
      </c>
      <c r="V407" s="52" t="str">
        <f>IF(ISBLANK('Prediction Log'!$M407), "",IF('Prediction Log'!$H407&lt;&gt;'Prediction Log'!$M407, "Y",IF(AND('Prediction Log'!$D407&gt;0, 'Prediction Log'!$P407&gt;'Prediction Log'!$D407), "Y", IF(AND('Prediction Log'!$D407&lt;0, 'Prediction Log'!$P407&lt;'Prediction Log'!$D407), "Y", IF('Prediction Log'!$P407='Prediction Log'!$D407, "PUSH", "N")))))</f>
        <v/>
      </c>
      <c r="W407" s="53" t="str">
        <f>IF(ISBLANK('Prediction Log'!$M407), "",IF(AND('Prediction Log'!$U407="Y", 'Prediction Log'!$V407="Y"), "Y", "N"))</f>
        <v/>
      </c>
      <c r="X407" s="54" t="str">
        <f>IF(ISBLANK('Prediction Log'!$M407),"",IF('Prediction Log'!$M407='Prediction Log'!$I407, "Y", "N"))</f>
        <v/>
      </c>
      <c r="Y407" s="54" t="str">
        <f>IF(ISBLANK('Prediction Log'!$M407), "", IF('Prediction Log'!$Z407="N", "N", "Y"))</f>
        <v/>
      </c>
      <c r="Z407" s="54" t="str">
        <f>IF(ISBLANK('Prediction Log'!$M407), "",IF('Prediction Log'!$I407&lt;&gt;'Prediction Log'!$M407, "Y",IF(AND('Prediction Log'!$E407&gt;0, 'Prediction Log'!$P407&gt;'Prediction Log'!$E407), "Y", IF(AND('Prediction Log'!$E407&lt;0, 'Prediction Log'!$P407&lt;'Prediction Log'!$E407), "Y", IF('Prediction Log'!$P407='Prediction Log'!$E407, "PUSH", "N")))))</f>
        <v/>
      </c>
      <c r="AA407" s="54" t="str">
        <f>IF(ISBLANK('Prediction Log'!$M407), "",IF(AND('Prediction Log'!$X407="Y", 'Prediction Log'!$Z407="Y"), "Y", "N"))</f>
        <v/>
      </c>
      <c r="AB407" s="53" t="str">
        <f>IF(ISBLANK('Prediction Log'!$M407), "",IF('Prediction Log'!$D407&gt;0, 'Prediction Log'!$P407-'Prediction Log'!$D407, IF('Prediction Log'!$D407&lt;0, -'Prediction Log'!$P407+'Prediction Log'!$D407, "NA")))</f>
        <v/>
      </c>
      <c r="AC407" s="53" t="str">
        <f>IF(ISBLANK('Prediction Log'!$M407), "",ABS('Prediction Log'!$AB407))</f>
        <v/>
      </c>
      <c r="AD407" s="54" t="str">
        <f>IF(ISBLANK('Prediction Log'!$M407), "",IF('Prediction Log'!$E407&gt;0, 'Prediction Log'!$P407-'Prediction Log'!$E407, IF('Prediction Log'!$E407&lt;0, -'Prediction Log'!$P407+'Prediction Log'!$E407, "NA")))</f>
        <v/>
      </c>
      <c r="AE407" s="54" t="str">
        <f>IF(ISBLANK('Prediction Log'!$M407), "",ABS('Prediction Log'!$AD407))</f>
        <v/>
      </c>
    </row>
    <row r="408" spans="1:31" x14ac:dyDescent="0.45">
      <c r="A408" t="str">
        <f>IF(ISBLANK(Games!$B408), "",Games!A408)</f>
        <v/>
      </c>
      <c r="B408" t="str">
        <f>IF(ISBLANK(Games!$B408), "",Games!B408)</f>
        <v/>
      </c>
      <c r="C408" t="str">
        <f>IF(ISBLANK(Games!$B408), "",Games!C408)</f>
        <v/>
      </c>
      <c r="D408" t="str">
        <f>IF(ISBLANK(Games!$B408), "",Games!D408)</f>
        <v/>
      </c>
      <c r="E408" t="str">
        <f>IF(ISBLANK(Games!$B408), "",Games!E408)</f>
        <v/>
      </c>
      <c r="F408" s="30">
        <f>'Calc - Win Probability'!N408</f>
        <v>0</v>
      </c>
      <c r="G408" s="28">
        <f>Games!H408</f>
        <v>0</v>
      </c>
      <c r="H408" s="64" t="str">
        <f>IF(ISBLANK(Games!B408), "", IF('Prediction Log'!$D408&lt;0, 'Prediction Log'!$B408, 'Prediction Log'!$C408))</f>
        <v/>
      </c>
      <c r="I408" s="60" t="str">
        <f>IF(ISBLANK(Games!$B408), "",Games!F408)</f>
        <v/>
      </c>
      <c r="J408" s="60" t="str">
        <f>IF('Prediction Log'!$F408&gt;0.5, 'Prediction Log'!$B408, IF('Prediction Log'!$F408&lt;0.5, 'Prediction Log'!$C408, "PICK"))</f>
        <v/>
      </c>
      <c r="K408" s="62" t="str">
        <f>IF(ISBLANK(Games!B408), "",IF('Prediction Log'!$J408='Prediction Log'!$B408, 'Prediction Log'!$F408, 1-'Prediction Log'!$F408))</f>
        <v/>
      </c>
      <c r="L408" s="28" t="str">
        <f>IF(ISBLANK(Games!$B408), "",Games!I408)</f>
        <v/>
      </c>
      <c r="P408" s="48" t="str">
        <f>IF(ISBLANK('Prediction Log'!$N408), "",'Prediction Log'!$O408-'Prediction Log'!$N408)</f>
        <v/>
      </c>
      <c r="Q408" s="55" t="str">
        <f>IF(ISBLANK('Prediction Log'!$N408), "",IF('Prediction Log'!$M408&lt;&gt;'Prediction Log'!$H408, "Y", IF(AND('Prediction Log'!$M408='Prediction Log'!$H408, ABS((-1*'Prediction Log'!$P408))&gt;ABS('Prediction Log'!$D408)), "Y", IF('Prediction Log'!$D408='Prediction Log'!$P408, "PUSH", "N"))))</f>
        <v/>
      </c>
      <c r="R408" s="56" t="str">
        <f>IF(ISBLANK('Prediction Log'!$M408), "",IF('Prediction Log'!$P408&lt;'Prediction Log'!$D408, "Y", IF('Prediction Log'!$P408='Prediction Log'!$D408, "PUSH", "N")))</f>
        <v/>
      </c>
      <c r="S408" s="56" t="str">
        <f>IF(ISBLANK('Prediction Log'!$M408), "",IF('Prediction Log'!$P408&lt;'Prediction Log'!$E408, "Y", IF('Prediction Log'!$P408='Prediction Log'!$E408, "PUSH", "N")))</f>
        <v/>
      </c>
      <c r="T408" s="66" t="str">
        <f>IF(ISBLANK('Prediction Log'!$M408), "",IF('Prediction Log'!$J408='Prediction Log'!$M408, "Y", "N"))</f>
        <v/>
      </c>
      <c r="U408" s="57" t="str">
        <f>IF(ISBLANK('Prediction Log'!$M408),"",IF('Prediction Log'!$M408='Prediction Log'!$H408, "Y", "N"))</f>
        <v/>
      </c>
      <c r="V408" s="52" t="str">
        <f>IF(ISBLANK('Prediction Log'!$M408), "",IF('Prediction Log'!$H408&lt;&gt;'Prediction Log'!$M408, "Y",IF(AND('Prediction Log'!$D408&gt;0, 'Prediction Log'!$P408&gt;'Prediction Log'!$D408), "Y", IF(AND('Prediction Log'!$D408&lt;0, 'Prediction Log'!$P408&lt;'Prediction Log'!$D408), "Y", IF('Prediction Log'!$P408='Prediction Log'!$D408, "PUSH", "N")))))</f>
        <v/>
      </c>
      <c r="W408" s="53" t="str">
        <f>IF(ISBLANK('Prediction Log'!$M408), "",IF(AND('Prediction Log'!$U408="Y", 'Prediction Log'!$V408="Y"), "Y", "N"))</f>
        <v/>
      </c>
      <c r="X408" s="54" t="str">
        <f>IF(ISBLANK('Prediction Log'!$M408),"",IF('Prediction Log'!$M408='Prediction Log'!$I408, "Y", "N"))</f>
        <v/>
      </c>
      <c r="Y408" s="54" t="str">
        <f>IF(ISBLANK('Prediction Log'!$M408), "", IF('Prediction Log'!$Z408="N", "N", "Y"))</f>
        <v/>
      </c>
      <c r="Z408" s="54" t="str">
        <f>IF(ISBLANK('Prediction Log'!$M408), "",IF('Prediction Log'!$I408&lt;&gt;'Prediction Log'!$M408, "Y",IF(AND('Prediction Log'!$E408&gt;0, 'Prediction Log'!$P408&gt;'Prediction Log'!$E408), "Y", IF(AND('Prediction Log'!$E408&lt;0, 'Prediction Log'!$P408&lt;'Prediction Log'!$E408), "Y", IF('Prediction Log'!$P408='Prediction Log'!$E408, "PUSH", "N")))))</f>
        <v/>
      </c>
      <c r="AA408" s="54" t="str">
        <f>IF(ISBLANK('Prediction Log'!$M408), "",IF(AND('Prediction Log'!$X408="Y", 'Prediction Log'!$Z408="Y"), "Y", "N"))</f>
        <v/>
      </c>
      <c r="AB408" s="53" t="str">
        <f>IF(ISBLANK('Prediction Log'!$M408), "",IF('Prediction Log'!$D408&gt;0, 'Prediction Log'!$P408-'Prediction Log'!$D408, IF('Prediction Log'!$D408&lt;0, -'Prediction Log'!$P408+'Prediction Log'!$D408, "NA")))</f>
        <v/>
      </c>
      <c r="AC408" s="53" t="str">
        <f>IF(ISBLANK('Prediction Log'!$M408), "",ABS('Prediction Log'!$AB408))</f>
        <v/>
      </c>
      <c r="AD408" s="54" t="str">
        <f>IF(ISBLANK('Prediction Log'!$M408), "",IF('Prediction Log'!$E408&gt;0, 'Prediction Log'!$P408-'Prediction Log'!$E408, IF('Prediction Log'!$E408&lt;0, -'Prediction Log'!$P408+'Prediction Log'!$E408, "NA")))</f>
        <v/>
      </c>
      <c r="AE408" s="54" t="str">
        <f>IF(ISBLANK('Prediction Log'!$M408), "",ABS('Prediction Log'!$AD408))</f>
        <v/>
      </c>
    </row>
    <row r="409" spans="1:31" x14ac:dyDescent="0.45">
      <c r="A409" t="str">
        <f>IF(ISBLANK(Games!$B409), "",Games!A409)</f>
        <v/>
      </c>
      <c r="B409" t="str">
        <f>IF(ISBLANK(Games!$B409), "",Games!B409)</f>
        <v/>
      </c>
      <c r="C409" t="str">
        <f>IF(ISBLANK(Games!$B409), "",Games!C409)</f>
        <v/>
      </c>
      <c r="D409" t="str">
        <f>IF(ISBLANK(Games!$B409), "",Games!D409)</f>
        <v/>
      </c>
      <c r="E409" t="str">
        <f>IF(ISBLANK(Games!$B409), "",Games!E409)</f>
        <v/>
      </c>
      <c r="F409" s="30">
        <f>'Calc - Win Probability'!N409</f>
        <v>0</v>
      </c>
      <c r="G409" s="28">
        <f>Games!H409</f>
        <v>0</v>
      </c>
      <c r="H409" s="64" t="str">
        <f>IF(ISBLANK(Games!B409), "", IF('Prediction Log'!$D409&lt;0, 'Prediction Log'!$B409, 'Prediction Log'!$C409))</f>
        <v/>
      </c>
      <c r="I409" s="60" t="str">
        <f>IF(ISBLANK(Games!$B409), "",Games!F409)</f>
        <v/>
      </c>
      <c r="J409" s="60" t="str">
        <f>IF('Prediction Log'!$F409&gt;0.5, 'Prediction Log'!$B409, IF('Prediction Log'!$F409&lt;0.5, 'Prediction Log'!$C409, "PICK"))</f>
        <v/>
      </c>
      <c r="K409" s="62" t="str">
        <f>IF(ISBLANK(Games!B409), "",IF('Prediction Log'!$J409='Prediction Log'!$B409, 'Prediction Log'!$F409, 1-'Prediction Log'!$F409))</f>
        <v/>
      </c>
      <c r="L409" s="28" t="str">
        <f>IF(ISBLANK(Games!$B409), "",Games!I409)</f>
        <v/>
      </c>
      <c r="P409" s="48" t="str">
        <f>IF(ISBLANK('Prediction Log'!$N409), "",'Prediction Log'!$O409-'Prediction Log'!$N409)</f>
        <v/>
      </c>
      <c r="Q409" s="55" t="str">
        <f>IF(ISBLANK('Prediction Log'!$N409), "",IF('Prediction Log'!$M409&lt;&gt;'Prediction Log'!$H409, "Y", IF(AND('Prediction Log'!$M409='Prediction Log'!$H409, ABS((-1*'Prediction Log'!$P409))&gt;ABS('Prediction Log'!$D409)), "Y", IF('Prediction Log'!$D409='Prediction Log'!$P409, "PUSH", "N"))))</f>
        <v/>
      </c>
      <c r="R409" s="56" t="str">
        <f>IF(ISBLANK('Prediction Log'!$M409), "",IF('Prediction Log'!$P409&lt;'Prediction Log'!$D409, "Y", IF('Prediction Log'!$P409='Prediction Log'!$D409, "PUSH", "N")))</f>
        <v/>
      </c>
      <c r="S409" s="56" t="str">
        <f>IF(ISBLANK('Prediction Log'!$M409), "",IF('Prediction Log'!$P409&lt;'Prediction Log'!$E409, "Y", IF('Prediction Log'!$P409='Prediction Log'!$E409, "PUSH", "N")))</f>
        <v/>
      </c>
      <c r="T409" s="66" t="str">
        <f>IF(ISBLANK('Prediction Log'!$M409), "",IF('Prediction Log'!$J409='Prediction Log'!$M409, "Y", "N"))</f>
        <v/>
      </c>
      <c r="U409" s="57" t="str">
        <f>IF(ISBLANK('Prediction Log'!$M409),"",IF('Prediction Log'!$M409='Prediction Log'!$H409, "Y", "N"))</f>
        <v/>
      </c>
      <c r="V409" s="52" t="str">
        <f>IF(ISBLANK('Prediction Log'!$M409), "",IF('Prediction Log'!$H409&lt;&gt;'Prediction Log'!$M409, "Y",IF(AND('Prediction Log'!$D409&gt;0, 'Prediction Log'!$P409&gt;'Prediction Log'!$D409), "Y", IF(AND('Prediction Log'!$D409&lt;0, 'Prediction Log'!$P409&lt;'Prediction Log'!$D409), "Y", IF('Prediction Log'!$P409='Prediction Log'!$D409, "PUSH", "N")))))</f>
        <v/>
      </c>
      <c r="W409" s="53" t="str">
        <f>IF(ISBLANK('Prediction Log'!$M409), "",IF(AND('Prediction Log'!$U409="Y", 'Prediction Log'!$V409="Y"), "Y", "N"))</f>
        <v/>
      </c>
      <c r="X409" s="54" t="str">
        <f>IF(ISBLANK('Prediction Log'!$M409),"",IF('Prediction Log'!$M409='Prediction Log'!$I409, "Y", "N"))</f>
        <v/>
      </c>
      <c r="Y409" s="54" t="str">
        <f>IF(ISBLANK('Prediction Log'!$M409), "", IF('Prediction Log'!$Z409="N", "N", "Y"))</f>
        <v/>
      </c>
      <c r="Z409" s="54" t="str">
        <f>IF(ISBLANK('Prediction Log'!$M409), "",IF('Prediction Log'!$I409&lt;&gt;'Prediction Log'!$M409, "Y",IF(AND('Prediction Log'!$E409&gt;0, 'Prediction Log'!$P409&gt;'Prediction Log'!$E409), "Y", IF(AND('Prediction Log'!$E409&lt;0, 'Prediction Log'!$P409&lt;'Prediction Log'!$E409), "Y", IF('Prediction Log'!$P409='Prediction Log'!$E409, "PUSH", "N")))))</f>
        <v/>
      </c>
      <c r="AA409" s="54" t="str">
        <f>IF(ISBLANK('Prediction Log'!$M409), "",IF(AND('Prediction Log'!$X409="Y", 'Prediction Log'!$Z409="Y"), "Y", "N"))</f>
        <v/>
      </c>
      <c r="AB409" s="53" t="str">
        <f>IF(ISBLANK('Prediction Log'!$M409), "",IF('Prediction Log'!$D409&gt;0, 'Prediction Log'!$P409-'Prediction Log'!$D409, IF('Prediction Log'!$D409&lt;0, -'Prediction Log'!$P409+'Prediction Log'!$D409, "NA")))</f>
        <v/>
      </c>
      <c r="AC409" s="53" t="str">
        <f>IF(ISBLANK('Prediction Log'!$M409), "",ABS('Prediction Log'!$AB409))</f>
        <v/>
      </c>
      <c r="AD409" s="54" t="str">
        <f>IF(ISBLANK('Prediction Log'!$M409), "",IF('Prediction Log'!$E409&gt;0, 'Prediction Log'!$P409-'Prediction Log'!$E409, IF('Prediction Log'!$E409&lt;0, -'Prediction Log'!$P409+'Prediction Log'!$E409, "NA")))</f>
        <v/>
      </c>
      <c r="AE409" s="54" t="str">
        <f>IF(ISBLANK('Prediction Log'!$M409), "",ABS('Prediction Log'!$AD409))</f>
        <v/>
      </c>
    </row>
    <row r="410" spans="1:31" x14ac:dyDescent="0.45">
      <c r="A410" t="str">
        <f>IF(ISBLANK(Games!$B410), "",Games!A410)</f>
        <v/>
      </c>
      <c r="B410" t="str">
        <f>IF(ISBLANK(Games!$B410), "",Games!B410)</f>
        <v/>
      </c>
      <c r="C410" t="str">
        <f>IF(ISBLANK(Games!$B410), "",Games!C410)</f>
        <v/>
      </c>
      <c r="D410" t="str">
        <f>IF(ISBLANK(Games!$B410), "",Games!D410)</f>
        <v/>
      </c>
      <c r="E410" t="str">
        <f>IF(ISBLANK(Games!$B410), "",Games!E410)</f>
        <v/>
      </c>
      <c r="F410" s="30">
        <f>'Calc - Win Probability'!N410</f>
        <v>0</v>
      </c>
      <c r="G410" s="28">
        <f>Games!H410</f>
        <v>0</v>
      </c>
      <c r="H410" s="64" t="str">
        <f>IF(ISBLANK(Games!B410), "", IF('Prediction Log'!$D410&lt;0, 'Prediction Log'!$B410, 'Prediction Log'!$C410))</f>
        <v/>
      </c>
      <c r="I410" s="60" t="str">
        <f>IF(ISBLANK(Games!$B410), "",Games!F410)</f>
        <v/>
      </c>
      <c r="J410" s="60" t="str">
        <f>IF('Prediction Log'!$F410&gt;0.5, 'Prediction Log'!$B410, IF('Prediction Log'!$F410&lt;0.5, 'Prediction Log'!$C410, "PICK"))</f>
        <v/>
      </c>
      <c r="K410" s="62" t="str">
        <f>IF(ISBLANK(Games!B410), "",IF('Prediction Log'!$J410='Prediction Log'!$B410, 'Prediction Log'!$F410, 1-'Prediction Log'!$F410))</f>
        <v/>
      </c>
      <c r="L410" s="28" t="str">
        <f>IF(ISBLANK(Games!$B410), "",Games!I410)</f>
        <v/>
      </c>
      <c r="P410" s="48" t="str">
        <f>IF(ISBLANK('Prediction Log'!$N410), "",'Prediction Log'!$O410-'Prediction Log'!$N410)</f>
        <v/>
      </c>
      <c r="Q410" s="55" t="str">
        <f>IF(ISBLANK('Prediction Log'!$N410), "",IF('Prediction Log'!$M410&lt;&gt;'Prediction Log'!$H410, "Y", IF(AND('Prediction Log'!$M410='Prediction Log'!$H410, ABS((-1*'Prediction Log'!$P410))&gt;ABS('Prediction Log'!$D410)), "Y", IF('Prediction Log'!$D410='Prediction Log'!$P410, "PUSH", "N"))))</f>
        <v/>
      </c>
      <c r="R410" s="56" t="str">
        <f>IF(ISBLANK('Prediction Log'!$M410), "",IF('Prediction Log'!$P410&lt;'Prediction Log'!$D410, "Y", IF('Prediction Log'!$P410='Prediction Log'!$D410, "PUSH", "N")))</f>
        <v/>
      </c>
      <c r="S410" s="56" t="str">
        <f>IF(ISBLANK('Prediction Log'!$M410), "",IF('Prediction Log'!$P410&lt;'Prediction Log'!$E410, "Y", IF('Prediction Log'!$P410='Prediction Log'!$E410, "PUSH", "N")))</f>
        <v/>
      </c>
      <c r="T410" s="66" t="str">
        <f>IF(ISBLANK('Prediction Log'!$M410), "",IF('Prediction Log'!$J410='Prediction Log'!$M410, "Y", "N"))</f>
        <v/>
      </c>
      <c r="U410" s="57" t="str">
        <f>IF(ISBLANK('Prediction Log'!$M410),"",IF('Prediction Log'!$M410='Prediction Log'!$H410, "Y", "N"))</f>
        <v/>
      </c>
      <c r="V410" s="52" t="str">
        <f>IF(ISBLANK('Prediction Log'!$M410), "",IF('Prediction Log'!$H410&lt;&gt;'Prediction Log'!$M410, "Y",IF(AND('Prediction Log'!$D410&gt;0, 'Prediction Log'!$P410&gt;'Prediction Log'!$D410), "Y", IF(AND('Prediction Log'!$D410&lt;0, 'Prediction Log'!$P410&lt;'Prediction Log'!$D410), "Y", IF('Prediction Log'!$P410='Prediction Log'!$D410, "PUSH", "N")))))</f>
        <v/>
      </c>
      <c r="W410" s="53" t="str">
        <f>IF(ISBLANK('Prediction Log'!$M410), "",IF(AND('Prediction Log'!$U410="Y", 'Prediction Log'!$V410="Y"), "Y", "N"))</f>
        <v/>
      </c>
      <c r="X410" s="54" t="str">
        <f>IF(ISBLANK('Prediction Log'!$M410),"",IF('Prediction Log'!$M410='Prediction Log'!$I410, "Y", "N"))</f>
        <v/>
      </c>
      <c r="Y410" s="54" t="str">
        <f>IF(ISBLANK('Prediction Log'!$M410), "", IF('Prediction Log'!$Z410="N", "N", "Y"))</f>
        <v/>
      </c>
      <c r="Z410" s="54" t="str">
        <f>IF(ISBLANK('Prediction Log'!$M410), "",IF('Prediction Log'!$I410&lt;&gt;'Prediction Log'!$M410, "Y",IF(AND('Prediction Log'!$E410&gt;0, 'Prediction Log'!$P410&gt;'Prediction Log'!$E410), "Y", IF(AND('Prediction Log'!$E410&lt;0, 'Prediction Log'!$P410&lt;'Prediction Log'!$E410), "Y", IF('Prediction Log'!$P410='Prediction Log'!$E410, "PUSH", "N")))))</f>
        <v/>
      </c>
      <c r="AA410" s="54" t="str">
        <f>IF(ISBLANK('Prediction Log'!$M410), "",IF(AND('Prediction Log'!$X410="Y", 'Prediction Log'!$Z410="Y"), "Y", "N"))</f>
        <v/>
      </c>
      <c r="AB410" s="53" t="str">
        <f>IF(ISBLANK('Prediction Log'!$M410), "",IF('Prediction Log'!$D410&gt;0, 'Prediction Log'!$P410-'Prediction Log'!$D410, IF('Prediction Log'!$D410&lt;0, -'Prediction Log'!$P410+'Prediction Log'!$D410, "NA")))</f>
        <v/>
      </c>
      <c r="AC410" s="53" t="str">
        <f>IF(ISBLANK('Prediction Log'!$M410), "",ABS('Prediction Log'!$AB410))</f>
        <v/>
      </c>
      <c r="AD410" s="54" t="str">
        <f>IF(ISBLANK('Prediction Log'!$M410), "",IF('Prediction Log'!$E410&gt;0, 'Prediction Log'!$P410-'Prediction Log'!$E410, IF('Prediction Log'!$E410&lt;0, -'Prediction Log'!$P410+'Prediction Log'!$E410, "NA")))</f>
        <v/>
      </c>
      <c r="AE410" s="54" t="str">
        <f>IF(ISBLANK('Prediction Log'!$M410), "",ABS('Prediction Log'!$AD410))</f>
        <v/>
      </c>
    </row>
    <row r="411" spans="1:31" x14ac:dyDescent="0.45">
      <c r="A411" t="str">
        <f>IF(ISBLANK(Games!$B411), "",Games!A411)</f>
        <v/>
      </c>
      <c r="B411" t="str">
        <f>IF(ISBLANK(Games!$B411), "",Games!B411)</f>
        <v/>
      </c>
      <c r="C411" t="str">
        <f>IF(ISBLANK(Games!$B411), "",Games!C411)</f>
        <v/>
      </c>
      <c r="D411" t="str">
        <f>IF(ISBLANK(Games!$B411), "",Games!D411)</f>
        <v/>
      </c>
      <c r="E411" t="str">
        <f>IF(ISBLANK(Games!$B411), "",Games!E411)</f>
        <v/>
      </c>
      <c r="F411" s="30">
        <f>'Calc - Win Probability'!N411</f>
        <v>0</v>
      </c>
      <c r="G411" s="28">
        <f>Games!H411</f>
        <v>0</v>
      </c>
      <c r="H411" s="64" t="str">
        <f>IF(ISBLANK(Games!B411), "", IF('Prediction Log'!$D411&lt;0, 'Prediction Log'!$B411, 'Prediction Log'!$C411))</f>
        <v/>
      </c>
      <c r="I411" s="60" t="str">
        <f>IF(ISBLANK(Games!$B411), "",Games!F411)</f>
        <v/>
      </c>
      <c r="J411" s="60" t="str">
        <f>IF('Prediction Log'!$F411&gt;0.5, 'Prediction Log'!$B411, IF('Prediction Log'!$F411&lt;0.5, 'Prediction Log'!$C411, "PICK"))</f>
        <v/>
      </c>
      <c r="K411" s="62" t="str">
        <f>IF(ISBLANK(Games!B411), "",IF('Prediction Log'!$J411='Prediction Log'!$B411, 'Prediction Log'!$F411, 1-'Prediction Log'!$F411))</f>
        <v/>
      </c>
      <c r="L411" s="28" t="str">
        <f>IF(ISBLANK(Games!$B411), "",Games!I411)</f>
        <v/>
      </c>
      <c r="P411" s="48" t="str">
        <f>IF(ISBLANK('Prediction Log'!$N411), "",'Prediction Log'!$O411-'Prediction Log'!$N411)</f>
        <v/>
      </c>
      <c r="Q411" s="55" t="str">
        <f>IF(ISBLANK('Prediction Log'!$N411), "",IF('Prediction Log'!$M411&lt;&gt;'Prediction Log'!$H411, "Y", IF(AND('Prediction Log'!$M411='Prediction Log'!$H411, ABS((-1*'Prediction Log'!$P411))&gt;ABS('Prediction Log'!$D411)), "Y", IF('Prediction Log'!$D411='Prediction Log'!$P411, "PUSH", "N"))))</f>
        <v/>
      </c>
      <c r="R411" s="56" t="str">
        <f>IF(ISBLANK('Prediction Log'!$M411), "",IF('Prediction Log'!$P411&lt;'Prediction Log'!$D411, "Y", IF('Prediction Log'!$P411='Prediction Log'!$D411, "PUSH", "N")))</f>
        <v/>
      </c>
      <c r="S411" s="56" t="str">
        <f>IF(ISBLANK('Prediction Log'!$M411), "",IF('Prediction Log'!$P411&lt;'Prediction Log'!$E411, "Y", IF('Prediction Log'!$P411='Prediction Log'!$E411, "PUSH", "N")))</f>
        <v/>
      </c>
      <c r="T411" s="66" t="str">
        <f>IF(ISBLANK('Prediction Log'!$M411), "",IF('Prediction Log'!$J411='Prediction Log'!$M411, "Y", "N"))</f>
        <v/>
      </c>
      <c r="U411" s="57" t="str">
        <f>IF(ISBLANK('Prediction Log'!$M411),"",IF('Prediction Log'!$M411='Prediction Log'!$H411, "Y", "N"))</f>
        <v/>
      </c>
      <c r="V411" s="52" t="str">
        <f>IF(ISBLANK('Prediction Log'!$M411), "",IF('Prediction Log'!$H411&lt;&gt;'Prediction Log'!$M411, "Y",IF(AND('Prediction Log'!$D411&gt;0, 'Prediction Log'!$P411&gt;'Prediction Log'!$D411), "Y", IF(AND('Prediction Log'!$D411&lt;0, 'Prediction Log'!$P411&lt;'Prediction Log'!$D411), "Y", IF('Prediction Log'!$P411='Prediction Log'!$D411, "PUSH", "N")))))</f>
        <v/>
      </c>
      <c r="W411" s="53" t="str">
        <f>IF(ISBLANK('Prediction Log'!$M411), "",IF(AND('Prediction Log'!$U411="Y", 'Prediction Log'!$V411="Y"), "Y", "N"))</f>
        <v/>
      </c>
      <c r="X411" s="54" t="str">
        <f>IF(ISBLANK('Prediction Log'!$M411),"",IF('Prediction Log'!$M411='Prediction Log'!$I411, "Y", "N"))</f>
        <v/>
      </c>
      <c r="Y411" s="54" t="str">
        <f>IF(ISBLANK('Prediction Log'!$M411), "", IF('Prediction Log'!$Z411="N", "N", "Y"))</f>
        <v/>
      </c>
      <c r="Z411" s="54" t="str">
        <f>IF(ISBLANK('Prediction Log'!$M411), "",IF('Prediction Log'!$I411&lt;&gt;'Prediction Log'!$M411, "Y",IF(AND('Prediction Log'!$E411&gt;0, 'Prediction Log'!$P411&gt;'Prediction Log'!$E411), "Y", IF(AND('Prediction Log'!$E411&lt;0, 'Prediction Log'!$P411&lt;'Prediction Log'!$E411), "Y", IF('Prediction Log'!$P411='Prediction Log'!$E411, "PUSH", "N")))))</f>
        <v/>
      </c>
      <c r="AA411" s="54" t="str">
        <f>IF(ISBLANK('Prediction Log'!$M411), "",IF(AND('Prediction Log'!$X411="Y", 'Prediction Log'!$Z411="Y"), "Y", "N"))</f>
        <v/>
      </c>
      <c r="AB411" s="53" t="str">
        <f>IF(ISBLANK('Prediction Log'!$M411), "",IF('Prediction Log'!$D411&gt;0, 'Prediction Log'!$P411-'Prediction Log'!$D411, IF('Prediction Log'!$D411&lt;0, -'Prediction Log'!$P411+'Prediction Log'!$D411, "NA")))</f>
        <v/>
      </c>
      <c r="AC411" s="53" t="str">
        <f>IF(ISBLANK('Prediction Log'!$M411), "",ABS('Prediction Log'!$AB411))</f>
        <v/>
      </c>
      <c r="AD411" s="54" t="str">
        <f>IF(ISBLANK('Prediction Log'!$M411), "",IF('Prediction Log'!$E411&gt;0, 'Prediction Log'!$P411-'Prediction Log'!$E411, IF('Prediction Log'!$E411&lt;0, -'Prediction Log'!$P411+'Prediction Log'!$E411, "NA")))</f>
        <v/>
      </c>
      <c r="AE411" s="54" t="str">
        <f>IF(ISBLANK('Prediction Log'!$M411), "",ABS('Prediction Log'!$AD411))</f>
        <v/>
      </c>
    </row>
    <row r="412" spans="1:31" x14ac:dyDescent="0.45">
      <c r="A412" t="str">
        <f>IF(ISBLANK(Games!$B412), "",Games!A412)</f>
        <v/>
      </c>
      <c r="B412" t="str">
        <f>IF(ISBLANK(Games!$B412), "",Games!B412)</f>
        <v/>
      </c>
      <c r="C412" t="str">
        <f>IF(ISBLANK(Games!$B412), "",Games!C412)</f>
        <v/>
      </c>
      <c r="D412" t="str">
        <f>IF(ISBLANK(Games!$B412), "",Games!D412)</f>
        <v/>
      </c>
      <c r="E412" t="str">
        <f>IF(ISBLANK(Games!$B412), "",Games!E412)</f>
        <v/>
      </c>
      <c r="F412" s="30">
        <f>'Calc - Win Probability'!N412</f>
        <v>0</v>
      </c>
      <c r="G412" s="28">
        <f>Games!H412</f>
        <v>0</v>
      </c>
      <c r="H412" s="64" t="str">
        <f>IF(ISBLANK(Games!B412), "", IF('Prediction Log'!$D412&lt;0, 'Prediction Log'!$B412, 'Prediction Log'!$C412))</f>
        <v/>
      </c>
      <c r="I412" s="60" t="str">
        <f>IF(ISBLANK(Games!$B412), "",Games!F412)</f>
        <v/>
      </c>
      <c r="J412" s="60" t="str">
        <f>IF('Prediction Log'!$F412&gt;0.5, 'Prediction Log'!$B412, IF('Prediction Log'!$F412&lt;0.5, 'Prediction Log'!$C412, "PICK"))</f>
        <v/>
      </c>
      <c r="K412" s="62" t="str">
        <f>IF(ISBLANK(Games!B412), "",IF('Prediction Log'!$J412='Prediction Log'!$B412, 'Prediction Log'!$F412, 1-'Prediction Log'!$F412))</f>
        <v/>
      </c>
      <c r="L412" s="28" t="str">
        <f>IF(ISBLANK(Games!$B412), "",Games!I412)</f>
        <v/>
      </c>
      <c r="P412" s="48" t="str">
        <f>IF(ISBLANK('Prediction Log'!$N412), "",'Prediction Log'!$O412-'Prediction Log'!$N412)</f>
        <v/>
      </c>
      <c r="Q412" s="55" t="str">
        <f>IF(ISBLANK('Prediction Log'!$N412), "",IF('Prediction Log'!$M412&lt;&gt;'Prediction Log'!$H412, "Y", IF(AND('Prediction Log'!$M412='Prediction Log'!$H412, ABS((-1*'Prediction Log'!$P412))&gt;ABS('Prediction Log'!$D412)), "Y", IF('Prediction Log'!$D412='Prediction Log'!$P412, "PUSH", "N"))))</f>
        <v/>
      </c>
      <c r="R412" s="56" t="str">
        <f>IF(ISBLANK('Prediction Log'!$M412), "",IF('Prediction Log'!$P412&lt;'Prediction Log'!$D412, "Y", IF('Prediction Log'!$P412='Prediction Log'!$D412, "PUSH", "N")))</f>
        <v/>
      </c>
      <c r="S412" s="56" t="str">
        <f>IF(ISBLANK('Prediction Log'!$M412), "",IF('Prediction Log'!$P412&lt;'Prediction Log'!$E412, "Y", IF('Prediction Log'!$P412='Prediction Log'!$E412, "PUSH", "N")))</f>
        <v/>
      </c>
      <c r="T412" s="66" t="str">
        <f>IF(ISBLANK('Prediction Log'!$M412), "",IF('Prediction Log'!$J412='Prediction Log'!$M412, "Y", "N"))</f>
        <v/>
      </c>
      <c r="U412" s="57" t="str">
        <f>IF(ISBLANK('Prediction Log'!$M412),"",IF('Prediction Log'!$M412='Prediction Log'!$H412, "Y", "N"))</f>
        <v/>
      </c>
      <c r="V412" s="52" t="str">
        <f>IF(ISBLANK('Prediction Log'!$M412), "",IF('Prediction Log'!$H412&lt;&gt;'Prediction Log'!$M412, "Y",IF(AND('Prediction Log'!$D412&gt;0, 'Prediction Log'!$P412&gt;'Prediction Log'!$D412), "Y", IF(AND('Prediction Log'!$D412&lt;0, 'Prediction Log'!$P412&lt;'Prediction Log'!$D412), "Y", IF('Prediction Log'!$P412='Prediction Log'!$D412, "PUSH", "N")))))</f>
        <v/>
      </c>
      <c r="W412" s="53" t="str">
        <f>IF(ISBLANK('Prediction Log'!$M412), "",IF(AND('Prediction Log'!$U412="Y", 'Prediction Log'!$V412="Y"), "Y", "N"))</f>
        <v/>
      </c>
      <c r="X412" s="54" t="str">
        <f>IF(ISBLANK('Prediction Log'!$M412),"",IF('Prediction Log'!$M412='Prediction Log'!$I412, "Y", "N"))</f>
        <v/>
      </c>
      <c r="Y412" s="54" t="str">
        <f>IF(ISBLANK('Prediction Log'!$M412), "", IF('Prediction Log'!$Z412="N", "N", "Y"))</f>
        <v/>
      </c>
      <c r="Z412" s="54" t="str">
        <f>IF(ISBLANK('Prediction Log'!$M412), "",IF('Prediction Log'!$I412&lt;&gt;'Prediction Log'!$M412, "Y",IF(AND('Prediction Log'!$E412&gt;0, 'Prediction Log'!$P412&gt;'Prediction Log'!$E412), "Y", IF(AND('Prediction Log'!$E412&lt;0, 'Prediction Log'!$P412&lt;'Prediction Log'!$E412), "Y", IF('Prediction Log'!$P412='Prediction Log'!$E412, "PUSH", "N")))))</f>
        <v/>
      </c>
      <c r="AA412" s="54" t="str">
        <f>IF(ISBLANK('Prediction Log'!$M412), "",IF(AND('Prediction Log'!$X412="Y", 'Prediction Log'!$Z412="Y"), "Y", "N"))</f>
        <v/>
      </c>
      <c r="AB412" s="53" t="str">
        <f>IF(ISBLANK('Prediction Log'!$M412), "",IF('Prediction Log'!$D412&gt;0, 'Prediction Log'!$P412-'Prediction Log'!$D412, IF('Prediction Log'!$D412&lt;0, -'Prediction Log'!$P412+'Prediction Log'!$D412, "NA")))</f>
        <v/>
      </c>
      <c r="AC412" s="53" t="str">
        <f>IF(ISBLANK('Prediction Log'!$M412), "",ABS('Prediction Log'!$AB412))</f>
        <v/>
      </c>
      <c r="AD412" s="54" t="str">
        <f>IF(ISBLANK('Prediction Log'!$M412), "",IF('Prediction Log'!$E412&gt;0, 'Prediction Log'!$P412-'Prediction Log'!$E412, IF('Prediction Log'!$E412&lt;0, -'Prediction Log'!$P412+'Prediction Log'!$E412, "NA")))</f>
        <v/>
      </c>
      <c r="AE412" s="54" t="str">
        <f>IF(ISBLANK('Prediction Log'!$M412), "",ABS('Prediction Log'!$AD412))</f>
        <v/>
      </c>
    </row>
    <row r="413" spans="1:31" x14ac:dyDescent="0.45">
      <c r="A413" t="str">
        <f>IF(ISBLANK(Games!$B413), "",Games!A413)</f>
        <v/>
      </c>
      <c r="B413" t="str">
        <f>IF(ISBLANK(Games!$B413), "",Games!B413)</f>
        <v/>
      </c>
      <c r="C413" t="str">
        <f>IF(ISBLANK(Games!$B413), "",Games!C413)</f>
        <v/>
      </c>
      <c r="D413" t="str">
        <f>IF(ISBLANK(Games!$B413), "",Games!D413)</f>
        <v/>
      </c>
      <c r="E413" t="str">
        <f>IF(ISBLANK(Games!$B413), "",Games!E413)</f>
        <v/>
      </c>
      <c r="F413" s="30">
        <f>'Calc - Win Probability'!N413</f>
        <v>0</v>
      </c>
      <c r="G413" s="28">
        <f>Games!H413</f>
        <v>0</v>
      </c>
      <c r="H413" s="64" t="str">
        <f>IF(ISBLANK(Games!B413), "", IF('Prediction Log'!$D413&lt;0, 'Prediction Log'!$B413, 'Prediction Log'!$C413))</f>
        <v/>
      </c>
      <c r="I413" s="60" t="str">
        <f>IF(ISBLANK(Games!$B413), "",Games!F413)</f>
        <v/>
      </c>
      <c r="J413" s="60" t="str">
        <f>IF('Prediction Log'!$F413&gt;0.5, 'Prediction Log'!$B413, IF('Prediction Log'!$F413&lt;0.5, 'Prediction Log'!$C413, "PICK"))</f>
        <v/>
      </c>
      <c r="K413" s="62" t="str">
        <f>IF(ISBLANK(Games!B413), "",IF('Prediction Log'!$J413='Prediction Log'!$B413, 'Prediction Log'!$F413, 1-'Prediction Log'!$F413))</f>
        <v/>
      </c>
      <c r="L413" s="28" t="str">
        <f>IF(ISBLANK(Games!$B413), "",Games!I413)</f>
        <v/>
      </c>
      <c r="P413" s="48" t="str">
        <f>IF(ISBLANK('Prediction Log'!$N413), "",'Prediction Log'!$O413-'Prediction Log'!$N413)</f>
        <v/>
      </c>
      <c r="Q413" s="55" t="str">
        <f>IF(ISBLANK('Prediction Log'!$N413), "",IF('Prediction Log'!$M413&lt;&gt;'Prediction Log'!$H413, "Y", IF(AND('Prediction Log'!$M413='Prediction Log'!$H413, ABS((-1*'Prediction Log'!$P413))&gt;ABS('Prediction Log'!$D413)), "Y", IF('Prediction Log'!$D413='Prediction Log'!$P413, "PUSH", "N"))))</f>
        <v/>
      </c>
      <c r="R413" s="56" t="str">
        <f>IF(ISBLANK('Prediction Log'!$M413), "",IF('Prediction Log'!$P413&lt;'Prediction Log'!$D413, "Y", IF('Prediction Log'!$P413='Prediction Log'!$D413, "PUSH", "N")))</f>
        <v/>
      </c>
      <c r="S413" s="56" t="str">
        <f>IF(ISBLANK('Prediction Log'!$M413), "",IF('Prediction Log'!$P413&lt;'Prediction Log'!$E413, "Y", IF('Prediction Log'!$P413='Prediction Log'!$E413, "PUSH", "N")))</f>
        <v/>
      </c>
      <c r="T413" s="66" t="str">
        <f>IF(ISBLANK('Prediction Log'!$M413), "",IF('Prediction Log'!$J413='Prediction Log'!$M413, "Y", "N"))</f>
        <v/>
      </c>
      <c r="U413" s="57" t="str">
        <f>IF(ISBLANK('Prediction Log'!$M413),"",IF('Prediction Log'!$M413='Prediction Log'!$H413, "Y", "N"))</f>
        <v/>
      </c>
      <c r="V413" s="52" t="str">
        <f>IF(ISBLANK('Prediction Log'!$M413), "",IF('Prediction Log'!$H413&lt;&gt;'Prediction Log'!$M413, "Y",IF(AND('Prediction Log'!$D413&gt;0, 'Prediction Log'!$P413&gt;'Prediction Log'!$D413), "Y", IF(AND('Prediction Log'!$D413&lt;0, 'Prediction Log'!$P413&lt;'Prediction Log'!$D413), "Y", IF('Prediction Log'!$P413='Prediction Log'!$D413, "PUSH", "N")))))</f>
        <v/>
      </c>
      <c r="W413" s="53" t="str">
        <f>IF(ISBLANK('Prediction Log'!$M413), "",IF(AND('Prediction Log'!$U413="Y", 'Prediction Log'!$V413="Y"), "Y", "N"))</f>
        <v/>
      </c>
      <c r="X413" s="54" t="str">
        <f>IF(ISBLANK('Prediction Log'!$M413),"",IF('Prediction Log'!$M413='Prediction Log'!$I413, "Y", "N"))</f>
        <v/>
      </c>
      <c r="Y413" s="54" t="str">
        <f>IF(ISBLANK('Prediction Log'!$M413), "", IF('Prediction Log'!$Z413="N", "N", "Y"))</f>
        <v/>
      </c>
      <c r="Z413" s="54" t="str">
        <f>IF(ISBLANK('Prediction Log'!$M413), "",IF('Prediction Log'!$I413&lt;&gt;'Prediction Log'!$M413, "Y",IF(AND('Prediction Log'!$E413&gt;0, 'Prediction Log'!$P413&gt;'Prediction Log'!$E413), "Y", IF(AND('Prediction Log'!$E413&lt;0, 'Prediction Log'!$P413&lt;'Prediction Log'!$E413), "Y", IF('Prediction Log'!$P413='Prediction Log'!$E413, "PUSH", "N")))))</f>
        <v/>
      </c>
      <c r="AA413" s="54" t="str">
        <f>IF(ISBLANK('Prediction Log'!$M413), "",IF(AND('Prediction Log'!$X413="Y", 'Prediction Log'!$Z413="Y"), "Y", "N"))</f>
        <v/>
      </c>
      <c r="AB413" s="53" t="str">
        <f>IF(ISBLANK('Prediction Log'!$M413), "",IF('Prediction Log'!$D413&gt;0, 'Prediction Log'!$P413-'Prediction Log'!$D413, IF('Prediction Log'!$D413&lt;0, -'Prediction Log'!$P413+'Prediction Log'!$D413, "NA")))</f>
        <v/>
      </c>
      <c r="AC413" s="53" t="str">
        <f>IF(ISBLANK('Prediction Log'!$M413), "",ABS('Prediction Log'!$AB413))</f>
        <v/>
      </c>
      <c r="AD413" s="54" t="str">
        <f>IF(ISBLANK('Prediction Log'!$M413), "",IF('Prediction Log'!$E413&gt;0, 'Prediction Log'!$P413-'Prediction Log'!$E413, IF('Prediction Log'!$E413&lt;0, -'Prediction Log'!$P413+'Prediction Log'!$E413, "NA")))</f>
        <v/>
      </c>
      <c r="AE413" s="54" t="str">
        <f>IF(ISBLANK('Prediction Log'!$M413), "",ABS('Prediction Log'!$AD413))</f>
        <v/>
      </c>
    </row>
    <row r="414" spans="1:31" x14ac:dyDescent="0.45">
      <c r="A414" t="str">
        <f>IF(ISBLANK(Games!$B414), "",Games!A414)</f>
        <v/>
      </c>
      <c r="B414" t="str">
        <f>IF(ISBLANK(Games!$B414), "",Games!B414)</f>
        <v/>
      </c>
      <c r="C414" t="str">
        <f>IF(ISBLANK(Games!$B414), "",Games!C414)</f>
        <v/>
      </c>
      <c r="D414" t="str">
        <f>IF(ISBLANK(Games!$B414), "",Games!D414)</f>
        <v/>
      </c>
      <c r="E414" t="str">
        <f>IF(ISBLANK(Games!$B414), "",Games!E414)</f>
        <v/>
      </c>
      <c r="F414" s="30">
        <f>'Calc - Win Probability'!N414</f>
        <v>0</v>
      </c>
      <c r="G414" s="28">
        <f>Games!H414</f>
        <v>0</v>
      </c>
      <c r="H414" s="64" t="str">
        <f>IF(ISBLANK(Games!B414), "", IF('Prediction Log'!$D414&lt;0, 'Prediction Log'!$B414, 'Prediction Log'!$C414))</f>
        <v/>
      </c>
      <c r="I414" s="60" t="str">
        <f>IF(ISBLANK(Games!$B414), "",Games!F414)</f>
        <v/>
      </c>
      <c r="J414" s="60" t="str">
        <f>IF('Prediction Log'!$F414&gt;0.5, 'Prediction Log'!$B414, IF('Prediction Log'!$F414&lt;0.5, 'Prediction Log'!$C414, "PICK"))</f>
        <v/>
      </c>
      <c r="K414" s="62" t="str">
        <f>IF(ISBLANK(Games!B414), "",IF('Prediction Log'!$J414='Prediction Log'!$B414, 'Prediction Log'!$F414, 1-'Prediction Log'!$F414))</f>
        <v/>
      </c>
      <c r="L414" s="28" t="str">
        <f>IF(ISBLANK(Games!$B414), "",Games!I414)</f>
        <v/>
      </c>
      <c r="P414" s="48" t="str">
        <f>IF(ISBLANK('Prediction Log'!$N414), "",'Prediction Log'!$O414-'Prediction Log'!$N414)</f>
        <v/>
      </c>
      <c r="Q414" s="55" t="str">
        <f>IF(ISBLANK('Prediction Log'!$N414), "",IF('Prediction Log'!$M414&lt;&gt;'Prediction Log'!$H414, "Y", IF(AND('Prediction Log'!$M414='Prediction Log'!$H414, ABS((-1*'Prediction Log'!$P414))&gt;ABS('Prediction Log'!$D414)), "Y", IF('Prediction Log'!$D414='Prediction Log'!$P414, "PUSH", "N"))))</f>
        <v/>
      </c>
      <c r="R414" s="56" t="str">
        <f>IF(ISBLANK('Prediction Log'!$M414), "",IF('Prediction Log'!$P414&lt;'Prediction Log'!$D414, "Y", IF('Prediction Log'!$P414='Prediction Log'!$D414, "PUSH", "N")))</f>
        <v/>
      </c>
      <c r="S414" s="56" t="str">
        <f>IF(ISBLANK('Prediction Log'!$M414), "",IF('Prediction Log'!$P414&lt;'Prediction Log'!$E414, "Y", IF('Prediction Log'!$P414='Prediction Log'!$E414, "PUSH", "N")))</f>
        <v/>
      </c>
      <c r="T414" s="66" t="str">
        <f>IF(ISBLANK('Prediction Log'!$M414), "",IF('Prediction Log'!$J414='Prediction Log'!$M414, "Y", "N"))</f>
        <v/>
      </c>
      <c r="U414" s="57" t="str">
        <f>IF(ISBLANK('Prediction Log'!$M414),"",IF('Prediction Log'!$M414='Prediction Log'!$H414, "Y", "N"))</f>
        <v/>
      </c>
      <c r="V414" s="52" t="str">
        <f>IF(ISBLANK('Prediction Log'!$M414), "",IF('Prediction Log'!$H414&lt;&gt;'Prediction Log'!$M414, "Y",IF(AND('Prediction Log'!$D414&gt;0, 'Prediction Log'!$P414&gt;'Prediction Log'!$D414), "Y", IF(AND('Prediction Log'!$D414&lt;0, 'Prediction Log'!$P414&lt;'Prediction Log'!$D414), "Y", IF('Prediction Log'!$P414='Prediction Log'!$D414, "PUSH", "N")))))</f>
        <v/>
      </c>
      <c r="W414" s="53" t="str">
        <f>IF(ISBLANK('Prediction Log'!$M414), "",IF(AND('Prediction Log'!$U414="Y", 'Prediction Log'!$V414="Y"), "Y", "N"))</f>
        <v/>
      </c>
      <c r="X414" s="54" t="str">
        <f>IF(ISBLANK('Prediction Log'!$M414),"",IF('Prediction Log'!$M414='Prediction Log'!$I414, "Y", "N"))</f>
        <v/>
      </c>
      <c r="Y414" s="54" t="str">
        <f>IF(ISBLANK('Prediction Log'!$M414), "", IF('Prediction Log'!$Z414="N", "N", "Y"))</f>
        <v/>
      </c>
      <c r="Z414" s="54" t="str">
        <f>IF(ISBLANK('Prediction Log'!$M414), "",IF('Prediction Log'!$I414&lt;&gt;'Prediction Log'!$M414, "Y",IF(AND('Prediction Log'!$E414&gt;0, 'Prediction Log'!$P414&gt;'Prediction Log'!$E414), "Y", IF(AND('Prediction Log'!$E414&lt;0, 'Prediction Log'!$P414&lt;'Prediction Log'!$E414), "Y", IF('Prediction Log'!$P414='Prediction Log'!$E414, "PUSH", "N")))))</f>
        <v/>
      </c>
      <c r="AA414" s="54" t="str">
        <f>IF(ISBLANK('Prediction Log'!$M414), "",IF(AND('Prediction Log'!$X414="Y", 'Prediction Log'!$Z414="Y"), "Y", "N"))</f>
        <v/>
      </c>
      <c r="AB414" s="53" t="str">
        <f>IF(ISBLANK('Prediction Log'!$M414), "",IF('Prediction Log'!$D414&gt;0, 'Prediction Log'!$P414-'Prediction Log'!$D414, IF('Prediction Log'!$D414&lt;0, -'Prediction Log'!$P414+'Prediction Log'!$D414, "NA")))</f>
        <v/>
      </c>
      <c r="AC414" s="53" t="str">
        <f>IF(ISBLANK('Prediction Log'!$M414), "",ABS('Prediction Log'!$AB414))</f>
        <v/>
      </c>
      <c r="AD414" s="54" t="str">
        <f>IF(ISBLANK('Prediction Log'!$M414), "",IF('Prediction Log'!$E414&gt;0, 'Prediction Log'!$P414-'Prediction Log'!$E414, IF('Prediction Log'!$E414&lt;0, -'Prediction Log'!$P414+'Prediction Log'!$E414, "NA")))</f>
        <v/>
      </c>
      <c r="AE414" s="54" t="str">
        <f>IF(ISBLANK('Prediction Log'!$M414), "",ABS('Prediction Log'!$AD414))</f>
        <v/>
      </c>
    </row>
    <row r="415" spans="1:31" x14ac:dyDescent="0.45">
      <c r="A415" t="str">
        <f>IF(ISBLANK(Games!$B415), "",Games!A415)</f>
        <v/>
      </c>
      <c r="B415" t="str">
        <f>IF(ISBLANK(Games!$B415), "",Games!B415)</f>
        <v/>
      </c>
      <c r="C415" t="str">
        <f>IF(ISBLANK(Games!$B415), "",Games!C415)</f>
        <v/>
      </c>
      <c r="D415" t="str">
        <f>IF(ISBLANK(Games!$B415), "",Games!D415)</f>
        <v/>
      </c>
      <c r="E415" t="str">
        <f>IF(ISBLANK(Games!$B415), "",Games!E415)</f>
        <v/>
      </c>
      <c r="F415" s="30">
        <f>'Calc - Win Probability'!N415</f>
        <v>0</v>
      </c>
      <c r="G415" s="28">
        <f>Games!H415</f>
        <v>0</v>
      </c>
      <c r="H415" s="64" t="str">
        <f>IF(ISBLANK(Games!B415), "", IF('Prediction Log'!$D415&lt;0, 'Prediction Log'!$B415, 'Prediction Log'!$C415))</f>
        <v/>
      </c>
      <c r="I415" s="60" t="str">
        <f>IF(ISBLANK(Games!$B415), "",Games!F415)</f>
        <v/>
      </c>
      <c r="J415" s="60" t="str">
        <f>IF('Prediction Log'!$F415&gt;0.5, 'Prediction Log'!$B415, IF('Prediction Log'!$F415&lt;0.5, 'Prediction Log'!$C415, "PICK"))</f>
        <v/>
      </c>
      <c r="K415" s="62" t="str">
        <f>IF(ISBLANK(Games!B415), "",IF('Prediction Log'!$J415='Prediction Log'!$B415, 'Prediction Log'!$F415, 1-'Prediction Log'!$F415))</f>
        <v/>
      </c>
      <c r="L415" s="28" t="str">
        <f>IF(ISBLANK(Games!$B415), "",Games!I415)</f>
        <v/>
      </c>
      <c r="P415" s="48" t="str">
        <f>IF(ISBLANK('Prediction Log'!$N415), "",'Prediction Log'!$O415-'Prediction Log'!$N415)</f>
        <v/>
      </c>
      <c r="Q415" s="55" t="str">
        <f>IF(ISBLANK('Prediction Log'!$N415), "",IF('Prediction Log'!$M415&lt;&gt;'Prediction Log'!$H415, "Y", IF(AND('Prediction Log'!$M415='Prediction Log'!$H415, ABS((-1*'Prediction Log'!$P415))&gt;ABS('Prediction Log'!$D415)), "Y", IF('Prediction Log'!$D415='Prediction Log'!$P415, "PUSH", "N"))))</f>
        <v/>
      </c>
      <c r="R415" s="56" t="str">
        <f>IF(ISBLANK('Prediction Log'!$M415), "",IF('Prediction Log'!$P415&lt;'Prediction Log'!$D415, "Y", IF('Prediction Log'!$P415='Prediction Log'!$D415, "PUSH", "N")))</f>
        <v/>
      </c>
      <c r="S415" s="56" t="str">
        <f>IF(ISBLANK('Prediction Log'!$M415), "",IF('Prediction Log'!$P415&lt;'Prediction Log'!$E415, "Y", IF('Prediction Log'!$P415='Prediction Log'!$E415, "PUSH", "N")))</f>
        <v/>
      </c>
      <c r="T415" s="66" t="str">
        <f>IF(ISBLANK('Prediction Log'!$M415), "",IF('Prediction Log'!$J415='Prediction Log'!$M415, "Y", "N"))</f>
        <v/>
      </c>
      <c r="U415" s="57" t="str">
        <f>IF(ISBLANK('Prediction Log'!$M415),"",IF('Prediction Log'!$M415='Prediction Log'!$H415, "Y", "N"))</f>
        <v/>
      </c>
      <c r="V415" s="52" t="str">
        <f>IF(ISBLANK('Prediction Log'!$M415), "",IF('Prediction Log'!$H415&lt;&gt;'Prediction Log'!$M415, "Y",IF(AND('Prediction Log'!$D415&gt;0, 'Prediction Log'!$P415&gt;'Prediction Log'!$D415), "Y", IF(AND('Prediction Log'!$D415&lt;0, 'Prediction Log'!$P415&lt;'Prediction Log'!$D415), "Y", IF('Prediction Log'!$P415='Prediction Log'!$D415, "PUSH", "N")))))</f>
        <v/>
      </c>
      <c r="W415" s="53" t="str">
        <f>IF(ISBLANK('Prediction Log'!$M415), "",IF(AND('Prediction Log'!$U415="Y", 'Prediction Log'!$V415="Y"), "Y", "N"))</f>
        <v/>
      </c>
      <c r="X415" s="54" t="str">
        <f>IF(ISBLANK('Prediction Log'!$M415),"",IF('Prediction Log'!$M415='Prediction Log'!$I415, "Y", "N"))</f>
        <v/>
      </c>
      <c r="Y415" s="54" t="str">
        <f>IF(ISBLANK('Prediction Log'!$M415), "", IF('Prediction Log'!$Z415="N", "N", "Y"))</f>
        <v/>
      </c>
      <c r="Z415" s="54" t="str">
        <f>IF(ISBLANK('Prediction Log'!$M415), "",IF('Prediction Log'!$I415&lt;&gt;'Prediction Log'!$M415, "Y",IF(AND('Prediction Log'!$E415&gt;0, 'Prediction Log'!$P415&gt;'Prediction Log'!$E415), "Y", IF(AND('Prediction Log'!$E415&lt;0, 'Prediction Log'!$P415&lt;'Prediction Log'!$E415), "Y", IF('Prediction Log'!$P415='Prediction Log'!$E415, "PUSH", "N")))))</f>
        <v/>
      </c>
      <c r="AA415" s="54" t="str">
        <f>IF(ISBLANK('Prediction Log'!$M415), "",IF(AND('Prediction Log'!$X415="Y", 'Prediction Log'!$Z415="Y"), "Y", "N"))</f>
        <v/>
      </c>
      <c r="AB415" s="53" t="str">
        <f>IF(ISBLANK('Prediction Log'!$M415), "",IF('Prediction Log'!$D415&gt;0, 'Prediction Log'!$P415-'Prediction Log'!$D415, IF('Prediction Log'!$D415&lt;0, -'Prediction Log'!$P415+'Prediction Log'!$D415, "NA")))</f>
        <v/>
      </c>
      <c r="AC415" s="53" t="str">
        <f>IF(ISBLANK('Prediction Log'!$M415), "",ABS('Prediction Log'!$AB415))</f>
        <v/>
      </c>
      <c r="AD415" s="54" t="str">
        <f>IF(ISBLANK('Prediction Log'!$M415), "",IF('Prediction Log'!$E415&gt;0, 'Prediction Log'!$P415-'Prediction Log'!$E415, IF('Prediction Log'!$E415&lt;0, -'Prediction Log'!$P415+'Prediction Log'!$E415, "NA")))</f>
        <v/>
      </c>
      <c r="AE415" s="54" t="str">
        <f>IF(ISBLANK('Prediction Log'!$M415), "",ABS('Prediction Log'!$AD415))</f>
        <v/>
      </c>
    </row>
    <row r="416" spans="1:31" x14ac:dyDescent="0.45">
      <c r="A416" t="str">
        <f>IF(ISBLANK(Games!$B416), "",Games!A416)</f>
        <v/>
      </c>
      <c r="B416" t="str">
        <f>IF(ISBLANK(Games!$B416), "",Games!B416)</f>
        <v/>
      </c>
      <c r="C416" t="str">
        <f>IF(ISBLANK(Games!$B416), "",Games!C416)</f>
        <v/>
      </c>
      <c r="D416" t="str">
        <f>IF(ISBLANK(Games!$B416), "",Games!D416)</f>
        <v/>
      </c>
      <c r="E416" t="str">
        <f>IF(ISBLANK(Games!$B416), "",Games!E416)</f>
        <v/>
      </c>
      <c r="F416" s="30">
        <f>'Calc - Win Probability'!N416</f>
        <v>0</v>
      </c>
      <c r="G416" s="28">
        <f>Games!H416</f>
        <v>0</v>
      </c>
      <c r="H416" s="64" t="str">
        <f>IF(ISBLANK(Games!B416), "", IF('Prediction Log'!$D416&lt;0, 'Prediction Log'!$B416, 'Prediction Log'!$C416))</f>
        <v/>
      </c>
      <c r="I416" s="60" t="str">
        <f>IF(ISBLANK(Games!$B416), "",Games!F416)</f>
        <v/>
      </c>
      <c r="J416" s="60" t="str">
        <f>IF('Prediction Log'!$F416&gt;0.5, 'Prediction Log'!$B416, IF('Prediction Log'!$F416&lt;0.5, 'Prediction Log'!$C416, "PICK"))</f>
        <v/>
      </c>
      <c r="K416" s="62" t="str">
        <f>IF(ISBLANK(Games!B416), "",IF('Prediction Log'!$J416='Prediction Log'!$B416, 'Prediction Log'!$F416, 1-'Prediction Log'!$F416))</f>
        <v/>
      </c>
      <c r="L416" s="28" t="str">
        <f>IF(ISBLANK(Games!$B416), "",Games!I416)</f>
        <v/>
      </c>
      <c r="P416" s="48" t="str">
        <f>IF(ISBLANK('Prediction Log'!$N416), "",'Prediction Log'!$O416-'Prediction Log'!$N416)</f>
        <v/>
      </c>
      <c r="Q416" s="55" t="str">
        <f>IF(ISBLANK('Prediction Log'!$N416), "",IF('Prediction Log'!$M416&lt;&gt;'Prediction Log'!$H416, "Y", IF(AND('Prediction Log'!$M416='Prediction Log'!$H416, ABS((-1*'Prediction Log'!$P416))&gt;ABS('Prediction Log'!$D416)), "Y", IF('Prediction Log'!$D416='Prediction Log'!$P416, "PUSH", "N"))))</f>
        <v/>
      </c>
      <c r="R416" s="56" t="str">
        <f>IF(ISBLANK('Prediction Log'!$M416), "",IF('Prediction Log'!$P416&lt;'Prediction Log'!$D416, "Y", IF('Prediction Log'!$P416='Prediction Log'!$D416, "PUSH", "N")))</f>
        <v/>
      </c>
      <c r="S416" s="56" t="str">
        <f>IF(ISBLANK('Prediction Log'!$M416), "",IF('Prediction Log'!$P416&lt;'Prediction Log'!$E416, "Y", IF('Prediction Log'!$P416='Prediction Log'!$E416, "PUSH", "N")))</f>
        <v/>
      </c>
      <c r="T416" s="66" t="str">
        <f>IF(ISBLANK('Prediction Log'!$M416), "",IF('Prediction Log'!$J416='Prediction Log'!$M416, "Y", "N"))</f>
        <v/>
      </c>
      <c r="U416" s="57" t="str">
        <f>IF(ISBLANK('Prediction Log'!$M416),"",IF('Prediction Log'!$M416='Prediction Log'!$H416, "Y", "N"))</f>
        <v/>
      </c>
      <c r="V416" s="52" t="str">
        <f>IF(ISBLANK('Prediction Log'!$M416), "",IF('Prediction Log'!$H416&lt;&gt;'Prediction Log'!$M416, "Y",IF(AND('Prediction Log'!$D416&gt;0, 'Prediction Log'!$P416&gt;'Prediction Log'!$D416), "Y", IF(AND('Prediction Log'!$D416&lt;0, 'Prediction Log'!$P416&lt;'Prediction Log'!$D416), "Y", IF('Prediction Log'!$P416='Prediction Log'!$D416, "PUSH", "N")))))</f>
        <v/>
      </c>
      <c r="W416" s="53" t="str">
        <f>IF(ISBLANK('Prediction Log'!$M416), "",IF(AND('Prediction Log'!$U416="Y", 'Prediction Log'!$V416="Y"), "Y", "N"))</f>
        <v/>
      </c>
      <c r="X416" s="54" t="str">
        <f>IF(ISBLANK('Prediction Log'!$M416),"",IF('Prediction Log'!$M416='Prediction Log'!$I416, "Y", "N"))</f>
        <v/>
      </c>
      <c r="Y416" s="54" t="str">
        <f>IF(ISBLANK('Prediction Log'!$M416), "", IF('Prediction Log'!$Z416="N", "N", "Y"))</f>
        <v/>
      </c>
      <c r="Z416" s="54" t="str">
        <f>IF(ISBLANK('Prediction Log'!$M416), "",IF('Prediction Log'!$I416&lt;&gt;'Prediction Log'!$M416, "Y",IF(AND('Prediction Log'!$E416&gt;0, 'Prediction Log'!$P416&gt;'Prediction Log'!$E416), "Y", IF(AND('Prediction Log'!$E416&lt;0, 'Prediction Log'!$P416&lt;'Prediction Log'!$E416), "Y", IF('Prediction Log'!$P416='Prediction Log'!$E416, "PUSH", "N")))))</f>
        <v/>
      </c>
      <c r="AA416" s="54" t="str">
        <f>IF(ISBLANK('Prediction Log'!$M416), "",IF(AND('Prediction Log'!$X416="Y", 'Prediction Log'!$Z416="Y"), "Y", "N"))</f>
        <v/>
      </c>
      <c r="AB416" s="53" t="str">
        <f>IF(ISBLANK('Prediction Log'!$M416), "",IF('Prediction Log'!$D416&gt;0, 'Prediction Log'!$P416-'Prediction Log'!$D416, IF('Prediction Log'!$D416&lt;0, -'Prediction Log'!$P416+'Prediction Log'!$D416, "NA")))</f>
        <v/>
      </c>
      <c r="AC416" s="53" t="str">
        <f>IF(ISBLANK('Prediction Log'!$M416), "",ABS('Prediction Log'!$AB416))</f>
        <v/>
      </c>
      <c r="AD416" s="54" t="str">
        <f>IF(ISBLANK('Prediction Log'!$M416), "",IF('Prediction Log'!$E416&gt;0, 'Prediction Log'!$P416-'Prediction Log'!$E416, IF('Prediction Log'!$E416&lt;0, -'Prediction Log'!$P416+'Prediction Log'!$E416, "NA")))</f>
        <v/>
      </c>
      <c r="AE416" s="54" t="str">
        <f>IF(ISBLANK('Prediction Log'!$M416), "",ABS('Prediction Log'!$AD416))</f>
        <v/>
      </c>
    </row>
    <row r="417" spans="1:31" x14ac:dyDescent="0.45">
      <c r="A417" t="str">
        <f>IF(ISBLANK(Games!$B417), "",Games!A417)</f>
        <v/>
      </c>
      <c r="B417" t="str">
        <f>IF(ISBLANK(Games!$B417), "",Games!B417)</f>
        <v/>
      </c>
      <c r="C417" t="str">
        <f>IF(ISBLANK(Games!$B417), "",Games!C417)</f>
        <v/>
      </c>
      <c r="D417" t="str">
        <f>IF(ISBLANK(Games!$B417), "",Games!D417)</f>
        <v/>
      </c>
      <c r="E417" t="str">
        <f>IF(ISBLANK(Games!$B417), "",Games!E417)</f>
        <v/>
      </c>
      <c r="F417" s="30">
        <f>'Calc - Win Probability'!N417</f>
        <v>0</v>
      </c>
      <c r="G417" s="28">
        <f>Games!H417</f>
        <v>0</v>
      </c>
      <c r="H417" s="64" t="str">
        <f>IF(ISBLANK(Games!B417), "", IF('Prediction Log'!$D417&lt;0, 'Prediction Log'!$B417, 'Prediction Log'!$C417))</f>
        <v/>
      </c>
      <c r="I417" s="60" t="str">
        <f>IF(ISBLANK(Games!$B417), "",Games!F417)</f>
        <v/>
      </c>
      <c r="J417" s="60" t="str">
        <f>IF('Prediction Log'!$F417&gt;0.5, 'Prediction Log'!$B417, IF('Prediction Log'!$F417&lt;0.5, 'Prediction Log'!$C417, "PICK"))</f>
        <v/>
      </c>
      <c r="K417" s="62" t="str">
        <f>IF(ISBLANK(Games!B417), "",IF('Prediction Log'!$J417='Prediction Log'!$B417, 'Prediction Log'!$F417, 1-'Prediction Log'!$F417))</f>
        <v/>
      </c>
      <c r="L417" s="28" t="str">
        <f>IF(ISBLANK(Games!$B417), "",Games!I417)</f>
        <v/>
      </c>
      <c r="P417" s="48" t="str">
        <f>IF(ISBLANK('Prediction Log'!$N417), "",'Prediction Log'!$O417-'Prediction Log'!$N417)</f>
        <v/>
      </c>
      <c r="Q417" s="55" t="str">
        <f>IF(ISBLANK('Prediction Log'!$N417), "",IF('Prediction Log'!$M417&lt;&gt;'Prediction Log'!$H417, "Y", IF(AND('Prediction Log'!$M417='Prediction Log'!$H417, ABS((-1*'Prediction Log'!$P417))&gt;ABS('Prediction Log'!$D417)), "Y", IF('Prediction Log'!$D417='Prediction Log'!$P417, "PUSH", "N"))))</f>
        <v/>
      </c>
      <c r="R417" s="56" t="str">
        <f>IF(ISBLANK('Prediction Log'!$M417), "",IF('Prediction Log'!$P417&lt;'Prediction Log'!$D417, "Y", IF('Prediction Log'!$P417='Prediction Log'!$D417, "PUSH", "N")))</f>
        <v/>
      </c>
      <c r="S417" s="56" t="str">
        <f>IF(ISBLANK('Prediction Log'!$M417), "",IF('Prediction Log'!$P417&lt;'Prediction Log'!$E417, "Y", IF('Prediction Log'!$P417='Prediction Log'!$E417, "PUSH", "N")))</f>
        <v/>
      </c>
      <c r="T417" s="66" t="str">
        <f>IF(ISBLANK('Prediction Log'!$M417), "",IF('Prediction Log'!$J417='Prediction Log'!$M417, "Y", "N"))</f>
        <v/>
      </c>
      <c r="U417" s="57" t="str">
        <f>IF(ISBLANK('Prediction Log'!$M417),"",IF('Prediction Log'!$M417='Prediction Log'!$H417, "Y", "N"))</f>
        <v/>
      </c>
      <c r="V417" s="52" t="str">
        <f>IF(ISBLANK('Prediction Log'!$M417), "",IF('Prediction Log'!$H417&lt;&gt;'Prediction Log'!$M417, "Y",IF(AND('Prediction Log'!$D417&gt;0, 'Prediction Log'!$P417&gt;'Prediction Log'!$D417), "Y", IF(AND('Prediction Log'!$D417&lt;0, 'Prediction Log'!$P417&lt;'Prediction Log'!$D417), "Y", IF('Prediction Log'!$P417='Prediction Log'!$D417, "PUSH", "N")))))</f>
        <v/>
      </c>
      <c r="W417" s="53" t="str">
        <f>IF(ISBLANK('Prediction Log'!$M417), "",IF(AND('Prediction Log'!$U417="Y", 'Prediction Log'!$V417="Y"), "Y", "N"))</f>
        <v/>
      </c>
      <c r="X417" s="54" t="str">
        <f>IF(ISBLANK('Prediction Log'!$M417),"",IF('Prediction Log'!$M417='Prediction Log'!$I417, "Y", "N"))</f>
        <v/>
      </c>
      <c r="Y417" s="54" t="str">
        <f>IF(ISBLANK('Prediction Log'!$M417), "", IF('Prediction Log'!$Z417="N", "N", "Y"))</f>
        <v/>
      </c>
      <c r="Z417" s="54" t="str">
        <f>IF(ISBLANK('Prediction Log'!$M417), "",IF('Prediction Log'!$I417&lt;&gt;'Prediction Log'!$M417, "Y",IF(AND('Prediction Log'!$E417&gt;0, 'Prediction Log'!$P417&gt;'Prediction Log'!$E417), "Y", IF(AND('Prediction Log'!$E417&lt;0, 'Prediction Log'!$P417&lt;'Prediction Log'!$E417), "Y", IF('Prediction Log'!$P417='Prediction Log'!$E417, "PUSH", "N")))))</f>
        <v/>
      </c>
      <c r="AA417" s="54" t="str">
        <f>IF(ISBLANK('Prediction Log'!$M417), "",IF(AND('Prediction Log'!$X417="Y", 'Prediction Log'!$Z417="Y"), "Y", "N"))</f>
        <v/>
      </c>
      <c r="AB417" s="53" t="str">
        <f>IF(ISBLANK('Prediction Log'!$M417), "",IF('Prediction Log'!$D417&gt;0, 'Prediction Log'!$P417-'Prediction Log'!$D417, IF('Prediction Log'!$D417&lt;0, -'Prediction Log'!$P417+'Prediction Log'!$D417, "NA")))</f>
        <v/>
      </c>
      <c r="AC417" s="53" t="str">
        <f>IF(ISBLANK('Prediction Log'!$M417), "",ABS('Prediction Log'!$AB417))</f>
        <v/>
      </c>
      <c r="AD417" s="54" t="str">
        <f>IF(ISBLANK('Prediction Log'!$M417), "",IF('Prediction Log'!$E417&gt;0, 'Prediction Log'!$P417-'Prediction Log'!$E417, IF('Prediction Log'!$E417&lt;0, -'Prediction Log'!$P417+'Prediction Log'!$E417, "NA")))</f>
        <v/>
      </c>
      <c r="AE417" s="54" t="str">
        <f>IF(ISBLANK('Prediction Log'!$M417), "",ABS('Prediction Log'!$AD417))</f>
        <v/>
      </c>
    </row>
    <row r="418" spans="1:31" x14ac:dyDescent="0.45">
      <c r="A418" t="str">
        <f>IF(ISBLANK(Games!$B418), "",Games!A418)</f>
        <v/>
      </c>
      <c r="B418" t="str">
        <f>IF(ISBLANK(Games!$B418), "",Games!B418)</f>
        <v/>
      </c>
      <c r="C418" t="str">
        <f>IF(ISBLANK(Games!$B418), "",Games!C418)</f>
        <v/>
      </c>
      <c r="D418" t="str">
        <f>IF(ISBLANK(Games!$B418), "",Games!D418)</f>
        <v/>
      </c>
      <c r="E418" t="str">
        <f>IF(ISBLANK(Games!$B418), "",Games!E418)</f>
        <v/>
      </c>
      <c r="F418" s="30">
        <f>'Calc - Win Probability'!N418</f>
        <v>0</v>
      </c>
      <c r="G418" s="28">
        <f>Games!H418</f>
        <v>0</v>
      </c>
      <c r="H418" s="64" t="str">
        <f>IF(ISBLANK(Games!B418), "", IF('Prediction Log'!$D418&lt;0, 'Prediction Log'!$B418, 'Prediction Log'!$C418))</f>
        <v/>
      </c>
      <c r="I418" s="60" t="str">
        <f>IF(ISBLANK(Games!$B418), "",Games!F418)</f>
        <v/>
      </c>
      <c r="J418" s="60" t="str">
        <f>IF('Prediction Log'!$F418&gt;0.5, 'Prediction Log'!$B418, IF('Prediction Log'!$F418&lt;0.5, 'Prediction Log'!$C418, "PICK"))</f>
        <v/>
      </c>
      <c r="K418" s="62" t="str">
        <f>IF(ISBLANK(Games!B418), "",IF('Prediction Log'!$J418='Prediction Log'!$B418, 'Prediction Log'!$F418, 1-'Prediction Log'!$F418))</f>
        <v/>
      </c>
      <c r="L418" s="28" t="str">
        <f>IF(ISBLANK(Games!$B418), "",Games!I418)</f>
        <v/>
      </c>
      <c r="P418" s="48" t="str">
        <f>IF(ISBLANK('Prediction Log'!$N418), "",'Prediction Log'!$O418-'Prediction Log'!$N418)</f>
        <v/>
      </c>
      <c r="Q418" s="55" t="str">
        <f>IF(ISBLANK('Prediction Log'!$N418), "",IF('Prediction Log'!$M418&lt;&gt;'Prediction Log'!$H418, "Y", IF(AND('Prediction Log'!$M418='Prediction Log'!$H418, ABS((-1*'Prediction Log'!$P418))&gt;ABS('Prediction Log'!$D418)), "Y", IF('Prediction Log'!$D418='Prediction Log'!$P418, "PUSH", "N"))))</f>
        <v/>
      </c>
      <c r="R418" s="56" t="str">
        <f>IF(ISBLANK('Prediction Log'!$M418), "",IF('Prediction Log'!$P418&lt;'Prediction Log'!$D418, "Y", IF('Prediction Log'!$P418='Prediction Log'!$D418, "PUSH", "N")))</f>
        <v/>
      </c>
      <c r="S418" s="56" t="str">
        <f>IF(ISBLANK('Prediction Log'!$M418), "",IF('Prediction Log'!$P418&lt;'Prediction Log'!$E418, "Y", IF('Prediction Log'!$P418='Prediction Log'!$E418, "PUSH", "N")))</f>
        <v/>
      </c>
      <c r="T418" s="66" t="str">
        <f>IF(ISBLANK('Prediction Log'!$M418), "",IF('Prediction Log'!$J418='Prediction Log'!$M418, "Y", "N"))</f>
        <v/>
      </c>
      <c r="U418" s="57" t="str">
        <f>IF(ISBLANK('Prediction Log'!$M418),"",IF('Prediction Log'!$M418='Prediction Log'!$H418, "Y", "N"))</f>
        <v/>
      </c>
      <c r="V418" s="52" t="str">
        <f>IF(ISBLANK('Prediction Log'!$M418), "",IF('Prediction Log'!$H418&lt;&gt;'Prediction Log'!$M418, "Y",IF(AND('Prediction Log'!$D418&gt;0, 'Prediction Log'!$P418&gt;'Prediction Log'!$D418), "Y", IF(AND('Prediction Log'!$D418&lt;0, 'Prediction Log'!$P418&lt;'Prediction Log'!$D418), "Y", IF('Prediction Log'!$P418='Prediction Log'!$D418, "PUSH", "N")))))</f>
        <v/>
      </c>
      <c r="W418" s="53" t="str">
        <f>IF(ISBLANK('Prediction Log'!$M418), "",IF(AND('Prediction Log'!$U418="Y", 'Prediction Log'!$V418="Y"), "Y", "N"))</f>
        <v/>
      </c>
      <c r="X418" s="54" t="str">
        <f>IF(ISBLANK('Prediction Log'!$M418),"",IF('Prediction Log'!$M418='Prediction Log'!$I418, "Y", "N"))</f>
        <v/>
      </c>
      <c r="Y418" s="54" t="str">
        <f>IF(ISBLANK('Prediction Log'!$M418), "", IF('Prediction Log'!$Z418="N", "N", "Y"))</f>
        <v/>
      </c>
      <c r="Z418" s="54" t="str">
        <f>IF(ISBLANK('Prediction Log'!$M418), "",IF('Prediction Log'!$I418&lt;&gt;'Prediction Log'!$M418, "Y",IF(AND('Prediction Log'!$E418&gt;0, 'Prediction Log'!$P418&gt;'Prediction Log'!$E418), "Y", IF(AND('Prediction Log'!$E418&lt;0, 'Prediction Log'!$P418&lt;'Prediction Log'!$E418), "Y", IF('Prediction Log'!$P418='Prediction Log'!$E418, "PUSH", "N")))))</f>
        <v/>
      </c>
      <c r="AA418" s="54" t="str">
        <f>IF(ISBLANK('Prediction Log'!$M418), "",IF(AND('Prediction Log'!$X418="Y", 'Prediction Log'!$Z418="Y"), "Y", "N"))</f>
        <v/>
      </c>
      <c r="AB418" s="53" t="str">
        <f>IF(ISBLANK('Prediction Log'!$M418), "",IF('Prediction Log'!$D418&gt;0, 'Prediction Log'!$P418-'Prediction Log'!$D418, IF('Prediction Log'!$D418&lt;0, -'Prediction Log'!$P418+'Prediction Log'!$D418, "NA")))</f>
        <v/>
      </c>
      <c r="AC418" s="53" t="str">
        <f>IF(ISBLANK('Prediction Log'!$M418), "",ABS('Prediction Log'!$AB418))</f>
        <v/>
      </c>
      <c r="AD418" s="54" t="str">
        <f>IF(ISBLANK('Prediction Log'!$M418), "",IF('Prediction Log'!$E418&gt;0, 'Prediction Log'!$P418-'Prediction Log'!$E418, IF('Prediction Log'!$E418&lt;0, -'Prediction Log'!$P418+'Prediction Log'!$E418, "NA")))</f>
        <v/>
      </c>
      <c r="AE418" s="54" t="str">
        <f>IF(ISBLANK('Prediction Log'!$M418), "",ABS('Prediction Log'!$AD418))</f>
        <v/>
      </c>
    </row>
    <row r="419" spans="1:31" x14ac:dyDescent="0.45">
      <c r="A419" t="str">
        <f>IF(ISBLANK(Games!$B419), "",Games!A419)</f>
        <v/>
      </c>
      <c r="B419" t="str">
        <f>IF(ISBLANK(Games!$B419), "",Games!B419)</f>
        <v/>
      </c>
      <c r="C419" t="str">
        <f>IF(ISBLANK(Games!$B419), "",Games!C419)</f>
        <v/>
      </c>
      <c r="D419" t="str">
        <f>IF(ISBLANK(Games!$B419), "",Games!D419)</f>
        <v/>
      </c>
      <c r="E419" t="str">
        <f>IF(ISBLANK(Games!$B419), "",Games!E419)</f>
        <v/>
      </c>
      <c r="F419" s="30">
        <f>'Calc - Win Probability'!N419</f>
        <v>0</v>
      </c>
      <c r="G419" s="28">
        <f>Games!H419</f>
        <v>0</v>
      </c>
      <c r="H419" s="64" t="str">
        <f>IF(ISBLANK(Games!B419), "", IF('Prediction Log'!$D419&lt;0, 'Prediction Log'!$B419, 'Prediction Log'!$C419))</f>
        <v/>
      </c>
      <c r="I419" s="60" t="str">
        <f>IF(ISBLANK(Games!$B419), "",Games!F419)</f>
        <v/>
      </c>
      <c r="J419" s="60" t="str">
        <f>IF('Prediction Log'!$F419&gt;0.5, 'Prediction Log'!$B419, IF('Prediction Log'!$F419&lt;0.5, 'Prediction Log'!$C419, "PICK"))</f>
        <v/>
      </c>
      <c r="K419" s="62" t="str">
        <f>IF(ISBLANK(Games!B419), "",IF('Prediction Log'!$J419='Prediction Log'!$B419, 'Prediction Log'!$F419, 1-'Prediction Log'!$F419))</f>
        <v/>
      </c>
      <c r="L419" s="28" t="str">
        <f>IF(ISBLANK(Games!$B419), "",Games!I419)</f>
        <v/>
      </c>
      <c r="P419" s="48" t="str">
        <f>IF(ISBLANK('Prediction Log'!$N419), "",'Prediction Log'!$O419-'Prediction Log'!$N419)</f>
        <v/>
      </c>
      <c r="Q419" s="55" t="str">
        <f>IF(ISBLANK('Prediction Log'!$N419), "",IF('Prediction Log'!$M419&lt;&gt;'Prediction Log'!$H419, "Y", IF(AND('Prediction Log'!$M419='Prediction Log'!$H419, ABS((-1*'Prediction Log'!$P419))&gt;ABS('Prediction Log'!$D419)), "Y", IF('Prediction Log'!$D419='Prediction Log'!$P419, "PUSH", "N"))))</f>
        <v/>
      </c>
      <c r="R419" s="56" t="str">
        <f>IF(ISBLANK('Prediction Log'!$M419), "",IF('Prediction Log'!$P419&lt;'Prediction Log'!$D419, "Y", IF('Prediction Log'!$P419='Prediction Log'!$D419, "PUSH", "N")))</f>
        <v/>
      </c>
      <c r="S419" s="56" t="str">
        <f>IF(ISBLANK('Prediction Log'!$M419), "",IF('Prediction Log'!$P419&lt;'Prediction Log'!$E419, "Y", IF('Prediction Log'!$P419='Prediction Log'!$E419, "PUSH", "N")))</f>
        <v/>
      </c>
      <c r="T419" s="66" t="str">
        <f>IF(ISBLANK('Prediction Log'!$M419), "",IF('Prediction Log'!$J419='Prediction Log'!$M419, "Y", "N"))</f>
        <v/>
      </c>
      <c r="U419" s="57" t="str">
        <f>IF(ISBLANK('Prediction Log'!$M419),"",IF('Prediction Log'!$M419='Prediction Log'!$H419, "Y", "N"))</f>
        <v/>
      </c>
      <c r="V419" s="52" t="str">
        <f>IF(ISBLANK('Prediction Log'!$M419), "",IF('Prediction Log'!$H419&lt;&gt;'Prediction Log'!$M419, "Y",IF(AND('Prediction Log'!$D419&gt;0, 'Prediction Log'!$P419&gt;'Prediction Log'!$D419), "Y", IF(AND('Prediction Log'!$D419&lt;0, 'Prediction Log'!$P419&lt;'Prediction Log'!$D419), "Y", IF('Prediction Log'!$P419='Prediction Log'!$D419, "PUSH", "N")))))</f>
        <v/>
      </c>
      <c r="W419" s="53" t="str">
        <f>IF(ISBLANK('Prediction Log'!$M419), "",IF(AND('Prediction Log'!$U419="Y", 'Prediction Log'!$V419="Y"), "Y", "N"))</f>
        <v/>
      </c>
      <c r="X419" s="54" t="str">
        <f>IF(ISBLANK('Prediction Log'!$M419),"",IF('Prediction Log'!$M419='Prediction Log'!$I419, "Y", "N"))</f>
        <v/>
      </c>
      <c r="Y419" s="54" t="str">
        <f>IF(ISBLANK('Prediction Log'!$M419), "", IF('Prediction Log'!$Z419="N", "N", "Y"))</f>
        <v/>
      </c>
      <c r="Z419" s="54" t="str">
        <f>IF(ISBLANK('Prediction Log'!$M419), "",IF('Prediction Log'!$I419&lt;&gt;'Prediction Log'!$M419, "Y",IF(AND('Prediction Log'!$E419&gt;0, 'Prediction Log'!$P419&gt;'Prediction Log'!$E419), "Y", IF(AND('Prediction Log'!$E419&lt;0, 'Prediction Log'!$P419&lt;'Prediction Log'!$E419), "Y", IF('Prediction Log'!$P419='Prediction Log'!$E419, "PUSH", "N")))))</f>
        <v/>
      </c>
      <c r="AA419" s="54" t="str">
        <f>IF(ISBLANK('Prediction Log'!$M419), "",IF(AND('Prediction Log'!$X419="Y", 'Prediction Log'!$Z419="Y"), "Y", "N"))</f>
        <v/>
      </c>
      <c r="AB419" s="53" t="str">
        <f>IF(ISBLANK('Prediction Log'!$M419), "",IF('Prediction Log'!$D419&gt;0, 'Prediction Log'!$P419-'Prediction Log'!$D419, IF('Prediction Log'!$D419&lt;0, -'Prediction Log'!$P419+'Prediction Log'!$D419, "NA")))</f>
        <v/>
      </c>
      <c r="AC419" s="53" t="str">
        <f>IF(ISBLANK('Prediction Log'!$M419), "",ABS('Prediction Log'!$AB419))</f>
        <v/>
      </c>
      <c r="AD419" s="54" t="str">
        <f>IF(ISBLANK('Prediction Log'!$M419), "",IF('Prediction Log'!$E419&gt;0, 'Prediction Log'!$P419-'Prediction Log'!$E419, IF('Prediction Log'!$E419&lt;0, -'Prediction Log'!$P419+'Prediction Log'!$E419, "NA")))</f>
        <v/>
      </c>
      <c r="AE419" s="54" t="str">
        <f>IF(ISBLANK('Prediction Log'!$M419), "",ABS('Prediction Log'!$AD419))</f>
        <v/>
      </c>
    </row>
    <row r="420" spans="1:31" x14ac:dyDescent="0.45">
      <c r="A420" t="str">
        <f>IF(ISBLANK(Games!$B420), "",Games!A420)</f>
        <v/>
      </c>
      <c r="B420" t="str">
        <f>IF(ISBLANK(Games!$B420), "",Games!B420)</f>
        <v/>
      </c>
      <c r="C420" t="str">
        <f>IF(ISBLANK(Games!$B420), "",Games!C420)</f>
        <v/>
      </c>
      <c r="D420" t="str">
        <f>IF(ISBLANK(Games!$B420), "",Games!D420)</f>
        <v/>
      </c>
      <c r="E420" t="str">
        <f>IF(ISBLANK(Games!$B420), "",Games!E420)</f>
        <v/>
      </c>
      <c r="F420" s="30">
        <f>'Calc - Win Probability'!N420</f>
        <v>0</v>
      </c>
      <c r="G420" s="28">
        <f>Games!H420</f>
        <v>0</v>
      </c>
      <c r="H420" s="64" t="str">
        <f>IF(ISBLANK(Games!B420), "", IF('Prediction Log'!$D420&lt;0, 'Prediction Log'!$B420, 'Prediction Log'!$C420))</f>
        <v/>
      </c>
      <c r="I420" s="60" t="str">
        <f>IF(ISBLANK(Games!$B420), "",Games!F420)</f>
        <v/>
      </c>
      <c r="J420" s="60" t="str">
        <f>IF('Prediction Log'!$F420&gt;0.5, 'Prediction Log'!$B420, IF('Prediction Log'!$F420&lt;0.5, 'Prediction Log'!$C420, "PICK"))</f>
        <v/>
      </c>
      <c r="K420" s="62" t="str">
        <f>IF(ISBLANK(Games!B420), "",IF('Prediction Log'!$J420='Prediction Log'!$B420, 'Prediction Log'!$F420, 1-'Prediction Log'!$F420))</f>
        <v/>
      </c>
      <c r="L420" s="28" t="str">
        <f>IF(ISBLANK(Games!$B420), "",Games!I420)</f>
        <v/>
      </c>
      <c r="P420" s="48" t="str">
        <f>IF(ISBLANK('Prediction Log'!$N420), "",'Prediction Log'!$O420-'Prediction Log'!$N420)</f>
        <v/>
      </c>
      <c r="Q420" s="55" t="str">
        <f>IF(ISBLANK('Prediction Log'!$N420), "",IF('Prediction Log'!$M420&lt;&gt;'Prediction Log'!$H420, "Y", IF(AND('Prediction Log'!$M420='Prediction Log'!$H420, ABS((-1*'Prediction Log'!$P420))&gt;ABS('Prediction Log'!$D420)), "Y", IF('Prediction Log'!$D420='Prediction Log'!$P420, "PUSH", "N"))))</f>
        <v/>
      </c>
      <c r="R420" s="56" t="str">
        <f>IF(ISBLANK('Prediction Log'!$M420), "",IF('Prediction Log'!$P420&lt;'Prediction Log'!$D420, "Y", IF('Prediction Log'!$P420='Prediction Log'!$D420, "PUSH", "N")))</f>
        <v/>
      </c>
      <c r="S420" s="56" t="str">
        <f>IF(ISBLANK('Prediction Log'!$M420), "",IF('Prediction Log'!$P420&lt;'Prediction Log'!$E420, "Y", IF('Prediction Log'!$P420='Prediction Log'!$E420, "PUSH", "N")))</f>
        <v/>
      </c>
      <c r="T420" s="66" t="str">
        <f>IF(ISBLANK('Prediction Log'!$M420), "",IF('Prediction Log'!$J420='Prediction Log'!$M420, "Y", "N"))</f>
        <v/>
      </c>
      <c r="U420" s="57" t="str">
        <f>IF(ISBLANK('Prediction Log'!$M420),"",IF('Prediction Log'!$M420='Prediction Log'!$H420, "Y", "N"))</f>
        <v/>
      </c>
      <c r="V420" s="52" t="str">
        <f>IF(ISBLANK('Prediction Log'!$M420), "",IF('Prediction Log'!$H420&lt;&gt;'Prediction Log'!$M420, "Y",IF(AND('Prediction Log'!$D420&gt;0, 'Prediction Log'!$P420&gt;'Prediction Log'!$D420), "Y", IF(AND('Prediction Log'!$D420&lt;0, 'Prediction Log'!$P420&lt;'Prediction Log'!$D420), "Y", IF('Prediction Log'!$P420='Prediction Log'!$D420, "PUSH", "N")))))</f>
        <v/>
      </c>
      <c r="W420" s="53" t="str">
        <f>IF(ISBLANK('Prediction Log'!$M420), "",IF(AND('Prediction Log'!$U420="Y", 'Prediction Log'!$V420="Y"), "Y", "N"))</f>
        <v/>
      </c>
      <c r="X420" s="54" t="str">
        <f>IF(ISBLANK('Prediction Log'!$M420),"",IF('Prediction Log'!$M420='Prediction Log'!$I420, "Y", "N"))</f>
        <v/>
      </c>
      <c r="Y420" s="54" t="str">
        <f>IF(ISBLANK('Prediction Log'!$M420), "", IF('Prediction Log'!$Z420="N", "N", "Y"))</f>
        <v/>
      </c>
      <c r="Z420" s="54" t="str">
        <f>IF(ISBLANK('Prediction Log'!$M420), "",IF('Prediction Log'!$I420&lt;&gt;'Prediction Log'!$M420, "Y",IF(AND('Prediction Log'!$E420&gt;0, 'Prediction Log'!$P420&gt;'Prediction Log'!$E420), "Y", IF(AND('Prediction Log'!$E420&lt;0, 'Prediction Log'!$P420&lt;'Prediction Log'!$E420), "Y", IF('Prediction Log'!$P420='Prediction Log'!$E420, "PUSH", "N")))))</f>
        <v/>
      </c>
      <c r="AA420" s="54" t="str">
        <f>IF(ISBLANK('Prediction Log'!$M420), "",IF(AND('Prediction Log'!$X420="Y", 'Prediction Log'!$Z420="Y"), "Y", "N"))</f>
        <v/>
      </c>
      <c r="AB420" s="53" t="str">
        <f>IF(ISBLANK('Prediction Log'!$M420), "",IF('Prediction Log'!$D420&gt;0, 'Prediction Log'!$P420-'Prediction Log'!$D420, IF('Prediction Log'!$D420&lt;0, -'Prediction Log'!$P420+'Prediction Log'!$D420, "NA")))</f>
        <v/>
      </c>
      <c r="AC420" s="53" t="str">
        <f>IF(ISBLANK('Prediction Log'!$M420), "",ABS('Prediction Log'!$AB420))</f>
        <v/>
      </c>
      <c r="AD420" s="54" t="str">
        <f>IF(ISBLANK('Prediction Log'!$M420), "",IF('Prediction Log'!$E420&gt;0, 'Prediction Log'!$P420-'Prediction Log'!$E420, IF('Prediction Log'!$E420&lt;0, -'Prediction Log'!$P420+'Prediction Log'!$E420, "NA")))</f>
        <v/>
      </c>
      <c r="AE420" s="54" t="str">
        <f>IF(ISBLANK('Prediction Log'!$M420), "",ABS('Prediction Log'!$AD420))</f>
        <v/>
      </c>
    </row>
    <row r="421" spans="1:31" x14ac:dyDescent="0.45">
      <c r="A421" t="str">
        <f>IF(ISBLANK(Games!$B421), "",Games!A421)</f>
        <v/>
      </c>
      <c r="B421" t="str">
        <f>IF(ISBLANK(Games!$B421), "",Games!B421)</f>
        <v/>
      </c>
      <c r="C421" t="str">
        <f>IF(ISBLANK(Games!$B421), "",Games!C421)</f>
        <v/>
      </c>
      <c r="D421" t="str">
        <f>IF(ISBLANK(Games!$B421), "",Games!D421)</f>
        <v/>
      </c>
      <c r="E421" t="str">
        <f>IF(ISBLANK(Games!$B421), "",Games!E421)</f>
        <v/>
      </c>
      <c r="F421" s="30">
        <f>'Calc - Win Probability'!N421</f>
        <v>0</v>
      </c>
      <c r="G421" s="28">
        <f>Games!H421</f>
        <v>0</v>
      </c>
      <c r="H421" s="64" t="str">
        <f>IF(ISBLANK(Games!B421), "", IF('Prediction Log'!$D421&lt;0, 'Prediction Log'!$B421, 'Prediction Log'!$C421))</f>
        <v/>
      </c>
      <c r="I421" s="60" t="str">
        <f>IF(ISBLANK(Games!$B421), "",Games!F421)</f>
        <v/>
      </c>
      <c r="J421" s="60" t="str">
        <f>IF('Prediction Log'!$F421&gt;0.5, 'Prediction Log'!$B421, IF('Prediction Log'!$F421&lt;0.5, 'Prediction Log'!$C421, "PICK"))</f>
        <v/>
      </c>
      <c r="K421" s="62" t="str">
        <f>IF(ISBLANK(Games!B421), "",IF('Prediction Log'!$J421='Prediction Log'!$B421, 'Prediction Log'!$F421, 1-'Prediction Log'!$F421))</f>
        <v/>
      </c>
      <c r="L421" s="28" t="str">
        <f>IF(ISBLANK(Games!$B421), "",Games!I421)</f>
        <v/>
      </c>
      <c r="P421" s="48" t="str">
        <f>IF(ISBLANK('Prediction Log'!$N421), "",'Prediction Log'!$O421-'Prediction Log'!$N421)</f>
        <v/>
      </c>
      <c r="Q421" s="55" t="str">
        <f>IF(ISBLANK('Prediction Log'!$N421), "",IF('Prediction Log'!$M421&lt;&gt;'Prediction Log'!$H421, "Y", IF(AND('Prediction Log'!$M421='Prediction Log'!$H421, ABS((-1*'Prediction Log'!$P421))&gt;ABS('Prediction Log'!$D421)), "Y", IF('Prediction Log'!$D421='Prediction Log'!$P421, "PUSH", "N"))))</f>
        <v/>
      </c>
      <c r="R421" s="56" t="str">
        <f>IF(ISBLANK('Prediction Log'!$M421), "",IF('Prediction Log'!$P421&lt;'Prediction Log'!$D421, "Y", IF('Prediction Log'!$P421='Prediction Log'!$D421, "PUSH", "N")))</f>
        <v/>
      </c>
      <c r="S421" s="56" t="str">
        <f>IF(ISBLANK('Prediction Log'!$M421), "",IF('Prediction Log'!$P421&lt;'Prediction Log'!$E421, "Y", IF('Prediction Log'!$P421='Prediction Log'!$E421, "PUSH", "N")))</f>
        <v/>
      </c>
      <c r="T421" s="66" t="str">
        <f>IF(ISBLANK('Prediction Log'!$M421), "",IF('Prediction Log'!$J421='Prediction Log'!$M421, "Y", "N"))</f>
        <v/>
      </c>
      <c r="U421" s="57" t="str">
        <f>IF(ISBLANK('Prediction Log'!$M421),"",IF('Prediction Log'!$M421='Prediction Log'!$H421, "Y", "N"))</f>
        <v/>
      </c>
      <c r="V421" s="52" t="str">
        <f>IF(ISBLANK('Prediction Log'!$M421), "",IF('Prediction Log'!$H421&lt;&gt;'Prediction Log'!$M421, "Y",IF(AND('Prediction Log'!$D421&gt;0, 'Prediction Log'!$P421&gt;'Prediction Log'!$D421), "Y", IF(AND('Prediction Log'!$D421&lt;0, 'Prediction Log'!$P421&lt;'Prediction Log'!$D421), "Y", IF('Prediction Log'!$P421='Prediction Log'!$D421, "PUSH", "N")))))</f>
        <v/>
      </c>
      <c r="W421" s="53" t="str">
        <f>IF(ISBLANK('Prediction Log'!$M421), "",IF(AND('Prediction Log'!$U421="Y", 'Prediction Log'!$V421="Y"), "Y", "N"))</f>
        <v/>
      </c>
      <c r="X421" s="54" t="str">
        <f>IF(ISBLANK('Prediction Log'!$M421),"",IF('Prediction Log'!$M421='Prediction Log'!$I421, "Y", "N"))</f>
        <v/>
      </c>
      <c r="Y421" s="54" t="str">
        <f>IF(ISBLANK('Prediction Log'!$M421), "", IF('Prediction Log'!$Z421="N", "N", "Y"))</f>
        <v/>
      </c>
      <c r="Z421" s="54" t="str">
        <f>IF(ISBLANK('Prediction Log'!$M421), "",IF('Prediction Log'!$I421&lt;&gt;'Prediction Log'!$M421, "Y",IF(AND('Prediction Log'!$E421&gt;0, 'Prediction Log'!$P421&gt;'Prediction Log'!$E421), "Y", IF(AND('Prediction Log'!$E421&lt;0, 'Prediction Log'!$P421&lt;'Prediction Log'!$E421), "Y", IF('Prediction Log'!$P421='Prediction Log'!$E421, "PUSH", "N")))))</f>
        <v/>
      </c>
      <c r="AA421" s="54" t="str">
        <f>IF(ISBLANK('Prediction Log'!$M421), "",IF(AND('Prediction Log'!$X421="Y", 'Prediction Log'!$Z421="Y"), "Y", "N"))</f>
        <v/>
      </c>
      <c r="AB421" s="53" t="str">
        <f>IF(ISBLANK('Prediction Log'!$M421), "",IF('Prediction Log'!$D421&gt;0, 'Prediction Log'!$P421-'Prediction Log'!$D421, IF('Prediction Log'!$D421&lt;0, -'Prediction Log'!$P421+'Prediction Log'!$D421, "NA")))</f>
        <v/>
      </c>
      <c r="AC421" s="53" t="str">
        <f>IF(ISBLANK('Prediction Log'!$M421), "",ABS('Prediction Log'!$AB421))</f>
        <v/>
      </c>
      <c r="AD421" s="54" t="str">
        <f>IF(ISBLANK('Prediction Log'!$M421), "",IF('Prediction Log'!$E421&gt;0, 'Prediction Log'!$P421-'Prediction Log'!$E421, IF('Prediction Log'!$E421&lt;0, -'Prediction Log'!$P421+'Prediction Log'!$E421, "NA")))</f>
        <v/>
      </c>
      <c r="AE421" s="54" t="str">
        <f>IF(ISBLANK('Prediction Log'!$M421), "",ABS('Prediction Log'!$AD421))</f>
        <v/>
      </c>
    </row>
    <row r="422" spans="1:31" x14ac:dyDescent="0.45">
      <c r="A422" t="str">
        <f>IF(ISBLANK(Games!$B422), "",Games!A422)</f>
        <v/>
      </c>
      <c r="B422" t="str">
        <f>IF(ISBLANK(Games!$B422), "",Games!B422)</f>
        <v/>
      </c>
      <c r="C422" t="str">
        <f>IF(ISBLANK(Games!$B422), "",Games!C422)</f>
        <v/>
      </c>
      <c r="D422" t="str">
        <f>IF(ISBLANK(Games!$B422), "",Games!D422)</f>
        <v/>
      </c>
      <c r="E422" t="str">
        <f>IF(ISBLANK(Games!$B422), "",Games!E422)</f>
        <v/>
      </c>
      <c r="F422" s="30">
        <f>'Calc - Win Probability'!N422</f>
        <v>0</v>
      </c>
      <c r="G422" s="28">
        <f>Games!H422</f>
        <v>0</v>
      </c>
      <c r="H422" s="64" t="str">
        <f>IF(ISBLANK(Games!B422), "", IF('Prediction Log'!$D422&lt;0, 'Prediction Log'!$B422, 'Prediction Log'!$C422))</f>
        <v/>
      </c>
      <c r="I422" s="60" t="str">
        <f>IF(ISBLANK(Games!$B422), "",Games!F422)</f>
        <v/>
      </c>
      <c r="J422" s="60" t="str">
        <f>IF('Prediction Log'!$F422&gt;0.5, 'Prediction Log'!$B422, IF('Prediction Log'!$F422&lt;0.5, 'Prediction Log'!$C422, "PICK"))</f>
        <v/>
      </c>
      <c r="K422" s="62" t="str">
        <f>IF(ISBLANK(Games!B422), "",IF('Prediction Log'!$J422='Prediction Log'!$B422, 'Prediction Log'!$F422, 1-'Prediction Log'!$F422))</f>
        <v/>
      </c>
      <c r="L422" s="28" t="str">
        <f>IF(ISBLANK(Games!$B422), "",Games!I422)</f>
        <v/>
      </c>
      <c r="P422" s="48" t="str">
        <f>IF(ISBLANK('Prediction Log'!$N422), "",'Prediction Log'!$O422-'Prediction Log'!$N422)</f>
        <v/>
      </c>
      <c r="Q422" s="55" t="str">
        <f>IF(ISBLANK('Prediction Log'!$N422), "",IF('Prediction Log'!$M422&lt;&gt;'Prediction Log'!$H422, "Y", IF(AND('Prediction Log'!$M422='Prediction Log'!$H422, ABS((-1*'Prediction Log'!$P422))&gt;ABS('Prediction Log'!$D422)), "Y", IF('Prediction Log'!$D422='Prediction Log'!$P422, "PUSH", "N"))))</f>
        <v/>
      </c>
      <c r="R422" s="56" t="str">
        <f>IF(ISBLANK('Prediction Log'!$M422), "",IF('Prediction Log'!$P422&lt;'Prediction Log'!$D422, "Y", IF('Prediction Log'!$P422='Prediction Log'!$D422, "PUSH", "N")))</f>
        <v/>
      </c>
      <c r="S422" s="56" t="str">
        <f>IF(ISBLANK('Prediction Log'!$M422), "",IF('Prediction Log'!$P422&lt;'Prediction Log'!$E422, "Y", IF('Prediction Log'!$P422='Prediction Log'!$E422, "PUSH", "N")))</f>
        <v/>
      </c>
      <c r="T422" s="66" t="str">
        <f>IF(ISBLANK('Prediction Log'!$M422), "",IF('Prediction Log'!$J422='Prediction Log'!$M422, "Y", "N"))</f>
        <v/>
      </c>
      <c r="U422" s="57" t="str">
        <f>IF(ISBLANK('Prediction Log'!$M422),"",IF('Prediction Log'!$M422='Prediction Log'!$H422, "Y", "N"))</f>
        <v/>
      </c>
      <c r="V422" s="52" t="str">
        <f>IF(ISBLANK('Prediction Log'!$M422), "",IF('Prediction Log'!$H422&lt;&gt;'Prediction Log'!$M422, "Y",IF(AND('Prediction Log'!$D422&gt;0, 'Prediction Log'!$P422&gt;'Prediction Log'!$D422), "Y", IF(AND('Prediction Log'!$D422&lt;0, 'Prediction Log'!$P422&lt;'Prediction Log'!$D422), "Y", IF('Prediction Log'!$P422='Prediction Log'!$D422, "PUSH", "N")))))</f>
        <v/>
      </c>
      <c r="W422" s="53" t="str">
        <f>IF(ISBLANK('Prediction Log'!$M422), "",IF(AND('Prediction Log'!$U422="Y", 'Prediction Log'!$V422="Y"), "Y", "N"))</f>
        <v/>
      </c>
      <c r="X422" s="54" t="str">
        <f>IF(ISBLANK('Prediction Log'!$M422),"",IF('Prediction Log'!$M422='Prediction Log'!$I422, "Y", "N"))</f>
        <v/>
      </c>
      <c r="Y422" s="54" t="str">
        <f>IF(ISBLANK('Prediction Log'!$M422), "", IF('Prediction Log'!$Z422="N", "N", "Y"))</f>
        <v/>
      </c>
      <c r="Z422" s="54" t="str">
        <f>IF(ISBLANK('Prediction Log'!$M422), "",IF('Prediction Log'!$I422&lt;&gt;'Prediction Log'!$M422, "Y",IF(AND('Prediction Log'!$E422&gt;0, 'Prediction Log'!$P422&gt;'Prediction Log'!$E422), "Y", IF(AND('Prediction Log'!$E422&lt;0, 'Prediction Log'!$P422&lt;'Prediction Log'!$E422), "Y", IF('Prediction Log'!$P422='Prediction Log'!$E422, "PUSH", "N")))))</f>
        <v/>
      </c>
      <c r="AA422" s="54" t="str">
        <f>IF(ISBLANK('Prediction Log'!$M422), "",IF(AND('Prediction Log'!$X422="Y", 'Prediction Log'!$Z422="Y"), "Y", "N"))</f>
        <v/>
      </c>
      <c r="AB422" s="53" t="str">
        <f>IF(ISBLANK('Prediction Log'!$M422), "",IF('Prediction Log'!$D422&gt;0, 'Prediction Log'!$P422-'Prediction Log'!$D422, IF('Prediction Log'!$D422&lt;0, -'Prediction Log'!$P422+'Prediction Log'!$D422, "NA")))</f>
        <v/>
      </c>
      <c r="AC422" s="53" t="str">
        <f>IF(ISBLANK('Prediction Log'!$M422), "",ABS('Prediction Log'!$AB422))</f>
        <v/>
      </c>
      <c r="AD422" s="54" t="str">
        <f>IF(ISBLANK('Prediction Log'!$M422), "",IF('Prediction Log'!$E422&gt;0, 'Prediction Log'!$P422-'Prediction Log'!$E422, IF('Prediction Log'!$E422&lt;0, -'Prediction Log'!$P422+'Prediction Log'!$E422, "NA")))</f>
        <v/>
      </c>
      <c r="AE422" s="54" t="str">
        <f>IF(ISBLANK('Prediction Log'!$M422), "",ABS('Prediction Log'!$AD422))</f>
        <v/>
      </c>
    </row>
    <row r="423" spans="1:31" x14ac:dyDescent="0.45">
      <c r="A423" t="str">
        <f>IF(ISBLANK(Games!$B423), "",Games!A423)</f>
        <v/>
      </c>
      <c r="B423" t="str">
        <f>IF(ISBLANK(Games!$B423), "",Games!B423)</f>
        <v/>
      </c>
      <c r="C423" t="str">
        <f>IF(ISBLANK(Games!$B423), "",Games!C423)</f>
        <v/>
      </c>
      <c r="D423" t="str">
        <f>IF(ISBLANK(Games!$B423), "",Games!D423)</f>
        <v/>
      </c>
      <c r="E423" t="str">
        <f>IF(ISBLANK(Games!$B423), "",Games!E423)</f>
        <v/>
      </c>
      <c r="F423" s="30">
        <f>'Calc - Win Probability'!N423</f>
        <v>0</v>
      </c>
      <c r="G423" s="28">
        <f>Games!H423</f>
        <v>0</v>
      </c>
      <c r="H423" s="64" t="str">
        <f>IF(ISBLANK(Games!B423), "", IF('Prediction Log'!$D423&lt;0, 'Prediction Log'!$B423, 'Prediction Log'!$C423))</f>
        <v/>
      </c>
      <c r="I423" s="60" t="str">
        <f>IF(ISBLANK(Games!$B423), "",Games!F423)</f>
        <v/>
      </c>
      <c r="J423" s="60" t="str">
        <f>IF('Prediction Log'!$F423&gt;0.5, 'Prediction Log'!$B423, IF('Prediction Log'!$F423&lt;0.5, 'Prediction Log'!$C423, "PICK"))</f>
        <v/>
      </c>
      <c r="K423" s="62" t="str">
        <f>IF(ISBLANK(Games!B423), "",IF('Prediction Log'!$J423='Prediction Log'!$B423, 'Prediction Log'!$F423, 1-'Prediction Log'!$F423))</f>
        <v/>
      </c>
      <c r="L423" s="28" t="str">
        <f>IF(ISBLANK(Games!$B423), "",Games!I423)</f>
        <v/>
      </c>
      <c r="P423" s="48" t="str">
        <f>IF(ISBLANK('Prediction Log'!$N423), "",'Prediction Log'!$O423-'Prediction Log'!$N423)</f>
        <v/>
      </c>
      <c r="Q423" s="55" t="str">
        <f>IF(ISBLANK('Prediction Log'!$N423), "",IF('Prediction Log'!$M423&lt;&gt;'Prediction Log'!$H423, "Y", IF(AND('Prediction Log'!$M423='Prediction Log'!$H423, ABS((-1*'Prediction Log'!$P423))&gt;ABS('Prediction Log'!$D423)), "Y", IF('Prediction Log'!$D423='Prediction Log'!$P423, "PUSH", "N"))))</f>
        <v/>
      </c>
      <c r="R423" s="56" t="str">
        <f>IF(ISBLANK('Prediction Log'!$M423), "",IF('Prediction Log'!$P423&lt;'Prediction Log'!$D423, "Y", IF('Prediction Log'!$P423='Prediction Log'!$D423, "PUSH", "N")))</f>
        <v/>
      </c>
      <c r="S423" s="56" t="str">
        <f>IF(ISBLANK('Prediction Log'!$M423), "",IF('Prediction Log'!$P423&lt;'Prediction Log'!$E423, "Y", IF('Prediction Log'!$P423='Prediction Log'!$E423, "PUSH", "N")))</f>
        <v/>
      </c>
      <c r="T423" s="66" t="str">
        <f>IF(ISBLANK('Prediction Log'!$M423), "",IF('Prediction Log'!$J423='Prediction Log'!$M423, "Y", "N"))</f>
        <v/>
      </c>
      <c r="U423" s="57" t="str">
        <f>IF(ISBLANK('Prediction Log'!$M423),"",IF('Prediction Log'!$M423='Prediction Log'!$H423, "Y", "N"))</f>
        <v/>
      </c>
      <c r="V423" s="52" t="str">
        <f>IF(ISBLANK('Prediction Log'!$M423), "",IF('Prediction Log'!$H423&lt;&gt;'Prediction Log'!$M423, "Y",IF(AND('Prediction Log'!$D423&gt;0, 'Prediction Log'!$P423&gt;'Prediction Log'!$D423), "Y", IF(AND('Prediction Log'!$D423&lt;0, 'Prediction Log'!$P423&lt;'Prediction Log'!$D423), "Y", IF('Prediction Log'!$P423='Prediction Log'!$D423, "PUSH", "N")))))</f>
        <v/>
      </c>
      <c r="W423" s="53" t="str">
        <f>IF(ISBLANK('Prediction Log'!$M423), "",IF(AND('Prediction Log'!$U423="Y", 'Prediction Log'!$V423="Y"), "Y", "N"))</f>
        <v/>
      </c>
      <c r="X423" s="54" t="str">
        <f>IF(ISBLANK('Prediction Log'!$M423),"",IF('Prediction Log'!$M423='Prediction Log'!$I423, "Y", "N"))</f>
        <v/>
      </c>
      <c r="Y423" s="54" t="str">
        <f>IF(ISBLANK('Prediction Log'!$M423), "", IF('Prediction Log'!$Z423="N", "N", "Y"))</f>
        <v/>
      </c>
      <c r="Z423" s="54" t="str">
        <f>IF(ISBLANK('Prediction Log'!$M423), "",IF('Prediction Log'!$I423&lt;&gt;'Prediction Log'!$M423, "Y",IF(AND('Prediction Log'!$E423&gt;0, 'Prediction Log'!$P423&gt;'Prediction Log'!$E423), "Y", IF(AND('Prediction Log'!$E423&lt;0, 'Prediction Log'!$P423&lt;'Prediction Log'!$E423), "Y", IF('Prediction Log'!$P423='Prediction Log'!$E423, "PUSH", "N")))))</f>
        <v/>
      </c>
      <c r="AA423" s="54" t="str">
        <f>IF(ISBLANK('Prediction Log'!$M423), "",IF(AND('Prediction Log'!$X423="Y", 'Prediction Log'!$Z423="Y"), "Y", "N"))</f>
        <v/>
      </c>
      <c r="AB423" s="53" t="str">
        <f>IF(ISBLANK('Prediction Log'!$M423), "",IF('Prediction Log'!$D423&gt;0, 'Prediction Log'!$P423-'Prediction Log'!$D423, IF('Prediction Log'!$D423&lt;0, -'Prediction Log'!$P423+'Prediction Log'!$D423, "NA")))</f>
        <v/>
      </c>
      <c r="AC423" s="53" t="str">
        <f>IF(ISBLANK('Prediction Log'!$M423), "",ABS('Prediction Log'!$AB423))</f>
        <v/>
      </c>
      <c r="AD423" s="54" t="str">
        <f>IF(ISBLANK('Prediction Log'!$M423), "",IF('Prediction Log'!$E423&gt;0, 'Prediction Log'!$P423-'Prediction Log'!$E423, IF('Prediction Log'!$E423&lt;0, -'Prediction Log'!$P423+'Prediction Log'!$E423, "NA")))</f>
        <v/>
      </c>
      <c r="AE423" s="54" t="str">
        <f>IF(ISBLANK('Prediction Log'!$M423), "",ABS('Prediction Log'!$AD423))</f>
        <v/>
      </c>
    </row>
    <row r="424" spans="1:31" x14ac:dyDescent="0.45">
      <c r="A424" t="str">
        <f>IF(ISBLANK(Games!$B424), "",Games!A424)</f>
        <v/>
      </c>
      <c r="B424" t="str">
        <f>IF(ISBLANK(Games!$B424), "",Games!B424)</f>
        <v/>
      </c>
      <c r="C424" t="str">
        <f>IF(ISBLANK(Games!$B424), "",Games!C424)</f>
        <v/>
      </c>
      <c r="D424" t="str">
        <f>IF(ISBLANK(Games!$B424), "",Games!D424)</f>
        <v/>
      </c>
      <c r="E424" t="str">
        <f>IF(ISBLANK(Games!$B424), "",Games!E424)</f>
        <v/>
      </c>
      <c r="F424" s="30">
        <f>'Calc - Win Probability'!N424</f>
        <v>0</v>
      </c>
      <c r="G424" s="28">
        <f>Games!H424</f>
        <v>0</v>
      </c>
      <c r="H424" s="64" t="str">
        <f>IF(ISBLANK(Games!B424), "", IF('Prediction Log'!$D424&lt;0, 'Prediction Log'!$B424, 'Prediction Log'!$C424))</f>
        <v/>
      </c>
      <c r="I424" s="60" t="str">
        <f>IF(ISBLANK(Games!$B424), "",Games!F424)</f>
        <v/>
      </c>
      <c r="J424" s="60" t="str">
        <f>IF('Prediction Log'!$F424&gt;0.5, 'Prediction Log'!$B424, IF('Prediction Log'!$F424&lt;0.5, 'Prediction Log'!$C424, "PICK"))</f>
        <v/>
      </c>
      <c r="K424" s="62" t="str">
        <f>IF(ISBLANK(Games!B424), "",IF('Prediction Log'!$J424='Prediction Log'!$B424, 'Prediction Log'!$F424, 1-'Prediction Log'!$F424))</f>
        <v/>
      </c>
      <c r="L424" s="28" t="str">
        <f>IF(ISBLANK(Games!$B424), "",Games!I424)</f>
        <v/>
      </c>
      <c r="P424" s="48" t="str">
        <f>IF(ISBLANK('Prediction Log'!$N424), "",'Prediction Log'!$O424-'Prediction Log'!$N424)</f>
        <v/>
      </c>
      <c r="Q424" s="55" t="str">
        <f>IF(ISBLANK('Prediction Log'!$N424), "",IF('Prediction Log'!$M424&lt;&gt;'Prediction Log'!$H424, "Y", IF(AND('Prediction Log'!$M424='Prediction Log'!$H424, ABS((-1*'Prediction Log'!$P424))&gt;ABS('Prediction Log'!$D424)), "Y", IF('Prediction Log'!$D424='Prediction Log'!$P424, "PUSH", "N"))))</f>
        <v/>
      </c>
      <c r="R424" s="56" t="str">
        <f>IF(ISBLANK('Prediction Log'!$M424), "",IF('Prediction Log'!$P424&lt;'Prediction Log'!$D424, "Y", IF('Prediction Log'!$P424='Prediction Log'!$D424, "PUSH", "N")))</f>
        <v/>
      </c>
      <c r="S424" s="56" t="str">
        <f>IF(ISBLANK('Prediction Log'!$M424), "",IF('Prediction Log'!$P424&lt;'Prediction Log'!$E424, "Y", IF('Prediction Log'!$P424='Prediction Log'!$E424, "PUSH", "N")))</f>
        <v/>
      </c>
      <c r="T424" s="66" t="str">
        <f>IF(ISBLANK('Prediction Log'!$M424), "",IF('Prediction Log'!$J424='Prediction Log'!$M424, "Y", "N"))</f>
        <v/>
      </c>
      <c r="U424" s="57" t="str">
        <f>IF(ISBLANK('Prediction Log'!$M424),"",IF('Prediction Log'!$M424='Prediction Log'!$H424, "Y", "N"))</f>
        <v/>
      </c>
      <c r="V424" s="52" t="str">
        <f>IF(ISBLANK('Prediction Log'!$M424), "",IF('Prediction Log'!$H424&lt;&gt;'Prediction Log'!$M424, "Y",IF(AND('Prediction Log'!$D424&gt;0, 'Prediction Log'!$P424&gt;'Prediction Log'!$D424), "Y", IF(AND('Prediction Log'!$D424&lt;0, 'Prediction Log'!$P424&lt;'Prediction Log'!$D424), "Y", IF('Prediction Log'!$P424='Prediction Log'!$D424, "PUSH", "N")))))</f>
        <v/>
      </c>
      <c r="W424" s="53" t="str">
        <f>IF(ISBLANK('Prediction Log'!$M424), "",IF(AND('Prediction Log'!$U424="Y", 'Prediction Log'!$V424="Y"), "Y", "N"))</f>
        <v/>
      </c>
      <c r="X424" s="54" t="str">
        <f>IF(ISBLANK('Prediction Log'!$M424),"",IF('Prediction Log'!$M424='Prediction Log'!$I424, "Y", "N"))</f>
        <v/>
      </c>
      <c r="Y424" s="54" t="str">
        <f>IF(ISBLANK('Prediction Log'!$M424), "", IF('Prediction Log'!$Z424="N", "N", "Y"))</f>
        <v/>
      </c>
      <c r="Z424" s="54" t="str">
        <f>IF(ISBLANK('Prediction Log'!$M424), "",IF('Prediction Log'!$I424&lt;&gt;'Prediction Log'!$M424, "Y",IF(AND('Prediction Log'!$E424&gt;0, 'Prediction Log'!$P424&gt;'Prediction Log'!$E424), "Y", IF(AND('Prediction Log'!$E424&lt;0, 'Prediction Log'!$P424&lt;'Prediction Log'!$E424), "Y", IF('Prediction Log'!$P424='Prediction Log'!$E424, "PUSH", "N")))))</f>
        <v/>
      </c>
      <c r="AA424" s="54" t="str">
        <f>IF(ISBLANK('Prediction Log'!$M424), "",IF(AND('Prediction Log'!$X424="Y", 'Prediction Log'!$Z424="Y"), "Y", "N"))</f>
        <v/>
      </c>
      <c r="AB424" s="53" t="str">
        <f>IF(ISBLANK('Prediction Log'!$M424), "",IF('Prediction Log'!$D424&gt;0, 'Prediction Log'!$P424-'Prediction Log'!$D424, IF('Prediction Log'!$D424&lt;0, -'Prediction Log'!$P424+'Prediction Log'!$D424, "NA")))</f>
        <v/>
      </c>
      <c r="AC424" s="53" t="str">
        <f>IF(ISBLANK('Prediction Log'!$M424), "",ABS('Prediction Log'!$AB424))</f>
        <v/>
      </c>
      <c r="AD424" s="54" t="str">
        <f>IF(ISBLANK('Prediction Log'!$M424), "",IF('Prediction Log'!$E424&gt;0, 'Prediction Log'!$P424-'Prediction Log'!$E424, IF('Prediction Log'!$E424&lt;0, -'Prediction Log'!$P424+'Prediction Log'!$E424, "NA")))</f>
        <v/>
      </c>
      <c r="AE424" s="54" t="str">
        <f>IF(ISBLANK('Prediction Log'!$M424), "",ABS('Prediction Log'!$AD424))</f>
        <v/>
      </c>
    </row>
    <row r="425" spans="1:31" x14ac:dyDescent="0.45">
      <c r="A425" t="str">
        <f>IF(ISBLANK(Games!$B425), "",Games!A425)</f>
        <v/>
      </c>
      <c r="B425" t="str">
        <f>IF(ISBLANK(Games!$B425), "",Games!B425)</f>
        <v/>
      </c>
      <c r="C425" t="str">
        <f>IF(ISBLANK(Games!$B425), "",Games!C425)</f>
        <v/>
      </c>
      <c r="D425" t="str">
        <f>IF(ISBLANK(Games!$B425), "",Games!D425)</f>
        <v/>
      </c>
      <c r="E425" t="str">
        <f>IF(ISBLANK(Games!$B425), "",Games!E425)</f>
        <v/>
      </c>
      <c r="F425" s="30">
        <f>'Calc - Win Probability'!N425</f>
        <v>0</v>
      </c>
      <c r="G425" s="28">
        <f>Games!H425</f>
        <v>0</v>
      </c>
      <c r="H425" s="64" t="str">
        <f>IF(ISBLANK(Games!B425), "", IF('Prediction Log'!$D425&lt;0, 'Prediction Log'!$B425, 'Prediction Log'!$C425))</f>
        <v/>
      </c>
      <c r="I425" s="60" t="str">
        <f>IF(ISBLANK(Games!$B425), "",Games!F425)</f>
        <v/>
      </c>
      <c r="J425" s="60" t="str">
        <f>IF('Prediction Log'!$F425&gt;0.5, 'Prediction Log'!$B425, IF('Prediction Log'!$F425&lt;0.5, 'Prediction Log'!$C425, "PICK"))</f>
        <v/>
      </c>
      <c r="K425" s="62" t="str">
        <f>IF(ISBLANK(Games!B425), "",IF('Prediction Log'!$J425='Prediction Log'!$B425, 'Prediction Log'!$F425, 1-'Prediction Log'!$F425))</f>
        <v/>
      </c>
      <c r="L425" s="28" t="str">
        <f>IF(ISBLANK(Games!$B425), "",Games!I425)</f>
        <v/>
      </c>
      <c r="P425" s="48" t="str">
        <f>IF(ISBLANK('Prediction Log'!$N425), "",'Prediction Log'!$O425-'Prediction Log'!$N425)</f>
        <v/>
      </c>
      <c r="Q425" s="55" t="str">
        <f>IF(ISBLANK('Prediction Log'!$N425), "",IF('Prediction Log'!$M425&lt;&gt;'Prediction Log'!$H425, "Y", IF(AND('Prediction Log'!$M425='Prediction Log'!$H425, ABS((-1*'Prediction Log'!$P425))&gt;ABS('Prediction Log'!$D425)), "Y", IF('Prediction Log'!$D425='Prediction Log'!$P425, "PUSH", "N"))))</f>
        <v/>
      </c>
      <c r="R425" s="56" t="str">
        <f>IF(ISBLANK('Prediction Log'!$M425), "",IF('Prediction Log'!$P425&lt;'Prediction Log'!$D425, "Y", IF('Prediction Log'!$P425='Prediction Log'!$D425, "PUSH", "N")))</f>
        <v/>
      </c>
      <c r="S425" s="56" t="str">
        <f>IF(ISBLANK('Prediction Log'!$M425), "",IF('Prediction Log'!$P425&lt;'Prediction Log'!$E425, "Y", IF('Prediction Log'!$P425='Prediction Log'!$E425, "PUSH", "N")))</f>
        <v/>
      </c>
      <c r="T425" s="66" t="str">
        <f>IF(ISBLANK('Prediction Log'!$M425), "",IF('Prediction Log'!$J425='Prediction Log'!$M425, "Y", "N"))</f>
        <v/>
      </c>
      <c r="U425" s="57" t="str">
        <f>IF(ISBLANK('Prediction Log'!$M425),"",IF('Prediction Log'!$M425='Prediction Log'!$H425, "Y", "N"))</f>
        <v/>
      </c>
      <c r="V425" s="52" t="str">
        <f>IF(ISBLANK('Prediction Log'!$M425), "",IF('Prediction Log'!$H425&lt;&gt;'Prediction Log'!$M425, "Y",IF(AND('Prediction Log'!$D425&gt;0, 'Prediction Log'!$P425&gt;'Prediction Log'!$D425), "Y", IF(AND('Prediction Log'!$D425&lt;0, 'Prediction Log'!$P425&lt;'Prediction Log'!$D425), "Y", IF('Prediction Log'!$P425='Prediction Log'!$D425, "PUSH", "N")))))</f>
        <v/>
      </c>
      <c r="W425" s="53" t="str">
        <f>IF(ISBLANK('Prediction Log'!$M425), "",IF(AND('Prediction Log'!$U425="Y", 'Prediction Log'!$V425="Y"), "Y", "N"))</f>
        <v/>
      </c>
      <c r="X425" s="54" t="str">
        <f>IF(ISBLANK('Prediction Log'!$M425),"",IF('Prediction Log'!$M425='Prediction Log'!$I425, "Y", "N"))</f>
        <v/>
      </c>
      <c r="Y425" s="54" t="str">
        <f>IF(ISBLANK('Prediction Log'!$M425), "", IF('Prediction Log'!$Z425="N", "N", "Y"))</f>
        <v/>
      </c>
      <c r="Z425" s="54" t="str">
        <f>IF(ISBLANK('Prediction Log'!$M425), "",IF('Prediction Log'!$I425&lt;&gt;'Prediction Log'!$M425, "Y",IF(AND('Prediction Log'!$E425&gt;0, 'Prediction Log'!$P425&gt;'Prediction Log'!$E425), "Y", IF(AND('Prediction Log'!$E425&lt;0, 'Prediction Log'!$P425&lt;'Prediction Log'!$E425), "Y", IF('Prediction Log'!$P425='Prediction Log'!$E425, "PUSH", "N")))))</f>
        <v/>
      </c>
      <c r="AA425" s="54" t="str">
        <f>IF(ISBLANK('Prediction Log'!$M425), "",IF(AND('Prediction Log'!$X425="Y", 'Prediction Log'!$Z425="Y"), "Y", "N"))</f>
        <v/>
      </c>
      <c r="AB425" s="53" t="str">
        <f>IF(ISBLANK('Prediction Log'!$M425), "",IF('Prediction Log'!$D425&gt;0, 'Prediction Log'!$P425-'Prediction Log'!$D425, IF('Prediction Log'!$D425&lt;0, -'Prediction Log'!$P425+'Prediction Log'!$D425, "NA")))</f>
        <v/>
      </c>
      <c r="AC425" s="53" t="str">
        <f>IF(ISBLANK('Prediction Log'!$M425), "",ABS('Prediction Log'!$AB425))</f>
        <v/>
      </c>
      <c r="AD425" s="54" t="str">
        <f>IF(ISBLANK('Prediction Log'!$M425), "",IF('Prediction Log'!$E425&gt;0, 'Prediction Log'!$P425-'Prediction Log'!$E425, IF('Prediction Log'!$E425&lt;0, -'Prediction Log'!$P425+'Prediction Log'!$E425, "NA")))</f>
        <v/>
      </c>
      <c r="AE425" s="54" t="str">
        <f>IF(ISBLANK('Prediction Log'!$M425), "",ABS('Prediction Log'!$AD425))</f>
        <v/>
      </c>
    </row>
    <row r="426" spans="1:31" x14ac:dyDescent="0.45">
      <c r="A426" t="str">
        <f>IF(ISBLANK(Games!$B426), "",Games!A426)</f>
        <v/>
      </c>
      <c r="B426" t="str">
        <f>IF(ISBLANK(Games!$B426), "",Games!B426)</f>
        <v/>
      </c>
      <c r="C426" t="str">
        <f>IF(ISBLANK(Games!$B426), "",Games!C426)</f>
        <v/>
      </c>
      <c r="D426" t="str">
        <f>IF(ISBLANK(Games!$B426), "",Games!D426)</f>
        <v/>
      </c>
      <c r="E426" t="str">
        <f>IF(ISBLANK(Games!$B426), "",Games!E426)</f>
        <v/>
      </c>
      <c r="F426" s="30">
        <f>'Calc - Win Probability'!N426</f>
        <v>0</v>
      </c>
      <c r="G426" s="28">
        <f>Games!H426</f>
        <v>0</v>
      </c>
      <c r="H426" s="64" t="str">
        <f>IF(ISBLANK(Games!B426), "", IF('Prediction Log'!$D426&lt;0, 'Prediction Log'!$B426, 'Prediction Log'!$C426))</f>
        <v/>
      </c>
      <c r="I426" s="60" t="str">
        <f>IF(ISBLANK(Games!$B426), "",Games!F426)</f>
        <v/>
      </c>
      <c r="J426" s="60" t="str">
        <f>IF('Prediction Log'!$F426&gt;0.5, 'Prediction Log'!$B426, IF('Prediction Log'!$F426&lt;0.5, 'Prediction Log'!$C426, "PICK"))</f>
        <v/>
      </c>
      <c r="K426" s="62" t="str">
        <f>IF(ISBLANK(Games!B426), "",IF('Prediction Log'!$J426='Prediction Log'!$B426, 'Prediction Log'!$F426, 1-'Prediction Log'!$F426))</f>
        <v/>
      </c>
      <c r="L426" s="28" t="str">
        <f>IF(ISBLANK(Games!$B426), "",Games!I426)</f>
        <v/>
      </c>
      <c r="P426" s="48" t="str">
        <f>IF(ISBLANK('Prediction Log'!$N426), "",'Prediction Log'!$O426-'Prediction Log'!$N426)</f>
        <v/>
      </c>
      <c r="Q426" s="55" t="str">
        <f>IF(ISBLANK('Prediction Log'!$N426), "",IF('Prediction Log'!$M426&lt;&gt;'Prediction Log'!$H426, "Y", IF(AND('Prediction Log'!$M426='Prediction Log'!$H426, ABS((-1*'Prediction Log'!$P426))&gt;ABS('Prediction Log'!$D426)), "Y", IF('Prediction Log'!$D426='Prediction Log'!$P426, "PUSH", "N"))))</f>
        <v/>
      </c>
      <c r="R426" s="56" t="str">
        <f>IF(ISBLANK('Prediction Log'!$M426), "",IF('Prediction Log'!$P426&lt;'Prediction Log'!$D426, "Y", IF('Prediction Log'!$P426='Prediction Log'!$D426, "PUSH", "N")))</f>
        <v/>
      </c>
      <c r="S426" s="56" t="str">
        <f>IF(ISBLANK('Prediction Log'!$M426), "",IF('Prediction Log'!$P426&lt;'Prediction Log'!$E426, "Y", IF('Prediction Log'!$P426='Prediction Log'!$E426, "PUSH", "N")))</f>
        <v/>
      </c>
      <c r="T426" s="66" t="str">
        <f>IF(ISBLANK('Prediction Log'!$M426), "",IF('Prediction Log'!$J426='Prediction Log'!$M426, "Y", "N"))</f>
        <v/>
      </c>
      <c r="U426" s="57" t="str">
        <f>IF(ISBLANK('Prediction Log'!$M426),"",IF('Prediction Log'!$M426='Prediction Log'!$H426, "Y", "N"))</f>
        <v/>
      </c>
      <c r="V426" s="52" t="str">
        <f>IF(ISBLANK('Prediction Log'!$M426), "",IF('Prediction Log'!$H426&lt;&gt;'Prediction Log'!$M426, "Y",IF(AND('Prediction Log'!$D426&gt;0, 'Prediction Log'!$P426&gt;'Prediction Log'!$D426), "Y", IF(AND('Prediction Log'!$D426&lt;0, 'Prediction Log'!$P426&lt;'Prediction Log'!$D426), "Y", IF('Prediction Log'!$P426='Prediction Log'!$D426, "PUSH", "N")))))</f>
        <v/>
      </c>
      <c r="W426" s="53" t="str">
        <f>IF(ISBLANK('Prediction Log'!$M426), "",IF(AND('Prediction Log'!$U426="Y", 'Prediction Log'!$V426="Y"), "Y", "N"))</f>
        <v/>
      </c>
      <c r="X426" s="54" t="str">
        <f>IF(ISBLANK('Prediction Log'!$M426),"",IF('Prediction Log'!$M426='Prediction Log'!$I426, "Y", "N"))</f>
        <v/>
      </c>
      <c r="Y426" s="54" t="str">
        <f>IF(ISBLANK('Prediction Log'!$M426), "", IF('Prediction Log'!$Z426="N", "N", "Y"))</f>
        <v/>
      </c>
      <c r="Z426" s="54" t="str">
        <f>IF(ISBLANK('Prediction Log'!$M426), "",IF('Prediction Log'!$I426&lt;&gt;'Prediction Log'!$M426, "Y",IF(AND('Prediction Log'!$E426&gt;0, 'Prediction Log'!$P426&gt;'Prediction Log'!$E426), "Y", IF(AND('Prediction Log'!$E426&lt;0, 'Prediction Log'!$P426&lt;'Prediction Log'!$E426), "Y", IF('Prediction Log'!$P426='Prediction Log'!$E426, "PUSH", "N")))))</f>
        <v/>
      </c>
      <c r="AA426" s="54" t="str">
        <f>IF(ISBLANK('Prediction Log'!$M426), "",IF(AND('Prediction Log'!$X426="Y", 'Prediction Log'!$Z426="Y"), "Y", "N"))</f>
        <v/>
      </c>
      <c r="AB426" s="53" t="str">
        <f>IF(ISBLANK('Prediction Log'!$M426), "",IF('Prediction Log'!$D426&gt;0, 'Prediction Log'!$P426-'Prediction Log'!$D426, IF('Prediction Log'!$D426&lt;0, -'Prediction Log'!$P426+'Prediction Log'!$D426, "NA")))</f>
        <v/>
      </c>
      <c r="AC426" s="53" t="str">
        <f>IF(ISBLANK('Prediction Log'!$M426), "",ABS('Prediction Log'!$AB426))</f>
        <v/>
      </c>
      <c r="AD426" s="54" t="str">
        <f>IF(ISBLANK('Prediction Log'!$M426), "",IF('Prediction Log'!$E426&gt;0, 'Prediction Log'!$P426-'Prediction Log'!$E426, IF('Prediction Log'!$E426&lt;0, -'Prediction Log'!$P426+'Prediction Log'!$E426, "NA")))</f>
        <v/>
      </c>
      <c r="AE426" s="54" t="str">
        <f>IF(ISBLANK('Prediction Log'!$M426), "",ABS('Prediction Log'!$AD426))</f>
        <v/>
      </c>
    </row>
    <row r="427" spans="1:31" x14ac:dyDescent="0.45">
      <c r="A427" t="str">
        <f>IF(ISBLANK(Games!$B427), "",Games!A427)</f>
        <v/>
      </c>
      <c r="B427" t="str">
        <f>IF(ISBLANK(Games!$B427), "",Games!B427)</f>
        <v/>
      </c>
      <c r="C427" t="str">
        <f>IF(ISBLANK(Games!$B427), "",Games!C427)</f>
        <v/>
      </c>
      <c r="D427" t="str">
        <f>IF(ISBLANK(Games!$B427), "",Games!D427)</f>
        <v/>
      </c>
      <c r="E427" t="str">
        <f>IF(ISBLANK(Games!$B427), "",Games!E427)</f>
        <v/>
      </c>
      <c r="F427" s="30">
        <f>'Calc - Win Probability'!N427</f>
        <v>0</v>
      </c>
      <c r="G427" s="28">
        <f>Games!H427</f>
        <v>0</v>
      </c>
      <c r="H427" s="64" t="str">
        <f>IF(ISBLANK(Games!B427), "", IF('Prediction Log'!$D427&lt;0, 'Prediction Log'!$B427, 'Prediction Log'!$C427))</f>
        <v/>
      </c>
      <c r="I427" s="60" t="str">
        <f>IF(ISBLANK(Games!$B427), "",Games!F427)</f>
        <v/>
      </c>
      <c r="J427" s="60" t="str">
        <f>IF('Prediction Log'!$F427&gt;0.5, 'Prediction Log'!$B427, IF('Prediction Log'!$F427&lt;0.5, 'Prediction Log'!$C427, "PICK"))</f>
        <v/>
      </c>
      <c r="K427" s="62" t="str">
        <f>IF(ISBLANK(Games!B427), "",IF('Prediction Log'!$J427='Prediction Log'!$B427, 'Prediction Log'!$F427, 1-'Prediction Log'!$F427))</f>
        <v/>
      </c>
      <c r="L427" s="28" t="str">
        <f>IF(ISBLANK(Games!$B427), "",Games!I427)</f>
        <v/>
      </c>
      <c r="P427" s="48" t="str">
        <f>IF(ISBLANK('Prediction Log'!$N427), "",'Prediction Log'!$O427-'Prediction Log'!$N427)</f>
        <v/>
      </c>
      <c r="Q427" s="55" t="str">
        <f>IF(ISBLANK('Prediction Log'!$N427), "",IF('Prediction Log'!$M427&lt;&gt;'Prediction Log'!$H427, "Y", IF(AND('Prediction Log'!$M427='Prediction Log'!$H427, ABS((-1*'Prediction Log'!$P427))&gt;ABS('Prediction Log'!$D427)), "Y", IF('Prediction Log'!$D427='Prediction Log'!$P427, "PUSH", "N"))))</f>
        <v/>
      </c>
      <c r="R427" s="56" t="str">
        <f>IF(ISBLANK('Prediction Log'!$M427), "",IF('Prediction Log'!$P427&lt;'Prediction Log'!$D427, "Y", IF('Prediction Log'!$P427='Prediction Log'!$D427, "PUSH", "N")))</f>
        <v/>
      </c>
      <c r="S427" s="56" t="str">
        <f>IF(ISBLANK('Prediction Log'!$M427), "",IF('Prediction Log'!$P427&lt;'Prediction Log'!$E427, "Y", IF('Prediction Log'!$P427='Prediction Log'!$E427, "PUSH", "N")))</f>
        <v/>
      </c>
      <c r="T427" s="66" t="str">
        <f>IF(ISBLANK('Prediction Log'!$M427), "",IF('Prediction Log'!$J427='Prediction Log'!$M427, "Y", "N"))</f>
        <v/>
      </c>
      <c r="U427" s="57" t="str">
        <f>IF(ISBLANK('Prediction Log'!$M427),"",IF('Prediction Log'!$M427='Prediction Log'!$H427, "Y", "N"))</f>
        <v/>
      </c>
      <c r="V427" s="52" t="str">
        <f>IF(ISBLANK('Prediction Log'!$M427), "",IF('Prediction Log'!$H427&lt;&gt;'Prediction Log'!$M427, "Y",IF(AND('Prediction Log'!$D427&gt;0, 'Prediction Log'!$P427&gt;'Prediction Log'!$D427), "Y", IF(AND('Prediction Log'!$D427&lt;0, 'Prediction Log'!$P427&lt;'Prediction Log'!$D427), "Y", IF('Prediction Log'!$P427='Prediction Log'!$D427, "PUSH", "N")))))</f>
        <v/>
      </c>
      <c r="W427" s="53" t="str">
        <f>IF(ISBLANK('Prediction Log'!$M427), "",IF(AND('Prediction Log'!$U427="Y", 'Prediction Log'!$V427="Y"), "Y", "N"))</f>
        <v/>
      </c>
      <c r="X427" s="54" t="str">
        <f>IF(ISBLANK('Prediction Log'!$M427),"",IF('Prediction Log'!$M427='Prediction Log'!$I427, "Y", "N"))</f>
        <v/>
      </c>
      <c r="Y427" s="54" t="str">
        <f>IF(ISBLANK('Prediction Log'!$M427), "", IF('Prediction Log'!$Z427="N", "N", "Y"))</f>
        <v/>
      </c>
      <c r="Z427" s="54" t="str">
        <f>IF(ISBLANK('Prediction Log'!$M427), "",IF('Prediction Log'!$I427&lt;&gt;'Prediction Log'!$M427, "Y",IF(AND('Prediction Log'!$E427&gt;0, 'Prediction Log'!$P427&gt;'Prediction Log'!$E427), "Y", IF(AND('Prediction Log'!$E427&lt;0, 'Prediction Log'!$P427&lt;'Prediction Log'!$E427), "Y", IF('Prediction Log'!$P427='Prediction Log'!$E427, "PUSH", "N")))))</f>
        <v/>
      </c>
      <c r="AA427" s="54" t="str">
        <f>IF(ISBLANK('Prediction Log'!$M427), "",IF(AND('Prediction Log'!$X427="Y", 'Prediction Log'!$Z427="Y"), "Y", "N"))</f>
        <v/>
      </c>
      <c r="AB427" s="53" t="str">
        <f>IF(ISBLANK('Prediction Log'!$M427), "",IF('Prediction Log'!$D427&gt;0, 'Prediction Log'!$P427-'Prediction Log'!$D427, IF('Prediction Log'!$D427&lt;0, -'Prediction Log'!$P427+'Prediction Log'!$D427, "NA")))</f>
        <v/>
      </c>
      <c r="AC427" s="53" t="str">
        <f>IF(ISBLANK('Prediction Log'!$M427), "",ABS('Prediction Log'!$AB427))</f>
        <v/>
      </c>
      <c r="AD427" s="54" t="str">
        <f>IF(ISBLANK('Prediction Log'!$M427), "",IF('Prediction Log'!$E427&gt;0, 'Prediction Log'!$P427-'Prediction Log'!$E427, IF('Prediction Log'!$E427&lt;0, -'Prediction Log'!$P427+'Prediction Log'!$E427, "NA")))</f>
        <v/>
      </c>
      <c r="AE427" s="54" t="str">
        <f>IF(ISBLANK('Prediction Log'!$M427), "",ABS('Prediction Log'!$AD427))</f>
        <v/>
      </c>
    </row>
    <row r="428" spans="1:31" x14ac:dyDescent="0.45">
      <c r="A428" t="str">
        <f>IF(ISBLANK(Games!$B428), "",Games!A428)</f>
        <v/>
      </c>
      <c r="B428" t="str">
        <f>IF(ISBLANK(Games!$B428), "",Games!B428)</f>
        <v/>
      </c>
      <c r="C428" t="str">
        <f>IF(ISBLANK(Games!$B428), "",Games!C428)</f>
        <v/>
      </c>
      <c r="D428" t="str">
        <f>IF(ISBLANK(Games!$B428), "",Games!D428)</f>
        <v/>
      </c>
      <c r="E428" t="str">
        <f>IF(ISBLANK(Games!$B428), "",Games!E428)</f>
        <v/>
      </c>
      <c r="F428" s="30">
        <f>'Calc - Win Probability'!N428</f>
        <v>0</v>
      </c>
      <c r="G428" s="28">
        <f>Games!H428</f>
        <v>0</v>
      </c>
      <c r="H428" s="64" t="str">
        <f>IF(ISBLANK(Games!B428), "", IF('Prediction Log'!$D428&lt;0, 'Prediction Log'!$B428, 'Prediction Log'!$C428))</f>
        <v/>
      </c>
      <c r="I428" s="60" t="str">
        <f>IF(ISBLANK(Games!$B428), "",Games!F428)</f>
        <v/>
      </c>
      <c r="J428" s="60" t="str">
        <f>IF('Prediction Log'!$F428&gt;0.5, 'Prediction Log'!$B428, IF('Prediction Log'!$F428&lt;0.5, 'Prediction Log'!$C428, "PICK"))</f>
        <v/>
      </c>
      <c r="K428" s="62" t="str">
        <f>IF(ISBLANK(Games!B428), "",IF('Prediction Log'!$J428='Prediction Log'!$B428, 'Prediction Log'!$F428, 1-'Prediction Log'!$F428))</f>
        <v/>
      </c>
      <c r="L428" s="28" t="str">
        <f>IF(ISBLANK(Games!$B428), "",Games!I428)</f>
        <v/>
      </c>
      <c r="P428" s="48" t="str">
        <f>IF(ISBLANK('Prediction Log'!$N428), "",'Prediction Log'!$O428-'Prediction Log'!$N428)</f>
        <v/>
      </c>
      <c r="Q428" s="55" t="str">
        <f>IF(ISBLANK('Prediction Log'!$N428), "",IF('Prediction Log'!$M428&lt;&gt;'Prediction Log'!$H428, "Y", IF(AND('Prediction Log'!$M428='Prediction Log'!$H428, ABS((-1*'Prediction Log'!$P428))&gt;ABS('Prediction Log'!$D428)), "Y", IF('Prediction Log'!$D428='Prediction Log'!$P428, "PUSH", "N"))))</f>
        <v/>
      </c>
      <c r="R428" s="56" t="str">
        <f>IF(ISBLANK('Prediction Log'!$M428), "",IF('Prediction Log'!$P428&lt;'Prediction Log'!$D428, "Y", IF('Prediction Log'!$P428='Prediction Log'!$D428, "PUSH", "N")))</f>
        <v/>
      </c>
      <c r="S428" s="56" t="str">
        <f>IF(ISBLANK('Prediction Log'!$M428), "",IF('Prediction Log'!$P428&lt;'Prediction Log'!$E428, "Y", IF('Prediction Log'!$P428='Prediction Log'!$E428, "PUSH", "N")))</f>
        <v/>
      </c>
      <c r="T428" s="66" t="str">
        <f>IF(ISBLANK('Prediction Log'!$M428), "",IF('Prediction Log'!$J428='Prediction Log'!$M428, "Y", "N"))</f>
        <v/>
      </c>
      <c r="U428" s="57" t="str">
        <f>IF(ISBLANK('Prediction Log'!$M428),"",IF('Prediction Log'!$M428='Prediction Log'!$H428, "Y", "N"))</f>
        <v/>
      </c>
      <c r="V428" s="52" t="str">
        <f>IF(ISBLANK('Prediction Log'!$M428), "",IF('Prediction Log'!$H428&lt;&gt;'Prediction Log'!$M428, "Y",IF(AND('Prediction Log'!$D428&gt;0, 'Prediction Log'!$P428&gt;'Prediction Log'!$D428), "Y", IF(AND('Prediction Log'!$D428&lt;0, 'Prediction Log'!$P428&lt;'Prediction Log'!$D428), "Y", IF('Prediction Log'!$P428='Prediction Log'!$D428, "PUSH", "N")))))</f>
        <v/>
      </c>
      <c r="W428" s="53" t="str">
        <f>IF(ISBLANK('Prediction Log'!$M428), "",IF(AND('Prediction Log'!$U428="Y", 'Prediction Log'!$V428="Y"), "Y", "N"))</f>
        <v/>
      </c>
      <c r="X428" s="54" t="str">
        <f>IF(ISBLANK('Prediction Log'!$M428),"",IF('Prediction Log'!$M428='Prediction Log'!$I428, "Y", "N"))</f>
        <v/>
      </c>
      <c r="Y428" s="54" t="str">
        <f>IF(ISBLANK('Prediction Log'!$M428), "", IF('Prediction Log'!$Z428="N", "N", "Y"))</f>
        <v/>
      </c>
      <c r="Z428" s="54" t="str">
        <f>IF(ISBLANK('Prediction Log'!$M428), "",IF('Prediction Log'!$I428&lt;&gt;'Prediction Log'!$M428, "Y",IF(AND('Prediction Log'!$E428&gt;0, 'Prediction Log'!$P428&gt;'Prediction Log'!$E428), "Y", IF(AND('Prediction Log'!$E428&lt;0, 'Prediction Log'!$P428&lt;'Prediction Log'!$E428), "Y", IF('Prediction Log'!$P428='Prediction Log'!$E428, "PUSH", "N")))))</f>
        <v/>
      </c>
      <c r="AA428" s="54" t="str">
        <f>IF(ISBLANK('Prediction Log'!$M428), "",IF(AND('Prediction Log'!$X428="Y", 'Prediction Log'!$Z428="Y"), "Y", "N"))</f>
        <v/>
      </c>
      <c r="AB428" s="53" t="str">
        <f>IF(ISBLANK('Prediction Log'!$M428), "",IF('Prediction Log'!$D428&gt;0, 'Prediction Log'!$P428-'Prediction Log'!$D428, IF('Prediction Log'!$D428&lt;0, -'Prediction Log'!$P428+'Prediction Log'!$D428, "NA")))</f>
        <v/>
      </c>
      <c r="AC428" s="53" t="str">
        <f>IF(ISBLANK('Prediction Log'!$M428), "",ABS('Prediction Log'!$AB428))</f>
        <v/>
      </c>
      <c r="AD428" s="54" t="str">
        <f>IF(ISBLANK('Prediction Log'!$M428), "",IF('Prediction Log'!$E428&gt;0, 'Prediction Log'!$P428-'Prediction Log'!$E428, IF('Prediction Log'!$E428&lt;0, -'Prediction Log'!$P428+'Prediction Log'!$E428, "NA")))</f>
        <v/>
      </c>
      <c r="AE428" s="54" t="str">
        <f>IF(ISBLANK('Prediction Log'!$M428), "",ABS('Prediction Log'!$AD428))</f>
        <v/>
      </c>
    </row>
    <row r="429" spans="1:31" x14ac:dyDescent="0.45">
      <c r="A429" t="str">
        <f>IF(ISBLANK(Games!$B429), "",Games!A429)</f>
        <v/>
      </c>
      <c r="B429" t="str">
        <f>IF(ISBLANK(Games!$B429), "",Games!B429)</f>
        <v/>
      </c>
      <c r="C429" t="str">
        <f>IF(ISBLANK(Games!$B429), "",Games!C429)</f>
        <v/>
      </c>
      <c r="D429" t="str">
        <f>IF(ISBLANK(Games!$B429), "",Games!D429)</f>
        <v/>
      </c>
      <c r="E429" t="str">
        <f>IF(ISBLANK(Games!$B429), "",Games!E429)</f>
        <v/>
      </c>
      <c r="F429" s="30">
        <f>'Calc - Win Probability'!N429</f>
        <v>0</v>
      </c>
      <c r="G429" s="28">
        <f>Games!H429</f>
        <v>0</v>
      </c>
      <c r="H429" s="64" t="str">
        <f>IF(ISBLANK(Games!B429), "", IF('Prediction Log'!$D429&lt;0, 'Prediction Log'!$B429, 'Prediction Log'!$C429))</f>
        <v/>
      </c>
      <c r="I429" s="60" t="str">
        <f>IF(ISBLANK(Games!$B429), "",Games!F429)</f>
        <v/>
      </c>
      <c r="J429" s="60" t="str">
        <f>IF('Prediction Log'!$F429&gt;0.5, 'Prediction Log'!$B429, IF('Prediction Log'!$F429&lt;0.5, 'Prediction Log'!$C429, "PICK"))</f>
        <v/>
      </c>
      <c r="K429" s="62" t="str">
        <f>IF(ISBLANK(Games!B429), "",IF('Prediction Log'!$J429='Prediction Log'!$B429, 'Prediction Log'!$F429, 1-'Prediction Log'!$F429))</f>
        <v/>
      </c>
      <c r="L429" s="28" t="str">
        <f>IF(ISBLANK(Games!$B429), "",Games!I429)</f>
        <v/>
      </c>
      <c r="P429" s="48" t="str">
        <f>IF(ISBLANK('Prediction Log'!$N429), "",'Prediction Log'!$O429-'Prediction Log'!$N429)</f>
        <v/>
      </c>
      <c r="Q429" s="55" t="str">
        <f>IF(ISBLANK('Prediction Log'!$N429), "",IF('Prediction Log'!$M429&lt;&gt;'Prediction Log'!$H429, "Y", IF(AND('Prediction Log'!$M429='Prediction Log'!$H429, ABS((-1*'Prediction Log'!$P429))&gt;ABS('Prediction Log'!$D429)), "Y", IF('Prediction Log'!$D429='Prediction Log'!$P429, "PUSH", "N"))))</f>
        <v/>
      </c>
      <c r="R429" s="56" t="str">
        <f>IF(ISBLANK('Prediction Log'!$M429), "",IF('Prediction Log'!$P429&lt;'Prediction Log'!$D429, "Y", IF('Prediction Log'!$P429='Prediction Log'!$D429, "PUSH", "N")))</f>
        <v/>
      </c>
      <c r="S429" s="56" t="str">
        <f>IF(ISBLANK('Prediction Log'!$M429), "",IF('Prediction Log'!$P429&lt;'Prediction Log'!$E429, "Y", IF('Prediction Log'!$P429='Prediction Log'!$E429, "PUSH", "N")))</f>
        <v/>
      </c>
      <c r="T429" s="66" t="str">
        <f>IF(ISBLANK('Prediction Log'!$M429), "",IF('Prediction Log'!$J429='Prediction Log'!$M429, "Y", "N"))</f>
        <v/>
      </c>
      <c r="U429" s="57" t="str">
        <f>IF(ISBLANK('Prediction Log'!$M429),"",IF('Prediction Log'!$M429='Prediction Log'!$H429, "Y", "N"))</f>
        <v/>
      </c>
      <c r="V429" s="52" t="str">
        <f>IF(ISBLANK('Prediction Log'!$M429), "",IF('Prediction Log'!$H429&lt;&gt;'Prediction Log'!$M429, "Y",IF(AND('Prediction Log'!$D429&gt;0, 'Prediction Log'!$P429&gt;'Prediction Log'!$D429), "Y", IF(AND('Prediction Log'!$D429&lt;0, 'Prediction Log'!$P429&lt;'Prediction Log'!$D429), "Y", IF('Prediction Log'!$P429='Prediction Log'!$D429, "PUSH", "N")))))</f>
        <v/>
      </c>
      <c r="W429" s="53" t="str">
        <f>IF(ISBLANK('Prediction Log'!$M429), "",IF(AND('Prediction Log'!$U429="Y", 'Prediction Log'!$V429="Y"), "Y", "N"))</f>
        <v/>
      </c>
      <c r="X429" s="54" t="str">
        <f>IF(ISBLANK('Prediction Log'!$M429),"",IF('Prediction Log'!$M429='Prediction Log'!$I429, "Y", "N"))</f>
        <v/>
      </c>
      <c r="Y429" s="54" t="str">
        <f>IF(ISBLANK('Prediction Log'!$M429), "", IF('Prediction Log'!$Z429="N", "N", "Y"))</f>
        <v/>
      </c>
      <c r="Z429" s="54" t="str">
        <f>IF(ISBLANK('Prediction Log'!$M429), "",IF('Prediction Log'!$I429&lt;&gt;'Prediction Log'!$M429, "Y",IF(AND('Prediction Log'!$E429&gt;0, 'Prediction Log'!$P429&gt;'Prediction Log'!$E429), "Y", IF(AND('Prediction Log'!$E429&lt;0, 'Prediction Log'!$P429&lt;'Prediction Log'!$E429), "Y", IF('Prediction Log'!$P429='Prediction Log'!$E429, "PUSH", "N")))))</f>
        <v/>
      </c>
      <c r="AA429" s="54" t="str">
        <f>IF(ISBLANK('Prediction Log'!$M429), "",IF(AND('Prediction Log'!$X429="Y", 'Prediction Log'!$Z429="Y"), "Y", "N"))</f>
        <v/>
      </c>
      <c r="AB429" s="53" t="str">
        <f>IF(ISBLANK('Prediction Log'!$M429), "",IF('Prediction Log'!$D429&gt;0, 'Prediction Log'!$P429-'Prediction Log'!$D429, IF('Prediction Log'!$D429&lt;0, -'Prediction Log'!$P429+'Prediction Log'!$D429, "NA")))</f>
        <v/>
      </c>
      <c r="AC429" s="53" t="str">
        <f>IF(ISBLANK('Prediction Log'!$M429), "",ABS('Prediction Log'!$AB429))</f>
        <v/>
      </c>
      <c r="AD429" s="54" t="str">
        <f>IF(ISBLANK('Prediction Log'!$M429), "",IF('Prediction Log'!$E429&gt;0, 'Prediction Log'!$P429-'Prediction Log'!$E429, IF('Prediction Log'!$E429&lt;0, -'Prediction Log'!$P429+'Prediction Log'!$E429, "NA")))</f>
        <v/>
      </c>
      <c r="AE429" s="54" t="str">
        <f>IF(ISBLANK('Prediction Log'!$M429), "",ABS('Prediction Log'!$AD429))</f>
        <v/>
      </c>
    </row>
    <row r="430" spans="1:31" x14ac:dyDescent="0.45">
      <c r="A430" t="str">
        <f>IF(ISBLANK(Games!$B430), "",Games!A430)</f>
        <v/>
      </c>
      <c r="B430" t="str">
        <f>IF(ISBLANK(Games!$B430), "",Games!B430)</f>
        <v/>
      </c>
      <c r="C430" t="str">
        <f>IF(ISBLANK(Games!$B430), "",Games!C430)</f>
        <v/>
      </c>
      <c r="D430" t="str">
        <f>IF(ISBLANK(Games!$B430), "",Games!D430)</f>
        <v/>
      </c>
      <c r="E430" t="str">
        <f>IF(ISBLANK(Games!$B430), "",Games!E430)</f>
        <v/>
      </c>
      <c r="F430" s="30">
        <f>'Calc - Win Probability'!N430</f>
        <v>0</v>
      </c>
      <c r="G430" s="28">
        <f>Games!H430</f>
        <v>0</v>
      </c>
      <c r="H430" s="64" t="str">
        <f>IF(ISBLANK(Games!B430), "", IF('Prediction Log'!$D430&lt;0, 'Prediction Log'!$B430, 'Prediction Log'!$C430))</f>
        <v/>
      </c>
      <c r="I430" s="60" t="str">
        <f>IF(ISBLANK(Games!$B430), "",Games!F430)</f>
        <v/>
      </c>
      <c r="J430" s="60" t="str">
        <f>IF('Prediction Log'!$F430&gt;0.5, 'Prediction Log'!$B430, IF('Prediction Log'!$F430&lt;0.5, 'Prediction Log'!$C430, "PICK"))</f>
        <v/>
      </c>
      <c r="K430" s="62" t="str">
        <f>IF(ISBLANK(Games!B430), "",IF('Prediction Log'!$J430='Prediction Log'!$B430, 'Prediction Log'!$F430, 1-'Prediction Log'!$F430))</f>
        <v/>
      </c>
      <c r="L430" s="28" t="str">
        <f>IF(ISBLANK(Games!$B430), "",Games!I430)</f>
        <v/>
      </c>
      <c r="P430" s="48" t="str">
        <f>IF(ISBLANK('Prediction Log'!$N430), "",'Prediction Log'!$O430-'Prediction Log'!$N430)</f>
        <v/>
      </c>
      <c r="Q430" s="55" t="str">
        <f>IF(ISBLANK('Prediction Log'!$N430), "",IF('Prediction Log'!$M430&lt;&gt;'Prediction Log'!$H430, "Y", IF(AND('Prediction Log'!$M430='Prediction Log'!$H430, ABS((-1*'Prediction Log'!$P430))&gt;ABS('Prediction Log'!$D430)), "Y", IF('Prediction Log'!$D430='Prediction Log'!$P430, "PUSH", "N"))))</f>
        <v/>
      </c>
      <c r="R430" s="56" t="str">
        <f>IF(ISBLANK('Prediction Log'!$M430), "",IF('Prediction Log'!$P430&lt;'Prediction Log'!$D430, "Y", IF('Prediction Log'!$P430='Prediction Log'!$D430, "PUSH", "N")))</f>
        <v/>
      </c>
      <c r="S430" s="56" t="str">
        <f>IF(ISBLANK('Prediction Log'!$M430), "",IF('Prediction Log'!$P430&lt;'Prediction Log'!$E430, "Y", IF('Prediction Log'!$P430='Prediction Log'!$E430, "PUSH", "N")))</f>
        <v/>
      </c>
      <c r="T430" s="66" t="str">
        <f>IF(ISBLANK('Prediction Log'!$M430), "",IF('Prediction Log'!$J430='Prediction Log'!$M430, "Y", "N"))</f>
        <v/>
      </c>
      <c r="U430" s="57" t="str">
        <f>IF(ISBLANK('Prediction Log'!$M430),"",IF('Prediction Log'!$M430='Prediction Log'!$H430, "Y", "N"))</f>
        <v/>
      </c>
      <c r="V430" s="52" t="str">
        <f>IF(ISBLANK('Prediction Log'!$M430), "",IF('Prediction Log'!$H430&lt;&gt;'Prediction Log'!$M430, "Y",IF(AND('Prediction Log'!$D430&gt;0, 'Prediction Log'!$P430&gt;'Prediction Log'!$D430), "Y", IF(AND('Prediction Log'!$D430&lt;0, 'Prediction Log'!$P430&lt;'Prediction Log'!$D430), "Y", IF('Prediction Log'!$P430='Prediction Log'!$D430, "PUSH", "N")))))</f>
        <v/>
      </c>
      <c r="W430" s="53" t="str">
        <f>IF(ISBLANK('Prediction Log'!$M430), "",IF(AND('Prediction Log'!$U430="Y", 'Prediction Log'!$V430="Y"), "Y", "N"))</f>
        <v/>
      </c>
      <c r="X430" s="54" t="str">
        <f>IF(ISBLANK('Prediction Log'!$M430),"",IF('Prediction Log'!$M430='Prediction Log'!$I430, "Y", "N"))</f>
        <v/>
      </c>
      <c r="Y430" s="54" t="str">
        <f>IF(ISBLANK('Prediction Log'!$M430), "", IF('Prediction Log'!$Z430="N", "N", "Y"))</f>
        <v/>
      </c>
      <c r="Z430" s="54" t="str">
        <f>IF(ISBLANK('Prediction Log'!$M430), "",IF('Prediction Log'!$I430&lt;&gt;'Prediction Log'!$M430, "Y",IF(AND('Prediction Log'!$E430&gt;0, 'Prediction Log'!$P430&gt;'Prediction Log'!$E430), "Y", IF(AND('Prediction Log'!$E430&lt;0, 'Prediction Log'!$P430&lt;'Prediction Log'!$E430), "Y", IF('Prediction Log'!$P430='Prediction Log'!$E430, "PUSH", "N")))))</f>
        <v/>
      </c>
      <c r="AA430" s="54" t="str">
        <f>IF(ISBLANK('Prediction Log'!$M430), "",IF(AND('Prediction Log'!$X430="Y", 'Prediction Log'!$Z430="Y"), "Y", "N"))</f>
        <v/>
      </c>
      <c r="AB430" s="53" t="str">
        <f>IF(ISBLANK('Prediction Log'!$M430), "",IF('Prediction Log'!$D430&gt;0, 'Prediction Log'!$P430-'Prediction Log'!$D430, IF('Prediction Log'!$D430&lt;0, -'Prediction Log'!$P430+'Prediction Log'!$D430, "NA")))</f>
        <v/>
      </c>
      <c r="AC430" s="53" t="str">
        <f>IF(ISBLANK('Prediction Log'!$M430), "",ABS('Prediction Log'!$AB430))</f>
        <v/>
      </c>
      <c r="AD430" s="54" t="str">
        <f>IF(ISBLANK('Prediction Log'!$M430), "",IF('Prediction Log'!$E430&gt;0, 'Prediction Log'!$P430-'Prediction Log'!$E430, IF('Prediction Log'!$E430&lt;0, -'Prediction Log'!$P430+'Prediction Log'!$E430, "NA")))</f>
        <v/>
      </c>
      <c r="AE430" s="54" t="str">
        <f>IF(ISBLANK('Prediction Log'!$M430), "",ABS('Prediction Log'!$AD430))</f>
        <v/>
      </c>
    </row>
    <row r="431" spans="1:31" x14ac:dyDescent="0.45">
      <c r="A431" t="str">
        <f>IF(ISBLANK(Games!$B431), "",Games!A431)</f>
        <v/>
      </c>
      <c r="B431" t="str">
        <f>IF(ISBLANK(Games!$B431), "",Games!B431)</f>
        <v/>
      </c>
      <c r="C431" t="str">
        <f>IF(ISBLANK(Games!$B431), "",Games!C431)</f>
        <v/>
      </c>
      <c r="D431" t="str">
        <f>IF(ISBLANK(Games!$B431), "",Games!D431)</f>
        <v/>
      </c>
      <c r="E431" t="str">
        <f>IF(ISBLANK(Games!$B431), "",Games!E431)</f>
        <v/>
      </c>
      <c r="F431" s="30">
        <f>'Calc - Win Probability'!N431</f>
        <v>0</v>
      </c>
      <c r="G431" s="28">
        <f>Games!H431</f>
        <v>0</v>
      </c>
      <c r="H431" s="64" t="str">
        <f>IF(ISBLANK(Games!B431), "", IF('Prediction Log'!$D431&lt;0, 'Prediction Log'!$B431, 'Prediction Log'!$C431))</f>
        <v/>
      </c>
      <c r="I431" s="60" t="str">
        <f>IF(ISBLANK(Games!$B431), "",Games!F431)</f>
        <v/>
      </c>
      <c r="J431" s="60" t="str">
        <f>IF('Prediction Log'!$F431&gt;0.5, 'Prediction Log'!$B431, IF('Prediction Log'!$F431&lt;0.5, 'Prediction Log'!$C431, "PICK"))</f>
        <v/>
      </c>
      <c r="K431" s="62" t="str">
        <f>IF(ISBLANK(Games!B431), "",IF('Prediction Log'!$J431='Prediction Log'!$B431, 'Prediction Log'!$F431, 1-'Prediction Log'!$F431))</f>
        <v/>
      </c>
      <c r="L431" s="28" t="str">
        <f>IF(ISBLANK(Games!$B431), "",Games!I431)</f>
        <v/>
      </c>
      <c r="P431" s="48" t="str">
        <f>IF(ISBLANK('Prediction Log'!$N431), "",'Prediction Log'!$O431-'Prediction Log'!$N431)</f>
        <v/>
      </c>
      <c r="Q431" s="55" t="str">
        <f>IF(ISBLANK('Prediction Log'!$N431), "",IF('Prediction Log'!$M431&lt;&gt;'Prediction Log'!$H431, "Y", IF(AND('Prediction Log'!$M431='Prediction Log'!$H431, ABS((-1*'Prediction Log'!$P431))&gt;ABS('Prediction Log'!$D431)), "Y", IF('Prediction Log'!$D431='Prediction Log'!$P431, "PUSH", "N"))))</f>
        <v/>
      </c>
      <c r="R431" s="56" t="str">
        <f>IF(ISBLANK('Prediction Log'!$M431), "",IF('Prediction Log'!$P431&lt;'Prediction Log'!$D431, "Y", IF('Prediction Log'!$P431='Prediction Log'!$D431, "PUSH", "N")))</f>
        <v/>
      </c>
      <c r="S431" s="56" t="str">
        <f>IF(ISBLANK('Prediction Log'!$M431), "",IF('Prediction Log'!$P431&lt;'Prediction Log'!$E431, "Y", IF('Prediction Log'!$P431='Prediction Log'!$E431, "PUSH", "N")))</f>
        <v/>
      </c>
      <c r="T431" s="66" t="str">
        <f>IF(ISBLANK('Prediction Log'!$M431), "",IF('Prediction Log'!$J431='Prediction Log'!$M431, "Y", "N"))</f>
        <v/>
      </c>
      <c r="U431" s="57" t="str">
        <f>IF(ISBLANK('Prediction Log'!$M431),"",IF('Prediction Log'!$M431='Prediction Log'!$H431, "Y", "N"))</f>
        <v/>
      </c>
      <c r="V431" s="52" t="str">
        <f>IF(ISBLANK('Prediction Log'!$M431), "",IF('Prediction Log'!$H431&lt;&gt;'Prediction Log'!$M431, "Y",IF(AND('Prediction Log'!$D431&gt;0, 'Prediction Log'!$P431&gt;'Prediction Log'!$D431), "Y", IF(AND('Prediction Log'!$D431&lt;0, 'Prediction Log'!$P431&lt;'Prediction Log'!$D431), "Y", IF('Prediction Log'!$P431='Prediction Log'!$D431, "PUSH", "N")))))</f>
        <v/>
      </c>
      <c r="W431" s="53" t="str">
        <f>IF(ISBLANK('Prediction Log'!$M431), "",IF(AND('Prediction Log'!$U431="Y", 'Prediction Log'!$V431="Y"), "Y", "N"))</f>
        <v/>
      </c>
      <c r="X431" s="54" t="str">
        <f>IF(ISBLANK('Prediction Log'!$M431),"",IF('Prediction Log'!$M431='Prediction Log'!$I431, "Y", "N"))</f>
        <v/>
      </c>
      <c r="Y431" s="54" t="str">
        <f>IF(ISBLANK('Prediction Log'!$M431), "", IF('Prediction Log'!$Z431="N", "N", "Y"))</f>
        <v/>
      </c>
      <c r="Z431" s="54" t="str">
        <f>IF(ISBLANK('Prediction Log'!$M431), "",IF('Prediction Log'!$I431&lt;&gt;'Prediction Log'!$M431, "Y",IF(AND('Prediction Log'!$E431&gt;0, 'Prediction Log'!$P431&gt;'Prediction Log'!$E431), "Y", IF(AND('Prediction Log'!$E431&lt;0, 'Prediction Log'!$P431&lt;'Prediction Log'!$E431), "Y", IF('Prediction Log'!$P431='Prediction Log'!$E431, "PUSH", "N")))))</f>
        <v/>
      </c>
      <c r="AA431" s="54" t="str">
        <f>IF(ISBLANK('Prediction Log'!$M431), "",IF(AND('Prediction Log'!$X431="Y", 'Prediction Log'!$Z431="Y"), "Y", "N"))</f>
        <v/>
      </c>
      <c r="AB431" s="53" t="str">
        <f>IF(ISBLANK('Prediction Log'!$M431), "",IF('Prediction Log'!$D431&gt;0, 'Prediction Log'!$P431-'Prediction Log'!$D431, IF('Prediction Log'!$D431&lt;0, -'Prediction Log'!$P431+'Prediction Log'!$D431, "NA")))</f>
        <v/>
      </c>
      <c r="AC431" s="53" t="str">
        <f>IF(ISBLANK('Prediction Log'!$M431), "",ABS('Prediction Log'!$AB431))</f>
        <v/>
      </c>
      <c r="AD431" s="54" t="str">
        <f>IF(ISBLANK('Prediction Log'!$M431), "",IF('Prediction Log'!$E431&gt;0, 'Prediction Log'!$P431-'Prediction Log'!$E431, IF('Prediction Log'!$E431&lt;0, -'Prediction Log'!$P431+'Prediction Log'!$E431, "NA")))</f>
        <v/>
      </c>
      <c r="AE431" s="54" t="str">
        <f>IF(ISBLANK('Prediction Log'!$M431), "",ABS('Prediction Log'!$AD431))</f>
        <v/>
      </c>
    </row>
    <row r="432" spans="1:31" x14ac:dyDescent="0.45">
      <c r="A432" t="str">
        <f>IF(ISBLANK(Games!$B432), "",Games!A432)</f>
        <v/>
      </c>
      <c r="B432" t="str">
        <f>IF(ISBLANK(Games!$B432), "",Games!B432)</f>
        <v/>
      </c>
      <c r="C432" t="str">
        <f>IF(ISBLANK(Games!$B432), "",Games!C432)</f>
        <v/>
      </c>
      <c r="D432" t="str">
        <f>IF(ISBLANK(Games!$B432), "",Games!D432)</f>
        <v/>
      </c>
      <c r="E432" t="str">
        <f>IF(ISBLANK(Games!$B432), "",Games!E432)</f>
        <v/>
      </c>
      <c r="F432" s="30">
        <f>'Calc - Win Probability'!N432</f>
        <v>0</v>
      </c>
      <c r="G432" s="28">
        <f>Games!H432</f>
        <v>0</v>
      </c>
      <c r="H432" s="64" t="str">
        <f>IF(ISBLANK(Games!B432), "", IF('Prediction Log'!$D432&lt;0, 'Prediction Log'!$B432, 'Prediction Log'!$C432))</f>
        <v/>
      </c>
      <c r="I432" s="60" t="str">
        <f>IF(ISBLANK(Games!$B432), "",Games!F432)</f>
        <v/>
      </c>
      <c r="J432" s="60" t="str">
        <f>IF('Prediction Log'!$F432&gt;0.5, 'Prediction Log'!$B432, IF('Prediction Log'!$F432&lt;0.5, 'Prediction Log'!$C432, "PICK"))</f>
        <v/>
      </c>
      <c r="K432" s="62" t="str">
        <f>IF(ISBLANK(Games!B432), "",IF('Prediction Log'!$J432='Prediction Log'!$B432, 'Prediction Log'!$F432, 1-'Prediction Log'!$F432))</f>
        <v/>
      </c>
      <c r="L432" s="28" t="str">
        <f>IF(ISBLANK(Games!$B432), "",Games!I432)</f>
        <v/>
      </c>
      <c r="P432" s="48" t="str">
        <f>IF(ISBLANK('Prediction Log'!$N432), "",'Prediction Log'!$O432-'Prediction Log'!$N432)</f>
        <v/>
      </c>
      <c r="Q432" s="55" t="str">
        <f>IF(ISBLANK('Prediction Log'!$N432), "",IF('Prediction Log'!$M432&lt;&gt;'Prediction Log'!$H432, "Y", IF(AND('Prediction Log'!$M432='Prediction Log'!$H432, ABS((-1*'Prediction Log'!$P432))&gt;ABS('Prediction Log'!$D432)), "Y", IF('Prediction Log'!$D432='Prediction Log'!$P432, "PUSH", "N"))))</f>
        <v/>
      </c>
      <c r="R432" s="56" t="str">
        <f>IF(ISBLANK('Prediction Log'!$M432), "",IF('Prediction Log'!$P432&lt;'Prediction Log'!$D432, "Y", IF('Prediction Log'!$P432='Prediction Log'!$D432, "PUSH", "N")))</f>
        <v/>
      </c>
      <c r="S432" s="56" t="str">
        <f>IF(ISBLANK('Prediction Log'!$M432), "",IF('Prediction Log'!$P432&lt;'Prediction Log'!$E432, "Y", IF('Prediction Log'!$P432='Prediction Log'!$E432, "PUSH", "N")))</f>
        <v/>
      </c>
      <c r="T432" s="66" t="str">
        <f>IF(ISBLANK('Prediction Log'!$M432), "",IF('Prediction Log'!$J432='Prediction Log'!$M432, "Y", "N"))</f>
        <v/>
      </c>
      <c r="U432" s="57" t="str">
        <f>IF(ISBLANK('Prediction Log'!$M432),"",IF('Prediction Log'!$M432='Prediction Log'!$H432, "Y", "N"))</f>
        <v/>
      </c>
      <c r="V432" s="52" t="str">
        <f>IF(ISBLANK('Prediction Log'!$M432), "",IF('Prediction Log'!$H432&lt;&gt;'Prediction Log'!$M432, "Y",IF(AND('Prediction Log'!$D432&gt;0, 'Prediction Log'!$P432&gt;'Prediction Log'!$D432), "Y", IF(AND('Prediction Log'!$D432&lt;0, 'Prediction Log'!$P432&lt;'Prediction Log'!$D432), "Y", IF('Prediction Log'!$P432='Prediction Log'!$D432, "PUSH", "N")))))</f>
        <v/>
      </c>
      <c r="W432" s="53" t="str">
        <f>IF(ISBLANK('Prediction Log'!$M432), "",IF(AND('Prediction Log'!$U432="Y", 'Prediction Log'!$V432="Y"), "Y", "N"))</f>
        <v/>
      </c>
      <c r="X432" s="54" t="str">
        <f>IF(ISBLANK('Prediction Log'!$M432),"",IF('Prediction Log'!$M432='Prediction Log'!$I432, "Y", "N"))</f>
        <v/>
      </c>
      <c r="Y432" s="54" t="str">
        <f>IF(ISBLANK('Prediction Log'!$M432), "", IF('Prediction Log'!$Z432="N", "N", "Y"))</f>
        <v/>
      </c>
      <c r="Z432" s="54" t="str">
        <f>IF(ISBLANK('Prediction Log'!$M432), "",IF('Prediction Log'!$I432&lt;&gt;'Prediction Log'!$M432, "Y",IF(AND('Prediction Log'!$E432&gt;0, 'Prediction Log'!$P432&gt;'Prediction Log'!$E432), "Y", IF(AND('Prediction Log'!$E432&lt;0, 'Prediction Log'!$P432&lt;'Prediction Log'!$E432), "Y", IF('Prediction Log'!$P432='Prediction Log'!$E432, "PUSH", "N")))))</f>
        <v/>
      </c>
      <c r="AA432" s="54" t="str">
        <f>IF(ISBLANK('Prediction Log'!$M432), "",IF(AND('Prediction Log'!$X432="Y", 'Prediction Log'!$Z432="Y"), "Y", "N"))</f>
        <v/>
      </c>
      <c r="AB432" s="53" t="str">
        <f>IF(ISBLANK('Prediction Log'!$M432), "",IF('Prediction Log'!$D432&gt;0, 'Prediction Log'!$P432-'Prediction Log'!$D432, IF('Prediction Log'!$D432&lt;0, -'Prediction Log'!$P432+'Prediction Log'!$D432, "NA")))</f>
        <v/>
      </c>
      <c r="AC432" s="53" t="str">
        <f>IF(ISBLANK('Prediction Log'!$M432), "",ABS('Prediction Log'!$AB432))</f>
        <v/>
      </c>
      <c r="AD432" s="54" t="str">
        <f>IF(ISBLANK('Prediction Log'!$M432), "",IF('Prediction Log'!$E432&gt;0, 'Prediction Log'!$P432-'Prediction Log'!$E432, IF('Prediction Log'!$E432&lt;0, -'Prediction Log'!$P432+'Prediction Log'!$E432, "NA")))</f>
        <v/>
      </c>
      <c r="AE432" s="54" t="str">
        <f>IF(ISBLANK('Prediction Log'!$M432), "",ABS('Prediction Log'!$AD432))</f>
        <v/>
      </c>
    </row>
    <row r="433" spans="1:31" x14ac:dyDescent="0.45">
      <c r="A433" t="str">
        <f>IF(ISBLANK(Games!$B433), "",Games!A433)</f>
        <v/>
      </c>
      <c r="B433" t="str">
        <f>IF(ISBLANK(Games!$B433), "",Games!B433)</f>
        <v/>
      </c>
      <c r="C433" t="str">
        <f>IF(ISBLANK(Games!$B433), "",Games!C433)</f>
        <v/>
      </c>
      <c r="D433" t="str">
        <f>IF(ISBLANK(Games!$B433), "",Games!D433)</f>
        <v/>
      </c>
      <c r="E433" t="str">
        <f>IF(ISBLANK(Games!$B433), "",Games!E433)</f>
        <v/>
      </c>
      <c r="F433" s="30">
        <f>'Calc - Win Probability'!N433</f>
        <v>0</v>
      </c>
      <c r="G433" s="28">
        <f>Games!H433</f>
        <v>0</v>
      </c>
      <c r="H433" s="64" t="str">
        <f>IF(ISBLANK(Games!B433), "", IF('Prediction Log'!$D433&lt;0, 'Prediction Log'!$B433, 'Prediction Log'!$C433))</f>
        <v/>
      </c>
      <c r="I433" s="60" t="str">
        <f>IF(ISBLANK(Games!$B433), "",Games!F433)</f>
        <v/>
      </c>
      <c r="J433" s="60" t="str">
        <f>IF('Prediction Log'!$F433&gt;0.5, 'Prediction Log'!$B433, IF('Prediction Log'!$F433&lt;0.5, 'Prediction Log'!$C433, "PICK"))</f>
        <v/>
      </c>
      <c r="K433" s="62" t="str">
        <f>IF(ISBLANK(Games!B433), "",IF('Prediction Log'!$J433='Prediction Log'!$B433, 'Prediction Log'!$F433, 1-'Prediction Log'!$F433))</f>
        <v/>
      </c>
      <c r="L433" s="28" t="str">
        <f>IF(ISBLANK(Games!$B433), "",Games!I433)</f>
        <v/>
      </c>
      <c r="P433" s="48" t="str">
        <f>IF(ISBLANK('Prediction Log'!$N433), "",'Prediction Log'!$O433-'Prediction Log'!$N433)</f>
        <v/>
      </c>
      <c r="Q433" s="55" t="str">
        <f>IF(ISBLANK('Prediction Log'!$N433), "",IF('Prediction Log'!$M433&lt;&gt;'Prediction Log'!$H433, "Y", IF(AND('Prediction Log'!$M433='Prediction Log'!$H433, ABS((-1*'Prediction Log'!$P433))&gt;ABS('Prediction Log'!$D433)), "Y", IF('Prediction Log'!$D433='Prediction Log'!$P433, "PUSH", "N"))))</f>
        <v/>
      </c>
      <c r="R433" s="56" t="str">
        <f>IF(ISBLANK('Prediction Log'!$M433), "",IF('Prediction Log'!$P433&lt;'Prediction Log'!$D433, "Y", IF('Prediction Log'!$P433='Prediction Log'!$D433, "PUSH", "N")))</f>
        <v/>
      </c>
      <c r="S433" s="56" t="str">
        <f>IF(ISBLANK('Prediction Log'!$M433), "",IF('Prediction Log'!$P433&lt;'Prediction Log'!$E433, "Y", IF('Prediction Log'!$P433='Prediction Log'!$E433, "PUSH", "N")))</f>
        <v/>
      </c>
      <c r="T433" s="66" t="str">
        <f>IF(ISBLANK('Prediction Log'!$M433), "",IF('Prediction Log'!$J433='Prediction Log'!$M433, "Y", "N"))</f>
        <v/>
      </c>
      <c r="U433" s="57" t="str">
        <f>IF(ISBLANK('Prediction Log'!$M433),"",IF('Prediction Log'!$M433='Prediction Log'!$H433, "Y", "N"))</f>
        <v/>
      </c>
      <c r="V433" s="52" t="str">
        <f>IF(ISBLANK('Prediction Log'!$M433), "",IF('Prediction Log'!$H433&lt;&gt;'Prediction Log'!$M433, "Y",IF(AND('Prediction Log'!$D433&gt;0, 'Prediction Log'!$P433&gt;'Prediction Log'!$D433), "Y", IF(AND('Prediction Log'!$D433&lt;0, 'Prediction Log'!$P433&lt;'Prediction Log'!$D433), "Y", IF('Prediction Log'!$P433='Prediction Log'!$D433, "PUSH", "N")))))</f>
        <v/>
      </c>
      <c r="W433" s="53" t="str">
        <f>IF(ISBLANK('Prediction Log'!$M433), "",IF(AND('Prediction Log'!$U433="Y", 'Prediction Log'!$V433="Y"), "Y", "N"))</f>
        <v/>
      </c>
      <c r="X433" s="54" t="str">
        <f>IF(ISBLANK('Prediction Log'!$M433),"",IF('Prediction Log'!$M433='Prediction Log'!$I433, "Y", "N"))</f>
        <v/>
      </c>
      <c r="Y433" s="54" t="str">
        <f>IF(ISBLANK('Prediction Log'!$M433), "", IF('Prediction Log'!$Z433="N", "N", "Y"))</f>
        <v/>
      </c>
      <c r="Z433" s="54" t="str">
        <f>IF(ISBLANK('Prediction Log'!$M433), "",IF('Prediction Log'!$I433&lt;&gt;'Prediction Log'!$M433, "Y",IF(AND('Prediction Log'!$E433&gt;0, 'Prediction Log'!$P433&gt;'Prediction Log'!$E433), "Y", IF(AND('Prediction Log'!$E433&lt;0, 'Prediction Log'!$P433&lt;'Prediction Log'!$E433), "Y", IF('Prediction Log'!$P433='Prediction Log'!$E433, "PUSH", "N")))))</f>
        <v/>
      </c>
      <c r="AA433" s="54" t="str">
        <f>IF(ISBLANK('Prediction Log'!$M433), "",IF(AND('Prediction Log'!$X433="Y", 'Prediction Log'!$Z433="Y"), "Y", "N"))</f>
        <v/>
      </c>
      <c r="AB433" s="53" t="str">
        <f>IF(ISBLANK('Prediction Log'!$M433), "",IF('Prediction Log'!$D433&gt;0, 'Prediction Log'!$P433-'Prediction Log'!$D433, IF('Prediction Log'!$D433&lt;0, -'Prediction Log'!$P433+'Prediction Log'!$D433, "NA")))</f>
        <v/>
      </c>
      <c r="AC433" s="53" t="str">
        <f>IF(ISBLANK('Prediction Log'!$M433), "",ABS('Prediction Log'!$AB433))</f>
        <v/>
      </c>
      <c r="AD433" s="54" t="str">
        <f>IF(ISBLANK('Prediction Log'!$M433), "",IF('Prediction Log'!$E433&gt;0, 'Prediction Log'!$P433-'Prediction Log'!$E433, IF('Prediction Log'!$E433&lt;0, -'Prediction Log'!$P433+'Prediction Log'!$E433, "NA")))</f>
        <v/>
      </c>
      <c r="AE433" s="54" t="str">
        <f>IF(ISBLANK('Prediction Log'!$M433), "",ABS('Prediction Log'!$AD433))</f>
        <v/>
      </c>
    </row>
    <row r="434" spans="1:31" x14ac:dyDescent="0.45">
      <c r="A434" t="str">
        <f>IF(ISBLANK(Games!$B434), "",Games!A434)</f>
        <v/>
      </c>
      <c r="B434" t="str">
        <f>IF(ISBLANK(Games!$B434), "",Games!B434)</f>
        <v/>
      </c>
      <c r="C434" t="str">
        <f>IF(ISBLANK(Games!$B434), "",Games!C434)</f>
        <v/>
      </c>
      <c r="D434" t="str">
        <f>IF(ISBLANK(Games!$B434), "",Games!D434)</f>
        <v/>
      </c>
      <c r="E434" t="str">
        <f>IF(ISBLANK(Games!$B434), "",Games!E434)</f>
        <v/>
      </c>
      <c r="F434" s="30">
        <f>'Calc - Win Probability'!N434</f>
        <v>0</v>
      </c>
      <c r="G434" s="28">
        <f>Games!H434</f>
        <v>0</v>
      </c>
      <c r="H434" s="64" t="str">
        <f>IF(ISBLANK(Games!B434), "", IF('Prediction Log'!$D434&lt;0, 'Prediction Log'!$B434, 'Prediction Log'!$C434))</f>
        <v/>
      </c>
      <c r="I434" s="60" t="str">
        <f>IF(ISBLANK(Games!$B434), "",Games!F434)</f>
        <v/>
      </c>
      <c r="J434" s="60" t="str">
        <f>IF('Prediction Log'!$F434&gt;0.5, 'Prediction Log'!$B434, IF('Prediction Log'!$F434&lt;0.5, 'Prediction Log'!$C434, "PICK"))</f>
        <v/>
      </c>
      <c r="K434" s="62" t="str">
        <f>IF(ISBLANK(Games!B434), "",IF('Prediction Log'!$J434='Prediction Log'!$B434, 'Prediction Log'!$F434, 1-'Prediction Log'!$F434))</f>
        <v/>
      </c>
      <c r="L434" s="28" t="str">
        <f>IF(ISBLANK(Games!$B434), "",Games!I434)</f>
        <v/>
      </c>
      <c r="P434" s="48" t="str">
        <f>IF(ISBLANK('Prediction Log'!$N434), "",'Prediction Log'!$O434-'Prediction Log'!$N434)</f>
        <v/>
      </c>
      <c r="Q434" s="55" t="str">
        <f>IF(ISBLANK('Prediction Log'!$N434), "",IF('Prediction Log'!$M434&lt;&gt;'Prediction Log'!$H434, "Y", IF(AND('Prediction Log'!$M434='Prediction Log'!$H434, ABS((-1*'Prediction Log'!$P434))&gt;ABS('Prediction Log'!$D434)), "Y", IF('Prediction Log'!$D434='Prediction Log'!$P434, "PUSH", "N"))))</f>
        <v/>
      </c>
      <c r="R434" s="56" t="str">
        <f>IF(ISBLANK('Prediction Log'!$M434), "",IF('Prediction Log'!$P434&lt;'Prediction Log'!$D434, "Y", IF('Prediction Log'!$P434='Prediction Log'!$D434, "PUSH", "N")))</f>
        <v/>
      </c>
      <c r="S434" s="56" t="str">
        <f>IF(ISBLANK('Prediction Log'!$M434), "",IF('Prediction Log'!$P434&lt;'Prediction Log'!$E434, "Y", IF('Prediction Log'!$P434='Prediction Log'!$E434, "PUSH", "N")))</f>
        <v/>
      </c>
      <c r="T434" s="66" t="str">
        <f>IF(ISBLANK('Prediction Log'!$M434), "",IF('Prediction Log'!$J434='Prediction Log'!$M434, "Y", "N"))</f>
        <v/>
      </c>
      <c r="U434" s="57" t="str">
        <f>IF(ISBLANK('Prediction Log'!$M434),"",IF('Prediction Log'!$M434='Prediction Log'!$H434, "Y", "N"))</f>
        <v/>
      </c>
      <c r="V434" s="52" t="str">
        <f>IF(ISBLANK('Prediction Log'!$M434), "",IF('Prediction Log'!$H434&lt;&gt;'Prediction Log'!$M434, "Y",IF(AND('Prediction Log'!$D434&gt;0, 'Prediction Log'!$P434&gt;'Prediction Log'!$D434), "Y", IF(AND('Prediction Log'!$D434&lt;0, 'Prediction Log'!$P434&lt;'Prediction Log'!$D434), "Y", IF('Prediction Log'!$P434='Prediction Log'!$D434, "PUSH", "N")))))</f>
        <v/>
      </c>
      <c r="W434" s="53" t="str">
        <f>IF(ISBLANK('Prediction Log'!$M434), "",IF(AND('Prediction Log'!$U434="Y", 'Prediction Log'!$V434="Y"), "Y", "N"))</f>
        <v/>
      </c>
      <c r="X434" s="54" t="str">
        <f>IF(ISBLANK('Prediction Log'!$M434),"",IF('Prediction Log'!$M434='Prediction Log'!$I434, "Y", "N"))</f>
        <v/>
      </c>
      <c r="Y434" s="54" t="str">
        <f>IF(ISBLANK('Prediction Log'!$M434), "", IF('Prediction Log'!$Z434="N", "N", "Y"))</f>
        <v/>
      </c>
      <c r="Z434" s="54" t="str">
        <f>IF(ISBLANK('Prediction Log'!$M434), "",IF('Prediction Log'!$I434&lt;&gt;'Prediction Log'!$M434, "Y",IF(AND('Prediction Log'!$E434&gt;0, 'Prediction Log'!$P434&gt;'Prediction Log'!$E434), "Y", IF(AND('Prediction Log'!$E434&lt;0, 'Prediction Log'!$P434&lt;'Prediction Log'!$E434), "Y", IF('Prediction Log'!$P434='Prediction Log'!$E434, "PUSH", "N")))))</f>
        <v/>
      </c>
      <c r="AA434" s="54" t="str">
        <f>IF(ISBLANK('Prediction Log'!$M434), "",IF(AND('Prediction Log'!$X434="Y", 'Prediction Log'!$Z434="Y"), "Y", "N"))</f>
        <v/>
      </c>
      <c r="AB434" s="53" t="str">
        <f>IF(ISBLANK('Prediction Log'!$M434), "",IF('Prediction Log'!$D434&gt;0, 'Prediction Log'!$P434-'Prediction Log'!$D434, IF('Prediction Log'!$D434&lt;0, -'Prediction Log'!$P434+'Prediction Log'!$D434, "NA")))</f>
        <v/>
      </c>
      <c r="AC434" s="53" t="str">
        <f>IF(ISBLANK('Prediction Log'!$M434), "",ABS('Prediction Log'!$AB434))</f>
        <v/>
      </c>
      <c r="AD434" s="54" t="str">
        <f>IF(ISBLANK('Prediction Log'!$M434), "",IF('Prediction Log'!$E434&gt;0, 'Prediction Log'!$P434-'Prediction Log'!$E434, IF('Prediction Log'!$E434&lt;0, -'Prediction Log'!$P434+'Prediction Log'!$E434, "NA")))</f>
        <v/>
      </c>
      <c r="AE434" s="54" t="str">
        <f>IF(ISBLANK('Prediction Log'!$M434), "",ABS('Prediction Log'!$AD434))</f>
        <v/>
      </c>
    </row>
    <row r="435" spans="1:31" x14ac:dyDescent="0.45">
      <c r="A435" t="str">
        <f>IF(ISBLANK(Games!$B435), "",Games!A435)</f>
        <v/>
      </c>
      <c r="B435" t="str">
        <f>IF(ISBLANK(Games!$B435), "",Games!B435)</f>
        <v/>
      </c>
      <c r="C435" t="str">
        <f>IF(ISBLANK(Games!$B435), "",Games!C435)</f>
        <v/>
      </c>
      <c r="D435" t="str">
        <f>IF(ISBLANK(Games!$B435), "",Games!D435)</f>
        <v/>
      </c>
      <c r="E435" t="str">
        <f>IF(ISBLANK(Games!$B435), "",Games!E435)</f>
        <v/>
      </c>
      <c r="F435" s="30">
        <f>'Calc - Win Probability'!N435</f>
        <v>0</v>
      </c>
      <c r="G435" s="28">
        <f>Games!H435</f>
        <v>0</v>
      </c>
      <c r="H435" s="64" t="str">
        <f>IF(ISBLANK(Games!B435), "", IF('Prediction Log'!$D435&lt;0, 'Prediction Log'!$B435, 'Prediction Log'!$C435))</f>
        <v/>
      </c>
      <c r="I435" s="60" t="str">
        <f>IF(ISBLANK(Games!$B435), "",Games!F435)</f>
        <v/>
      </c>
      <c r="J435" s="60" t="str">
        <f>IF('Prediction Log'!$F435&gt;0.5, 'Prediction Log'!$B435, IF('Prediction Log'!$F435&lt;0.5, 'Prediction Log'!$C435, "PICK"))</f>
        <v/>
      </c>
      <c r="K435" s="62" t="str">
        <f>IF(ISBLANK(Games!B435), "",IF('Prediction Log'!$J435='Prediction Log'!$B435, 'Prediction Log'!$F435, 1-'Prediction Log'!$F435))</f>
        <v/>
      </c>
      <c r="L435" s="28" t="str">
        <f>IF(ISBLANK(Games!$B435), "",Games!I435)</f>
        <v/>
      </c>
      <c r="P435" s="48" t="str">
        <f>IF(ISBLANK('Prediction Log'!$N435), "",'Prediction Log'!$O435-'Prediction Log'!$N435)</f>
        <v/>
      </c>
      <c r="Q435" s="55" t="str">
        <f>IF(ISBLANK('Prediction Log'!$N435), "",IF('Prediction Log'!$M435&lt;&gt;'Prediction Log'!$H435, "Y", IF(AND('Prediction Log'!$M435='Prediction Log'!$H435, ABS((-1*'Prediction Log'!$P435))&gt;ABS('Prediction Log'!$D435)), "Y", IF('Prediction Log'!$D435='Prediction Log'!$P435, "PUSH", "N"))))</f>
        <v/>
      </c>
      <c r="R435" s="56" t="str">
        <f>IF(ISBLANK('Prediction Log'!$M435), "",IF('Prediction Log'!$P435&lt;'Prediction Log'!$D435, "Y", IF('Prediction Log'!$P435='Prediction Log'!$D435, "PUSH", "N")))</f>
        <v/>
      </c>
      <c r="S435" s="56" t="str">
        <f>IF(ISBLANK('Prediction Log'!$M435), "",IF('Prediction Log'!$P435&lt;'Prediction Log'!$E435, "Y", IF('Prediction Log'!$P435='Prediction Log'!$E435, "PUSH", "N")))</f>
        <v/>
      </c>
      <c r="T435" s="66" t="str">
        <f>IF(ISBLANK('Prediction Log'!$M435), "",IF('Prediction Log'!$J435='Prediction Log'!$M435, "Y", "N"))</f>
        <v/>
      </c>
      <c r="U435" s="57" t="str">
        <f>IF(ISBLANK('Prediction Log'!$M435),"",IF('Prediction Log'!$M435='Prediction Log'!$H435, "Y", "N"))</f>
        <v/>
      </c>
      <c r="V435" s="52" t="str">
        <f>IF(ISBLANK('Prediction Log'!$M435), "",IF('Prediction Log'!$H435&lt;&gt;'Prediction Log'!$M435, "Y",IF(AND('Prediction Log'!$D435&gt;0, 'Prediction Log'!$P435&gt;'Prediction Log'!$D435), "Y", IF(AND('Prediction Log'!$D435&lt;0, 'Prediction Log'!$P435&lt;'Prediction Log'!$D435), "Y", IF('Prediction Log'!$P435='Prediction Log'!$D435, "PUSH", "N")))))</f>
        <v/>
      </c>
      <c r="W435" s="53" t="str">
        <f>IF(ISBLANK('Prediction Log'!$M435), "",IF(AND('Prediction Log'!$U435="Y", 'Prediction Log'!$V435="Y"), "Y", "N"))</f>
        <v/>
      </c>
      <c r="X435" s="54" t="str">
        <f>IF(ISBLANK('Prediction Log'!$M435),"",IF('Prediction Log'!$M435='Prediction Log'!$I435, "Y", "N"))</f>
        <v/>
      </c>
      <c r="Y435" s="54" t="str">
        <f>IF(ISBLANK('Prediction Log'!$M435), "", IF('Prediction Log'!$Z435="N", "N", "Y"))</f>
        <v/>
      </c>
      <c r="Z435" s="54" t="str">
        <f>IF(ISBLANK('Prediction Log'!$M435), "",IF('Prediction Log'!$I435&lt;&gt;'Prediction Log'!$M435, "Y",IF(AND('Prediction Log'!$E435&gt;0, 'Prediction Log'!$P435&gt;'Prediction Log'!$E435), "Y", IF(AND('Prediction Log'!$E435&lt;0, 'Prediction Log'!$P435&lt;'Prediction Log'!$E435), "Y", IF('Prediction Log'!$P435='Prediction Log'!$E435, "PUSH", "N")))))</f>
        <v/>
      </c>
      <c r="AA435" s="54" t="str">
        <f>IF(ISBLANK('Prediction Log'!$M435), "",IF(AND('Prediction Log'!$X435="Y", 'Prediction Log'!$Z435="Y"), "Y", "N"))</f>
        <v/>
      </c>
      <c r="AB435" s="53" t="str">
        <f>IF(ISBLANK('Prediction Log'!$M435), "",IF('Prediction Log'!$D435&gt;0, 'Prediction Log'!$P435-'Prediction Log'!$D435, IF('Prediction Log'!$D435&lt;0, -'Prediction Log'!$P435+'Prediction Log'!$D435, "NA")))</f>
        <v/>
      </c>
      <c r="AC435" s="53" t="str">
        <f>IF(ISBLANK('Prediction Log'!$M435), "",ABS('Prediction Log'!$AB435))</f>
        <v/>
      </c>
      <c r="AD435" s="54" t="str">
        <f>IF(ISBLANK('Prediction Log'!$M435), "",IF('Prediction Log'!$E435&gt;0, 'Prediction Log'!$P435-'Prediction Log'!$E435, IF('Prediction Log'!$E435&lt;0, -'Prediction Log'!$P435+'Prediction Log'!$E435, "NA")))</f>
        <v/>
      </c>
      <c r="AE435" s="54" t="str">
        <f>IF(ISBLANK('Prediction Log'!$M435), "",ABS('Prediction Log'!$AD435))</f>
        <v/>
      </c>
    </row>
    <row r="436" spans="1:31" x14ac:dyDescent="0.45">
      <c r="A436" t="str">
        <f>IF(ISBLANK(Games!$B436), "",Games!A436)</f>
        <v/>
      </c>
      <c r="B436" t="str">
        <f>IF(ISBLANK(Games!$B436), "",Games!B436)</f>
        <v/>
      </c>
      <c r="C436" t="str">
        <f>IF(ISBLANK(Games!$B436), "",Games!C436)</f>
        <v/>
      </c>
      <c r="D436" t="str">
        <f>IF(ISBLANK(Games!$B436), "",Games!D436)</f>
        <v/>
      </c>
      <c r="E436" t="str">
        <f>IF(ISBLANK(Games!$B436), "",Games!E436)</f>
        <v/>
      </c>
      <c r="F436" s="30">
        <f>'Calc - Win Probability'!N436</f>
        <v>0</v>
      </c>
      <c r="G436" s="28">
        <f>Games!H436</f>
        <v>0</v>
      </c>
      <c r="H436" s="64" t="str">
        <f>IF(ISBLANK(Games!B436), "", IF('Prediction Log'!$D436&lt;0, 'Prediction Log'!$B436, 'Prediction Log'!$C436))</f>
        <v/>
      </c>
      <c r="I436" s="60" t="str">
        <f>IF(ISBLANK(Games!$B436), "",Games!F436)</f>
        <v/>
      </c>
      <c r="J436" s="60" t="str">
        <f>IF('Prediction Log'!$F436&gt;0.5, 'Prediction Log'!$B436, IF('Prediction Log'!$F436&lt;0.5, 'Prediction Log'!$C436, "PICK"))</f>
        <v/>
      </c>
      <c r="K436" s="62" t="str">
        <f>IF(ISBLANK(Games!B436), "",IF('Prediction Log'!$J436='Prediction Log'!$B436, 'Prediction Log'!$F436, 1-'Prediction Log'!$F436))</f>
        <v/>
      </c>
      <c r="L436" s="28" t="str">
        <f>IF(ISBLANK(Games!$B436), "",Games!I436)</f>
        <v/>
      </c>
      <c r="P436" s="48" t="str">
        <f>IF(ISBLANK('Prediction Log'!$N436), "",'Prediction Log'!$O436-'Prediction Log'!$N436)</f>
        <v/>
      </c>
      <c r="Q436" s="55" t="str">
        <f>IF(ISBLANK('Prediction Log'!$N436), "",IF('Prediction Log'!$M436&lt;&gt;'Prediction Log'!$H436, "Y", IF(AND('Prediction Log'!$M436='Prediction Log'!$H436, ABS((-1*'Prediction Log'!$P436))&gt;ABS('Prediction Log'!$D436)), "Y", IF('Prediction Log'!$D436='Prediction Log'!$P436, "PUSH", "N"))))</f>
        <v/>
      </c>
      <c r="R436" s="56" t="str">
        <f>IF(ISBLANK('Prediction Log'!$M436), "",IF('Prediction Log'!$P436&lt;'Prediction Log'!$D436, "Y", IF('Prediction Log'!$P436='Prediction Log'!$D436, "PUSH", "N")))</f>
        <v/>
      </c>
      <c r="S436" s="56" t="str">
        <f>IF(ISBLANK('Prediction Log'!$M436), "",IF('Prediction Log'!$P436&lt;'Prediction Log'!$E436, "Y", IF('Prediction Log'!$P436='Prediction Log'!$E436, "PUSH", "N")))</f>
        <v/>
      </c>
      <c r="T436" s="66" t="str">
        <f>IF(ISBLANK('Prediction Log'!$M436), "",IF('Prediction Log'!$J436='Prediction Log'!$M436, "Y", "N"))</f>
        <v/>
      </c>
      <c r="U436" s="57" t="str">
        <f>IF(ISBLANK('Prediction Log'!$M436),"",IF('Prediction Log'!$M436='Prediction Log'!$H436, "Y", "N"))</f>
        <v/>
      </c>
      <c r="V436" s="52" t="str">
        <f>IF(ISBLANK('Prediction Log'!$M436), "",IF('Prediction Log'!$H436&lt;&gt;'Prediction Log'!$M436, "Y",IF(AND('Prediction Log'!$D436&gt;0, 'Prediction Log'!$P436&gt;'Prediction Log'!$D436), "Y", IF(AND('Prediction Log'!$D436&lt;0, 'Prediction Log'!$P436&lt;'Prediction Log'!$D436), "Y", IF('Prediction Log'!$P436='Prediction Log'!$D436, "PUSH", "N")))))</f>
        <v/>
      </c>
      <c r="W436" s="53" t="str">
        <f>IF(ISBLANK('Prediction Log'!$M436), "",IF(AND('Prediction Log'!$U436="Y", 'Prediction Log'!$V436="Y"), "Y", "N"))</f>
        <v/>
      </c>
      <c r="X436" s="54" t="str">
        <f>IF(ISBLANK('Prediction Log'!$M436),"",IF('Prediction Log'!$M436='Prediction Log'!$I436, "Y", "N"))</f>
        <v/>
      </c>
      <c r="Y436" s="54" t="str">
        <f>IF(ISBLANK('Prediction Log'!$M436), "", IF('Prediction Log'!$Z436="N", "N", "Y"))</f>
        <v/>
      </c>
      <c r="Z436" s="54" t="str">
        <f>IF(ISBLANK('Prediction Log'!$M436), "",IF('Prediction Log'!$I436&lt;&gt;'Prediction Log'!$M436, "Y",IF(AND('Prediction Log'!$E436&gt;0, 'Prediction Log'!$P436&gt;'Prediction Log'!$E436), "Y", IF(AND('Prediction Log'!$E436&lt;0, 'Prediction Log'!$P436&lt;'Prediction Log'!$E436), "Y", IF('Prediction Log'!$P436='Prediction Log'!$E436, "PUSH", "N")))))</f>
        <v/>
      </c>
      <c r="AA436" s="54" t="str">
        <f>IF(ISBLANK('Prediction Log'!$M436), "",IF(AND('Prediction Log'!$X436="Y", 'Prediction Log'!$Z436="Y"), "Y", "N"))</f>
        <v/>
      </c>
      <c r="AB436" s="53" t="str">
        <f>IF(ISBLANK('Prediction Log'!$M436), "",IF('Prediction Log'!$D436&gt;0, 'Prediction Log'!$P436-'Prediction Log'!$D436, IF('Prediction Log'!$D436&lt;0, -'Prediction Log'!$P436+'Prediction Log'!$D436, "NA")))</f>
        <v/>
      </c>
      <c r="AC436" s="53" t="str">
        <f>IF(ISBLANK('Prediction Log'!$M436), "",ABS('Prediction Log'!$AB436))</f>
        <v/>
      </c>
      <c r="AD436" s="54" t="str">
        <f>IF(ISBLANK('Prediction Log'!$M436), "",IF('Prediction Log'!$E436&gt;0, 'Prediction Log'!$P436-'Prediction Log'!$E436, IF('Prediction Log'!$E436&lt;0, -'Prediction Log'!$P436+'Prediction Log'!$E436, "NA")))</f>
        <v/>
      </c>
      <c r="AE436" s="54" t="str">
        <f>IF(ISBLANK('Prediction Log'!$M436), "",ABS('Prediction Log'!$AD436))</f>
        <v/>
      </c>
    </row>
    <row r="437" spans="1:31" x14ac:dyDescent="0.45">
      <c r="A437" t="str">
        <f>IF(ISBLANK(Games!$B437), "",Games!A437)</f>
        <v/>
      </c>
      <c r="B437" t="str">
        <f>IF(ISBLANK(Games!$B437), "",Games!B437)</f>
        <v/>
      </c>
      <c r="C437" t="str">
        <f>IF(ISBLANK(Games!$B437), "",Games!C437)</f>
        <v/>
      </c>
      <c r="D437" t="str">
        <f>IF(ISBLANK(Games!$B437), "",Games!D437)</f>
        <v/>
      </c>
      <c r="E437" t="str">
        <f>IF(ISBLANK(Games!$B437), "",Games!E437)</f>
        <v/>
      </c>
      <c r="F437" s="30">
        <f>'Calc - Win Probability'!N437</f>
        <v>0</v>
      </c>
      <c r="G437" s="28">
        <f>Games!H437</f>
        <v>0</v>
      </c>
      <c r="H437" s="64" t="str">
        <f>IF(ISBLANK(Games!B437), "", IF('Prediction Log'!$D437&lt;0, 'Prediction Log'!$B437, 'Prediction Log'!$C437))</f>
        <v/>
      </c>
      <c r="I437" s="60" t="str">
        <f>IF(ISBLANK(Games!$B437), "",Games!F437)</f>
        <v/>
      </c>
      <c r="J437" s="60" t="str">
        <f>IF('Prediction Log'!$F437&gt;0.5, 'Prediction Log'!$B437, IF('Prediction Log'!$F437&lt;0.5, 'Prediction Log'!$C437, "PICK"))</f>
        <v/>
      </c>
      <c r="K437" s="62" t="str">
        <f>IF(ISBLANK(Games!B437), "",IF('Prediction Log'!$J437='Prediction Log'!$B437, 'Prediction Log'!$F437, 1-'Prediction Log'!$F437))</f>
        <v/>
      </c>
      <c r="L437" s="28" t="str">
        <f>IF(ISBLANK(Games!$B437), "",Games!I437)</f>
        <v/>
      </c>
      <c r="P437" s="48" t="str">
        <f>IF(ISBLANK('Prediction Log'!$N437), "",'Prediction Log'!$O437-'Prediction Log'!$N437)</f>
        <v/>
      </c>
      <c r="Q437" s="55" t="str">
        <f>IF(ISBLANK('Prediction Log'!$N437), "",IF('Prediction Log'!$M437&lt;&gt;'Prediction Log'!$H437, "Y", IF(AND('Prediction Log'!$M437='Prediction Log'!$H437, ABS((-1*'Prediction Log'!$P437))&gt;ABS('Prediction Log'!$D437)), "Y", IF('Prediction Log'!$D437='Prediction Log'!$P437, "PUSH", "N"))))</f>
        <v/>
      </c>
      <c r="R437" s="56" t="str">
        <f>IF(ISBLANK('Prediction Log'!$M437), "",IF('Prediction Log'!$P437&lt;'Prediction Log'!$D437, "Y", IF('Prediction Log'!$P437='Prediction Log'!$D437, "PUSH", "N")))</f>
        <v/>
      </c>
      <c r="S437" s="56" t="str">
        <f>IF(ISBLANK('Prediction Log'!$M437), "",IF('Prediction Log'!$P437&lt;'Prediction Log'!$E437, "Y", IF('Prediction Log'!$P437='Prediction Log'!$E437, "PUSH", "N")))</f>
        <v/>
      </c>
      <c r="T437" s="66" t="str">
        <f>IF(ISBLANK('Prediction Log'!$M437), "",IF('Prediction Log'!$J437='Prediction Log'!$M437, "Y", "N"))</f>
        <v/>
      </c>
      <c r="U437" s="57" t="str">
        <f>IF(ISBLANK('Prediction Log'!$M437),"",IF('Prediction Log'!$M437='Prediction Log'!$H437, "Y", "N"))</f>
        <v/>
      </c>
      <c r="V437" s="52" t="str">
        <f>IF(ISBLANK('Prediction Log'!$M437), "",IF('Prediction Log'!$H437&lt;&gt;'Prediction Log'!$M437, "Y",IF(AND('Prediction Log'!$D437&gt;0, 'Prediction Log'!$P437&gt;'Prediction Log'!$D437), "Y", IF(AND('Prediction Log'!$D437&lt;0, 'Prediction Log'!$P437&lt;'Prediction Log'!$D437), "Y", IF('Prediction Log'!$P437='Prediction Log'!$D437, "PUSH", "N")))))</f>
        <v/>
      </c>
      <c r="W437" s="53" t="str">
        <f>IF(ISBLANK('Prediction Log'!$M437), "",IF(AND('Prediction Log'!$U437="Y", 'Prediction Log'!$V437="Y"), "Y", "N"))</f>
        <v/>
      </c>
      <c r="X437" s="54" t="str">
        <f>IF(ISBLANK('Prediction Log'!$M437),"",IF('Prediction Log'!$M437='Prediction Log'!$I437, "Y", "N"))</f>
        <v/>
      </c>
      <c r="Y437" s="54" t="str">
        <f>IF(ISBLANK('Prediction Log'!$M437), "", IF('Prediction Log'!$Z437="N", "N", "Y"))</f>
        <v/>
      </c>
      <c r="Z437" s="54" t="str">
        <f>IF(ISBLANK('Prediction Log'!$M437), "",IF('Prediction Log'!$I437&lt;&gt;'Prediction Log'!$M437, "Y",IF(AND('Prediction Log'!$E437&gt;0, 'Prediction Log'!$P437&gt;'Prediction Log'!$E437), "Y", IF(AND('Prediction Log'!$E437&lt;0, 'Prediction Log'!$P437&lt;'Prediction Log'!$E437), "Y", IF('Prediction Log'!$P437='Prediction Log'!$E437, "PUSH", "N")))))</f>
        <v/>
      </c>
      <c r="AA437" s="54" t="str">
        <f>IF(ISBLANK('Prediction Log'!$M437), "",IF(AND('Prediction Log'!$X437="Y", 'Prediction Log'!$Z437="Y"), "Y", "N"))</f>
        <v/>
      </c>
      <c r="AB437" s="53" t="str">
        <f>IF(ISBLANK('Prediction Log'!$M437), "",IF('Prediction Log'!$D437&gt;0, 'Prediction Log'!$P437-'Prediction Log'!$D437, IF('Prediction Log'!$D437&lt;0, -'Prediction Log'!$P437+'Prediction Log'!$D437, "NA")))</f>
        <v/>
      </c>
      <c r="AC437" s="53" t="str">
        <f>IF(ISBLANK('Prediction Log'!$M437), "",ABS('Prediction Log'!$AB437))</f>
        <v/>
      </c>
      <c r="AD437" s="54" t="str">
        <f>IF(ISBLANK('Prediction Log'!$M437), "",IF('Prediction Log'!$E437&gt;0, 'Prediction Log'!$P437-'Prediction Log'!$E437, IF('Prediction Log'!$E437&lt;0, -'Prediction Log'!$P437+'Prediction Log'!$E437, "NA")))</f>
        <v/>
      </c>
      <c r="AE437" s="54" t="str">
        <f>IF(ISBLANK('Prediction Log'!$M437), "",ABS('Prediction Log'!$AD437))</f>
        <v/>
      </c>
    </row>
    <row r="438" spans="1:31" x14ac:dyDescent="0.45">
      <c r="A438" t="str">
        <f>IF(ISBLANK(Games!$B438), "",Games!A438)</f>
        <v/>
      </c>
      <c r="B438" t="str">
        <f>IF(ISBLANK(Games!$B438), "",Games!B438)</f>
        <v/>
      </c>
      <c r="C438" t="str">
        <f>IF(ISBLANK(Games!$B438), "",Games!C438)</f>
        <v/>
      </c>
      <c r="D438" t="str">
        <f>IF(ISBLANK(Games!$B438), "",Games!D438)</f>
        <v/>
      </c>
      <c r="E438" t="str">
        <f>IF(ISBLANK(Games!$B438), "",Games!E438)</f>
        <v/>
      </c>
      <c r="F438" s="30">
        <f>'Calc - Win Probability'!N438</f>
        <v>0</v>
      </c>
      <c r="G438" s="28">
        <f>Games!H438</f>
        <v>0</v>
      </c>
      <c r="H438" s="64" t="str">
        <f>IF(ISBLANK(Games!B438), "", IF('Prediction Log'!$D438&lt;0, 'Prediction Log'!$B438, 'Prediction Log'!$C438))</f>
        <v/>
      </c>
      <c r="I438" s="60" t="str">
        <f>IF(ISBLANK(Games!$B438), "",Games!F438)</f>
        <v/>
      </c>
      <c r="J438" s="60" t="str">
        <f>IF('Prediction Log'!$F438&gt;0.5, 'Prediction Log'!$B438, IF('Prediction Log'!$F438&lt;0.5, 'Prediction Log'!$C438, "PICK"))</f>
        <v/>
      </c>
      <c r="K438" s="62" t="str">
        <f>IF(ISBLANK(Games!B438), "",IF('Prediction Log'!$J438='Prediction Log'!$B438, 'Prediction Log'!$F438, 1-'Prediction Log'!$F438))</f>
        <v/>
      </c>
      <c r="L438" s="28" t="str">
        <f>IF(ISBLANK(Games!$B438), "",Games!I438)</f>
        <v/>
      </c>
      <c r="P438" s="48" t="str">
        <f>IF(ISBLANK('Prediction Log'!$N438), "",'Prediction Log'!$O438-'Prediction Log'!$N438)</f>
        <v/>
      </c>
      <c r="Q438" s="55" t="str">
        <f>IF(ISBLANK('Prediction Log'!$N438), "",IF('Prediction Log'!$M438&lt;&gt;'Prediction Log'!$H438, "Y", IF(AND('Prediction Log'!$M438='Prediction Log'!$H438, ABS((-1*'Prediction Log'!$P438))&gt;ABS('Prediction Log'!$D438)), "Y", IF('Prediction Log'!$D438='Prediction Log'!$P438, "PUSH", "N"))))</f>
        <v/>
      </c>
      <c r="R438" s="56" t="str">
        <f>IF(ISBLANK('Prediction Log'!$M438), "",IF('Prediction Log'!$P438&lt;'Prediction Log'!$D438, "Y", IF('Prediction Log'!$P438='Prediction Log'!$D438, "PUSH", "N")))</f>
        <v/>
      </c>
      <c r="S438" s="56" t="str">
        <f>IF(ISBLANK('Prediction Log'!$M438), "",IF('Prediction Log'!$P438&lt;'Prediction Log'!$E438, "Y", IF('Prediction Log'!$P438='Prediction Log'!$E438, "PUSH", "N")))</f>
        <v/>
      </c>
      <c r="T438" s="66" t="str">
        <f>IF(ISBLANK('Prediction Log'!$M438), "",IF('Prediction Log'!$J438='Prediction Log'!$M438, "Y", "N"))</f>
        <v/>
      </c>
      <c r="U438" s="57" t="str">
        <f>IF(ISBLANK('Prediction Log'!$M438),"",IF('Prediction Log'!$M438='Prediction Log'!$H438, "Y", "N"))</f>
        <v/>
      </c>
      <c r="V438" s="52" t="str">
        <f>IF(ISBLANK('Prediction Log'!$M438), "",IF('Prediction Log'!$H438&lt;&gt;'Prediction Log'!$M438, "Y",IF(AND('Prediction Log'!$D438&gt;0, 'Prediction Log'!$P438&gt;'Prediction Log'!$D438), "Y", IF(AND('Prediction Log'!$D438&lt;0, 'Prediction Log'!$P438&lt;'Prediction Log'!$D438), "Y", IF('Prediction Log'!$P438='Prediction Log'!$D438, "PUSH", "N")))))</f>
        <v/>
      </c>
      <c r="W438" s="53" t="str">
        <f>IF(ISBLANK('Prediction Log'!$M438), "",IF(AND('Prediction Log'!$U438="Y", 'Prediction Log'!$V438="Y"), "Y", "N"))</f>
        <v/>
      </c>
      <c r="X438" s="54" t="str">
        <f>IF(ISBLANK('Prediction Log'!$M438),"",IF('Prediction Log'!$M438='Prediction Log'!$I438, "Y", "N"))</f>
        <v/>
      </c>
      <c r="Y438" s="54" t="str">
        <f>IF(ISBLANK('Prediction Log'!$M438), "", IF('Prediction Log'!$Z438="N", "N", "Y"))</f>
        <v/>
      </c>
      <c r="Z438" s="54" t="str">
        <f>IF(ISBLANK('Prediction Log'!$M438), "",IF('Prediction Log'!$I438&lt;&gt;'Prediction Log'!$M438, "Y",IF(AND('Prediction Log'!$E438&gt;0, 'Prediction Log'!$P438&gt;'Prediction Log'!$E438), "Y", IF(AND('Prediction Log'!$E438&lt;0, 'Prediction Log'!$P438&lt;'Prediction Log'!$E438), "Y", IF('Prediction Log'!$P438='Prediction Log'!$E438, "PUSH", "N")))))</f>
        <v/>
      </c>
      <c r="AA438" s="54" t="str">
        <f>IF(ISBLANK('Prediction Log'!$M438), "",IF(AND('Prediction Log'!$X438="Y", 'Prediction Log'!$Z438="Y"), "Y", "N"))</f>
        <v/>
      </c>
      <c r="AB438" s="53" t="str">
        <f>IF(ISBLANK('Prediction Log'!$M438), "",IF('Prediction Log'!$D438&gt;0, 'Prediction Log'!$P438-'Prediction Log'!$D438, IF('Prediction Log'!$D438&lt;0, -'Prediction Log'!$P438+'Prediction Log'!$D438, "NA")))</f>
        <v/>
      </c>
      <c r="AC438" s="53" t="str">
        <f>IF(ISBLANK('Prediction Log'!$M438), "",ABS('Prediction Log'!$AB438))</f>
        <v/>
      </c>
      <c r="AD438" s="54" t="str">
        <f>IF(ISBLANK('Prediction Log'!$M438), "",IF('Prediction Log'!$E438&gt;0, 'Prediction Log'!$P438-'Prediction Log'!$E438, IF('Prediction Log'!$E438&lt;0, -'Prediction Log'!$P438+'Prediction Log'!$E438, "NA")))</f>
        <v/>
      </c>
      <c r="AE438" s="54" t="str">
        <f>IF(ISBLANK('Prediction Log'!$M438), "",ABS('Prediction Log'!$AD438))</f>
        <v/>
      </c>
    </row>
    <row r="439" spans="1:31" x14ac:dyDescent="0.45">
      <c r="A439" t="str">
        <f>IF(ISBLANK(Games!$B439), "",Games!A439)</f>
        <v/>
      </c>
      <c r="B439" t="str">
        <f>IF(ISBLANK(Games!$B439), "",Games!B439)</f>
        <v/>
      </c>
      <c r="C439" t="str">
        <f>IF(ISBLANK(Games!$B439), "",Games!C439)</f>
        <v/>
      </c>
      <c r="D439" t="str">
        <f>IF(ISBLANK(Games!$B439), "",Games!D439)</f>
        <v/>
      </c>
      <c r="E439" t="str">
        <f>IF(ISBLANK(Games!$B439), "",Games!E439)</f>
        <v/>
      </c>
      <c r="F439" s="30">
        <f>'Calc - Win Probability'!N439</f>
        <v>0</v>
      </c>
      <c r="G439" s="28">
        <f>Games!H439</f>
        <v>0</v>
      </c>
      <c r="H439" s="64" t="str">
        <f>IF(ISBLANK(Games!B439), "", IF('Prediction Log'!$D439&lt;0, 'Prediction Log'!$B439, 'Prediction Log'!$C439))</f>
        <v/>
      </c>
      <c r="I439" s="60" t="str">
        <f>IF(ISBLANK(Games!$B439), "",Games!F439)</f>
        <v/>
      </c>
      <c r="J439" s="60" t="str">
        <f>IF('Prediction Log'!$F439&gt;0.5, 'Prediction Log'!$B439, IF('Prediction Log'!$F439&lt;0.5, 'Prediction Log'!$C439, "PICK"))</f>
        <v/>
      </c>
      <c r="K439" s="62" t="str">
        <f>IF(ISBLANK(Games!B439), "",IF('Prediction Log'!$J439='Prediction Log'!$B439, 'Prediction Log'!$F439, 1-'Prediction Log'!$F439))</f>
        <v/>
      </c>
      <c r="L439" s="28" t="str">
        <f>IF(ISBLANK(Games!$B439), "",Games!I439)</f>
        <v/>
      </c>
      <c r="P439" s="48" t="str">
        <f>IF(ISBLANK('Prediction Log'!$N439), "",'Prediction Log'!$O439-'Prediction Log'!$N439)</f>
        <v/>
      </c>
      <c r="Q439" s="55" t="str">
        <f>IF(ISBLANK('Prediction Log'!$N439), "",IF('Prediction Log'!$M439&lt;&gt;'Prediction Log'!$H439, "Y", IF(AND('Prediction Log'!$M439='Prediction Log'!$H439, ABS((-1*'Prediction Log'!$P439))&gt;ABS('Prediction Log'!$D439)), "Y", IF('Prediction Log'!$D439='Prediction Log'!$P439, "PUSH", "N"))))</f>
        <v/>
      </c>
      <c r="R439" s="56" t="str">
        <f>IF(ISBLANK('Prediction Log'!$M439), "",IF('Prediction Log'!$P439&lt;'Prediction Log'!$D439, "Y", IF('Prediction Log'!$P439='Prediction Log'!$D439, "PUSH", "N")))</f>
        <v/>
      </c>
      <c r="S439" s="56" t="str">
        <f>IF(ISBLANK('Prediction Log'!$M439), "",IF('Prediction Log'!$P439&lt;'Prediction Log'!$E439, "Y", IF('Prediction Log'!$P439='Prediction Log'!$E439, "PUSH", "N")))</f>
        <v/>
      </c>
      <c r="T439" s="66" t="str">
        <f>IF(ISBLANK('Prediction Log'!$M439), "",IF('Prediction Log'!$J439='Prediction Log'!$M439, "Y", "N"))</f>
        <v/>
      </c>
      <c r="U439" s="57" t="str">
        <f>IF(ISBLANK('Prediction Log'!$M439),"",IF('Prediction Log'!$M439='Prediction Log'!$H439, "Y", "N"))</f>
        <v/>
      </c>
      <c r="V439" s="52" t="str">
        <f>IF(ISBLANK('Prediction Log'!$M439), "",IF('Prediction Log'!$H439&lt;&gt;'Prediction Log'!$M439, "Y",IF(AND('Prediction Log'!$D439&gt;0, 'Prediction Log'!$P439&gt;'Prediction Log'!$D439), "Y", IF(AND('Prediction Log'!$D439&lt;0, 'Prediction Log'!$P439&lt;'Prediction Log'!$D439), "Y", IF('Prediction Log'!$P439='Prediction Log'!$D439, "PUSH", "N")))))</f>
        <v/>
      </c>
      <c r="W439" s="53" t="str">
        <f>IF(ISBLANK('Prediction Log'!$M439), "",IF(AND('Prediction Log'!$U439="Y", 'Prediction Log'!$V439="Y"), "Y", "N"))</f>
        <v/>
      </c>
      <c r="X439" s="54" t="str">
        <f>IF(ISBLANK('Prediction Log'!$M439),"",IF('Prediction Log'!$M439='Prediction Log'!$I439, "Y", "N"))</f>
        <v/>
      </c>
      <c r="Y439" s="54" t="str">
        <f>IF(ISBLANK('Prediction Log'!$M439), "", IF('Prediction Log'!$Z439="N", "N", "Y"))</f>
        <v/>
      </c>
      <c r="Z439" s="54" t="str">
        <f>IF(ISBLANK('Prediction Log'!$M439), "",IF('Prediction Log'!$I439&lt;&gt;'Prediction Log'!$M439, "Y",IF(AND('Prediction Log'!$E439&gt;0, 'Prediction Log'!$P439&gt;'Prediction Log'!$E439), "Y", IF(AND('Prediction Log'!$E439&lt;0, 'Prediction Log'!$P439&lt;'Prediction Log'!$E439), "Y", IF('Prediction Log'!$P439='Prediction Log'!$E439, "PUSH", "N")))))</f>
        <v/>
      </c>
      <c r="AA439" s="54" t="str">
        <f>IF(ISBLANK('Prediction Log'!$M439), "",IF(AND('Prediction Log'!$X439="Y", 'Prediction Log'!$Z439="Y"), "Y", "N"))</f>
        <v/>
      </c>
      <c r="AB439" s="53" t="str">
        <f>IF(ISBLANK('Prediction Log'!$M439), "",IF('Prediction Log'!$D439&gt;0, 'Prediction Log'!$P439-'Prediction Log'!$D439, IF('Prediction Log'!$D439&lt;0, -'Prediction Log'!$P439+'Prediction Log'!$D439, "NA")))</f>
        <v/>
      </c>
      <c r="AC439" s="53" t="str">
        <f>IF(ISBLANK('Prediction Log'!$M439), "",ABS('Prediction Log'!$AB439))</f>
        <v/>
      </c>
      <c r="AD439" s="54" t="str">
        <f>IF(ISBLANK('Prediction Log'!$M439), "",IF('Prediction Log'!$E439&gt;0, 'Prediction Log'!$P439-'Prediction Log'!$E439, IF('Prediction Log'!$E439&lt;0, -'Prediction Log'!$P439+'Prediction Log'!$E439, "NA")))</f>
        <v/>
      </c>
      <c r="AE439" s="54" t="str">
        <f>IF(ISBLANK('Prediction Log'!$M439), "",ABS('Prediction Log'!$AD439))</f>
        <v/>
      </c>
    </row>
    <row r="440" spans="1:31" x14ac:dyDescent="0.45">
      <c r="A440" t="str">
        <f>IF(ISBLANK(Games!$B440), "",Games!A440)</f>
        <v/>
      </c>
      <c r="B440" t="str">
        <f>IF(ISBLANK(Games!$B440), "",Games!B440)</f>
        <v/>
      </c>
      <c r="C440" t="str">
        <f>IF(ISBLANK(Games!$B440), "",Games!C440)</f>
        <v/>
      </c>
      <c r="D440" t="str">
        <f>IF(ISBLANK(Games!$B440), "",Games!D440)</f>
        <v/>
      </c>
      <c r="E440" t="str">
        <f>IF(ISBLANK(Games!$B440), "",Games!E440)</f>
        <v/>
      </c>
      <c r="F440" s="30">
        <f>'Calc - Win Probability'!N440</f>
        <v>0</v>
      </c>
      <c r="G440" s="28">
        <f>Games!H440</f>
        <v>0</v>
      </c>
      <c r="H440" s="64" t="str">
        <f>IF(ISBLANK(Games!B440), "", IF('Prediction Log'!$D440&lt;0, 'Prediction Log'!$B440, 'Prediction Log'!$C440))</f>
        <v/>
      </c>
      <c r="I440" s="60" t="str">
        <f>IF(ISBLANK(Games!$B440), "",Games!F440)</f>
        <v/>
      </c>
      <c r="J440" s="60" t="str">
        <f>IF('Prediction Log'!$F440&gt;0.5, 'Prediction Log'!$B440, IF('Prediction Log'!$F440&lt;0.5, 'Prediction Log'!$C440, "PICK"))</f>
        <v/>
      </c>
      <c r="K440" s="62" t="str">
        <f>IF(ISBLANK(Games!B440), "",IF('Prediction Log'!$J440='Prediction Log'!$B440, 'Prediction Log'!$F440, 1-'Prediction Log'!$F440))</f>
        <v/>
      </c>
      <c r="L440" s="28" t="str">
        <f>IF(ISBLANK(Games!$B440), "",Games!I440)</f>
        <v/>
      </c>
      <c r="P440" s="48" t="str">
        <f>IF(ISBLANK('Prediction Log'!$N440), "",'Prediction Log'!$O440-'Prediction Log'!$N440)</f>
        <v/>
      </c>
      <c r="Q440" s="55" t="str">
        <f>IF(ISBLANK('Prediction Log'!$N440), "",IF('Prediction Log'!$M440&lt;&gt;'Prediction Log'!$H440, "Y", IF(AND('Prediction Log'!$M440='Prediction Log'!$H440, ABS((-1*'Prediction Log'!$P440))&gt;ABS('Prediction Log'!$D440)), "Y", IF('Prediction Log'!$D440='Prediction Log'!$P440, "PUSH", "N"))))</f>
        <v/>
      </c>
      <c r="R440" s="56" t="str">
        <f>IF(ISBLANK('Prediction Log'!$M440), "",IF('Prediction Log'!$P440&lt;'Prediction Log'!$D440, "Y", IF('Prediction Log'!$P440='Prediction Log'!$D440, "PUSH", "N")))</f>
        <v/>
      </c>
      <c r="S440" s="56" t="str">
        <f>IF(ISBLANK('Prediction Log'!$M440), "",IF('Prediction Log'!$P440&lt;'Prediction Log'!$E440, "Y", IF('Prediction Log'!$P440='Prediction Log'!$E440, "PUSH", "N")))</f>
        <v/>
      </c>
      <c r="T440" s="66" t="str">
        <f>IF(ISBLANK('Prediction Log'!$M440), "",IF('Prediction Log'!$J440='Prediction Log'!$M440, "Y", "N"))</f>
        <v/>
      </c>
      <c r="U440" s="57" t="str">
        <f>IF(ISBLANK('Prediction Log'!$M440),"",IF('Prediction Log'!$M440='Prediction Log'!$H440, "Y", "N"))</f>
        <v/>
      </c>
      <c r="V440" s="52" t="str">
        <f>IF(ISBLANK('Prediction Log'!$M440), "",IF('Prediction Log'!$H440&lt;&gt;'Prediction Log'!$M440, "Y",IF(AND('Prediction Log'!$D440&gt;0, 'Prediction Log'!$P440&gt;'Prediction Log'!$D440), "Y", IF(AND('Prediction Log'!$D440&lt;0, 'Prediction Log'!$P440&lt;'Prediction Log'!$D440), "Y", IF('Prediction Log'!$P440='Prediction Log'!$D440, "PUSH", "N")))))</f>
        <v/>
      </c>
      <c r="W440" s="53" t="str">
        <f>IF(ISBLANK('Prediction Log'!$M440), "",IF(AND('Prediction Log'!$U440="Y", 'Prediction Log'!$V440="Y"), "Y", "N"))</f>
        <v/>
      </c>
      <c r="X440" s="54" t="str">
        <f>IF(ISBLANK('Prediction Log'!$M440),"",IF('Prediction Log'!$M440='Prediction Log'!$I440, "Y", "N"))</f>
        <v/>
      </c>
      <c r="Y440" s="54" t="str">
        <f>IF(ISBLANK('Prediction Log'!$M440), "", IF('Prediction Log'!$Z440="N", "N", "Y"))</f>
        <v/>
      </c>
      <c r="Z440" s="54" t="str">
        <f>IF(ISBLANK('Prediction Log'!$M440), "",IF('Prediction Log'!$I440&lt;&gt;'Prediction Log'!$M440, "Y",IF(AND('Prediction Log'!$E440&gt;0, 'Prediction Log'!$P440&gt;'Prediction Log'!$E440), "Y", IF(AND('Prediction Log'!$E440&lt;0, 'Prediction Log'!$P440&lt;'Prediction Log'!$E440), "Y", IF('Prediction Log'!$P440='Prediction Log'!$E440, "PUSH", "N")))))</f>
        <v/>
      </c>
      <c r="AA440" s="54" t="str">
        <f>IF(ISBLANK('Prediction Log'!$M440), "",IF(AND('Prediction Log'!$X440="Y", 'Prediction Log'!$Z440="Y"), "Y", "N"))</f>
        <v/>
      </c>
      <c r="AB440" s="53" t="str">
        <f>IF(ISBLANK('Prediction Log'!$M440), "",IF('Prediction Log'!$D440&gt;0, 'Prediction Log'!$P440-'Prediction Log'!$D440, IF('Prediction Log'!$D440&lt;0, -'Prediction Log'!$P440+'Prediction Log'!$D440, "NA")))</f>
        <v/>
      </c>
      <c r="AC440" s="53" t="str">
        <f>IF(ISBLANK('Prediction Log'!$M440), "",ABS('Prediction Log'!$AB440))</f>
        <v/>
      </c>
      <c r="AD440" s="54" t="str">
        <f>IF(ISBLANK('Prediction Log'!$M440), "",IF('Prediction Log'!$E440&gt;0, 'Prediction Log'!$P440-'Prediction Log'!$E440, IF('Prediction Log'!$E440&lt;0, -'Prediction Log'!$P440+'Prediction Log'!$E440, "NA")))</f>
        <v/>
      </c>
      <c r="AE440" s="54" t="str">
        <f>IF(ISBLANK('Prediction Log'!$M440), "",ABS('Prediction Log'!$AD440))</f>
        <v/>
      </c>
    </row>
    <row r="441" spans="1:31" x14ac:dyDescent="0.45">
      <c r="A441" t="str">
        <f>IF(ISBLANK(Games!$B441), "",Games!A441)</f>
        <v/>
      </c>
      <c r="B441" t="str">
        <f>IF(ISBLANK(Games!$B441), "",Games!B441)</f>
        <v/>
      </c>
      <c r="C441" t="str">
        <f>IF(ISBLANK(Games!$B441), "",Games!C441)</f>
        <v/>
      </c>
      <c r="D441" t="str">
        <f>IF(ISBLANK(Games!$B441), "",Games!D441)</f>
        <v/>
      </c>
      <c r="E441" t="str">
        <f>IF(ISBLANK(Games!$B441), "",Games!E441)</f>
        <v/>
      </c>
      <c r="F441" s="30">
        <f>'Calc - Win Probability'!N441</f>
        <v>0</v>
      </c>
      <c r="G441" s="28">
        <f>Games!H441</f>
        <v>0</v>
      </c>
      <c r="H441" s="64" t="str">
        <f>IF(ISBLANK(Games!B441), "", IF('Prediction Log'!$D441&lt;0, 'Prediction Log'!$B441, 'Prediction Log'!$C441))</f>
        <v/>
      </c>
      <c r="I441" s="60" t="str">
        <f>IF(ISBLANK(Games!$B441), "",Games!F441)</f>
        <v/>
      </c>
      <c r="J441" s="60" t="str">
        <f>IF('Prediction Log'!$F441&gt;0.5, 'Prediction Log'!$B441, IF('Prediction Log'!$F441&lt;0.5, 'Prediction Log'!$C441, "PICK"))</f>
        <v/>
      </c>
      <c r="K441" s="62" t="str">
        <f>IF(ISBLANK(Games!B441), "",IF('Prediction Log'!$J441='Prediction Log'!$B441, 'Prediction Log'!$F441, 1-'Prediction Log'!$F441))</f>
        <v/>
      </c>
      <c r="L441" s="28" t="str">
        <f>IF(ISBLANK(Games!$B441), "",Games!I441)</f>
        <v/>
      </c>
      <c r="P441" s="48" t="str">
        <f>IF(ISBLANK('Prediction Log'!$N441), "",'Prediction Log'!$O441-'Prediction Log'!$N441)</f>
        <v/>
      </c>
      <c r="Q441" s="55" t="str">
        <f>IF(ISBLANK('Prediction Log'!$N441), "",IF('Prediction Log'!$M441&lt;&gt;'Prediction Log'!$H441, "Y", IF(AND('Prediction Log'!$M441='Prediction Log'!$H441, ABS((-1*'Prediction Log'!$P441))&gt;ABS('Prediction Log'!$D441)), "Y", IF('Prediction Log'!$D441='Prediction Log'!$P441, "PUSH", "N"))))</f>
        <v/>
      </c>
      <c r="R441" s="56" t="str">
        <f>IF(ISBLANK('Prediction Log'!$M441), "",IF('Prediction Log'!$P441&lt;'Prediction Log'!$D441, "Y", IF('Prediction Log'!$P441='Prediction Log'!$D441, "PUSH", "N")))</f>
        <v/>
      </c>
      <c r="S441" s="56" t="str">
        <f>IF(ISBLANK('Prediction Log'!$M441), "",IF('Prediction Log'!$P441&lt;'Prediction Log'!$E441, "Y", IF('Prediction Log'!$P441='Prediction Log'!$E441, "PUSH", "N")))</f>
        <v/>
      </c>
      <c r="T441" s="66" t="str">
        <f>IF(ISBLANK('Prediction Log'!$M441), "",IF('Prediction Log'!$J441='Prediction Log'!$M441, "Y", "N"))</f>
        <v/>
      </c>
      <c r="U441" s="57" t="str">
        <f>IF(ISBLANK('Prediction Log'!$M441),"",IF('Prediction Log'!$M441='Prediction Log'!$H441, "Y", "N"))</f>
        <v/>
      </c>
      <c r="V441" s="52" t="str">
        <f>IF(ISBLANK('Prediction Log'!$M441), "",IF('Prediction Log'!$H441&lt;&gt;'Prediction Log'!$M441, "Y",IF(AND('Prediction Log'!$D441&gt;0, 'Prediction Log'!$P441&gt;'Prediction Log'!$D441), "Y", IF(AND('Prediction Log'!$D441&lt;0, 'Prediction Log'!$P441&lt;'Prediction Log'!$D441), "Y", IF('Prediction Log'!$P441='Prediction Log'!$D441, "PUSH", "N")))))</f>
        <v/>
      </c>
      <c r="W441" s="53" t="str">
        <f>IF(ISBLANK('Prediction Log'!$M441), "",IF(AND('Prediction Log'!$U441="Y", 'Prediction Log'!$V441="Y"), "Y", "N"))</f>
        <v/>
      </c>
      <c r="X441" s="54" t="str">
        <f>IF(ISBLANK('Prediction Log'!$M441),"",IF('Prediction Log'!$M441='Prediction Log'!$I441, "Y", "N"))</f>
        <v/>
      </c>
      <c r="Y441" s="54" t="str">
        <f>IF(ISBLANK('Prediction Log'!$M441), "", IF('Prediction Log'!$Z441="N", "N", "Y"))</f>
        <v/>
      </c>
      <c r="Z441" s="54" t="str">
        <f>IF(ISBLANK('Prediction Log'!$M441), "",IF('Prediction Log'!$I441&lt;&gt;'Prediction Log'!$M441, "Y",IF(AND('Prediction Log'!$E441&gt;0, 'Prediction Log'!$P441&gt;'Prediction Log'!$E441), "Y", IF(AND('Prediction Log'!$E441&lt;0, 'Prediction Log'!$P441&lt;'Prediction Log'!$E441), "Y", IF('Prediction Log'!$P441='Prediction Log'!$E441, "PUSH", "N")))))</f>
        <v/>
      </c>
      <c r="AA441" s="54" t="str">
        <f>IF(ISBLANK('Prediction Log'!$M441), "",IF(AND('Prediction Log'!$X441="Y", 'Prediction Log'!$Z441="Y"), "Y", "N"))</f>
        <v/>
      </c>
      <c r="AB441" s="53" t="str">
        <f>IF(ISBLANK('Prediction Log'!$M441), "",IF('Prediction Log'!$D441&gt;0, 'Prediction Log'!$P441-'Prediction Log'!$D441, IF('Prediction Log'!$D441&lt;0, -'Prediction Log'!$P441+'Prediction Log'!$D441, "NA")))</f>
        <v/>
      </c>
      <c r="AC441" s="53" t="str">
        <f>IF(ISBLANK('Prediction Log'!$M441), "",ABS('Prediction Log'!$AB441))</f>
        <v/>
      </c>
      <c r="AD441" s="54" t="str">
        <f>IF(ISBLANK('Prediction Log'!$M441), "",IF('Prediction Log'!$E441&gt;0, 'Prediction Log'!$P441-'Prediction Log'!$E441, IF('Prediction Log'!$E441&lt;0, -'Prediction Log'!$P441+'Prediction Log'!$E441, "NA")))</f>
        <v/>
      </c>
      <c r="AE441" s="54" t="str">
        <f>IF(ISBLANK('Prediction Log'!$M441), "",ABS('Prediction Log'!$AD441))</f>
        <v/>
      </c>
    </row>
    <row r="442" spans="1:31" x14ac:dyDescent="0.45">
      <c r="A442" t="str">
        <f>IF(ISBLANK(Games!$B442), "",Games!A442)</f>
        <v/>
      </c>
      <c r="B442" t="str">
        <f>IF(ISBLANK(Games!$B442), "",Games!B442)</f>
        <v/>
      </c>
      <c r="C442" t="str">
        <f>IF(ISBLANK(Games!$B442), "",Games!C442)</f>
        <v/>
      </c>
      <c r="D442" t="str">
        <f>IF(ISBLANK(Games!$B442), "",Games!D442)</f>
        <v/>
      </c>
      <c r="E442" t="str">
        <f>IF(ISBLANK(Games!$B442), "",Games!E442)</f>
        <v/>
      </c>
      <c r="F442" s="30">
        <f>'Calc - Win Probability'!N442</f>
        <v>0</v>
      </c>
      <c r="G442" s="28">
        <f>Games!H442</f>
        <v>0</v>
      </c>
      <c r="H442" s="64" t="str">
        <f>IF(ISBLANK(Games!B442), "", IF('Prediction Log'!$D442&lt;0, 'Prediction Log'!$B442, 'Prediction Log'!$C442))</f>
        <v/>
      </c>
      <c r="I442" s="60" t="str">
        <f>IF(ISBLANK(Games!$B442), "",Games!F442)</f>
        <v/>
      </c>
      <c r="J442" s="60" t="str">
        <f>IF('Prediction Log'!$F442&gt;0.5, 'Prediction Log'!$B442, IF('Prediction Log'!$F442&lt;0.5, 'Prediction Log'!$C442, "PICK"))</f>
        <v/>
      </c>
      <c r="K442" s="62" t="str">
        <f>IF(ISBLANK(Games!B442), "",IF('Prediction Log'!$J442='Prediction Log'!$B442, 'Prediction Log'!$F442, 1-'Prediction Log'!$F442))</f>
        <v/>
      </c>
      <c r="L442" s="28" t="str">
        <f>IF(ISBLANK(Games!$B442), "",Games!I442)</f>
        <v/>
      </c>
      <c r="P442" s="48" t="str">
        <f>IF(ISBLANK('Prediction Log'!$N442), "",'Prediction Log'!$O442-'Prediction Log'!$N442)</f>
        <v/>
      </c>
      <c r="Q442" s="55" t="str">
        <f>IF(ISBLANK('Prediction Log'!$N442), "",IF('Prediction Log'!$M442&lt;&gt;'Prediction Log'!$H442, "Y", IF(AND('Prediction Log'!$M442='Prediction Log'!$H442, ABS((-1*'Prediction Log'!$P442))&gt;ABS('Prediction Log'!$D442)), "Y", IF('Prediction Log'!$D442='Prediction Log'!$P442, "PUSH", "N"))))</f>
        <v/>
      </c>
      <c r="R442" s="56" t="str">
        <f>IF(ISBLANK('Prediction Log'!$M442), "",IF('Prediction Log'!$P442&lt;'Prediction Log'!$D442, "Y", IF('Prediction Log'!$P442='Prediction Log'!$D442, "PUSH", "N")))</f>
        <v/>
      </c>
      <c r="S442" s="56" t="str">
        <f>IF(ISBLANK('Prediction Log'!$M442), "",IF('Prediction Log'!$P442&lt;'Prediction Log'!$E442, "Y", IF('Prediction Log'!$P442='Prediction Log'!$E442, "PUSH", "N")))</f>
        <v/>
      </c>
      <c r="T442" s="66" t="str">
        <f>IF(ISBLANK('Prediction Log'!$M442), "",IF('Prediction Log'!$J442='Prediction Log'!$M442, "Y", "N"))</f>
        <v/>
      </c>
      <c r="U442" s="57" t="str">
        <f>IF(ISBLANK('Prediction Log'!$M442),"",IF('Prediction Log'!$M442='Prediction Log'!$H442, "Y", "N"))</f>
        <v/>
      </c>
      <c r="V442" s="52" t="str">
        <f>IF(ISBLANK('Prediction Log'!$M442), "",IF('Prediction Log'!$H442&lt;&gt;'Prediction Log'!$M442, "Y",IF(AND('Prediction Log'!$D442&gt;0, 'Prediction Log'!$P442&gt;'Prediction Log'!$D442), "Y", IF(AND('Prediction Log'!$D442&lt;0, 'Prediction Log'!$P442&lt;'Prediction Log'!$D442), "Y", IF('Prediction Log'!$P442='Prediction Log'!$D442, "PUSH", "N")))))</f>
        <v/>
      </c>
      <c r="W442" s="53" t="str">
        <f>IF(ISBLANK('Prediction Log'!$M442), "",IF(AND('Prediction Log'!$U442="Y", 'Prediction Log'!$V442="Y"), "Y", "N"))</f>
        <v/>
      </c>
      <c r="X442" s="54" t="str">
        <f>IF(ISBLANK('Prediction Log'!$M442),"",IF('Prediction Log'!$M442='Prediction Log'!$I442, "Y", "N"))</f>
        <v/>
      </c>
      <c r="Y442" s="54" t="str">
        <f>IF(ISBLANK('Prediction Log'!$M442), "", IF('Prediction Log'!$Z442="N", "N", "Y"))</f>
        <v/>
      </c>
      <c r="Z442" s="54" t="str">
        <f>IF(ISBLANK('Prediction Log'!$M442), "",IF('Prediction Log'!$I442&lt;&gt;'Prediction Log'!$M442, "Y",IF(AND('Prediction Log'!$E442&gt;0, 'Prediction Log'!$P442&gt;'Prediction Log'!$E442), "Y", IF(AND('Prediction Log'!$E442&lt;0, 'Prediction Log'!$P442&lt;'Prediction Log'!$E442), "Y", IF('Prediction Log'!$P442='Prediction Log'!$E442, "PUSH", "N")))))</f>
        <v/>
      </c>
      <c r="AA442" s="54" t="str">
        <f>IF(ISBLANK('Prediction Log'!$M442), "",IF(AND('Prediction Log'!$X442="Y", 'Prediction Log'!$Z442="Y"), "Y", "N"))</f>
        <v/>
      </c>
      <c r="AB442" s="53" t="str">
        <f>IF(ISBLANK('Prediction Log'!$M442), "",IF('Prediction Log'!$D442&gt;0, 'Prediction Log'!$P442-'Prediction Log'!$D442, IF('Prediction Log'!$D442&lt;0, -'Prediction Log'!$P442+'Prediction Log'!$D442, "NA")))</f>
        <v/>
      </c>
      <c r="AC442" s="53" t="str">
        <f>IF(ISBLANK('Prediction Log'!$M442), "",ABS('Prediction Log'!$AB442))</f>
        <v/>
      </c>
      <c r="AD442" s="54" t="str">
        <f>IF(ISBLANK('Prediction Log'!$M442), "",IF('Prediction Log'!$E442&gt;0, 'Prediction Log'!$P442-'Prediction Log'!$E442, IF('Prediction Log'!$E442&lt;0, -'Prediction Log'!$P442+'Prediction Log'!$E442, "NA")))</f>
        <v/>
      </c>
      <c r="AE442" s="54" t="str">
        <f>IF(ISBLANK('Prediction Log'!$M442), "",ABS('Prediction Log'!$AD442))</f>
        <v/>
      </c>
    </row>
    <row r="443" spans="1:31" x14ac:dyDescent="0.45">
      <c r="A443" t="str">
        <f>IF(ISBLANK(Games!$B443), "",Games!A443)</f>
        <v/>
      </c>
      <c r="B443" t="str">
        <f>IF(ISBLANK(Games!$B443), "",Games!B443)</f>
        <v/>
      </c>
      <c r="C443" t="str">
        <f>IF(ISBLANK(Games!$B443), "",Games!C443)</f>
        <v/>
      </c>
      <c r="D443" t="str">
        <f>IF(ISBLANK(Games!$B443), "",Games!D443)</f>
        <v/>
      </c>
      <c r="E443" t="str">
        <f>IF(ISBLANK(Games!$B443), "",Games!E443)</f>
        <v/>
      </c>
      <c r="F443" s="30">
        <f>'Calc - Win Probability'!N443</f>
        <v>0</v>
      </c>
      <c r="G443" s="28">
        <f>Games!H443</f>
        <v>0</v>
      </c>
      <c r="H443" s="64" t="str">
        <f>IF(ISBLANK(Games!B443), "", IF('Prediction Log'!$D443&lt;0, 'Prediction Log'!$B443, 'Prediction Log'!$C443))</f>
        <v/>
      </c>
      <c r="I443" s="60" t="str">
        <f>IF(ISBLANK(Games!$B443), "",Games!F443)</f>
        <v/>
      </c>
      <c r="J443" s="60" t="str">
        <f>IF('Prediction Log'!$F443&gt;0.5, 'Prediction Log'!$B443, IF('Prediction Log'!$F443&lt;0.5, 'Prediction Log'!$C443, "PICK"))</f>
        <v/>
      </c>
      <c r="K443" s="62" t="str">
        <f>IF(ISBLANK(Games!B443), "",IF('Prediction Log'!$J443='Prediction Log'!$B443, 'Prediction Log'!$F443, 1-'Prediction Log'!$F443))</f>
        <v/>
      </c>
      <c r="L443" s="28" t="str">
        <f>IF(ISBLANK(Games!$B443), "",Games!I443)</f>
        <v/>
      </c>
      <c r="P443" s="48" t="str">
        <f>IF(ISBLANK('Prediction Log'!$N443), "",'Prediction Log'!$O443-'Prediction Log'!$N443)</f>
        <v/>
      </c>
      <c r="Q443" s="55" t="str">
        <f>IF(ISBLANK('Prediction Log'!$N443), "",IF('Prediction Log'!$M443&lt;&gt;'Prediction Log'!$H443, "Y", IF(AND('Prediction Log'!$M443='Prediction Log'!$H443, ABS((-1*'Prediction Log'!$P443))&gt;ABS('Prediction Log'!$D443)), "Y", IF('Prediction Log'!$D443='Prediction Log'!$P443, "PUSH", "N"))))</f>
        <v/>
      </c>
      <c r="R443" s="56" t="str">
        <f>IF(ISBLANK('Prediction Log'!$M443), "",IF('Prediction Log'!$P443&lt;'Prediction Log'!$D443, "Y", IF('Prediction Log'!$P443='Prediction Log'!$D443, "PUSH", "N")))</f>
        <v/>
      </c>
      <c r="S443" s="56" t="str">
        <f>IF(ISBLANK('Prediction Log'!$M443), "",IF('Prediction Log'!$P443&lt;'Prediction Log'!$E443, "Y", IF('Prediction Log'!$P443='Prediction Log'!$E443, "PUSH", "N")))</f>
        <v/>
      </c>
      <c r="T443" s="66" t="str">
        <f>IF(ISBLANK('Prediction Log'!$M443), "",IF('Prediction Log'!$J443='Prediction Log'!$M443, "Y", "N"))</f>
        <v/>
      </c>
      <c r="U443" s="57" t="str">
        <f>IF(ISBLANK('Prediction Log'!$M443),"",IF('Prediction Log'!$M443='Prediction Log'!$H443, "Y", "N"))</f>
        <v/>
      </c>
      <c r="V443" s="52" t="str">
        <f>IF(ISBLANK('Prediction Log'!$M443), "",IF('Prediction Log'!$H443&lt;&gt;'Prediction Log'!$M443, "Y",IF(AND('Prediction Log'!$D443&gt;0, 'Prediction Log'!$P443&gt;'Prediction Log'!$D443), "Y", IF(AND('Prediction Log'!$D443&lt;0, 'Prediction Log'!$P443&lt;'Prediction Log'!$D443), "Y", IF('Prediction Log'!$P443='Prediction Log'!$D443, "PUSH", "N")))))</f>
        <v/>
      </c>
      <c r="W443" s="53" t="str">
        <f>IF(ISBLANK('Prediction Log'!$M443), "",IF(AND('Prediction Log'!$U443="Y", 'Prediction Log'!$V443="Y"), "Y", "N"))</f>
        <v/>
      </c>
      <c r="X443" s="54" t="str">
        <f>IF(ISBLANK('Prediction Log'!$M443),"",IF('Prediction Log'!$M443='Prediction Log'!$I443, "Y", "N"))</f>
        <v/>
      </c>
      <c r="Y443" s="54" t="str">
        <f>IF(ISBLANK('Prediction Log'!$M443), "", IF('Prediction Log'!$Z443="N", "N", "Y"))</f>
        <v/>
      </c>
      <c r="Z443" s="54" t="str">
        <f>IF(ISBLANK('Prediction Log'!$M443), "",IF('Prediction Log'!$I443&lt;&gt;'Prediction Log'!$M443, "Y",IF(AND('Prediction Log'!$E443&gt;0, 'Prediction Log'!$P443&gt;'Prediction Log'!$E443), "Y", IF(AND('Prediction Log'!$E443&lt;0, 'Prediction Log'!$P443&lt;'Prediction Log'!$E443), "Y", IF('Prediction Log'!$P443='Prediction Log'!$E443, "PUSH", "N")))))</f>
        <v/>
      </c>
      <c r="AA443" s="54" t="str">
        <f>IF(ISBLANK('Prediction Log'!$M443), "",IF(AND('Prediction Log'!$X443="Y", 'Prediction Log'!$Z443="Y"), "Y", "N"))</f>
        <v/>
      </c>
      <c r="AB443" s="53" t="str">
        <f>IF(ISBLANK('Prediction Log'!$M443), "",IF('Prediction Log'!$D443&gt;0, 'Prediction Log'!$P443-'Prediction Log'!$D443, IF('Prediction Log'!$D443&lt;0, -'Prediction Log'!$P443+'Prediction Log'!$D443, "NA")))</f>
        <v/>
      </c>
      <c r="AC443" s="53" t="str">
        <f>IF(ISBLANK('Prediction Log'!$M443), "",ABS('Prediction Log'!$AB443))</f>
        <v/>
      </c>
      <c r="AD443" s="54" t="str">
        <f>IF(ISBLANK('Prediction Log'!$M443), "",IF('Prediction Log'!$E443&gt;0, 'Prediction Log'!$P443-'Prediction Log'!$E443, IF('Prediction Log'!$E443&lt;0, -'Prediction Log'!$P443+'Prediction Log'!$E443, "NA")))</f>
        <v/>
      </c>
      <c r="AE443" s="54" t="str">
        <f>IF(ISBLANK('Prediction Log'!$M443), "",ABS('Prediction Log'!$AD443))</f>
        <v/>
      </c>
    </row>
    <row r="444" spans="1:31" x14ac:dyDescent="0.45">
      <c r="A444" t="str">
        <f>IF(ISBLANK(Games!$B444), "",Games!A444)</f>
        <v/>
      </c>
      <c r="B444" t="str">
        <f>IF(ISBLANK(Games!$B444), "",Games!B444)</f>
        <v/>
      </c>
      <c r="C444" t="str">
        <f>IF(ISBLANK(Games!$B444), "",Games!C444)</f>
        <v/>
      </c>
      <c r="D444" t="str">
        <f>IF(ISBLANK(Games!$B444), "",Games!D444)</f>
        <v/>
      </c>
      <c r="E444" t="str">
        <f>IF(ISBLANK(Games!$B444), "",Games!E444)</f>
        <v/>
      </c>
      <c r="F444" s="30">
        <f>'Calc - Win Probability'!N444</f>
        <v>0</v>
      </c>
      <c r="G444" s="28">
        <f>Games!H444</f>
        <v>0</v>
      </c>
      <c r="H444" s="64" t="str">
        <f>IF(ISBLANK(Games!B444), "", IF('Prediction Log'!$D444&lt;0, 'Prediction Log'!$B444, 'Prediction Log'!$C444))</f>
        <v/>
      </c>
      <c r="I444" s="60" t="str">
        <f>IF(ISBLANK(Games!$B444), "",Games!F444)</f>
        <v/>
      </c>
      <c r="J444" s="60" t="str">
        <f>IF('Prediction Log'!$F444&gt;0.5, 'Prediction Log'!$B444, IF('Prediction Log'!$F444&lt;0.5, 'Prediction Log'!$C444, "PICK"))</f>
        <v/>
      </c>
      <c r="K444" s="62" t="str">
        <f>IF(ISBLANK(Games!B444), "",IF('Prediction Log'!$J444='Prediction Log'!$B444, 'Prediction Log'!$F444, 1-'Prediction Log'!$F444))</f>
        <v/>
      </c>
      <c r="L444" s="28" t="str">
        <f>IF(ISBLANK(Games!$B444), "",Games!I444)</f>
        <v/>
      </c>
      <c r="P444" s="48" t="str">
        <f>IF(ISBLANK('Prediction Log'!$N444), "",'Prediction Log'!$O444-'Prediction Log'!$N444)</f>
        <v/>
      </c>
      <c r="Q444" s="55" t="str">
        <f>IF(ISBLANK('Prediction Log'!$N444), "",IF('Prediction Log'!$M444&lt;&gt;'Prediction Log'!$H444, "Y", IF(AND('Prediction Log'!$M444='Prediction Log'!$H444, ABS((-1*'Prediction Log'!$P444))&gt;ABS('Prediction Log'!$D444)), "Y", IF('Prediction Log'!$D444='Prediction Log'!$P444, "PUSH", "N"))))</f>
        <v/>
      </c>
      <c r="R444" s="56" t="str">
        <f>IF(ISBLANK('Prediction Log'!$M444), "",IF('Prediction Log'!$P444&lt;'Prediction Log'!$D444, "Y", IF('Prediction Log'!$P444='Prediction Log'!$D444, "PUSH", "N")))</f>
        <v/>
      </c>
      <c r="S444" s="56" t="str">
        <f>IF(ISBLANK('Prediction Log'!$M444), "",IF('Prediction Log'!$P444&lt;'Prediction Log'!$E444, "Y", IF('Prediction Log'!$P444='Prediction Log'!$E444, "PUSH", "N")))</f>
        <v/>
      </c>
      <c r="T444" s="66" t="str">
        <f>IF(ISBLANK('Prediction Log'!$M444), "",IF('Prediction Log'!$J444='Prediction Log'!$M444, "Y", "N"))</f>
        <v/>
      </c>
      <c r="U444" s="57" t="str">
        <f>IF(ISBLANK('Prediction Log'!$M444),"",IF('Prediction Log'!$M444='Prediction Log'!$H444, "Y", "N"))</f>
        <v/>
      </c>
      <c r="V444" s="52" t="str">
        <f>IF(ISBLANK('Prediction Log'!$M444), "",IF('Prediction Log'!$H444&lt;&gt;'Prediction Log'!$M444, "Y",IF(AND('Prediction Log'!$D444&gt;0, 'Prediction Log'!$P444&gt;'Prediction Log'!$D444), "Y", IF(AND('Prediction Log'!$D444&lt;0, 'Prediction Log'!$P444&lt;'Prediction Log'!$D444), "Y", IF('Prediction Log'!$P444='Prediction Log'!$D444, "PUSH", "N")))))</f>
        <v/>
      </c>
      <c r="W444" s="53" t="str">
        <f>IF(ISBLANK('Prediction Log'!$M444), "",IF(AND('Prediction Log'!$U444="Y", 'Prediction Log'!$V444="Y"), "Y", "N"))</f>
        <v/>
      </c>
      <c r="X444" s="54" t="str">
        <f>IF(ISBLANK('Prediction Log'!$M444),"",IF('Prediction Log'!$M444='Prediction Log'!$I444, "Y", "N"))</f>
        <v/>
      </c>
      <c r="Y444" s="54" t="str">
        <f>IF(ISBLANK('Prediction Log'!$M444), "", IF('Prediction Log'!$Z444="N", "N", "Y"))</f>
        <v/>
      </c>
      <c r="Z444" s="54" t="str">
        <f>IF(ISBLANK('Prediction Log'!$M444), "",IF('Prediction Log'!$I444&lt;&gt;'Prediction Log'!$M444, "Y",IF(AND('Prediction Log'!$E444&gt;0, 'Prediction Log'!$P444&gt;'Prediction Log'!$E444), "Y", IF(AND('Prediction Log'!$E444&lt;0, 'Prediction Log'!$P444&lt;'Prediction Log'!$E444), "Y", IF('Prediction Log'!$P444='Prediction Log'!$E444, "PUSH", "N")))))</f>
        <v/>
      </c>
      <c r="AA444" s="54" t="str">
        <f>IF(ISBLANK('Prediction Log'!$M444), "",IF(AND('Prediction Log'!$X444="Y", 'Prediction Log'!$Z444="Y"), "Y", "N"))</f>
        <v/>
      </c>
      <c r="AB444" s="53" t="str">
        <f>IF(ISBLANK('Prediction Log'!$M444), "",IF('Prediction Log'!$D444&gt;0, 'Prediction Log'!$P444-'Prediction Log'!$D444, IF('Prediction Log'!$D444&lt;0, -'Prediction Log'!$P444+'Prediction Log'!$D444, "NA")))</f>
        <v/>
      </c>
      <c r="AC444" s="53" t="str">
        <f>IF(ISBLANK('Prediction Log'!$M444), "",ABS('Prediction Log'!$AB444))</f>
        <v/>
      </c>
      <c r="AD444" s="54" t="str">
        <f>IF(ISBLANK('Prediction Log'!$M444), "",IF('Prediction Log'!$E444&gt;0, 'Prediction Log'!$P444-'Prediction Log'!$E444, IF('Prediction Log'!$E444&lt;0, -'Prediction Log'!$P444+'Prediction Log'!$E444, "NA")))</f>
        <v/>
      </c>
      <c r="AE444" s="54" t="str">
        <f>IF(ISBLANK('Prediction Log'!$M444), "",ABS('Prediction Log'!$AD444))</f>
        <v/>
      </c>
    </row>
    <row r="445" spans="1:31" x14ac:dyDescent="0.45">
      <c r="A445" t="str">
        <f>IF(ISBLANK(Games!$B445), "",Games!A445)</f>
        <v/>
      </c>
      <c r="B445" t="str">
        <f>IF(ISBLANK(Games!$B445), "",Games!B445)</f>
        <v/>
      </c>
      <c r="C445" t="str">
        <f>IF(ISBLANK(Games!$B445), "",Games!C445)</f>
        <v/>
      </c>
      <c r="D445" t="str">
        <f>IF(ISBLANK(Games!$B445), "",Games!D445)</f>
        <v/>
      </c>
      <c r="E445" t="str">
        <f>IF(ISBLANK(Games!$B445), "",Games!E445)</f>
        <v/>
      </c>
      <c r="F445" s="30">
        <f>'Calc - Win Probability'!N445</f>
        <v>0</v>
      </c>
      <c r="G445" s="28">
        <f>Games!H445</f>
        <v>0</v>
      </c>
      <c r="H445" s="64" t="str">
        <f>IF(ISBLANK(Games!B445), "", IF('Prediction Log'!$D445&lt;0, 'Prediction Log'!$B445, 'Prediction Log'!$C445))</f>
        <v/>
      </c>
      <c r="I445" s="60" t="str">
        <f>IF(ISBLANK(Games!$B445), "",Games!F445)</f>
        <v/>
      </c>
      <c r="J445" s="60" t="str">
        <f>IF('Prediction Log'!$F445&gt;0.5, 'Prediction Log'!$B445, IF('Prediction Log'!$F445&lt;0.5, 'Prediction Log'!$C445, "PICK"))</f>
        <v/>
      </c>
      <c r="K445" s="62" t="str">
        <f>IF(ISBLANK(Games!B445), "",IF('Prediction Log'!$J445='Prediction Log'!$B445, 'Prediction Log'!$F445, 1-'Prediction Log'!$F445))</f>
        <v/>
      </c>
      <c r="L445" s="28" t="str">
        <f>IF(ISBLANK(Games!$B445), "",Games!I445)</f>
        <v/>
      </c>
      <c r="P445" s="48" t="str">
        <f>IF(ISBLANK('Prediction Log'!$N445), "",'Prediction Log'!$O445-'Prediction Log'!$N445)</f>
        <v/>
      </c>
      <c r="Q445" s="55" t="str">
        <f>IF(ISBLANK('Prediction Log'!$N445), "",IF('Prediction Log'!$M445&lt;&gt;'Prediction Log'!$H445, "Y", IF(AND('Prediction Log'!$M445='Prediction Log'!$H445, ABS((-1*'Prediction Log'!$P445))&gt;ABS('Prediction Log'!$D445)), "Y", IF('Prediction Log'!$D445='Prediction Log'!$P445, "PUSH", "N"))))</f>
        <v/>
      </c>
      <c r="R445" s="56" t="str">
        <f>IF(ISBLANK('Prediction Log'!$M445), "",IF('Prediction Log'!$P445&lt;'Prediction Log'!$D445, "Y", IF('Prediction Log'!$P445='Prediction Log'!$D445, "PUSH", "N")))</f>
        <v/>
      </c>
      <c r="S445" s="56" t="str">
        <f>IF(ISBLANK('Prediction Log'!$M445), "",IF('Prediction Log'!$P445&lt;'Prediction Log'!$E445, "Y", IF('Prediction Log'!$P445='Prediction Log'!$E445, "PUSH", "N")))</f>
        <v/>
      </c>
      <c r="T445" s="66" t="str">
        <f>IF(ISBLANK('Prediction Log'!$M445), "",IF('Prediction Log'!$J445='Prediction Log'!$M445, "Y", "N"))</f>
        <v/>
      </c>
      <c r="U445" s="57" t="str">
        <f>IF(ISBLANK('Prediction Log'!$M445),"",IF('Prediction Log'!$M445='Prediction Log'!$H445, "Y", "N"))</f>
        <v/>
      </c>
      <c r="V445" s="52" t="str">
        <f>IF(ISBLANK('Prediction Log'!$M445), "",IF('Prediction Log'!$H445&lt;&gt;'Prediction Log'!$M445, "Y",IF(AND('Prediction Log'!$D445&gt;0, 'Prediction Log'!$P445&gt;'Prediction Log'!$D445), "Y", IF(AND('Prediction Log'!$D445&lt;0, 'Prediction Log'!$P445&lt;'Prediction Log'!$D445), "Y", IF('Prediction Log'!$P445='Prediction Log'!$D445, "PUSH", "N")))))</f>
        <v/>
      </c>
      <c r="W445" s="53" t="str">
        <f>IF(ISBLANK('Prediction Log'!$M445), "",IF(AND('Prediction Log'!$U445="Y", 'Prediction Log'!$V445="Y"), "Y", "N"))</f>
        <v/>
      </c>
      <c r="X445" s="54" t="str">
        <f>IF(ISBLANK('Prediction Log'!$M445),"",IF('Prediction Log'!$M445='Prediction Log'!$I445, "Y", "N"))</f>
        <v/>
      </c>
      <c r="Y445" s="54" t="str">
        <f>IF(ISBLANK('Prediction Log'!$M445), "", IF('Prediction Log'!$Z445="N", "N", "Y"))</f>
        <v/>
      </c>
      <c r="Z445" s="54" t="str">
        <f>IF(ISBLANK('Prediction Log'!$M445), "",IF('Prediction Log'!$I445&lt;&gt;'Prediction Log'!$M445, "Y",IF(AND('Prediction Log'!$E445&gt;0, 'Prediction Log'!$P445&gt;'Prediction Log'!$E445), "Y", IF(AND('Prediction Log'!$E445&lt;0, 'Prediction Log'!$P445&lt;'Prediction Log'!$E445), "Y", IF('Prediction Log'!$P445='Prediction Log'!$E445, "PUSH", "N")))))</f>
        <v/>
      </c>
      <c r="AA445" s="54" t="str">
        <f>IF(ISBLANK('Prediction Log'!$M445), "",IF(AND('Prediction Log'!$X445="Y", 'Prediction Log'!$Z445="Y"), "Y", "N"))</f>
        <v/>
      </c>
      <c r="AB445" s="53" t="str">
        <f>IF(ISBLANK('Prediction Log'!$M445), "",IF('Prediction Log'!$D445&gt;0, 'Prediction Log'!$P445-'Prediction Log'!$D445, IF('Prediction Log'!$D445&lt;0, -'Prediction Log'!$P445+'Prediction Log'!$D445, "NA")))</f>
        <v/>
      </c>
      <c r="AC445" s="53" t="str">
        <f>IF(ISBLANK('Prediction Log'!$M445), "",ABS('Prediction Log'!$AB445))</f>
        <v/>
      </c>
      <c r="AD445" s="54" t="str">
        <f>IF(ISBLANK('Prediction Log'!$M445), "",IF('Prediction Log'!$E445&gt;0, 'Prediction Log'!$P445-'Prediction Log'!$E445, IF('Prediction Log'!$E445&lt;0, -'Prediction Log'!$P445+'Prediction Log'!$E445, "NA")))</f>
        <v/>
      </c>
      <c r="AE445" s="54" t="str">
        <f>IF(ISBLANK('Prediction Log'!$M445), "",ABS('Prediction Log'!$AD445))</f>
        <v/>
      </c>
    </row>
    <row r="446" spans="1:31" x14ac:dyDescent="0.45">
      <c r="A446" t="str">
        <f>IF(ISBLANK(Games!$B446), "",Games!A446)</f>
        <v/>
      </c>
      <c r="B446" t="str">
        <f>IF(ISBLANK(Games!$B446), "",Games!B446)</f>
        <v/>
      </c>
      <c r="C446" t="str">
        <f>IF(ISBLANK(Games!$B446), "",Games!C446)</f>
        <v/>
      </c>
      <c r="D446" t="str">
        <f>IF(ISBLANK(Games!$B446), "",Games!D446)</f>
        <v/>
      </c>
      <c r="E446" t="str">
        <f>IF(ISBLANK(Games!$B446), "",Games!E446)</f>
        <v/>
      </c>
      <c r="F446" s="30">
        <f>'Calc - Win Probability'!N446</f>
        <v>0</v>
      </c>
      <c r="G446" s="28">
        <f>Games!H446</f>
        <v>0</v>
      </c>
      <c r="H446" s="64" t="str">
        <f>IF(ISBLANK(Games!B446), "", IF('Prediction Log'!$D446&lt;0, 'Prediction Log'!$B446, 'Prediction Log'!$C446))</f>
        <v/>
      </c>
      <c r="I446" s="60" t="str">
        <f>IF(ISBLANK(Games!$B446), "",Games!F446)</f>
        <v/>
      </c>
      <c r="J446" s="60" t="str">
        <f>IF('Prediction Log'!$F446&gt;0.5, 'Prediction Log'!$B446, IF('Prediction Log'!$F446&lt;0.5, 'Prediction Log'!$C446, "PICK"))</f>
        <v/>
      </c>
      <c r="K446" s="62" t="str">
        <f>IF(ISBLANK(Games!B446), "",IF('Prediction Log'!$J446='Prediction Log'!$B446, 'Prediction Log'!$F446, 1-'Prediction Log'!$F446))</f>
        <v/>
      </c>
      <c r="L446" s="28" t="str">
        <f>IF(ISBLANK(Games!$B446), "",Games!I446)</f>
        <v/>
      </c>
      <c r="P446" s="48" t="str">
        <f>IF(ISBLANK('Prediction Log'!$N446), "",'Prediction Log'!$O446-'Prediction Log'!$N446)</f>
        <v/>
      </c>
      <c r="Q446" s="55" t="str">
        <f>IF(ISBLANK('Prediction Log'!$N446), "",IF('Prediction Log'!$M446&lt;&gt;'Prediction Log'!$H446, "Y", IF(AND('Prediction Log'!$M446='Prediction Log'!$H446, ABS((-1*'Prediction Log'!$P446))&gt;ABS('Prediction Log'!$D446)), "Y", IF('Prediction Log'!$D446='Prediction Log'!$P446, "PUSH", "N"))))</f>
        <v/>
      </c>
      <c r="R446" s="56" t="str">
        <f>IF(ISBLANK('Prediction Log'!$M446), "",IF('Prediction Log'!$P446&lt;'Prediction Log'!$D446, "Y", IF('Prediction Log'!$P446='Prediction Log'!$D446, "PUSH", "N")))</f>
        <v/>
      </c>
      <c r="S446" s="56" t="str">
        <f>IF(ISBLANK('Prediction Log'!$M446), "",IF('Prediction Log'!$P446&lt;'Prediction Log'!$E446, "Y", IF('Prediction Log'!$P446='Prediction Log'!$E446, "PUSH", "N")))</f>
        <v/>
      </c>
      <c r="T446" s="66" t="str">
        <f>IF(ISBLANK('Prediction Log'!$M446), "",IF('Prediction Log'!$J446='Prediction Log'!$M446, "Y", "N"))</f>
        <v/>
      </c>
      <c r="U446" s="57" t="str">
        <f>IF(ISBLANK('Prediction Log'!$M446),"",IF('Prediction Log'!$M446='Prediction Log'!$H446, "Y", "N"))</f>
        <v/>
      </c>
      <c r="V446" s="52" t="str">
        <f>IF(ISBLANK('Prediction Log'!$M446), "",IF('Prediction Log'!$H446&lt;&gt;'Prediction Log'!$M446, "Y",IF(AND('Prediction Log'!$D446&gt;0, 'Prediction Log'!$P446&gt;'Prediction Log'!$D446), "Y", IF(AND('Prediction Log'!$D446&lt;0, 'Prediction Log'!$P446&lt;'Prediction Log'!$D446), "Y", IF('Prediction Log'!$P446='Prediction Log'!$D446, "PUSH", "N")))))</f>
        <v/>
      </c>
      <c r="W446" s="53" t="str">
        <f>IF(ISBLANK('Prediction Log'!$M446), "",IF(AND('Prediction Log'!$U446="Y", 'Prediction Log'!$V446="Y"), "Y", "N"))</f>
        <v/>
      </c>
      <c r="X446" s="54" t="str">
        <f>IF(ISBLANK('Prediction Log'!$M446),"",IF('Prediction Log'!$M446='Prediction Log'!$I446, "Y", "N"))</f>
        <v/>
      </c>
      <c r="Y446" s="54" t="str">
        <f>IF(ISBLANK('Prediction Log'!$M446), "", IF('Prediction Log'!$Z446="N", "N", "Y"))</f>
        <v/>
      </c>
      <c r="Z446" s="54" t="str">
        <f>IF(ISBLANK('Prediction Log'!$M446), "",IF('Prediction Log'!$I446&lt;&gt;'Prediction Log'!$M446, "Y",IF(AND('Prediction Log'!$E446&gt;0, 'Prediction Log'!$P446&gt;'Prediction Log'!$E446), "Y", IF(AND('Prediction Log'!$E446&lt;0, 'Prediction Log'!$P446&lt;'Prediction Log'!$E446), "Y", IF('Prediction Log'!$P446='Prediction Log'!$E446, "PUSH", "N")))))</f>
        <v/>
      </c>
      <c r="AA446" s="54" t="str">
        <f>IF(ISBLANK('Prediction Log'!$M446), "",IF(AND('Prediction Log'!$X446="Y", 'Prediction Log'!$Z446="Y"), "Y", "N"))</f>
        <v/>
      </c>
      <c r="AB446" s="53" t="str">
        <f>IF(ISBLANK('Prediction Log'!$M446), "",IF('Prediction Log'!$D446&gt;0, 'Prediction Log'!$P446-'Prediction Log'!$D446, IF('Prediction Log'!$D446&lt;0, -'Prediction Log'!$P446+'Prediction Log'!$D446, "NA")))</f>
        <v/>
      </c>
      <c r="AC446" s="53" t="str">
        <f>IF(ISBLANK('Prediction Log'!$M446), "",ABS('Prediction Log'!$AB446))</f>
        <v/>
      </c>
      <c r="AD446" s="54" t="str">
        <f>IF(ISBLANK('Prediction Log'!$M446), "",IF('Prediction Log'!$E446&gt;0, 'Prediction Log'!$P446-'Prediction Log'!$E446, IF('Prediction Log'!$E446&lt;0, -'Prediction Log'!$P446+'Prediction Log'!$E446, "NA")))</f>
        <v/>
      </c>
      <c r="AE446" s="54" t="str">
        <f>IF(ISBLANK('Prediction Log'!$M446), "",ABS('Prediction Log'!$AD446))</f>
        <v/>
      </c>
    </row>
    <row r="447" spans="1:31" x14ac:dyDescent="0.45">
      <c r="A447" t="str">
        <f>IF(ISBLANK(Games!$B447), "",Games!A447)</f>
        <v/>
      </c>
      <c r="B447" t="str">
        <f>IF(ISBLANK(Games!$B447), "",Games!B447)</f>
        <v/>
      </c>
      <c r="C447" t="str">
        <f>IF(ISBLANK(Games!$B447), "",Games!C447)</f>
        <v/>
      </c>
      <c r="D447" t="str">
        <f>IF(ISBLANK(Games!$B447), "",Games!D447)</f>
        <v/>
      </c>
      <c r="E447" t="str">
        <f>IF(ISBLANK(Games!$B447), "",Games!E447)</f>
        <v/>
      </c>
      <c r="F447" s="30">
        <f>'Calc - Win Probability'!N447</f>
        <v>0</v>
      </c>
      <c r="G447" s="28">
        <f>Games!H447</f>
        <v>0</v>
      </c>
      <c r="H447" s="64" t="str">
        <f>IF(ISBLANK(Games!B447), "", IF('Prediction Log'!$D447&lt;0, 'Prediction Log'!$B447, 'Prediction Log'!$C447))</f>
        <v/>
      </c>
      <c r="I447" s="60" t="str">
        <f>IF(ISBLANK(Games!$B447), "",Games!F447)</f>
        <v/>
      </c>
      <c r="J447" s="60" t="str">
        <f>IF('Prediction Log'!$F447&gt;0.5, 'Prediction Log'!$B447, IF('Prediction Log'!$F447&lt;0.5, 'Prediction Log'!$C447, "PICK"))</f>
        <v/>
      </c>
      <c r="K447" s="62" t="str">
        <f>IF(ISBLANK(Games!B447), "",IF('Prediction Log'!$J447='Prediction Log'!$B447, 'Prediction Log'!$F447, 1-'Prediction Log'!$F447))</f>
        <v/>
      </c>
      <c r="L447" s="28" t="str">
        <f>IF(ISBLANK(Games!$B447), "",Games!I447)</f>
        <v/>
      </c>
      <c r="P447" s="48" t="str">
        <f>IF(ISBLANK('Prediction Log'!$N447), "",'Prediction Log'!$O447-'Prediction Log'!$N447)</f>
        <v/>
      </c>
      <c r="Q447" s="55" t="str">
        <f>IF(ISBLANK('Prediction Log'!$N447), "",IF('Prediction Log'!$M447&lt;&gt;'Prediction Log'!$H447, "Y", IF(AND('Prediction Log'!$M447='Prediction Log'!$H447, ABS((-1*'Prediction Log'!$P447))&gt;ABS('Prediction Log'!$D447)), "Y", IF('Prediction Log'!$D447='Prediction Log'!$P447, "PUSH", "N"))))</f>
        <v/>
      </c>
      <c r="R447" s="56" t="str">
        <f>IF(ISBLANK('Prediction Log'!$M447), "",IF('Prediction Log'!$P447&lt;'Prediction Log'!$D447, "Y", IF('Prediction Log'!$P447='Prediction Log'!$D447, "PUSH", "N")))</f>
        <v/>
      </c>
      <c r="S447" s="56" t="str">
        <f>IF(ISBLANK('Prediction Log'!$M447), "",IF('Prediction Log'!$P447&lt;'Prediction Log'!$E447, "Y", IF('Prediction Log'!$P447='Prediction Log'!$E447, "PUSH", "N")))</f>
        <v/>
      </c>
      <c r="T447" s="66" t="str">
        <f>IF(ISBLANK('Prediction Log'!$M447), "",IF('Prediction Log'!$J447='Prediction Log'!$M447, "Y", "N"))</f>
        <v/>
      </c>
      <c r="U447" s="57" t="str">
        <f>IF(ISBLANK('Prediction Log'!$M447),"",IF('Prediction Log'!$M447='Prediction Log'!$H447, "Y", "N"))</f>
        <v/>
      </c>
      <c r="V447" s="52" t="str">
        <f>IF(ISBLANK('Prediction Log'!$M447), "",IF('Prediction Log'!$H447&lt;&gt;'Prediction Log'!$M447, "Y",IF(AND('Prediction Log'!$D447&gt;0, 'Prediction Log'!$P447&gt;'Prediction Log'!$D447), "Y", IF(AND('Prediction Log'!$D447&lt;0, 'Prediction Log'!$P447&lt;'Prediction Log'!$D447), "Y", IF('Prediction Log'!$P447='Prediction Log'!$D447, "PUSH", "N")))))</f>
        <v/>
      </c>
      <c r="W447" s="53" t="str">
        <f>IF(ISBLANK('Prediction Log'!$M447), "",IF(AND('Prediction Log'!$U447="Y", 'Prediction Log'!$V447="Y"), "Y", "N"))</f>
        <v/>
      </c>
      <c r="X447" s="54" t="str">
        <f>IF(ISBLANK('Prediction Log'!$M447),"",IF('Prediction Log'!$M447='Prediction Log'!$I447, "Y", "N"))</f>
        <v/>
      </c>
      <c r="Y447" s="54" t="str">
        <f>IF(ISBLANK('Prediction Log'!$M447), "", IF('Prediction Log'!$Z447="N", "N", "Y"))</f>
        <v/>
      </c>
      <c r="Z447" s="54" t="str">
        <f>IF(ISBLANK('Prediction Log'!$M447), "",IF('Prediction Log'!$I447&lt;&gt;'Prediction Log'!$M447, "Y",IF(AND('Prediction Log'!$E447&gt;0, 'Prediction Log'!$P447&gt;'Prediction Log'!$E447), "Y", IF(AND('Prediction Log'!$E447&lt;0, 'Prediction Log'!$P447&lt;'Prediction Log'!$E447), "Y", IF('Prediction Log'!$P447='Prediction Log'!$E447, "PUSH", "N")))))</f>
        <v/>
      </c>
      <c r="AA447" s="54" t="str">
        <f>IF(ISBLANK('Prediction Log'!$M447), "",IF(AND('Prediction Log'!$X447="Y", 'Prediction Log'!$Z447="Y"), "Y", "N"))</f>
        <v/>
      </c>
      <c r="AB447" s="53" t="str">
        <f>IF(ISBLANK('Prediction Log'!$M447), "",IF('Prediction Log'!$D447&gt;0, 'Prediction Log'!$P447-'Prediction Log'!$D447, IF('Prediction Log'!$D447&lt;0, -'Prediction Log'!$P447+'Prediction Log'!$D447, "NA")))</f>
        <v/>
      </c>
      <c r="AC447" s="53" t="str">
        <f>IF(ISBLANK('Prediction Log'!$M447), "",ABS('Prediction Log'!$AB447))</f>
        <v/>
      </c>
      <c r="AD447" s="54" t="str">
        <f>IF(ISBLANK('Prediction Log'!$M447), "",IF('Prediction Log'!$E447&gt;0, 'Prediction Log'!$P447-'Prediction Log'!$E447, IF('Prediction Log'!$E447&lt;0, -'Prediction Log'!$P447+'Prediction Log'!$E447, "NA")))</f>
        <v/>
      </c>
      <c r="AE447" s="54" t="str">
        <f>IF(ISBLANK('Prediction Log'!$M447), "",ABS('Prediction Log'!$AD447))</f>
        <v/>
      </c>
    </row>
    <row r="448" spans="1:31" x14ac:dyDescent="0.45">
      <c r="A448" t="str">
        <f>IF(ISBLANK(Games!$B448), "",Games!A448)</f>
        <v/>
      </c>
      <c r="B448" t="str">
        <f>IF(ISBLANK(Games!$B448), "",Games!B448)</f>
        <v/>
      </c>
      <c r="C448" t="str">
        <f>IF(ISBLANK(Games!$B448), "",Games!C448)</f>
        <v/>
      </c>
      <c r="D448" t="str">
        <f>IF(ISBLANK(Games!$B448), "",Games!D448)</f>
        <v/>
      </c>
      <c r="E448" t="str">
        <f>IF(ISBLANK(Games!$B448), "",Games!E448)</f>
        <v/>
      </c>
      <c r="F448" s="30">
        <f>'Calc - Win Probability'!N448</f>
        <v>0</v>
      </c>
      <c r="G448" s="28">
        <f>Games!H448</f>
        <v>0</v>
      </c>
      <c r="H448" s="64" t="str">
        <f>IF(ISBLANK(Games!B448), "", IF('Prediction Log'!$D448&lt;0, 'Prediction Log'!$B448, 'Prediction Log'!$C448))</f>
        <v/>
      </c>
      <c r="I448" s="60" t="str">
        <f>IF(ISBLANK(Games!$B448), "",Games!F448)</f>
        <v/>
      </c>
      <c r="J448" s="60" t="str">
        <f>IF('Prediction Log'!$F448&gt;0.5, 'Prediction Log'!$B448, IF('Prediction Log'!$F448&lt;0.5, 'Prediction Log'!$C448, "PICK"))</f>
        <v/>
      </c>
      <c r="K448" s="62" t="str">
        <f>IF(ISBLANK(Games!B448), "",IF('Prediction Log'!$J448='Prediction Log'!$B448, 'Prediction Log'!$F448, 1-'Prediction Log'!$F448))</f>
        <v/>
      </c>
      <c r="L448" s="28" t="str">
        <f>IF(ISBLANK(Games!$B448), "",Games!I448)</f>
        <v/>
      </c>
      <c r="P448" s="48" t="str">
        <f>IF(ISBLANK('Prediction Log'!$N448), "",'Prediction Log'!$O448-'Prediction Log'!$N448)</f>
        <v/>
      </c>
      <c r="Q448" s="55" t="str">
        <f>IF(ISBLANK('Prediction Log'!$N448), "",IF('Prediction Log'!$M448&lt;&gt;'Prediction Log'!$H448, "Y", IF(AND('Prediction Log'!$M448='Prediction Log'!$H448, ABS((-1*'Prediction Log'!$P448))&gt;ABS('Prediction Log'!$D448)), "Y", IF('Prediction Log'!$D448='Prediction Log'!$P448, "PUSH", "N"))))</f>
        <v/>
      </c>
      <c r="R448" s="56" t="str">
        <f>IF(ISBLANK('Prediction Log'!$M448), "",IF('Prediction Log'!$P448&lt;'Prediction Log'!$D448, "Y", IF('Prediction Log'!$P448='Prediction Log'!$D448, "PUSH", "N")))</f>
        <v/>
      </c>
      <c r="S448" s="56" t="str">
        <f>IF(ISBLANK('Prediction Log'!$M448), "",IF('Prediction Log'!$P448&lt;'Prediction Log'!$E448, "Y", IF('Prediction Log'!$P448='Prediction Log'!$E448, "PUSH", "N")))</f>
        <v/>
      </c>
      <c r="T448" s="66" t="str">
        <f>IF(ISBLANK('Prediction Log'!$M448), "",IF('Prediction Log'!$J448='Prediction Log'!$M448, "Y", "N"))</f>
        <v/>
      </c>
      <c r="U448" s="57" t="str">
        <f>IF(ISBLANK('Prediction Log'!$M448),"",IF('Prediction Log'!$M448='Prediction Log'!$H448, "Y", "N"))</f>
        <v/>
      </c>
      <c r="V448" s="52" t="str">
        <f>IF(ISBLANK('Prediction Log'!$M448), "",IF('Prediction Log'!$H448&lt;&gt;'Prediction Log'!$M448, "Y",IF(AND('Prediction Log'!$D448&gt;0, 'Prediction Log'!$P448&gt;'Prediction Log'!$D448), "Y", IF(AND('Prediction Log'!$D448&lt;0, 'Prediction Log'!$P448&lt;'Prediction Log'!$D448), "Y", IF('Prediction Log'!$P448='Prediction Log'!$D448, "PUSH", "N")))))</f>
        <v/>
      </c>
      <c r="W448" s="53" t="str">
        <f>IF(ISBLANK('Prediction Log'!$M448), "",IF(AND('Prediction Log'!$U448="Y", 'Prediction Log'!$V448="Y"), "Y", "N"))</f>
        <v/>
      </c>
      <c r="X448" s="54" t="str">
        <f>IF(ISBLANK('Prediction Log'!$M448),"",IF('Prediction Log'!$M448='Prediction Log'!$I448, "Y", "N"))</f>
        <v/>
      </c>
      <c r="Y448" s="54" t="str">
        <f>IF(ISBLANK('Prediction Log'!$M448), "", IF('Prediction Log'!$Z448="N", "N", "Y"))</f>
        <v/>
      </c>
      <c r="Z448" s="54" t="str">
        <f>IF(ISBLANK('Prediction Log'!$M448), "",IF('Prediction Log'!$I448&lt;&gt;'Prediction Log'!$M448, "Y",IF(AND('Prediction Log'!$E448&gt;0, 'Prediction Log'!$P448&gt;'Prediction Log'!$E448), "Y", IF(AND('Prediction Log'!$E448&lt;0, 'Prediction Log'!$P448&lt;'Prediction Log'!$E448), "Y", IF('Prediction Log'!$P448='Prediction Log'!$E448, "PUSH", "N")))))</f>
        <v/>
      </c>
      <c r="AA448" s="54" t="str">
        <f>IF(ISBLANK('Prediction Log'!$M448), "",IF(AND('Prediction Log'!$X448="Y", 'Prediction Log'!$Z448="Y"), "Y", "N"))</f>
        <v/>
      </c>
      <c r="AB448" s="53" t="str">
        <f>IF(ISBLANK('Prediction Log'!$M448), "",IF('Prediction Log'!$D448&gt;0, 'Prediction Log'!$P448-'Prediction Log'!$D448, IF('Prediction Log'!$D448&lt;0, -'Prediction Log'!$P448+'Prediction Log'!$D448, "NA")))</f>
        <v/>
      </c>
      <c r="AC448" s="53" t="str">
        <f>IF(ISBLANK('Prediction Log'!$M448), "",ABS('Prediction Log'!$AB448))</f>
        <v/>
      </c>
      <c r="AD448" s="54" t="str">
        <f>IF(ISBLANK('Prediction Log'!$M448), "",IF('Prediction Log'!$E448&gt;0, 'Prediction Log'!$P448-'Prediction Log'!$E448, IF('Prediction Log'!$E448&lt;0, -'Prediction Log'!$P448+'Prediction Log'!$E448, "NA")))</f>
        <v/>
      </c>
      <c r="AE448" s="54" t="str">
        <f>IF(ISBLANK('Prediction Log'!$M448), "",ABS('Prediction Log'!$AD448))</f>
        <v/>
      </c>
    </row>
    <row r="449" spans="1:31" x14ac:dyDescent="0.45">
      <c r="A449" t="str">
        <f>IF(ISBLANK(Games!$B449), "",Games!A449)</f>
        <v/>
      </c>
      <c r="B449" t="str">
        <f>IF(ISBLANK(Games!$B449), "",Games!B449)</f>
        <v/>
      </c>
      <c r="C449" t="str">
        <f>IF(ISBLANK(Games!$B449), "",Games!C449)</f>
        <v/>
      </c>
      <c r="D449" t="str">
        <f>IF(ISBLANK(Games!$B449), "",Games!D449)</f>
        <v/>
      </c>
      <c r="E449" t="str">
        <f>IF(ISBLANK(Games!$B449), "",Games!E449)</f>
        <v/>
      </c>
      <c r="F449" s="30">
        <f>'Calc - Win Probability'!N449</f>
        <v>0</v>
      </c>
      <c r="G449" s="28">
        <f>Games!H449</f>
        <v>0</v>
      </c>
      <c r="H449" s="64" t="str">
        <f>IF(ISBLANK(Games!B449), "", IF('Prediction Log'!$D449&lt;0, 'Prediction Log'!$B449, 'Prediction Log'!$C449))</f>
        <v/>
      </c>
      <c r="I449" s="60" t="str">
        <f>IF(ISBLANK(Games!$B449), "",Games!F449)</f>
        <v/>
      </c>
      <c r="J449" s="60" t="str">
        <f>IF('Prediction Log'!$F449&gt;0.5, 'Prediction Log'!$B449, IF('Prediction Log'!$F449&lt;0.5, 'Prediction Log'!$C449, "PICK"))</f>
        <v/>
      </c>
      <c r="K449" s="62" t="str">
        <f>IF(ISBLANK(Games!B449), "",IF('Prediction Log'!$J449='Prediction Log'!$B449, 'Prediction Log'!$F449, 1-'Prediction Log'!$F449))</f>
        <v/>
      </c>
      <c r="L449" s="28" t="str">
        <f>IF(ISBLANK(Games!$B449), "",Games!I449)</f>
        <v/>
      </c>
      <c r="P449" s="48" t="str">
        <f>IF(ISBLANK('Prediction Log'!$N449), "",'Prediction Log'!$O449-'Prediction Log'!$N449)</f>
        <v/>
      </c>
      <c r="Q449" s="55" t="str">
        <f>IF(ISBLANK('Prediction Log'!$N449), "",IF('Prediction Log'!$M449&lt;&gt;'Prediction Log'!$H449, "Y", IF(AND('Prediction Log'!$M449='Prediction Log'!$H449, ABS((-1*'Prediction Log'!$P449))&gt;ABS('Prediction Log'!$D449)), "Y", IF('Prediction Log'!$D449='Prediction Log'!$P449, "PUSH", "N"))))</f>
        <v/>
      </c>
      <c r="R449" s="56" t="str">
        <f>IF(ISBLANK('Prediction Log'!$M449), "",IF('Prediction Log'!$P449&lt;'Prediction Log'!$D449, "Y", IF('Prediction Log'!$P449='Prediction Log'!$D449, "PUSH", "N")))</f>
        <v/>
      </c>
      <c r="S449" s="56" t="str">
        <f>IF(ISBLANK('Prediction Log'!$M449), "",IF('Prediction Log'!$P449&lt;'Prediction Log'!$E449, "Y", IF('Prediction Log'!$P449='Prediction Log'!$E449, "PUSH", "N")))</f>
        <v/>
      </c>
      <c r="T449" s="66" t="str">
        <f>IF(ISBLANK('Prediction Log'!$M449), "",IF('Prediction Log'!$J449='Prediction Log'!$M449, "Y", "N"))</f>
        <v/>
      </c>
      <c r="U449" s="57" t="str">
        <f>IF(ISBLANK('Prediction Log'!$M449),"",IF('Prediction Log'!$M449='Prediction Log'!$H449, "Y", "N"))</f>
        <v/>
      </c>
      <c r="V449" s="52" t="str">
        <f>IF(ISBLANK('Prediction Log'!$M449), "",IF('Prediction Log'!$H449&lt;&gt;'Prediction Log'!$M449, "Y",IF(AND('Prediction Log'!$D449&gt;0, 'Prediction Log'!$P449&gt;'Prediction Log'!$D449), "Y", IF(AND('Prediction Log'!$D449&lt;0, 'Prediction Log'!$P449&lt;'Prediction Log'!$D449), "Y", IF('Prediction Log'!$P449='Prediction Log'!$D449, "PUSH", "N")))))</f>
        <v/>
      </c>
      <c r="W449" s="53" t="str">
        <f>IF(ISBLANK('Prediction Log'!$M449), "",IF(AND('Prediction Log'!$U449="Y", 'Prediction Log'!$V449="Y"), "Y", "N"))</f>
        <v/>
      </c>
      <c r="X449" s="54" t="str">
        <f>IF(ISBLANK('Prediction Log'!$M449),"",IF('Prediction Log'!$M449='Prediction Log'!$I449, "Y", "N"))</f>
        <v/>
      </c>
      <c r="Y449" s="54" t="str">
        <f>IF(ISBLANK('Prediction Log'!$M449), "", IF('Prediction Log'!$Z449="N", "N", "Y"))</f>
        <v/>
      </c>
      <c r="Z449" s="54" t="str">
        <f>IF(ISBLANK('Prediction Log'!$M449), "",IF('Prediction Log'!$I449&lt;&gt;'Prediction Log'!$M449, "Y",IF(AND('Prediction Log'!$E449&gt;0, 'Prediction Log'!$P449&gt;'Prediction Log'!$E449), "Y", IF(AND('Prediction Log'!$E449&lt;0, 'Prediction Log'!$P449&lt;'Prediction Log'!$E449), "Y", IF('Prediction Log'!$P449='Prediction Log'!$E449, "PUSH", "N")))))</f>
        <v/>
      </c>
      <c r="AA449" s="54" t="str">
        <f>IF(ISBLANK('Prediction Log'!$M449), "",IF(AND('Prediction Log'!$X449="Y", 'Prediction Log'!$Z449="Y"), "Y", "N"))</f>
        <v/>
      </c>
      <c r="AB449" s="53" t="str">
        <f>IF(ISBLANK('Prediction Log'!$M449), "",IF('Prediction Log'!$D449&gt;0, 'Prediction Log'!$P449-'Prediction Log'!$D449, IF('Prediction Log'!$D449&lt;0, -'Prediction Log'!$P449+'Prediction Log'!$D449, "NA")))</f>
        <v/>
      </c>
      <c r="AC449" s="53" t="str">
        <f>IF(ISBLANK('Prediction Log'!$M449), "",ABS('Prediction Log'!$AB449))</f>
        <v/>
      </c>
      <c r="AD449" s="54" t="str">
        <f>IF(ISBLANK('Prediction Log'!$M449), "",IF('Prediction Log'!$E449&gt;0, 'Prediction Log'!$P449-'Prediction Log'!$E449, IF('Prediction Log'!$E449&lt;0, -'Prediction Log'!$P449+'Prediction Log'!$E449, "NA")))</f>
        <v/>
      </c>
      <c r="AE449" s="54" t="str">
        <f>IF(ISBLANK('Prediction Log'!$M449), "",ABS('Prediction Log'!$AD449))</f>
        <v/>
      </c>
    </row>
    <row r="450" spans="1:31" x14ac:dyDescent="0.45">
      <c r="A450" t="str">
        <f>IF(ISBLANK(Games!$B450), "",Games!A450)</f>
        <v/>
      </c>
      <c r="B450" t="str">
        <f>IF(ISBLANK(Games!$B450), "",Games!B450)</f>
        <v/>
      </c>
      <c r="C450" t="str">
        <f>IF(ISBLANK(Games!$B450), "",Games!C450)</f>
        <v/>
      </c>
      <c r="D450" t="str">
        <f>IF(ISBLANK(Games!$B450), "",Games!D450)</f>
        <v/>
      </c>
      <c r="E450" t="str">
        <f>IF(ISBLANK(Games!$B450), "",Games!E450)</f>
        <v/>
      </c>
      <c r="F450" s="30">
        <f>'Calc - Win Probability'!N450</f>
        <v>0</v>
      </c>
      <c r="G450" s="28">
        <f>Games!H450</f>
        <v>0</v>
      </c>
      <c r="H450" s="64" t="str">
        <f>IF(ISBLANK(Games!B450), "", IF('Prediction Log'!$D450&lt;0, 'Prediction Log'!$B450, 'Prediction Log'!$C450))</f>
        <v/>
      </c>
      <c r="I450" s="60" t="str">
        <f>IF(ISBLANK(Games!$B450), "",Games!F450)</f>
        <v/>
      </c>
      <c r="J450" s="60" t="str">
        <f>IF('Prediction Log'!$F450&gt;0.5, 'Prediction Log'!$B450, IF('Prediction Log'!$F450&lt;0.5, 'Prediction Log'!$C450, "PICK"))</f>
        <v/>
      </c>
      <c r="K450" s="62" t="str">
        <f>IF(ISBLANK(Games!B450), "",IF('Prediction Log'!$J450='Prediction Log'!$B450, 'Prediction Log'!$F450, 1-'Prediction Log'!$F450))</f>
        <v/>
      </c>
      <c r="L450" s="28" t="str">
        <f>IF(ISBLANK(Games!$B450), "",Games!I450)</f>
        <v/>
      </c>
      <c r="P450" s="48" t="str">
        <f>IF(ISBLANK('Prediction Log'!$N450), "",'Prediction Log'!$O450-'Prediction Log'!$N450)</f>
        <v/>
      </c>
      <c r="Q450" s="55" t="str">
        <f>IF(ISBLANK('Prediction Log'!$N450), "",IF('Prediction Log'!$M450&lt;&gt;'Prediction Log'!$H450, "Y", IF(AND('Prediction Log'!$M450='Prediction Log'!$H450, ABS((-1*'Prediction Log'!$P450))&gt;ABS('Prediction Log'!$D450)), "Y", IF('Prediction Log'!$D450='Prediction Log'!$P450, "PUSH", "N"))))</f>
        <v/>
      </c>
      <c r="R450" s="56" t="str">
        <f>IF(ISBLANK('Prediction Log'!$M450), "",IF('Prediction Log'!$P450&lt;'Prediction Log'!$D450, "Y", IF('Prediction Log'!$P450='Prediction Log'!$D450, "PUSH", "N")))</f>
        <v/>
      </c>
      <c r="S450" s="56" t="str">
        <f>IF(ISBLANK('Prediction Log'!$M450), "",IF('Prediction Log'!$P450&lt;'Prediction Log'!$E450, "Y", IF('Prediction Log'!$P450='Prediction Log'!$E450, "PUSH", "N")))</f>
        <v/>
      </c>
      <c r="T450" s="66" t="str">
        <f>IF(ISBLANK('Prediction Log'!$M450), "",IF('Prediction Log'!$J450='Prediction Log'!$M450, "Y", "N"))</f>
        <v/>
      </c>
      <c r="U450" s="57" t="str">
        <f>IF(ISBLANK('Prediction Log'!$M450),"",IF('Prediction Log'!$M450='Prediction Log'!$H450, "Y", "N"))</f>
        <v/>
      </c>
      <c r="V450" s="52" t="str">
        <f>IF(ISBLANK('Prediction Log'!$M450), "",IF('Prediction Log'!$H450&lt;&gt;'Prediction Log'!$M450, "Y",IF(AND('Prediction Log'!$D450&gt;0, 'Prediction Log'!$P450&gt;'Prediction Log'!$D450), "Y", IF(AND('Prediction Log'!$D450&lt;0, 'Prediction Log'!$P450&lt;'Prediction Log'!$D450), "Y", IF('Prediction Log'!$P450='Prediction Log'!$D450, "PUSH", "N")))))</f>
        <v/>
      </c>
      <c r="W450" s="53" t="str">
        <f>IF(ISBLANK('Prediction Log'!$M450), "",IF(AND('Prediction Log'!$U450="Y", 'Prediction Log'!$V450="Y"), "Y", "N"))</f>
        <v/>
      </c>
      <c r="X450" s="54" t="str">
        <f>IF(ISBLANK('Prediction Log'!$M450),"",IF('Prediction Log'!$M450='Prediction Log'!$I450, "Y", "N"))</f>
        <v/>
      </c>
      <c r="Y450" s="54" t="str">
        <f>IF(ISBLANK('Prediction Log'!$M450), "", IF('Prediction Log'!$Z450="N", "N", "Y"))</f>
        <v/>
      </c>
      <c r="Z450" s="54" t="str">
        <f>IF(ISBLANK('Prediction Log'!$M450), "",IF('Prediction Log'!$I450&lt;&gt;'Prediction Log'!$M450, "Y",IF(AND('Prediction Log'!$E450&gt;0, 'Prediction Log'!$P450&gt;'Prediction Log'!$E450), "Y", IF(AND('Prediction Log'!$E450&lt;0, 'Prediction Log'!$P450&lt;'Prediction Log'!$E450), "Y", IF('Prediction Log'!$P450='Prediction Log'!$E450, "PUSH", "N")))))</f>
        <v/>
      </c>
      <c r="AA450" s="54" t="str">
        <f>IF(ISBLANK('Prediction Log'!$M450), "",IF(AND('Prediction Log'!$X450="Y", 'Prediction Log'!$Z450="Y"), "Y", "N"))</f>
        <v/>
      </c>
      <c r="AB450" s="53" t="str">
        <f>IF(ISBLANK('Prediction Log'!$M450), "",IF('Prediction Log'!$D450&gt;0, 'Prediction Log'!$P450-'Prediction Log'!$D450, IF('Prediction Log'!$D450&lt;0, -'Prediction Log'!$P450+'Prediction Log'!$D450, "NA")))</f>
        <v/>
      </c>
      <c r="AC450" s="53" t="str">
        <f>IF(ISBLANK('Prediction Log'!$M450), "",ABS('Prediction Log'!$AB450))</f>
        <v/>
      </c>
      <c r="AD450" s="54" t="str">
        <f>IF(ISBLANK('Prediction Log'!$M450), "",IF('Prediction Log'!$E450&gt;0, 'Prediction Log'!$P450-'Prediction Log'!$E450, IF('Prediction Log'!$E450&lt;0, -'Prediction Log'!$P450+'Prediction Log'!$E450, "NA")))</f>
        <v/>
      </c>
      <c r="AE450" s="54" t="str">
        <f>IF(ISBLANK('Prediction Log'!$M450), "",ABS('Prediction Log'!$AD450))</f>
        <v/>
      </c>
    </row>
    <row r="451" spans="1:31" x14ac:dyDescent="0.45">
      <c r="A451" t="str">
        <f>IF(ISBLANK(Games!$B451), "",Games!A451)</f>
        <v/>
      </c>
      <c r="B451" t="str">
        <f>IF(ISBLANK(Games!$B451), "",Games!B451)</f>
        <v/>
      </c>
      <c r="C451" t="str">
        <f>IF(ISBLANK(Games!$B451), "",Games!C451)</f>
        <v/>
      </c>
      <c r="D451" t="str">
        <f>IF(ISBLANK(Games!$B451), "",Games!D451)</f>
        <v/>
      </c>
      <c r="E451" t="str">
        <f>IF(ISBLANK(Games!$B451), "",Games!E451)</f>
        <v/>
      </c>
      <c r="F451" s="30">
        <f>'Calc - Win Probability'!N451</f>
        <v>0</v>
      </c>
      <c r="G451" s="28">
        <f>Games!H451</f>
        <v>0</v>
      </c>
      <c r="H451" s="64" t="str">
        <f>IF(ISBLANK(Games!B451), "", IF('Prediction Log'!$D451&lt;0, 'Prediction Log'!$B451, 'Prediction Log'!$C451))</f>
        <v/>
      </c>
      <c r="I451" s="60" t="str">
        <f>IF(ISBLANK(Games!$B451), "",Games!F451)</f>
        <v/>
      </c>
      <c r="J451" s="60" t="str">
        <f>IF('Prediction Log'!$F451&gt;0.5, 'Prediction Log'!$B451, IF('Prediction Log'!$F451&lt;0.5, 'Prediction Log'!$C451, "PICK"))</f>
        <v/>
      </c>
      <c r="K451" s="62" t="str">
        <f>IF(ISBLANK(Games!B451), "",IF('Prediction Log'!$J451='Prediction Log'!$B451, 'Prediction Log'!$F451, 1-'Prediction Log'!$F451))</f>
        <v/>
      </c>
      <c r="L451" s="28" t="str">
        <f>IF(ISBLANK(Games!$B451), "",Games!I451)</f>
        <v/>
      </c>
      <c r="P451" s="48" t="str">
        <f>IF(ISBLANK('Prediction Log'!$N451), "",'Prediction Log'!$O451-'Prediction Log'!$N451)</f>
        <v/>
      </c>
      <c r="Q451" s="55" t="str">
        <f>IF(ISBLANK('Prediction Log'!$N451), "",IF('Prediction Log'!$M451&lt;&gt;'Prediction Log'!$H451, "Y", IF(AND('Prediction Log'!$M451='Prediction Log'!$H451, ABS((-1*'Prediction Log'!$P451))&gt;ABS('Prediction Log'!$D451)), "Y", IF('Prediction Log'!$D451='Prediction Log'!$P451, "PUSH", "N"))))</f>
        <v/>
      </c>
      <c r="R451" s="56" t="str">
        <f>IF(ISBLANK('Prediction Log'!$M451), "",IF('Prediction Log'!$P451&lt;'Prediction Log'!$D451, "Y", IF('Prediction Log'!$P451='Prediction Log'!$D451, "PUSH", "N")))</f>
        <v/>
      </c>
      <c r="S451" s="56" t="str">
        <f>IF(ISBLANK('Prediction Log'!$M451), "",IF('Prediction Log'!$P451&lt;'Prediction Log'!$E451, "Y", IF('Prediction Log'!$P451='Prediction Log'!$E451, "PUSH", "N")))</f>
        <v/>
      </c>
      <c r="T451" s="66" t="str">
        <f>IF(ISBLANK('Prediction Log'!$M451), "",IF('Prediction Log'!$J451='Prediction Log'!$M451, "Y", "N"))</f>
        <v/>
      </c>
      <c r="U451" s="57" t="str">
        <f>IF(ISBLANK('Prediction Log'!$M451),"",IF('Prediction Log'!$M451='Prediction Log'!$H451, "Y", "N"))</f>
        <v/>
      </c>
      <c r="V451" s="52" t="str">
        <f>IF(ISBLANK('Prediction Log'!$M451), "",IF('Prediction Log'!$H451&lt;&gt;'Prediction Log'!$M451, "Y",IF(AND('Prediction Log'!$D451&gt;0, 'Prediction Log'!$P451&gt;'Prediction Log'!$D451), "Y", IF(AND('Prediction Log'!$D451&lt;0, 'Prediction Log'!$P451&lt;'Prediction Log'!$D451), "Y", IF('Prediction Log'!$P451='Prediction Log'!$D451, "PUSH", "N")))))</f>
        <v/>
      </c>
      <c r="W451" s="53" t="str">
        <f>IF(ISBLANK('Prediction Log'!$M451), "",IF(AND('Prediction Log'!$U451="Y", 'Prediction Log'!$V451="Y"), "Y", "N"))</f>
        <v/>
      </c>
      <c r="X451" s="54" t="str">
        <f>IF(ISBLANK('Prediction Log'!$M451),"",IF('Prediction Log'!$M451='Prediction Log'!$I451, "Y", "N"))</f>
        <v/>
      </c>
      <c r="Y451" s="54" t="str">
        <f>IF(ISBLANK('Prediction Log'!$M451), "", IF('Prediction Log'!$Z451="N", "N", "Y"))</f>
        <v/>
      </c>
      <c r="Z451" s="54" t="str">
        <f>IF(ISBLANK('Prediction Log'!$M451), "",IF('Prediction Log'!$I451&lt;&gt;'Prediction Log'!$M451, "Y",IF(AND('Prediction Log'!$E451&gt;0, 'Prediction Log'!$P451&gt;'Prediction Log'!$E451), "Y", IF(AND('Prediction Log'!$E451&lt;0, 'Prediction Log'!$P451&lt;'Prediction Log'!$E451), "Y", IF('Prediction Log'!$P451='Prediction Log'!$E451, "PUSH", "N")))))</f>
        <v/>
      </c>
      <c r="AA451" s="54" t="str">
        <f>IF(ISBLANK('Prediction Log'!$M451), "",IF(AND('Prediction Log'!$X451="Y", 'Prediction Log'!$Z451="Y"), "Y", "N"))</f>
        <v/>
      </c>
      <c r="AB451" s="53" t="str">
        <f>IF(ISBLANK('Prediction Log'!$M451), "",IF('Prediction Log'!$D451&gt;0, 'Prediction Log'!$P451-'Prediction Log'!$D451, IF('Prediction Log'!$D451&lt;0, -'Prediction Log'!$P451+'Prediction Log'!$D451, "NA")))</f>
        <v/>
      </c>
      <c r="AC451" s="53" t="str">
        <f>IF(ISBLANK('Prediction Log'!$M451), "",ABS('Prediction Log'!$AB451))</f>
        <v/>
      </c>
      <c r="AD451" s="54" t="str">
        <f>IF(ISBLANK('Prediction Log'!$M451), "",IF('Prediction Log'!$E451&gt;0, 'Prediction Log'!$P451-'Prediction Log'!$E451, IF('Prediction Log'!$E451&lt;0, -'Prediction Log'!$P451+'Prediction Log'!$E451, "NA")))</f>
        <v/>
      </c>
      <c r="AE451" s="54" t="str">
        <f>IF(ISBLANK('Prediction Log'!$M451), "",ABS('Prediction Log'!$AD451))</f>
        <v/>
      </c>
    </row>
    <row r="452" spans="1:31" x14ac:dyDescent="0.45">
      <c r="A452" t="str">
        <f>IF(ISBLANK(Games!$B452), "",Games!A452)</f>
        <v/>
      </c>
      <c r="B452" t="str">
        <f>IF(ISBLANK(Games!$B452), "",Games!B452)</f>
        <v/>
      </c>
      <c r="C452" t="str">
        <f>IF(ISBLANK(Games!$B452), "",Games!C452)</f>
        <v/>
      </c>
      <c r="D452" t="str">
        <f>IF(ISBLANK(Games!$B452), "",Games!D452)</f>
        <v/>
      </c>
      <c r="E452" t="str">
        <f>IF(ISBLANK(Games!$B452), "",Games!E452)</f>
        <v/>
      </c>
      <c r="F452" s="30">
        <f>'Calc - Win Probability'!N452</f>
        <v>0</v>
      </c>
      <c r="G452" s="28">
        <f>Games!H452</f>
        <v>0</v>
      </c>
      <c r="H452" s="64" t="str">
        <f>IF(ISBLANK(Games!B452), "", IF('Prediction Log'!$D452&lt;0, 'Prediction Log'!$B452, 'Prediction Log'!$C452))</f>
        <v/>
      </c>
      <c r="I452" s="60" t="str">
        <f>IF(ISBLANK(Games!$B452), "",Games!F452)</f>
        <v/>
      </c>
      <c r="J452" s="60" t="str">
        <f>IF('Prediction Log'!$F452&gt;0.5, 'Prediction Log'!$B452, IF('Prediction Log'!$F452&lt;0.5, 'Prediction Log'!$C452, "PICK"))</f>
        <v/>
      </c>
      <c r="K452" s="62" t="str">
        <f>IF(ISBLANK(Games!B452), "",IF('Prediction Log'!$J452='Prediction Log'!$B452, 'Prediction Log'!$F452, 1-'Prediction Log'!$F452))</f>
        <v/>
      </c>
      <c r="L452" s="28" t="str">
        <f>IF(ISBLANK(Games!$B452), "",Games!I452)</f>
        <v/>
      </c>
      <c r="P452" s="48" t="str">
        <f>IF(ISBLANK('Prediction Log'!$N452), "",'Prediction Log'!$O452-'Prediction Log'!$N452)</f>
        <v/>
      </c>
      <c r="Q452" s="55" t="str">
        <f>IF(ISBLANK('Prediction Log'!$N452), "",IF('Prediction Log'!$M452&lt;&gt;'Prediction Log'!$H452, "Y", IF(AND('Prediction Log'!$M452='Prediction Log'!$H452, ABS((-1*'Prediction Log'!$P452))&gt;ABS('Prediction Log'!$D452)), "Y", IF('Prediction Log'!$D452='Prediction Log'!$P452, "PUSH", "N"))))</f>
        <v/>
      </c>
      <c r="R452" s="56" t="str">
        <f>IF(ISBLANK('Prediction Log'!$M452), "",IF('Prediction Log'!$P452&lt;'Prediction Log'!$D452, "Y", IF('Prediction Log'!$P452='Prediction Log'!$D452, "PUSH", "N")))</f>
        <v/>
      </c>
      <c r="S452" s="56" t="str">
        <f>IF(ISBLANK('Prediction Log'!$M452), "",IF('Prediction Log'!$P452&lt;'Prediction Log'!$E452, "Y", IF('Prediction Log'!$P452='Prediction Log'!$E452, "PUSH", "N")))</f>
        <v/>
      </c>
      <c r="T452" s="66" t="str">
        <f>IF(ISBLANK('Prediction Log'!$M452), "",IF('Prediction Log'!$J452='Prediction Log'!$M452, "Y", "N"))</f>
        <v/>
      </c>
      <c r="U452" s="57" t="str">
        <f>IF(ISBLANK('Prediction Log'!$M452),"",IF('Prediction Log'!$M452='Prediction Log'!$H452, "Y", "N"))</f>
        <v/>
      </c>
      <c r="V452" s="52" t="str">
        <f>IF(ISBLANK('Prediction Log'!$M452), "",IF('Prediction Log'!$H452&lt;&gt;'Prediction Log'!$M452, "Y",IF(AND('Prediction Log'!$D452&gt;0, 'Prediction Log'!$P452&gt;'Prediction Log'!$D452), "Y", IF(AND('Prediction Log'!$D452&lt;0, 'Prediction Log'!$P452&lt;'Prediction Log'!$D452), "Y", IF('Prediction Log'!$P452='Prediction Log'!$D452, "PUSH", "N")))))</f>
        <v/>
      </c>
      <c r="W452" s="53" t="str">
        <f>IF(ISBLANK('Prediction Log'!$M452), "",IF(AND('Prediction Log'!$U452="Y", 'Prediction Log'!$V452="Y"), "Y", "N"))</f>
        <v/>
      </c>
      <c r="X452" s="54" t="str">
        <f>IF(ISBLANK('Prediction Log'!$M452),"",IF('Prediction Log'!$M452='Prediction Log'!$I452, "Y", "N"))</f>
        <v/>
      </c>
      <c r="Y452" s="54" t="str">
        <f>IF(ISBLANK('Prediction Log'!$M452), "", IF('Prediction Log'!$Z452="N", "N", "Y"))</f>
        <v/>
      </c>
      <c r="Z452" s="54" t="str">
        <f>IF(ISBLANK('Prediction Log'!$M452), "",IF('Prediction Log'!$I452&lt;&gt;'Prediction Log'!$M452, "Y",IF(AND('Prediction Log'!$E452&gt;0, 'Prediction Log'!$P452&gt;'Prediction Log'!$E452), "Y", IF(AND('Prediction Log'!$E452&lt;0, 'Prediction Log'!$P452&lt;'Prediction Log'!$E452), "Y", IF('Prediction Log'!$P452='Prediction Log'!$E452, "PUSH", "N")))))</f>
        <v/>
      </c>
      <c r="AA452" s="54" t="str">
        <f>IF(ISBLANK('Prediction Log'!$M452), "",IF(AND('Prediction Log'!$X452="Y", 'Prediction Log'!$Z452="Y"), "Y", "N"))</f>
        <v/>
      </c>
      <c r="AB452" s="53" t="str">
        <f>IF(ISBLANK('Prediction Log'!$M452), "",IF('Prediction Log'!$D452&gt;0, 'Prediction Log'!$P452-'Prediction Log'!$D452, IF('Prediction Log'!$D452&lt;0, -'Prediction Log'!$P452+'Prediction Log'!$D452, "NA")))</f>
        <v/>
      </c>
      <c r="AC452" s="53" t="str">
        <f>IF(ISBLANK('Prediction Log'!$M452), "",ABS('Prediction Log'!$AB452))</f>
        <v/>
      </c>
      <c r="AD452" s="54" t="str">
        <f>IF(ISBLANK('Prediction Log'!$M452), "",IF('Prediction Log'!$E452&gt;0, 'Prediction Log'!$P452-'Prediction Log'!$E452, IF('Prediction Log'!$E452&lt;0, -'Prediction Log'!$P452+'Prediction Log'!$E452, "NA")))</f>
        <v/>
      </c>
      <c r="AE452" s="54" t="str">
        <f>IF(ISBLANK('Prediction Log'!$M452), "",ABS('Prediction Log'!$AD452))</f>
        <v/>
      </c>
    </row>
    <row r="453" spans="1:31" x14ac:dyDescent="0.45">
      <c r="A453" t="str">
        <f>IF(ISBLANK(Games!$B453), "",Games!A453)</f>
        <v/>
      </c>
      <c r="B453" t="str">
        <f>IF(ISBLANK(Games!$B453), "",Games!B453)</f>
        <v/>
      </c>
      <c r="C453" t="str">
        <f>IF(ISBLANK(Games!$B453), "",Games!C453)</f>
        <v/>
      </c>
      <c r="D453" t="str">
        <f>IF(ISBLANK(Games!$B453), "",Games!D453)</f>
        <v/>
      </c>
      <c r="E453" t="str">
        <f>IF(ISBLANK(Games!$B453), "",Games!E453)</f>
        <v/>
      </c>
      <c r="F453" s="30">
        <f>'Calc - Win Probability'!N453</f>
        <v>0</v>
      </c>
      <c r="G453" s="28">
        <f>Games!H453</f>
        <v>0</v>
      </c>
      <c r="H453" s="64" t="str">
        <f>IF(ISBLANK(Games!B453), "", IF('Prediction Log'!$D453&lt;0, 'Prediction Log'!$B453, 'Prediction Log'!$C453))</f>
        <v/>
      </c>
      <c r="I453" s="60" t="str">
        <f>IF(ISBLANK(Games!$B453), "",Games!F453)</f>
        <v/>
      </c>
      <c r="J453" s="60" t="str">
        <f>IF('Prediction Log'!$F453&gt;0.5, 'Prediction Log'!$B453, IF('Prediction Log'!$F453&lt;0.5, 'Prediction Log'!$C453, "PICK"))</f>
        <v/>
      </c>
      <c r="K453" s="62" t="str">
        <f>IF(ISBLANK(Games!B453), "",IF('Prediction Log'!$J453='Prediction Log'!$B453, 'Prediction Log'!$F453, 1-'Prediction Log'!$F453))</f>
        <v/>
      </c>
      <c r="L453" s="28" t="str">
        <f>IF(ISBLANK(Games!$B453), "",Games!I453)</f>
        <v/>
      </c>
      <c r="P453" s="48" t="str">
        <f>IF(ISBLANK('Prediction Log'!$N453), "",'Prediction Log'!$O453-'Prediction Log'!$N453)</f>
        <v/>
      </c>
      <c r="Q453" s="55" t="str">
        <f>IF(ISBLANK('Prediction Log'!$N453), "",IF('Prediction Log'!$M453&lt;&gt;'Prediction Log'!$H453, "Y", IF(AND('Prediction Log'!$M453='Prediction Log'!$H453, ABS((-1*'Prediction Log'!$P453))&gt;ABS('Prediction Log'!$D453)), "Y", IF('Prediction Log'!$D453='Prediction Log'!$P453, "PUSH", "N"))))</f>
        <v/>
      </c>
      <c r="R453" s="56" t="str">
        <f>IF(ISBLANK('Prediction Log'!$M453), "",IF('Prediction Log'!$P453&lt;'Prediction Log'!$D453, "Y", IF('Prediction Log'!$P453='Prediction Log'!$D453, "PUSH", "N")))</f>
        <v/>
      </c>
      <c r="S453" s="56" t="str">
        <f>IF(ISBLANK('Prediction Log'!$M453), "",IF('Prediction Log'!$P453&lt;'Prediction Log'!$E453, "Y", IF('Prediction Log'!$P453='Prediction Log'!$E453, "PUSH", "N")))</f>
        <v/>
      </c>
      <c r="T453" s="66" t="str">
        <f>IF(ISBLANK('Prediction Log'!$M453), "",IF('Prediction Log'!$J453='Prediction Log'!$M453, "Y", "N"))</f>
        <v/>
      </c>
      <c r="U453" s="57" t="str">
        <f>IF(ISBLANK('Prediction Log'!$M453),"",IF('Prediction Log'!$M453='Prediction Log'!$H453, "Y", "N"))</f>
        <v/>
      </c>
      <c r="V453" s="52" t="str">
        <f>IF(ISBLANK('Prediction Log'!$M453), "",IF('Prediction Log'!$H453&lt;&gt;'Prediction Log'!$M453, "Y",IF(AND('Prediction Log'!$D453&gt;0, 'Prediction Log'!$P453&gt;'Prediction Log'!$D453), "Y", IF(AND('Prediction Log'!$D453&lt;0, 'Prediction Log'!$P453&lt;'Prediction Log'!$D453), "Y", IF('Prediction Log'!$P453='Prediction Log'!$D453, "PUSH", "N")))))</f>
        <v/>
      </c>
      <c r="W453" s="53" t="str">
        <f>IF(ISBLANK('Prediction Log'!$M453), "",IF(AND('Prediction Log'!$U453="Y", 'Prediction Log'!$V453="Y"), "Y", "N"))</f>
        <v/>
      </c>
      <c r="X453" s="54" t="str">
        <f>IF(ISBLANK('Prediction Log'!$M453),"",IF('Prediction Log'!$M453='Prediction Log'!$I453, "Y", "N"))</f>
        <v/>
      </c>
      <c r="Y453" s="54" t="str">
        <f>IF(ISBLANK('Prediction Log'!$M453), "", IF('Prediction Log'!$Z453="N", "N", "Y"))</f>
        <v/>
      </c>
      <c r="Z453" s="54" t="str">
        <f>IF(ISBLANK('Prediction Log'!$M453), "",IF('Prediction Log'!$I453&lt;&gt;'Prediction Log'!$M453, "Y",IF(AND('Prediction Log'!$E453&gt;0, 'Prediction Log'!$P453&gt;'Prediction Log'!$E453), "Y", IF(AND('Prediction Log'!$E453&lt;0, 'Prediction Log'!$P453&lt;'Prediction Log'!$E453), "Y", IF('Prediction Log'!$P453='Prediction Log'!$E453, "PUSH", "N")))))</f>
        <v/>
      </c>
      <c r="AA453" s="54" t="str">
        <f>IF(ISBLANK('Prediction Log'!$M453), "",IF(AND('Prediction Log'!$X453="Y", 'Prediction Log'!$Z453="Y"), "Y", "N"))</f>
        <v/>
      </c>
      <c r="AB453" s="53" t="str">
        <f>IF(ISBLANK('Prediction Log'!$M453), "",IF('Prediction Log'!$D453&gt;0, 'Prediction Log'!$P453-'Prediction Log'!$D453, IF('Prediction Log'!$D453&lt;0, -'Prediction Log'!$P453+'Prediction Log'!$D453, "NA")))</f>
        <v/>
      </c>
      <c r="AC453" s="53" t="str">
        <f>IF(ISBLANK('Prediction Log'!$M453), "",ABS('Prediction Log'!$AB453))</f>
        <v/>
      </c>
      <c r="AD453" s="54" t="str">
        <f>IF(ISBLANK('Prediction Log'!$M453), "",IF('Prediction Log'!$E453&gt;0, 'Prediction Log'!$P453-'Prediction Log'!$E453, IF('Prediction Log'!$E453&lt;0, -'Prediction Log'!$P453+'Prediction Log'!$E453, "NA")))</f>
        <v/>
      </c>
      <c r="AE453" s="54" t="str">
        <f>IF(ISBLANK('Prediction Log'!$M453), "",ABS('Prediction Log'!$AD453))</f>
        <v/>
      </c>
    </row>
    <row r="454" spans="1:31" x14ac:dyDescent="0.45">
      <c r="A454" t="str">
        <f>IF(ISBLANK(Games!$B454), "",Games!A454)</f>
        <v/>
      </c>
      <c r="B454" t="str">
        <f>IF(ISBLANK(Games!$B454), "",Games!B454)</f>
        <v/>
      </c>
      <c r="C454" t="str">
        <f>IF(ISBLANK(Games!$B454), "",Games!C454)</f>
        <v/>
      </c>
      <c r="D454" t="str">
        <f>IF(ISBLANK(Games!$B454), "",Games!D454)</f>
        <v/>
      </c>
      <c r="E454" t="str">
        <f>IF(ISBLANK(Games!$B454), "",Games!E454)</f>
        <v/>
      </c>
      <c r="F454" s="30">
        <f>'Calc - Win Probability'!N454</f>
        <v>0</v>
      </c>
      <c r="G454" s="28">
        <f>Games!H454</f>
        <v>0</v>
      </c>
      <c r="H454" s="64" t="str">
        <f>IF(ISBLANK(Games!B454), "", IF('Prediction Log'!$D454&lt;0, 'Prediction Log'!$B454, 'Prediction Log'!$C454))</f>
        <v/>
      </c>
      <c r="I454" s="60" t="str">
        <f>IF(ISBLANK(Games!$B454), "",Games!F454)</f>
        <v/>
      </c>
      <c r="J454" s="60" t="str">
        <f>IF('Prediction Log'!$F454&gt;0.5, 'Prediction Log'!$B454, IF('Prediction Log'!$F454&lt;0.5, 'Prediction Log'!$C454, "PICK"))</f>
        <v/>
      </c>
      <c r="K454" s="62" t="str">
        <f>IF(ISBLANK(Games!B454), "",IF('Prediction Log'!$J454='Prediction Log'!$B454, 'Prediction Log'!$F454, 1-'Prediction Log'!$F454))</f>
        <v/>
      </c>
      <c r="L454" s="28" t="str">
        <f>IF(ISBLANK(Games!$B454), "",Games!I454)</f>
        <v/>
      </c>
      <c r="P454" s="48" t="str">
        <f>IF(ISBLANK('Prediction Log'!$N454), "",'Prediction Log'!$O454-'Prediction Log'!$N454)</f>
        <v/>
      </c>
      <c r="Q454" s="55" t="str">
        <f>IF(ISBLANK('Prediction Log'!$N454), "",IF('Prediction Log'!$M454&lt;&gt;'Prediction Log'!$H454, "Y", IF(AND('Prediction Log'!$M454='Prediction Log'!$H454, ABS((-1*'Prediction Log'!$P454))&gt;ABS('Prediction Log'!$D454)), "Y", IF('Prediction Log'!$D454='Prediction Log'!$P454, "PUSH", "N"))))</f>
        <v/>
      </c>
      <c r="R454" s="56" t="str">
        <f>IF(ISBLANK('Prediction Log'!$M454), "",IF('Prediction Log'!$P454&lt;'Prediction Log'!$D454, "Y", IF('Prediction Log'!$P454='Prediction Log'!$D454, "PUSH", "N")))</f>
        <v/>
      </c>
      <c r="S454" s="56" t="str">
        <f>IF(ISBLANK('Prediction Log'!$M454), "",IF('Prediction Log'!$P454&lt;'Prediction Log'!$E454, "Y", IF('Prediction Log'!$P454='Prediction Log'!$E454, "PUSH", "N")))</f>
        <v/>
      </c>
      <c r="T454" s="66" t="str">
        <f>IF(ISBLANK('Prediction Log'!$M454), "",IF('Prediction Log'!$J454='Prediction Log'!$M454, "Y", "N"))</f>
        <v/>
      </c>
      <c r="U454" s="57" t="str">
        <f>IF(ISBLANK('Prediction Log'!$M454),"",IF('Prediction Log'!$M454='Prediction Log'!$H454, "Y", "N"))</f>
        <v/>
      </c>
      <c r="V454" s="52" t="str">
        <f>IF(ISBLANK('Prediction Log'!$M454), "",IF('Prediction Log'!$H454&lt;&gt;'Prediction Log'!$M454, "Y",IF(AND('Prediction Log'!$D454&gt;0, 'Prediction Log'!$P454&gt;'Prediction Log'!$D454), "Y", IF(AND('Prediction Log'!$D454&lt;0, 'Prediction Log'!$P454&lt;'Prediction Log'!$D454), "Y", IF('Prediction Log'!$P454='Prediction Log'!$D454, "PUSH", "N")))))</f>
        <v/>
      </c>
      <c r="W454" s="53" t="str">
        <f>IF(ISBLANK('Prediction Log'!$M454), "",IF(AND('Prediction Log'!$U454="Y", 'Prediction Log'!$V454="Y"), "Y", "N"))</f>
        <v/>
      </c>
      <c r="X454" s="54" t="str">
        <f>IF(ISBLANK('Prediction Log'!$M454),"",IF('Prediction Log'!$M454='Prediction Log'!$I454, "Y", "N"))</f>
        <v/>
      </c>
      <c r="Y454" s="54" t="str">
        <f>IF(ISBLANK('Prediction Log'!$M454), "", IF('Prediction Log'!$Z454="N", "N", "Y"))</f>
        <v/>
      </c>
      <c r="Z454" s="54" t="str">
        <f>IF(ISBLANK('Prediction Log'!$M454), "",IF('Prediction Log'!$I454&lt;&gt;'Prediction Log'!$M454, "Y",IF(AND('Prediction Log'!$E454&gt;0, 'Prediction Log'!$P454&gt;'Prediction Log'!$E454), "Y", IF(AND('Prediction Log'!$E454&lt;0, 'Prediction Log'!$P454&lt;'Prediction Log'!$E454), "Y", IF('Prediction Log'!$P454='Prediction Log'!$E454, "PUSH", "N")))))</f>
        <v/>
      </c>
      <c r="AA454" s="54" t="str">
        <f>IF(ISBLANK('Prediction Log'!$M454), "",IF(AND('Prediction Log'!$X454="Y", 'Prediction Log'!$Z454="Y"), "Y", "N"))</f>
        <v/>
      </c>
      <c r="AB454" s="53" t="str">
        <f>IF(ISBLANK('Prediction Log'!$M454), "",IF('Prediction Log'!$D454&gt;0, 'Prediction Log'!$P454-'Prediction Log'!$D454, IF('Prediction Log'!$D454&lt;0, -'Prediction Log'!$P454+'Prediction Log'!$D454, "NA")))</f>
        <v/>
      </c>
      <c r="AC454" s="53" t="str">
        <f>IF(ISBLANK('Prediction Log'!$M454), "",ABS('Prediction Log'!$AB454))</f>
        <v/>
      </c>
      <c r="AD454" s="54" t="str">
        <f>IF(ISBLANK('Prediction Log'!$M454), "",IF('Prediction Log'!$E454&gt;0, 'Prediction Log'!$P454-'Prediction Log'!$E454, IF('Prediction Log'!$E454&lt;0, -'Prediction Log'!$P454+'Prediction Log'!$E454, "NA")))</f>
        <v/>
      </c>
      <c r="AE454" s="54" t="str">
        <f>IF(ISBLANK('Prediction Log'!$M454), "",ABS('Prediction Log'!$AD454))</f>
        <v/>
      </c>
    </row>
    <row r="455" spans="1:31" x14ac:dyDescent="0.45">
      <c r="A455" t="str">
        <f>IF(ISBLANK(Games!$B455), "",Games!A455)</f>
        <v/>
      </c>
      <c r="B455" t="str">
        <f>IF(ISBLANK(Games!$B455), "",Games!B455)</f>
        <v/>
      </c>
      <c r="C455" t="str">
        <f>IF(ISBLANK(Games!$B455), "",Games!C455)</f>
        <v/>
      </c>
      <c r="D455" t="str">
        <f>IF(ISBLANK(Games!$B455), "",Games!D455)</f>
        <v/>
      </c>
      <c r="E455" t="str">
        <f>IF(ISBLANK(Games!$B455), "",Games!E455)</f>
        <v/>
      </c>
      <c r="F455" s="30">
        <f>'Calc - Win Probability'!N455</f>
        <v>0</v>
      </c>
      <c r="G455" s="28">
        <f>Games!H455</f>
        <v>0</v>
      </c>
      <c r="H455" s="64" t="str">
        <f>IF(ISBLANK(Games!B455), "", IF('Prediction Log'!$D455&lt;0, 'Prediction Log'!$B455, 'Prediction Log'!$C455))</f>
        <v/>
      </c>
      <c r="I455" s="60" t="str">
        <f>IF(ISBLANK(Games!$B455), "",Games!F455)</f>
        <v/>
      </c>
      <c r="J455" s="60" t="str">
        <f>IF('Prediction Log'!$F455&gt;0.5, 'Prediction Log'!$B455, IF('Prediction Log'!$F455&lt;0.5, 'Prediction Log'!$C455, "PICK"))</f>
        <v/>
      </c>
      <c r="K455" s="62" t="str">
        <f>IF(ISBLANK(Games!B455), "",IF('Prediction Log'!$J455='Prediction Log'!$B455, 'Prediction Log'!$F455, 1-'Prediction Log'!$F455))</f>
        <v/>
      </c>
      <c r="L455" s="28" t="str">
        <f>IF(ISBLANK(Games!$B455), "",Games!I455)</f>
        <v/>
      </c>
      <c r="P455" s="48" t="str">
        <f>IF(ISBLANK('Prediction Log'!$N455), "",'Prediction Log'!$O455-'Prediction Log'!$N455)</f>
        <v/>
      </c>
      <c r="Q455" s="55" t="str">
        <f>IF(ISBLANK('Prediction Log'!$N455), "",IF('Prediction Log'!$M455&lt;&gt;'Prediction Log'!$H455, "Y", IF(AND('Prediction Log'!$M455='Prediction Log'!$H455, ABS((-1*'Prediction Log'!$P455))&gt;ABS('Prediction Log'!$D455)), "Y", IF('Prediction Log'!$D455='Prediction Log'!$P455, "PUSH", "N"))))</f>
        <v/>
      </c>
      <c r="R455" s="56" t="str">
        <f>IF(ISBLANK('Prediction Log'!$M455), "",IF('Prediction Log'!$P455&lt;'Prediction Log'!$D455, "Y", IF('Prediction Log'!$P455='Prediction Log'!$D455, "PUSH", "N")))</f>
        <v/>
      </c>
      <c r="S455" s="56" t="str">
        <f>IF(ISBLANK('Prediction Log'!$M455), "",IF('Prediction Log'!$P455&lt;'Prediction Log'!$E455, "Y", IF('Prediction Log'!$P455='Prediction Log'!$E455, "PUSH", "N")))</f>
        <v/>
      </c>
      <c r="T455" s="66" t="str">
        <f>IF(ISBLANK('Prediction Log'!$M455), "",IF('Prediction Log'!$J455='Prediction Log'!$M455, "Y", "N"))</f>
        <v/>
      </c>
      <c r="U455" s="57" t="str">
        <f>IF(ISBLANK('Prediction Log'!$M455),"",IF('Prediction Log'!$M455='Prediction Log'!$H455, "Y", "N"))</f>
        <v/>
      </c>
      <c r="V455" s="52" t="str">
        <f>IF(ISBLANK('Prediction Log'!$M455), "",IF('Prediction Log'!$H455&lt;&gt;'Prediction Log'!$M455, "Y",IF(AND('Prediction Log'!$D455&gt;0, 'Prediction Log'!$P455&gt;'Prediction Log'!$D455), "Y", IF(AND('Prediction Log'!$D455&lt;0, 'Prediction Log'!$P455&lt;'Prediction Log'!$D455), "Y", IF('Prediction Log'!$P455='Prediction Log'!$D455, "PUSH", "N")))))</f>
        <v/>
      </c>
      <c r="W455" s="53" t="str">
        <f>IF(ISBLANK('Prediction Log'!$M455), "",IF(AND('Prediction Log'!$U455="Y", 'Prediction Log'!$V455="Y"), "Y", "N"))</f>
        <v/>
      </c>
      <c r="X455" s="54" t="str">
        <f>IF(ISBLANK('Prediction Log'!$M455),"",IF('Prediction Log'!$M455='Prediction Log'!$I455, "Y", "N"))</f>
        <v/>
      </c>
      <c r="Y455" s="54" t="str">
        <f>IF(ISBLANK('Prediction Log'!$M455), "", IF('Prediction Log'!$Z455="N", "N", "Y"))</f>
        <v/>
      </c>
      <c r="Z455" s="54" t="str">
        <f>IF(ISBLANK('Prediction Log'!$M455), "",IF('Prediction Log'!$I455&lt;&gt;'Prediction Log'!$M455, "Y",IF(AND('Prediction Log'!$E455&gt;0, 'Prediction Log'!$P455&gt;'Prediction Log'!$E455), "Y", IF(AND('Prediction Log'!$E455&lt;0, 'Prediction Log'!$P455&lt;'Prediction Log'!$E455), "Y", IF('Prediction Log'!$P455='Prediction Log'!$E455, "PUSH", "N")))))</f>
        <v/>
      </c>
      <c r="AA455" s="54" t="str">
        <f>IF(ISBLANK('Prediction Log'!$M455), "",IF(AND('Prediction Log'!$X455="Y", 'Prediction Log'!$Z455="Y"), "Y", "N"))</f>
        <v/>
      </c>
      <c r="AB455" s="53" t="str">
        <f>IF(ISBLANK('Prediction Log'!$M455), "",IF('Prediction Log'!$D455&gt;0, 'Prediction Log'!$P455-'Prediction Log'!$D455, IF('Prediction Log'!$D455&lt;0, -'Prediction Log'!$P455+'Prediction Log'!$D455, "NA")))</f>
        <v/>
      </c>
      <c r="AC455" s="53" t="str">
        <f>IF(ISBLANK('Prediction Log'!$M455), "",ABS('Prediction Log'!$AB455))</f>
        <v/>
      </c>
      <c r="AD455" s="54" t="str">
        <f>IF(ISBLANK('Prediction Log'!$M455), "",IF('Prediction Log'!$E455&gt;0, 'Prediction Log'!$P455-'Prediction Log'!$E455, IF('Prediction Log'!$E455&lt;0, -'Prediction Log'!$P455+'Prediction Log'!$E455, "NA")))</f>
        <v/>
      </c>
      <c r="AE455" s="54" t="str">
        <f>IF(ISBLANK('Prediction Log'!$M455), "",ABS('Prediction Log'!$AD455))</f>
        <v/>
      </c>
    </row>
    <row r="456" spans="1:31" x14ac:dyDescent="0.45">
      <c r="A456" t="str">
        <f>IF(ISBLANK(Games!$B456), "",Games!A456)</f>
        <v/>
      </c>
      <c r="B456" t="str">
        <f>IF(ISBLANK(Games!$B456), "",Games!B456)</f>
        <v/>
      </c>
      <c r="C456" t="str">
        <f>IF(ISBLANK(Games!$B456), "",Games!C456)</f>
        <v/>
      </c>
      <c r="D456" t="str">
        <f>IF(ISBLANK(Games!$B456), "",Games!D456)</f>
        <v/>
      </c>
      <c r="E456" t="str">
        <f>IF(ISBLANK(Games!$B456), "",Games!E456)</f>
        <v/>
      </c>
      <c r="F456" s="30">
        <f>'Calc - Win Probability'!N456</f>
        <v>0</v>
      </c>
      <c r="G456" s="28">
        <f>Games!H456</f>
        <v>0</v>
      </c>
      <c r="H456" s="64" t="str">
        <f>IF(ISBLANK(Games!B456), "", IF('Prediction Log'!$D456&lt;0, 'Prediction Log'!$B456, 'Prediction Log'!$C456))</f>
        <v/>
      </c>
      <c r="I456" s="60" t="str">
        <f>IF(ISBLANK(Games!$B456), "",Games!F456)</f>
        <v/>
      </c>
      <c r="J456" s="60" t="str">
        <f>IF('Prediction Log'!$F456&gt;0.5, 'Prediction Log'!$B456, IF('Prediction Log'!$F456&lt;0.5, 'Prediction Log'!$C456, "PICK"))</f>
        <v/>
      </c>
      <c r="K456" s="62" t="str">
        <f>IF(ISBLANK(Games!B456), "",IF('Prediction Log'!$J456='Prediction Log'!$B456, 'Prediction Log'!$F456, 1-'Prediction Log'!$F456))</f>
        <v/>
      </c>
      <c r="L456" s="28" t="str">
        <f>IF(ISBLANK(Games!$B456), "",Games!I456)</f>
        <v/>
      </c>
      <c r="P456" s="48" t="str">
        <f>IF(ISBLANK('Prediction Log'!$N456), "",'Prediction Log'!$O456-'Prediction Log'!$N456)</f>
        <v/>
      </c>
      <c r="Q456" s="55" t="str">
        <f>IF(ISBLANK('Prediction Log'!$N456), "",IF('Prediction Log'!$M456&lt;&gt;'Prediction Log'!$H456, "Y", IF(AND('Prediction Log'!$M456='Prediction Log'!$H456, ABS((-1*'Prediction Log'!$P456))&gt;ABS('Prediction Log'!$D456)), "Y", IF('Prediction Log'!$D456='Prediction Log'!$P456, "PUSH", "N"))))</f>
        <v/>
      </c>
      <c r="R456" s="56" t="str">
        <f>IF(ISBLANK('Prediction Log'!$M456), "",IF('Prediction Log'!$P456&lt;'Prediction Log'!$D456, "Y", IF('Prediction Log'!$P456='Prediction Log'!$D456, "PUSH", "N")))</f>
        <v/>
      </c>
      <c r="S456" s="56" t="str">
        <f>IF(ISBLANK('Prediction Log'!$M456), "",IF('Prediction Log'!$P456&lt;'Prediction Log'!$E456, "Y", IF('Prediction Log'!$P456='Prediction Log'!$E456, "PUSH", "N")))</f>
        <v/>
      </c>
      <c r="T456" s="66" t="str">
        <f>IF(ISBLANK('Prediction Log'!$M456), "",IF('Prediction Log'!$J456='Prediction Log'!$M456, "Y", "N"))</f>
        <v/>
      </c>
      <c r="U456" s="57" t="str">
        <f>IF(ISBLANK('Prediction Log'!$M456),"",IF('Prediction Log'!$M456='Prediction Log'!$H456, "Y", "N"))</f>
        <v/>
      </c>
      <c r="V456" s="52" t="str">
        <f>IF(ISBLANK('Prediction Log'!$M456), "",IF('Prediction Log'!$H456&lt;&gt;'Prediction Log'!$M456, "Y",IF(AND('Prediction Log'!$D456&gt;0, 'Prediction Log'!$P456&gt;'Prediction Log'!$D456), "Y", IF(AND('Prediction Log'!$D456&lt;0, 'Prediction Log'!$P456&lt;'Prediction Log'!$D456), "Y", IF('Prediction Log'!$P456='Prediction Log'!$D456, "PUSH", "N")))))</f>
        <v/>
      </c>
      <c r="W456" s="53" t="str">
        <f>IF(ISBLANK('Prediction Log'!$M456), "",IF(AND('Prediction Log'!$U456="Y", 'Prediction Log'!$V456="Y"), "Y", "N"))</f>
        <v/>
      </c>
      <c r="X456" s="54" t="str">
        <f>IF(ISBLANK('Prediction Log'!$M456),"",IF('Prediction Log'!$M456='Prediction Log'!$I456, "Y", "N"))</f>
        <v/>
      </c>
      <c r="Y456" s="54" t="str">
        <f>IF(ISBLANK('Prediction Log'!$M456), "", IF('Prediction Log'!$Z456="N", "N", "Y"))</f>
        <v/>
      </c>
      <c r="Z456" s="54" t="str">
        <f>IF(ISBLANK('Prediction Log'!$M456), "",IF('Prediction Log'!$I456&lt;&gt;'Prediction Log'!$M456, "Y",IF(AND('Prediction Log'!$E456&gt;0, 'Prediction Log'!$P456&gt;'Prediction Log'!$E456), "Y", IF(AND('Prediction Log'!$E456&lt;0, 'Prediction Log'!$P456&lt;'Prediction Log'!$E456), "Y", IF('Prediction Log'!$P456='Prediction Log'!$E456, "PUSH", "N")))))</f>
        <v/>
      </c>
      <c r="AA456" s="54" t="str">
        <f>IF(ISBLANK('Prediction Log'!$M456), "",IF(AND('Prediction Log'!$X456="Y", 'Prediction Log'!$Z456="Y"), "Y", "N"))</f>
        <v/>
      </c>
      <c r="AB456" s="53" t="str">
        <f>IF(ISBLANK('Prediction Log'!$M456), "",IF('Prediction Log'!$D456&gt;0, 'Prediction Log'!$P456-'Prediction Log'!$D456, IF('Prediction Log'!$D456&lt;0, -'Prediction Log'!$P456+'Prediction Log'!$D456, "NA")))</f>
        <v/>
      </c>
      <c r="AC456" s="53" t="str">
        <f>IF(ISBLANK('Prediction Log'!$M456), "",ABS('Prediction Log'!$AB456))</f>
        <v/>
      </c>
      <c r="AD456" s="54" t="str">
        <f>IF(ISBLANK('Prediction Log'!$M456), "",IF('Prediction Log'!$E456&gt;0, 'Prediction Log'!$P456-'Prediction Log'!$E456, IF('Prediction Log'!$E456&lt;0, -'Prediction Log'!$P456+'Prediction Log'!$E456, "NA")))</f>
        <v/>
      </c>
      <c r="AE456" s="54" t="str">
        <f>IF(ISBLANK('Prediction Log'!$M456), "",ABS('Prediction Log'!$AD456))</f>
        <v/>
      </c>
    </row>
    <row r="457" spans="1:31" x14ac:dyDescent="0.45">
      <c r="A457" t="str">
        <f>IF(ISBLANK(Games!$B457), "",Games!A457)</f>
        <v/>
      </c>
      <c r="B457" t="str">
        <f>IF(ISBLANK(Games!$B457), "",Games!B457)</f>
        <v/>
      </c>
      <c r="C457" t="str">
        <f>IF(ISBLANK(Games!$B457), "",Games!C457)</f>
        <v/>
      </c>
      <c r="D457" t="str">
        <f>IF(ISBLANK(Games!$B457), "",Games!D457)</f>
        <v/>
      </c>
      <c r="E457" t="str">
        <f>IF(ISBLANK(Games!$B457), "",Games!E457)</f>
        <v/>
      </c>
      <c r="F457" s="30">
        <f>'Calc - Win Probability'!N457</f>
        <v>0</v>
      </c>
      <c r="G457" s="28">
        <f>Games!H457</f>
        <v>0</v>
      </c>
      <c r="H457" s="64" t="str">
        <f>IF(ISBLANK(Games!B457), "", IF('Prediction Log'!$D457&lt;0, 'Prediction Log'!$B457, 'Prediction Log'!$C457))</f>
        <v/>
      </c>
      <c r="I457" s="60" t="str">
        <f>IF(ISBLANK(Games!$B457), "",Games!F457)</f>
        <v/>
      </c>
      <c r="J457" s="60" t="str">
        <f>IF('Prediction Log'!$F457&gt;0.5, 'Prediction Log'!$B457, IF('Prediction Log'!$F457&lt;0.5, 'Prediction Log'!$C457, "PICK"))</f>
        <v/>
      </c>
      <c r="K457" s="62" t="str">
        <f>IF(ISBLANK(Games!B457), "",IF('Prediction Log'!$J457='Prediction Log'!$B457, 'Prediction Log'!$F457, 1-'Prediction Log'!$F457))</f>
        <v/>
      </c>
      <c r="L457" s="28" t="str">
        <f>IF(ISBLANK(Games!$B457), "",Games!I457)</f>
        <v/>
      </c>
      <c r="P457" s="48" t="str">
        <f>IF(ISBLANK('Prediction Log'!$N457), "",'Prediction Log'!$O457-'Prediction Log'!$N457)</f>
        <v/>
      </c>
      <c r="Q457" s="55" t="str">
        <f>IF(ISBLANK('Prediction Log'!$N457), "",IF('Prediction Log'!$M457&lt;&gt;'Prediction Log'!$H457, "Y", IF(AND('Prediction Log'!$M457='Prediction Log'!$H457, ABS((-1*'Prediction Log'!$P457))&gt;ABS('Prediction Log'!$D457)), "Y", IF('Prediction Log'!$D457='Prediction Log'!$P457, "PUSH", "N"))))</f>
        <v/>
      </c>
      <c r="R457" s="56" t="str">
        <f>IF(ISBLANK('Prediction Log'!$M457), "",IF('Prediction Log'!$P457&lt;'Prediction Log'!$D457, "Y", IF('Prediction Log'!$P457='Prediction Log'!$D457, "PUSH", "N")))</f>
        <v/>
      </c>
      <c r="S457" s="56" t="str">
        <f>IF(ISBLANK('Prediction Log'!$M457), "",IF('Prediction Log'!$P457&lt;'Prediction Log'!$E457, "Y", IF('Prediction Log'!$P457='Prediction Log'!$E457, "PUSH", "N")))</f>
        <v/>
      </c>
      <c r="T457" s="66" t="str">
        <f>IF(ISBLANK('Prediction Log'!$M457), "",IF('Prediction Log'!$J457='Prediction Log'!$M457, "Y", "N"))</f>
        <v/>
      </c>
      <c r="U457" s="57" t="str">
        <f>IF(ISBLANK('Prediction Log'!$M457),"",IF('Prediction Log'!$M457='Prediction Log'!$H457, "Y", "N"))</f>
        <v/>
      </c>
      <c r="V457" s="52" t="str">
        <f>IF(ISBLANK('Prediction Log'!$M457), "",IF('Prediction Log'!$H457&lt;&gt;'Prediction Log'!$M457, "Y",IF(AND('Prediction Log'!$D457&gt;0, 'Prediction Log'!$P457&gt;'Prediction Log'!$D457), "Y", IF(AND('Prediction Log'!$D457&lt;0, 'Prediction Log'!$P457&lt;'Prediction Log'!$D457), "Y", IF('Prediction Log'!$P457='Prediction Log'!$D457, "PUSH", "N")))))</f>
        <v/>
      </c>
      <c r="W457" s="53" t="str">
        <f>IF(ISBLANK('Prediction Log'!$M457), "",IF(AND('Prediction Log'!$U457="Y", 'Prediction Log'!$V457="Y"), "Y", "N"))</f>
        <v/>
      </c>
      <c r="X457" s="54" t="str">
        <f>IF(ISBLANK('Prediction Log'!$M457),"",IF('Prediction Log'!$M457='Prediction Log'!$I457, "Y", "N"))</f>
        <v/>
      </c>
      <c r="Y457" s="54" t="str">
        <f>IF(ISBLANK('Prediction Log'!$M457), "", IF('Prediction Log'!$Z457="N", "N", "Y"))</f>
        <v/>
      </c>
      <c r="Z457" s="54" t="str">
        <f>IF(ISBLANK('Prediction Log'!$M457), "",IF('Prediction Log'!$I457&lt;&gt;'Prediction Log'!$M457, "Y",IF(AND('Prediction Log'!$E457&gt;0, 'Prediction Log'!$P457&gt;'Prediction Log'!$E457), "Y", IF(AND('Prediction Log'!$E457&lt;0, 'Prediction Log'!$P457&lt;'Prediction Log'!$E457), "Y", IF('Prediction Log'!$P457='Prediction Log'!$E457, "PUSH", "N")))))</f>
        <v/>
      </c>
      <c r="AA457" s="54" t="str">
        <f>IF(ISBLANK('Prediction Log'!$M457), "",IF(AND('Prediction Log'!$X457="Y", 'Prediction Log'!$Z457="Y"), "Y", "N"))</f>
        <v/>
      </c>
      <c r="AB457" s="53" t="str">
        <f>IF(ISBLANK('Prediction Log'!$M457), "",IF('Prediction Log'!$D457&gt;0, 'Prediction Log'!$P457-'Prediction Log'!$D457, IF('Prediction Log'!$D457&lt;0, -'Prediction Log'!$P457+'Prediction Log'!$D457, "NA")))</f>
        <v/>
      </c>
      <c r="AC457" s="53" t="str">
        <f>IF(ISBLANK('Prediction Log'!$M457), "",ABS('Prediction Log'!$AB457))</f>
        <v/>
      </c>
      <c r="AD457" s="54" t="str">
        <f>IF(ISBLANK('Prediction Log'!$M457), "",IF('Prediction Log'!$E457&gt;0, 'Prediction Log'!$P457-'Prediction Log'!$E457, IF('Prediction Log'!$E457&lt;0, -'Prediction Log'!$P457+'Prediction Log'!$E457, "NA")))</f>
        <v/>
      </c>
      <c r="AE457" s="54" t="str">
        <f>IF(ISBLANK('Prediction Log'!$M457), "",ABS('Prediction Log'!$AD457))</f>
        <v/>
      </c>
    </row>
    <row r="458" spans="1:31" x14ac:dyDescent="0.45">
      <c r="A458" t="str">
        <f>IF(ISBLANK(Games!$B458), "",Games!A458)</f>
        <v/>
      </c>
      <c r="B458" t="str">
        <f>IF(ISBLANK(Games!$B458), "",Games!B458)</f>
        <v/>
      </c>
      <c r="C458" t="str">
        <f>IF(ISBLANK(Games!$B458), "",Games!C458)</f>
        <v/>
      </c>
      <c r="D458" t="str">
        <f>IF(ISBLANK(Games!$B458), "",Games!D458)</f>
        <v/>
      </c>
      <c r="E458" t="str">
        <f>IF(ISBLANK(Games!$B458), "",Games!E458)</f>
        <v/>
      </c>
      <c r="F458" s="30">
        <f>'Calc - Win Probability'!N458</f>
        <v>0</v>
      </c>
      <c r="G458" s="28">
        <f>Games!H458</f>
        <v>0</v>
      </c>
      <c r="H458" s="64" t="str">
        <f>IF(ISBLANK(Games!B458), "", IF('Prediction Log'!$D458&lt;0, 'Prediction Log'!$B458, 'Prediction Log'!$C458))</f>
        <v/>
      </c>
      <c r="I458" s="60" t="str">
        <f>IF(ISBLANK(Games!$B458), "",Games!F458)</f>
        <v/>
      </c>
      <c r="J458" s="60" t="str">
        <f>IF('Prediction Log'!$F458&gt;0.5, 'Prediction Log'!$B458, IF('Prediction Log'!$F458&lt;0.5, 'Prediction Log'!$C458, "PICK"))</f>
        <v/>
      </c>
      <c r="K458" s="62" t="str">
        <f>IF(ISBLANK(Games!B458), "",IF('Prediction Log'!$J458='Prediction Log'!$B458, 'Prediction Log'!$F458, 1-'Prediction Log'!$F458))</f>
        <v/>
      </c>
      <c r="L458" s="28" t="str">
        <f>IF(ISBLANK(Games!$B458), "",Games!I458)</f>
        <v/>
      </c>
      <c r="P458" s="48" t="str">
        <f>IF(ISBLANK('Prediction Log'!$N458), "",'Prediction Log'!$O458-'Prediction Log'!$N458)</f>
        <v/>
      </c>
      <c r="Q458" s="55" t="str">
        <f>IF(ISBLANK('Prediction Log'!$N458), "",IF('Prediction Log'!$M458&lt;&gt;'Prediction Log'!$H458, "Y", IF(AND('Prediction Log'!$M458='Prediction Log'!$H458, ABS((-1*'Prediction Log'!$P458))&gt;ABS('Prediction Log'!$D458)), "Y", IF('Prediction Log'!$D458='Prediction Log'!$P458, "PUSH", "N"))))</f>
        <v/>
      </c>
      <c r="R458" s="56" t="str">
        <f>IF(ISBLANK('Prediction Log'!$M458), "",IF('Prediction Log'!$P458&lt;'Prediction Log'!$D458, "Y", IF('Prediction Log'!$P458='Prediction Log'!$D458, "PUSH", "N")))</f>
        <v/>
      </c>
      <c r="S458" s="56" t="str">
        <f>IF(ISBLANK('Prediction Log'!$M458), "",IF('Prediction Log'!$P458&lt;'Prediction Log'!$E458, "Y", IF('Prediction Log'!$P458='Prediction Log'!$E458, "PUSH", "N")))</f>
        <v/>
      </c>
      <c r="T458" s="66" t="str">
        <f>IF(ISBLANK('Prediction Log'!$M458), "",IF('Prediction Log'!$J458='Prediction Log'!$M458, "Y", "N"))</f>
        <v/>
      </c>
      <c r="U458" s="57" t="str">
        <f>IF(ISBLANK('Prediction Log'!$M458),"",IF('Prediction Log'!$M458='Prediction Log'!$H458, "Y", "N"))</f>
        <v/>
      </c>
      <c r="V458" s="52" t="str">
        <f>IF(ISBLANK('Prediction Log'!$M458), "",IF('Prediction Log'!$H458&lt;&gt;'Prediction Log'!$M458, "Y",IF(AND('Prediction Log'!$D458&gt;0, 'Prediction Log'!$P458&gt;'Prediction Log'!$D458), "Y", IF(AND('Prediction Log'!$D458&lt;0, 'Prediction Log'!$P458&lt;'Prediction Log'!$D458), "Y", IF('Prediction Log'!$P458='Prediction Log'!$D458, "PUSH", "N")))))</f>
        <v/>
      </c>
      <c r="W458" s="53" t="str">
        <f>IF(ISBLANK('Prediction Log'!$M458), "",IF(AND('Prediction Log'!$U458="Y", 'Prediction Log'!$V458="Y"), "Y", "N"))</f>
        <v/>
      </c>
      <c r="X458" s="54" t="str">
        <f>IF(ISBLANK('Prediction Log'!$M458),"",IF('Prediction Log'!$M458='Prediction Log'!$I458, "Y", "N"))</f>
        <v/>
      </c>
      <c r="Y458" s="54" t="str">
        <f>IF(ISBLANK('Prediction Log'!$M458), "", IF('Prediction Log'!$Z458="N", "N", "Y"))</f>
        <v/>
      </c>
      <c r="Z458" s="54" t="str">
        <f>IF(ISBLANK('Prediction Log'!$M458), "",IF('Prediction Log'!$I458&lt;&gt;'Prediction Log'!$M458, "Y",IF(AND('Prediction Log'!$E458&gt;0, 'Prediction Log'!$P458&gt;'Prediction Log'!$E458), "Y", IF(AND('Prediction Log'!$E458&lt;0, 'Prediction Log'!$P458&lt;'Prediction Log'!$E458), "Y", IF('Prediction Log'!$P458='Prediction Log'!$E458, "PUSH", "N")))))</f>
        <v/>
      </c>
      <c r="AA458" s="54" t="str">
        <f>IF(ISBLANK('Prediction Log'!$M458), "",IF(AND('Prediction Log'!$X458="Y", 'Prediction Log'!$Z458="Y"), "Y", "N"))</f>
        <v/>
      </c>
      <c r="AB458" s="53" t="str">
        <f>IF(ISBLANK('Prediction Log'!$M458), "",IF('Prediction Log'!$D458&gt;0, 'Prediction Log'!$P458-'Prediction Log'!$D458, IF('Prediction Log'!$D458&lt;0, -'Prediction Log'!$P458+'Prediction Log'!$D458, "NA")))</f>
        <v/>
      </c>
      <c r="AC458" s="53" t="str">
        <f>IF(ISBLANK('Prediction Log'!$M458), "",ABS('Prediction Log'!$AB458))</f>
        <v/>
      </c>
      <c r="AD458" s="54" t="str">
        <f>IF(ISBLANK('Prediction Log'!$M458), "",IF('Prediction Log'!$E458&gt;0, 'Prediction Log'!$P458-'Prediction Log'!$E458, IF('Prediction Log'!$E458&lt;0, -'Prediction Log'!$P458+'Prediction Log'!$E458, "NA")))</f>
        <v/>
      </c>
      <c r="AE458" s="54" t="str">
        <f>IF(ISBLANK('Prediction Log'!$M458), "",ABS('Prediction Log'!$AD458))</f>
        <v/>
      </c>
    </row>
    <row r="459" spans="1:31" x14ac:dyDescent="0.45">
      <c r="A459" t="str">
        <f>IF(ISBLANK(Games!$B459), "",Games!A459)</f>
        <v/>
      </c>
      <c r="B459" t="str">
        <f>IF(ISBLANK(Games!$B459), "",Games!B459)</f>
        <v/>
      </c>
      <c r="C459" t="str">
        <f>IF(ISBLANK(Games!$B459), "",Games!C459)</f>
        <v/>
      </c>
      <c r="D459" t="str">
        <f>IF(ISBLANK(Games!$B459), "",Games!D459)</f>
        <v/>
      </c>
      <c r="E459" t="str">
        <f>IF(ISBLANK(Games!$B459), "",Games!E459)</f>
        <v/>
      </c>
      <c r="F459" s="30">
        <f>'Calc - Win Probability'!N459</f>
        <v>0</v>
      </c>
      <c r="G459" s="28">
        <f>Games!H459</f>
        <v>0</v>
      </c>
      <c r="H459" s="64" t="str">
        <f>IF(ISBLANK(Games!B459), "", IF('Prediction Log'!$D459&lt;0, 'Prediction Log'!$B459, 'Prediction Log'!$C459))</f>
        <v/>
      </c>
      <c r="I459" s="60" t="str">
        <f>IF(ISBLANK(Games!$B459), "",Games!F459)</f>
        <v/>
      </c>
      <c r="J459" s="60" t="str">
        <f>IF('Prediction Log'!$F459&gt;0.5, 'Prediction Log'!$B459, IF('Prediction Log'!$F459&lt;0.5, 'Prediction Log'!$C459, "PICK"))</f>
        <v/>
      </c>
      <c r="K459" s="62" t="str">
        <f>IF(ISBLANK(Games!B459), "",IF('Prediction Log'!$J459='Prediction Log'!$B459, 'Prediction Log'!$F459, 1-'Prediction Log'!$F459))</f>
        <v/>
      </c>
      <c r="L459" s="28" t="str">
        <f>IF(ISBLANK(Games!$B459), "",Games!I459)</f>
        <v/>
      </c>
      <c r="P459" s="48" t="str">
        <f>IF(ISBLANK('Prediction Log'!$N459), "",'Prediction Log'!$O459-'Prediction Log'!$N459)</f>
        <v/>
      </c>
      <c r="Q459" s="55" t="str">
        <f>IF(ISBLANK('Prediction Log'!$N459), "",IF('Prediction Log'!$M459&lt;&gt;'Prediction Log'!$H459, "Y", IF(AND('Prediction Log'!$M459='Prediction Log'!$H459, ABS((-1*'Prediction Log'!$P459))&gt;ABS('Prediction Log'!$D459)), "Y", IF('Prediction Log'!$D459='Prediction Log'!$P459, "PUSH", "N"))))</f>
        <v/>
      </c>
      <c r="R459" s="56" t="str">
        <f>IF(ISBLANK('Prediction Log'!$M459), "",IF('Prediction Log'!$P459&lt;'Prediction Log'!$D459, "Y", IF('Prediction Log'!$P459='Prediction Log'!$D459, "PUSH", "N")))</f>
        <v/>
      </c>
      <c r="S459" s="56" t="str">
        <f>IF(ISBLANK('Prediction Log'!$M459), "",IF('Prediction Log'!$P459&lt;'Prediction Log'!$E459, "Y", IF('Prediction Log'!$P459='Prediction Log'!$E459, "PUSH", "N")))</f>
        <v/>
      </c>
      <c r="T459" s="66" t="str">
        <f>IF(ISBLANK('Prediction Log'!$M459), "",IF('Prediction Log'!$J459='Prediction Log'!$M459, "Y", "N"))</f>
        <v/>
      </c>
      <c r="U459" s="57" t="str">
        <f>IF(ISBLANK('Prediction Log'!$M459),"",IF('Prediction Log'!$M459='Prediction Log'!$H459, "Y", "N"))</f>
        <v/>
      </c>
      <c r="V459" s="52" t="str">
        <f>IF(ISBLANK('Prediction Log'!$M459), "",IF('Prediction Log'!$H459&lt;&gt;'Prediction Log'!$M459, "Y",IF(AND('Prediction Log'!$D459&gt;0, 'Prediction Log'!$P459&gt;'Prediction Log'!$D459), "Y", IF(AND('Prediction Log'!$D459&lt;0, 'Prediction Log'!$P459&lt;'Prediction Log'!$D459), "Y", IF('Prediction Log'!$P459='Prediction Log'!$D459, "PUSH", "N")))))</f>
        <v/>
      </c>
      <c r="W459" s="53" t="str">
        <f>IF(ISBLANK('Prediction Log'!$M459), "",IF(AND('Prediction Log'!$U459="Y", 'Prediction Log'!$V459="Y"), "Y", "N"))</f>
        <v/>
      </c>
      <c r="X459" s="54" t="str">
        <f>IF(ISBLANK('Prediction Log'!$M459),"",IF('Prediction Log'!$M459='Prediction Log'!$I459, "Y", "N"))</f>
        <v/>
      </c>
      <c r="Y459" s="54" t="str">
        <f>IF(ISBLANK('Prediction Log'!$M459), "", IF('Prediction Log'!$Z459="N", "N", "Y"))</f>
        <v/>
      </c>
      <c r="Z459" s="54" t="str">
        <f>IF(ISBLANK('Prediction Log'!$M459), "",IF('Prediction Log'!$I459&lt;&gt;'Prediction Log'!$M459, "Y",IF(AND('Prediction Log'!$E459&gt;0, 'Prediction Log'!$P459&gt;'Prediction Log'!$E459), "Y", IF(AND('Prediction Log'!$E459&lt;0, 'Prediction Log'!$P459&lt;'Prediction Log'!$E459), "Y", IF('Prediction Log'!$P459='Prediction Log'!$E459, "PUSH", "N")))))</f>
        <v/>
      </c>
      <c r="AA459" s="54" t="str">
        <f>IF(ISBLANK('Prediction Log'!$M459), "",IF(AND('Prediction Log'!$X459="Y", 'Prediction Log'!$Z459="Y"), "Y", "N"))</f>
        <v/>
      </c>
      <c r="AB459" s="53" t="str">
        <f>IF(ISBLANK('Prediction Log'!$M459), "",IF('Prediction Log'!$D459&gt;0, 'Prediction Log'!$P459-'Prediction Log'!$D459, IF('Prediction Log'!$D459&lt;0, -'Prediction Log'!$P459+'Prediction Log'!$D459, "NA")))</f>
        <v/>
      </c>
      <c r="AC459" s="53" t="str">
        <f>IF(ISBLANK('Prediction Log'!$M459), "",ABS('Prediction Log'!$AB459))</f>
        <v/>
      </c>
      <c r="AD459" s="54" t="str">
        <f>IF(ISBLANK('Prediction Log'!$M459), "",IF('Prediction Log'!$E459&gt;0, 'Prediction Log'!$P459-'Prediction Log'!$E459, IF('Prediction Log'!$E459&lt;0, -'Prediction Log'!$P459+'Prediction Log'!$E459, "NA")))</f>
        <v/>
      </c>
      <c r="AE459" s="54" t="str">
        <f>IF(ISBLANK('Prediction Log'!$M459), "",ABS('Prediction Log'!$AD459))</f>
        <v/>
      </c>
    </row>
    <row r="460" spans="1:31" x14ac:dyDescent="0.45">
      <c r="A460" t="str">
        <f>IF(ISBLANK(Games!$B460), "",Games!A460)</f>
        <v/>
      </c>
      <c r="B460" t="str">
        <f>IF(ISBLANK(Games!$B460), "",Games!B460)</f>
        <v/>
      </c>
      <c r="C460" t="str">
        <f>IF(ISBLANK(Games!$B460), "",Games!C460)</f>
        <v/>
      </c>
      <c r="D460" t="str">
        <f>IF(ISBLANK(Games!$B460), "",Games!D460)</f>
        <v/>
      </c>
      <c r="E460" t="str">
        <f>IF(ISBLANK(Games!$B460), "",Games!E460)</f>
        <v/>
      </c>
      <c r="F460" s="30">
        <f>'Calc - Win Probability'!N460</f>
        <v>0</v>
      </c>
      <c r="G460" s="28">
        <f>Games!H460</f>
        <v>0</v>
      </c>
      <c r="H460" s="64" t="str">
        <f>IF(ISBLANK(Games!B460), "", IF('Prediction Log'!$D460&lt;0, 'Prediction Log'!$B460, 'Prediction Log'!$C460))</f>
        <v/>
      </c>
      <c r="I460" s="60" t="str">
        <f>IF(ISBLANK(Games!$B460), "",Games!F460)</f>
        <v/>
      </c>
      <c r="J460" s="60" t="str">
        <f>IF('Prediction Log'!$F460&gt;0.5, 'Prediction Log'!$B460, IF('Prediction Log'!$F460&lt;0.5, 'Prediction Log'!$C460, "PICK"))</f>
        <v/>
      </c>
      <c r="K460" s="62" t="str">
        <f>IF(ISBLANK(Games!B460), "",IF('Prediction Log'!$J460='Prediction Log'!$B460, 'Prediction Log'!$F460, 1-'Prediction Log'!$F460))</f>
        <v/>
      </c>
      <c r="L460" s="28" t="str">
        <f>IF(ISBLANK(Games!$B460), "",Games!I460)</f>
        <v/>
      </c>
      <c r="P460" s="48" t="str">
        <f>IF(ISBLANK('Prediction Log'!$N460), "",'Prediction Log'!$O460-'Prediction Log'!$N460)</f>
        <v/>
      </c>
      <c r="Q460" s="55" t="str">
        <f>IF(ISBLANK('Prediction Log'!$N460), "",IF('Prediction Log'!$M460&lt;&gt;'Prediction Log'!$H460, "Y", IF(AND('Prediction Log'!$M460='Prediction Log'!$H460, ABS((-1*'Prediction Log'!$P460))&gt;ABS('Prediction Log'!$D460)), "Y", IF('Prediction Log'!$D460='Prediction Log'!$P460, "PUSH", "N"))))</f>
        <v/>
      </c>
      <c r="R460" s="56" t="str">
        <f>IF(ISBLANK('Prediction Log'!$M460), "",IF('Prediction Log'!$P460&lt;'Prediction Log'!$D460, "Y", IF('Prediction Log'!$P460='Prediction Log'!$D460, "PUSH", "N")))</f>
        <v/>
      </c>
      <c r="S460" s="56" t="str">
        <f>IF(ISBLANK('Prediction Log'!$M460), "",IF('Prediction Log'!$P460&lt;'Prediction Log'!$E460, "Y", IF('Prediction Log'!$P460='Prediction Log'!$E460, "PUSH", "N")))</f>
        <v/>
      </c>
      <c r="T460" s="66" t="str">
        <f>IF(ISBLANK('Prediction Log'!$M460), "",IF('Prediction Log'!$J460='Prediction Log'!$M460, "Y", "N"))</f>
        <v/>
      </c>
      <c r="U460" s="57" t="str">
        <f>IF(ISBLANK('Prediction Log'!$M460),"",IF('Prediction Log'!$M460='Prediction Log'!$H460, "Y", "N"))</f>
        <v/>
      </c>
      <c r="V460" s="52" t="str">
        <f>IF(ISBLANK('Prediction Log'!$M460), "",IF('Prediction Log'!$H460&lt;&gt;'Prediction Log'!$M460, "Y",IF(AND('Prediction Log'!$D460&gt;0, 'Prediction Log'!$P460&gt;'Prediction Log'!$D460), "Y", IF(AND('Prediction Log'!$D460&lt;0, 'Prediction Log'!$P460&lt;'Prediction Log'!$D460), "Y", IF('Prediction Log'!$P460='Prediction Log'!$D460, "PUSH", "N")))))</f>
        <v/>
      </c>
      <c r="W460" s="53" t="str">
        <f>IF(ISBLANK('Prediction Log'!$M460), "",IF(AND('Prediction Log'!$U460="Y", 'Prediction Log'!$V460="Y"), "Y", "N"))</f>
        <v/>
      </c>
      <c r="X460" s="54" t="str">
        <f>IF(ISBLANK('Prediction Log'!$M460),"",IF('Prediction Log'!$M460='Prediction Log'!$I460, "Y", "N"))</f>
        <v/>
      </c>
      <c r="Y460" s="54" t="str">
        <f>IF(ISBLANK('Prediction Log'!$M460), "", IF('Prediction Log'!$Z460="N", "N", "Y"))</f>
        <v/>
      </c>
      <c r="Z460" s="54" t="str">
        <f>IF(ISBLANK('Prediction Log'!$M460), "",IF('Prediction Log'!$I460&lt;&gt;'Prediction Log'!$M460, "Y",IF(AND('Prediction Log'!$E460&gt;0, 'Prediction Log'!$P460&gt;'Prediction Log'!$E460), "Y", IF(AND('Prediction Log'!$E460&lt;0, 'Prediction Log'!$P460&lt;'Prediction Log'!$E460), "Y", IF('Prediction Log'!$P460='Prediction Log'!$E460, "PUSH", "N")))))</f>
        <v/>
      </c>
      <c r="AA460" s="54" t="str">
        <f>IF(ISBLANK('Prediction Log'!$M460), "",IF(AND('Prediction Log'!$X460="Y", 'Prediction Log'!$Z460="Y"), "Y", "N"))</f>
        <v/>
      </c>
      <c r="AB460" s="53" t="str">
        <f>IF(ISBLANK('Prediction Log'!$M460), "",IF('Prediction Log'!$D460&gt;0, 'Prediction Log'!$P460-'Prediction Log'!$D460, IF('Prediction Log'!$D460&lt;0, -'Prediction Log'!$P460+'Prediction Log'!$D460, "NA")))</f>
        <v/>
      </c>
      <c r="AC460" s="53" t="str">
        <f>IF(ISBLANK('Prediction Log'!$M460), "",ABS('Prediction Log'!$AB460))</f>
        <v/>
      </c>
      <c r="AD460" s="54" t="str">
        <f>IF(ISBLANK('Prediction Log'!$M460), "",IF('Prediction Log'!$E460&gt;0, 'Prediction Log'!$P460-'Prediction Log'!$E460, IF('Prediction Log'!$E460&lt;0, -'Prediction Log'!$P460+'Prediction Log'!$E460, "NA")))</f>
        <v/>
      </c>
      <c r="AE460" s="54" t="str">
        <f>IF(ISBLANK('Prediction Log'!$M460), "",ABS('Prediction Log'!$AD460))</f>
        <v/>
      </c>
    </row>
    <row r="461" spans="1:31" x14ac:dyDescent="0.45">
      <c r="A461" t="str">
        <f>IF(ISBLANK(Games!$B461), "",Games!A461)</f>
        <v/>
      </c>
      <c r="B461" t="str">
        <f>IF(ISBLANK(Games!$B461), "",Games!B461)</f>
        <v/>
      </c>
      <c r="C461" t="str">
        <f>IF(ISBLANK(Games!$B461), "",Games!C461)</f>
        <v/>
      </c>
      <c r="D461" t="str">
        <f>IF(ISBLANK(Games!$B461), "",Games!D461)</f>
        <v/>
      </c>
      <c r="E461" t="str">
        <f>IF(ISBLANK(Games!$B461), "",Games!E461)</f>
        <v/>
      </c>
      <c r="F461" s="30">
        <f>'Calc - Win Probability'!N461</f>
        <v>0</v>
      </c>
      <c r="G461" s="28">
        <f>Games!H461</f>
        <v>0</v>
      </c>
      <c r="H461" s="64" t="str">
        <f>IF(ISBLANK(Games!B461), "", IF('Prediction Log'!$D461&lt;0, 'Prediction Log'!$B461, 'Prediction Log'!$C461))</f>
        <v/>
      </c>
      <c r="I461" s="60" t="str">
        <f>IF(ISBLANK(Games!$B461), "",Games!F461)</f>
        <v/>
      </c>
      <c r="J461" s="60" t="str">
        <f>IF('Prediction Log'!$F461&gt;0.5, 'Prediction Log'!$B461, IF('Prediction Log'!$F461&lt;0.5, 'Prediction Log'!$C461, "PICK"))</f>
        <v/>
      </c>
      <c r="K461" s="62" t="str">
        <f>IF(ISBLANK(Games!B461), "",IF('Prediction Log'!$J461='Prediction Log'!$B461, 'Prediction Log'!$F461, 1-'Prediction Log'!$F461))</f>
        <v/>
      </c>
      <c r="L461" s="28" t="str">
        <f>IF(ISBLANK(Games!$B461), "",Games!I461)</f>
        <v/>
      </c>
      <c r="P461" s="48" t="str">
        <f>IF(ISBLANK('Prediction Log'!$N461), "",'Prediction Log'!$O461-'Prediction Log'!$N461)</f>
        <v/>
      </c>
      <c r="Q461" s="55" t="str">
        <f>IF(ISBLANK('Prediction Log'!$N461), "",IF('Prediction Log'!$M461&lt;&gt;'Prediction Log'!$H461, "Y", IF(AND('Prediction Log'!$M461='Prediction Log'!$H461, ABS((-1*'Prediction Log'!$P461))&gt;ABS('Prediction Log'!$D461)), "Y", IF('Prediction Log'!$D461='Prediction Log'!$P461, "PUSH", "N"))))</f>
        <v/>
      </c>
      <c r="R461" s="56" t="str">
        <f>IF(ISBLANK('Prediction Log'!$M461), "",IF('Prediction Log'!$P461&lt;'Prediction Log'!$D461, "Y", IF('Prediction Log'!$P461='Prediction Log'!$D461, "PUSH", "N")))</f>
        <v/>
      </c>
      <c r="S461" s="56" t="str">
        <f>IF(ISBLANK('Prediction Log'!$M461), "",IF('Prediction Log'!$P461&lt;'Prediction Log'!$E461, "Y", IF('Prediction Log'!$P461='Prediction Log'!$E461, "PUSH", "N")))</f>
        <v/>
      </c>
      <c r="T461" s="66" t="str">
        <f>IF(ISBLANK('Prediction Log'!$M461), "",IF('Prediction Log'!$J461='Prediction Log'!$M461, "Y", "N"))</f>
        <v/>
      </c>
      <c r="U461" s="57" t="str">
        <f>IF(ISBLANK('Prediction Log'!$M461),"",IF('Prediction Log'!$M461='Prediction Log'!$H461, "Y", "N"))</f>
        <v/>
      </c>
      <c r="V461" s="52" t="str">
        <f>IF(ISBLANK('Prediction Log'!$M461), "",IF('Prediction Log'!$H461&lt;&gt;'Prediction Log'!$M461, "Y",IF(AND('Prediction Log'!$D461&gt;0, 'Prediction Log'!$P461&gt;'Prediction Log'!$D461), "Y", IF(AND('Prediction Log'!$D461&lt;0, 'Prediction Log'!$P461&lt;'Prediction Log'!$D461), "Y", IF('Prediction Log'!$P461='Prediction Log'!$D461, "PUSH", "N")))))</f>
        <v/>
      </c>
      <c r="W461" s="53" t="str">
        <f>IF(ISBLANK('Prediction Log'!$M461), "",IF(AND('Prediction Log'!$U461="Y", 'Prediction Log'!$V461="Y"), "Y", "N"))</f>
        <v/>
      </c>
      <c r="X461" s="54" t="str">
        <f>IF(ISBLANK('Prediction Log'!$M461),"",IF('Prediction Log'!$M461='Prediction Log'!$I461, "Y", "N"))</f>
        <v/>
      </c>
      <c r="Y461" s="54" t="str">
        <f>IF(ISBLANK('Prediction Log'!$M461), "", IF('Prediction Log'!$Z461="N", "N", "Y"))</f>
        <v/>
      </c>
      <c r="Z461" s="54" t="str">
        <f>IF(ISBLANK('Prediction Log'!$M461), "",IF('Prediction Log'!$I461&lt;&gt;'Prediction Log'!$M461, "Y",IF(AND('Prediction Log'!$E461&gt;0, 'Prediction Log'!$P461&gt;'Prediction Log'!$E461), "Y", IF(AND('Prediction Log'!$E461&lt;0, 'Prediction Log'!$P461&lt;'Prediction Log'!$E461), "Y", IF('Prediction Log'!$P461='Prediction Log'!$E461, "PUSH", "N")))))</f>
        <v/>
      </c>
      <c r="AA461" s="54" t="str">
        <f>IF(ISBLANK('Prediction Log'!$M461), "",IF(AND('Prediction Log'!$X461="Y", 'Prediction Log'!$Z461="Y"), "Y", "N"))</f>
        <v/>
      </c>
      <c r="AB461" s="53" t="str">
        <f>IF(ISBLANK('Prediction Log'!$M461), "",IF('Prediction Log'!$D461&gt;0, 'Prediction Log'!$P461-'Prediction Log'!$D461, IF('Prediction Log'!$D461&lt;0, -'Prediction Log'!$P461+'Prediction Log'!$D461, "NA")))</f>
        <v/>
      </c>
      <c r="AC461" s="53" t="str">
        <f>IF(ISBLANK('Prediction Log'!$M461), "",ABS('Prediction Log'!$AB461))</f>
        <v/>
      </c>
      <c r="AD461" s="54" t="str">
        <f>IF(ISBLANK('Prediction Log'!$M461), "",IF('Prediction Log'!$E461&gt;0, 'Prediction Log'!$P461-'Prediction Log'!$E461, IF('Prediction Log'!$E461&lt;0, -'Prediction Log'!$P461+'Prediction Log'!$E461, "NA")))</f>
        <v/>
      </c>
      <c r="AE461" s="54" t="str">
        <f>IF(ISBLANK('Prediction Log'!$M461), "",ABS('Prediction Log'!$AD461))</f>
        <v/>
      </c>
    </row>
    <row r="462" spans="1:31" x14ac:dyDescent="0.45">
      <c r="A462" t="str">
        <f>IF(ISBLANK(Games!$B462), "",Games!A462)</f>
        <v/>
      </c>
      <c r="B462" t="str">
        <f>IF(ISBLANK(Games!$B462), "",Games!B462)</f>
        <v/>
      </c>
      <c r="C462" t="str">
        <f>IF(ISBLANK(Games!$B462), "",Games!C462)</f>
        <v/>
      </c>
      <c r="D462" t="str">
        <f>IF(ISBLANK(Games!$B462), "",Games!D462)</f>
        <v/>
      </c>
      <c r="E462" t="str">
        <f>IF(ISBLANK(Games!$B462), "",Games!E462)</f>
        <v/>
      </c>
      <c r="F462" s="30">
        <f>'Calc - Win Probability'!N462</f>
        <v>0</v>
      </c>
      <c r="G462" s="28">
        <f>Games!H462</f>
        <v>0</v>
      </c>
      <c r="H462" s="64" t="str">
        <f>IF(ISBLANK(Games!B462), "", IF('Prediction Log'!$D462&lt;0, 'Prediction Log'!$B462, 'Prediction Log'!$C462))</f>
        <v/>
      </c>
      <c r="I462" s="60" t="str">
        <f>IF(ISBLANK(Games!$B462), "",Games!F462)</f>
        <v/>
      </c>
      <c r="J462" s="60" t="str">
        <f>IF('Prediction Log'!$F462&gt;0.5, 'Prediction Log'!$B462, IF('Prediction Log'!$F462&lt;0.5, 'Prediction Log'!$C462, "PICK"))</f>
        <v/>
      </c>
      <c r="K462" s="62" t="str">
        <f>IF(ISBLANK(Games!B462), "",IF('Prediction Log'!$J462='Prediction Log'!$B462, 'Prediction Log'!$F462, 1-'Prediction Log'!$F462))</f>
        <v/>
      </c>
      <c r="L462" s="28" t="str">
        <f>IF(ISBLANK(Games!$B462), "",Games!I462)</f>
        <v/>
      </c>
      <c r="P462" s="48" t="str">
        <f>IF(ISBLANK('Prediction Log'!$N462), "",'Prediction Log'!$O462-'Prediction Log'!$N462)</f>
        <v/>
      </c>
      <c r="Q462" s="55" t="str">
        <f>IF(ISBLANK('Prediction Log'!$N462), "",IF('Prediction Log'!$M462&lt;&gt;'Prediction Log'!$H462, "Y", IF(AND('Prediction Log'!$M462='Prediction Log'!$H462, ABS((-1*'Prediction Log'!$P462))&gt;ABS('Prediction Log'!$D462)), "Y", IF('Prediction Log'!$D462='Prediction Log'!$P462, "PUSH", "N"))))</f>
        <v/>
      </c>
      <c r="R462" s="56" t="str">
        <f>IF(ISBLANK('Prediction Log'!$M462), "",IF('Prediction Log'!$P462&lt;'Prediction Log'!$D462, "Y", IF('Prediction Log'!$P462='Prediction Log'!$D462, "PUSH", "N")))</f>
        <v/>
      </c>
      <c r="S462" s="56" t="str">
        <f>IF(ISBLANK('Prediction Log'!$M462), "",IF('Prediction Log'!$P462&lt;'Prediction Log'!$E462, "Y", IF('Prediction Log'!$P462='Prediction Log'!$E462, "PUSH", "N")))</f>
        <v/>
      </c>
      <c r="T462" s="66" t="str">
        <f>IF(ISBLANK('Prediction Log'!$M462), "",IF('Prediction Log'!$J462='Prediction Log'!$M462, "Y", "N"))</f>
        <v/>
      </c>
      <c r="U462" s="57" t="str">
        <f>IF(ISBLANK('Prediction Log'!$M462),"",IF('Prediction Log'!$M462='Prediction Log'!$H462, "Y", "N"))</f>
        <v/>
      </c>
      <c r="V462" s="52" t="str">
        <f>IF(ISBLANK('Prediction Log'!$M462), "",IF('Prediction Log'!$H462&lt;&gt;'Prediction Log'!$M462, "Y",IF(AND('Prediction Log'!$D462&gt;0, 'Prediction Log'!$P462&gt;'Prediction Log'!$D462), "Y", IF(AND('Prediction Log'!$D462&lt;0, 'Prediction Log'!$P462&lt;'Prediction Log'!$D462), "Y", IF('Prediction Log'!$P462='Prediction Log'!$D462, "PUSH", "N")))))</f>
        <v/>
      </c>
      <c r="W462" s="53" t="str">
        <f>IF(ISBLANK('Prediction Log'!$M462), "",IF(AND('Prediction Log'!$U462="Y", 'Prediction Log'!$V462="Y"), "Y", "N"))</f>
        <v/>
      </c>
      <c r="X462" s="54" t="str">
        <f>IF(ISBLANK('Prediction Log'!$M462),"",IF('Prediction Log'!$M462='Prediction Log'!$I462, "Y", "N"))</f>
        <v/>
      </c>
      <c r="Y462" s="54" t="str">
        <f>IF(ISBLANK('Prediction Log'!$M462), "", IF('Prediction Log'!$Z462="N", "N", "Y"))</f>
        <v/>
      </c>
      <c r="Z462" s="54" t="str">
        <f>IF(ISBLANK('Prediction Log'!$M462), "",IF('Prediction Log'!$I462&lt;&gt;'Prediction Log'!$M462, "Y",IF(AND('Prediction Log'!$E462&gt;0, 'Prediction Log'!$P462&gt;'Prediction Log'!$E462), "Y", IF(AND('Prediction Log'!$E462&lt;0, 'Prediction Log'!$P462&lt;'Prediction Log'!$E462), "Y", IF('Prediction Log'!$P462='Prediction Log'!$E462, "PUSH", "N")))))</f>
        <v/>
      </c>
      <c r="AA462" s="54" t="str">
        <f>IF(ISBLANK('Prediction Log'!$M462), "",IF(AND('Prediction Log'!$X462="Y", 'Prediction Log'!$Z462="Y"), "Y", "N"))</f>
        <v/>
      </c>
      <c r="AB462" s="53" t="str">
        <f>IF(ISBLANK('Prediction Log'!$M462), "",IF('Prediction Log'!$D462&gt;0, 'Prediction Log'!$P462-'Prediction Log'!$D462, IF('Prediction Log'!$D462&lt;0, -'Prediction Log'!$P462+'Prediction Log'!$D462, "NA")))</f>
        <v/>
      </c>
      <c r="AC462" s="53" t="str">
        <f>IF(ISBLANK('Prediction Log'!$M462), "",ABS('Prediction Log'!$AB462))</f>
        <v/>
      </c>
      <c r="AD462" s="54" t="str">
        <f>IF(ISBLANK('Prediction Log'!$M462), "",IF('Prediction Log'!$E462&gt;0, 'Prediction Log'!$P462-'Prediction Log'!$E462, IF('Prediction Log'!$E462&lt;0, -'Prediction Log'!$P462+'Prediction Log'!$E462, "NA")))</f>
        <v/>
      </c>
      <c r="AE462" s="54" t="str">
        <f>IF(ISBLANK('Prediction Log'!$M462), "",ABS('Prediction Log'!$AD462))</f>
        <v/>
      </c>
    </row>
    <row r="463" spans="1:31" x14ac:dyDescent="0.45">
      <c r="A463" t="str">
        <f>IF(ISBLANK(Games!$B463), "",Games!A463)</f>
        <v/>
      </c>
      <c r="B463" t="str">
        <f>IF(ISBLANK(Games!$B463), "",Games!B463)</f>
        <v/>
      </c>
      <c r="C463" t="str">
        <f>IF(ISBLANK(Games!$B463), "",Games!C463)</f>
        <v/>
      </c>
      <c r="D463" t="str">
        <f>IF(ISBLANK(Games!$B463), "",Games!D463)</f>
        <v/>
      </c>
      <c r="E463" t="str">
        <f>IF(ISBLANK(Games!$B463), "",Games!E463)</f>
        <v/>
      </c>
      <c r="F463" s="30">
        <f>'Calc - Win Probability'!N463</f>
        <v>0</v>
      </c>
      <c r="G463" s="28">
        <f>Games!H463</f>
        <v>0</v>
      </c>
      <c r="H463" s="64" t="str">
        <f>IF(ISBLANK(Games!B463), "", IF('Prediction Log'!$D463&lt;0, 'Prediction Log'!$B463, 'Prediction Log'!$C463))</f>
        <v/>
      </c>
      <c r="I463" s="60" t="str">
        <f>IF(ISBLANK(Games!$B463), "",Games!F463)</f>
        <v/>
      </c>
      <c r="J463" s="60" t="str">
        <f>IF('Prediction Log'!$F463&gt;0.5, 'Prediction Log'!$B463, IF('Prediction Log'!$F463&lt;0.5, 'Prediction Log'!$C463, "PICK"))</f>
        <v/>
      </c>
      <c r="K463" s="62" t="str">
        <f>IF(ISBLANK(Games!B463), "",IF('Prediction Log'!$J463='Prediction Log'!$B463, 'Prediction Log'!$F463, 1-'Prediction Log'!$F463))</f>
        <v/>
      </c>
      <c r="L463" s="28" t="str">
        <f>IF(ISBLANK(Games!$B463), "",Games!I463)</f>
        <v/>
      </c>
      <c r="P463" s="48" t="str">
        <f>IF(ISBLANK('Prediction Log'!$N463), "",'Prediction Log'!$O463-'Prediction Log'!$N463)</f>
        <v/>
      </c>
      <c r="Q463" s="55" t="str">
        <f>IF(ISBLANK('Prediction Log'!$N463), "",IF('Prediction Log'!$M463&lt;&gt;'Prediction Log'!$H463, "Y", IF(AND('Prediction Log'!$M463='Prediction Log'!$H463, ABS((-1*'Prediction Log'!$P463))&gt;ABS('Prediction Log'!$D463)), "Y", IF('Prediction Log'!$D463='Prediction Log'!$P463, "PUSH", "N"))))</f>
        <v/>
      </c>
      <c r="R463" s="56" t="str">
        <f>IF(ISBLANK('Prediction Log'!$M463), "",IF('Prediction Log'!$P463&lt;'Prediction Log'!$D463, "Y", IF('Prediction Log'!$P463='Prediction Log'!$D463, "PUSH", "N")))</f>
        <v/>
      </c>
      <c r="S463" s="56" t="str">
        <f>IF(ISBLANK('Prediction Log'!$M463), "",IF('Prediction Log'!$P463&lt;'Prediction Log'!$E463, "Y", IF('Prediction Log'!$P463='Prediction Log'!$E463, "PUSH", "N")))</f>
        <v/>
      </c>
      <c r="T463" s="66" t="str">
        <f>IF(ISBLANK('Prediction Log'!$M463), "",IF('Prediction Log'!$J463='Prediction Log'!$M463, "Y", "N"))</f>
        <v/>
      </c>
      <c r="U463" s="57" t="str">
        <f>IF(ISBLANK('Prediction Log'!$M463),"",IF('Prediction Log'!$M463='Prediction Log'!$H463, "Y", "N"))</f>
        <v/>
      </c>
      <c r="V463" s="52" t="str">
        <f>IF(ISBLANK('Prediction Log'!$M463), "",IF('Prediction Log'!$H463&lt;&gt;'Prediction Log'!$M463, "Y",IF(AND('Prediction Log'!$D463&gt;0, 'Prediction Log'!$P463&gt;'Prediction Log'!$D463), "Y", IF(AND('Prediction Log'!$D463&lt;0, 'Prediction Log'!$P463&lt;'Prediction Log'!$D463), "Y", IF('Prediction Log'!$P463='Prediction Log'!$D463, "PUSH", "N")))))</f>
        <v/>
      </c>
      <c r="W463" s="53" t="str">
        <f>IF(ISBLANK('Prediction Log'!$M463), "",IF(AND('Prediction Log'!$U463="Y", 'Prediction Log'!$V463="Y"), "Y", "N"))</f>
        <v/>
      </c>
      <c r="X463" s="54" t="str">
        <f>IF(ISBLANK('Prediction Log'!$M463),"",IF('Prediction Log'!$M463='Prediction Log'!$I463, "Y", "N"))</f>
        <v/>
      </c>
      <c r="Y463" s="54" t="str">
        <f>IF(ISBLANK('Prediction Log'!$M463), "", IF('Prediction Log'!$Z463="N", "N", "Y"))</f>
        <v/>
      </c>
      <c r="Z463" s="54" t="str">
        <f>IF(ISBLANK('Prediction Log'!$M463), "",IF('Prediction Log'!$I463&lt;&gt;'Prediction Log'!$M463, "Y",IF(AND('Prediction Log'!$E463&gt;0, 'Prediction Log'!$P463&gt;'Prediction Log'!$E463), "Y", IF(AND('Prediction Log'!$E463&lt;0, 'Prediction Log'!$P463&lt;'Prediction Log'!$E463), "Y", IF('Prediction Log'!$P463='Prediction Log'!$E463, "PUSH", "N")))))</f>
        <v/>
      </c>
      <c r="AA463" s="54" t="str">
        <f>IF(ISBLANK('Prediction Log'!$M463), "",IF(AND('Prediction Log'!$X463="Y", 'Prediction Log'!$Z463="Y"), "Y", "N"))</f>
        <v/>
      </c>
      <c r="AB463" s="53" t="str">
        <f>IF(ISBLANK('Prediction Log'!$M463), "",IF('Prediction Log'!$D463&gt;0, 'Prediction Log'!$P463-'Prediction Log'!$D463, IF('Prediction Log'!$D463&lt;0, -'Prediction Log'!$P463+'Prediction Log'!$D463, "NA")))</f>
        <v/>
      </c>
      <c r="AC463" s="53" t="str">
        <f>IF(ISBLANK('Prediction Log'!$M463), "",ABS('Prediction Log'!$AB463))</f>
        <v/>
      </c>
      <c r="AD463" s="54" t="str">
        <f>IF(ISBLANK('Prediction Log'!$M463), "",IF('Prediction Log'!$E463&gt;0, 'Prediction Log'!$P463-'Prediction Log'!$E463, IF('Prediction Log'!$E463&lt;0, -'Prediction Log'!$P463+'Prediction Log'!$E463, "NA")))</f>
        <v/>
      </c>
      <c r="AE463" s="54" t="str">
        <f>IF(ISBLANK('Prediction Log'!$M463), "",ABS('Prediction Log'!$AD463))</f>
        <v/>
      </c>
    </row>
    <row r="464" spans="1:31" x14ac:dyDescent="0.45">
      <c r="A464" t="str">
        <f>IF(ISBLANK(Games!$B464), "",Games!A464)</f>
        <v/>
      </c>
      <c r="B464" t="str">
        <f>IF(ISBLANK(Games!$B464), "",Games!B464)</f>
        <v/>
      </c>
      <c r="C464" t="str">
        <f>IF(ISBLANK(Games!$B464), "",Games!C464)</f>
        <v/>
      </c>
      <c r="D464" t="str">
        <f>IF(ISBLANK(Games!$B464), "",Games!D464)</f>
        <v/>
      </c>
      <c r="E464" t="str">
        <f>IF(ISBLANK(Games!$B464), "",Games!E464)</f>
        <v/>
      </c>
      <c r="F464" s="30">
        <f>'Calc - Win Probability'!N464</f>
        <v>0</v>
      </c>
      <c r="G464" s="28">
        <f>Games!H464</f>
        <v>0</v>
      </c>
      <c r="H464" s="64" t="str">
        <f>IF(ISBLANK(Games!B464), "", IF('Prediction Log'!$D464&lt;0, 'Prediction Log'!$B464, 'Prediction Log'!$C464))</f>
        <v/>
      </c>
      <c r="I464" s="60" t="str">
        <f>IF(ISBLANK(Games!$B464), "",Games!F464)</f>
        <v/>
      </c>
      <c r="J464" s="60" t="str">
        <f>IF('Prediction Log'!$F464&gt;0.5, 'Prediction Log'!$B464, IF('Prediction Log'!$F464&lt;0.5, 'Prediction Log'!$C464, "PICK"))</f>
        <v/>
      </c>
      <c r="K464" s="62" t="str">
        <f>IF(ISBLANK(Games!B464), "",IF('Prediction Log'!$J464='Prediction Log'!$B464, 'Prediction Log'!$F464, 1-'Prediction Log'!$F464))</f>
        <v/>
      </c>
      <c r="L464" s="28" t="str">
        <f>IF(ISBLANK(Games!$B464), "",Games!I464)</f>
        <v/>
      </c>
      <c r="P464" s="48" t="str">
        <f>IF(ISBLANK('Prediction Log'!$N464), "",'Prediction Log'!$O464-'Prediction Log'!$N464)</f>
        <v/>
      </c>
      <c r="Q464" s="55" t="str">
        <f>IF(ISBLANK('Prediction Log'!$N464), "",IF('Prediction Log'!$M464&lt;&gt;'Prediction Log'!$H464, "Y", IF(AND('Prediction Log'!$M464='Prediction Log'!$H464, ABS((-1*'Prediction Log'!$P464))&gt;ABS('Prediction Log'!$D464)), "Y", IF('Prediction Log'!$D464='Prediction Log'!$P464, "PUSH", "N"))))</f>
        <v/>
      </c>
      <c r="R464" s="56" t="str">
        <f>IF(ISBLANK('Prediction Log'!$M464), "",IF('Prediction Log'!$P464&lt;'Prediction Log'!$D464, "Y", IF('Prediction Log'!$P464='Prediction Log'!$D464, "PUSH", "N")))</f>
        <v/>
      </c>
      <c r="S464" s="56" t="str">
        <f>IF(ISBLANK('Prediction Log'!$M464), "",IF('Prediction Log'!$P464&lt;'Prediction Log'!$E464, "Y", IF('Prediction Log'!$P464='Prediction Log'!$E464, "PUSH", "N")))</f>
        <v/>
      </c>
      <c r="T464" s="66" t="str">
        <f>IF(ISBLANK('Prediction Log'!$M464), "",IF('Prediction Log'!$J464='Prediction Log'!$M464, "Y", "N"))</f>
        <v/>
      </c>
      <c r="U464" s="57" t="str">
        <f>IF(ISBLANK('Prediction Log'!$M464),"",IF('Prediction Log'!$M464='Prediction Log'!$H464, "Y", "N"))</f>
        <v/>
      </c>
      <c r="V464" s="52" t="str">
        <f>IF(ISBLANK('Prediction Log'!$M464), "",IF('Prediction Log'!$H464&lt;&gt;'Prediction Log'!$M464, "Y",IF(AND('Prediction Log'!$D464&gt;0, 'Prediction Log'!$P464&gt;'Prediction Log'!$D464), "Y", IF(AND('Prediction Log'!$D464&lt;0, 'Prediction Log'!$P464&lt;'Prediction Log'!$D464), "Y", IF('Prediction Log'!$P464='Prediction Log'!$D464, "PUSH", "N")))))</f>
        <v/>
      </c>
      <c r="W464" s="53" t="str">
        <f>IF(ISBLANK('Prediction Log'!$M464), "",IF(AND('Prediction Log'!$U464="Y", 'Prediction Log'!$V464="Y"), "Y", "N"))</f>
        <v/>
      </c>
      <c r="X464" s="54" t="str">
        <f>IF(ISBLANK('Prediction Log'!$M464),"",IF('Prediction Log'!$M464='Prediction Log'!$I464, "Y", "N"))</f>
        <v/>
      </c>
      <c r="Y464" s="54" t="str">
        <f>IF(ISBLANK('Prediction Log'!$M464), "", IF('Prediction Log'!$Z464="N", "N", "Y"))</f>
        <v/>
      </c>
      <c r="Z464" s="54" t="str">
        <f>IF(ISBLANK('Prediction Log'!$M464), "",IF('Prediction Log'!$I464&lt;&gt;'Prediction Log'!$M464, "Y",IF(AND('Prediction Log'!$E464&gt;0, 'Prediction Log'!$P464&gt;'Prediction Log'!$E464), "Y", IF(AND('Prediction Log'!$E464&lt;0, 'Prediction Log'!$P464&lt;'Prediction Log'!$E464), "Y", IF('Prediction Log'!$P464='Prediction Log'!$E464, "PUSH", "N")))))</f>
        <v/>
      </c>
      <c r="AA464" s="54" t="str">
        <f>IF(ISBLANK('Prediction Log'!$M464), "",IF(AND('Prediction Log'!$X464="Y", 'Prediction Log'!$Z464="Y"), "Y", "N"))</f>
        <v/>
      </c>
      <c r="AB464" s="53" t="str">
        <f>IF(ISBLANK('Prediction Log'!$M464), "",IF('Prediction Log'!$D464&gt;0, 'Prediction Log'!$P464-'Prediction Log'!$D464, IF('Prediction Log'!$D464&lt;0, -'Prediction Log'!$P464+'Prediction Log'!$D464, "NA")))</f>
        <v/>
      </c>
      <c r="AC464" s="53" t="str">
        <f>IF(ISBLANK('Prediction Log'!$M464), "",ABS('Prediction Log'!$AB464))</f>
        <v/>
      </c>
      <c r="AD464" s="54" t="str">
        <f>IF(ISBLANK('Prediction Log'!$M464), "",IF('Prediction Log'!$E464&gt;0, 'Prediction Log'!$P464-'Prediction Log'!$E464, IF('Prediction Log'!$E464&lt;0, -'Prediction Log'!$P464+'Prediction Log'!$E464, "NA")))</f>
        <v/>
      </c>
      <c r="AE464" s="54" t="str">
        <f>IF(ISBLANK('Prediction Log'!$M464), "",ABS('Prediction Log'!$AD464))</f>
        <v/>
      </c>
    </row>
    <row r="465" spans="1:31" x14ac:dyDescent="0.45">
      <c r="A465" t="str">
        <f>IF(ISBLANK(Games!$B465), "",Games!A465)</f>
        <v/>
      </c>
      <c r="B465" t="str">
        <f>IF(ISBLANK(Games!$B465), "",Games!B465)</f>
        <v/>
      </c>
      <c r="C465" t="str">
        <f>IF(ISBLANK(Games!$B465), "",Games!C465)</f>
        <v/>
      </c>
      <c r="D465" t="str">
        <f>IF(ISBLANK(Games!$B465), "",Games!D465)</f>
        <v/>
      </c>
      <c r="E465" t="str">
        <f>IF(ISBLANK(Games!$B465), "",Games!E465)</f>
        <v/>
      </c>
      <c r="F465" s="30">
        <f>'Calc - Win Probability'!N465</f>
        <v>0</v>
      </c>
      <c r="G465" s="28">
        <f>Games!H465</f>
        <v>0</v>
      </c>
      <c r="H465" s="64" t="str">
        <f>IF(ISBLANK(Games!B465), "", IF('Prediction Log'!$D465&lt;0, 'Prediction Log'!$B465, 'Prediction Log'!$C465))</f>
        <v/>
      </c>
      <c r="I465" s="60" t="str">
        <f>IF(ISBLANK(Games!$B465), "",Games!F465)</f>
        <v/>
      </c>
      <c r="J465" s="60" t="str">
        <f>IF('Prediction Log'!$F465&gt;0.5, 'Prediction Log'!$B465, IF('Prediction Log'!$F465&lt;0.5, 'Prediction Log'!$C465, "PICK"))</f>
        <v/>
      </c>
      <c r="K465" s="62" t="str">
        <f>IF(ISBLANK(Games!B465), "",IF('Prediction Log'!$J465='Prediction Log'!$B465, 'Prediction Log'!$F465, 1-'Prediction Log'!$F465))</f>
        <v/>
      </c>
      <c r="L465" s="28" t="str">
        <f>IF(ISBLANK(Games!$B465), "",Games!I465)</f>
        <v/>
      </c>
      <c r="P465" s="48" t="str">
        <f>IF(ISBLANK('Prediction Log'!$N465), "",'Prediction Log'!$O465-'Prediction Log'!$N465)</f>
        <v/>
      </c>
      <c r="Q465" s="55" t="str">
        <f>IF(ISBLANK('Prediction Log'!$N465), "",IF('Prediction Log'!$M465&lt;&gt;'Prediction Log'!$H465, "Y", IF(AND('Prediction Log'!$M465='Prediction Log'!$H465, ABS((-1*'Prediction Log'!$P465))&gt;ABS('Prediction Log'!$D465)), "Y", IF('Prediction Log'!$D465='Prediction Log'!$P465, "PUSH", "N"))))</f>
        <v/>
      </c>
      <c r="R465" s="56" t="str">
        <f>IF(ISBLANK('Prediction Log'!$M465), "",IF('Prediction Log'!$P465&lt;'Prediction Log'!$D465, "Y", IF('Prediction Log'!$P465='Prediction Log'!$D465, "PUSH", "N")))</f>
        <v/>
      </c>
      <c r="S465" s="56" t="str">
        <f>IF(ISBLANK('Prediction Log'!$M465), "",IF('Prediction Log'!$P465&lt;'Prediction Log'!$E465, "Y", IF('Prediction Log'!$P465='Prediction Log'!$E465, "PUSH", "N")))</f>
        <v/>
      </c>
      <c r="T465" s="66" t="str">
        <f>IF(ISBLANK('Prediction Log'!$M465), "",IF('Prediction Log'!$J465='Prediction Log'!$M465, "Y", "N"))</f>
        <v/>
      </c>
      <c r="U465" s="57" t="str">
        <f>IF(ISBLANK('Prediction Log'!$M465),"",IF('Prediction Log'!$M465='Prediction Log'!$H465, "Y", "N"))</f>
        <v/>
      </c>
      <c r="V465" s="52" t="str">
        <f>IF(ISBLANK('Prediction Log'!$M465), "",IF('Prediction Log'!$H465&lt;&gt;'Prediction Log'!$M465, "Y",IF(AND('Prediction Log'!$D465&gt;0, 'Prediction Log'!$P465&gt;'Prediction Log'!$D465), "Y", IF(AND('Prediction Log'!$D465&lt;0, 'Prediction Log'!$P465&lt;'Prediction Log'!$D465), "Y", IF('Prediction Log'!$P465='Prediction Log'!$D465, "PUSH", "N")))))</f>
        <v/>
      </c>
      <c r="W465" s="53" t="str">
        <f>IF(ISBLANK('Prediction Log'!$M465), "",IF(AND('Prediction Log'!$U465="Y", 'Prediction Log'!$V465="Y"), "Y", "N"))</f>
        <v/>
      </c>
      <c r="X465" s="54" t="str">
        <f>IF(ISBLANK('Prediction Log'!$M465),"",IF('Prediction Log'!$M465='Prediction Log'!$I465, "Y", "N"))</f>
        <v/>
      </c>
      <c r="Y465" s="54" t="str">
        <f>IF(ISBLANK('Prediction Log'!$M465), "", IF('Prediction Log'!$Z465="N", "N", "Y"))</f>
        <v/>
      </c>
      <c r="Z465" s="54" t="str">
        <f>IF(ISBLANK('Prediction Log'!$M465), "",IF('Prediction Log'!$I465&lt;&gt;'Prediction Log'!$M465, "Y",IF(AND('Prediction Log'!$E465&gt;0, 'Prediction Log'!$P465&gt;'Prediction Log'!$E465), "Y", IF(AND('Prediction Log'!$E465&lt;0, 'Prediction Log'!$P465&lt;'Prediction Log'!$E465), "Y", IF('Prediction Log'!$P465='Prediction Log'!$E465, "PUSH", "N")))))</f>
        <v/>
      </c>
      <c r="AA465" s="54" t="str">
        <f>IF(ISBLANK('Prediction Log'!$M465), "",IF(AND('Prediction Log'!$X465="Y", 'Prediction Log'!$Z465="Y"), "Y", "N"))</f>
        <v/>
      </c>
      <c r="AB465" s="53" t="str">
        <f>IF(ISBLANK('Prediction Log'!$M465), "",IF('Prediction Log'!$D465&gt;0, 'Prediction Log'!$P465-'Prediction Log'!$D465, IF('Prediction Log'!$D465&lt;0, -'Prediction Log'!$P465+'Prediction Log'!$D465, "NA")))</f>
        <v/>
      </c>
      <c r="AC465" s="53" t="str">
        <f>IF(ISBLANK('Prediction Log'!$M465), "",ABS('Prediction Log'!$AB465))</f>
        <v/>
      </c>
      <c r="AD465" s="54" t="str">
        <f>IF(ISBLANK('Prediction Log'!$M465), "",IF('Prediction Log'!$E465&gt;0, 'Prediction Log'!$P465-'Prediction Log'!$E465, IF('Prediction Log'!$E465&lt;0, -'Prediction Log'!$P465+'Prediction Log'!$E465, "NA")))</f>
        <v/>
      </c>
      <c r="AE465" s="54" t="str">
        <f>IF(ISBLANK('Prediction Log'!$M465), "",ABS('Prediction Log'!$AD465))</f>
        <v/>
      </c>
    </row>
    <row r="466" spans="1:31" x14ac:dyDescent="0.45">
      <c r="A466" t="str">
        <f>IF(ISBLANK(Games!$B466), "",Games!A466)</f>
        <v/>
      </c>
      <c r="B466" t="str">
        <f>IF(ISBLANK(Games!$B466), "",Games!B466)</f>
        <v/>
      </c>
      <c r="C466" t="str">
        <f>IF(ISBLANK(Games!$B466), "",Games!C466)</f>
        <v/>
      </c>
      <c r="D466" t="str">
        <f>IF(ISBLANK(Games!$B466), "",Games!D466)</f>
        <v/>
      </c>
      <c r="E466" t="str">
        <f>IF(ISBLANK(Games!$B466), "",Games!E466)</f>
        <v/>
      </c>
      <c r="F466" s="30">
        <f>'Calc - Win Probability'!N466</f>
        <v>0</v>
      </c>
      <c r="G466" s="28">
        <f>Games!H466</f>
        <v>0</v>
      </c>
      <c r="H466" s="64" t="str">
        <f>IF(ISBLANK(Games!B466), "", IF('Prediction Log'!$D466&lt;0, 'Prediction Log'!$B466, 'Prediction Log'!$C466))</f>
        <v/>
      </c>
      <c r="I466" s="60" t="str">
        <f>IF(ISBLANK(Games!$B466), "",Games!F466)</f>
        <v/>
      </c>
      <c r="J466" s="60" t="str">
        <f>IF('Prediction Log'!$F466&gt;0.5, 'Prediction Log'!$B466, IF('Prediction Log'!$F466&lt;0.5, 'Prediction Log'!$C466, "PICK"))</f>
        <v/>
      </c>
      <c r="K466" s="62" t="str">
        <f>IF(ISBLANK(Games!B466), "",IF('Prediction Log'!$J466='Prediction Log'!$B466, 'Prediction Log'!$F466, 1-'Prediction Log'!$F466))</f>
        <v/>
      </c>
      <c r="L466" s="28" t="str">
        <f>IF(ISBLANK(Games!$B466), "",Games!I466)</f>
        <v/>
      </c>
      <c r="P466" s="48" t="str">
        <f>IF(ISBLANK('Prediction Log'!$N466), "",'Prediction Log'!$O466-'Prediction Log'!$N466)</f>
        <v/>
      </c>
      <c r="Q466" s="55" t="str">
        <f>IF(ISBLANK('Prediction Log'!$N466), "",IF('Prediction Log'!$M466&lt;&gt;'Prediction Log'!$H466, "Y", IF(AND('Prediction Log'!$M466='Prediction Log'!$H466, ABS((-1*'Prediction Log'!$P466))&gt;ABS('Prediction Log'!$D466)), "Y", IF('Prediction Log'!$D466='Prediction Log'!$P466, "PUSH", "N"))))</f>
        <v/>
      </c>
      <c r="R466" s="56" t="str">
        <f>IF(ISBLANK('Prediction Log'!$M466), "",IF('Prediction Log'!$P466&lt;'Prediction Log'!$D466, "Y", IF('Prediction Log'!$P466='Prediction Log'!$D466, "PUSH", "N")))</f>
        <v/>
      </c>
      <c r="S466" s="56" t="str">
        <f>IF(ISBLANK('Prediction Log'!$M466), "",IF('Prediction Log'!$P466&lt;'Prediction Log'!$E466, "Y", IF('Prediction Log'!$P466='Prediction Log'!$E466, "PUSH", "N")))</f>
        <v/>
      </c>
      <c r="T466" s="66" t="str">
        <f>IF(ISBLANK('Prediction Log'!$M466), "",IF('Prediction Log'!$J466='Prediction Log'!$M466, "Y", "N"))</f>
        <v/>
      </c>
      <c r="U466" s="57" t="str">
        <f>IF(ISBLANK('Prediction Log'!$M466),"",IF('Prediction Log'!$M466='Prediction Log'!$H466, "Y", "N"))</f>
        <v/>
      </c>
      <c r="V466" s="52" t="str">
        <f>IF(ISBLANK('Prediction Log'!$M466), "",IF('Prediction Log'!$H466&lt;&gt;'Prediction Log'!$M466, "Y",IF(AND('Prediction Log'!$D466&gt;0, 'Prediction Log'!$P466&gt;'Prediction Log'!$D466), "Y", IF(AND('Prediction Log'!$D466&lt;0, 'Prediction Log'!$P466&lt;'Prediction Log'!$D466), "Y", IF('Prediction Log'!$P466='Prediction Log'!$D466, "PUSH", "N")))))</f>
        <v/>
      </c>
      <c r="W466" s="53" t="str">
        <f>IF(ISBLANK('Prediction Log'!$M466), "",IF(AND('Prediction Log'!$U466="Y", 'Prediction Log'!$V466="Y"), "Y", "N"))</f>
        <v/>
      </c>
      <c r="X466" s="54" t="str">
        <f>IF(ISBLANK('Prediction Log'!$M466),"",IF('Prediction Log'!$M466='Prediction Log'!$I466, "Y", "N"))</f>
        <v/>
      </c>
      <c r="Y466" s="54" t="str">
        <f>IF(ISBLANK('Prediction Log'!$M466), "", IF('Prediction Log'!$Z466="N", "N", "Y"))</f>
        <v/>
      </c>
      <c r="Z466" s="54" t="str">
        <f>IF(ISBLANK('Prediction Log'!$M466), "",IF('Prediction Log'!$I466&lt;&gt;'Prediction Log'!$M466, "Y",IF(AND('Prediction Log'!$E466&gt;0, 'Prediction Log'!$P466&gt;'Prediction Log'!$E466), "Y", IF(AND('Prediction Log'!$E466&lt;0, 'Prediction Log'!$P466&lt;'Prediction Log'!$E466), "Y", IF('Prediction Log'!$P466='Prediction Log'!$E466, "PUSH", "N")))))</f>
        <v/>
      </c>
      <c r="AA466" s="54" t="str">
        <f>IF(ISBLANK('Prediction Log'!$M466), "",IF(AND('Prediction Log'!$X466="Y", 'Prediction Log'!$Z466="Y"), "Y", "N"))</f>
        <v/>
      </c>
      <c r="AB466" s="53" t="str">
        <f>IF(ISBLANK('Prediction Log'!$M466), "",IF('Prediction Log'!$D466&gt;0, 'Prediction Log'!$P466-'Prediction Log'!$D466, IF('Prediction Log'!$D466&lt;0, -'Prediction Log'!$P466+'Prediction Log'!$D466, "NA")))</f>
        <v/>
      </c>
      <c r="AC466" s="53" t="str">
        <f>IF(ISBLANK('Prediction Log'!$M466), "",ABS('Prediction Log'!$AB466))</f>
        <v/>
      </c>
      <c r="AD466" s="54" t="str">
        <f>IF(ISBLANK('Prediction Log'!$M466), "",IF('Prediction Log'!$E466&gt;0, 'Prediction Log'!$P466-'Prediction Log'!$E466, IF('Prediction Log'!$E466&lt;0, -'Prediction Log'!$P466+'Prediction Log'!$E466, "NA")))</f>
        <v/>
      </c>
      <c r="AE466" s="54" t="str">
        <f>IF(ISBLANK('Prediction Log'!$M466), "",ABS('Prediction Log'!$AD466))</f>
        <v/>
      </c>
    </row>
    <row r="467" spans="1:31" x14ac:dyDescent="0.45">
      <c r="A467" t="str">
        <f>IF(ISBLANK(Games!$B467), "",Games!A467)</f>
        <v/>
      </c>
      <c r="B467" t="str">
        <f>IF(ISBLANK(Games!$B467), "",Games!B467)</f>
        <v/>
      </c>
      <c r="C467" t="str">
        <f>IF(ISBLANK(Games!$B467), "",Games!C467)</f>
        <v/>
      </c>
      <c r="D467" t="str">
        <f>IF(ISBLANK(Games!$B467), "",Games!D467)</f>
        <v/>
      </c>
      <c r="E467" t="str">
        <f>IF(ISBLANK(Games!$B467), "",Games!E467)</f>
        <v/>
      </c>
      <c r="F467" s="30">
        <f>'Calc - Win Probability'!N467</f>
        <v>0</v>
      </c>
      <c r="G467" s="28">
        <f>Games!H467</f>
        <v>0</v>
      </c>
      <c r="H467" s="64" t="str">
        <f>IF(ISBLANK(Games!B467), "", IF('Prediction Log'!$D467&lt;0, 'Prediction Log'!$B467, 'Prediction Log'!$C467))</f>
        <v/>
      </c>
      <c r="I467" s="60" t="str">
        <f>IF(ISBLANK(Games!$B467), "",Games!F467)</f>
        <v/>
      </c>
      <c r="J467" s="60" t="str">
        <f>IF('Prediction Log'!$F467&gt;0.5, 'Prediction Log'!$B467, IF('Prediction Log'!$F467&lt;0.5, 'Prediction Log'!$C467, "PICK"))</f>
        <v/>
      </c>
      <c r="K467" s="62" t="str">
        <f>IF(ISBLANK(Games!B467), "",IF('Prediction Log'!$J467='Prediction Log'!$B467, 'Prediction Log'!$F467, 1-'Prediction Log'!$F467))</f>
        <v/>
      </c>
      <c r="L467" s="28" t="str">
        <f>IF(ISBLANK(Games!$B467), "",Games!I467)</f>
        <v/>
      </c>
      <c r="P467" s="48" t="str">
        <f>IF(ISBLANK('Prediction Log'!$N467), "",'Prediction Log'!$O467-'Prediction Log'!$N467)</f>
        <v/>
      </c>
      <c r="Q467" s="55" t="str">
        <f>IF(ISBLANK('Prediction Log'!$N467), "",IF('Prediction Log'!$M467&lt;&gt;'Prediction Log'!$H467, "Y", IF(AND('Prediction Log'!$M467='Prediction Log'!$H467, ABS((-1*'Prediction Log'!$P467))&gt;ABS('Prediction Log'!$D467)), "Y", IF('Prediction Log'!$D467='Prediction Log'!$P467, "PUSH", "N"))))</f>
        <v/>
      </c>
      <c r="R467" s="56" t="str">
        <f>IF(ISBLANK('Prediction Log'!$M467), "",IF('Prediction Log'!$P467&lt;'Prediction Log'!$D467, "Y", IF('Prediction Log'!$P467='Prediction Log'!$D467, "PUSH", "N")))</f>
        <v/>
      </c>
      <c r="S467" s="56" t="str">
        <f>IF(ISBLANK('Prediction Log'!$M467), "",IF('Prediction Log'!$P467&lt;'Prediction Log'!$E467, "Y", IF('Prediction Log'!$P467='Prediction Log'!$E467, "PUSH", "N")))</f>
        <v/>
      </c>
      <c r="T467" s="66" t="str">
        <f>IF(ISBLANK('Prediction Log'!$M467), "",IF('Prediction Log'!$J467='Prediction Log'!$M467, "Y", "N"))</f>
        <v/>
      </c>
      <c r="U467" s="57" t="str">
        <f>IF(ISBLANK('Prediction Log'!$M467),"",IF('Prediction Log'!$M467='Prediction Log'!$H467, "Y", "N"))</f>
        <v/>
      </c>
      <c r="V467" s="52" t="str">
        <f>IF(ISBLANK('Prediction Log'!$M467), "",IF('Prediction Log'!$H467&lt;&gt;'Prediction Log'!$M467, "Y",IF(AND('Prediction Log'!$D467&gt;0, 'Prediction Log'!$P467&gt;'Prediction Log'!$D467), "Y", IF(AND('Prediction Log'!$D467&lt;0, 'Prediction Log'!$P467&lt;'Prediction Log'!$D467), "Y", IF('Prediction Log'!$P467='Prediction Log'!$D467, "PUSH", "N")))))</f>
        <v/>
      </c>
      <c r="W467" s="53" t="str">
        <f>IF(ISBLANK('Prediction Log'!$M467), "",IF(AND('Prediction Log'!$U467="Y", 'Prediction Log'!$V467="Y"), "Y", "N"))</f>
        <v/>
      </c>
      <c r="X467" s="54" t="str">
        <f>IF(ISBLANK('Prediction Log'!$M467),"",IF('Prediction Log'!$M467='Prediction Log'!$I467, "Y", "N"))</f>
        <v/>
      </c>
      <c r="Y467" s="54" t="str">
        <f>IF(ISBLANK('Prediction Log'!$M467), "", IF('Prediction Log'!$Z467="N", "N", "Y"))</f>
        <v/>
      </c>
      <c r="Z467" s="54" t="str">
        <f>IF(ISBLANK('Prediction Log'!$M467), "",IF('Prediction Log'!$I467&lt;&gt;'Prediction Log'!$M467, "Y",IF(AND('Prediction Log'!$E467&gt;0, 'Prediction Log'!$P467&gt;'Prediction Log'!$E467), "Y", IF(AND('Prediction Log'!$E467&lt;0, 'Prediction Log'!$P467&lt;'Prediction Log'!$E467), "Y", IF('Prediction Log'!$P467='Prediction Log'!$E467, "PUSH", "N")))))</f>
        <v/>
      </c>
      <c r="AA467" s="54" t="str">
        <f>IF(ISBLANK('Prediction Log'!$M467), "",IF(AND('Prediction Log'!$X467="Y", 'Prediction Log'!$Z467="Y"), "Y", "N"))</f>
        <v/>
      </c>
      <c r="AB467" s="53" t="str">
        <f>IF(ISBLANK('Prediction Log'!$M467), "",IF('Prediction Log'!$D467&gt;0, 'Prediction Log'!$P467-'Prediction Log'!$D467, IF('Prediction Log'!$D467&lt;0, -'Prediction Log'!$P467+'Prediction Log'!$D467, "NA")))</f>
        <v/>
      </c>
      <c r="AC467" s="53" t="str">
        <f>IF(ISBLANK('Prediction Log'!$M467), "",ABS('Prediction Log'!$AB467))</f>
        <v/>
      </c>
      <c r="AD467" s="54" t="str">
        <f>IF(ISBLANK('Prediction Log'!$M467), "",IF('Prediction Log'!$E467&gt;0, 'Prediction Log'!$P467-'Prediction Log'!$E467, IF('Prediction Log'!$E467&lt;0, -'Prediction Log'!$P467+'Prediction Log'!$E467, "NA")))</f>
        <v/>
      </c>
      <c r="AE467" s="54" t="str">
        <f>IF(ISBLANK('Prediction Log'!$M467), "",ABS('Prediction Log'!$AD467))</f>
        <v/>
      </c>
    </row>
    <row r="468" spans="1:31" x14ac:dyDescent="0.45">
      <c r="A468" t="str">
        <f>IF(ISBLANK(Games!$B468), "",Games!A468)</f>
        <v/>
      </c>
      <c r="B468" t="str">
        <f>IF(ISBLANK(Games!$B468), "",Games!B468)</f>
        <v/>
      </c>
      <c r="C468" t="str">
        <f>IF(ISBLANK(Games!$B468), "",Games!C468)</f>
        <v/>
      </c>
      <c r="D468" t="str">
        <f>IF(ISBLANK(Games!$B468), "",Games!D468)</f>
        <v/>
      </c>
      <c r="E468" t="str">
        <f>IF(ISBLANK(Games!$B468), "",Games!E468)</f>
        <v/>
      </c>
      <c r="F468" s="30">
        <f>'Calc - Win Probability'!N468</f>
        <v>0</v>
      </c>
      <c r="G468" s="28">
        <f>Games!H468</f>
        <v>0</v>
      </c>
      <c r="H468" s="64" t="str">
        <f>IF(ISBLANK(Games!B468), "", IF('Prediction Log'!$D468&lt;0, 'Prediction Log'!$B468, 'Prediction Log'!$C468))</f>
        <v/>
      </c>
      <c r="I468" s="60" t="str">
        <f>IF(ISBLANK(Games!$B468), "",Games!F468)</f>
        <v/>
      </c>
      <c r="J468" s="60" t="str">
        <f>IF('Prediction Log'!$F468&gt;0.5, 'Prediction Log'!$B468, IF('Prediction Log'!$F468&lt;0.5, 'Prediction Log'!$C468, "PICK"))</f>
        <v/>
      </c>
      <c r="K468" s="62" t="str">
        <f>IF(ISBLANK(Games!B468), "",IF('Prediction Log'!$J468='Prediction Log'!$B468, 'Prediction Log'!$F468, 1-'Prediction Log'!$F468))</f>
        <v/>
      </c>
      <c r="L468" s="28" t="str">
        <f>IF(ISBLANK(Games!$B468), "",Games!I468)</f>
        <v/>
      </c>
      <c r="P468" s="48" t="str">
        <f>IF(ISBLANK('Prediction Log'!$N468), "",'Prediction Log'!$O468-'Prediction Log'!$N468)</f>
        <v/>
      </c>
      <c r="Q468" s="55" t="str">
        <f>IF(ISBLANK('Prediction Log'!$N468), "",IF('Prediction Log'!$M468&lt;&gt;'Prediction Log'!$H468, "Y", IF(AND('Prediction Log'!$M468='Prediction Log'!$H468, ABS((-1*'Prediction Log'!$P468))&gt;ABS('Prediction Log'!$D468)), "Y", IF('Prediction Log'!$D468='Prediction Log'!$P468, "PUSH", "N"))))</f>
        <v/>
      </c>
      <c r="R468" s="56" t="str">
        <f>IF(ISBLANK('Prediction Log'!$M468), "",IF('Prediction Log'!$P468&lt;'Prediction Log'!$D468, "Y", IF('Prediction Log'!$P468='Prediction Log'!$D468, "PUSH", "N")))</f>
        <v/>
      </c>
      <c r="S468" s="56" t="str">
        <f>IF(ISBLANK('Prediction Log'!$M468), "",IF('Prediction Log'!$P468&lt;'Prediction Log'!$E468, "Y", IF('Prediction Log'!$P468='Prediction Log'!$E468, "PUSH", "N")))</f>
        <v/>
      </c>
      <c r="T468" s="66" t="str">
        <f>IF(ISBLANK('Prediction Log'!$M468), "",IF('Prediction Log'!$J468='Prediction Log'!$M468, "Y", "N"))</f>
        <v/>
      </c>
      <c r="U468" s="57" t="str">
        <f>IF(ISBLANK('Prediction Log'!$M468),"",IF('Prediction Log'!$M468='Prediction Log'!$H468, "Y", "N"))</f>
        <v/>
      </c>
      <c r="V468" s="52" t="str">
        <f>IF(ISBLANK('Prediction Log'!$M468), "",IF('Prediction Log'!$H468&lt;&gt;'Prediction Log'!$M468, "Y",IF(AND('Prediction Log'!$D468&gt;0, 'Prediction Log'!$P468&gt;'Prediction Log'!$D468), "Y", IF(AND('Prediction Log'!$D468&lt;0, 'Prediction Log'!$P468&lt;'Prediction Log'!$D468), "Y", IF('Prediction Log'!$P468='Prediction Log'!$D468, "PUSH", "N")))))</f>
        <v/>
      </c>
      <c r="W468" s="53" t="str">
        <f>IF(ISBLANK('Prediction Log'!$M468), "",IF(AND('Prediction Log'!$U468="Y", 'Prediction Log'!$V468="Y"), "Y", "N"))</f>
        <v/>
      </c>
      <c r="X468" s="54" t="str">
        <f>IF(ISBLANK('Prediction Log'!$M468),"",IF('Prediction Log'!$M468='Prediction Log'!$I468, "Y", "N"))</f>
        <v/>
      </c>
      <c r="Y468" s="54" t="str">
        <f>IF(ISBLANK('Prediction Log'!$M468), "", IF('Prediction Log'!$Z468="N", "N", "Y"))</f>
        <v/>
      </c>
      <c r="Z468" s="54" t="str">
        <f>IF(ISBLANK('Prediction Log'!$M468), "",IF('Prediction Log'!$I468&lt;&gt;'Prediction Log'!$M468, "Y",IF(AND('Prediction Log'!$E468&gt;0, 'Prediction Log'!$P468&gt;'Prediction Log'!$E468), "Y", IF(AND('Prediction Log'!$E468&lt;0, 'Prediction Log'!$P468&lt;'Prediction Log'!$E468), "Y", IF('Prediction Log'!$P468='Prediction Log'!$E468, "PUSH", "N")))))</f>
        <v/>
      </c>
      <c r="AA468" s="54" t="str">
        <f>IF(ISBLANK('Prediction Log'!$M468), "",IF(AND('Prediction Log'!$X468="Y", 'Prediction Log'!$Z468="Y"), "Y", "N"))</f>
        <v/>
      </c>
      <c r="AB468" s="53" t="str">
        <f>IF(ISBLANK('Prediction Log'!$M468), "",IF('Prediction Log'!$D468&gt;0, 'Prediction Log'!$P468-'Prediction Log'!$D468, IF('Prediction Log'!$D468&lt;0, -'Prediction Log'!$P468+'Prediction Log'!$D468, "NA")))</f>
        <v/>
      </c>
      <c r="AC468" s="53" t="str">
        <f>IF(ISBLANK('Prediction Log'!$M468), "",ABS('Prediction Log'!$AB468))</f>
        <v/>
      </c>
      <c r="AD468" s="54" t="str">
        <f>IF(ISBLANK('Prediction Log'!$M468), "",IF('Prediction Log'!$E468&gt;0, 'Prediction Log'!$P468-'Prediction Log'!$E468, IF('Prediction Log'!$E468&lt;0, -'Prediction Log'!$P468+'Prediction Log'!$E468, "NA")))</f>
        <v/>
      </c>
      <c r="AE468" s="54" t="str">
        <f>IF(ISBLANK('Prediction Log'!$M468), "",ABS('Prediction Log'!$AD468))</f>
        <v/>
      </c>
    </row>
    <row r="469" spans="1:31" x14ac:dyDescent="0.45">
      <c r="A469" t="str">
        <f>IF(ISBLANK(Games!$B469), "",Games!A469)</f>
        <v/>
      </c>
      <c r="B469" t="str">
        <f>IF(ISBLANK(Games!$B469), "",Games!B469)</f>
        <v/>
      </c>
      <c r="C469" t="str">
        <f>IF(ISBLANK(Games!$B469), "",Games!C469)</f>
        <v/>
      </c>
      <c r="D469" t="str">
        <f>IF(ISBLANK(Games!$B469), "",Games!D469)</f>
        <v/>
      </c>
      <c r="E469" t="str">
        <f>IF(ISBLANK(Games!$B469), "",Games!E469)</f>
        <v/>
      </c>
      <c r="F469" s="30">
        <f>'Calc - Win Probability'!N469</f>
        <v>0</v>
      </c>
      <c r="G469" s="28">
        <f>Games!H469</f>
        <v>0</v>
      </c>
      <c r="H469" s="64" t="str">
        <f>IF(ISBLANK(Games!B469), "", IF('Prediction Log'!$D469&lt;0, 'Prediction Log'!$B469, 'Prediction Log'!$C469))</f>
        <v/>
      </c>
      <c r="I469" s="60" t="str">
        <f>IF(ISBLANK(Games!$B469), "",Games!F469)</f>
        <v/>
      </c>
      <c r="J469" s="60" t="str">
        <f>IF('Prediction Log'!$F469&gt;0.5, 'Prediction Log'!$B469, IF('Prediction Log'!$F469&lt;0.5, 'Prediction Log'!$C469, "PICK"))</f>
        <v/>
      </c>
      <c r="K469" s="62" t="str">
        <f>IF(ISBLANK(Games!B469), "",IF('Prediction Log'!$J469='Prediction Log'!$B469, 'Prediction Log'!$F469, 1-'Prediction Log'!$F469))</f>
        <v/>
      </c>
      <c r="L469" s="28" t="str">
        <f>IF(ISBLANK(Games!$B469), "",Games!I469)</f>
        <v/>
      </c>
      <c r="P469" s="48" t="str">
        <f>IF(ISBLANK('Prediction Log'!$N469), "",'Prediction Log'!$O469-'Prediction Log'!$N469)</f>
        <v/>
      </c>
      <c r="Q469" s="55" t="str">
        <f>IF(ISBLANK('Prediction Log'!$N469), "",IF('Prediction Log'!$M469&lt;&gt;'Prediction Log'!$H469, "Y", IF(AND('Prediction Log'!$M469='Prediction Log'!$H469, ABS((-1*'Prediction Log'!$P469))&gt;ABS('Prediction Log'!$D469)), "Y", IF('Prediction Log'!$D469='Prediction Log'!$P469, "PUSH", "N"))))</f>
        <v/>
      </c>
      <c r="R469" s="56" t="str">
        <f>IF(ISBLANK('Prediction Log'!$M469), "",IF('Prediction Log'!$P469&lt;'Prediction Log'!$D469, "Y", IF('Prediction Log'!$P469='Prediction Log'!$D469, "PUSH", "N")))</f>
        <v/>
      </c>
      <c r="S469" s="56" t="str">
        <f>IF(ISBLANK('Prediction Log'!$M469), "",IF('Prediction Log'!$P469&lt;'Prediction Log'!$E469, "Y", IF('Prediction Log'!$P469='Prediction Log'!$E469, "PUSH", "N")))</f>
        <v/>
      </c>
      <c r="T469" s="66" t="str">
        <f>IF(ISBLANK('Prediction Log'!$M469), "",IF('Prediction Log'!$J469='Prediction Log'!$M469, "Y", "N"))</f>
        <v/>
      </c>
      <c r="U469" s="57" t="str">
        <f>IF(ISBLANK('Prediction Log'!$M469),"",IF('Prediction Log'!$M469='Prediction Log'!$H469, "Y", "N"))</f>
        <v/>
      </c>
      <c r="V469" s="52" t="str">
        <f>IF(ISBLANK('Prediction Log'!$M469), "",IF('Prediction Log'!$H469&lt;&gt;'Prediction Log'!$M469, "Y",IF(AND('Prediction Log'!$D469&gt;0, 'Prediction Log'!$P469&gt;'Prediction Log'!$D469), "Y", IF(AND('Prediction Log'!$D469&lt;0, 'Prediction Log'!$P469&lt;'Prediction Log'!$D469), "Y", IF('Prediction Log'!$P469='Prediction Log'!$D469, "PUSH", "N")))))</f>
        <v/>
      </c>
      <c r="W469" s="53" t="str">
        <f>IF(ISBLANK('Prediction Log'!$M469), "",IF(AND('Prediction Log'!$U469="Y", 'Prediction Log'!$V469="Y"), "Y", "N"))</f>
        <v/>
      </c>
      <c r="X469" s="54" t="str">
        <f>IF(ISBLANK('Prediction Log'!$M469),"",IF('Prediction Log'!$M469='Prediction Log'!$I469, "Y", "N"))</f>
        <v/>
      </c>
      <c r="Y469" s="54" t="str">
        <f>IF(ISBLANK('Prediction Log'!$M469), "", IF('Prediction Log'!$Z469="N", "N", "Y"))</f>
        <v/>
      </c>
      <c r="Z469" s="54" t="str">
        <f>IF(ISBLANK('Prediction Log'!$M469), "",IF('Prediction Log'!$I469&lt;&gt;'Prediction Log'!$M469, "Y",IF(AND('Prediction Log'!$E469&gt;0, 'Prediction Log'!$P469&gt;'Prediction Log'!$E469), "Y", IF(AND('Prediction Log'!$E469&lt;0, 'Prediction Log'!$P469&lt;'Prediction Log'!$E469), "Y", IF('Prediction Log'!$P469='Prediction Log'!$E469, "PUSH", "N")))))</f>
        <v/>
      </c>
      <c r="AA469" s="54" t="str">
        <f>IF(ISBLANK('Prediction Log'!$M469), "",IF(AND('Prediction Log'!$X469="Y", 'Prediction Log'!$Z469="Y"), "Y", "N"))</f>
        <v/>
      </c>
      <c r="AB469" s="53" t="str">
        <f>IF(ISBLANK('Prediction Log'!$M469), "",IF('Prediction Log'!$D469&gt;0, 'Prediction Log'!$P469-'Prediction Log'!$D469, IF('Prediction Log'!$D469&lt;0, -'Prediction Log'!$P469+'Prediction Log'!$D469, "NA")))</f>
        <v/>
      </c>
      <c r="AC469" s="53" t="str">
        <f>IF(ISBLANK('Prediction Log'!$M469), "",ABS('Prediction Log'!$AB469))</f>
        <v/>
      </c>
      <c r="AD469" s="54" t="str">
        <f>IF(ISBLANK('Prediction Log'!$M469), "",IF('Prediction Log'!$E469&gt;0, 'Prediction Log'!$P469-'Prediction Log'!$E469, IF('Prediction Log'!$E469&lt;0, -'Prediction Log'!$P469+'Prediction Log'!$E469, "NA")))</f>
        <v/>
      </c>
      <c r="AE469" s="54" t="str">
        <f>IF(ISBLANK('Prediction Log'!$M469), "",ABS('Prediction Log'!$AD469))</f>
        <v/>
      </c>
    </row>
    <row r="470" spans="1:31" x14ac:dyDescent="0.45">
      <c r="A470" t="str">
        <f>IF(ISBLANK(Games!$B470), "",Games!A470)</f>
        <v/>
      </c>
      <c r="B470" t="str">
        <f>IF(ISBLANK(Games!$B470), "",Games!B470)</f>
        <v/>
      </c>
      <c r="C470" t="str">
        <f>IF(ISBLANK(Games!$B470), "",Games!C470)</f>
        <v/>
      </c>
      <c r="D470" t="str">
        <f>IF(ISBLANK(Games!$B470), "",Games!D470)</f>
        <v/>
      </c>
      <c r="E470" t="str">
        <f>IF(ISBLANK(Games!$B470), "",Games!E470)</f>
        <v/>
      </c>
      <c r="F470" s="30">
        <f>'Calc - Win Probability'!N470</f>
        <v>0</v>
      </c>
      <c r="G470" s="28">
        <f>Games!H470</f>
        <v>0</v>
      </c>
      <c r="H470" s="64" t="str">
        <f>IF(ISBLANK(Games!B470), "", IF('Prediction Log'!$D470&lt;0, 'Prediction Log'!$B470, 'Prediction Log'!$C470))</f>
        <v/>
      </c>
      <c r="I470" s="60" t="str">
        <f>IF(ISBLANK(Games!$B470), "",Games!F470)</f>
        <v/>
      </c>
      <c r="J470" s="60" t="str">
        <f>IF('Prediction Log'!$F470&gt;0.5, 'Prediction Log'!$B470, IF('Prediction Log'!$F470&lt;0.5, 'Prediction Log'!$C470, "PICK"))</f>
        <v/>
      </c>
      <c r="K470" s="62" t="str">
        <f>IF(ISBLANK(Games!B470), "",IF('Prediction Log'!$J470='Prediction Log'!$B470, 'Prediction Log'!$F470, 1-'Prediction Log'!$F470))</f>
        <v/>
      </c>
      <c r="L470" s="28" t="str">
        <f>IF(ISBLANK(Games!$B470), "",Games!I470)</f>
        <v/>
      </c>
      <c r="P470" s="48" t="str">
        <f>IF(ISBLANK('Prediction Log'!$N470), "",'Prediction Log'!$O470-'Prediction Log'!$N470)</f>
        <v/>
      </c>
      <c r="Q470" s="55" t="str">
        <f>IF(ISBLANK('Prediction Log'!$N470), "",IF('Prediction Log'!$M470&lt;&gt;'Prediction Log'!$H470, "Y", IF(AND('Prediction Log'!$M470='Prediction Log'!$H470, ABS((-1*'Prediction Log'!$P470))&gt;ABS('Prediction Log'!$D470)), "Y", IF('Prediction Log'!$D470='Prediction Log'!$P470, "PUSH", "N"))))</f>
        <v/>
      </c>
      <c r="R470" s="56" t="str">
        <f>IF(ISBLANK('Prediction Log'!$M470), "",IF('Prediction Log'!$P470&lt;'Prediction Log'!$D470, "Y", IF('Prediction Log'!$P470='Prediction Log'!$D470, "PUSH", "N")))</f>
        <v/>
      </c>
      <c r="S470" s="56" t="str">
        <f>IF(ISBLANK('Prediction Log'!$M470), "",IF('Prediction Log'!$P470&lt;'Prediction Log'!$E470, "Y", IF('Prediction Log'!$P470='Prediction Log'!$E470, "PUSH", "N")))</f>
        <v/>
      </c>
      <c r="T470" s="66" t="str">
        <f>IF(ISBLANK('Prediction Log'!$M470), "",IF('Prediction Log'!$J470='Prediction Log'!$M470, "Y", "N"))</f>
        <v/>
      </c>
      <c r="U470" s="57" t="str">
        <f>IF(ISBLANK('Prediction Log'!$M470),"",IF('Prediction Log'!$M470='Prediction Log'!$H470, "Y", "N"))</f>
        <v/>
      </c>
      <c r="V470" s="52" t="str">
        <f>IF(ISBLANK('Prediction Log'!$M470), "",IF('Prediction Log'!$H470&lt;&gt;'Prediction Log'!$M470, "Y",IF(AND('Prediction Log'!$D470&gt;0, 'Prediction Log'!$P470&gt;'Prediction Log'!$D470), "Y", IF(AND('Prediction Log'!$D470&lt;0, 'Prediction Log'!$P470&lt;'Prediction Log'!$D470), "Y", IF('Prediction Log'!$P470='Prediction Log'!$D470, "PUSH", "N")))))</f>
        <v/>
      </c>
      <c r="W470" s="53" t="str">
        <f>IF(ISBLANK('Prediction Log'!$M470), "",IF(AND('Prediction Log'!$U470="Y", 'Prediction Log'!$V470="Y"), "Y", "N"))</f>
        <v/>
      </c>
      <c r="X470" s="54" t="str">
        <f>IF(ISBLANK('Prediction Log'!$M470),"",IF('Prediction Log'!$M470='Prediction Log'!$I470, "Y", "N"))</f>
        <v/>
      </c>
      <c r="Y470" s="54" t="str">
        <f>IF(ISBLANK('Prediction Log'!$M470), "", IF('Prediction Log'!$Z470="N", "N", "Y"))</f>
        <v/>
      </c>
      <c r="Z470" s="54" t="str">
        <f>IF(ISBLANK('Prediction Log'!$M470), "",IF('Prediction Log'!$I470&lt;&gt;'Prediction Log'!$M470, "Y",IF(AND('Prediction Log'!$E470&gt;0, 'Prediction Log'!$P470&gt;'Prediction Log'!$E470), "Y", IF(AND('Prediction Log'!$E470&lt;0, 'Prediction Log'!$P470&lt;'Prediction Log'!$E470), "Y", IF('Prediction Log'!$P470='Prediction Log'!$E470, "PUSH", "N")))))</f>
        <v/>
      </c>
      <c r="AA470" s="54" t="str">
        <f>IF(ISBLANK('Prediction Log'!$M470), "",IF(AND('Prediction Log'!$X470="Y", 'Prediction Log'!$Z470="Y"), "Y", "N"))</f>
        <v/>
      </c>
      <c r="AB470" s="53" t="str">
        <f>IF(ISBLANK('Prediction Log'!$M470), "",IF('Prediction Log'!$D470&gt;0, 'Prediction Log'!$P470-'Prediction Log'!$D470, IF('Prediction Log'!$D470&lt;0, -'Prediction Log'!$P470+'Prediction Log'!$D470, "NA")))</f>
        <v/>
      </c>
      <c r="AC470" s="53" t="str">
        <f>IF(ISBLANK('Prediction Log'!$M470), "",ABS('Prediction Log'!$AB470))</f>
        <v/>
      </c>
      <c r="AD470" s="54" t="str">
        <f>IF(ISBLANK('Prediction Log'!$M470), "",IF('Prediction Log'!$E470&gt;0, 'Prediction Log'!$P470-'Prediction Log'!$E470, IF('Prediction Log'!$E470&lt;0, -'Prediction Log'!$P470+'Prediction Log'!$E470, "NA")))</f>
        <v/>
      </c>
      <c r="AE470" s="54" t="str">
        <f>IF(ISBLANK('Prediction Log'!$M470), "",ABS('Prediction Log'!$AD470))</f>
        <v/>
      </c>
    </row>
    <row r="471" spans="1:31" x14ac:dyDescent="0.45">
      <c r="A471" t="str">
        <f>IF(ISBLANK(Games!$B471), "",Games!A471)</f>
        <v/>
      </c>
      <c r="B471" t="str">
        <f>IF(ISBLANK(Games!$B471), "",Games!B471)</f>
        <v/>
      </c>
      <c r="C471" t="str">
        <f>IF(ISBLANK(Games!$B471), "",Games!C471)</f>
        <v/>
      </c>
      <c r="D471" t="str">
        <f>IF(ISBLANK(Games!$B471), "",Games!D471)</f>
        <v/>
      </c>
      <c r="E471" t="str">
        <f>IF(ISBLANK(Games!$B471), "",Games!E471)</f>
        <v/>
      </c>
      <c r="F471" s="30">
        <f>'Calc - Win Probability'!N471</f>
        <v>0</v>
      </c>
      <c r="G471" s="28">
        <f>Games!H471</f>
        <v>0</v>
      </c>
      <c r="H471" s="64" t="str">
        <f>IF(ISBLANK(Games!B471), "", IF('Prediction Log'!$D471&lt;0, 'Prediction Log'!$B471, 'Prediction Log'!$C471))</f>
        <v/>
      </c>
      <c r="I471" s="60" t="str">
        <f>IF(ISBLANK(Games!$B471), "",Games!F471)</f>
        <v/>
      </c>
      <c r="J471" s="60" t="str">
        <f>IF('Prediction Log'!$F471&gt;0.5, 'Prediction Log'!$B471, IF('Prediction Log'!$F471&lt;0.5, 'Prediction Log'!$C471, "PICK"))</f>
        <v/>
      </c>
      <c r="K471" s="62" t="str">
        <f>IF(ISBLANK(Games!B471), "",IF('Prediction Log'!$J471='Prediction Log'!$B471, 'Prediction Log'!$F471, 1-'Prediction Log'!$F471))</f>
        <v/>
      </c>
      <c r="L471" s="28" t="str">
        <f>IF(ISBLANK(Games!$B471), "",Games!I471)</f>
        <v/>
      </c>
      <c r="P471" s="48" t="str">
        <f>IF(ISBLANK('Prediction Log'!$N471), "",'Prediction Log'!$O471-'Prediction Log'!$N471)</f>
        <v/>
      </c>
      <c r="Q471" s="55" t="str">
        <f>IF(ISBLANK('Prediction Log'!$N471), "",IF('Prediction Log'!$M471&lt;&gt;'Prediction Log'!$H471, "Y", IF(AND('Prediction Log'!$M471='Prediction Log'!$H471, ABS((-1*'Prediction Log'!$P471))&gt;ABS('Prediction Log'!$D471)), "Y", IF('Prediction Log'!$D471='Prediction Log'!$P471, "PUSH", "N"))))</f>
        <v/>
      </c>
      <c r="R471" s="56" t="str">
        <f>IF(ISBLANK('Prediction Log'!$M471), "",IF('Prediction Log'!$P471&lt;'Prediction Log'!$D471, "Y", IF('Prediction Log'!$P471='Prediction Log'!$D471, "PUSH", "N")))</f>
        <v/>
      </c>
      <c r="S471" s="56" t="str">
        <f>IF(ISBLANK('Prediction Log'!$M471), "",IF('Prediction Log'!$P471&lt;'Prediction Log'!$E471, "Y", IF('Prediction Log'!$P471='Prediction Log'!$E471, "PUSH", "N")))</f>
        <v/>
      </c>
      <c r="T471" s="66" t="str">
        <f>IF(ISBLANK('Prediction Log'!$M471), "",IF('Prediction Log'!$J471='Prediction Log'!$M471, "Y", "N"))</f>
        <v/>
      </c>
      <c r="U471" s="57" t="str">
        <f>IF(ISBLANK('Prediction Log'!$M471),"",IF('Prediction Log'!$M471='Prediction Log'!$H471, "Y", "N"))</f>
        <v/>
      </c>
      <c r="V471" s="52" t="str">
        <f>IF(ISBLANK('Prediction Log'!$M471), "",IF('Prediction Log'!$H471&lt;&gt;'Prediction Log'!$M471, "Y",IF(AND('Prediction Log'!$D471&gt;0, 'Prediction Log'!$P471&gt;'Prediction Log'!$D471), "Y", IF(AND('Prediction Log'!$D471&lt;0, 'Prediction Log'!$P471&lt;'Prediction Log'!$D471), "Y", IF('Prediction Log'!$P471='Prediction Log'!$D471, "PUSH", "N")))))</f>
        <v/>
      </c>
      <c r="W471" s="53" t="str">
        <f>IF(ISBLANK('Prediction Log'!$M471), "",IF(AND('Prediction Log'!$U471="Y", 'Prediction Log'!$V471="Y"), "Y", "N"))</f>
        <v/>
      </c>
      <c r="X471" s="54" t="str">
        <f>IF(ISBLANK('Prediction Log'!$M471),"",IF('Prediction Log'!$M471='Prediction Log'!$I471, "Y", "N"))</f>
        <v/>
      </c>
      <c r="Y471" s="54" t="str">
        <f>IF(ISBLANK('Prediction Log'!$M471), "", IF('Prediction Log'!$Z471="N", "N", "Y"))</f>
        <v/>
      </c>
      <c r="Z471" s="54" t="str">
        <f>IF(ISBLANK('Prediction Log'!$M471), "",IF('Prediction Log'!$I471&lt;&gt;'Prediction Log'!$M471, "Y",IF(AND('Prediction Log'!$E471&gt;0, 'Prediction Log'!$P471&gt;'Prediction Log'!$E471), "Y", IF(AND('Prediction Log'!$E471&lt;0, 'Prediction Log'!$P471&lt;'Prediction Log'!$E471), "Y", IF('Prediction Log'!$P471='Prediction Log'!$E471, "PUSH", "N")))))</f>
        <v/>
      </c>
      <c r="AA471" s="54" t="str">
        <f>IF(ISBLANK('Prediction Log'!$M471), "",IF(AND('Prediction Log'!$X471="Y", 'Prediction Log'!$Z471="Y"), "Y", "N"))</f>
        <v/>
      </c>
      <c r="AB471" s="53" t="str">
        <f>IF(ISBLANK('Prediction Log'!$M471), "",IF('Prediction Log'!$D471&gt;0, 'Prediction Log'!$P471-'Prediction Log'!$D471, IF('Prediction Log'!$D471&lt;0, -'Prediction Log'!$P471+'Prediction Log'!$D471, "NA")))</f>
        <v/>
      </c>
      <c r="AC471" s="53" t="str">
        <f>IF(ISBLANK('Prediction Log'!$M471), "",ABS('Prediction Log'!$AB471))</f>
        <v/>
      </c>
      <c r="AD471" s="54" t="str">
        <f>IF(ISBLANK('Prediction Log'!$M471), "",IF('Prediction Log'!$E471&gt;0, 'Prediction Log'!$P471-'Prediction Log'!$E471, IF('Prediction Log'!$E471&lt;0, -'Prediction Log'!$P471+'Prediction Log'!$E471, "NA")))</f>
        <v/>
      </c>
      <c r="AE471" s="54" t="str">
        <f>IF(ISBLANK('Prediction Log'!$M471), "",ABS('Prediction Log'!$AD471))</f>
        <v/>
      </c>
    </row>
    <row r="472" spans="1:31" x14ac:dyDescent="0.45">
      <c r="A472" t="str">
        <f>IF(ISBLANK(Games!$B472), "",Games!A472)</f>
        <v/>
      </c>
      <c r="B472" t="str">
        <f>IF(ISBLANK(Games!$B472), "",Games!B472)</f>
        <v/>
      </c>
      <c r="C472" t="str">
        <f>IF(ISBLANK(Games!$B472), "",Games!C472)</f>
        <v/>
      </c>
      <c r="D472" t="str">
        <f>IF(ISBLANK(Games!$B472), "",Games!D472)</f>
        <v/>
      </c>
      <c r="E472" t="str">
        <f>IF(ISBLANK(Games!$B472), "",Games!E472)</f>
        <v/>
      </c>
      <c r="F472" s="30">
        <f>'Calc - Win Probability'!N472</f>
        <v>0</v>
      </c>
      <c r="G472" s="28">
        <f>Games!H472</f>
        <v>0</v>
      </c>
      <c r="H472" s="64" t="str">
        <f>IF(ISBLANK(Games!B472), "", IF('Prediction Log'!$D472&lt;0, 'Prediction Log'!$B472, 'Prediction Log'!$C472))</f>
        <v/>
      </c>
      <c r="I472" s="60" t="str">
        <f>IF(ISBLANK(Games!$B472), "",Games!F472)</f>
        <v/>
      </c>
      <c r="J472" s="60" t="str">
        <f>IF('Prediction Log'!$F472&gt;0.5, 'Prediction Log'!$B472, IF('Prediction Log'!$F472&lt;0.5, 'Prediction Log'!$C472, "PICK"))</f>
        <v/>
      </c>
      <c r="K472" s="62" t="str">
        <f>IF(ISBLANK(Games!B472), "",IF('Prediction Log'!$J472='Prediction Log'!$B472, 'Prediction Log'!$F472, 1-'Prediction Log'!$F472))</f>
        <v/>
      </c>
      <c r="L472" s="28" t="str">
        <f>IF(ISBLANK(Games!$B472), "",Games!I472)</f>
        <v/>
      </c>
      <c r="P472" s="48" t="str">
        <f>IF(ISBLANK('Prediction Log'!$N472), "",'Prediction Log'!$O472-'Prediction Log'!$N472)</f>
        <v/>
      </c>
      <c r="Q472" s="55" t="str">
        <f>IF(ISBLANK('Prediction Log'!$N472), "",IF('Prediction Log'!$M472&lt;&gt;'Prediction Log'!$H472, "Y", IF(AND('Prediction Log'!$M472='Prediction Log'!$H472, ABS((-1*'Prediction Log'!$P472))&gt;ABS('Prediction Log'!$D472)), "Y", IF('Prediction Log'!$D472='Prediction Log'!$P472, "PUSH", "N"))))</f>
        <v/>
      </c>
      <c r="R472" s="56" t="str">
        <f>IF(ISBLANK('Prediction Log'!$M472), "",IF('Prediction Log'!$P472&lt;'Prediction Log'!$D472, "Y", IF('Prediction Log'!$P472='Prediction Log'!$D472, "PUSH", "N")))</f>
        <v/>
      </c>
      <c r="S472" s="56" t="str">
        <f>IF(ISBLANK('Prediction Log'!$M472), "",IF('Prediction Log'!$P472&lt;'Prediction Log'!$E472, "Y", IF('Prediction Log'!$P472='Prediction Log'!$E472, "PUSH", "N")))</f>
        <v/>
      </c>
      <c r="T472" s="66" t="str">
        <f>IF(ISBLANK('Prediction Log'!$M472), "",IF('Prediction Log'!$J472='Prediction Log'!$M472, "Y", "N"))</f>
        <v/>
      </c>
      <c r="U472" s="57" t="str">
        <f>IF(ISBLANK('Prediction Log'!$M472),"",IF('Prediction Log'!$M472='Prediction Log'!$H472, "Y", "N"))</f>
        <v/>
      </c>
      <c r="V472" s="52" t="str">
        <f>IF(ISBLANK('Prediction Log'!$M472), "",IF('Prediction Log'!$H472&lt;&gt;'Prediction Log'!$M472, "Y",IF(AND('Prediction Log'!$D472&gt;0, 'Prediction Log'!$P472&gt;'Prediction Log'!$D472), "Y", IF(AND('Prediction Log'!$D472&lt;0, 'Prediction Log'!$P472&lt;'Prediction Log'!$D472), "Y", IF('Prediction Log'!$P472='Prediction Log'!$D472, "PUSH", "N")))))</f>
        <v/>
      </c>
      <c r="W472" s="53" t="str">
        <f>IF(ISBLANK('Prediction Log'!$M472), "",IF(AND('Prediction Log'!$U472="Y", 'Prediction Log'!$V472="Y"), "Y", "N"))</f>
        <v/>
      </c>
      <c r="X472" s="54" t="str">
        <f>IF(ISBLANK('Prediction Log'!$M472),"",IF('Prediction Log'!$M472='Prediction Log'!$I472, "Y", "N"))</f>
        <v/>
      </c>
      <c r="Y472" s="54" t="str">
        <f>IF(ISBLANK('Prediction Log'!$M472), "", IF('Prediction Log'!$Z472="N", "N", "Y"))</f>
        <v/>
      </c>
      <c r="Z472" s="54" t="str">
        <f>IF(ISBLANK('Prediction Log'!$M472), "",IF('Prediction Log'!$I472&lt;&gt;'Prediction Log'!$M472, "Y",IF(AND('Prediction Log'!$E472&gt;0, 'Prediction Log'!$P472&gt;'Prediction Log'!$E472), "Y", IF(AND('Prediction Log'!$E472&lt;0, 'Prediction Log'!$P472&lt;'Prediction Log'!$E472), "Y", IF('Prediction Log'!$P472='Prediction Log'!$E472, "PUSH", "N")))))</f>
        <v/>
      </c>
      <c r="AA472" s="54" t="str">
        <f>IF(ISBLANK('Prediction Log'!$M472), "",IF(AND('Prediction Log'!$X472="Y", 'Prediction Log'!$Z472="Y"), "Y", "N"))</f>
        <v/>
      </c>
      <c r="AB472" s="53" t="str">
        <f>IF(ISBLANK('Prediction Log'!$M472), "",IF('Prediction Log'!$D472&gt;0, 'Prediction Log'!$P472-'Prediction Log'!$D472, IF('Prediction Log'!$D472&lt;0, -'Prediction Log'!$P472+'Prediction Log'!$D472, "NA")))</f>
        <v/>
      </c>
      <c r="AC472" s="53" t="str">
        <f>IF(ISBLANK('Prediction Log'!$M472), "",ABS('Prediction Log'!$AB472))</f>
        <v/>
      </c>
      <c r="AD472" s="54" t="str">
        <f>IF(ISBLANK('Prediction Log'!$M472), "",IF('Prediction Log'!$E472&gt;0, 'Prediction Log'!$P472-'Prediction Log'!$E472, IF('Prediction Log'!$E472&lt;0, -'Prediction Log'!$P472+'Prediction Log'!$E472, "NA")))</f>
        <v/>
      </c>
      <c r="AE472" s="54" t="str">
        <f>IF(ISBLANK('Prediction Log'!$M472), "",ABS('Prediction Log'!$AD472))</f>
        <v/>
      </c>
    </row>
    <row r="473" spans="1:31" x14ac:dyDescent="0.45">
      <c r="A473" t="str">
        <f>IF(ISBLANK(Games!$B473), "",Games!A473)</f>
        <v/>
      </c>
      <c r="B473" t="str">
        <f>IF(ISBLANK(Games!$B473), "",Games!B473)</f>
        <v/>
      </c>
      <c r="C473" t="str">
        <f>IF(ISBLANK(Games!$B473), "",Games!C473)</f>
        <v/>
      </c>
      <c r="D473" t="str">
        <f>IF(ISBLANK(Games!$B473), "",Games!D473)</f>
        <v/>
      </c>
      <c r="E473" t="str">
        <f>IF(ISBLANK(Games!$B473), "",Games!E473)</f>
        <v/>
      </c>
      <c r="F473" s="30">
        <f>'Calc - Win Probability'!N473</f>
        <v>0</v>
      </c>
      <c r="G473" s="28">
        <f>Games!H473</f>
        <v>0</v>
      </c>
      <c r="H473" s="64" t="str">
        <f>IF(ISBLANK(Games!B473), "", IF('Prediction Log'!$D473&lt;0, 'Prediction Log'!$B473, 'Prediction Log'!$C473))</f>
        <v/>
      </c>
      <c r="I473" s="60" t="str">
        <f>IF(ISBLANK(Games!$B473), "",Games!F473)</f>
        <v/>
      </c>
      <c r="J473" s="60" t="str">
        <f>IF('Prediction Log'!$F473&gt;0.5, 'Prediction Log'!$B473, IF('Prediction Log'!$F473&lt;0.5, 'Prediction Log'!$C473, "PICK"))</f>
        <v/>
      </c>
      <c r="K473" s="62" t="str">
        <f>IF(ISBLANK(Games!B473), "",IF('Prediction Log'!$J473='Prediction Log'!$B473, 'Prediction Log'!$F473, 1-'Prediction Log'!$F473))</f>
        <v/>
      </c>
      <c r="L473" s="28" t="str">
        <f>IF(ISBLANK(Games!$B473), "",Games!I473)</f>
        <v/>
      </c>
      <c r="P473" s="48" t="str">
        <f>IF(ISBLANK('Prediction Log'!$N473), "",'Prediction Log'!$O473-'Prediction Log'!$N473)</f>
        <v/>
      </c>
      <c r="Q473" s="55" t="str">
        <f>IF(ISBLANK('Prediction Log'!$N473), "",IF('Prediction Log'!$M473&lt;&gt;'Prediction Log'!$H473, "Y", IF(AND('Prediction Log'!$M473='Prediction Log'!$H473, ABS((-1*'Prediction Log'!$P473))&gt;ABS('Prediction Log'!$D473)), "Y", IF('Prediction Log'!$D473='Prediction Log'!$P473, "PUSH", "N"))))</f>
        <v/>
      </c>
      <c r="R473" s="56" t="str">
        <f>IF(ISBLANK('Prediction Log'!$M473), "",IF('Prediction Log'!$P473&lt;'Prediction Log'!$D473, "Y", IF('Prediction Log'!$P473='Prediction Log'!$D473, "PUSH", "N")))</f>
        <v/>
      </c>
      <c r="S473" s="56" t="str">
        <f>IF(ISBLANK('Prediction Log'!$M473), "",IF('Prediction Log'!$P473&lt;'Prediction Log'!$E473, "Y", IF('Prediction Log'!$P473='Prediction Log'!$E473, "PUSH", "N")))</f>
        <v/>
      </c>
      <c r="T473" s="66" t="str">
        <f>IF(ISBLANK('Prediction Log'!$M473), "",IF('Prediction Log'!$J473='Prediction Log'!$M473, "Y", "N"))</f>
        <v/>
      </c>
      <c r="U473" s="57" t="str">
        <f>IF(ISBLANK('Prediction Log'!$M473),"",IF('Prediction Log'!$M473='Prediction Log'!$H473, "Y", "N"))</f>
        <v/>
      </c>
      <c r="V473" s="52" t="str">
        <f>IF(ISBLANK('Prediction Log'!$M473), "",IF('Prediction Log'!$H473&lt;&gt;'Prediction Log'!$M473, "Y",IF(AND('Prediction Log'!$D473&gt;0, 'Prediction Log'!$P473&gt;'Prediction Log'!$D473), "Y", IF(AND('Prediction Log'!$D473&lt;0, 'Prediction Log'!$P473&lt;'Prediction Log'!$D473), "Y", IF('Prediction Log'!$P473='Prediction Log'!$D473, "PUSH", "N")))))</f>
        <v/>
      </c>
      <c r="W473" s="53" t="str">
        <f>IF(ISBLANK('Prediction Log'!$M473), "",IF(AND('Prediction Log'!$U473="Y", 'Prediction Log'!$V473="Y"), "Y", "N"))</f>
        <v/>
      </c>
      <c r="X473" s="54" t="str">
        <f>IF(ISBLANK('Prediction Log'!$M473),"",IF('Prediction Log'!$M473='Prediction Log'!$I473, "Y", "N"))</f>
        <v/>
      </c>
      <c r="Y473" s="54" t="str">
        <f>IF(ISBLANK('Prediction Log'!$M473), "", IF('Prediction Log'!$Z473="N", "N", "Y"))</f>
        <v/>
      </c>
      <c r="Z473" s="54" t="str">
        <f>IF(ISBLANK('Prediction Log'!$M473), "",IF('Prediction Log'!$I473&lt;&gt;'Prediction Log'!$M473, "Y",IF(AND('Prediction Log'!$E473&gt;0, 'Prediction Log'!$P473&gt;'Prediction Log'!$E473), "Y", IF(AND('Prediction Log'!$E473&lt;0, 'Prediction Log'!$P473&lt;'Prediction Log'!$E473), "Y", IF('Prediction Log'!$P473='Prediction Log'!$E473, "PUSH", "N")))))</f>
        <v/>
      </c>
      <c r="AA473" s="54" t="str">
        <f>IF(ISBLANK('Prediction Log'!$M473), "",IF(AND('Prediction Log'!$X473="Y", 'Prediction Log'!$Z473="Y"), "Y", "N"))</f>
        <v/>
      </c>
      <c r="AB473" s="53" t="str">
        <f>IF(ISBLANK('Prediction Log'!$M473), "",IF('Prediction Log'!$D473&gt;0, 'Prediction Log'!$P473-'Prediction Log'!$D473, IF('Prediction Log'!$D473&lt;0, -'Prediction Log'!$P473+'Prediction Log'!$D473, "NA")))</f>
        <v/>
      </c>
      <c r="AC473" s="53" t="str">
        <f>IF(ISBLANK('Prediction Log'!$M473), "",ABS('Prediction Log'!$AB473))</f>
        <v/>
      </c>
      <c r="AD473" s="54" t="str">
        <f>IF(ISBLANK('Prediction Log'!$M473), "",IF('Prediction Log'!$E473&gt;0, 'Prediction Log'!$P473-'Prediction Log'!$E473, IF('Prediction Log'!$E473&lt;0, -'Prediction Log'!$P473+'Prediction Log'!$E473, "NA")))</f>
        <v/>
      </c>
      <c r="AE473" s="54" t="str">
        <f>IF(ISBLANK('Prediction Log'!$M473), "",ABS('Prediction Log'!$AD473))</f>
        <v/>
      </c>
    </row>
    <row r="474" spans="1:31" x14ac:dyDescent="0.45">
      <c r="A474" t="str">
        <f>IF(ISBLANK(Games!$B474), "",Games!A474)</f>
        <v/>
      </c>
      <c r="B474" t="str">
        <f>IF(ISBLANK(Games!$B474), "",Games!B474)</f>
        <v/>
      </c>
      <c r="C474" t="str">
        <f>IF(ISBLANK(Games!$B474), "",Games!C474)</f>
        <v/>
      </c>
      <c r="D474" t="str">
        <f>IF(ISBLANK(Games!$B474), "",Games!D474)</f>
        <v/>
      </c>
      <c r="E474" t="str">
        <f>IF(ISBLANK(Games!$B474), "",Games!E474)</f>
        <v/>
      </c>
      <c r="F474" s="30">
        <f>'Calc - Win Probability'!N474</f>
        <v>0</v>
      </c>
      <c r="G474" s="28">
        <f>Games!H474</f>
        <v>0</v>
      </c>
      <c r="H474" s="64" t="str">
        <f>IF(ISBLANK(Games!B474), "", IF('Prediction Log'!$D474&lt;0, 'Prediction Log'!$B474, 'Prediction Log'!$C474))</f>
        <v/>
      </c>
      <c r="I474" s="60" t="str">
        <f>IF(ISBLANK(Games!$B474), "",Games!F474)</f>
        <v/>
      </c>
      <c r="J474" s="60" t="str">
        <f>IF('Prediction Log'!$F474&gt;0.5, 'Prediction Log'!$B474, IF('Prediction Log'!$F474&lt;0.5, 'Prediction Log'!$C474, "PICK"))</f>
        <v/>
      </c>
      <c r="K474" s="62" t="str">
        <f>IF(ISBLANK(Games!B474), "",IF('Prediction Log'!$J474='Prediction Log'!$B474, 'Prediction Log'!$F474, 1-'Prediction Log'!$F474))</f>
        <v/>
      </c>
      <c r="L474" s="28" t="str">
        <f>IF(ISBLANK(Games!$B474), "",Games!I474)</f>
        <v/>
      </c>
      <c r="P474" s="48" t="str">
        <f>IF(ISBLANK('Prediction Log'!$N474), "",'Prediction Log'!$O474-'Prediction Log'!$N474)</f>
        <v/>
      </c>
      <c r="Q474" s="55" t="str">
        <f>IF(ISBLANK('Prediction Log'!$N474), "",IF('Prediction Log'!$M474&lt;&gt;'Prediction Log'!$H474, "Y", IF(AND('Prediction Log'!$M474='Prediction Log'!$H474, ABS((-1*'Prediction Log'!$P474))&gt;ABS('Prediction Log'!$D474)), "Y", IF('Prediction Log'!$D474='Prediction Log'!$P474, "PUSH", "N"))))</f>
        <v/>
      </c>
      <c r="R474" s="56" t="str">
        <f>IF(ISBLANK('Prediction Log'!$M474), "",IF('Prediction Log'!$P474&lt;'Prediction Log'!$D474, "Y", IF('Prediction Log'!$P474='Prediction Log'!$D474, "PUSH", "N")))</f>
        <v/>
      </c>
      <c r="S474" s="56" t="str">
        <f>IF(ISBLANK('Prediction Log'!$M474), "",IF('Prediction Log'!$P474&lt;'Prediction Log'!$E474, "Y", IF('Prediction Log'!$P474='Prediction Log'!$E474, "PUSH", "N")))</f>
        <v/>
      </c>
      <c r="T474" s="66" t="str">
        <f>IF(ISBLANK('Prediction Log'!$M474), "",IF('Prediction Log'!$J474='Prediction Log'!$M474, "Y", "N"))</f>
        <v/>
      </c>
      <c r="U474" s="57" t="str">
        <f>IF(ISBLANK('Prediction Log'!$M474),"",IF('Prediction Log'!$M474='Prediction Log'!$H474, "Y", "N"))</f>
        <v/>
      </c>
      <c r="V474" s="52" t="str">
        <f>IF(ISBLANK('Prediction Log'!$M474), "",IF('Prediction Log'!$H474&lt;&gt;'Prediction Log'!$M474, "Y",IF(AND('Prediction Log'!$D474&gt;0, 'Prediction Log'!$P474&gt;'Prediction Log'!$D474), "Y", IF(AND('Prediction Log'!$D474&lt;0, 'Prediction Log'!$P474&lt;'Prediction Log'!$D474), "Y", IF('Prediction Log'!$P474='Prediction Log'!$D474, "PUSH", "N")))))</f>
        <v/>
      </c>
      <c r="W474" s="53" t="str">
        <f>IF(ISBLANK('Prediction Log'!$M474), "",IF(AND('Prediction Log'!$U474="Y", 'Prediction Log'!$V474="Y"), "Y", "N"))</f>
        <v/>
      </c>
      <c r="X474" s="54" t="str">
        <f>IF(ISBLANK('Prediction Log'!$M474),"",IF('Prediction Log'!$M474='Prediction Log'!$I474, "Y", "N"))</f>
        <v/>
      </c>
      <c r="Y474" s="54" t="str">
        <f>IF(ISBLANK('Prediction Log'!$M474), "", IF('Prediction Log'!$Z474="N", "N", "Y"))</f>
        <v/>
      </c>
      <c r="Z474" s="54" t="str">
        <f>IF(ISBLANK('Prediction Log'!$M474), "",IF('Prediction Log'!$I474&lt;&gt;'Prediction Log'!$M474, "Y",IF(AND('Prediction Log'!$E474&gt;0, 'Prediction Log'!$P474&gt;'Prediction Log'!$E474), "Y", IF(AND('Prediction Log'!$E474&lt;0, 'Prediction Log'!$P474&lt;'Prediction Log'!$E474), "Y", IF('Prediction Log'!$P474='Prediction Log'!$E474, "PUSH", "N")))))</f>
        <v/>
      </c>
      <c r="AA474" s="54" t="str">
        <f>IF(ISBLANK('Prediction Log'!$M474), "",IF(AND('Prediction Log'!$X474="Y", 'Prediction Log'!$Z474="Y"), "Y", "N"))</f>
        <v/>
      </c>
      <c r="AB474" s="53" t="str">
        <f>IF(ISBLANK('Prediction Log'!$M474), "",IF('Prediction Log'!$D474&gt;0, 'Prediction Log'!$P474-'Prediction Log'!$D474, IF('Prediction Log'!$D474&lt;0, -'Prediction Log'!$P474+'Prediction Log'!$D474, "NA")))</f>
        <v/>
      </c>
      <c r="AC474" s="53" t="str">
        <f>IF(ISBLANK('Prediction Log'!$M474), "",ABS('Prediction Log'!$AB474))</f>
        <v/>
      </c>
      <c r="AD474" s="54" t="str">
        <f>IF(ISBLANK('Prediction Log'!$M474), "",IF('Prediction Log'!$E474&gt;0, 'Prediction Log'!$P474-'Prediction Log'!$E474, IF('Prediction Log'!$E474&lt;0, -'Prediction Log'!$P474+'Prediction Log'!$E474, "NA")))</f>
        <v/>
      </c>
      <c r="AE474" s="54" t="str">
        <f>IF(ISBLANK('Prediction Log'!$M474), "",ABS('Prediction Log'!$AD474))</f>
        <v/>
      </c>
    </row>
    <row r="475" spans="1:31" x14ac:dyDescent="0.45">
      <c r="A475" t="str">
        <f>IF(ISBLANK(Games!$B475), "",Games!A475)</f>
        <v/>
      </c>
      <c r="B475" t="str">
        <f>IF(ISBLANK(Games!$B475), "",Games!B475)</f>
        <v/>
      </c>
      <c r="C475" t="str">
        <f>IF(ISBLANK(Games!$B475), "",Games!C475)</f>
        <v/>
      </c>
      <c r="D475" t="str">
        <f>IF(ISBLANK(Games!$B475), "",Games!D475)</f>
        <v/>
      </c>
      <c r="E475" t="str">
        <f>IF(ISBLANK(Games!$B475), "",Games!E475)</f>
        <v/>
      </c>
      <c r="F475" s="30">
        <f>'Calc - Win Probability'!N475</f>
        <v>0</v>
      </c>
      <c r="G475" s="28">
        <f>Games!H475</f>
        <v>0</v>
      </c>
      <c r="H475" s="64" t="str">
        <f>IF(ISBLANK(Games!B475), "", IF('Prediction Log'!$D475&lt;0, 'Prediction Log'!$B475, 'Prediction Log'!$C475))</f>
        <v/>
      </c>
      <c r="I475" s="60" t="str">
        <f>IF(ISBLANK(Games!$B475), "",Games!F475)</f>
        <v/>
      </c>
      <c r="J475" s="60" t="str">
        <f>IF('Prediction Log'!$F475&gt;0.5, 'Prediction Log'!$B475, IF('Prediction Log'!$F475&lt;0.5, 'Prediction Log'!$C475, "PICK"))</f>
        <v/>
      </c>
      <c r="K475" s="62" t="str">
        <f>IF(ISBLANK(Games!B475), "",IF('Prediction Log'!$J475='Prediction Log'!$B475, 'Prediction Log'!$F475, 1-'Prediction Log'!$F475))</f>
        <v/>
      </c>
      <c r="L475" s="28" t="str">
        <f>IF(ISBLANK(Games!$B475), "",Games!I475)</f>
        <v/>
      </c>
      <c r="P475" s="48" t="str">
        <f>IF(ISBLANK('Prediction Log'!$N475), "",'Prediction Log'!$O475-'Prediction Log'!$N475)</f>
        <v/>
      </c>
      <c r="Q475" s="55" t="str">
        <f>IF(ISBLANK('Prediction Log'!$N475), "",IF('Prediction Log'!$M475&lt;&gt;'Prediction Log'!$H475, "Y", IF(AND('Prediction Log'!$M475='Prediction Log'!$H475, ABS((-1*'Prediction Log'!$P475))&gt;ABS('Prediction Log'!$D475)), "Y", IF('Prediction Log'!$D475='Prediction Log'!$P475, "PUSH", "N"))))</f>
        <v/>
      </c>
      <c r="R475" s="56" t="str">
        <f>IF(ISBLANK('Prediction Log'!$M475), "",IF('Prediction Log'!$P475&lt;'Prediction Log'!$D475, "Y", IF('Prediction Log'!$P475='Prediction Log'!$D475, "PUSH", "N")))</f>
        <v/>
      </c>
      <c r="S475" s="56" t="str">
        <f>IF(ISBLANK('Prediction Log'!$M475), "",IF('Prediction Log'!$P475&lt;'Prediction Log'!$E475, "Y", IF('Prediction Log'!$P475='Prediction Log'!$E475, "PUSH", "N")))</f>
        <v/>
      </c>
      <c r="T475" s="66" t="str">
        <f>IF(ISBLANK('Prediction Log'!$M475), "",IF('Prediction Log'!$J475='Prediction Log'!$M475, "Y", "N"))</f>
        <v/>
      </c>
      <c r="U475" s="57" t="str">
        <f>IF(ISBLANK('Prediction Log'!$M475),"",IF('Prediction Log'!$M475='Prediction Log'!$H475, "Y", "N"))</f>
        <v/>
      </c>
      <c r="V475" s="52" t="str">
        <f>IF(ISBLANK('Prediction Log'!$M475), "",IF('Prediction Log'!$H475&lt;&gt;'Prediction Log'!$M475, "Y",IF(AND('Prediction Log'!$D475&gt;0, 'Prediction Log'!$P475&gt;'Prediction Log'!$D475), "Y", IF(AND('Prediction Log'!$D475&lt;0, 'Prediction Log'!$P475&lt;'Prediction Log'!$D475), "Y", IF('Prediction Log'!$P475='Prediction Log'!$D475, "PUSH", "N")))))</f>
        <v/>
      </c>
      <c r="W475" s="53" t="str">
        <f>IF(ISBLANK('Prediction Log'!$M475), "",IF(AND('Prediction Log'!$U475="Y", 'Prediction Log'!$V475="Y"), "Y", "N"))</f>
        <v/>
      </c>
      <c r="X475" s="54" t="str">
        <f>IF(ISBLANK('Prediction Log'!$M475),"",IF('Prediction Log'!$M475='Prediction Log'!$I475, "Y", "N"))</f>
        <v/>
      </c>
      <c r="Y475" s="54" t="str">
        <f>IF(ISBLANK('Prediction Log'!$M475), "", IF('Prediction Log'!$Z475="N", "N", "Y"))</f>
        <v/>
      </c>
      <c r="Z475" s="54" t="str">
        <f>IF(ISBLANK('Prediction Log'!$M475), "",IF('Prediction Log'!$I475&lt;&gt;'Prediction Log'!$M475, "Y",IF(AND('Prediction Log'!$E475&gt;0, 'Prediction Log'!$P475&gt;'Prediction Log'!$E475), "Y", IF(AND('Prediction Log'!$E475&lt;0, 'Prediction Log'!$P475&lt;'Prediction Log'!$E475), "Y", IF('Prediction Log'!$P475='Prediction Log'!$E475, "PUSH", "N")))))</f>
        <v/>
      </c>
      <c r="AA475" s="54" t="str">
        <f>IF(ISBLANK('Prediction Log'!$M475), "",IF(AND('Prediction Log'!$X475="Y", 'Prediction Log'!$Z475="Y"), "Y", "N"))</f>
        <v/>
      </c>
      <c r="AB475" s="53" t="str">
        <f>IF(ISBLANK('Prediction Log'!$M475), "",IF('Prediction Log'!$D475&gt;0, 'Prediction Log'!$P475-'Prediction Log'!$D475, IF('Prediction Log'!$D475&lt;0, -'Prediction Log'!$P475+'Prediction Log'!$D475, "NA")))</f>
        <v/>
      </c>
      <c r="AC475" s="53" t="str">
        <f>IF(ISBLANK('Prediction Log'!$M475), "",ABS('Prediction Log'!$AB475))</f>
        <v/>
      </c>
      <c r="AD475" s="54" t="str">
        <f>IF(ISBLANK('Prediction Log'!$M475), "",IF('Prediction Log'!$E475&gt;0, 'Prediction Log'!$P475-'Prediction Log'!$E475, IF('Prediction Log'!$E475&lt;0, -'Prediction Log'!$P475+'Prediction Log'!$E475, "NA")))</f>
        <v/>
      </c>
      <c r="AE475" s="54" t="str">
        <f>IF(ISBLANK('Prediction Log'!$M475), "",ABS('Prediction Log'!$AD475))</f>
        <v/>
      </c>
    </row>
    <row r="476" spans="1:31" x14ac:dyDescent="0.45">
      <c r="A476" t="str">
        <f>IF(ISBLANK(Games!$B476), "",Games!A476)</f>
        <v/>
      </c>
      <c r="B476" t="str">
        <f>IF(ISBLANK(Games!$B476), "",Games!B476)</f>
        <v/>
      </c>
      <c r="C476" t="str">
        <f>IF(ISBLANK(Games!$B476), "",Games!C476)</f>
        <v/>
      </c>
      <c r="D476" t="str">
        <f>IF(ISBLANK(Games!$B476), "",Games!D476)</f>
        <v/>
      </c>
      <c r="E476" t="str">
        <f>IF(ISBLANK(Games!$B476), "",Games!E476)</f>
        <v/>
      </c>
      <c r="F476" s="30">
        <f>'Calc - Win Probability'!N476</f>
        <v>0</v>
      </c>
      <c r="G476" s="28">
        <f>Games!H476</f>
        <v>0</v>
      </c>
      <c r="H476" s="64" t="str">
        <f>IF(ISBLANK(Games!B476), "", IF('Prediction Log'!$D476&lt;0, 'Prediction Log'!$B476, 'Prediction Log'!$C476))</f>
        <v/>
      </c>
      <c r="I476" s="60" t="str">
        <f>IF(ISBLANK(Games!$B476), "",Games!F476)</f>
        <v/>
      </c>
      <c r="J476" s="60" t="str">
        <f>IF('Prediction Log'!$F476&gt;0.5, 'Prediction Log'!$B476, IF('Prediction Log'!$F476&lt;0.5, 'Prediction Log'!$C476, "PICK"))</f>
        <v/>
      </c>
      <c r="K476" s="62" t="str">
        <f>IF(ISBLANK(Games!B476), "",IF('Prediction Log'!$J476='Prediction Log'!$B476, 'Prediction Log'!$F476, 1-'Prediction Log'!$F476))</f>
        <v/>
      </c>
      <c r="L476" s="28" t="str">
        <f>IF(ISBLANK(Games!$B476), "",Games!I476)</f>
        <v/>
      </c>
      <c r="P476" s="48" t="str">
        <f>IF(ISBLANK('Prediction Log'!$N476), "",'Prediction Log'!$O476-'Prediction Log'!$N476)</f>
        <v/>
      </c>
      <c r="Q476" s="55" t="str">
        <f>IF(ISBLANK('Prediction Log'!$N476), "",IF('Prediction Log'!$M476&lt;&gt;'Prediction Log'!$H476, "Y", IF(AND('Prediction Log'!$M476='Prediction Log'!$H476, ABS((-1*'Prediction Log'!$P476))&gt;ABS('Prediction Log'!$D476)), "Y", IF('Prediction Log'!$D476='Prediction Log'!$P476, "PUSH", "N"))))</f>
        <v/>
      </c>
      <c r="R476" s="56" t="str">
        <f>IF(ISBLANK('Prediction Log'!$M476), "",IF('Prediction Log'!$P476&lt;'Prediction Log'!$D476, "Y", IF('Prediction Log'!$P476='Prediction Log'!$D476, "PUSH", "N")))</f>
        <v/>
      </c>
      <c r="S476" s="56" t="str">
        <f>IF(ISBLANK('Prediction Log'!$M476), "",IF('Prediction Log'!$P476&lt;'Prediction Log'!$E476, "Y", IF('Prediction Log'!$P476='Prediction Log'!$E476, "PUSH", "N")))</f>
        <v/>
      </c>
      <c r="T476" s="66" t="str">
        <f>IF(ISBLANK('Prediction Log'!$M476), "",IF('Prediction Log'!$J476='Prediction Log'!$M476, "Y", "N"))</f>
        <v/>
      </c>
      <c r="U476" s="57" t="str">
        <f>IF(ISBLANK('Prediction Log'!$M476),"",IF('Prediction Log'!$M476='Prediction Log'!$H476, "Y", "N"))</f>
        <v/>
      </c>
      <c r="V476" s="52" t="str">
        <f>IF(ISBLANK('Prediction Log'!$M476), "",IF('Prediction Log'!$H476&lt;&gt;'Prediction Log'!$M476, "Y",IF(AND('Prediction Log'!$D476&gt;0, 'Prediction Log'!$P476&gt;'Prediction Log'!$D476), "Y", IF(AND('Prediction Log'!$D476&lt;0, 'Prediction Log'!$P476&lt;'Prediction Log'!$D476), "Y", IF('Prediction Log'!$P476='Prediction Log'!$D476, "PUSH", "N")))))</f>
        <v/>
      </c>
      <c r="W476" s="53" t="str">
        <f>IF(ISBLANK('Prediction Log'!$M476), "",IF(AND('Prediction Log'!$U476="Y", 'Prediction Log'!$V476="Y"), "Y", "N"))</f>
        <v/>
      </c>
      <c r="X476" s="54" t="str">
        <f>IF(ISBLANK('Prediction Log'!$M476),"",IF('Prediction Log'!$M476='Prediction Log'!$I476, "Y", "N"))</f>
        <v/>
      </c>
      <c r="Y476" s="54" t="str">
        <f>IF(ISBLANK('Prediction Log'!$M476), "", IF('Prediction Log'!$Z476="N", "N", "Y"))</f>
        <v/>
      </c>
      <c r="Z476" s="54" t="str">
        <f>IF(ISBLANK('Prediction Log'!$M476), "",IF('Prediction Log'!$I476&lt;&gt;'Prediction Log'!$M476, "Y",IF(AND('Prediction Log'!$E476&gt;0, 'Prediction Log'!$P476&gt;'Prediction Log'!$E476), "Y", IF(AND('Prediction Log'!$E476&lt;0, 'Prediction Log'!$P476&lt;'Prediction Log'!$E476), "Y", IF('Prediction Log'!$P476='Prediction Log'!$E476, "PUSH", "N")))))</f>
        <v/>
      </c>
      <c r="AA476" s="54" t="str">
        <f>IF(ISBLANK('Prediction Log'!$M476), "",IF(AND('Prediction Log'!$X476="Y", 'Prediction Log'!$Z476="Y"), "Y", "N"))</f>
        <v/>
      </c>
      <c r="AB476" s="53" t="str">
        <f>IF(ISBLANK('Prediction Log'!$M476), "",IF('Prediction Log'!$D476&gt;0, 'Prediction Log'!$P476-'Prediction Log'!$D476, IF('Prediction Log'!$D476&lt;0, -'Prediction Log'!$P476+'Prediction Log'!$D476, "NA")))</f>
        <v/>
      </c>
      <c r="AC476" s="53" t="str">
        <f>IF(ISBLANK('Prediction Log'!$M476), "",ABS('Prediction Log'!$AB476))</f>
        <v/>
      </c>
      <c r="AD476" s="54" t="str">
        <f>IF(ISBLANK('Prediction Log'!$M476), "",IF('Prediction Log'!$E476&gt;0, 'Prediction Log'!$P476-'Prediction Log'!$E476, IF('Prediction Log'!$E476&lt;0, -'Prediction Log'!$P476+'Prediction Log'!$E476, "NA")))</f>
        <v/>
      </c>
      <c r="AE476" s="54" t="str">
        <f>IF(ISBLANK('Prediction Log'!$M476), "",ABS('Prediction Log'!$AD476))</f>
        <v/>
      </c>
    </row>
    <row r="477" spans="1:31" x14ac:dyDescent="0.45">
      <c r="A477" t="str">
        <f>IF(ISBLANK(Games!$B477), "",Games!A477)</f>
        <v/>
      </c>
      <c r="B477" t="str">
        <f>IF(ISBLANK(Games!$B477), "",Games!B477)</f>
        <v/>
      </c>
      <c r="C477" t="str">
        <f>IF(ISBLANK(Games!$B477), "",Games!C477)</f>
        <v/>
      </c>
      <c r="D477" t="str">
        <f>IF(ISBLANK(Games!$B477), "",Games!D477)</f>
        <v/>
      </c>
      <c r="E477" t="str">
        <f>IF(ISBLANK(Games!$B477), "",Games!E477)</f>
        <v/>
      </c>
      <c r="F477" s="30">
        <f>'Calc - Win Probability'!N477</f>
        <v>0</v>
      </c>
      <c r="G477" s="28">
        <f>Games!H477</f>
        <v>0</v>
      </c>
      <c r="H477" s="64" t="str">
        <f>IF(ISBLANK(Games!B477), "", IF('Prediction Log'!$D477&lt;0, 'Prediction Log'!$B477, 'Prediction Log'!$C477))</f>
        <v/>
      </c>
      <c r="I477" s="60" t="str">
        <f>IF(ISBLANK(Games!$B477), "",Games!F477)</f>
        <v/>
      </c>
      <c r="J477" s="60" t="str">
        <f>IF('Prediction Log'!$F477&gt;0.5, 'Prediction Log'!$B477, IF('Prediction Log'!$F477&lt;0.5, 'Prediction Log'!$C477, "PICK"))</f>
        <v/>
      </c>
      <c r="K477" s="62" t="str">
        <f>IF(ISBLANK(Games!B477), "",IF('Prediction Log'!$J477='Prediction Log'!$B477, 'Prediction Log'!$F477, 1-'Prediction Log'!$F477))</f>
        <v/>
      </c>
      <c r="L477" s="28" t="str">
        <f>IF(ISBLANK(Games!$B477), "",Games!I477)</f>
        <v/>
      </c>
      <c r="P477" s="48" t="str">
        <f>IF(ISBLANK('Prediction Log'!$N477), "",'Prediction Log'!$O477-'Prediction Log'!$N477)</f>
        <v/>
      </c>
      <c r="Q477" s="55" t="str">
        <f>IF(ISBLANK('Prediction Log'!$N477), "",IF('Prediction Log'!$M477&lt;&gt;'Prediction Log'!$H477, "Y", IF(AND('Prediction Log'!$M477='Prediction Log'!$H477, ABS((-1*'Prediction Log'!$P477))&gt;ABS('Prediction Log'!$D477)), "Y", IF('Prediction Log'!$D477='Prediction Log'!$P477, "PUSH", "N"))))</f>
        <v/>
      </c>
      <c r="R477" s="56" t="str">
        <f>IF(ISBLANK('Prediction Log'!$M477), "",IF('Prediction Log'!$P477&lt;'Prediction Log'!$D477, "Y", IF('Prediction Log'!$P477='Prediction Log'!$D477, "PUSH", "N")))</f>
        <v/>
      </c>
      <c r="S477" s="56" t="str">
        <f>IF(ISBLANK('Prediction Log'!$M477), "",IF('Prediction Log'!$P477&lt;'Prediction Log'!$E477, "Y", IF('Prediction Log'!$P477='Prediction Log'!$E477, "PUSH", "N")))</f>
        <v/>
      </c>
      <c r="T477" s="66" t="str">
        <f>IF(ISBLANK('Prediction Log'!$M477), "",IF('Prediction Log'!$J477='Prediction Log'!$M477, "Y", "N"))</f>
        <v/>
      </c>
      <c r="U477" s="57" t="str">
        <f>IF(ISBLANK('Prediction Log'!$M477),"",IF('Prediction Log'!$M477='Prediction Log'!$H477, "Y", "N"))</f>
        <v/>
      </c>
      <c r="V477" s="52" t="str">
        <f>IF(ISBLANK('Prediction Log'!$M477), "",IF('Prediction Log'!$H477&lt;&gt;'Prediction Log'!$M477, "Y",IF(AND('Prediction Log'!$D477&gt;0, 'Prediction Log'!$P477&gt;'Prediction Log'!$D477), "Y", IF(AND('Prediction Log'!$D477&lt;0, 'Prediction Log'!$P477&lt;'Prediction Log'!$D477), "Y", IF('Prediction Log'!$P477='Prediction Log'!$D477, "PUSH", "N")))))</f>
        <v/>
      </c>
      <c r="W477" s="53" t="str">
        <f>IF(ISBLANK('Prediction Log'!$M477), "",IF(AND('Prediction Log'!$U477="Y", 'Prediction Log'!$V477="Y"), "Y", "N"))</f>
        <v/>
      </c>
      <c r="X477" s="54" t="str">
        <f>IF(ISBLANK('Prediction Log'!$M477),"",IF('Prediction Log'!$M477='Prediction Log'!$I477, "Y", "N"))</f>
        <v/>
      </c>
      <c r="Y477" s="54" t="str">
        <f>IF(ISBLANK('Prediction Log'!$M477), "", IF('Prediction Log'!$Z477="N", "N", "Y"))</f>
        <v/>
      </c>
      <c r="Z477" s="54" t="str">
        <f>IF(ISBLANK('Prediction Log'!$M477), "",IF('Prediction Log'!$I477&lt;&gt;'Prediction Log'!$M477, "Y",IF(AND('Prediction Log'!$E477&gt;0, 'Prediction Log'!$P477&gt;'Prediction Log'!$E477), "Y", IF(AND('Prediction Log'!$E477&lt;0, 'Prediction Log'!$P477&lt;'Prediction Log'!$E477), "Y", IF('Prediction Log'!$P477='Prediction Log'!$E477, "PUSH", "N")))))</f>
        <v/>
      </c>
      <c r="AA477" s="54" t="str">
        <f>IF(ISBLANK('Prediction Log'!$M477), "",IF(AND('Prediction Log'!$X477="Y", 'Prediction Log'!$Z477="Y"), "Y", "N"))</f>
        <v/>
      </c>
      <c r="AB477" s="53" t="str">
        <f>IF(ISBLANK('Prediction Log'!$M477), "",IF('Prediction Log'!$D477&gt;0, 'Prediction Log'!$P477-'Prediction Log'!$D477, IF('Prediction Log'!$D477&lt;0, -'Prediction Log'!$P477+'Prediction Log'!$D477, "NA")))</f>
        <v/>
      </c>
      <c r="AC477" s="53" t="str">
        <f>IF(ISBLANK('Prediction Log'!$M477), "",ABS('Prediction Log'!$AB477))</f>
        <v/>
      </c>
      <c r="AD477" s="54" t="str">
        <f>IF(ISBLANK('Prediction Log'!$M477), "",IF('Prediction Log'!$E477&gt;0, 'Prediction Log'!$P477-'Prediction Log'!$E477, IF('Prediction Log'!$E477&lt;0, -'Prediction Log'!$P477+'Prediction Log'!$E477, "NA")))</f>
        <v/>
      </c>
      <c r="AE477" s="54" t="str">
        <f>IF(ISBLANK('Prediction Log'!$M477), "",ABS('Prediction Log'!$AD477))</f>
        <v/>
      </c>
    </row>
    <row r="478" spans="1:31" x14ac:dyDescent="0.45">
      <c r="A478" t="str">
        <f>IF(ISBLANK(Games!$B478), "",Games!A478)</f>
        <v/>
      </c>
      <c r="B478" t="str">
        <f>IF(ISBLANK(Games!$B478), "",Games!B478)</f>
        <v/>
      </c>
      <c r="C478" t="str">
        <f>IF(ISBLANK(Games!$B478), "",Games!C478)</f>
        <v/>
      </c>
      <c r="D478" t="str">
        <f>IF(ISBLANK(Games!$B478), "",Games!D478)</f>
        <v/>
      </c>
      <c r="E478" t="str">
        <f>IF(ISBLANK(Games!$B478), "",Games!E478)</f>
        <v/>
      </c>
      <c r="F478" s="30">
        <f>'Calc - Win Probability'!N478</f>
        <v>0</v>
      </c>
      <c r="G478" s="28">
        <f>Games!H478</f>
        <v>0</v>
      </c>
      <c r="H478" s="64" t="str">
        <f>IF(ISBLANK(Games!B478), "", IF('Prediction Log'!$D478&lt;0, 'Prediction Log'!$B478, 'Prediction Log'!$C478))</f>
        <v/>
      </c>
      <c r="I478" s="60" t="str">
        <f>IF(ISBLANK(Games!$B478), "",Games!F478)</f>
        <v/>
      </c>
      <c r="J478" s="60" t="str">
        <f>IF('Prediction Log'!$F478&gt;0.5, 'Prediction Log'!$B478, IF('Prediction Log'!$F478&lt;0.5, 'Prediction Log'!$C478, "PICK"))</f>
        <v/>
      </c>
      <c r="K478" s="62" t="str">
        <f>IF(ISBLANK(Games!B478), "",IF('Prediction Log'!$J478='Prediction Log'!$B478, 'Prediction Log'!$F478, 1-'Prediction Log'!$F478))</f>
        <v/>
      </c>
      <c r="L478" s="28" t="str">
        <f>IF(ISBLANK(Games!$B478), "",Games!I478)</f>
        <v/>
      </c>
      <c r="P478" s="48" t="str">
        <f>IF(ISBLANK('Prediction Log'!$N478), "",'Prediction Log'!$O478-'Prediction Log'!$N478)</f>
        <v/>
      </c>
      <c r="Q478" s="55" t="str">
        <f>IF(ISBLANK('Prediction Log'!$N478), "",IF('Prediction Log'!$M478&lt;&gt;'Prediction Log'!$H478, "Y", IF(AND('Prediction Log'!$M478='Prediction Log'!$H478, ABS((-1*'Prediction Log'!$P478))&gt;ABS('Prediction Log'!$D478)), "Y", IF('Prediction Log'!$D478='Prediction Log'!$P478, "PUSH", "N"))))</f>
        <v/>
      </c>
      <c r="R478" s="56" t="str">
        <f>IF(ISBLANK('Prediction Log'!$M478), "",IF('Prediction Log'!$P478&lt;'Prediction Log'!$D478, "Y", IF('Prediction Log'!$P478='Prediction Log'!$D478, "PUSH", "N")))</f>
        <v/>
      </c>
      <c r="S478" s="56" t="str">
        <f>IF(ISBLANK('Prediction Log'!$M478), "",IF('Prediction Log'!$P478&lt;'Prediction Log'!$E478, "Y", IF('Prediction Log'!$P478='Prediction Log'!$E478, "PUSH", "N")))</f>
        <v/>
      </c>
      <c r="T478" s="66" t="str">
        <f>IF(ISBLANK('Prediction Log'!$M478), "",IF('Prediction Log'!$J478='Prediction Log'!$M478, "Y", "N"))</f>
        <v/>
      </c>
      <c r="U478" s="57" t="str">
        <f>IF(ISBLANK('Prediction Log'!$M478),"",IF('Prediction Log'!$M478='Prediction Log'!$H478, "Y", "N"))</f>
        <v/>
      </c>
      <c r="V478" s="52" t="str">
        <f>IF(ISBLANK('Prediction Log'!$M478), "",IF('Prediction Log'!$H478&lt;&gt;'Prediction Log'!$M478, "Y",IF(AND('Prediction Log'!$D478&gt;0, 'Prediction Log'!$P478&gt;'Prediction Log'!$D478), "Y", IF(AND('Prediction Log'!$D478&lt;0, 'Prediction Log'!$P478&lt;'Prediction Log'!$D478), "Y", IF('Prediction Log'!$P478='Prediction Log'!$D478, "PUSH", "N")))))</f>
        <v/>
      </c>
      <c r="W478" s="53" t="str">
        <f>IF(ISBLANK('Prediction Log'!$M478), "",IF(AND('Prediction Log'!$U478="Y", 'Prediction Log'!$V478="Y"), "Y", "N"))</f>
        <v/>
      </c>
      <c r="X478" s="54" t="str">
        <f>IF(ISBLANK('Prediction Log'!$M478),"",IF('Prediction Log'!$M478='Prediction Log'!$I478, "Y", "N"))</f>
        <v/>
      </c>
      <c r="Y478" s="54" t="str">
        <f>IF(ISBLANK('Prediction Log'!$M478), "", IF('Prediction Log'!$Z478="N", "N", "Y"))</f>
        <v/>
      </c>
      <c r="Z478" s="54" t="str">
        <f>IF(ISBLANK('Prediction Log'!$M478), "",IF('Prediction Log'!$I478&lt;&gt;'Prediction Log'!$M478, "Y",IF(AND('Prediction Log'!$E478&gt;0, 'Prediction Log'!$P478&gt;'Prediction Log'!$E478), "Y", IF(AND('Prediction Log'!$E478&lt;0, 'Prediction Log'!$P478&lt;'Prediction Log'!$E478), "Y", IF('Prediction Log'!$P478='Prediction Log'!$E478, "PUSH", "N")))))</f>
        <v/>
      </c>
      <c r="AA478" s="54" t="str">
        <f>IF(ISBLANK('Prediction Log'!$M478), "",IF(AND('Prediction Log'!$X478="Y", 'Prediction Log'!$Z478="Y"), "Y", "N"))</f>
        <v/>
      </c>
      <c r="AB478" s="53" t="str">
        <f>IF(ISBLANK('Prediction Log'!$M478), "",IF('Prediction Log'!$D478&gt;0, 'Prediction Log'!$P478-'Prediction Log'!$D478, IF('Prediction Log'!$D478&lt;0, -'Prediction Log'!$P478+'Prediction Log'!$D478, "NA")))</f>
        <v/>
      </c>
      <c r="AC478" s="53" t="str">
        <f>IF(ISBLANK('Prediction Log'!$M478), "",ABS('Prediction Log'!$AB478))</f>
        <v/>
      </c>
      <c r="AD478" s="54" t="str">
        <f>IF(ISBLANK('Prediction Log'!$M478), "",IF('Prediction Log'!$E478&gt;0, 'Prediction Log'!$P478-'Prediction Log'!$E478, IF('Prediction Log'!$E478&lt;0, -'Prediction Log'!$P478+'Prediction Log'!$E478, "NA")))</f>
        <v/>
      </c>
      <c r="AE478" s="54" t="str">
        <f>IF(ISBLANK('Prediction Log'!$M478), "",ABS('Prediction Log'!$AD478))</f>
        <v/>
      </c>
    </row>
    <row r="479" spans="1:31" x14ac:dyDescent="0.45">
      <c r="A479" t="str">
        <f>IF(ISBLANK(Games!$B479), "",Games!A479)</f>
        <v/>
      </c>
      <c r="B479" t="str">
        <f>IF(ISBLANK(Games!$B479), "",Games!B479)</f>
        <v/>
      </c>
      <c r="C479" t="str">
        <f>IF(ISBLANK(Games!$B479), "",Games!C479)</f>
        <v/>
      </c>
      <c r="D479" t="str">
        <f>IF(ISBLANK(Games!$B479), "",Games!D479)</f>
        <v/>
      </c>
      <c r="E479" t="str">
        <f>IF(ISBLANK(Games!$B479), "",Games!E479)</f>
        <v/>
      </c>
      <c r="F479" s="30">
        <f>'Calc - Win Probability'!N479</f>
        <v>0</v>
      </c>
      <c r="G479" s="28">
        <f>Games!H479</f>
        <v>0</v>
      </c>
      <c r="H479" s="64" t="str">
        <f>IF(ISBLANK(Games!B479), "", IF('Prediction Log'!$D479&lt;0, 'Prediction Log'!$B479, 'Prediction Log'!$C479))</f>
        <v/>
      </c>
      <c r="I479" s="60" t="str">
        <f>IF(ISBLANK(Games!$B479), "",Games!F479)</f>
        <v/>
      </c>
      <c r="J479" s="60" t="str">
        <f>IF('Prediction Log'!$F479&gt;0.5, 'Prediction Log'!$B479, IF('Prediction Log'!$F479&lt;0.5, 'Prediction Log'!$C479, "PICK"))</f>
        <v/>
      </c>
      <c r="K479" s="62" t="str">
        <f>IF(ISBLANK(Games!B479), "",IF('Prediction Log'!$J479='Prediction Log'!$B479, 'Prediction Log'!$F479, 1-'Prediction Log'!$F479))</f>
        <v/>
      </c>
      <c r="L479" s="28" t="str">
        <f>IF(ISBLANK(Games!$B479), "",Games!I479)</f>
        <v/>
      </c>
      <c r="P479" s="48" t="str">
        <f>IF(ISBLANK('Prediction Log'!$N479), "",'Prediction Log'!$O479-'Prediction Log'!$N479)</f>
        <v/>
      </c>
      <c r="Q479" s="55" t="str">
        <f>IF(ISBLANK('Prediction Log'!$N479), "",IF('Prediction Log'!$M479&lt;&gt;'Prediction Log'!$H479, "Y", IF(AND('Prediction Log'!$M479='Prediction Log'!$H479, ABS((-1*'Prediction Log'!$P479))&gt;ABS('Prediction Log'!$D479)), "Y", IF('Prediction Log'!$D479='Prediction Log'!$P479, "PUSH", "N"))))</f>
        <v/>
      </c>
      <c r="R479" s="56" t="str">
        <f>IF(ISBLANK('Prediction Log'!$M479), "",IF('Prediction Log'!$P479&lt;'Prediction Log'!$D479, "Y", IF('Prediction Log'!$P479='Prediction Log'!$D479, "PUSH", "N")))</f>
        <v/>
      </c>
      <c r="S479" s="56" t="str">
        <f>IF(ISBLANK('Prediction Log'!$M479), "",IF('Prediction Log'!$P479&lt;'Prediction Log'!$E479, "Y", IF('Prediction Log'!$P479='Prediction Log'!$E479, "PUSH", "N")))</f>
        <v/>
      </c>
      <c r="T479" s="66" t="str">
        <f>IF(ISBLANK('Prediction Log'!$M479), "",IF('Prediction Log'!$J479='Prediction Log'!$M479, "Y", "N"))</f>
        <v/>
      </c>
      <c r="U479" s="57" t="str">
        <f>IF(ISBLANK('Prediction Log'!$M479),"",IF('Prediction Log'!$M479='Prediction Log'!$H479, "Y", "N"))</f>
        <v/>
      </c>
      <c r="V479" s="52" t="str">
        <f>IF(ISBLANK('Prediction Log'!$M479), "",IF('Prediction Log'!$H479&lt;&gt;'Prediction Log'!$M479, "Y",IF(AND('Prediction Log'!$D479&gt;0, 'Prediction Log'!$P479&gt;'Prediction Log'!$D479), "Y", IF(AND('Prediction Log'!$D479&lt;0, 'Prediction Log'!$P479&lt;'Prediction Log'!$D479), "Y", IF('Prediction Log'!$P479='Prediction Log'!$D479, "PUSH", "N")))))</f>
        <v/>
      </c>
      <c r="W479" s="53" t="str">
        <f>IF(ISBLANK('Prediction Log'!$M479), "",IF(AND('Prediction Log'!$U479="Y", 'Prediction Log'!$V479="Y"), "Y", "N"))</f>
        <v/>
      </c>
      <c r="X479" s="54" t="str">
        <f>IF(ISBLANK('Prediction Log'!$M479),"",IF('Prediction Log'!$M479='Prediction Log'!$I479, "Y", "N"))</f>
        <v/>
      </c>
      <c r="Y479" s="54" t="str">
        <f>IF(ISBLANK('Prediction Log'!$M479), "", IF('Prediction Log'!$Z479="N", "N", "Y"))</f>
        <v/>
      </c>
      <c r="Z479" s="54" t="str">
        <f>IF(ISBLANK('Prediction Log'!$M479), "",IF('Prediction Log'!$I479&lt;&gt;'Prediction Log'!$M479, "Y",IF(AND('Prediction Log'!$E479&gt;0, 'Prediction Log'!$P479&gt;'Prediction Log'!$E479), "Y", IF(AND('Prediction Log'!$E479&lt;0, 'Prediction Log'!$P479&lt;'Prediction Log'!$E479), "Y", IF('Prediction Log'!$P479='Prediction Log'!$E479, "PUSH", "N")))))</f>
        <v/>
      </c>
      <c r="AA479" s="54" t="str">
        <f>IF(ISBLANK('Prediction Log'!$M479), "",IF(AND('Prediction Log'!$X479="Y", 'Prediction Log'!$Z479="Y"), "Y", "N"))</f>
        <v/>
      </c>
      <c r="AB479" s="53" t="str">
        <f>IF(ISBLANK('Prediction Log'!$M479), "",IF('Prediction Log'!$D479&gt;0, 'Prediction Log'!$P479-'Prediction Log'!$D479, IF('Prediction Log'!$D479&lt;0, -'Prediction Log'!$P479+'Prediction Log'!$D479, "NA")))</f>
        <v/>
      </c>
      <c r="AC479" s="53" t="str">
        <f>IF(ISBLANK('Prediction Log'!$M479), "",ABS('Prediction Log'!$AB479))</f>
        <v/>
      </c>
      <c r="AD479" s="54" t="str">
        <f>IF(ISBLANK('Prediction Log'!$M479), "",IF('Prediction Log'!$E479&gt;0, 'Prediction Log'!$P479-'Prediction Log'!$E479, IF('Prediction Log'!$E479&lt;0, -'Prediction Log'!$P479+'Prediction Log'!$E479, "NA")))</f>
        <v/>
      </c>
      <c r="AE479" s="54" t="str">
        <f>IF(ISBLANK('Prediction Log'!$M479), "",ABS('Prediction Log'!$AD479))</f>
        <v/>
      </c>
    </row>
    <row r="480" spans="1:31" x14ac:dyDescent="0.45">
      <c r="A480" t="str">
        <f>IF(ISBLANK(Games!$B480), "",Games!A480)</f>
        <v/>
      </c>
      <c r="B480" t="str">
        <f>IF(ISBLANK(Games!$B480), "",Games!B480)</f>
        <v/>
      </c>
      <c r="C480" t="str">
        <f>IF(ISBLANK(Games!$B480), "",Games!C480)</f>
        <v/>
      </c>
      <c r="D480" t="str">
        <f>IF(ISBLANK(Games!$B480), "",Games!D480)</f>
        <v/>
      </c>
      <c r="E480" t="str">
        <f>IF(ISBLANK(Games!$B480), "",Games!E480)</f>
        <v/>
      </c>
      <c r="F480" s="30">
        <f>'Calc - Win Probability'!N480</f>
        <v>0</v>
      </c>
      <c r="G480" s="28">
        <f>Games!H480</f>
        <v>0</v>
      </c>
      <c r="H480" s="64" t="str">
        <f>IF(ISBLANK(Games!B480), "", IF('Prediction Log'!$D480&lt;0, 'Prediction Log'!$B480, 'Prediction Log'!$C480))</f>
        <v/>
      </c>
      <c r="I480" s="60" t="str">
        <f>IF(ISBLANK(Games!$B480), "",Games!F480)</f>
        <v/>
      </c>
      <c r="J480" s="60" t="str">
        <f>IF('Prediction Log'!$F480&gt;0.5, 'Prediction Log'!$B480, IF('Prediction Log'!$F480&lt;0.5, 'Prediction Log'!$C480, "PICK"))</f>
        <v/>
      </c>
      <c r="K480" s="62" t="str">
        <f>IF(ISBLANK(Games!B480), "",IF('Prediction Log'!$J480='Prediction Log'!$B480, 'Prediction Log'!$F480, 1-'Prediction Log'!$F480))</f>
        <v/>
      </c>
      <c r="L480" s="28" t="str">
        <f>IF(ISBLANK(Games!$B480), "",Games!I480)</f>
        <v/>
      </c>
      <c r="P480" s="48" t="str">
        <f>IF(ISBLANK('Prediction Log'!$N480), "",'Prediction Log'!$O480-'Prediction Log'!$N480)</f>
        <v/>
      </c>
      <c r="Q480" s="55" t="str">
        <f>IF(ISBLANK('Prediction Log'!$N480), "",IF('Prediction Log'!$M480&lt;&gt;'Prediction Log'!$H480, "Y", IF(AND('Prediction Log'!$M480='Prediction Log'!$H480, ABS((-1*'Prediction Log'!$P480))&gt;ABS('Prediction Log'!$D480)), "Y", IF('Prediction Log'!$D480='Prediction Log'!$P480, "PUSH", "N"))))</f>
        <v/>
      </c>
      <c r="R480" s="56" t="str">
        <f>IF(ISBLANK('Prediction Log'!$M480), "",IF('Prediction Log'!$P480&lt;'Prediction Log'!$D480, "Y", IF('Prediction Log'!$P480='Prediction Log'!$D480, "PUSH", "N")))</f>
        <v/>
      </c>
      <c r="S480" s="56" t="str">
        <f>IF(ISBLANK('Prediction Log'!$M480), "",IF('Prediction Log'!$P480&lt;'Prediction Log'!$E480, "Y", IF('Prediction Log'!$P480='Prediction Log'!$E480, "PUSH", "N")))</f>
        <v/>
      </c>
      <c r="T480" s="66" t="str">
        <f>IF(ISBLANK('Prediction Log'!$M480), "",IF('Prediction Log'!$J480='Prediction Log'!$M480, "Y", "N"))</f>
        <v/>
      </c>
      <c r="U480" s="57" t="str">
        <f>IF(ISBLANK('Prediction Log'!$M480),"",IF('Prediction Log'!$M480='Prediction Log'!$H480, "Y", "N"))</f>
        <v/>
      </c>
      <c r="V480" s="52" t="str">
        <f>IF(ISBLANK('Prediction Log'!$M480), "",IF('Prediction Log'!$H480&lt;&gt;'Prediction Log'!$M480, "Y",IF(AND('Prediction Log'!$D480&gt;0, 'Prediction Log'!$P480&gt;'Prediction Log'!$D480), "Y", IF(AND('Prediction Log'!$D480&lt;0, 'Prediction Log'!$P480&lt;'Prediction Log'!$D480), "Y", IF('Prediction Log'!$P480='Prediction Log'!$D480, "PUSH", "N")))))</f>
        <v/>
      </c>
      <c r="W480" s="53" t="str">
        <f>IF(ISBLANK('Prediction Log'!$M480), "",IF(AND('Prediction Log'!$U480="Y", 'Prediction Log'!$V480="Y"), "Y", "N"))</f>
        <v/>
      </c>
      <c r="X480" s="54" t="str">
        <f>IF(ISBLANK('Prediction Log'!$M480),"",IF('Prediction Log'!$M480='Prediction Log'!$I480, "Y", "N"))</f>
        <v/>
      </c>
      <c r="Y480" s="54" t="str">
        <f>IF(ISBLANK('Prediction Log'!$M480), "", IF('Prediction Log'!$Z480="N", "N", "Y"))</f>
        <v/>
      </c>
      <c r="Z480" s="54" t="str">
        <f>IF(ISBLANK('Prediction Log'!$M480), "",IF('Prediction Log'!$I480&lt;&gt;'Prediction Log'!$M480, "Y",IF(AND('Prediction Log'!$E480&gt;0, 'Prediction Log'!$P480&gt;'Prediction Log'!$E480), "Y", IF(AND('Prediction Log'!$E480&lt;0, 'Prediction Log'!$P480&lt;'Prediction Log'!$E480), "Y", IF('Prediction Log'!$P480='Prediction Log'!$E480, "PUSH", "N")))))</f>
        <v/>
      </c>
      <c r="AA480" s="54" t="str">
        <f>IF(ISBLANK('Prediction Log'!$M480), "",IF(AND('Prediction Log'!$X480="Y", 'Prediction Log'!$Z480="Y"), "Y", "N"))</f>
        <v/>
      </c>
      <c r="AB480" s="53" t="str">
        <f>IF(ISBLANK('Prediction Log'!$M480), "",IF('Prediction Log'!$D480&gt;0, 'Prediction Log'!$P480-'Prediction Log'!$D480, IF('Prediction Log'!$D480&lt;0, -'Prediction Log'!$P480+'Prediction Log'!$D480, "NA")))</f>
        <v/>
      </c>
      <c r="AC480" s="53" t="str">
        <f>IF(ISBLANK('Prediction Log'!$M480), "",ABS('Prediction Log'!$AB480))</f>
        <v/>
      </c>
      <c r="AD480" s="54" t="str">
        <f>IF(ISBLANK('Prediction Log'!$M480), "",IF('Prediction Log'!$E480&gt;0, 'Prediction Log'!$P480-'Prediction Log'!$E480, IF('Prediction Log'!$E480&lt;0, -'Prediction Log'!$P480+'Prediction Log'!$E480, "NA")))</f>
        <v/>
      </c>
      <c r="AE480" s="54" t="str">
        <f>IF(ISBLANK('Prediction Log'!$M480), "",ABS('Prediction Log'!$AD480))</f>
        <v/>
      </c>
    </row>
    <row r="481" spans="1:31" x14ac:dyDescent="0.45">
      <c r="A481" t="str">
        <f>IF(ISBLANK(Games!$B481), "",Games!A481)</f>
        <v/>
      </c>
      <c r="B481" t="str">
        <f>IF(ISBLANK(Games!$B481), "",Games!B481)</f>
        <v/>
      </c>
      <c r="C481" t="str">
        <f>IF(ISBLANK(Games!$B481), "",Games!C481)</f>
        <v/>
      </c>
      <c r="D481" t="str">
        <f>IF(ISBLANK(Games!$B481), "",Games!D481)</f>
        <v/>
      </c>
      <c r="E481" t="str">
        <f>IF(ISBLANK(Games!$B481), "",Games!E481)</f>
        <v/>
      </c>
      <c r="F481" s="30">
        <f>'Calc - Win Probability'!N481</f>
        <v>0</v>
      </c>
      <c r="G481" s="28">
        <f>Games!H481</f>
        <v>0</v>
      </c>
      <c r="H481" s="64" t="str">
        <f>IF(ISBLANK(Games!B481), "", IF('Prediction Log'!$D481&lt;0, 'Prediction Log'!$B481, 'Prediction Log'!$C481))</f>
        <v/>
      </c>
      <c r="I481" s="60" t="str">
        <f>IF(ISBLANK(Games!$B481), "",Games!F481)</f>
        <v/>
      </c>
      <c r="J481" s="60" t="str">
        <f>IF('Prediction Log'!$F481&gt;0.5, 'Prediction Log'!$B481, IF('Prediction Log'!$F481&lt;0.5, 'Prediction Log'!$C481, "PICK"))</f>
        <v/>
      </c>
      <c r="K481" s="62" t="str">
        <f>IF(ISBLANK(Games!B481), "",IF('Prediction Log'!$J481='Prediction Log'!$B481, 'Prediction Log'!$F481, 1-'Prediction Log'!$F481))</f>
        <v/>
      </c>
      <c r="L481" s="28" t="str">
        <f>IF(ISBLANK(Games!$B481), "",Games!I481)</f>
        <v/>
      </c>
      <c r="P481" s="48" t="str">
        <f>IF(ISBLANK('Prediction Log'!$N481), "",'Prediction Log'!$O481-'Prediction Log'!$N481)</f>
        <v/>
      </c>
      <c r="Q481" s="55" t="str">
        <f>IF(ISBLANK('Prediction Log'!$N481), "",IF('Prediction Log'!$M481&lt;&gt;'Prediction Log'!$H481, "Y", IF(AND('Prediction Log'!$M481='Prediction Log'!$H481, ABS((-1*'Prediction Log'!$P481))&gt;ABS('Prediction Log'!$D481)), "Y", IF('Prediction Log'!$D481='Prediction Log'!$P481, "PUSH", "N"))))</f>
        <v/>
      </c>
      <c r="R481" s="56" t="str">
        <f>IF(ISBLANK('Prediction Log'!$M481), "",IF('Prediction Log'!$P481&lt;'Prediction Log'!$D481, "Y", IF('Prediction Log'!$P481='Prediction Log'!$D481, "PUSH", "N")))</f>
        <v/>
      </c>
      <c r="S481" s="56" t="str">
        <f>IF(ISBLANK('Prediction Log'!$M481), "",IF('Prediction Log'!$P481&lt;'Prediction Log'!$E481, "Y", IF('Prediction Log'!$P481='Prediction Log'!$E481, "PUSH", "N")))</f>
        <v/>
      </c>
      <c r="T481" s="66" t="str">
        <f>IF(ISBLANK('Prediction Log'!$M481), "",IF('Prediction Log'!$J481='Prediction Log'!$M481, "Y", "N"))</f>
        <v/>
      </c>
      <c r="U481" s="57" t="str">
        <f>IF(ISBLANK('Prediction Log'!$M481),"",IF('Prediction Log'!$M481='Prediction Log'!$H481, "Y", "N"))</f>
        <v/>
      </c>
      <c r="V481" s="52" t="str">
        <f>IF(ISBLANK('Prediction Log'!$M481), "",IF('Prediction Log'!$H481&lt;&gt;'Prediction Log'!$M481, "Y",IF(AND('Prediction Log'!$D481&gt;0, 'Prediction Log'!$P481&gt;'Prediction Log'!$D481), "Y", IF(AND('Prediction Log'!$D481&lt;0, 'Prediction Log'!$P481&lt;'Prediction Log'!$D481), "Y", IF('Prediction Log'!$P481='Prediction Log'!$D481, "PUSH", "N")))))</f>
        <v/>
      </c>
      <c r="W481" s="53" t="str">
        <f>IF(ISBLANK('Prediction Log'!$M481), "",IF(AND('Prediction Log'!$U481="Y", 'Prediction Log'!$V481="Y"), "Y", "N"))</f>
        <v/>
      </c>
      <c r="X481" s="54" t="str">
        <f>IF(ISBLANK('Prediction Log'!$M481),"",IF('Prediction Log'!$M481='Prediction Log'!$I481, "Y", "N"))</f>
        <v/>
      </c>
      <c r="Y481" s="54" t="str">
        <f>IF(ISBLANK('Prediction Log'!$M481), "", IF('Prediction Log'!$Z481="N", "N", "Y"))</f>
        <v/>
      </c>
      <c r="Z481" s="54" t="str">
        <f>IF(ISBLANK('Prediction Log'!$M481), "",IF('Prediction Log'!$I481&lt;&gt;'Prediction Log'!$M481, "Y",IF(AND('Prediction Log'!$E481&gt;0, 'Prediction Log'!$P481&gt;'Prediction Log'!$E481), "Y", IF(AND('Prediction Log'!$E481&lt;0, 'Prediction Log'!$P481&lt;'Prediction Log'!$E481), "Y", IF('Prediction Log'!$P481='Prediction Log'!$E481, "PUSH", "N")))))</f>
        <v/>
      </c>
      <c r="AA481" s="54" t="str">
        <f>IF(ISBLANK('Prediction Log'!$M481), "",IF(AND('Prediction Log'!$X481="Y", 'Prediction Log'!$Z481="Y"), "Y", "N"))</f>
        <v/>
      </c>
      <c r="AB481" s="53" t="str">
        <f>IF(ISBLANK('Prediction Log'!$M481), "",IF('Prediction Log'!$D481&gt;0, 'Prediction Log'!$P481-'Prediction Log'!$D481, IF('Prediction Log'!$D481&lt;0, -'Prediction Log'!$P481+'Prediction Log'!$D481, "NA")))</f>
        <v/>
      </c>
      <c r="AC481" s="53" t="str">
        <f>IF(ISBLANK('Prediction Log'!$M481), "",ABS('Prediction Log'!$AB481))</f>
        <v/>
      </c>
      <c r="AD481" s="54" t="str">
        <f>IF(ISBLANK('Prediction Log'!$M481), "",IF('Prediction Log'!$E481&gt;0, 'Prediction Log'!$P481-'Prediction Log'!$E481, IF('Prediction Log'!$E481&lt;0, -'Prediction Log'!$P481+'Prediction Log'!$E481, "NA")))</f>
        <v/>
      </c>
      <c r="AE481" s="54" t="str">
        <f>IF(ISBLANK('Prediction Log'!$M481), "",ABS('Prediction Log'!$AD481))</f>
        <v/>
      </c>
    </row>
    <row r="482" spans="1:31" x14ac:dyDescent="0.45">
      <c r="A482" t="str">
        <f>IF(ISBLANK(Games!$B482), "",Games!A482)</f>
        <v/>
      </c>
      <c r="B482" t="str">
        <f>IF(ISBLANK(Games!$B482), "",Games!B482)</f>
        <v/>
      </c>
      <c r="C482" t="str">
        <f>IF(ISBLANK(Games!$B482), "",Games!C482)</f>
        <v/>
      </c>
      <c r="D482" t="str">
        <f>IF(ISBLANK(Games!$B482), "",Games!D482)</f>
        <v/>
      </c>
      <c r="E482" t="str">
        <f>IF(ISBLANK(Games!$B482), "",Games!E482)</f>
        <v/>
      </c>
      <c r="F482" s="30">
        <f>'Calc - Win Probability'!N482</f>
        <v>0</v>
      </c>
      <c r="G482" s="28">
        <f>Games!H482</f>
        <v>0</v>
      </c>
      <c r="H482" s="64" t="str">
        <f>IF(ISBLANK(Games!B482), "", IF('Prediction Log'!$D482&lt;0, 'Prediction Log'!$B482, 'Prediction Log'!$C482))</f>
        <v/>
      </c>
      <c r="I482" s="60" t="str">
        <f>IF(ISBLANK(Games!$B482), "",Games!F482)</f>
        <v/>
      </c>
      <c r="J482" s="60" t="str">
        <f>IF('Prediction Log'!$F482&gt;0.5, 'Prediction Log'!$B482, IF('Prediction Log'!$F482&lt;0.5, 'Prediction Log'!$C482, "PICK"))</f>
        <v/>
      </c>
      <c r="K482" s="62" t="str">
        <f>IF(ISBLANK(Games!B482), "",IF('Prediction Log'!$J482='Prediction Log'!$B482, 'Prediction Log'!$F482, 1-'Prediction Log'!$F482))</f>
        <v/>
      </c>
      <c r="L482" s="28" t="str">
        <f>IF(ISBLANK(Games!$B482), "",Games!I482)</f>
        <v/>
      </c>
      <c r="P482" s="48" t="str">
        <f>IF(ISBLANK('Prediction Log'!$N482), "",'Prediction Log'!$O482-'Prediction Log'!$N482)</f>
        <v/>
      </c>
      <c r="Q482" s="55" t="str">
        <f>IF(ISBLANK('Prediction Log'!$N482), "",IF('Prediction Log'!$M482&lt;&gt;'Prediction Log'!$H482, "Y", IF(AND('Prediction Log'!$M482='Prediction Log'!$H482, ABS((-1*'Prediction Log'!$P482))&gt;ABS('Prediction Log'!$D482)), "Y", IF('Prediction Log'!$D482='Prediction Log'!$P482, "PUSH", "N"))))</f>
        <v/>
      </c>
      <c r="R482" s="56" t="str">
        <f>IF(ISBLANK('Prediction Log'!$M482), "",IF('Prediction Log'!$P482&lt;'Prediction Log'!$D482, "Y", IF('Prediction Log'!$P482='Prediction Log'!$D482, "PUSH", "N")))</f>
        <v/>
      </c>
      <c r="S482" s="56" t="str">
        <f>IF(ISBLANK('Prediction Log'!$M482), "",IF('Prediction Log'!$P482&lt;'Prediction Log'!$E482, "Y", IF('Prediction Log'!$P482='Prediction Log'!$E482, "PUSH", "N")))</f>
        <v/>
      </c>
      <c r="T482" s="66" t="str">
        <f>IF(ISBLANK('Prediction Log'!$M482), "",IF('Prediction Log'!$J482='Prediction Log'!$M482, "Y", "N"))</f>
        <v/>
      </c>
      <c r="U482" s="57" t="str">
        <f>IF(ISBLANK('Prediction Log'!$M482),"",IF('Prediction Log'!$M482='Prediction Log'!$H482, "Y", "N"))</f>
        <v/>
      </c>
      <c r="V482" s="52" t="str">
        <f>IF(ISBLANK('Prediction Log'!$M482), "",IF('Prediction Log'!$H482&lt;&gt;'Prediction Log'!$M482, "Y",IF(AND('Prediction Log'!$D482&gt;0, 'Prediction Log'!$P482&gt;'Prediction Log'!$D482), "Y", IF(AND('Prediction Log'!$D482&lt;0, 'Prediction Log'!$P482&lt;'Prediction Log'!$D482), "Y", IF('Prediction Log'!$P482='Prediction Log'!$D482, "PUSH", "N")))))</f>
        <v/>
      </c>
      <c r="W482" s="53" t="str">
        <f>IF(ISBLANK('Prediction Log'!$M482), "",IF(AND('Prediction Log'!$U482="Y", 'Prediction Log'!$V482="Y"), "Y", "N"))</f>
        <v/>
      </c>
      <c r="X482" s="54" t="str">
        <f>IF(ISBLANK('Prediction Log'!$M482),"",IF('Prediction Log'!$M482='Prediction Log'!$I482, "Y", "N"))</f>
        <v/>
      </c>
      <c r="Y482" s="54" t="str">
        <f>IF(ISBLANK('Prediction Log'!$M482), "", IF('Prediction Log'!$Z482="N", "N", "Y"))</f>
        <v/>
      </c>
      <c r="Z482" s="54" t="str">
        <f>IF(ISBLANK('Prediction Log'!$M482), "",IF('Prediction Log'!$I482&lt;&gt;'Prediction Log'!$M482, "Y",IF(AND('Prediction Log'!$E482&gt;0, 'Prediction Log'!$P482&gt;'Prediction Log'!$E482), "Y", IF(AND('Prediction Log'!$E482&lt;0, 'Prediction Log'!$P482&lt;'Prediction Log'!$E482), "Y", IF('Prediction Log'!$P482='Prediction Log'!$E482, "PUSH", "N")))))</f>
        <v/>
      </c>
      <c r="AA482" s="54" t="str">
        <f>IF(ISBLANK('Prediction Log'!$M482), "",IF(AND('Prediction Log'!$X482="Y", 'Prediction Log'!$Z482="Y"), "Y", "N"))</f>
        <v/>
      </c>
      <c r="AB482" s="53" t="str">
        <f>IF(ISBLANK('Prediction Log'!$M482), "",IF('Prediction Log'!$D482&gt;0, 'Prediction Log'!$P482-'Prediction Log'!$D482, IF('Prediction Log'!$D482&lt;0, -'Prediction Log'!$P482+'Prediction Log'!$D482, "NA")))</f>
        <v/>
      </c>
      <c r="AC482" s="53" t="str">
        <f>IF(ISBLANK('Prediction Log'!$M482), "",ABS('Prediction Log'!$AB482))</f>
        <v/>
      </c>
      <c r="AD482" s="54" t="str">
        <f>IF(ISBLANK('Prediction Log'!$M482), "",IF('Prediction Log'!$E482&gt;0, 'Prediction Log'!$P482-'Prediction Log'!$E482, IF('Prediction Log'!$E482&lt;0, -'Prediction Log'!$P482+'Prediction Log'!$E482, "NA")))</f>
        <v/>
      </c>
      <c r="AE482" s="54" t="str">
        <f>IF(ISBLANK('Prediction Log'!$M482), "",ABS('Prediction Log'!$AD482))</f>
        <v/>
      </c>
    </row>
    <row r="483" spans="1:31" x14ac:dyDescent="0.45">
      <c r="A483" t="str">
        <f>IF(ISBLANK(Games!$B483), "",Games!A483)</f>
        <v/>
      </c>
      <c r="B483" t="str">
        <f>IF(ISBLANK(Games!$B483), "",Games!B483)</f>
        <v/>
      </c>
      <c r="C483" t="str">
        <f>IF(ISBLANK(Games!$B483), "",Games!C483)</f>
        <v/>
      </c>
      <c r="D483" t="str">
        <f>IF(ISBLANK(Games!$B483), "",Games!D483)</f>
        <v/>
      </c>
      <c r="E483" t="str">
        <f>IF(ISBLANK(Games!$B483), "",Games!E483)</f>
        <v/>
      </c>
      <c r="F483" s="30">
        <f>'Calc - Win Probability'!N483</f>
        <v>0</v>
      </c>
      <c r="G483" s="28">
        <f>Games!H483</f>
        <v>0</v>
      </c>
      <c r="H483" s="64" t="str">
        <f>IF(ISBLANK(Games!B483), "", IF('Prediction Log'!$D483&lt;0, 'Prediction Log'!$B483, 'Prediction Log'!$C483))</f>
        <v/>
      </c>
      <c r="I483" s="60" t="str">
        <f>IF(ISBLANK(Games!$B483), "",Games!F483)</f>
        <v/>
      </c>
      <c r="J483" s="60" t="str">
        <f>IF('Prediction Log'!$F483&gt;0.5, 'Prediction Log'!$B483, IF('Prediction Log'!$F483&lt;0.5, 'Prediction Log'!$C483, "PICK"))</f>
        <v/>
      </c>
      <c r="K483" s="62" t="str">
        <f>IF(ISBLANK(Games!B483), "",IF('Prediction Log'!$J483='Prediction Log'!$B483, 'Prediction Log'!$F483, 1-'Prediction Log'!$F483))</f>
        <v/>
      </c>
      <c r="L483" s="28" t="str">
        <f>IF(ISBLANK(Games!$B483), "",Games!I483)</f>
        <v/>
      </c>
      <c r="P483" s="48" t="str">
        <f>IF(ISBLANK('Prediction Log'!$N483), "",'Prediction Log'!$O483-'Prediction Log'!$N483)</f>
        <v/>
      </c>
      <c r="Q483" s="55" t="str">
        <f>IF(ISBLANK('Prediction Log'!$N483), "",IF('Prediction Log'!$M483&lt;&gt;'Prediction Log'!$H483, "Y", IF(AND('Prediction Log'!$M483='Prediction Log'!$H483, ABS((-1*'Prediction Log'!$P483))&gt;ABS('Prediction Log'!$D483)), "Y", IF('Prediction Log'!$D483='Prediction Log'!$P483, "PUSH", "N"))))</f>
        <v/>
      </c>
      <c r="R483" s="56" t="str">
        <f>IF(ISBLANK('Prediction Log'!$M483), "",IF('Prediction Log'!$P483&lt;'Prediction Log'!$D483, "Y", IF('Prediction Log'!$P483='Prediction Log'!$D483, "PUSH", "N")))</f>
        <v/>
      </c>
      <c r="S483" s="56" t="str">
        <f>IF(ISBLANK('Prediction Log'!$M483), "",IF('Prediction Log'!$P483&lt;'Prediction Log'!$E483, "Y", IF('Prediction Log'!$P483='Prediction Log'!$E483, "PUSH", "N")))</f>
        <v/>
      </c>
      <c r="T483" s="66" t="str">
        <f>IF(ISBLANK('Prediction Log'!$M483), "",IF('Prediction Log'!$J483='Prediction Log'!$M483, "Y", "N"))</f>
        <v/>
      </c>
      <c r="U483" s="57" t="str">
        <f>IF(ISBLANK('Prediction Log'!$M483),"",IF('Prediction Log'!$M483='Prediction Log'!$H483, "Y", "N"))</f>
        <v/>
      </c>
      <c r="V483" s="52" t="str">
        <f>IF(ISBLANK('Prediction Log'!$M483), "",IF('Prediction Log'!$H483&lt;&gt;'Prediction Log'!$M483, "Y",IF(AND('Prediction Log'!$D483&gt;0, 'Prediction Log'!$P483&gt;'Prediction Log'!$D483), "Y", IF(AND('Prediction Log'!$D483&lt;0, 'Prediction Log'!$P483&lt;'Prediction Log'!$D483), "Y", IF('Prediction Log'!$P483='Prediction Log'!$D483, "PUSH", "N")))))</f>
        <v/>
      </c>
      <c r="W483" s="53" t="str">
        <f>IF(ISBLANK('Prediction Log'!$M483), "",IF(AND('Prediction Log'!$U483="Y", 'Prediction Log'!$V483="Y"), "Y", "N"))</f>
        <v/>
      </c>
      <c r="X483" s="54" t="str">
        <f>IF(ISBLANK('Prediction Log'!$M483),"",IF('Prediction Log'!$M483='Prediction Log'!$I483, "Y", "N"))</f>
        <v/>
      </c>
      <c r="Y483" s="54" t="str">
        <f>IF(ISBLANK('Prediction Log'!$M483), "", IF('Prediction Log'!$Z483="N", "N", "Y"))</f>
        <v/>
      </c>
      <c r="Z483" s="54" t="str">
        <f>IF(ISBLANK('Prediction Log'!$M483), "",IF('Prediction Log'!$I483&lt;&gt;'Prediction Log'!$M483, "Y",IF(AND('Prediction Log'!$E483&gt;0, 'Prediction Log'!$P483&gt;'Prediction Log'!$E483), "Y", IF(AND('Prediction Log'!$E483&lt;0, 'Prediction Log'!$P483&lt;'Prediction Log'!$E483), "Y", IF('Prediction Log'!$P483='Prediction Log'!$E483, "PUSH", "N")))))</f>
        <v/>
      </c>
      <c r="AA483" s="54" t="str">
        <f>IF(ISBLANK('Prediction Log'!$M483), "",IF(AND('Prediction Log'!$X483="Y", 'Prediction Log'!$Z483="Y"), "Y", "N"))</f>
        <v/>
      </c>
      <c r="AB483" s="53" t="str">
        <f>IF(ISBLANK('Prediction Log'!$M483), "",IF('Prediction Log'!$D483&gt;0, 'Prediction Log'!$P483-'Prediction Log'!$D483, IF('Prediction Log'!$D483&lt;0, -'Prediction Log'!$P483+'Prediction Log'!$D483, "NA")))</f>
        <v/>
      </c>
      <c r="AC483" s="53" t="str">
        <f>IF(ISBLANK('Prediction Log'!$M483), "",ABS('Prediction Log'!$AB483))</f>
        <v/>
      </c>
      <c r="AD483" s="54" t="str">
        <f>IF(ISBLANK('Prediction Log'!$M483), "",IF('Prediction Log'!$E483&gt;0, 'Prediction Log'!$P483-'Prediction Log'!$E483, IF('Prediction Log'!$E483&lt;0, -'Prediction Log'!$P483+'Prediction Log'!$E483, "NA")))</f>
        <v/>
      </c>
      <c r="AE483" s="54" t="str">
        <f>IF(ISBLANK('Prediction Log'!$M483), "",ABS('Prediction Log'!$AD483))</f>
        <v/>
      </c>
    </row>
    <row r="484" spans="1:31" x14ac:dyDescent="0.45">
      <c r="A484" t="str">
        <f>IF(ISBLANK(Games!$B484), "",Games!A484)</f>
        <v/>
      </c>
      <c r="B484" t="str">
        <f>IF(ISBLANK(Games!$B484), "",Games!B484)</f>
        <v/>
      </c>
      <c r="C484" t="str">
        <f>IF(ISBLANK(Games!$B484), "",Games!C484)</f>
        <v/>
      </c>
      <c r="D484" t="str">
        <f>IF(ISBLANK(Games!$B484), "",Games!D484)</f>
        <v/>
      </c>
      <c r="E484" t="str">
        <f>IF(ISBLANK(Games!$B484), "",Games!E484)</f>
        <v/>
      </c>
      <c r="F484" s="30">
        <f>'Calc - Win Probability'!N484</f>
        <v>0</v>
      </c>
      <c r="G484" s="28">
        <f>Games!H484</f>
        <v>0</v>
      </c>
      <c r="H484" s="64" t="str">
        <f>IF(ISBLANK(Games!B484), "", IF('Prediction Log'!$D484&lt;0, 'Prediction Log'!$B484, 'Prediction Log'!$C484))</f>
        <v/>
      </c>
      <c r="I484" s="60" t="str">
        <f>IF(ISBLANK(Games!$B484), "",Games!F484)</f>
        <v/>
      </c>
      <c r="J484" s="60" t="str">
        <f>IF('Prediction Log'!$F484&gt;0.5, 'Prediction Log'!$B484, IF('Prediction Log'!$F484&lt;0.5, 'Prediction Log'!$C484, "PICK"))</f>
        <v/>
      </c>
      <c r="K484" s="62" t="str">
        <f>IF(ISBLANK(Games!B484), "",IF('Prediction Log'!$J484='Prediction Log'!$B484, 'Prediction Log'!$F484, 1-'Prediction Log'!$F484))</f>
        <v/>
      </c>
      <c r="L484" s="28" t="str">
        <f>IF(ISBLANK(Games!$B484), "",Games!I484)</f>
        <v/>
      </c>
      <c r="P484" s="48" t="str">
        <f>IF(ISBLANK('Prediction Log'!$N484), "",'Prediction Log'!$O484-'Prediction Log'!$N484)</f>
        <v/>
      </c>
      <c r="Q484" s="55" t="str">
        <f>IF(ISBLANK('Prediction Log'!$N484), "",IF('Prediction Log'!$M484&lt;&gt;'Prediction Log'!$H484, "Y", IF(AND('Prediction Log'!$M484='Prediction Log'!$H484, ABS((-1*'Prediction Log'!$P484))&gt;ABS('Prediction Log'!$D484)), "Y", IF('Prediction Log'!$D484='Prediction Log'!$P484, "PUSH", "N"))))</f>
        <v/>
      </c>
      <c r="R484" s="56" t="str">
        <f>IF(ISBLANK('Prediction Log'!$M484), "",IF('Prediction Log'!$P484&lt;'Prediction Log'!$D484, "Y", IF('Prediction Log'!$P484='Prediction Log'!$D484, "PUSH", "N")))</f>
        <v/>
      </c>
      <c r="S484" s="56" t="str">
        <f>IF(ISBLANK('Prediction Log'!$M484), "",IF('Prediction Log'!$P484&lt;'Prediction Log'!$E484, "Y", IF('Prediction Log'!$P484='Prediction Log'!$E484, "PUSH", "N")))</f>
        <v/>
      </c>
      <c r="T484" s="66" t="str">
        <f>IF(ISBLANK('Prediction Log'!$M484), "",IF('Prediction Log'!$J484='Prediction Log'!$M484, "Y", "N"))</f>
        <v/>
      </c>
      <c r="U484" s="57" t="str">
        <f>IF(ISBLANK('Prediction Log'!$M484),"",IF('Prediction Log'!$M484='Prediction Log'!$H484, "Y", "N"))</f>
        <v/>
      </c>
      <c r="V484" s="52" t="str">
        <f>IF(ISBLANK('Prediction Log'!$M484), "",IF('Prediction Log'!$H484&lt;&gt;'Prediction Log'!$M484, "Y",IF(AND('Prediction Log'!$D484&gt;0, 'Prediction Log'!$P484&gt;'Prediction Log'!$D484), "Y", IF(AND('Prediction Log'!$D484&lt;0, 'Prediction Log'!$P484&lt;'Prediction Log'!$D484), "Y", IF('Prediction Log'!$P484='Prediction Log'!$D484, "PUSH", "N")))))</f>
        <v/>
      </c>
      <c r="W484" s="53" t="str">
        <f>IF(ISBLANK('Prediction Log'!$M484), "",IF(AND('Prediction Log'!$U484="Y", 'Prediction Log'!$V484="Y"), "Y", "N"))</f>
        <v/>
      </c>
      <c r="X484" s="54" t="str">
        <f>IF(ISBLANK('Prediction Log'!$M484),"",IF('Prediction Log'!$M484='Prediction Log'!$I484, "Y", "N"))</f>
        <v/>
      </c>
      <c r="Y484" s="54" t="str">
        <f>IF(ISBLANK('Prediction Log'!$M484), "", IF('Prediction Log'!$Z484="N", "N", "Y"))</f>
        <v/>
      </c>
      <c r="Z484" s="54" t="str">
        <f>IF(ISBLANK('Prediction Log'!$M484), "",IF('Prediction Log'!$I484&lt;&gt;'Prediction Log'!$M484, "Y",IF(AND('Prediction Log'!$E484&gt;0, 'Prediction Log'!$P484&gt;'Prediction Log'!$E484), "Y", IF(AND('Prediction Log'!$E484&lt;0, 'Prediction Log'!$P484&lt;'Prediction Log'!$E484), "Y", IF('Prediction Log'!$P484='Prediction Log'!$E484, "PUSH", "N")))))</f>
        <v/>
      </c>
      <c r="AA484" s="54" t="str">
        <f>IF(ISBLANK('Prediction Log'!$M484), "",IF(AND('Prediction Log'!$X484="Y", 'Prediction Log'!$Z484="Y"), "Y", "N"))</f>
        <v/>
      </c>
      <c r="AB484" s="53" t="str">
        <f>IF(ISBLANK('Prediction Log'!$M484), "",IF('Prediction Log'!$D484&gt;0, 'Prediction Log'!$P484-'Prediction Log'!$D484, IF('Prediction Log'!$D484&lt;0, -'Prediction Log'!$P484+'Prediction Log'!$D484, "NA")))</f>
        <v/>
      </c>
      <c r="AC484" s="53" t="str">
        <f>IF(ISBLANK('Prediction Log'!$M484), "",ABS('Prediction Log'!$AB484))</f>
        <v/>
      </c>
      <c r="AD484" s="54" t="str">
        <f>IF(ISBLANK('Prediction Log'!$M484), "",IF('Prediction Log'!$E484&gt;0, 'Prediction Log'!$P484-'Prediction Log'!$E484, IF('Prediction Log'!$E484&lt;0, -'Prediction Log'!$P484+'Prediction Log'!$E484, "NA")))</f>
        <v/>
      </c>
      <c r="AE484" s="54" t="str">
        <f>IF(ISBLANK('Prediction Log'!$M484), "",ABS('Prediction Log'!$AD484))</f>
        <v/>
      </c>
    </row>
    <row r="485" spans="1:31" x14ac:dyDescent="0.45">
      <c r="A485" t="str">
        <f>IF(ISBLANK(Games!$B485), "",Games!A485)</f>
        <v/>
      </c>
      <c r="B485" t="str">
        <f>IF(ISBLANK(Games!$B485), "",Games!B485)</f>
        <v/>
      </c>
      <c r="C485" t="str">
        <f>IF(ISBLANK(Games!$B485), "",Games!C485)</f>
        <v/>
      </c>
      <c r="D485" t="str">
        <f>IF(ISBLANK(Games!$B485), "",Games!D485)</f>
        <v/>
      </c>
      <c r="E485" t="str">
        <f>IF(ISBLANK(Games!$B485), "",Games!E485)</f>
        <v/>
      </c>
      <c r="F485" s="30">
        <f>'Calc - Win Probability'!N485</f>
        <v>0</v>
      </c>
      <c r="G485" s="28">
        <f>Games!H485</f>
        <v>0</v>
      </c>
      <c r="H485" s="64" t="str">
        <f>IF(ISBLANK(Games!B485), "", IF('Prediction Log'!$D485&lt;0, 'Prediction Log'!$B485, 'Prediction Log'!$C485))</f>
        <v/>
      </c>
      <c r="I485" s="60" t="str">
        <f>IF(ISBLANK(Games!$B485), "",Games!F485)</f>
        <v/>
      </c>
      <c r="J485" s="60" t="str">
        <f>IF('Prediction Log'!$F485&gt;0.5, 'Prediction Log'!$B485, IF('Prediction Log'!$F485&lt;0.5, 'Prediction Log'!$C485, "PICK"))</f>
        <v/>
      </c>
      <c r="K485" s="62" t="str">
        <f>IF(ISBLANK(Games!B485), "",IF('Prediction Log'!$J485='Prediction Log'!$B485, 'Prediction Log'!$F485, 1-'Prediction Log'!$F485))</f>
        <v/>
      </c>
      <c r="L485" s="28" t="str">
        <f>IF(ISBLANK(Games!$B485), "",Games!I485)</f>
        <v/>
      </c>
      <c r="P485" s="48" t="str">
        <f>IF(ISBLANK('Prediction Log'!$N485), "",'Prediction Log'!$O485-'Prediction Log'!$N485)</f>
        <v/>
      </c>
      <c r="Q485" s="55" t="str">
        <f>IF(ISBLANK('Prediction Log'!$N485), "",IF('Prediction Log'!$M485&lt;&gt;'Prediction Log'!$H485, "Y", IF(AND('Prediction Log'!$M485='Prediction Log'!$H485, ABS((-1*'Prediction Log'!$P485))&gt;ABS('Prediction Log'!$D485)), "Y", IF('Prediction Log'!$D485='Prediction Log'!$P485, "PUSH", "N"))))</f>
        <v/>
      </c>
      <c r="R485" s="56" t="str">
        <f>IF(ISBLANK('Prediction Log'!$M485), "",IF('Prediction Log'!$P485&lt;'Prediction Log'!$D485, "Y", IF('Prediction Log'!$P485='Prediction Log'!$D485, "PUSH", "N")))</f>
        <v/>
      </c>
      <c r="S485" s="56" t="str">
        <f>IF(ISBLANK('Prediction Log'!$M485), "",IF('Prediction Log'!$P485&lt;'Prediction Log'!$E485, "Y", IF('Prediction Log'!$P485='Prediction Log'!$E485, "PUSH", "N")))</f>
        <v/>
      </c>
      <c r="T485" s="66" t="str">
        <f>IF(ISBLANK('Prediction Log'!$M485), "",IF('Prediction Log'!$J485='Prediction Log'!$M485, "Y", "N"))</f>
        <v/>
      </c>
      <c r="U485" s="57" t="str">
        <f>IF(ISBLANK('Prediction Log'!$M485),"",IF('Prediction Log'!$M485='Prediction Log'!$H485, "Y", "N"))</f>
        <v/>
      </c>
      <c r="V485" s="52" t="str">
        <f>IF(ISBLANK('Prediction Log'!$M485), "",IF('Prediction Log'!$H485&lt;&gt;'Prediction Log'!$M485, "Y",IF(AND('Prediction Log'!$D485&gt;0, 'Prediction Log'!$P485&gt;'Prediction Log'!$D485), "Y", IF(AND('Prediction Log'!$D485&lt;0, 'Prediction Log'!$P485&lt;'Prediction Log'!$D485), "Y", IF('Prediction Log'!$P485='Prediction Log'!$D485, "PUSH", "N")))))</f>
        <v/>
      </c>
      <c r="W485" s="53" t="str">
        <f>IF(ISBLANK('Prediction Log'!$M485), "",IF(AND('Prediction Log'!$U485="Y", 'Prediction Log'!$V485="Y"), "Y", "N"))</f>
        <v/>
      </c>
      <c r="X485" s="54" t="str">
        <f>IF(ISBLANK('Prediction Log'!$M485),"",IF('Prediction Log'!$M485='Prediction Log'!$I485, "Y", "N"))</f>
        <v/>
      </c>
      <c r="Y485" s="54" t="str">
        <f>IF(ISBLANK('Prediction Log'!$M485), "", IF('Prediction Log'!$Z485="N", "N", "Y"))</f>
        <v/>
      </c>
      <c r="Z485" s="54" t="str">
        <f>IF(ISBLANK('Prediction Log'!$M485), "",IF('Prediction Log'!$I485&lt;&gt;'Prediction Log'!$M485, "Y",IF(AND('Prediction Log'!$E485&gt;0, 'Prediction Log'!$P485&gt;'Prediction Log'!$E485), "Y", IF(AND('Prediction Log'!$E485&lt;0, 'Prediction Log'!$P485&lt;'Prediction Log'!$E485), "Y", IF('Prediction Log'!$P485='Prediction Log'!$E485, "PUSH", "N")))))</f>
        <v/>
      </c>
      <c r="AA485" s="54" t="str">
        <f>IF(ISBLANK('Prediction Log'!$M485), "",IF(AND('Prediction Log'!$X485="Y", 'Prediction Log'!$Z485="Y"), "Y", "N"))</f>
        <v/>
      </c>
      <c r="AB485" s="53" t="str">
        <f>IF(ISBLANK('Prediction Log'!$M485), "",IF('Prediction Log'!$D485&gt;0, 'Prediction Log'!$P485-'Prediction Log'!$D485, IF('Prediction Log'!$D485&lt;0, -'Prediction Log'!$P485+'Prediction Log'!$D485, "NA")))</f>
        <v/>
      </c>
      <c r="AC485" s="53" t="str">
        <f>IF(ISBLANK('Prediction Log'!$M485), "",ABS('Prediction Log'!$AB485))</f>
        <v/>
      </c>
      <c r="AD485" s="54" t="str">
        <f>IF(ISBLANK('Prediction Log'!$M485), "",IF('Prediction Log'!$E485&gt;0, 'Prediction Log'!$P485-'Prediction Log'!$E485, IF('Prediction Log'!$E485&lt;0, -'Prediction Log'!$P485+'Prediction Log'!$E485, "NA")))</f>
        <v/>
      </c>
      <c r="AE485" s="54" t="str">
        <f>IF(ISBLANK('Prediction Log'!$M485), "",ABS('Prediction Log'!$AD485))</f>
        <v/>
      </c>
    </row>
    <row r="486" spans="1:31" x14ac:dyDescent="0.45">
      <c r="A486" t="str">
        <f>IF(ISBLANK(Games!$B486), "",Games!A486)</f>
        <v/>
      </c>
      <c r="B486" t="str">
        <f>IF(ISBLANK(Games!$B486), "",Games!B486)</f>
        <v/>
      </c>
      <c r="C486" t="str">
        <f>IF(ISBLANK(Games!$B486), "",Games!C486)</f>
        <v/>
      </c>
      <c r="D486" t="str">
        <f>IF(ISBLANK(Games!$B486), "",Games!D486)</f>
        <v/>
      </c>
      <c r="E486" t="str">
        <f>IF(ISBLANK(Games!$B486), "",Games!E486)</f>
        <v/>
      </c>
      <c r="F486" s="30">
        <f>'Calc - Win Probability'!N486</f>
        <v>0</v>
      </c>
      <c r="G486" s="28">
        <f>Games!H486</f>
        <v>0</v>
      </c>
      <c r="H486" s="64" t="str">
        <f>IF(ISBLANK(Games!B486), "", IF('Prediction Log'!$D486&lt;0, 'Prediction Log'!$B486, 'Prediction Log'!$C486))</f>
        <v/>
      </c>
      <c r="I486" s="60" t="str">
        <f>IF(ISBLANK(Games!$B486), "",Games!F486)</f>
        <v/>
      </c>
      <c r="J486" s="60" t="str">
        <f>IF('Prediction Log'!$F486&gt;0.5, 'Prediction Log'!$B486, IF('Prediction Log'!$F486&lt;0.5, 'Prediction Log'!$C486, "PICK"))</f>
        <v/>
      </c>
      <c r="K486" s="62" t="str">
        <f>IF(ISBLANK(Games!B486), "",IF('Prediction Log'!$J486='Prediction Log'!$B486, 'Prediction Log'!$F486, 1-'Prediction Log'!$F486))</f>
        <v/>
      </c>
      <c r="L486" s="28" t="str">
        <f>IF(ISBLANK(Games!$B486), "",Games!I486)</f>
        <v/>
      </c>
      <c r="P486" s="48" t="str">
        <f>IF(ISBLANK('Prediction Log'!$N486), "",'Prediction Log'!$O486-'Prediction Log'!$N486)</f>
        <v/>
      </c>
      <c r="Q486" s="55" t="str">
        <f>IF(ISBLANK('Prediction Log'!$N486), "",IF('Prediction Log'!$M486&lt;&gt;'Prediction Log'!$H486, "Y", IF(AND('Prediction Log'!$M486='Prediction Log'!$H486, ABS((-1*'Prediction Log'!$P486))&gt;ABS('Prediction Log'!$D486)), "Y", IF('Prediction Log'!$D486='Prediction Log'!$P486, "PUSH", "N"))))</f>
        <v/>
      </c>
      <c r="R486" s="56" t="str">
        <f>IF(ISBLANK('Prediction Log'!$M486), "",IF('Prediction Log'!$P486&lt;'Prediction Log'!$D486, "Y", IF('Prediction Log'!$P486='Prediction Log'!$D486, "PUSH", "N")))</f>
        <v/>
      </c>
      <c r="S486" s="56" t="str">
        <f>IF(ISBLANK('Prediction Log'!$M486), "",IF('Prediction Log'!$P486&lt;'Prediction Log'!$E486, "Y", IF('Prediction Log'!$P486='Prediction Log'!$E486, "PUSH", "N")))</f>
        <v/>
      </c>
      <c r="T486" s="66" t="str">
        <f>IF(ISBLANK('Prediction Log'!$M486), "",IF('Prediction Log'!$J486='Prediction Log'!$M486, "Y", "N"))</f>
        <v/>
      </c>
      <c r="U486" s="57" t="str">
        <f>IF(ISBLANK('Prediction Log'!$M486),"",IF('Prediction Log'!$M486='Prediction Log'!$H486, "Y", "N"))</f>
        <v/>
      </c>
      <c r="V486" s="52" t="str">
        <f>IF(ISBLANK('Prediction Log'!$M486), "",IF('Prediction Log'!$H486&lt;&gt;'Prediction Log'!$M486, "Y",IF(AND('Prediction Log'!$D486&gt;0, 'Prediction Log'!$P486&gt;'Prediction Log'!$D486), "Y", IF(AND('Prediction Log'!$D486&lt;0, 'Prediction Log'!$P486&lt;'Prediction Log'!$D486), "Y", IF('Prediction Log'!$P486='Prediction Log'!$D486, "PUSH", "N")))))</f>
        <v/>
      </c>
      <c r="W486" s="53" t="str">
        <f>IF(ISBLANK('Prediction Log'!$M486), "",IF(AND('Prediction Log'!$U486="Y", 'Prediction Log'!$V486="Y"), "Y", "N"))</f>
        <v/>
      </c>
      <c r="X486" s="54" t="str">
        <f>IF(ISBLANK('Prediction Log'!$M486),"",IF('Prediction Log'!$M486='Prediction Log'!$I486, "Y", "N"))</f>
        <v/>
      </c>
      <c r="Y486" s="54" t="str">
        <f>IF(ISBLANK('Prediction Log'!$M486), "", IF('Prediction Log'!$Z486="N", "N", "Y"))</f>
        <v/>
      </c>
      <c r="Z486" s="54" t="str">
        <f>IF(ISBLANK('Prediction Log'!$M486), "",IF('Prediction Log'!$I486&lt;&gt;'Prediction Log'!$M486, "Y",IF(AND('Prediction Log'!$E486&gt;0, 'Prediction Log'!$P486&gt;'Prediction Log'!$E486), "Y", IF(AND('Prediction Log'!$E486&lt;0, 'Prediction Log'!$P486&lt;'Prediction Log'!$E486), "Y", IF('Prediction Log'!$P486='Prediction Log'!$E486, "PUSH", "N")))))</f>
        <v/>
      </c>
      <c r="AA486" s="54" t="str">
        <f>IF(ISBLANK('Prediction Log'!$M486), "",IF(AND('Prediction Log'!$X486="Y", 'Prediction Log'!$Z486="Y"), "Y", "N"))</f>
        <v/>
      </c>
      <c r="AB486" s="53" t="str">
        <f>IF(ISBLANK('Prediction Log'!$M486), "",IF('Prediction Log'!$D486&gt;0, 'Prediction Log'!$P486-'Prediction Log'!$D486, IF('Prediction Log'!$D486&lt;0, -'Prediction Log'!$P486+'Prediction Log'!$D486, "NA")))</f>
        <v/>
      </c>
      <c r="AC486" s="53" t="str">
        <f>IF(ISBLANK('Prediction Log'!$M486), "",ABS('Prediction Log'!$AB486))</f>
        <v/>
      </c>
      <c r="AD486" s="54" t="str">
        <f>IF(ISBLANK('Prediction Log'!$M486), "",IF('Prediction Log'!$E486&gt;0, 'Prediction Log'!$P486-'Prediction Log'!$E486, IF('Prediction Log'!$E486&lt;0, -'Prediction Log'!$P486+'Prediction Log'!$E486, "NA")))</f>
        <v/>
      </c>
      <c r="AE486" s="54" t="str">
        <f>IF(ISBLANK('Prediction Log'!$M486), "",ABS('Prediction Log'!$AD486))</f>
        <v/>
      </c>
    </row>
    <row r="487" spans="1:31" x14ac:dyDescent="0.45">
      <c r="A487" t="str">
        <f>IF(ISBLANK(Games!$B487), "",Games!A487)</f>
        <v/>
      </c>
      <c r="B487" t="str">
        <f>IF(ISBLANK(Games!$B487), "",Games!B487)</f>
        <v/>
      </c>
      <c r="C487" t="str">
        <f>IF(ISBLANK(Games!$B487), "",Games!C487)</f>
        <v/>
      </c>
      <c r="D487" t="str">
        <f>IF(ISBLANK(Games!$B487), "",Games!D487)</f>
        <v/>
      </c>
      <c r="E487" t="str">
        <f>IF(ISBLANK(Games!$B487), "",Games!E487)</f>
        <v/>
      </c>
      <c r="F487" s="30">
        <f>'Calc - Win Probability'!N487</f>
        <v>0</v>
      </c>
      <c r="G487" s="28">
        <f>Games!H487</f>
        <v>0</v>
      </c>
      <c r="H487" s="64" t="str">
        <f>IF(ISBLANK(Games!B487), "", IF('Prediction Log'!$D487&lt;0, 'Prediction Log'!$B487, 'Prediction Log'!$C487))</f>
        <v/>
      </c>
      <c r="I487" s="60" t="str">
        <f>IF(ISBLANK(Games!$B487), "",Games!F487)</f>
        <v/>
      </c>
      <c r="J487" s="60" t="str">
        <f>IF('Prediction Log'!$F487&gt;0.5, 'Prediction Log'!$B487, IF('Prediction Log'!$F487&lt;0.5, 'Prediction Log'!$C487, "PICK"))</f>
        <v/>
      </c>
      <c r="K487" s="62" t="str">
        <f>IF(ISBLANK(Games!B487), "",IF('Prediction Log'!$J487='Prediction Log'!$B487, 'Prediction Log'!$F487, 1-'Prediction Log'!$F487))</f>
        <v/>
      </c>
      <c r="L487" s="28" t="str">
        <f>IF(ISBLANK(Games!$B487), "",Games!I487)</f>
        <v/>
      </c>
      <c r="P487" s="48" t="str">
        <f>IF(ISBLANK('Prediction Log'!$N487), "",'Prediction Log'!$O487-'Prediction Log'!$N487)</f>
        <v/>
      </c>
      <c r="Q487" s="55" t="str">
        <f>IF(ISBLANK('Prediction Log'!$N487), "",IF('Prediction Log'!$M487&lt;&gt;'Prediction Log'!$H487, "Y", IF(AND('Prediction Log'!$M487='Prediction Log'!$H487, ABS((-1*'Prediction Log'!$P487))&gt;ABS('Prediction Log'!$D487)), "Y", IF('Prediction Log'!$D487='Prediction Log'!$P487, "PUSH", "N"))))</f>
        <v/>
      </c>
      <c r="R487" s="56" t="str">
        <f>IF(ISBLANK('Prediction Log'!$M487), "",IF('Prediction Log'!$P487&lt;'Prediction Log'!$D487, "Y", IF('Prediction Log'!$P487='Prediction Log'!$D487, "PUSH", "N")))</f>
        <v/>
      </c>
      <c r="S487" s="56" t="str">
        <f>IF(ISBLANK('Prediction Log'!$M487), "",IF('Prediction Log'!$P487&lt;'Prediction Log'!$E487, "Y", IF('Prediction Log'!$P487='Prediction Log'!$E487, "PUSH", "N")))</f>
        <v/>
      </c>
      <c r="T487" s="66" t="str">
        <f>IF(ISBLANK('Prediction Log'!$M487), "",IF('Prediction Log'!$J487='Prediction Log'!$M487, "Y", "N"))</f>
        <v/>
      </c>
      <c r="U487" s="57" t="str">
        <f>IF(ISBLANK('Prediction Log'!$M487),"",IF('Prediction Log'!$M487='Prediction Log'!$H487, "Y", "N"))</f>
        <v/>
      </c>
      <c r="V487" s="52" t="str">
        <f>IF(ISBLANK('Prediction Log'!$M487), "",IF('Prediction Log'!$H487&lt;&gt;'Prediction Log'!$M487, "Y",IF(AND('Prediction Log'!$D487&gt;0, 'Prediction Log'!$P487&gt;'Prediction Log'!$D487), "Y", IF(AND('Prediction Log'!$D487&lt;0, 'Prediction Log'!$P487&lt;'Prediction Log'!$D487), "Y", IF('Prediction Log'!$P487='Prediction Log'!$D487, "PUSH", "N")))))</f>
        <v/>
      </c>
      <c r="W487" s="53" t="str">
        <f>IF(ISBLANK('Prediction Log'!$M487), "",IF(AND('Prediction Log'!$U487="Y", 'Prediction Log'!$V487="Y"), "Y", "N"))</f>
        <v/>
      </c>
      <c r="X487" s="54" t="str">
        <f>IF(ISBLANK('Prediction Log'!$M487),"",IF('Prediction Log'!$M487='Prediction Log'!$I487, "Y", "N"))</f>
        <v/>
      </c>
      <c r="Y487" s="54" t="str">
        <f>IF(ISBLANK('Prediction Log'!$M487), "", IF('Prediction Log'!$Z487="N", "N", "Y"))</f>
        <v/>
      </c>
      <c r="Z487" s="54" t="str">
        <f>IF(ISBLANK('Prediction Log'!$M487), "",IF('Prediction Log'!$I487&lt;&gt;'Prediction Log'!$M487, "Y",IF(AND('Prediction Log'!$E487&gt;0, 'Prediction Log'!$P487&gt;'Prediction Log'!$E487), "Y", IF(AND('Prediction Log'!$E487&lt;0, 'Prediction Log'!$P487&lt;'Prediction Log'!$E487), "Y", IF('Prediction Log'!$P487='Prediction Log'!$E487, "PUSH", "N")))))</f>
        <v/>
      </c>
      <c r="AA487" s="54" t="str">
        <f>IF(ISBLANK('Prediction Log'!$M487), "",IF(AND('Prediction Log'!$X487="Y", 'Prediction Log'!$Z487="Y"), "Y", "N"))</f>
        <v/>
      </c>
      <c r="AB487" s="53" t="str">
        <f>IF(ISBLANK('Prediction Log'!$M487), "",IF('Prediction Log'!$D487&gt;0, 'Prediction Log'!$P487-'Prediction Log'!$D487, IF('Prediction Log'!$D487&lt;0, -'Prediction Log'!$P487+'Prediction Log'!$D487, "NA")))</f>
        <v/>
      </c>
      <c r="AC487" s="53" t="str">
        <f>IF(ISBLANK('Prediction Log'!$M487), "",ABS('Prediction Log'!$AB487))</f>
        <v/>
      </c>
      <c r="AD487" s="54" t="str">
        <f>IF(ISBLANK('Prediction Log'!$M487), "",IF('Prediction Log'!$E487&gt;0, 'Prediction Log'!$P487-'Prediction Log'!$E487, IF('Prediction Log'!$E487&lt;0, -'Prediction Log'!$P487+'Prediction Log'!$E487, "NA")))</f>
        <v/>
      </c>
      <c r="AE487" s="54" t="str">
        <f>IF(ISBLANK('Prediction Log'!$M487), "",ABS('Prediction Log'!$AD487))</f>
        <v/>
      </c>
    </row>
    <row r="488" spans="1:31" x14ac:dyDescent="0.45">
      <c r="A488" t="str">
        <f>IF(ISBLANK(Games!$B488), "",Games!A488)</f>
        <v/>
      </c>
      <c r="B488" t="str">
        <f>IF(ISBLANK(Games!$B488), "",Games!B488)</f>
        <v/>
      </c>
      <c r="C488" t="str">
        <f>IF(ISBLANK(Games!$B488), "",Games!C488)</f>
        <v/>
      </c>
      <c r="D488" t="str">
        <f>IF(ISBLANK(Games!$B488), "",Games!D488)</f>
        <v/>
      </c>
      <c r="E488" t="str">
        <f>IF(ISBLANK(Games!$B488), "",Games!E488)</f>
        <v/>
      </c>
      <c r="F488" s="30">
        <f>'Calc - Win Probability'!N488</f>
        <v>0</v>
      </c>
      <c r="G488" s="28">
        <f>Games!H488</f>
        <v>0</v>
      </c>
      <c r="H488" s="64" t="str">
        <f>IF(ISBLANK(Games!B488), "", IF('Prediction Log'!$D488&lt;0, 'Prediction Log'!$B488, 'Prediction Log'!$C488))</f>
        <v/>
      </c>
      <c r="I488" s="60" t="str">
        <f>IF(ISBLANK(Games!$B488), "",Games!F488)</f>
        <v/>
      </c>
      <c r="J488" s="60" t="str">
        <f>IF('Prediction Log'!$F488&gt;0.5, 'Prediction Log'!$B488, IF('Prediction Log'!$F488&lt;0.5, 'Prediction Log'!$C488, "PICK"))</f>
        <v/>
      </c>
      <c r="K488" s="62" t="str">
        <f>IF(ISBLANK(Games!B488), "",IF('Prediction Log'!$J488='Prediction Log'!$B488, 'Prediction Log'!$F488, 1-'Prediction Log'!$F488))</f>
        <v/>
      </c>
      <c r="L488" s="28" t="str">
        <f>IF(ISBLANK(Games!$B488), "",Games!I488)</f>
        <v/>
      </c>
      <c r="P488" s="48" t="str">
        <f>IF(ISBLANK('Prediction Log'!$N488), "",'Prediction Log'!$O488-'Prediction Log'!$N488)</f>
        <v/>
      </c>
      <c r="Q488" s="55" t="str">
        <f>IF(ISBLANK('Prediction Log'!$N488), "",IF('Prediction Log'!$M488&lt;&gt;'Prediction Log'!$H488, "Y", IF(AND('Prediction Log'!$M488='Prediction Log'!$H488, ABS((-1*'Prediction Log'!$P488))&gt;ABS('Prediction Log'!$D488)), "Y", IF('Prediction Log'!$D488='Prediction Log'!$P488, "PUSH", "N"))))</f>
        <v/>
      </c>
      <c r="R488" s="56" t="str">
        <f>IF(ISBLANK('Prediction Log'!$M488), "",IF('Prediction Log'!$P488&lt;'Prediction Log'!$D488, "Y", IF('Prediction Log'!$P488='Prediction Log'!$D488, "PUSH", "N")))</f>
        <v/>
      </c>
      <c r="S488" s="56" t="str">
        <f>IF(ISBLANK('Prediction Log'!$M488), "",IF('Prediction Log'!$P488&lt;'Prediction Log'!$E488, "Y", IF('Prediction Log'!$P488='Prediction Log'!$E488, "PUSH", "N")))</f>
        <v/>
      </c>
      <c r="T488" s="66" t="str">
        <f>IF(ISBLANK('Prediction Log'!$M488), "",IF('Prediction Log'!$J488='Prediction Log'!$M488, "Y", "N"))</f>
        <v/>
      </c>
      <c r="U488" s="57" t="str">
        <f>IF(ISBLANK('Prediction Log'!$M488),"",IF('Prediction Log'!$M488='Prediction Log'!$H488, "Y", "N"))</f>
        <v/>
      </c>
      <c r="V488" s="52" t="str">
        <f>IF(ISBLANK('Prediction Log'!$M488), "",IF('Prediction Log'!$H488&lt;&gt;'Prediction Log'!$M488, "Y",IF(AND('Prediction Log'!$D488&gt;0, 'Prediction Log'!$P488&gt;'Prediction Log'!$D488), "Y", IF(AND('Prediction Log'!$D488&lt;0, 'Prediction Log'!$P488&lt;'Prediction Log'!$D488), "Y", IF('Prediction Log'!$P488='Prediction Log'!$D488, "PUSH", "N")))))</f>
        <v/>
      </c>
      <c r="W488" s="53" t="str">
        <f>IF(ISBLANK('Prediction Log'!$M488), "",IF(AND('Prediction Log'!$U488="Y", 'Prediction Log'!$V488="Y"), "Y", "N"))</f>
        <v/>
      </c>
      <c r="X488" s="54" t="str">
        <f>IF(ISBLANK('Prediction Log'!$M488),"",IF('Prediction Log'!$M488='Prediction Log'!$I488, "Y", "N"))</f>
        <v/>
      </c>
      <c r="Y488" s="54" t="str">
        <f>IF(ISBLANK('Prediction Log'!$M488), "", IF('Prediction Log'!$Z488="N", "N", "Y"))</f>
        <v/>
      </c>
      <c r="Z488" s="54" t="str">
        <f>IF(ISBLANK('Prediction Log'!$M488), "",IF('Prediction Log'!$I488&lt;&gt;'Prediction Log'!$M488, "Y",IF(AND('Prediction Log'!$E488&gt;0, 'Prediction Log'!$P488&gt;'Prediction Log'!$E488), "Y", IF(AND('Prediction Log'!$E488&lt;0, 'Prediction Log'!$P488&lt;'Prediction Log'!$E488), "Y", IF('Prediction Log'!$P488='Prediction Log'!$E488, "PUSH", "N")))))</f>
        <v/>
      </c>
      <c r="AA488" s="54" t="str">
        <f>IF(ISBLANK('Prediction Log'!$M488), "",IF(AND('Prediction Log'!$X488="Y", 'Prediction Log'!$Z488="Y"), "Y", "N"))</f>
        <v/>
      </c>
      <c r="AB488" s="53" t="str">
        <f>IF(ISBLANK('Prediction Log'!$M488), "",IF('Prediction Log'!$D488&gt;0, 'Prediction Log'!$P488-'Prediction Log'!$D488, IF('Prediction Log'!$D488&lt;0, -'Prediction Log'!$P488+'Prediction Log'!$D488, "NA")))</f>
        <v/>
      </c>
      <c r="AC488" s="53" t="str">
        <f>IF(ISBLANK('Prediction Log'!$M488), "",ABS('Prediction Log'!$AB488))</f>
        <v/>
      </c>
      <c r="AD488" s="54" t="str">
        <f>IF(ISBLANK('Prediction Log'!$M488), "",IF('Prediction Log'!$E488&gt;0, 'Prediction Log'!$P488-'Prediction Log'!$E488, IF('Prediction Log'!$E488&lt;0, -'Prediction Log'!$P488+'Prediction Log'!$E488, "NA")))</f>
        <v/>
      </c>
      <c r="AE488" s="54" t="str">
        <f>IF(ISBLANK('Prediction Log'!$M488), "",ABS('Prediction Log'!$AD488))</f>
        <v/>
      </c>
    </row>
    <row r="489" spans="1:31" x14ac:dyDescent="0.45">
      <c r="A489" t="str">
        <f>IF(ISBLANK(Games!$B489), "",Games!A489)</f>
        <v/>
      </c>
      <c r="B489" t="str">
        <f>IF(ISBLANK(Games!$B489), "",Games!B489)</f>
        <v/>
      </c>
      <c r="C489" t="str">
        <f>IF(ISBLANK(Games!$B489), "",Games!C489)</f>
        <v/>
      </c>
      <c r="D489" t="str">
        <f>IF(ISBLANK(Games!$B489), "",Games!D489)</f>
        <v/>
      </c>
      <c r="E489" t="str">
        <f>IF(ISBLANK(Games!$B489), "",Games!E489)</f>
        <v/>
      </c>
      <c r="F489" s="30">
        <f>'Calc - Win Probability'!N489</f>
        <v>0</v>
      </c>
      <c r="G489" s="28">
        <f>Games!H489</f>
        <v>0</v>
      </c>
      <c r="H489" s="64" t="str">
        <f>IF(ISBLANK(Games!B489), "", IF('Prediction Log'!$D489&lt;0, 'Prediction Log'!$B489, 'Prediction Log'!$C489))</f>
        <v/>
      </c>
      <c r="I489" s="60" t="str">
        <f>IF(ISBLANK(Games!$B489), "",Games!F489)</f>
        <v/>
      </c>
      <c r="J489" s="60" t="str">
        <f>IF('Prediction Log'!$F489&gt;0.5, 'Prediction Log'!$B489, IF('Prediction Log'!$F489&lt;0.5, 'Prediction Log'!$C489, "PICK"))</f>
        <v/>
      </c>
      <c r="K489" s="62" t="str">
        <f>IF(ISBLANK(Games!B489), "",IF('Prediction Log'!$J489='Prediction Log'!$B489, 'Prediction Log'!$F489, 1-'Prediction Log'!$F489))</f>
        <v/>
      </c>
      <c r="L489" s="28" t="str">
        <f>IF(ISBLANK(Games!$B489), "",Games!I489)</f>
        <v/>
      </c>
      <c r="P489" s="48" t="str">
        <f>IF(ISBLANK('Prediction Log'!$N489), "",'Prediction Log'!$O489-'Prediction Log'!$N489)</f>
        <v/>
      </c>
      <c r="Q489" s="55" t="str">
        <f>IF(ISBLANK('Prediction Log'!$N489), "",IF('Prediction Log'!$M489&lt;&gt;'Prediction Log'!$H489, "Y", IF(AND('Prediction Log'!$M489='Prediction Log'!$H489, ABS((-1*'Prediction Log'!$P489))&gt;ABS('Prediction Log'!$D489)), "Y", IF('Prediction Log'!$D489='Prediction Log'!$P489, "PUSH", "N"))))</f>
        <v/>
      </c>
      <c r="R489" s="56" t="str">
        <f>IF(ISBLANK('Prediction Log'!$M489), "",IF('Prediction Log'!$P489&lt;'Prediction Log'!$D489, "Y", IF('Prediction Log'!$P489='Prediction Log'!$D489, "PUSH", "N")))</f>
        <v/>
      </c>
      <c r="S489" s="56" t="str">
        <f>IF(ISBLANK('Prediction Log'!$M489), "",IF('Prediction Log'!$P489&lt;'Prediction Log'!$E489, "Y", IF('Prediction Log'!$P489='Prediction Log'!$E489, "PUSH", "N")))</f>
        <v/>
      </c>
      <c r="T489" s="66" t="str">
        <f>IF(ISBLANK('Prediction Log'!$M489), "",IF('Prediction Log'!$J489='Prediction Log'!$M489, "Y", "N"))</f>
        <v/>
      </c>
      <c r="U489" s="57" t="str">
        <f>IF(ISBLANK('Prediction Log'!$M489),"",IF('Prediction Log'!$M489='Prediction Log'!$H489, "Y", "N"))</f>
        <v/>
      </c>
      <c r="V489" s="52" t="str">
        <f>IF(ISBLANK('Prediction Log'!$M489), "",IF('Prediction Log'!$H489&lt;&gt;'Prediction Log'!$M489, "Y",IF(AND('Prediction Log'!$D489&gt;0, 'Prediction Log'!$P489&gt;'Prediction Log'!$D489), "Y", IF(AND('Prediction Log'!$D489&lt;0, 'Prediction Log'!$P489&lt;'Prediction Log'!$D489), "Y", IF('Prediction Log'!$P489='Prediction Log'!$D489, "PUSH", "N")))))</f>
        <v/>
      </c>
      <c r="W489" s="53" t="str">
        <f>IF(ISBLANK('Prediction Log'!$M489), "",IF(AND('Prediction Log'!$U489="Y", 'Prediction Log'!$V489="Y"), "Y", "N"))</f>
        <v/>
      </c>
      <c r="X489" s="54" t="str">
        <f>IF(ISBLANK('Prediction Log'!$M489),"",IF('Prediction Log'!$M489='Prediction Log'!$I489, "Y", "N"))</f>
        <v/>
      </c>
      <c r="Y489" s="54" t="str">
        <f>IF(ISBLANK('Prediction Log'!$M489), "", IF('Prediction Log'!$Z489="N", "N", "Y"))</f>
        <v/>
      </c>
      <c r="Z489" s="54" t="str">
        <f>IF(ISBLANK('Prediction Log'!$M489), "",IF('Prediction Log'!$I489&lt;&gt;'Prediction Log'!$M489, "Y",IF(AND('Prediction Log'!$E489&gt;0, 'Prediction Log'!$P489&gt;'Prediction Log'!$E489), "Y", IF(AND('Prediction Log'!$E489&lt;0, 'Prediction Log'!$P489&lt;'Prediction Log'!$E489), "Y", IF('Prediction Log'!$P489='Prediction Log'!$E489, "PUSH", "N")))))</f>
        <v/>
      </c>
      <c r="AA489" s="54" t="str">
        <f>IF(ISBLANK('Prediction Log'!$M489), "",IF(AND('Prediction Log'!$X489="Y", 'Prediction Log'!$Z489="Y"), "Y", "N"))</f>
        <v/>
      </c>
      <c r="AB489" s="53" t="str">
        <f>IF(ISBLANK('Prediction Log'!$M489), "",IF('Prediction Log'!$D489&gt;0, 'Prediction Log'!$P489-'Prediction Log'!$D489, IF('Prediction Log'!$D489&lt;0, -'Prediction Log'!$P489+'Prediction Log'!$D489, "NA")))</f>
        <v/>
      </c>
      <c r="AC489" s="53" t="str">
        <f>IF(ISBLANK('Prediction Log'!$M489), "",ABS('Prediction Log'!$AB489))</f>
        <v/>
      </c>
      <c r="AD489" s="54" t="str">
        <f>IF(ISBLANK('Prediction Log'!$M489), "",IF('Prediction Log'!$E489&gt;0, 'Prediction Log'!$P489-'Prediction Log'!$E489, IF('Prediction Log'!$E489&lt;0, -'Prediction Log'!$P489+'Prediction Log'!$E489, "NA")))</f>
        <v/>
      </c>
      <c r="AE489" s="54" t="str">
        <f>IF(ISBLANK('Prediction Log'!$M489), "",ABS('Prediction Log'!$AD489))</f>
        <v/>
      </c>
    </row>
    <row r="490" spans="1:31" x14ac:dyDescent="0.45">
      <c r="A490" t="str">
        <f>IF(ISBLANK(Games!$B490), "",Games!A490)</f>
        <v/>
      </c>
      <c r="B490" t="str">
        <f>IF(ISBLANK(Games!$B490), "",Games!B490)</f>
        <v/>
      </c>
      <c r="C490" t="str">
        <f>IF(ISBLANK(Games!$B490), "",Games!C490)</f>
        <v/>
      </c>
      <c r="D490" t="str">
        <f>IF(ISBLANK(Games!$B490), "",Games!D490)</f>
        <v/>
      </c>
      <c r="E490" t="str">
        <f>IF(ISBLANK(Games!$B490), "",Games!E490)</f>
        <v/>
      </c>
      <c r="F490" s="30">
        <f>'Calc - Win Probability'!N490</f>
        <v>0</v>
      </c>
      <c r="G490" s="28">
        <f>Games!H490</f>
        <v>0</v>
      </c>
      <c r="H490" s="64" t="str">
        <f>IF(ISBLANK(Games!B490), "", IF('Prediction Log'!$D490&lt;0, 'Prediction Log'!$B490, 'Prediction Log'!$C490))</f>
        <v/>
      </c>
      <c r="I490" s="60" t="str">
        <f>IF(ISBLANK(Games!$B490), "",Games!F490)</f>
        <v/>
      </c>
      <c r="J490" s="60" t="str">
        <f>IF('Prediction Log'!$F490&gt;0.5, 'Prediction Log'!$B490, IF('Prediction Log'!$F490&lt;0.5, 'Prediction Log'!$C490, "PICK"))</f>
        <v/>
      </c>
      <c r="K490" s="62" t="str">
        <f>IF(ISBLANK(Games!B490), "",IF('Prediction Log'!$J490='Prediction Log'!$B490, 'Prediction Log'!$F490, 1-'Prediction Log'!$F490))</f>
        <v/>
      </c>
      <c r="L490" s="28" t="str">
        <f>IF(ISBLANK(Games!$B490), "",Games!I490)</f>
        <v/>
      </c>
      <c r="P490" s="48" t="str">
        <f>IF(ISBLANK('Prediction Log'!$N490), "",'Prediction Log'!$O490-'Prediction Log'!$N490)</f>
        <v/>
      </c>
      <c r="Q490" s="55" t="str">
        <f>IF(ISBLANK('Prediction Log'!$N490), "",IF('Prediction Log'!$M490&lt;&gt;'Prediction Log'!$H490, "Y", IF(AND('Prediction Log'!$M490='Prediction Log'!$H490, ABS((-1*'Prediction Log'!$P490))&gt;ABS('Prediction Log'!$D490)), "Y", IF('Prediction Log'!$D490='Prediction Log'!$P490, "PUSH", "N"))))</f>
        <v/>
      </c>
      <c r="R490" s="56" t="str">
        <f>IF(ISBLANK('Prediction Log'!$M490), "",IF('Prediction Log'!$P490&lt;'Prediction Log'!$D490, "Y", IF('Prediction Log'!$P490='Prediction Log'!$D490, "PUSH", "N")))</f>
        <v/>
      </c>
      <c r="S490" s="56" t="str">
        <f>IF(ISBLANK('Prediction Log'!$M490), "",IF('Prediction Log'!$P490&lt;'Prediction Log'!$E490, "Y", IF('Prediction Log'!$P490='Prediction Log'!$E490, "PUSH", "N")))</f>
        <v/>
      </c>
      <c r="T490" s="66" t="str">
        <f>IF(ISBLANK('Prediction Log'!$M490), "",IF('Prediction Log'!$J490='Prediction Log'!$M490, "Y", "N"))</f>
        <v/>
      </c>
      <c r="U490" s="57" t="str">
        <f>IF(ISBLANK('Prediction Log'!$M490),"",IF('Prediction Log'!$M490='Prediction Log'!$H490, "Y", "N"))</f>
        <v/>
      </c>
      <c r="V490" s="52" t="str">
        <f>IF(ISBLANK('Prediction Log'!$M490), "",IF('Prediction Log'!$H490&lt;&gt;'Prediction Log'!$M490, "Y",IF(AND('Prediction Log'!$D490&gt;0, 'Prediction Log'!$P490&gt;'Prediction Log'!$D490), "Y", IF(AND('Prediction Log'!$D490&lt;0, 'Prediction Log'!$P490&lt;'Prediction Log'!$D490), "Y", IF('Prediction Log'!$P490='Prediction Log'!$D490, "PUSH", "N")))))</f>
        <v/>
      </c>
      <c r="W490" s="53" t="str">
        <f>IF(ISBLANK('Prediction Log'!$M490), "",IF(AND('Prediction Log'!$U490="Y", 'Prediction Log'!$V490="Y"), "Y", "N"))</f>
        <v/>
      </c>
      <c r="X490" s="54" t="str">
        <f>IF(ISBLANK('Prediction Log'!$M490),"",IF('Prediction Log'!$M490='Prediction Log'!$I490, "Y", "N"))</f>
        <v/>
      </c>
      <c r="Y490" s="54" t="str">
        <f>IF(ISBLANK('Prediction Log'!$M490), "", IF('Prediction Log'!$Z490="N", "N", "Y"))</f>
        <v/>
      </c>
      <c r="Z490" s="54" t="str">
        <f>IF(ISBLANK('Prediction Log'!$M490), "",IF('Prediction Log'!$I490&lt;&gt;'Prediction Log'!$M490, "Y",IF(AND('Prediction Log'!$E490&gt;0, 'Prediction Log'!$P490&gt;'Prediction Log'!$E490), "Y", IF(AND('Prediction Log'!$E490&lt;0, 'Prediction Log'!$P490&lt;'Prediction Log'!$E490), "Y", IF('Prediction Log'!$P490='Prediction Log'!$E490, "PUSH", "N")))))</f>
        <v/>
      </c>
      <c r="AA490" s="54" t="str">
        <f>IF(ISBLANK('Prediction Log'!$M490), "",IF(AND('Prediction Log'!$X490="Y", 'Prediction Log'!$Z490="Y"), "Y", "N"))</f>
        <v/>
      </c>
      <c r="AB490" s="53" t="str">
        <f>IF(ISBLANK('Prediction Log'!$M490), "",IF('Prediction Log'!$D490&gt;0, 'Prediction Log'!$P490-'Prediction Log'!$D490, IF('Prediction Log'!$D490&lt;0, -'Prediction Log'!$P490+'Prediction Log'!$D490, "NA")))</f>
        <v/>
      </c>
      <c r="AC490" s="53" t="str">
        <f>IF(ISBLANK('Prediction Log'!$M490), "",ABS('Prediction Log'!$AB490))</f>
        <v/>
      </c>
      <c r="AD490" s="54" t="str">
        <f>IF(ISBLANK('Prediction Log'!$M490), "",IF('Prediction Log'!$E490&gt;0, 'Prediction Log'!$P490-'Prediction Log'!$E490, IF('Prediction Log'!$E490&lt;0, -'Prediction Log'!$P490+'Prediction Log'!$E490, "NA")))</f>
        <v/>
      </c>
      <c r="AE490" s="54" t="str">
        <f>IF(ISBLANK('Prediction Log'!$M490), "",ABS('Prediction Log'!$AD490))</f>
        <v/>
      </c>
    </row>
    <row r="491" spans="1:31" x14ac:dyDescent="0.45">
      <c r="A491" t="str">
        <f>IF(ISBLANK(Games!$B491), "",Games!A491)</f>
        <v/>
      </c>
      <c r="B491" t="str">
        <f>IF(ISBLANK(Games!$B491), "",Games!B491)</f>
        <v/>
      </c>
      <c r="C491" t="str">
        <f>IF(ISBLANK(Games!$B491), "",Games!C491)</f>
        <v/>
      </c>
      <c r="D491" t="str">
        <f>IF(ISBLANK(Games!$B491), "",Games!D491)</f>
        <v/>
      </c>
      <c r="E491" t="str">
        <f>IF(ISBLANK(Games!$B491), "",Games!E491)</f>
        <v/>
      </c>
      <c r="F491" s="30">
        <f>'Calc - Win Probability'!N491</f>
        <v>0</v>
      </c>
      <c r="G491" s="28">
        <f>Games!H491</f>
        <v>0</v>
      </c>
      <c r="H491" s="64" t="str">
        <f>IF(ISBLANK(Games!B491), "", IF('Prediction Log'!$D491&lt;0, 'Prediction Log'!$B491, 'Prediction Log'!$C491))</f>
        <v/>
      </c>
      <c r="I491" s="60" t="str">
        <f>IF(ISBLANK(Games!$B491), "",Games!F491)</f>
        <v/>
      </c>
      <c r="J491" s="60" t="str">
        <f>IF('Prediction Log'!$F491&gt;0.5, 'Prediction Log'!$B491, IF('Prediction Log'!$F491&lt;0.5, 'Prediction Log'!$C491, "PICK"))</f>
        <v/>
      </c>
      <c r="K491" s="62" t="str">
        <f>IF(ISBLANK(Games!B491), "",IF('Prediction Log'!$J491='Prediction Log'!$B491, 'Prediction Log'!$F491, 1-'Prediction Log'!$F491))</f>
        <v/>
      </c>
      <c r="L491" s="28" t="str">
        <f>IF(ISBLANK(Games!$B491), "",Games!I491)</f>
        <v/>
      </c>
      <c r="P491" s="48" t="str">
        <f>IF(ISBLANK('Prediction Log'!$N491), "",'Prediction Log'!$O491-'Prediction Log'!$N491)</f>
        <v/>
      </c>
      <c r="Q491" s="55" t="str">
        <f>IF(ISBLANK('Prediction Log'!$N491), "",IF('Prediction Log'!$M491&lt;&gt;'Prediction Log'!$H491, "Y", IF(AND('Prediction Log'!$M491='Prediction Log'!$H491, ABS((-1*'Prediction Log'!$P491))&gt;ABS('Prediction Log'!$D491)), "Y", IF('Prediction Log'!$D491='Prediction Log'!$P491, "PUSH", "N"))))</f>
        <v/>
      </c>
      <c r="R491" s="56" t="str">
        <f>IF(ISBLANK('Prediction Log'!$M491), "",IF('Prediction Log'!$P491&lt;'Prediction Log'!$D491, "Y", IF('Prediction Log'!$P491='Prediction Log'!$D491, "PUSH", "N")))</f>
        <v/>
      </c>
      <c r="S491" s="56" t="str">
        <f>IF(ISBLANK('Prediction Log'!$M491), "",IF('Prediction Log'!$P491&lt;'Prediction Log'!$E491, "Y", IF('Prediction Log'!$P491='Prediction Log'!$E491, "PUSH", "N")))</f>
        <v/>
      </c>
      <c r="T491" s="66" t="str">
        <f>IF(ISBLANK('Prediction Log'!$M491), "",IF('Prediction Log'!$J491='Prediction Log'!$M491, "Y", "N"))</f>
        <v/>
      </c>
      <c r="U491" s="57" t="str">
        <f>IF(ISBLANK('Prediction Log'!$M491),"",IF('Prediction Log'!$M491='Prediction Log'!$H491, "Y", "N"))</f>
        <v/>
      </c>
      <c r="V491" s="52" t="str">
        <f>IF(ISBLANK('Prediction Log'!$M491), "",IF('Prediction Log'!$H491&lt;&gt;'Prediction Log'!$M491, "Y",IF(AND('Prediction Log'!$D491&gt;0, 'Prediction Log'!$P491&gt;'Prediction Log'!$D491), "Y", IF(AND('Prediction Log'!$D491&lt;0, 'Prediction Log'!$P491&lt;'Prediction Log'!$D491), "Y", IF('Prediction Log'!$P491='Prediction Log'!$D491, "PUSH", "N")))))</f>
        <v/>
      </c>
      <c r="W491" s="53" t="str">
        <f>IF(ISBLANK('Prediction Log'!$M491), "",IF(AND('Prediction Log'!$U491="Y", 'Prediction Log'!$V491="Y"), "Y", "N"))</f>
        <v/>
      </c>
      <c r="X491" s="54" t="str">
        <f>IF(ISBLANK('Prediction Log'!$M491),"",IF('Prediction Log'!$M491='Prediction Log'!$I491, "Y", "N"))</f>
        <v/>
      </c>
      <c r="Y491" s="54" t="str">
        <f>IF(ISBLANK('Prediction Log'!$M491), "", IF('Prediction Log'!$Z491="N", "N", "Y"))</f>
        <v/>
      </c>
      <c r="Z491" s="54" t="str">
        <f>IF(ISBLANK('Prediction Log'!$M491), "",IF('Prediction Log'!$I491&lt;&gt;'Prediction Log'!$M491, "Y",IF(AND('Prediction Log'!$E491&gt;0, 'Prediction Log'!$P491&gt;'Prediction Log'!$E491), "Y", IF(AND('Prediction Log'!$E491&lt;0, 'Prediction Log'!$P491&lt;'Prediction Log'!$E491), "Y", IF('Prediction Log'!$P491='Prediction Log'!$E491, "PUSH", "N")))))</f>
        <v/>
      </c>
      <c r="AA491" s="54" t="str">
        <f>IF(ISBLANK('Prediction Log'!$M491), "",IF(AND('Prediction Log'!$X491="Y", 'Prediction Log'!$Z491="Y"), "Y", "N"))</f>
        <v/>
      </c>
      <c r="AB491" s="53" t="str">
        <f>IF(ISBLANK('Prediction Log'!$M491), "",IF('Prediction Log'!$D491&gt;0, 'Prediction Log'!$P491-'Prediction Log'!$D491, IF('Prediction Log'!$D491&lt;0, -'Prediction Log'!$P491+'Prediction Log'!$D491, "NA")))</f>
        <v/>
      </c>
      <c r="AC491" s="53" t="str">
        <f>IF(ISBLANK('Prediction Log'!$M491), "",ABS('Prediction Log'!$AB491))</f>
        <v/>
      </c>
      <c r="AD491" s="54" t="str">
        <f>IF(ISBLANK('Prediction Log'!$M491), "",IF('Prediction Log'!$E491&gt;0, 'Prediction Log'!$P491-'Prediction Log'!$E491, IF('Prediction Log'!$E491&lt;0, -'Prediction Log'!$P491+'Prediction Log'!$E491, "NA")))</f>
        <v/>
      </c>
      <c r="AE491" s="54" t="str">
        <f>IF(ISBLANK('Prediction Log'!$M491), "",ABS('Prediction Log'!$AD491))</f>
        <v/>
      </c>
    </row>
    <row r="492" spans="1:31" x14ac:dyDescent="0.45">
      <c r="A492" t="str">
        <f>IF(ISBLANK(Games!$B492), "",Games!A492)</f>
        <v/>
      </c>
      <c r="B492" t="str">
        <f>IF(ISBLANK(Games!$B492), "",Games!B492)</f>
        <v/>
      </c>
      <c r="C492" t="str">
        <f>IF(ISBLANK(Games!$B492), "",Games!C492)</f>
        <v/>
      </c>
      <c r="D492" t="str">
        <f>IF(ISBLANK(Games!$B492), "",Games!D492)</f>
        <v/>
      </c>
      <c r="E492" t="str">
        <f>IF(ISBLANK(Games!$B492), "",Games!E492)</f>
        <v/>
      </c>
      <c r="F492" s="30">
        <f>'Calc - Win Probability'!N492</f>
        <v>0</v>
      </c>
      <c r="G492" s="28">
        <f>Games!H492</f>
        <v>0</v>
      </c>
      <c r="H492" s="64" t="str">
        <f>IF(ISBLANK(Games!B492), "", IF('Prediction Log'!$D492&lt;0, 'Prediction Log'!$B492, 'Prediction Log'!$C492))</f>
        <v/>
      </c>
      <c r="I492" s="60" t="str">
        <f>IF(ISBLANK(Games!$B492), "",Games!F492)</f>
        <v/>
      </c>
      <c r="J492" s="60" t="str">
        <f>IF('Prediction Log'!$F492&gt;0.5, 'Prediction Log'!$B492, IF('Prediction Log'!$F492&lt;0.5, 'Prediction Log'!$C492, "PICK"))</f>
        <v/>
      </c>
      <c r="K492" s="62" t="str">
        <f>IF(ISBLANK(Games!B492), "",IF('Prediction Log'!$J492='Prediction Log'!$B492, 'Prediction Log'!$F492, 1-'Prediction Log'!$F492))</f>
        <v/>
      </c>
      <c r="L492" s="28" t="str">
        <f>IF(ISBLANK(Games!$B492), "",Games!I492)</f>
        <v/>
      </c>
      <c r="P492" s="48" t="str">
        <f>IF(ISBLANK('Prediction Log'!$N492), "",'Prediction Log'!$O492-'Prediction Log'!$N492)</f>
        <v/>
      </c>
      <c r="Q492" s="55" t="str">
        <f>IF(ISBLANK('Prediction Log'!$N492), "",IF('Prediction Log'!$M492&lt;&gt;'Prediction Log'!$H492, "Y", IF(AND('Prediction Log'!$M492='Prediction Log'!$H492, ABS((-1*'Prediction Log'!$P492))&gt;ABS('Prediction Log'!$D492)), "Y", IF('Prediction Log'!$D492='Prediction Log'!$P492, "PUSH", "N"))))</f>
        <v/>
      </c>
      <c r="R492" s="56" t="str">
        <f>IF(ISBLANK('Prediction Log'!$M492), "",IF('Prediction Log'!$P492&lt;'Prediction Log'!$D492, "Y", IF('Prediction Log'!$P492='Prediction Log'!$D492, "PUSH", "N")))</f>
        <v/>
      </c>
      <c r="S492" s="56" t="str">
        <f>IF(ISBLANK('Prediction Log'!$M492), "",IF('Prediction Log'!$P492&lt;'Prediction Log'!$E492, "Y", IF('Prediction Log'!$P492='Prediction Log'!$E492, "PUSH", "N")))</f>
        <v/>
      </c>
      <c r="T492" s="66" t="str">
        <f>IF(ISBLANK('Prediction Log'!$M492), "",IF('Prediction Log'!$J492='Prediction Log'!$M492, "Y", "N"))</f>
        <v/>
      </c>
      <c r="U492" s="57" t="str">
        <f>IF(ISBLANK('Prediction Log'!$M492),"",IF('Prediction Log'!$M492='Prediction Log'!$H492, "Y", "N"))</f>
        <v/>
      </c>
      <c r="V492" s="52" t="str">
        <f>IF(ISBLANK('Prediction Log'!$M492), "",IF('Prediction Log'!$H492&lt;&gt;'Prediction Log'!$M492, "Y",IF(AND('Prediction Log'!$D492&gt;0, 'Prediction Log'!$P492&gt;'Prediction Log'!$D492), "Y", IF(AND('Prediction Log'!$D492&lt;0, 'Prediction Log'!$P492&lt;'Prediction Log'!$D492), "Y", IF('Prediction Log'!$P492='Prediction Log'!$D492, "PUSH", "N")))))</f>
        <v/>
      </c>
      <c r="W492" s="53" t="str">
        <f>IF(ISBLANK('Prediction Log'!$M492), "",IF(AND('Prediction Log'!$U492="Y", 'Prediction Log'!$V492="Y"), "Y", "N"))</f>
        <v/>
      </c>
      <c r="X492" s="54" t="str">
        <f>IF(ISBLANK('Prediction Log'!$M492),"",IF('Prediction Log'!$M492='Prediction Log'!$I492, "Y", "N"))</f>
        <v/>
      </c>
      <c r="Y492" s="54" t="str">
        <f>IF(ISBLANK('Prediction Log'!$M492), "", IF('Prediction Log'!$Z492="N", "N", "Y"))</f>
        <v/>
      </c>
      <c r="Z492" s="54" t="str">
        <f>IF(ISBLANK('Prediction Log'!$M492), "",IF('Prediction Log'!$I492&lt;&gt;'Prediction Log'!$M492, "Y",IF(AND('Prediction Log'!$E492&gt;0, 'Prediction Log'!$P492&gt;'Prediction Log'!$E492), "Y", IF(AND('Prediction Log'!$E492&lt;0, 'Prediction Log'!$P492&lt;'Prediction Log'!$E492), "Y", IF('Prediction Log'!$P492='Prediction Log'!$E492, "PUSH", "N")))))</f>
        <v/>
      </c>
      <c r="AA492" s="54" t="str">
        <f>IF(ISBLANK('Prediction Log'!$M492), "",IF(AND('Prediction Log'!$X492="Y", 'Prediction Log'!$Z492="Y"), "Y", "N"))</f>
        <v/>
      </c>
      <c r="AB492" s="53" t="str">
        <f>IF(ISBLANK('Prediction Log'!$M492), "",IF('Prediction Log'!$D492&gt;0, 'Prediction Log'!$P492-'Prediction Log'!$D492, IF('Prediction Log'!$D492&lt;0, -'Prediction Log'!$P492+'Prediction Log'!$D492, "NA")))</f>
        <v/>
      </c>
      <c r="AC492" s="53" t="str">
        <f>IF(ISBLANK('Prediction Log'!$M492), "",ABS('Prediction Log'!$AB492))</f>
        <v/>
      </c>
      <c r="AD492" s="54" t="str">
        <f>IF(ISBLANK('Prediction Log'!$M492), "",IF('Prediction Log'!$E492&gt;0, 'Prediction Log'!$P492-'Prediction Log'!$E492, IF('Prediction Log'!$E492&lt;0, -'Prediction Log'!$P492+'Prediction Log'!$E492, "NA")))</f>
        <v/>
      </c>
      <c r="AE492" s="54" t="str">
        <f>IF(ISBLANK('Prediction Log'!$M492), "",ABS('Prediction Log'!$AD492))</f>
        <v/>
      </c>
    </row>
    <row r="493" spans="1:31" x14ac:dyDescent="0.45">
      <c r="A493" t="str">
        <f>IF(ISBLANK(Games!$B493), "",Games!A493)</f>
        <v/>
      </c>
      <c r="B493" t="str">
        <f>IF(ISBLANK(Games!$B493), "",Games!B493)</f>
        <v/>
      </c>
      <c r="C493" t="str">
        <f>IF(ISBLANK(Games!$B493), "",Games!C493)</f>
        <v/>
      </c>
      <c r="D493" t="str">
        <f>IF(ISBLANK(Games!$B493), "",Games!D493)</f>
        <v/>
      </c>
      <c r="E493" t="str">
        <f>IF(ISBLANK(Games!$B493), "",Games!E493)</f>
        <v/>
      </c>
      <c r="F493" s="30">
        <f>'Calc - Win Probability'!N493</f>
        <v>0</v>
      </c>
      <c r="G493" s="28">
        <f>Games!H493</f>
        <v>0</v>
      </c>
      <c r="H493" s="64" t="str">
        <f>IF(ISBLANK(Games!B493), "", IF('Prediction Log'!$D493&lt;0, 'Prediction Log'!$B493, 'Prediction Log'!$C493))</f>
        <v/>
      </c>
      <c r="I493" s="60" t="str">
        <f>IF(ISBLANK(Games!$B493), "",Games!F493)</f>
        <v/>
      </c>
      <c r="J493" s="60" t="str">
        <f>IF('Prediction Log'!$F493&gt;0.5, 'Prediction Log'!$B493, IF('Prediction Log'!$F493&lt;0.5, 'Prediction Log'!$C493, "PICK"))</f>
        <v/>
      </c>
      <c r="K493" s="62" t="str">
        <f>IF(ISBLANK(Games!B493), "",IF('Prediction Log'!$J493='Prediction Log'!$B493, 'Prediction Log'!$F493, 1-'Prediction Log'!$F493))</f>
        <v/>
      </c>
      <c r="L493" s="28" t="str">
        <f>IF(ISBLANK(Games!$B493), "",Games!I493)</f>
        <v/>
      </c>
      <c r="P493" s="48" t="str">
        <f>IF(ISBLANK('Prediction Log'!$N493), "",'Prediction Log'!$O493-'Prediction Log'!$N493)</f>
        <v/>
      </c>
      <c r="Q493" s="55" t="str">
        <f>IF(ISBLANK('Prediction Log'!$N493), "",IF('Prediction Log'!$M493&lt;&gt;'Prediction Log'!$H493, "Y", IF(AND('Prediction Log'!$M493='Prediction Log'!$H493, ABS((-1*'Prediction Log'!$P493))&gt;ABS('Prediction Log'!$D493)), "Y", IF('Prediction Log'!$D493='Prediction Log'!$P493, "PUSH", "N"))))</f>
        <v/>
      </c>
      <c r="R493" s="56" t="str">
        <f>IF(ISBLANK('Prediction Log'!$M493), "",IF('Prediction Log'!$P493&lt;'Prediction Log'!$D493, "Y", IF('Prediction Log'!$P493='Prediction Log'!$D493, "PUSH", "N")))</f>
        <v/>
      </c>
      <c r="S493" s="56" t="str">
        <f>IF(ISBLANK('Prediction Log'!$M493), "",IF('Prediction Log'!$P493&lt;'Prediction Log'!$E493, "Y", IF('Prediction Log'!$P493='Prediction Log'!$E493, "PUSH", "N")))</f>
        <v/>
      </c>
      <c r="T493" s="66" t="str">
        <f>IF(ISBLANK('Prediction Log'!$M493), "",IF('Prediction Log'!$J493='Prediction Log'!$M493, "Y", "N"))</f>
        <v/>
      </c>
      <c r="U493" s="57" t="str">
        <f>IF(ISBLANK('Prediction Log'!$M493),"",IF('Prediction Log'!$M493='Prediction Log'!$H493, "Y", "N"))</f>
        <v/>
      </c>
      <c r="V493" s="52" t="str">
        <f>IF(ISBLANK('Prediction Log'!$M493), "",IF('Prediction Log'!$H493&lt;&gt;'Prediction Log'!$M493, "Y",IF(AND('Prediction Log'!$D493&gt;0, 'Prediction Log'!$P493&gt;'Prediction Log'!$D493), "Y", IF(AND('Prediction Log'!$D493&lt;0, 'Prediction Log'!$P493&lt;'Prediction Log'!$D493), "Y", IF('Prediction Log'!$P493='Prediction Log'!$D493, "PUSH", "N")))))</f>
        <v/>
      </c>
      <c r="W493" s="53" t="str">
        <f>IF(ISBLANK('Prediction Log'!$M493), "",IF(AND('Prediction Log'!$U493="Y", 'Prediction Log'!$V493="Y"), "Y", "N"))</f>
        <v/>
      </c>
      <c r="X493" s="54" t="str">
        <f>IF(ISBLANK('Prediction Log'!$M493),"",IF('Prediction Log'!$M493='Prediction Log'!$I493, "Y", "N"))</f>
        <v/>
      </c>
      <c r="Y493" s="54" t="str">
        <f>IF(ISBLANK('Prediction Log'!$M493), "", IF('Prediction Log'!$Z493="N", "N", "Y"))</f>
        <v/>
      </c>
      <c r="Z493" s="54" t="str">
        <f>IF(ISBLANK('Prediction Log'!$M493), "",IF('Prediction Log'!$I493&lt;&gt;'Prediction Log'!$M493, "Y",IF(AND('Prediction Log'!$E493&gt;0, 'Prediction Log'!$P493&gt;'Prediction Log'!$E493), "Y", IF(AND('Prediction Log'!$E493&lt;0, 'Prediction Log'!$P493&lt;'Prediction Log'!$E493), "Y", IF('Prediction Log'!$P493='Prediction Log'!$E493, "PUSH", "N")))))</f>
        <v/>
      </c>
      <c r="AA493" s="54" t="str">
        <f>IF(ISBLANK('Prediction Log'!$M493), "",IF(AND('Prediction Log'!$X493="Y", 'Prediction Log'!$Z493="Y"), "Y", "N"))</f>
        <v/>
      </c>
      <c r="AB493" s="53" t="str">
        <f>IF(ISBLANK('Prediction Log'!$M493), "",IF('Prediction Log'!$D493&gt;0, 'Prediction Log'!$P493-'Prediction Log'!$D493, IF('Prediction Log'!$D493&lt;0, -'Prediction Log'!$P493+'Prediction Log'!$D493, "NA")))</f>
        <v/>
      </c>
      <c r="AC493" s="53" t="str">
        <f>IF(ISBLANK('Prediction Log'!$M493), "",ABS('Prediction Log'!$AB493))</f>
        <v/>
      </c>
      <c r="AD493" s="54" t="str">
        <f>IF(ISBLANK('Prediction Log'!$M493), "",IF('Prediction Log'!$E493&gt;0, 'Prediction Log'!$P493-'Prediction Log'!$E493, IF('Prediction Log'!$E493&lt;0, -'Prediction Log'!$P493+'Prediction Log'!$E493, "NA")))</f>
        <v/>
      </c>
      <c r="AE493" s="54" t="str">
        <f>IF(ISBLANK('Prediction Log'!$M493), "",ABS('Prediction Log'!$AD493))</f>
        <v/>
      </c>
    </row>
    <row r="494" spans="1:31" x14ac:dyDescent="0.45">
      <c r="A494" t="str">
        <f>IF(ISBLANK(Games!$B494), "",Games!A494)</f>
        <v/>
      </c>
      <c r="B494" t="str">
        <f>IF(ISBLANK(Games!$B494), "",Games!B494)</f>
        <v/>
      </c>
      <c r="C494" t="str">
        <f>IF(ISBLANK(Games!$B494), "",Games!C494)</f>
        <v/>
      </c>
      <c r="D494" t="str">
        <f>IF(ISBLANK(Games!$B494), "",Games!D494)</f>
        <v/>
      </c>
      <c r="E494" t="str">
        <f>IF(ISBLANK(Games!$B494), "",Games!E494)</f>
        <v/>
      </c>
      <c r="F494" s="30">
        <f>'Calc - Win Probability'!N494</f>
        <v>0</v>
      </c>
      <c r="G494" s="28">
        <f>Games!H494</f>
        <v>0</v>
      </c>
      <c r="H494" s="64" t="str">
        <f>IF(ISBLANK(Games!B494), "", IF('Prediction Log'!$D494&lt;0, 'Prediction Log'!$B494, 'Prediction Log'!$C494))</f>
        <v/>
      </c>
      <c r="I494" s="60" t="str">
        <f>IF(ISBLANK(Games!$B494), "",Games!F494)</f>
        <v/>
      </c>
      <c r="J494" s="60" t="str">
        <f>IF('Prediction Log'!$F494&gt;0.5, 'Prediction Log'!$B494, IF('Prediction Log'!$F494&lt;0.5, 'Prediction Log'!$C494, "PICK"))</f>
        <v/>
      </c>
      <c r="K494" s="62" t="str">
        <f>IF(ISBLANK(Games!B494), "",IF('Prediction Log'!$J494='Prediction Log'!$B494, 'Prediction Log'!$F494, 1-'Prediction Log'!$F494))</f>
        <v/>
      </c>
      <c r="L494" s="28" t="str">
        <f>IF(ISBLANK(Games!$B494), "",Games!I494)</f>
        <v/>
      </c>
      <c r="P494" s="48" t="str">
        <f>IF(ISBLANK('Prediction Log'!$N494), "",'Prediction Log'!$O494-'Prediction Log'!$N494)</f>
        <v/>
      </c>
      <c r="Q494" s="55" t="str">
        <f>IF(ISBLANK('Prediction Log'!$N494), "",IF('Prediction Log'!$M494&lt;&gt;'Prediction Log'!$H494, "Y", IF(AND('Prediction Log'!$M494='Prediction Log'!$H494, ABS((-1*'Prediction Log'!$P494))&gt;ABS('Prediction Log'!$D494)), "Y", IF('Prediction Log'!$D494='Prediction Log'!$P494, "PUSH", "N"))))</f>
        <v/>
      </c>
      <c r="R494" s="56" t="str">
        <f>IF(ISBLANK('Prediction Log'!$M494), "",IF('Prediction Log'!$P494&lt;'Prediction Log'!$D494, "Y", IF('Prediction Log'!$P494='Prediction Log'!$D494, "PUSH", "N")))</f>
        <v/>
      </c>
      <c r="S494" s="56" t="str">
        <f>IF(ISBLANK('Prediction Log'!$M494), "",IF('Prediction Log'!$P494&lt;'Prediction Log'!$E494, "Y", IF('Prediction Log'!$P494='Prediction Log'!$E494, "PUSH", "N")))</f>
        <v/>
      </c>
      <c r="T494" s="66" t="str">
        <f>IF(ISBLANK('Prediction Log'!$M494), "",IF('Prediction Log'!$J494='Prediction Log'!$M494, "Y", "N"))</f>
        <v/>
      </c>
      <c r="U494" s="57" t="str">
        <f>IF(ISBLANK('Prediction Log'!$M494),"",IF('Prediction Log'!$M494='Prediction Log'!$H494, "Y", "N"))</f>
        <v/>
      </c>
      <c r="V494" s="52" t="str">
        <f>IF(ISBLANK('Prediction Log'!$M494), "",IF('Prediction Log'!$H494&lt;&gt;'Prediction Log'!$M494, "Y",IF(AND('Prediction Log'!$D494&gt;0, 'Prediction Log'!$P494&gt;'Prediction Log'!$D494), "Y", IF(AND('Prediction Log'!$D494&lt;0, 'Prediction Log'!$P494&lt;'Prediction Log'!$D494), "Y", IF('Prediction Log'!$P494='Prediction Log'!$D494, "PUSH", "N")))))</f>
        <v/>
      </c>
      <c r="W494" s="53" t="str">
        <f>IF(ISBLANK('Prediction Log'!$M494), "",IF(AND('Prediction Log'!$U494="Y", 'Prediction Log'!$V494="Y"), "Y", "N"))</f>
        <v/>
      </c>
      <c r="X494" s="54" t="str">
        <f>IF(ISBLANK('Prediction Log'!$M494),"",IF('Prediction Log'!$M494='Prediction Log'!$I494, "Y", "N"))</f>
        <v/>
      </c>
      <c r="Y494" s="54" t="str">
        <f>IF(ISBLANK('Prediction Log'!$M494), "", IF('Prediction Log'!$Z494="N", "N", "Y"))</f>
        <v/>
      </c>
      <c r="Z494" s="54" t="str">
        <f>IF(ISBLANK('Prediction Log'!$M494), "",IF('Prediction Log'!$I494&lt;&gt;'Prediction Log'!$M494, "Y",IF(AND('Prediction Log'!$E494&gt;0, 'Prediction Log'!$P494&gt;'Prediction Log'!$E494), "Y", IF(AND('Prediction Log'!$E494&lt;0, 'Prediction Log'!$P494&lt;'Prediction Log'!$E494), "Y", IF('Prediction Log'!$P494='Prediction Log'!$E494, "PUSH", "N")))))</f>
        <v/>
      </c>
      <c r="AA494" s="54" t="str">
        <f>IF(ISBLANK('Prediction Log'!$M494), "",IF(AND('Prediction Log'!$X494="Y", 'Prediction Log'!$Z494="Y"), "Y", "N"))</f>
        <v/>
      </c>
      <c r="AB494" s="53" t="str">
        <f>IF(ISBLANK('Prediction Log'!$M494), "",IF('Prediction Log'!$D494&gt;0, 'Prediction Log'!$P494-'Prediction Log'!$D494, IF('Prediction Log'!$D494&lt;0, -'Prediction Log'!$P494+'Prediction Log'!$D494, "NA")))</f>
        <v/>
      </c>
      <c r="AC494" s="53" t="str">
        <f>IF(ISBLANK('Prediction Log'!$M494), "",ABS('Prediction Log'!$AB494))</f>
        <v/>
      </c>
      <c r="AD494" s="54" t="str">
        <f>IF(ISBLANK('Prediction Log'!$M494), "",IF('Prediction Log'!$E494&gt;0, 'Prediction Log'!$P494-'Prediction Log'!$E494, IF('Prediction Log'!$E494&lt;0, -'Prediction Log'!$P494+'Prediction Log'!$E494, "NA")))</f>
        <v/>
      </c>
      <c r="AE494" s="54" t="str">
        <f>IF(ISBLANK('Prediction Log'!$M494), "",ABS('Prediction Log'!$AD494))</f>
        <v/>
      </c>
    </row>
    <row r="495" spans="1:31" x14ac:dyDescent="0.45">
      <c r="A495" t="str">
        <f>IF(ISBLANK(Games!$B495), "",Games!A495)</f>
        <v/>
      </c>
      <c r="B495" t="str">
        <f>IF(ISBLANK(Games!$B495), "",Games!B495)</f>
        <v/>
      </c>
      <c r="C495" t="str">
        <f>IF(ISBLANK(Games!$B495), "",Games!C495)</f>
        <v/>
      </c>
      <c r="D495" t="str">
        <f>IF(ISBLANK(Games!$B495), "",Games!D495)</f>
        <v/>
      </c>
      <c r="E495" t="str">
        <f>IF(ISBLANK(Games!$B495), "",Games!E495)</f>
        <v/>
      </c>
      <c r="F495" s="30">
        <f>'Calc - Win Probability'!N495</f>
        <v>0</v>
      </c>
      <c r="G495" s="28">
        <f>Games!H495</f>
        <v>0</v>
      </c>
      <c r="H495" s="64" t="str">
        <f>IF(ISBLANK(Games!B495), "", IF('Prediction Log'!$D495&lt;0, 'Prediction Log'!$B495, 'Prediction Log'!$C495))</f>
        <v/>
      </c>
      <c r="I495" s="60" t="str">
        <f>IF(ISBLANK(Games!$B495), "",Games!F495)</f>
        <v/>
      </c>
      <c r="J495" s="60" t="str">
        <f>IF('Prediction Log'!$F495&gt;0.5, 'Prediction Log'!$B495, IF('Prediction Log'!$F495&lt;0.5, 'Prediction Log'!$C495, "PICK"))</f>
        <v/>
      </c>
      <c r="K495" s="62" t="str">
        <f>IF(ISBLANK(Games!B495), "",IF('Prediction Log'!$J495='Prediction Log'!$B495, 'Prediction Log'!$F495, 1-'Prediction Log'!$F495))</f>
        <v/>
      </c>
      <c r="L495" s="28" t="str">
        <f>IF(ISBLANK(Games!$B495), "",Games!I495)</f>
        <v/>
      </c>
      <c r="P495" s="48" t="str">
        <f>IF(ISBLANK('Prediction Log'!$N495), "",'Prediction Log'!$O495-'Prediction Log'!$N495)</f>
        <v/>
      </c>
      <c r="Q495" s="55" t="str">
        <f>IF(ISBLANK('Prediction Log'!$N495), "",IF('Prediction Log'!$M495&lt;&gt;'Prediction Log'!$H495, "Y", IF(AND('Prediction Log'!$M495='Prediction Log'!$H495, ABS((-1*'Prediction Log'!$P495))&gt;ABS('Prediction Log'!$D495)), "Y", IF('Prediction Log'!$D495='Prediction Log'!$P495, "PUSH", "N"))))</f>
        <v/>
      </c>
      <c r="R495" s="56" t="str">
        <f>IF(ISBLANK('Prediction Log'!$M495), "",IF('Prediction Log'!$P495&lt;'Prediction Log'!$D495, "Y", IF('Prediction Log'!$P495='Prediction Log'!$D495, "PUSH", "N")))</f>
        <v/>
      </c>
      <c r="S495" s="56" t="str">
        <f>IF(ISBLANK('Prediction Log'!$M495), "",IF('Prediction Log'!$P495&lt;'Prediction Log'!$E495, "Y", IF('Prediction Log'!$P495='Prediction Log'!$E495, "PUSH", "N")))</f>
        <v/>
      </c>
      <c r="T495" s="66" t="str">
        <f>IF(ISBLANK('Prediction Log'!$M495), "",IF('Prediction Log'!$J495='Prediction Log'!$M495, "Y", "N"))</f>
        <v/>
      </c>
      <c r="U495" s="57" t="str">
        <f>IF(ISBLANK('Prediction Log'!$M495),"",IF('Prediction Log'!$M495='Prediction Log'!$H495, "Y", "N"))</f>
        <v/>
      </c>
      <c r="V495" s="52" t="str">
        <f>IF(ISBLANK('Prediction Log'!$M495), "",IF('Prediction Log'!$H495&lt;&gt;'Prediction Log'!$M495, "Y",IF(AND('Prediction Log'!$D495&gt;0, 'Prediction Log'!$P495&gt;'Prediction Log'!$D495), "Y", IF(AND('Prediction Log'!$D495&lt;0, 'Prediction Log'!$P495&lt;'Prediction Log'!$D495), "Y", IF('Prediction Log'!$P495='Prediction Log'!$D495, "PUSH", "N")))))</f>
        <v/>
      </c>
      <c r="W495" s="53" t="str">
        <f>IF(ISBLANK('Prediction Log'!$M495), "",IF(AND('Prediction Log'!$U495="Y", 'Prediction Log'!$V495="Y"), "Y", "N"))</f>
        <v/>
      </c>
      <c r="X495" s="54" t="str">
        <f>IF(ISBLANK('Prediction Log'!$M495),"",IF('Prediction Log'!$M495='Prediction Log'!$I495, "Y", "N"))</f>
        <v/>
      </c>
      <c r="Y495" s="54" t="str">
        <f>IF(ISBLANK('Prediction Log'!$M495), "", IF('Prediction Log'!$Z495="N", "N", "Y"))</f>
        <v/>
      </c>
      <c r="Z495" s="54" t="str">
        <f>IF(ISBLANK('Prediction Log'!$M495), "",IF('Prediction Log'!$I495&lt;&gt;'Prediction Log'!$M495, "Y",IF(AND('Prediction Log'!$E495&gt;0, 'Prediction Log'!$P495&gt;'Prediction Log'!$E495), "Y", IF(AND('Prediction Log'!$E495&lt;0, 'Prediction Log'!$P495&lt;'Prediction Log'!$E495), "Y", IF('Prediction Log'!$P495='Prediction Log'!$E495, "PUSH", "N")))))</f>
        <v/>
      </c>
      <c r="AA495" s="54" t="str">
        <f>IF(ISBLANK('Prediction Log'!$M495), "",IF(AND('Prediction Log'!$X495="Y", 'Prediction Log'!$Z495="Y"), "Y", "N"))</f>
        <v/>
      </c>
      <c r="AB495" s="53" t="str">
        <f>IF(ISBLANK('Prediction Log'!$M495), "",IF('Prediction Log'!$D495&gt;0, 'Prediction Log'!$P495-'Prediction Log'!$D495, IF('Prediction Log'!$D495&lt;0, -'Prediction Log'!$P495+'Prediction Log'!$D495, "NA")))</f>
        <v/>
      </c>
      <c r="AC495" s="53" t="str">
        <f>IF(ISBLANK('Prediction Log'!$M495), "",ABS('Prediction Log'!$AB495))</f>
        <v/>
      </c>
      <c r="AD495" s="54" t="str">
        <f>IF(ISBLANK('Prediction Log'!$M495), "",IF('Prediction Log'!$E495&gt;0, 'Prediction Log'!$P495-'Prediction Log'!$E495, IF('Prediction Log'!$E495&lt;0, -'Prediction Log'!$P495+'Prediction Log'!$E495, "NA")))</f>
        <v/>
      </c>
      <c r="AE495" s="54" t="str">
        <f>IF(ISBLANK('Prediction Log'!$M495), "",ABS('Prediction Log'!$AD495))</f>
        <v/>
      </c>
    </row>
    <row r="496" spans="1:31" x14ac:dyDescent="0.45">
      <c r="A496" t="str">
        <f>IF(ISBLANK(Games!$B496), "",Games!A496)</f>
        <v/>
      </c>
      <c r="B496" t="str">
        <f>IF(ISBLANK(Games!$B496), "",Games!B496)</f>
        <v/>
      </c>
      <c r="C496" t="str">
        <f>IF(ISBLANK(Games!$B496), "",Games!C496)</f>
        <v/>
      </c>
      <c r="D496" t="str">
        <f>IF(ISBLANK(Games!$B496), "",Games!D496)</f>
        <v/>
      </c>
      <c r="E496" t="str">
        <f>IF(ISBLANK(Games!$B496), "",Games!E496)</f>
        <v/>
      </c>
      <c r="F496" s="30">
        <f>'Calc - Win Probability'!N496</f>
        <v>0</v>
      </c>
      <c r="G496" s="28">
        <f>Games!H496</f>
        <v>0</v>
      </c>
      <c r="H496" s="64" t="str">
        <f>IF(ISBLANK(Games!B496), "", IF('Prediction Log'!$D496&lt;0, 'Prediction Log'!$B496, 'Prediction Log'!$C496))</f>
        <v/>
      </c>
      <c r="I496" s="60" t="str">
        <f>IF(ISBLANK(Games!$B496), "",Games!F496)</f>
        <v/>
      </c>
      <c r="J496" s="60" t="str">
        <f>IF('Prediction Log'!$F496&gt;0.5, 'Prediction Log'!$B496, IF('Prediction Log'!$F496&lt;0.5, 'Prediction Log'!$C496, "PICK"))</f>
        <v/>
      </c>
      <c r="K496" s="62" t="str">
        <f>IF(ISBLANK(Games!B496), "",IF('Prediction Log'!$J496='Prediction Log'!$B496, 'Prediction Log'!$F496, 1-'Prediction Log'!$F496))</f>
        <v/>
      </c>
      <c r="L496" s="28" t="str">
        <f>IF(ISBLANK(Games!$B496), "",Games!I496)</f>
        <v/>
      </c>
      <c r="P496" s="48" t="str">
        <f>IF(ISBLANK('Prediction Log'!$N496), "",'Prediction Log'!$O496-'Prediction Log'!$N496)</f>
        <v/>
      </c>
      <c r="Q496" s="55" t="str">
        <f>IF(ISBLANK('Prediction Log'!$N496), "",IF('Prediction Log'!$M496&lt;&gt;'Prediction Log'!$H496, "Y", IF(AND('Prediction Log'!$M496='Prediction Log'!$H496, ABS((-1*'Prediction Log'!$P496))&gt;ABS('Prediction Log'!$D496)), "Y", IF('Prediction Log'!$D496='Prediction Log'!$P496, "PUSH", "N"))))</f>
        <v/>
      </c>
      <c r="R496" s="56" t="str">
        <f>IF(ISBLANK('Prediction Log'!$M496), "",IF('Prediction Log'!$P496&lt;'Prediction Log'!$D496, "Y", IF('Prediction Log'!$P496='Prediction Log'!$D496, "PUSH", "N")))</f>
        <v/>
      </c>
      <c r="S496" s="56" t="str">
        <f>IF(ISBLANK('Prediction Log'!$M496), "",IF('Prediction Log'!$P496&lt;'Prediction Log'!$E496, "Y", IF('Prediction Log'!$P496='Prediction Log'!$E496, "PUSH", "N")))</f>
        <v/>
      </c>
      <c r="T496" s="66" t="str">
        <f>IF(ISBLANK('Prediction Log'!$M496), "",IF('Prediction Log'!$J496='Prediction Log'!$M496, "Y", "N"))</f>
        <v/>
      </c>
      <c r="U496" s="57" t="str">
        <f>IF(ISBLANK('Prediction Log'!$M496),"",IF('Prediction Log'!$M496='Prediction Log'!$H496, "Y", "N"))</f>
        <v/>
      </c>
      <c r="V496" s="52" t="str">
        <f>IF(ISBLANK('Prediction Log'!$M496), "",IF('Prediction Log'!$H496&lt;&gt;'Prediction Log'!$M496, "Y",IF(AND('Prediction Log'!$D496&gt;0, 'Prediction Log'!$P496&gt;'Prediction Log'!$D496), "Y", IF(AND('Prediction Log'!$D496&lt;0, 'Prediction Log'!$P496&lt;'Prediction Log'!$D496), "Y", IF('Prediction Log'!$P496='Prediction Log'!$D496, "PUSH", "N")))))</f>
        <v/>
      </c>
      <c r="W496" s="53" t="str">
        <f>IF(ISBLANK('Prediction Log'!$M496), "",IF(AND('Prediction Log'!$U496="Y", 'Prediction Log'!$V496="Y"), "Y", "N"))</f>
        <v/>
      </c>
      <c r="X496" s="54" t="str">
        <f>IF(ISBLANK('Prediction Log'!$M496),"",IF('Prediction Log'!$M496='Prediction Log'!$I496, "Y", "N"))</f>
        <v/>
      </c>
      <c r="Y496" s="54" t="str">
        <f>IF(ISBLANK('Prediction Log'!$M496), "", IF('Prediction Log'!$Z496="N", "N", "Y"))</f>
        <v/>
      </c>
      <c r="Z496" s="54" t="str">
        <f>IF(ISBLANK('Prediction Log'!$M496), "",IF('Prediction Log'!$I496&lt;&gt;'Prediction Log'!$M496, "Y",IF(AND('Prediction Log'!$E496&gt;0, 'Prediction Log'!$P496&gt;'Prediction Log'!$E496), "Y", IF(AND('Prediction Log'!$E496&lt;0, 'Prediction Log'!$P496&lt;'Prediction Log'!$E496), "Y", IF('Prediction Log'!$P496='Prediction Log'!$E496, "PUSH", "N")))))</f>
        <v/>
      </c>
      <c r="AA496" s="54" t="str">
        <f>IF(ISBLANK('Prediction Log'!$M496), "",IF(AND('Prediction Log'!$X496="Y", 'Prediction Log'!$Z496="Y"), "Y", "N"))</f>
        <v/>
      </c>
      <c r="AB496" s="53" t="str">
        <f>IF(ISBLANK('Prediction Log'!$M496), "",IF('Prediction Log'!$D496&gt;0, 'Prediction Log'!$P496-'Prediction Log'!$D496, IF('Prediction Log'!$D496&lt;0, -'Prediction Log'!$P496+'Prediction Log'!$D496, "NA")))</f>
        <v/>
      </c>
      <c r="AC496" s="53" t="str">
        <f>IF(ISBLANK('Prediction Log'!$M496), "",ABS('Prediction Log'!$AB496))</f>
        <v/>
      </c>
      <c r="AD496" s="54" t="str">
        <f>IF(ISBLANK('Prediction Log'!$M496), "",IF('Prediction Log'!$E496&gt;0, 'Prediction Log'!$P496-'Prediction Log'!$E496, IF('Prediction Log'!$E496&lt;0, -'Prediction Log'!$P496+'Prediction Log'!$E496, "NA")))</f>
        <v/>
      </c>
      <c r="AE496" s="54" t="str">
        <f>IF(ISBLANK('Prediction Log'!$M496), "",ABS('Prediction Log'!$AD496))</f>
        <v/>
      </c>
    </row>
    <row r="497" spans="1:31" x14ac:dyDescent="0.45">
      <c r="A497" t="str">
        <f>IF(ISBLANK(Games!$B497), "",Games!A497)</f>
        <v/>
      </c>
      <c r="B497" t="str">
        <f>IF(ISBLANK(Games!$B497), "",Games!B497)</f>
        <v/>
      </c>
      <c r="C497" t="str">
        <f>IF(ISBLANK(Games!$B497), "",Games!C497)</f>
        <v/>
      </c>
      <c r="D497" t="str">
        <f>IF(ISBLANK(Games!$B497), "",Games!D497)</f>
        <v/>
      </c>
      <c r="E497" t="str">
        <f>IF(ISBLANK(Games!$B497), "",Games!E497)</f>
        <v/>
      </c>
      <c r="F497" s="30">
        <f>'Calc - Win Probability'!N497</f>
        <v>0</v>
      </c>
      <c r="G497" s="28">
        <f>Games!H497</f>
        <v>0</v>
      </c>
      <c r="H497" s="64" t="str">
        <f>IF(ISBLANK(Games!B497), "", IF('Prediction Log'!$D497&lt;0, 'Prediction Log'!$B497, 'Prediction Log'!$C497))</f>
        <v/>
      </c>
      <c r="I497" s="60" t="str">
        <f>IF(ISBLANK(Games!$B497), "",Games!F497)</f>
        <v/>
      </c>
      <c r="J497" s="60" t="str">
        <f>IF('Prediction Log'!$F497&gt;0.5, 'Prediction Log'!$B497, IF('Prediction Log'!$F497&lt;0.5, 'Prediction Log'!$C497, "PICK"))</f>
        <v/>
      </c>
      <c r="K497" s="62" t="str">
        <f>IF(ISBLANK(Games!B497), "",IF('Prediction Log'!$J497='Prediction Log'!$B497, 'Prediction Log'!$F497, 1-'Prediction Log'!$F497))</f>
        <v/>
      </c>
      <c r="L497" s="28" t="str">
        <f>IF(ISBLANK(Games!$B497), "",Games!I497)</f>
        <v/>
      </c>
      <c r="P497" s="48" t="str">
        <f>IF(ISBLANK('Prediction Log'!$N497), "",'Prediction Log'!$O497-'Prediction Log'!$N497)</f>
        <v/>
      </c>
      <c r="Q497" s="55" t="str">
        <f>IF(ISBLANK('Prediction Log'!$N497), "",IF('Prediction Log'!$M497&lt;&gt;'Prediction Log'!$H497, "Y", IF(AND('Prediction Log'!$M497='Prediction Log'!$H497, ABS((-1*'Prediction Log'!$P497))&gt;ABS('Prediction Log'!$D497)), "Y", IF('Prediction Log'!$D497='Prediction Log'!$P497, "PUSH", "N"))))</f>
        <v/>
      </c>
      <c r="R497" s="56" t="str">
        <f>IF(ISBLANK('Prediction Log'!$M497), "",IF('Prediction Log'!$P497&lt;'Prediction Log'!$D497, "Y", IF('Prediction Log'!$P497='Prediction Log'!$D497, "PUSH", "N")))</f>
        <v/>
      </c>
      <c r="S497" s="56" t="str">
        <f>IF(ISBLANK('Prediction Log'!$M497), "",IF('Prediction Log'!$P497&lt;'Prediction Log'!$E497, "Y", IF('Prediction Log'!$P497='Prediction Log'!$E497, "PUSH", "N")))</f>
        <v/>
      </c>
      <c r="T497" s="66" t="str">
        <f>IF(ISBLANK('Prediction Log'!$M497), "",IF('Prediction Log'!$J497='Prediction Log'!$M497, "Y", "N"))</f>
        <v/>
      </c>
      <c r="U497" s="57" t="str">
        <f>IF(ISBLANK('Prediction Log'!$M497),"",IF('Prediction Log'!$M497='Prediction Log'!$H497, "Y", "N"))</f>
        <v/>
      </c>
      <c r="V497" s="52" t="str">
        <f>IF(ISBLANK('Prediction Log'!$M497), "",IF('Prediction Log'!$H497&lt;&gt;'Prediction Log'!$M497, "Y",IF(AND('Prediction Log'!$D497&gt;0, 'Prediction Log'!$P497&gt;'Prediction Log'!$D497), "Y", IF(AND('Prediction Log'!$D497&lt;0, 'Prediction Log'!$P497&lt;'Prediction Log'!$D497), "Y", IF('Prediction Log'!$P497='Prediction Log'!$D497, "PUSH", "N")))))</f>
        <v/>
      </c>
      <c r="W497" s="53" t="str">
        <f>IF(ISBLANK('Prediction Log'!$M497), "",IF(AND('Prediction Log'!$U497="Y", 'Prediction Log'!$V497="Y"), "Y", "N"))</f>
        <v/>
      </c>
      <c r="X497" s="54" t="str">
        <f>IF(ISBLANK('Prediction Log'!$M497),"",IF('Prediction Log'!$M497='Prediction Log'!$I497, "Y", "N"))</f>
        <v/>
      </c>
      <c r="Y497" s="54" t="str">
        <f>IF(ISBLANK('Prediction Log'!$M497), "", IF('Prediction Log'!$Z497="N", "N", "Y"))</f>
        <v/>
      </c>
      <c r="Z497" s="54" t="str">
        <f>IF(ISBLANK('Prediction Log'!$M497), "",IF('Prediction Log'!$I497&lt;&gt;'Prediction Log'!$M497, "Y",IF(AND('Prediction Log'!$E497&gt;0, 'Prediction Log'!$P497&gt;'Prediction Log'!$E497), "Y", IF(AND('Prediction Log'!$E497&lt;0, 'Prediction Log'!$P497&lt;'Prediction Log'!$E497), "Y", IF('Prediction Log'!$P497='Prediction Log'!$E497, "PUSH", "N")))))</f>
        <v/>
      </c>
      <c r="AA497" s="54" t="str">
        <f>IF(ISBLANK('Prediction Log'!$M497), "",IF(AND('Prediction Log'!$X497="Y", 'Prediction Log'!$Z497="Y"), "Y", "N"))</f>
        <v/>
      </c>
      <c r="AB497" s="53" t="str">
        <f>IF(ISBLANK('Prediction Log'!$M497), "",IF('Prediction Log'!$D497&gt;0, 'Prediction Log'!$P497-'Prediction Log'!$D497, IF('Prediction Log'!$D497&lt;0, -'Prediction Log'!$P497+'Prediction Log'!$D497, "NA")))</f>
        <v/>
      </c>
      <c r="AC497" s="53" t="str">
        <f>IF(ISBLANK('Prediction Log'!$M497), "",ABS('Prediction Log'!$AB497))</f>
        <v/>
      </c>
      <c r="AD497" s="54" t="str">
        <f>IF(ISBLANK('Prediction Log'!$M497), "",IF('Prediction Log'!$E497&gt;0, 'Prediction Log'!$P497-'Prediction Log'!$E497, IF('Prediction Log'!$E497&lt;0, -'Prediction Log'!$P497+'Prediction Log'!$E497, "NA")))</f>
        <v/>
      </c>
      <c r="AE497" s="54" t="str">
        <f>IF(ISBLANK('Prediction Log'!$M497), "",ABS('Prediction Log'!$AD497))</f>
        <v/>
      </c>
    </row>
    <row r="498" spans="1:31" x14ac:dyDescent="0.45">
      <c r="A498" t="str">
        <f>IF(ISBLANK(Games!$B498), "",Games!A498)</f>
        <v/>
      </c>
      <c r="B498" t="str">
        <f>IF(ISBLANK(Games!$B498), "",Games!B498)</f>
        <v/>
      </c>
      <c r="C498" t="str">
        <f>IF(ISBLANK(Games!$B498), "",Games!C498)</f>
        <v/>
      </c>
      <c r="D498" t="str">
        <f>IF(ISBLANK(Games!$B498), "",Games!D498)</f>
        <v/>
      </c>
      <c r="E498" t="str">
        <f>IF(ISBLANK(Games!$B498), "",Games!E498)</f>
        <v/>
      </c>
      <c r="F498" s="30">
        <f>'Calc - Win Probability'!N498</f>
        <v>0</v>
      </c>
      <c r="G498" s="28">
        <f>Games!H498</f>
        <v>0</v>
      </c>
      <c r="H498" s="64" t="str">
        <f>IF(ISBLANK(Games!B498), "", IF('Prediction Log'!$D498&lt;0, 'Prediction Log'!$B498, 'Prediction Log'!$C498))</f>
        <v/>
      </c>
      <c r="I498" s="60" t="str">
        <f>IF(ISBLANK(Games!$B498), "",Games!F498)</f>
        <v/>
      </c>
      <c r="J498" s="60" t="str">
        <f>IF('Prediction Log'!$F498&gt;0.5, 'Prediction Log'!$B498, IF('Prediction Log'!$F498&lt;0.5, 'Prediction Log'!$C498, "PICK"))</f>
        <v/>
      </c>
      <c r="K498" s="62" t="str">
        <f>IF(ISBLANK(Games!B498), "",IF('Prediction Log'!$J498='Prediction Log'!$B498, 'Prediction Log'!$F498, 1-'Prediction Log'!$F498))</f>
        <v/>
      </c>
      <c r="L498" s="28" t="str">
        <f>IF(ISBLANK(Games!$B498), "",Games!I498)</f>
        <v/>
      </c>
      <c r="P498" s="48" t="str">
        <f>IF(ISBLANK('Prediction Log'!$N498), "",'Prediction Log'!$O498-'Prediction Log'!$N498)</f>
        <v/>
      </c>
      <c r="Q498" s="55" t="str">
        <f>IF(ISBLANK('Prediction Log'!$N498), "",IF('Prediction Log'!$M498&lt;&gt;'Prediction Log'!$H498, "Y", IF(AND('Prediction Log'!$M498='Prediction Log'!$H498, ABS((-1*'Prediction Log'!$P498))&gt;ABS('Prediction Log'!$D498)), "Y", IF('Prediction Log'!$D498='Prediction Log'!$P498, "PUSH", "N"))))</f>
        <v/>
      </c>
      <c r="R498" s="56" t="str">
        <f>IF(ISBLANK('Prediction Log'!$M498), "",IF('Prediction Log'!$P498&lt;'Prediction Log'!$D498, "Y", IF('Prediction Log'!$P498='Prediction Log'!$D498, "PUSH", "N")))</f>
        <v/>
      </c>
      <c r="S498" s="56" t="str">
        <f>IF(ISBLANK('Prediction Log'!$M498), "",IF('Prediction Log'!$P498&lt;'Prediction Log'!$E498, "Y", IF('Prediction Log'!$P498='Prediction Log'!$E498, "PUSH", "N")))</f>
        <v/>
      </c>
      <c r="T498" s="66" t="str">
        <f>IF(ISBLANK('Prediction Log'!$M498), "",IF('Prediction Log'!$J498='Prediction Log'!$M498, "Y", "N"))</f>
        <v/>
      </c>
      <c r="U498" s="57" t="str">
        <f>IF(ISBLANK('Prediction Log'!$M498),"",IF('Prediction Log'!$M498='Prediction Log'!$H498, "Y", "N"))</f>
        <v/>
      </c>
      <c r="V498" s="52" t="str">
        <f>IF(ISBLANK('Prediction Log'!$M498), "",IF('Prediction Log'!$H498&lt;&gt;'Prediction Log'!$M498, "Y",IF(AND('Prediction Log'!$D498&gt;0, 'Prediction Log'!$P498&gt;'Prediction Log'!$D498), "Y", IF(AND('Prediction Log'!$D498&lt;0, 'Prediction Log'!$P498&lt;'Prediction Log'!$D498), "Y", IF('Prediction Log'!$P498='Prediction Log'!$D498, "PUSH", "N")))))</f>
        <v/>
      </c>
      <c r="W498" s="53" t="str">
        <f>IF(ISBLANK('Prediction Log'!$M498), "",IF(AND('Prediction Log'!$U498="Y", 'Prediction Log'!$V498="Y"), "Y", "N"))</f>
        <v/>
      </c>
      <c r="X498" s="54" t="str">
        <f>IF(ISBLANK('Prediction Log'!$M498),"",IF('Prediction Log'!$M498='Prediction Log'!$I498, "Y", "N"))</f>
        <v/>
      </c>
      <c r="Y498" s="54" t="str">
        <f>IF(ISBLANK('Prediction Log'!$M498), "", IF('Prediction Log'!$Z498="N", "N", "Y"))</f>
        <v/>
      </c>
      <c r="Z498" s="54" t="str">
        <f>IF(ISBLANK('Prediction Log'!$M498), "",IF('Prediction Log'!$I498&lt;&gt;'Prediction Log'!$M498, "Y",IF(AND('Prediction Log'!$E498&gt;0, 'Prediction Log'!$P498&gt;'Prediction Log'!$E498), "Y", IF(AND('Prediction Log'!$E498&lt;0, 'Prediction Log'!$P498&lt;'Prediction Log'!$E498), "Y", IF('Prediction Log'!$P498='Prediction Log'!$E498, "PUSH", "N")))))</f>
        <v/>
      </c>
      <c r="AA498" s="54" t="str">
        <f>IF(ISBLANK('Prediction Log'!$M498), "",IF(AND('Prediction Log'!$X498="Y", 'Prediction Log'!$Z498="Y"), "Y", "N"))</f>
        <v/>
      </c>
      <c r="AB498" s="53" t="str">
        <f>IF(ISBLANK('Prediction Log'!$M498), "",IF('Prediction Log'!$D498&gt;0, 'Prediction Log'!$P498-'Prediction Log'!$D498, IF('Prediction Log'!$D498&lt;0, -'Prediction Log'!$P498+'Prediction Log'!$D498, "NA")))</f>
        <v/>
      </c>
      <c r="AC498" s="53" t="str">
        <f>IF(ISBLANK('Prediction Log'!$M498), "",ABS('Prediction Log'!$AB498))</f>
        <v/>
      </c>
      <c r="AD498" s="54" t="str">
        <f>IF(ISBLANK('Prediction Log'!$M498), "",IF('Prediction Log'!$E498&gt;0, 'Prediction Log'!$P498-'Prediction Log'!$E498, IF('Prediction Log'!$E498&lt;0, -'Prediction Log'!$P498+'Prediction Log'!$E498, "NA")))</f>
        <v/>
      </c>
      <c r="AE498" s="54" t="str">
        <f>IF(ISBLANK('Prediction Log'!$M498), "",ABS('Prediction Log'!$AD498))</f>
        <v/>
      </c>
    </row>
    <row r="499" spans="1:31" x14ac:dyDescent="0.45">
      <c r="A499" t="str">
        <f>IF(ISBLANK(Games!$B499), "",Games!A499)</f>
        <v/>
      </c>
      <c r="B499" t="str">
        <f>IF(ISBLANK(Games!$B499), "",Games!B499)</f>
        <v/>
      </c>
      <c r="C499" t="str">
        <f>IF(ISBLANK(Games!$B499), "",Games!C499)</f>
        <v/>
      </c>
      <c r="D499" t="str">
        <f>IF(ISBLANK(Games!$B499), "",Games!D499)</f>
        <v/>
      </c>
      <c r="E499" t="str">
        <f>IF(ISBLANK(Games!$B499), "",Games!E499)</f>
        <v/>
      </c>
      <c r="F499" s="30">
        <f>'Calc - Win Probability'!N499</f>
        <v>0</v>
      </c>
      <c r="G499" s="28">
        <f>Games!H499</f>
        <v>0</v>
      </c>
      <c r="H499" s="64" t="str">
        <f>IF(ISBLANK(Games!B499), "", IF('Prediction Log'!$D499&lt;0, 'Prediction Log'!$B499, 'Prediction Log'!$C499))</f>
        <v/>
      </c>
      <c r="I499" s="60" t="str">
        <f>IF(ISBLANK(Games!$B499), "",Games!F499)</f>
        <v/>
      </c>
      <c r="J499" s="60" t="str">
        <f>IF('Prediction Log'!$F499&gt;0.5, 'Prediction Log'!$B499, IF('Prediction Log'!$F499&lt;0.5, 'Prediction Log'!$C499, "PICK"))</f>
        <v/>
      </c>
      <c r="K499" s="62" t="str">
        <f>IF(ISBLANK(Games!B499), "",IF('Prediction Log'!$J499='Prediction Log'!$B499, 'Prediction Log'!$F499, 1-'Prediction Log'!$F499))</f>
        <v/>
      </c>
      <c r="L499" s="28" t="str">
        <f>IF(ISBLANK(Games!$B499), "",Games!I499)</f>
        <v/>
      </c>
      <c r="P499" s="48" t="str">
        <f>IF(ISBLANK('Prediction Log'!$N499), "",'Prediction Log'!$O499-'Prediction Log'!$N499)</f>
        <v/>
      </c>
      <c r="Q499" s="55" t="str">
        <f>IF(ISBLANK('Prediction Log'!$N499), "",IF('Prediction Log'!$M499&lt;&gt;'Prediction Log'!$H499, "Y", IF(AND('Prediction Log'!$M499='Prediction Log'!$H499, ABS((-1*'Prediction Log'!$P499))&gt;ABS('Prediction Log'!$D499)), "Y", IF('Prediction Log'!$D499='Prediction Log'!$P499, "PUSH", "N"))))</f>
        <v/>
      </c>
      <c r="R499" s="56" t="str">
        <f>IF(ISBLANK('Prediction Log'!$M499), "",IF('Prediction Log'!$P499&lt;'Prediction Log'!$D499, "Y", IF('Prediction Log'!$P499='Prediction Log'!$D499, "PUSH", "N")))</f>
        <v/>
      </c>
      <c r="S499" s="56" t="str">
        <f>IF(ISBLANK('Prediction Log'!$M499), "",IF('Prediction Log'!$P499&lt;'Prediction Log'!$E499, "Y", IF('Prediction Log'!$P499='Prediction Log'!$E499, "PUSH", "N")))</f>
        <v/>
      </c>
      <c r="T499" s="66" t="str">
        <f>IF(ISBLANK('Prediction Log'!$M499), "",IF('Prediction Log'!$J499='Prediction Log'!$M499, "Y", "N"))</f>
        <v/>
      </c>
      <c r="U499" s="57" t="str">
        <f>IF(ISBLANK('Prediction Log'!$M499),"",IF('Prediction Log'!$M499='Prediction Log'!$H499, "Y", "N"))</f>
        <v/>
      </c>
      <c r="V499" s="52" t="str">
        <f>IF(ISBLANK('Prediction Log'!$M499), "",IF('Prediction Log'!$H499&lt;&gt;'Prediction Log'!$M499, "Y",IF(AND('Prediction Log'!$D499&gt;0, 'Prediction Log'!$P499&gt;'Prediction Log'!$D499), "Y", IF(AND('Prediction Log'!$D499&lt;0, 'Prediction Log'!$P499&lt;'Prediction Log'!$D499), "Y", IF('Prediction Log'!$P499='Prediction Log'!$D499, "PUSH", "N")))))</f>
        <v/>
      </c>
      <c r="W499" s="53" t="str">
        <f>IF(ISBLANK('Prediction Log'!$M499), "",IF(AND('Prediction Log'!$U499="Y", 'Prediction Log'!$V499="Y"), "Y", "N"))</f>
        <v/>
      </c>
      <c r="X499" s="54" t="str">
        <f>IF(ISBLANK('Prediction Log'!$M499),"",IF('Prediction Log'!$M499='Prediction Log'!$I499, "Y", "N"))</f>
        <v/>
      </c>
      <c r="Y499" s="54" t="str">
        <f>IF(ISBLANK('Prediction Log'!$M499), "", IF('Prediction Log'!$Z499="N", "N", "Y"))</f>
        <v/>
      </c>
      <c r="Z499" s="54" t="str">
        <f>IF(ISBLANK('Prediction Log'!$M499), "",IF('Prediction Log'!$I499&lt;&gt;'Prediction Log'!$M499, "Y",IF(AND('Prediction Log'!$E499&gt;0, 'Prediction Log'!$P499&gt;'Prediction Log'!$E499), "Y", IF(AND('Prediction Log'!$E499&lt;0, 'Prediction Log'!$P499&lt;'Prediction Log'!$E499), "Y", IF('Prediction Log'!$P499='Prediction Log'!$E499, "PUSH", "N")))))</f>
        <v/>
      </c>
      <c r="AA499" s="54" t="str">
        <f>IF(ISBLANK('Prediction Log'!$M499), "",IF(AND('Prediction Log'!$X499="Y", 'Prediction Log'!$Z499="Y"), "Y", "N"))</f>
        <v/>
      </c>
      <c r="AB499" s="53" t="str">
        <f>IF(ISBLANK('Prediction Log'!$M499), "",IF('Prediction Log'!$D499&gt;0, 'Prediction Log'!$P499-'Prediction Log'!$D499, IF('Prediction Log'!$D499&lt;0, -'Prediction Log'!$P499+'Prediction Log'!$D499, "NA")))</f>
        <v/>
      </c>
      <c r="AC499" s="53" t="str">
        <f>IF(ISBLANK('Prediction Log'!$M499), "",ABS('Prediction Log'!$AB499))</f>
        <v/>
      </c>
      <c r="AD499" s="54" t="str">
        <f>IF(ISBLANK('Prediction Log'!$M499), "",IF('Prediction Log'!$E499&gt;0, 'Prediction Log'!$P499-'Prediction Log'!$E499, IF('Prediction Log'!$E499&lt;0, -'Prediction Log'!$P499+'Prediction Log'!$E499, "NA")))</f>
        <v/>
      </c>
      <c r="AE499" s="54" t="str">
        <f>IF(ISBLANK('Prediction Log'!$M499), "",ABS('Prediction Log'!$AD499))</f>
        <v/>
      </c>
    </row>
    <row r="500" spans="1:31" x14ac:dyDescent="0.45">
      <c r="A500" t="str">
        <f>IF(ISBLANK(Games!$B500), "",Games!A500)</f>
        <v/>
      </c>
      <c r="B500" t="str">
        <f>IF(ISBLANK(Games!$B500), "",Games!B500)</f>
        <v/>
      </c>
      <c r="C500" t="str">
        <f>IF(ISBLANK(Games!$B500), "",Games!C500)</f>
        <v/>
      </c>
      <c r="D500" t="str">
        <f>IF(ISBLANK(Games!$B500), "",Games!D500)</f>
        <v/>
      </c>
      <c r="E500" t="str">
        <f>IF(ISBLANK(Games!$B500), "",Games!E500)</f>
        <v/>
      </c>
      <c r="F500" s="30">
        <f>'Calc - Win Probability'!N500</f>
        <v>0</v>
      </c>
      <c r="G500" s="28">
        <f>Games!H500</f>
        <v>0</v>
      </c>
      <c r="H500" s="64" t="str">
        <f>IF(ISBLANK(Games!B500), "", IF('Prediction Log'!$D500&lt;0, 'Prediction Log'!$B500, 'Prediction Log'!$C500))</f>
        <v/>
      </c>
      <c r="I500" s="60" t="str">
        <f>IF(ISBLANK(Games!$B500), "",Games!F500)</f>
        <v/>
      </c>
      <c r="J500" s="60" t="str">
        <f>IF('Prediction Log'!$F500&gt;0.5, 'Prediction Log'!$B500, IF('Prediction Log'!$F500&lt;0.5, 'Prediction Log'!$C500, "PICK"))</f>
        <v/>
      </c>
      <c r="K500" s="62" t="str">
        <f>IF(ISBLANK(Games!B500), "",IF('Prediction Log'!$J500='Prediction Log'!$B500, 'Prediction Log'!$F500, 1-'Prediction Log'!$F500))</f>
        <v/>
      </c>
      <c r="L500" s="28" t="str">
        <f>IF(ISBLANK(Games!$B500), "",Games!I500)</f>
        <v/>
      </c>
      <c r="P500" s="48" t="str">
        <f>IF(ISBLANK('Prediction Log'!$N500), "",'Prediction Log'!$O500-'Prediction Log'!$N500)</f>
        <v/>
      </c>
      <c r="Q500" s="55" t="str">
        <f>IF(ISBLANK('Prediction Log'!$N500), "",IF('Prediction Log'!$M500&lt;&gt;'Prediction Log'!$H500, "Y", IF(AND('Prediction Log'!$M500='Prediction Log'!$H500, ABS((-1*'Prediction Log'!$P500))&gt;ABS('Prediction Log'!$D500)), "Y", IF('Prediction Log'!$D500='Prediction Log'!$P500, "PUSH", "N"))))</f>
        <v/>
      </c>
      <c r="R500" s="56" t="str">
        <f>IF(ISBLANK('Prediction Log'!$M500), "",IF('Prediction Log'!$P500&lt;'Prediction Log'!$D500, "Y", IF('Prediction Log'!$P500='Prediction Log'!$D500, "PUSH", "N")))</f>
        <v/>
      </c>
      <c r="S500" s="56" t="str">
        <f>IF(ISBLANK('Prediction Log'!$M500), "",IF('Prediction Log'!$P500&lt;'Prediction Log'!$E500, "Y", IF('Prediction Log'!$P500='Prediction Log'!$E500, "PUSH", "N")))</f>
        <v/>
      </c>
      <c r="T500" s="66" t="str">
        <f>IF(ISBLANK('Prediction Log'!$M500), "",IF('Prediction Log'!$J500='Prediction Log'!$M500, "Y", "N"))</f>
        <v/>
      </c>
      <c r="U500" s="57" t="str">
        <f>IF(ISBLANK('Prediction Log'!$M500),"",IF('Prediction Log'!$M500='Prediction Log'!$H500, "Y", "N"))</f>
        <v/>
      </c>
      <c r="V500" s="52" t="str">
        <f>IF(ISBLANK('Prediction Log'!$M500), "",IF('Prediction Log'!$H500&lt;&gt;'Prediction Log'!$M500, "Y",IF(AND('Prediction Log'!$D500&gt;0, 'Prediction Log'!$P500&gt;'Prediction Log'!$D500), "Y", IF(AND('Prediction Log'!$D500&lt;0, 'Prediction Log'!$P500&lt;'Prediction Log'!$D500), "Y", IF('Prediction Log'!$P500='Prediction Log'!$D500, "PUSH", "N")))))</f>
        <v/>
      </c>
      <c r="W500" s="53" t="str">
        <f>IF(ISBLANK('Prediction Log'!$M500), "",IF(AND('Prediction Log'!$U500="Y", 'Prediction Log'!$V500="Y"), "Y", "N"))</f>
        <v/>
      </c>
      <c r="X500" s="54" t="str">
        <f>IF(ISBLANK('Prediction Log'!$M500),"",IF('Prediction Log'!$M500='Prediction Log'!$I500, "Y", "N"))</f>
        <v/>
      </c>
      <c r="Y500" s="54" t="str">
        <f>IF(ISBLANK('Prediction Log'!$M500), "", IF('Prediction Log'!$Z500="N", "N", "Y"))</f>
        <v/>
      </c>
      <c r="Z500" s="54" t="str">
        <f>IF(ISBLANK('Prediction Log'!$M500), "",IF('Prediction Log'!$I500&lt;&gt;'Prediction Log'!$M500, "Y",IF(AND('Prediction Log'!$E500&gt;0, 'Prediction Log'!$P500&gt;'Prediction Log'!$E500), "Y", IF(AND('Prediction Log'!$E500&lt;0, 'Prediction Log'!$P500&lt;'Prediction Log'!$E500), "Y", IF('Prediction Log'!$P500='Prediction Log'!$E500, "PUSH", "N")))))</f>
        <v/>
      </c>
      <c r="AA500" s="54" t="str">
        <f>IF(ISBLANK('Prediction Log'!$M500), "",IF(AND('Prediction Log'!$X500="Y", 'Prediction Log'!$Z500="Y"), "Y", "N"))</f>
        <v/>
      </c>
      <c r="AB500" s="53" t="str">
        <f>IF(ISBLANK('Prediction Log'!$M500), "",IF('Prediction Log'!$D500&gt;0, 'Prediction Log'!$P500-'Prediction Log'!$D500, IF('Prediction Log'!$D500&lt;0, -'Prediction Log'!$P500+'Prediction Log'!$D500, "NA")))</f>
        <v/>
      </c>
      <c r="AC500" s="53" t="str">
        <f>IF(ISBLANK('Prediction Log'!$M500), "",ABS('Prediction Log'!$AB500))</f>
        <v/>
      </c>
      <c r="AD500" s="54" t="str">
        <f>IF(ISBLANK('Prediction Log'!$M500), "",IF('Prediction Log'!$E500&gt;0, 'Prediction Log'!$P500-'Prediction Log'!$E500, IF('Prediction Log'!$E500&lt;0, -'Prediction Log'!$P500+'Prediction Log'!$E500, "NA")))</f>
        <v/>
      </c>
      <c r="AE500" s="54" t="str">
        <f>IF(ISBLANK('Prediction Log'!$M500), "",ABS('Prediction Log'!$AD500))</f>
        <v/>
      </c>
    </row>
    <row r="501" spans="1:31" x14ac:dyDescent="0.45">
      <c r="A501" t="str">
        <f>IF(ISBLANK(Games!$B501), "",Games!A501)</f>
        <v/>
      </c>
      <c r="B501" t="str">
        <f>IF(ISBLANK(Games!$B501), "",Games!B501)</f>
        <v/>
      </c>
      <c r="C501" t="str">
        <f>IF(ISBLANK(Games!$B501), "",Games!C501)</f>
        <v/>
      </c>
      <c r="D501" t="str">
        <f>IF(ISBLANK(Games!$B501), "",Games!D501)</f>
        <v/>
      </c>
      <c r="E501" t="str">
        <f>IF(ISBLANK(Games!$B501), "",Games!E501)</f>
        <v/>
      </c>
      <c r="F501" s="30">
        <f>'Calc - Win Probability'!N501</f>
        <v>0</v>
      </c>
      <c r="G501" s="28">
        <f>Games!H501</f>
        <v>0</v>
      </c>
      <c r="H501" s="64" t="str">
        <f>IF(ISBLANK(Games!B501), "", IF('Prediction Log'!$D501&lt;0, 'Prediction Log'!$B501, 'Prediction Log'!$C501))</f>
        <v/>
      </c>
      <c r="I501" s="60" t="str">
        <f>IF(ISBLANK(Games!$B501), "",Games!F501)</f>
        <v/>
      </c>
      <c r="J501" s="60" t="str">
        <f>IF('Prediction Log'!$F501&gt;0.5, 'Prediction Log'!$B501, IF('Prediction Log'!$F501&lt;0.5, 'Prediction Log'!$C501, "PICK"))</f>
        <v/>
      </c>
      <c r="K501" s="62" t="str">
        <f>IF(ISBLANK(Games!B501), "",IF('Prediction Log'!$J501='Prediction Log'!$B501, 'Prediction Log'!$F501, 1-'Prediction Log'!$F501))</f>
        <v/>
      </c>
      <c r="L501" s="28" t="str">
        <f>IF(ISBLANK(Games!$B501), "",Games!I501)</f>
        <v/>
      </c>
      <c r="P501" s="48" t="str">
        <f>IF(ISBLANK('Prediction Log'!$N501), "",'Prediction Log'!$O501-'Prediction Log'!$N501)</f>
        <v/>
      </c>
      <c r="Q501" s="55" t="str">
        <f>IF(ISBLANK('Prediction Log'!$N501), "",IF('Prediction Log'!$M501&lt;&gt;'Prediction Log'!$H501, "Y", IF(AND('Prediction Log'!$M501='Prediction Log'!$H501, ABS((-1*'Prediction Log'!$P501))&gt;ABS('Prediction Log'!$D501)), "Y", IF('Prediction Log'!$D501='Prediction Log'!$P501, "PUSH", "N"))))</f>
        <v/>
      </c>
      <c r="R501" s="56" t="str">
        <f>IF(ISBLANK('Prediction Log'!$M501), "",IF('Prediction Log'!$P501&lt;'Prediction Log'!$D501, "Y", IF('Prediction Log'!$P501='Prediction Log'!$D501, "PUSH", "N")))</f>
        <v/>
      </c>
      <c r="S501" s="56" t="str">
        <f>IF(ISBLANK('Prediction Log'!$M501), "",IF('Prediction Log'!$P501&lt;'Prediction Log'!$E501, "Y", IF('Prediction Log'!$P501='Prediction Log'!$E501, "PUSH", "N")))</f>
        <v/>
      </c>
      <c r="T501" s="66" t="str">
        <f>IF(ISBLANK('Prediction Log'!$M501), "",IF('Prediction Log'!$J501='Prediction Log'!$M501, "Y", "N"))</f>
        <v/>
      </c>
      <c r="U501" s="57" t="str">
        <f>IF(ISBLANK('Prediction Log'!$M501),"",IF('Prediction Log'!$M501='Prediction Log'!$H501, "Y", "N"))</f>
        <v/>
      </c>
      <c r="V501" s="52" t="str">
        <f>IF(ISBLANK('Prediction Log'!$M501), "",IF('Prediction Log'!$H501&lt;&gt;'Prediction Log'!$M501, "Y",IF(AND('Prediction Log'!$D501&gt;0, 'Prediction Log'!$P501&gt;'Prediction Log'!$D501), "Y", IF(AND('Prediction Log'!$D501&lt;0, 'Prediction Log'!$P501&lt;'Prediction Log'!$D501), "Y", IF('Prediction Log'!$P501='Prediction Log'!$D501, "PUSH", "N")))))</f>
        <v/>
      </c>
      <c r="W501" s="53" t="str">
        <f>IF(ISBLANK('Prediction Log'!$M501), "",IF(AND('Prediction Log'!$U501="Y", 'Prediction Log'!$V501="Y"), "Y", "N"))</f>
        <v/>
      </c>
      <c r="X501" s="54" t="str">
        <f>IF(ISBLANK('Prediction Log'!$M501),"",IF('Prediction Log'!$M501='Prediction Log'!$I501, "Y", "N"))</f>
        <v/>
      </c>
      <c r="Y501" s="54" t="str">
        <f>IF(ISBLANK('Prediction Log'!$M501), "", IF('Prediction Log'!$Z501="N", "N", "Y"))</f>
        <v/>
      </c>
      <c r="Z501" s="54" t="str">
        <f>IF(ISBLANK('Prediction Log'!$M501), "",IF('Prediction Log'!$I501&lt;&gt;'Prediction Log'!$M501, "Y",IF(AND('Prediction Log'!$E501&gt;0, 'Prediction Log'!$P501&gt;'Prediction Log'!$E501), "Y", IF(AND('Prediction Log'!$E501&lt;0, 'Prediction Log'!$P501&lt;'Prediction Log'!$E501), "Y", IF('Prediction Log'!$P501='Prediction Log'!$E501, "PUSH", "N")))))</f>
        <v/>
      </c>
      <c r="AA501" s="54" t="str">
        <f>IF(ISBLANK('Prediction Log'!$M501), "",IF(AND('Prediction Log'!$X501="Y", 'Prediction Log'!$Z501="Y"), "Y", "N"))</f>
        <v/>
      </c>
      <c r="AB501" s="53" t="str">
        <f>IF(ISBLANK('Prediction Log'!$M501), "",IF('Prediction Log'!$D501&gt;0, 'Prediction Log'!$P501-'Prediction Log'!$D501, IF('Prediction Log'!$D501&lt;0, -'Prediction Log'!$P501+'Prediction Log'!$D501, "NA")))</f>
        <v/>
      </c>
      <c r="AC501" s="53" t="str">
        <f>IF(ISBLANK('Prediction Log'!$M501), "",ABS('Prediction Log'!$AB501))</f>
        <v/>
      </c>
      <c r="AD501" s="54" t="str">
        <f>IF(ISBLANK('Prediction Log'!$M501), "",IF('Prediction Log'!$E501&gt;0, 'Prediction Log'!$P501-'Prediction Log'!$E501, IF('Prediction Log'!$E501&lt;0, -'Prediction Log'!$P501+'Prediction Log'!$E501, "NA")))</f>
        <v/>
      </c>
      <c r="AE501" s="54" t="str">
        <f>IF(ISBLANK('Prediction Log'!$M501), "",ABS('Prediction Log'!$AD501))</f>
        <v/>
      </c>
    </row>
    <row r="502" spans="1:31" x14ac:dyDescent="0.45">
      <c r="A502" t="str">
        <f>IF(ISBLANK(Games!$B502), "",Games!A502)</f>
        <v/>
      </c>
      <c r="B502" t="str">
        <f>IF(ISBLANK(Games!$B502), "",Games!B502)</f>
        <v/>
      </c>
      <c r="C502" t="str">
        <f>IF(ISBLANK(Games!$B502), "",Games!C502)</f>
        <v/>
      </c>
      <c r="D502" t="str">
        <f>IF(ISBLANK(Games!$B502), "",Games!D502)</f>
        <v/>
      </c>
      <c r="E502" t="str">
        <f>IF(ISBLANK(Games!$B502), "",Games!E502)</f>
        <v/>
      </c>
      <c r="F502" s="30">
        <f>'Calc - Win Probability'!N502</f>
        <v>0</v>
      </c>
      <c r="G502" s="28">
        <f>Games!H502</f>
        <v>0</v>
      </c>
      <c r="H502" s="64" t="str">
        <f>IF(ISBLANK(Games!B502), "", IF('Prediction Log'!$D502&lt;0, 'Prediction Log'!$B502, 'Prediction Log'!$C502))</f>
        <v/>
      </c>
      <c r="I502" s="60" t="str">
        <f>IF(ISBLANK(Games!$B502), "",Games!F502)</f>
        <v/>
      </c>
      <c r="J502" s="60" t="str">
        <f>IF('Prediction Log'!$F502&gt;0.5, 'Prediction Log'!$B502, IF('Prediction Log'!$F502&lt;0.5, 'Prediction Log'!$C502, "PICK"))</f>
        <v/>
      </c>
      <c r="K502" s="62" t="str">
        <f>IF(ISBLANK(Games!B502), "",IF('Prediction Log'!$J502='Prediction Log'!$B502, 'Prediction Log'!$F502, 1-'Prediction Log'!$F502))</f>
        <v/>
      </c>
      <c r="L502" s="28" t="str">
        <f>IF(ISBLANK(Games!$B502), "",Games!I502)</f>
        <v/>
      </c>
      <c r="P502" s="48" t="str">
        <f>IF(ISBLANK('Prediction Log'!$N502), "",'Prediction Log'!$O502-'Prediction Log'!$N502)</f>
        <v/>
      </c>
      <c r="Q502" s="55" t="str">
        <f>IF(ISBLANK('Prediction Log'!$N502), "",IF('Prediction Log'!$M502&lt;&gt;'Prediction Log'!$H502, "Y", IF(AND('Prediction Log'!$M502='Prediction Log'!$H502, ABS((-1*'Prediction Log'!$P502))&gt;ABS('Prediction Log'!$D502)), "Y", IF('Prediction Log'!$D502='Prediction Log'!$P502, "PUSH", "N"))))</f>
        <v/>
      </c>
      <c r="R502" s="56" t="str">
        <f>IF(ISBLANK('Prediction Log'!$M502), "",IF('Prediction Log'!$P502&lt;'Prediction Log'!$D502, "Y", IF('Prediction Log'!$P502='Prediction Log'!$D502, "PUSH", "N")))</f>
        <v/>
      </c>
      <c r="S502" s="56" t="str">
        <f>IF(ISBLANK('Prediction Log'!$M502), "",IF('Prediction Log'!$P502&lt;'Prediction Log'!$E502, "Y", IF('Prediction Log'!$P502='Prediction Log'!$E502, "PUSH", "N")))</f>
        <v/>
      </c>
      <c r="T502" s="66" t="str">
        <f>IF(ISBLANK('Prediction Log'!$M502), "",IF('Prediction Log'!$J502='Prediction Log'!$M502, "Y", "N"))</f>
        <v/>
      </c>
      <c r="U502" s="57" t="str">
        <f>IF(ISBLANK('Prediction Log'!$M502),"",IF('Prediction Log'!$M502='Prediction Log'!$H502, "Y", "N"))</f>
        <v/>
      </c>
      <c r="V502" s="52" t="str">
        <f>IF(ISBLANK('Prediction Log'!$M502), "",IF('Prediction Log'!$H502&lt;&gt;'Prediction Log'!$M502, "Y",IF(AND('Prediction Log'!$D502&gt;0, 'Prediction Log'!$P502&gt;'Prediction Log'!$D502), "Y", IF(AND('Prediction Log'!$D502&lt;0, 'Prediction Log'!$P502&lt;'Prediction Log'!$D502), "Y", IF('Prediction Log'!$P502='Prediction Log'!$D502, "PUSH", "N")))))</f>
        <v/>
      </c>
      <c r="W502" s="53" t="str">
        <f>IF(ISBLANK('Prediction Log'!$M502), "",IF(AND('Prediction Log'!$U502="Y", 'Prediction Log'!$V502="Y"), "Y", "N"))</f>
        <v/>
      </c>
      <c r="X502" s="54" t="str">
        <f>IF(ISBLANK('Prediction Log'!$M502),"",IF('Prediction Log'!$M502='Prediction Log'!$I502, "Y", "N"))</f>
        <v/>
      </c>
      <c r="Y502" s="54" t="str">
        <f>IF(ISBLANK('Prediction Log'!$M502), "", IF('Prediction Log'!$Z502="N", "N", "Y"))</f>
        <v/>
      </c>
      <c r="Z502" s="54" t="str">
        <f>IF(ISBLANK('Prediction Log'!$M502), "",IF('Prediction Log'!$I502&lt;&gt;'Prediction Log'!$M502, "Y",IF(AND('Prediction Log'!$E502&gt;0, 'Prediction Log'!$P502&gt;'Prediction Log'!$E502), "Y", IF(AND('Prediction Log'!$E502&lt;0, 'Prediction Log'!$P502&lt;'Prediction Log'!$E502), "Y", IF('Prediction Log'!$P502='Prediction Log'!$E502, "PUSH", "N")))))</f>
        <v/>
      </c>
      <c r="AA502" s="54" t="str">
        <f>IF(ISBLANK('Prediction Log'!$M502), "",IF(AND('Prediction Log'!$X502="Y", 'Prediction Log'!$Z502="Y"), "Y", "N"))</f>
        <v/>
      </c>
      <c r="AB502" s="53" t="str">
        <f>IF(ISBLANK('Prediction Log'!$M502), "",IF('Prediction Log'!$D502&gt;0, 'Prediction Log'!$P502-'Prediction Log'!$D502, IF('Prediction Log'!$D502&lt;0, -'Prediction Log'!$P502+'Prediction Log'!$D502, "NA")))</f>
        <v/>
      </c>
      <c r="AC502" s="53" t="str">
        <f>IF(ISBLANK('Prediction Log'!$M502), "",ABS('Prediction Log'!$AB502))</f>
        <v/>
      </c>
      <c r="AD502" s="54" t="str">
        <f>IF(ISBLANK('Prediction Log'!$M502), "",IF('Prediction Log'!$E502&gt;0, 'Prediction Log'!$P502-'Prediction Log'!$E502, IF('Prediction Log'!$E502&lt;0, -'Prediction Log'!$P502+'Prediction Log'!$E502, "NA")))</f>
        <v/>
      </c>
      <c r="AE502" s="54" t="str">
        <f>IF(ISBLANK('Prediction Log'!$M502), "",ABS('Prediction Log'!$AD502))</f>
        <v/>
      </c>
    </row>
    <row r="503" spans="1:31" x14ac:dyDescent="0.45">
      <c r="A503" t="str">
        <f>IF(ISBLANK(Games!$B503), "",Games!A503)</f>
        <v/>
      </c>
      <c r="B503" t="str">
        <f>IF(ISBLANK(Games!$B503), "",Games!B503)</f>
        <v/>
      </c>
      <c r="C503" t="str">
        <f>IF(ISBLANK(Games!$B503), "",Games!C503)</f>
        <v/>
      </c>
      <c r="D503" t="str">
        <f>IF(ISBLANK(Games!$B503), "",Games!D503)</f>
        <v/>
      </c>
      <c r="E503" t="str">
        <f>IF(ISBLANK(Games!$B503), "",Games!E503)</f>
        <v/>
      </c>
      <c r="F503" s="30">
        <f>'Calc - Win Probability'!N503</f>
        <v>0</v>
      </c>
      <c r="G503" s="28">
        <f>Games!H503</f>
        <v>0</v>
      </c>
      <c r="H503" s="64" t="str">
        <f>IF(ISBLANK(Games!B503), "", IF('Prediction Log'!$D503&lt;0, 'Prediction Log'!$B503, 'Prediction Log'!$C503))</f>
        <v/>
      </c>
      <c r="I503" s="60" t="str">
        <f>IF(ISBLANK(Games!$B503), "",Games!F503)</f>
        <v/>
      </c>
      <c r="J503" s="60" t="str">
        <f>IF('Prediction Log'!$F503&gt;0.5, 'Prediction Log'!$B503, IF('Prediction Log'!$F503&lt;0.5, 'Prediction Log'!$C503, "PICK"))</f>
        <v/>
      </c>
      <c r="K503" s="62" t="str">
        <f>IF(ISBLANK(Games!B503), "",IF('Prediction Log'!$J503='Prediction Log'!$B503, 'Prediction Log'!$F503, 1-'Prediction Log'!$F503))</f>
        <v/>
      </c>
      <c r="L503" s="28" t="str">
        <f>IF(ISBLANK(Games!$B503), "",Games!I503)</f>
        <v/>
      </c>
      <c r="P503" s="48" t="str">
        <f>IF(ISBLANK('Prediction Log'!$N503), "",'Prediction Log'!$O503-'Prediction Log'!$N503)</f>
        <v/>
      </c>
      <c r="Q503" s="55" t="str">
        <f>IF(ISBLANK('Prediction Log'!$N503), "",IF('Prediction Log'!$M503&lt;&gt;'Prediction Log'!$H503, "Y", IF(AND('Prediction Log'!$M503='Prediction Log'!$H503, ABS((-1*'Prediction Log'!$P503))&gt;ABS('Prediction Log'!$D503)), "Y", IF('Prediction Log'!$D503='Prediction Log'!$P503, "PUSH", "N"))))</f>
        <v/>
      </c>
      <c r="R503" s="56" t="str">
        <f>IF(ISBLANK('Prediction Log'!$M503), "",IF('Prediction Log'!$P503&lt;'Prediction Log'!$D503, "Y", IF('Prediction Log'!$P503='Prediction Log'!$D503, "PUSH", "N")))</f>
        <v/>
      </c>
      <c r="S503" s="56" t="str">
        <f>IF(ISBLANK('Prediction Log'!$M503), "",IF('Prediction Log'!$P503&lt;'Prediction Log'!$E503, "Y", IF('Prediction Log'!$P503='Prediction Log'!$E503, "PUSH", "N")))</f>
        <v/>
      </c>
      <c r="T503" s="66" t="str">
        <f>IF(ISBLANK('Prediction Log'!$M503), "",IF('Prediction Log'!$J503='Prediction Log'!$M503, "Y", "N"))</f>
        <v/>
      </c>
      <c r="U503" s="57" t="str">
        <f>IF(ISBLANK('Prediction Log'!$M503),"",IF('Prediction Log'!$M503='Prediction Log'!$H503, "Y", "N"))</f>
        <v/>
      </c>
      <c r="V503" s="52" t="str">
        <f>IF(ISBLANK('Prediction Log'!$M503), "",IF('Prediction Log'!$H503&lt;&gt;'Prediction Log'!$M503, "Y",IF(AND('Prediction Log'!$D503&gt;0, 'Prediction Log'!$P503&gt;'Prediction Log'!$D503), "Y", IF(AND('Prediction Log'!$D503&lt;0, 'Prediction Log'!$P503&lt;'Prediction Log'!$D503), "Y", IF('Prediction Log'!$P503='Prediction Log'!$D503, "PUSH", "N")))))</f>
        <v/>
      </c>
      <c r="W503" s="53" t="str">
        <f>IF(ISBLANK('Prediction Log'!$M503), "",IF(AND('Prediction Log'!$U503="Y", 'Prediction Log'!$V503="Y"), "Y", "N"))</f>
        <v/>
      </c>
      <c r="X503" s="54" t="str">
        <f>IF(ISBLANK('Prediction Log'!$M503),"",IF('Prediction Log'!$M503='Prediction Log'!$I503, "Y", "N"))</f>
        <v/>
      </c>
      <c r="Y503" s="54" t="str">
        <f>IF(ISBLANK('Prediction Log'!$M503), "", IF('Prediction Log'!$Z503="N", "N", "Y"))</f>
        <v/>
      </c>
      <c r="Z503" s="54" t="str">
        <f>IF(ISBLANK('Prediction Log'!$M503), "",IF('Prediction Log'!$I503&lt;&gt;'Prediction Log'!$M503, "Y",IF(AND('Prediction Log'!$E503&gt;0, 'Prediction Log'!$P503&gt;'Prediction Log'!$E503), "Y", IF(AND('Prediction Log'!$E503&lt;0, 'Prediction Log'!$P503&lt;'Prediction Log'!$E503), "Y", IF('Prediction Log'!$P503='Prediction Log'!$E503, "PUSH", "N")))))</f>
        <v/>
      </c>
      <c r="AA503" s="54" t="str">
        <f>IF(ISBLANK('Prediction Log'!$M503), "",IF(AND('Prediction Log'!$X503="Y", 'Prediction Log'!$Z503="Y"), "Y", "N"))</f>
        <v/>
      </c>
      <c r="AB503" s="53" t="str">
        <f>IF(ISBLANK('Prediction Log'!$M503), "",IF('Prediction Log'!$D503&gt;0, 'Prediction Log'!$P503-'Prediction Log'!$D503, IF('Prediction Log'!$D503&lt;0, -'Prediction Log'!$P503+'Prediction Log'!$D503, "NA")))</f>
        <v/>
      </c>
      <c r="AC503" s="53" t="str">
        <f>IF(ISBLANK('Prediction Log'!$M503), "",ABS('Prediction Log'!$AB503))</f>
        <v/>
      </c>
      <c r="AD503" s="54" t="str">
        <f>IF(ISBLANK('Prediction Log'!$M503), "",IF('Prediction Log'!$E503&gt;0, 'Prediction Log'!$P503-'Prediction Log'!$E503, IF('Prediction Log'!$E503&lt;0, -'Prediction Log'!$P503+'Prediction Log'!$E503, "NA")))</f>
        <v/>
      </c>
      <c r="AE503" s="54" t="str">
        <f>IF(ISBLANK('Prediction Log'!$M503), "",ABS('Prediction Log'!$AD503))</f>
        <v/>
      </c>
    </row>
    <row r="504" spans="1:31" x14ac:dyDescent="0.45">
      <c r="A504" t="str">
        <f>IF(ISBLANK(Games!$B504), "",Games!A504)</f>
        <v/>
      </c>
      <c r="B504" t="str">
        <f>IF(ISBLANK(Games!$B504), "",Games!B504)</f>
        <v/>
      </c>
      <c r="C504" t="str">
        <f>IF(ISBLANK(Games!$B504), "",Games!C504)</f>
        <v/>
      </c>
      <c r="D504" t="str">
        <f>IF(ISBLANK(Games!$B504), "",Games!D504)</f>
        <v/>
      </c>
      <c r="E504" t="str">
        <f>IF(ISBLANK(Games!$B504), "",Games!E504)</f>
        <v/>
      </c>
      <c r="F504" s="30">
        <f>'Calc - Win Probability'!N504</f>
        <v>0</v>
      </c>
      <c r="G504" s="28">
        <f>Games!H504</f>
        <v>0</v>
      </c>
      <c r="H504" s="64" t="str">
        <f>IF(ISBLANK(Games!B504), "", IF('Prediction Log'!$D504&lt;0, 'Prediction Log'!$B504, 'Prediction Log'!$C504))</f>
        <v/>
      </c>
      <c r="I504" s="60" t="str">
        <f>IF(ISBLANK(Games!$B504), "",Games!F504)</f>
        <v/>
      </c>
      <c r="J504" s="60" t="str">
        <f>IF('Prediction Log'!$F504&gt;0.5, 'Prediction Log'!$B504, IF('Prediction Log'!$F504&lt;0.5, 'Prediction Log'!$C504, "PICK"))</f>
        <v/>
      </c>
      <c r="K504" s="62" t="str">
        <f>IF(ISBLANK(Games!B504), "",IF('Prediction Log'!$J504='Prediction Log'!$B504, 'Prediction Log'!$F504, 1-'Prediction Log'!$F504))</f>
        <v/>
      </c>
      <c r="L504" s="28" t="str">
        <f>IF(ISBLANK(Games!$B504), "",Games!I504)</f>
        <v/>
      </c>
      <c r="P504" s="48" t="str">
        <f>IF(ISBLANK('Prediction Log'!$N504), "",'Prediction Log'!$O504-'Prediction Log'!$N504)</f>
        <v/>
      </c>
      <c r="Q504" s="55" t="str">
        <f>IF(ISBLANK('Prediction Log'!$N504), "",IF('Prediction Log'!$M504&lt;&gt;'Prediction Log'!$H504, "Y", IF(AND('Prediction Log'!$M504='Prediction Log'!$H504, ABS((-1*'Prediction Log'!$P504))&gt;ABS('Prediction Log'!$D504)), "Y", IF('Prediction Log'!$D504='Prediction Log'!$P504, "PUSH", "N"))))</f>
        <v/>
      </c>
      <c r="R504" s="56" t="str">
        <f>IF(ISBLANK('Prediction Log'!$M504), "",IF('Prediction Log'!$P504&lt;'Prediction Log'!$D504, "Y", IF('Prediction Log'!$P504='Prediction Log'!$D504, "PUSH", "N")))</f>
        <v/>
      </c>
      <c r="S504" s="56" t="str">
        <f>IF(ISBLANK('Prediction Log'!$M504), "",IF('Prediction Log'!$P504&lt;'Prediction Log'!$E504, "Y", IF('Prediction Log'!$P504='Prediction Log'!$E504, "PUSH", "N")))</f>
        <v/>
      </c>
      <c r="T504" s="66" t="str">
        <f>IF(ISBLANK('Prediction Log'!$M504), "",IF('Prediction Log'!$J504='Prediction Log'!$M504, "Y", "N"))</f>
        <v/>
      </c>
      <c r="U504" s="57" t="str">
        <f>IF(ISBLANK('Prediction Log'!$M504),"",IF('Prediction Log'!$M504='Prediction Log'!$H504, "Y", "N"))</f>
        <v/>
      </c>
      <c r="V504" s="52" t="str">
        <f>IF(ISBLANK('Prediction Log'!$M504), "",IF('Prediction Log'!$H504&lt;&gt;'Prediction Log'!$M504, "Y",IF(AND('Prediction Log'!$D504&gt;0, 'Prediction Log'!$P504&gt;'Prediction Log'!$D504), "Y", IF(AND('Prediction Log'!$D504&lt;0, 'Prediction Log'!$P504&lt;'Prediction Log'!$D504), "Y", IF('Prediction Log'!$P504='Prediction Log'!$D504, "PUSH", "N")))))</f>
        <v/>
      </c>
      <c r="W504" s="53" t="str">
        <f>IF(ISBLANK('Prediction Log'!$M504), "",IF(AND('Prediction Log'!$U504="Y", 'Prediction Log'!$V504="Y"), "Y", "N"))</f>
        <v/>
      </c>
      <c r="X504" s="54" t="str">
        <f>IF(ISBLANK('Prediction Log'!$M504),"",IF('Prediction Log'!$M504='Prediction Log'!$I504, "Y", "N"))</f>
        <v/>
      </c>
      <c r="Y504" s="54" t="str">
        <f>IF(ISBLANK('Prediction Log'!$M504), "", IF('Prediction Log'!$Z504="N", "N", "Y"))</f>
        <v/>
      </c>
      <c r="Z504" s="54" t="str">
        <f>IF(ISBLANK('Prediction Log'!$M504), "",IF('Prediction Log'!$I504&lt;&gt;'Prediction Log'!$M504, "Y",IF(AND('Prediction Log'!$E504&gt;0, 'Prediction Log'!$P504&gt;'Prediction Log'!$E504), "Y", IF(AND('Prediction Log'!$E504&lt;0, 'Prediction Log'!$P504&lt;'Prediction Log'!$E504), "Y", IF('Prediction Log'!$P504='Prediction Log'!$E504, "PUSH", "N")))))</f>
        <v/>
      </c>
      <c r="AA504" s="54" t="str">
        <f>IF(ISBLANK('Prediction Log'!$M504), "",IF(AND('Prediction Log'!$X504="Y", 'Prediction Log'!$Z504="Y"), "Y", "N"))</f>
        <v/>
      </c>
      <c r="AB504" s="53" t="str">
        <f>IF(ISBLANK('Prediction Log'!$M504), "",IF('Prediction Log'!$D504&gt;0, 'Prediction Log'!$P504-'Prediction Log'!$D504, IF('Prediction Log'!$D504&lt;0, -'Prediction Log'!$P504+'Prediction Log'!$D504, "NA")))</f>
        <v/>
      </c>
      <c r="AC504" s="53" t="str">
        <f>IF(ISBLANK('Prediction Log'!$M504), "",ABS('Prediction Log'!$AB504))</f>
        <v/>
      </c>
      <c r="AD504" s="54" t="str">
        <f>IF(ISBLANK('Prediction Log'!$M504), "",IF('Prediction Log'!$E504&gt;0, 'Prediction Log'!$P504-'Prediction Log'!$E504, IF('Prediction Log'!$E504&lt;0, -'Prediction Log'!$P504+'Prediction Log'!$E504, "NA")))</f>
        <v/>
      </c>
      <c r="AE504" s="54" t="str">
        <f>IF(ISBLANK('Prediction Log'!$M504), "",ABS('Prediction Log'!$AD504))</f>
        <v/>
      </c>
    </row>
    <row r="505" spans="1:31" x14ac:dyDescent="0.45">
      <c r="A505" t="str">
        <f>IF(ISBLANK(Games!$B505), "",Games!A505)</f>
        <v/>
      </c>
      <c r="B505" t="str">
        <f>IF(ISBLANK(Games!$B505), "",Games!B505)</f>
        <v/>
      </c>
      <c r="C505" t="str">
        <f>IF(ISBLANK(Games!$B505), "",Games!C505)</f>
        <v/>
      </c>
      <c r="D505" t="str">
        <f>IF(ISBLANK(Games!$B505), "",Games!D505)</f>
        <v/>
      </c>
      <c r="E505" t="str">
        <f>IF(ISBLANK(Games!$B505), "",Games!E505)</f>
        <v/>
      </c>
      <c r="F505" s="30">
        <f>'Calc - Win Probability'!N505</f>
        <v>0</v>
      </c>
      <c r="G505" s="28">
        <f>Games!H505</f>
        <v>0</v>
      </c>
      <c r="H505" s="64" t="str">
        <f>IF(ISBLANK(Games!B505), "", IF('Prediction Log'!$D505&lt;0, 'Prediction Log'!$B505, 'Prediction Log'!$C505))</f>
        <v/>
      </c>
      <c r="I505" s="60" t="str">
        <f>IF(ISBLANK(Games!$B505), "",Games!F505)</f>
        <v/>
      </c>
      <c r="J505" s="60" t="str">
        <f>IF('Prediction Log'!$F505&gt;0.5, 'Prediction Log'!$B505, IF('Prediction Log'!$F505&lt;0.5, 'Prediction Log'!$C505, "PICK"))</f>
        <v/>
      </c>
      <c r="K505" s="62" t="str">
        <f>IF(ISBLANK(Games!B505), "",IF('Prediction Log'!$J505='Prediction Log'!$B505, 'Prediction Log'!$F505, 1-'Prediction Log'!$F505))</f>
        <v/>
      </c>
      <c r="L505" s="28" t="str">
        <f>IF(ISBLANK(Games!$B505), "",Games!I505)</f>
        <v/>
      </c>
      <c r="P505" s="48" t="str">
        <f>IF(ISBLANK('Prediction Log'!$N505), "",'Prediction Log'!$O505-'Prediction Log'!$N505)</f>
        <v/>
      </c>
      <c r="Q505" s="55" t="str">
        <f>IF(ISBLANK('Prediction Log'!$N505), "",IF('Prediction Log'!$M505&lt;&gt;'Prediction Log'!$H505, "Y", IF(AND('Prediction Log'!$M505='Prediction Log'!$H505, ABS((-1*'Prediction Log'!$P505))&gt;ABS('Prediction Log'!$D505)), "Y", IF('Prediction Log'!$D505='Prediction Log'!$P505, "PUSH", "N"))))</f>
        <v/>
      </c>
      <c r="R505" s="56" t="str">
        <f>IF(ISBLANK('Prediction Log'!$M505), "",IF('Prediction Log'!$P505&lt;'Prediction Log'!$D505, "Y", IF('Prediction Log'!$P505='Prediction Log'!$D505, "PUSH", "N")))</f>
        <v/>
      </c>
      <c r="S505" s="56" t="str">
        <f>IF(ISBLANK('Prediction Log'!$M505), "",IF('Prediction Log'!$P505&lt;'Prediction Log'!$E505, "Y", IF('Prediction Log'!$P505='Prediction Log'!$E505, "PUSH", "N")))</f>
        <v/>
      </c>
      <c r="T505" s="66" t="str">
        <f>IF(ISBLANK('Prediction Log'!$M505), "",IF('Prediction Log'!$J505='Prediction Log'!$M505, "Y", "N"))</f>
        <v/>
      </c>
      <c r="U505" s="57" t="str">
        <f>IF(ISBLANK('Prediction Log'!$M505),"",IF('Prediction Log'!$M505='Prediction Log'!$H505, "Y", "N"))</f>
        <v/>
      </c>
      <c r="V505" s="52" t="str">
        <f>IF(ISBLANK('Prediction Log'!$M505), "",IF('Prediction Log'!$H505&lt;&gt;'Prediction Log'!$M505, "Y",IF(AND('Prediction Log'!$D505&gt;0, 'Prediction Log'!$P505&gt;'Prediction Log'!$D505), "Y", IF(AND('Prediction Log'!$D505&lt;0, 'Prediction Log'!$P505&lt;'Prediction Log'!$D505), "Y", IF('Prediction Log'!$P505='Prediction Log'!$D505, "PUSH", "N")))))</f>
        <v/>
      </c>
      <c r="W505" s="53" t="str">
        <f>IF(ISBLANK('Prediction Log'!$M505), "",IF(AND('Prediction Log'!$U505="Y", 'Prediction Log'!$V505="Y"), "Y", "N"))</f>
        <v/>
      </c>
      <c r="X505" s="54" t="str">
        <f>IF(ISBLANK('Prediction Log'!$M505),"",IF('Prediction Log'!$M505='Prediction Log'!$I505, "Y", "N"))</f>
        <v/>
      </c>
      <c r="Y505" s="54" t="str">
        <f>IF(ISBLANK('Prediction Log'!$M505), "", IF('Prediction Log'!$Z505="N", "N", "Y"))</f>
        <v/>
      </c>
      <c r="Z505" s="54" t="str">
        <f>IF(ISBLANK('Prediction Log'!$M505), "",IF('Prediction Log'!$I505&lt;&gt;'Prediction Log'!$M505, "Y",IF(AND('Prediction Log'!$E505&gt;0, 'Prediction Log'!$P505&gt;'Prediction Log'!$E505), "Y", IF(AND('Prediction Log'!$E505&lt;0, 'Prediction Log'!$P505&lt;'Prediction Log'!$E505), "Y", IF('Prediction Log'!$P505='Prediction Log'!$E505, "PUSH", "N")))))</f>
        <v/>
      </c>
      <c r="AA505" s="54" t="str">
        <f>IF(ISBLANK('Prediction Log'!$M505), "",IF(AND('Prediction Log'!$X505="Y", 'Prediction Log'!$Z505="Y"), "Y", "N"))</f>
        <v/>
      </c>
      <c r="AB505" s="53" t="str">
        <f>IF(ISBLANK('Prediction Log'!$M505), "",IF('Prediction Log'!$D505&gt;0, 'Prediction Log'!$P505-'Prediction Log'!$D505, IF('Prediction Log'!$D505&lt;0, -'Prediction Log'!$P505+'Prediction Log'!$D505, "NA")))</f>
        <v/>
      </c>
      <c r="AC505" s="53" t="str">
        <f>IF(ISBLANK('Prediction Log'!$M505), "",ABS('Prediction Log'!$AB505))</f>
        <v/>
      </c>
      <c r="AD505" s="54" t="str">
        <f>IF(ISBLANK('Prediction Log'!$M505), "",IF('Prediction Log'!$E505&gt;0, 'Prediction Log'!$P505-'Prediction Log'!$E505, IF('Prediction Log'!$E505&lt;0, -'Prediction Log'!$P505+'Prediction Log'!$E505, "NA")))</f>
        <v/>
      </c>
      <c r="AE505" s="54" t="str">
        <f>IF(ISBLANK('Prediction Log'!$M505), "",ABS('Prediction Log'!$AD505))</f>
        <v/>
      </c>
    </row>
    <row r="506" spans="1:31" x14ac:dyDescent="0.45">
      <c r="A506" t="str">
        <f>IF(ISBLANK(Games!$B506), "",Games!A506)</f>
        <v/>
      </c>
      <c r="B506" t="str">
        <f>IF(ISBLANK(Games!$B506), "",Games!B506)</f>
        <v/>
      </c>
      <c r="C506" t="str">
        <f>IF(ISBLANK(Games!$B506), "",Games!C506)</f>
        <v/>
      </c>
      <c r="D506" t="str">
        <f>IF(ISBLANK(Games!$B506), "",Games!D506)</f>
        <v/>
      </c>
      <c r="E506" t="str">
        <f>IF(ISBLANK(Games!$B506), "",Games!E506)</f>
        <v/>
      </c>
      <c r="F506" s="30">
        <f>'Calc - Win Probability'!N506</f>
        <v>0</v>
      </c>
      <c r="G506" s="28">
        <f>Games!H506</f>
        <v>0</v>
      </c>
      <c r="H506" s="64" t="str">
        <f>IF(ISBLANK(Games!B506), "", IF('Prediction Log'!$D506&lt;0, 'Prediction Log'!$B506, 'Prediction Log'!$C506))</f>
        <v/>
      </c>
      <c r="I506" s="60" t="str">
        <f>IF(ISBLANK(Games!$B506), "",Games!F506)</f>
        <v/>
      </c>
      <c r="J506" s="60" t="str">
        <f>IF('Prediction Log'!$F506&gt;0.5, 'Prediction Log'!$B506, IF('Prediction Log'!$F506&lt;0.5, 'Prediction Log'!$C506, "PICK"))</f>
        <v/>
      </c>
      <c r="K506" s="62" t="str">
        <f>IF(ISBLANK(Games!B506), "",IF('Prediction Log'!$J506='Prediction Log'!$B506, 'Prediction Log'!$F506, 1-'Prediction Log'!$F506))</f>
        <v/>
      </c>
      <c r="L506" s="28" t="str">
        <f>IF(ISBLANK(Games!$B506), "",Games!I506)</f>
        <v/>
      </c>
      <c r="P506" s="48" t="str">
        <f>IF(ISBLANK('Prediction Log'!$N506), "",'Prediction Log'!$O506-'Prediction Log'!$N506)</f>
        <v/>
      </c>
      <c r="Q506" s="55" t="str">
        <f>IF(ISBLANK('Prediction Log'!$N506), "",IF('Prediction Log'!$M506&lt;&gt;'Prediction Log'!$H506, "Y", IF(AND('Prediction Log'!$M506='Prediction Log'!$H506, ABS((-1*'Prediction Log'!$P506))&gt;ABS('Prediction Log'!$D506)), "Y", IF('Prediction Log'!$D506='Prediction Log'!$P506, "PUSH", "N"))))</f>
        <v/>
      </c>
      <c r="R506" s="56" t="str">
        <f>IF(ISBLANK('Prediction Log'!$M506), "",IF('Prediction Log'!$P506&lt;'Prediction Log'!$D506, "Y", IF('Prediction Log'!$P506='Prediction Log'!$D506, "PUSH", "N")))</f>
        <v/>
      </c>
      <c r="S506" s="56" t="str">
        <f>IF(ISBLANK('Prediction Log'!$M506), "",IF('Prediction Log'!$P506&lt;'Prediction Log'!$E506, "Y", IF('Prediction Log'!$P506='Prediction Log'!$E506, "PUSH", "N")))</f>
        <v/>
      </c>
      <c r="T506" s="66" t="str">
        <f>IF(ISBLANK('Prediction Log'!$M506), "",IF('Prediction Log'!$J506='Prediction Log'!$M506, "Y", "N"))</f>
        <v/>
      </c>
      <c r="U506" s="57" t="str">
        <f>IF(ISBLANK('Prediction Log'!$M506),"",IF('Prediction Log'!$M506='Prediction Log'!$H506, "Y", "N"))</f>
        <v/>
      </c>
      <c r="V506" s="52" t="str">
        <f>IF(ISBLANK('Prediction Log'!$M506), "",IF('Prediction Log'!$H506&lt;&gt;'Prediction Log'!$M506, "Y",IF(AND('Prediction Log'!$D506&gt;0, 'Prediction Log'!$P506&gt;'Prediction Log'!$D506), "Y", IF(AND('Prediction Log'!$D506&lt;0, 'Prediction Log'!$P506&lt;'Prediction Log'!$D506), "Y", IF('Prediction Log'!$P506='Prediction Log'!$D506, "PUSH", "N")))))</f>
        <v/>
      </c>
      <c r="W506" s="53" t="str">
        <f>IF(ISBLANK('Prediction Log'!$M506), "",IF(AND('Prediction Log'!$U506="Y", 'Prediction Log'!$V506="Y"), "Y", "N"))</f>
        <v/>
      </c>
      <c r="X506" s="54" t="str">
        <f>IF(ISBLANK('Prediction Log'!$M506),"",IF('Prediction Log'!$M506='Prediction Log'!$I506, "Y", "N"))</f>
        <v/>
      </c>
      <c r="Y506" s="54" t="str">
        <f>IF(ISBLANK('Prediction Log'!$M506), "", IF('Prediction Log'!$Z506="N", "N", "Y"))</f>
        <v/>
      </c>
      <c r="Z506" s="54" t="str">
        <f>IF(ISBLANK('Prediction Log'!$M506), "",IF('Prediction Log'!$I506&lt;&gt;'Prediction Log'!$M506, "Y",IF(AND('Prediction Log'!$E506&gt;0, 'Prediction Log'!$P506&gt;'Prediction Log'!$E506), "Y", IF(AND('Prediction Log'!$E506&lt;0, 'Prediction Log'!$P506&lt;'Prediction Log'!$E506), "Y", IF('Prediction Log'!$P506='Prediction Log'!$E506, "PUSH", "N")))))</f>
        <v/>
      </c>
      <c r="AA506" s="54" t="str">
        <f>IF(ISBLANK('Prediction Log'!$M506), "",IF(AND('Prediction Log'!$X506="Y", 'Prediction Log'!$Z506="Y"), "Y", "N"))</f>
        <v/>
      </c>
      <c r="AB506" s="53" t="str">
        <f>IF(ISBLANK('Prediction Log'!$M506), "",IF('Prediction Log'!$D506&gt;0, 'Prediction Log'!$P506-'Prediction Log'!$D506, IF('Prediction Log'!$D506&lt;0, -'Prediction Log'!$P506+'Prediction Log'!$D506, "NA")))</f>
        <v/>
      </c>
      <c r="AC506" s="53" t="str">
        <f>IF(ISBLANK('Prediction Log'!$M506), "",ABS('Prediction Log'!$AB506))</f>
        <v/>
      </c>
      <c r="AD506" s="54" t="str">
        <f>IF(ISBLANK('Prediction Log'!$M506), "",IF('Prediction Log'!$E506&gt;0, 'Prediction Log'!$P506-'Prediction Log'!$E506, IF('Prediction Log'!$E506&lt;0, -'Prediction Log'!$P506+'Prediction Log'!$E506, "NA")))</f>
        <v/>
      </c>
      <c r="AE506" s="54" t="str">
        <f>IF(ISBLANK('Prediction Log'!$M506), "",ABS('Prediction Log'!$AD506))</f>
        <v/>
      </c>
    </row>
    <row r="507" spans="1:31" x14ac:dyDescent="0.45">
      <c r="A507" t="str">
        <f>IF(ISBLANK(Games!$B507), "",Games!A507)</f>
        <v/>
      </c>
      <c r="B507" t="str">
        <f>IF(ISBLANK(Games!$B507), "",Games!B507)</f>
        <v/>
      </c>
      <c r="C507" t="str">
        <f>IF(ISBLANK(Games!$B507), "",Games!C507)</f>
        <v/>
      </c>
      <c r="D507" t="str">
        <f>IF(ISBLANK(Games!$B507), "",Games!D507)</f>
        <v/>
      </c>
      <c r="E507" t="str">
        <f>IF(ISBLANK(Games!$B507), "",Games!E507)</f>
        <v/>
      </c>
      <c r="F507" s="30">
        <f>'Calc - Win Probability'!N507</f>
        <v>0</v>
      </c>
      <c r="G507" s="28">
        <f>Games!H507</f>
        <v>0</v>
      </c>
      <c r="H507" s="64" t="str">
        <f>IF(ISBLANK(Games!B507), "", IF('Prediction Log'!$D507&lt;0, 'Prediction Log'!$B507, 'Prediction Log'!$C507))</f>
        <v/>
      </c>
      <c r="I507" s="60" t="str">
        <f>IF(ISBLANK(Games!$B507), "",Games!F507)</f>
        <v/>
      </c>
      <c r="J507" s="60" t="str">
        <f>IF('Prediction Log'!$F507&gt;0.5, 'Prediction Log'!$B507, IF('Prediction Log'!$F507&lt;0.5, 'Prediction Log'!$C507, "PICK"))</f>
        <v/>
      </c>
      <c r="K507" s="62" t="str">
        <f>IF(ISBLANK(Games!B507), "",IF('Prediction Log'!$J507='Prediction Log'!$B507, 'Prediction Log'!$F507, 1-'Prediction Log'!$F507))</f>
        <v/>
      </c>
      <c r="L507" s="28" t="str">
        <f>IF(ISBLANK(Games!$B507), "",Games!I507)</f>
        <v/>
      </c>
      <c r="P507" s="48" t="str">
        <f>IF(ISBLANK('Prediction Log'!$N507), "",'Prediction Log'!$O507-'Prediction Log'!$N507)</f>
        <v/>
      </c>
      <c r="Q507" s="55" t="str">
        <f>IF(ISBLANK('Prediction Log'!$N507), "",IF('Prediction Log'!$M507&lt;&gt;'Prediction Log'!$H507, "Y", IF(AND('Prediction Log'!$M507='Prediction Log'!$H507, ABS((-1*'Prediction Log'!$P507))&gt;ABS('Prediction Log'!$D507)), "Y", IF('Prediction Log'!$D507='Prediction Log'!$P507, "PUSH", "N"))))</f>
        <v/>
      </c>
      <c r="R507" s="56" t="str">
        <f>IF(ISBLANK('Prediction Log'!$M507), "",IF('Prediction Log'!$P507&lt;'Prediction Log'!$D507, "Y", IF('Prediction Log'!$P507='Prediction Log'!$D507, "PUSH", "N")))</f>
        <v/>
      </c>
      <c r="S507" s="56" t="str">
        <f>IF(ISBLANK('Prediction Log'!$M507), "",IF('Prediction Log'!$P507&lt;'Prediction Log'!$E507, "Y", IF('Prediction Log'!$P507='Prediction Log'!$E507, "PUSH", "N")))</f>
        <v/>
      </c>
      <c r="T507" s="66" t="str">
        <f>IF(ISBLANK('Prediction Log'!$M507), "",IF('Prediction Log'!$J507='Prediction Log'!$M507, "Y", "N"))</f>
        <v/>
      </c>
      <c r="U507" s="57" t="str">
        <f>IF(ISBLANK('Prediction Log'!$M507),"",IF('Prediction Log'!$M507='Prediction Log'!$H507, "Y", "N"))</f>
        <v/>
      </c>
      <c r="V507" s="52" t="str">
        <f>IF(ISBLANK('Prediction Log'!$M507), "",IF('Prediction Log'!$H507&lt;&gt;'Prediction Log'!$M507, "Y",IF(AND('Prediction Log'!$D507&gt;0, 'Prediction Log'!$P507&gt;'Prediction Log'!$D507), "Y", IF(AND('Prediction Log'!$D507&lt;0, 'Prediction Log'!$P507&lt;'Prediction Log'!$D507), "Y", IF('Prediction Log'!$P507='Prediction Log'!$D507, "PUSH", "N")))))</f>
        <v/>
      </c>
      <c r="W507" s="53" t="str">
        <f>IF(ISBLANK('Prediction Log'!$M507), "",IF(AND('Prediction Log'!$U507="Y", 'Prediction Log'!$V507="Y"), "Y", "N"))</f>
        <v/>
      </c>
      <c r="X507" s="54" t="str">
        <f>IF(ISBLANK('Prediction Log'!$M507),"",IF('Prediction Log'!$M507='Prediction Log'!$I507, "Y", "N"))</f>
        <v/>
      </c>
      <c r="Y507" s="54" t="str">
        <f>IF(ISBLANK('Prediction Log'!$M507), "", IF('Prediction Log'!$Z507="N", "N", "Y"))</f>
        <v/>
      </c>
      <c r="Z507" s="54" t="str">
        <f>IF(ISBLANK('Prediction Log'!$M507), "",IF('Prediction Log'!$I507&lt;&gt;'Prediction Log'!$M507, "Y",IF(AND('Prediction Log'!$E507&gt;0, 'Prediction Log'!$P507&gt;'Prediction Log'!$E507), "Y", IF(AND('Prediction Log'!$E507&lt;0, 'Prediction Log'!$P507&lt;'Prediction Log'!$E507), "Y", IF('Prediction Log'!$P507='Prediction Log'!$E507, "PUSH", "N")))))</f>
        <v/>
      </c>
      <c r="AA507" s="54" t="str">
        <f>IF(ISBLANK('Prediction Log'!$M507), "",IF(AND('Prediction Log'!$X507="Y", 'Prediction Log'!$Z507="Y"), "Y", "N"))</f>
        <v/>
      </c>
      <c r="AB507" s="53" t="str">
        <f>IF(ISBLANK('Prediction Log'!$M507), "",IF('Prediction Log'!$D507&gt;0, 'Prediction Log'!$P507-'Prediction Log'!$D507, IF('Prediction Log'!$D507&lt;0, -'Prediction Log'!$P507+'Prediction Log'!$D507, "NA")))</f>
        <v/>
      </c>
      <c r="AC507" s="53" t="str">
        <f>IF(ISBLANK('Prediction Log'!$M507), "",ABS('Prediction Log'!$AB507))</f>
        <v/>
      </c>
      <c r="AD507" s="54" t="str">
        <f>IF(ISBLANK('Prediction Log'!$M507), "",IF('Prediction Log'!$E507&gt;0, 'Prediction Log'!$P507-'Prediction Log'!$E507, IF('Prediction Log'!$E507&lt;0, -'Prediction Log'!$P507+'Prediction Log'!$E507, "NA")))</f>
        <v/>
      </c>
      <c r="AE507" s="54" t="str">
        <f>IF(ISBLANK('Prediction Log'!$M507), "",ABS('Prediction Log'!$AD507))</f>
        <v/>
      </c>
    </row>
    <row r="508" spans="1:31" x14ac:dyDescent="0.45">
      <c r="A508" t="str">
        <f>IF(ISBLANK(Games!$B508), "",Games!A508)</f>
        <v/>
      </c>
      <c r="B508" t="str">
        <f>IF(ISBLANK(Games!$B508), "",Games!B508)</f>
        <v/>
      </c>
      <c r="C508" t="str">
        <f>IF(ISBLANK(Games!$B508), "",Games!C508)</f>
        <v/>
      </c>
      <c r="D508" t="str">
        <f>IF(ISBLANK(Games!$B508), "",Games!D508)</f>
        <v/>
      </c>
      <c r="E508" t="str">
        <f>IF(ISBLANK(Games!$B508), "",Games!E508)</f>
        <v/>
      </c>
      <c r="F508" s="30">
        <f>'Calc - Win Probability'!N508</f>
        <v>0</v>
      </c>
      <c r="G508" s="28">
        <f>Games!H508</f>
        <v>0</v>
      </c>
      <c r="H508" s="64" t="str">
        <f>IF(ISBLANK(Games!B508), "", IF('Prediction Log'!$D508&lt;0, 'Prediction Log'!$B508, 'Prediction Log'!$C508))</f>
        <v/>
      </c>
      <c r="I508" s="60" t="str">
        <f>IF(ISBLANK(Games!$B508), "",Games!F508)</f>
        <v/>
      </c>
      <c r="J508" s="60" t="str">
        <f>IF('Prediction Log'!$F508&gt;0.5, 'Prediction Log'!$B508, IF('Prediction Log'!$F508&lt;0.5, 'Prediction Log'!$C508, "PICK"))</f>
        <v/>
      </c>
      <c r="K508" s="62" t="str">
        <f>IF(ISBLANK(Games!B508), "",IF('Prediction Log'!$J508='Prediction Log'!$B508, 'Prediction Log'!$F508, 1-'Prediction Log'!$F508))</f>
        <v/>
      </c>
      <c r="L508" s="28" t="str">
        <f>IF(ISBLANK(Games!$B508), "",Games!I508)</f>
        <v/>
      </c>
      <c r="P508" s="48" t="str">
        <f>IF(ISBLANK('Prediction Log'!$N508), "",'Prediction Log'!$O508-'Prediction Log'!$N508)</f>
        <v/>
      </c>
      <c r="Q508" s="55" t="str">
        <f>IF(ISBLANK('Prediction Log'!$N508), "",IF('Prediction Log'!$M508&lt;&gt;'Prediction Log'!$H508, "Y", IF(AND('Prediction Log'!$M508='Prediction Log'!$H508, ABS((-1*'Prediction Log'!$P508))&gt;ABS('Prediction Log'!$D508)), "Y", IF('Prediction Log'!$D508='Prediction Log'!$P508, "PUSH", "N"))))</f>
        <v/>
      </c>
      <c r="R508" s="56" t="str">
        <f>IF(ISBLANK('Prediction Log'!$M508), "",IF('Prediction Log'!$P508&lt;'Prediction Log'!$D508, "Y", IF('Prediction Log'!$P508='Prediction Log'!$D508, "PUSH", "N")))</f>
        <v/>
      </c>
      <c r="S508" s="56" t="str">
        <f>IF(ISBLANK('Prediction Log'!$M508), "",IF('Prediction Log'!$P508&lt;'Prediction Log'!$E508, "Y", IF('Prediction Log'!$P508='Prediction Log'!$E508, "PUSH", "N")))</f>
        <v/>
      </c>
      <c r="T508" s="66" t="str">
        <f>IF(ISBLANK('Prediction Log'!$M508), "",IF('Prediction Log'!$J508='Prediction Log'!$M508, "Y", "N"))</f>
        <v/>
      </c>
      <c r="U508" s="57" t="str">
        <f>IF(ISBLANK('Prediction Log'!$M508),"",IF('Prediction Log'!$M508='Prediction Log'!$H508, "Y", "N"))</f>
        <v/>
      </c>
      <c r="V508" s="52" t="str">
        <f>IF(ISBLANK('Prediction Log'!$M508), "",IF('Prediction Log'!$H508&lt;&gt;'Prediction Log'!$M508, "Y",IF(AND('Prediction Log'!$D508&gt;0, 'Prediction Log'!$P508&gt;'Prediction Log'!$D508), "Y", IF(AND('Prediction Log'!$D508&lt;0, 'Prediction Log'!$P508&lt;'Prediction Log'!$D508), "Y", IF('Prediction Log'!$P508='Prediction Log'!$D508, "PUSH", "N")))))</f>
        <v/>
      </c>
      <c r="W508" s="53" t="str">
        <f>IF(ISBLANK('Prediction Log'!$M508), "",IF(AND('Prediction Log'!$U508="Y", 'Prediction Log'!$V508="Y"), "Y", "N"))</f>
        <v/>
      </c>
      <c r="X508" s="54" t="str">
        <f>IF(ISBLANK('Prediction Log'!$M508),"",IF('Prediction Log'!$M508='Prediction Log'!$I508, "Y", "N"))</f>
        <v/>
      </c>
      <c r="Y508" s="54" t="str">
        <f>IF(ISBLANK('Prediction Log'!$M508), "", IF('Prediction Log'!$Z508="N", "N", "Y"))</f>
        <v/>
      </c>
      <c r="Z508" s="54" t="str">
        <f>IF(ISBLANK('Prediction Log'!$M508), "",IF('Prediction Log'!$I508&lt;&gt;'Prediction Log'!$M508, "Y",IF(AND('Prediction Log'!$E508&gt;0, 'Prediction Log'!$P508&gt;'Prediction Log'!$E508), "Y", IF(AND('Prediction Log'!$E508&lt;0, 'Prediction Log'!$P508&lt;'Prediction Log'!$E508), "Y", IF('Prediction Log'!$P508='Prediction Log'!$E508, "PUSH", "N")))))</f>
        <v/>
      </c>
      <c r="AA508" s="54" t="str">
        <f>IF(ISBLANK('Prediction Log'!$M508), "",IF(AND('Prediction Log'!$X508="Y", 'Prediction Log'!$Z508="Y"), "Y", "N"))</f>
        <v/>
      </c>
      <c r="AB508" s="53" t="str">
        <f>IF(ISBLANK('Prediction Log'!$M508), "",IF('Prediction Log'!$D508&gt;0, 'Prediction Log'!$P508-'Prediction Log'!$D508, IF('Prediction Log'!$D508&lt;0, -'Prediction Log'!$P508+'Prediction Log'!$D508, "NA")))</f>
        <v/>
      </c>
      <c r="AC508" s="53" t="str">
        <f>IF(ISBLANK('Prediction Log'!$M508), "",ABS('Prediction Log'!$AB508))</f>
        <v/>
      </c>
      <c r="AD508" s="54" t="str">
        <f>IF(ISBLANK('Prediction Log'!$M508), "",IF('Prediction Log'!$E508&gt;0, 'Prediction Log'!$P508-'Prediction Log'!$E508, IF('Prediction Log'!$E508&lt;0, -'Prediction Log'!$P508+'Prediction Log'!$E508, "NA")))</f>
        <v/>
      </c>
      <c r="AE508" s="54" t="str">
        <f>IF(ISBLANK('Prediction Log'!$M508), "",ABS('Prediction Log'!$AD508))</f>
        <v/>
      </c>
    </row>
    <row r="509" spans="1:31" x14ac:dyDescent="0.45">
      <c r="A509" t="str">
        <f>IF(ISBLANK(Games!$B509), "",Games!A509)</f>
        <v/>
      </c>
      <c r="B509" t="str">
        <f>IF(ISBLANK(Games!$B509), "",Games!B509)</f>
        <v/>
      </c>
      <c r="C509" t="str">
        <f>IF(ISBLANK(Games!$B509), "",Games!C509)</f>
        <v/>
      </c>
      <c r="D509" t="str">
        <f>IF(ISBLANK(Games!$B509), "",Games!D509)</f>
        <v/>
      </c>
      <c r="E509" t="str">
        <f>IF(ISBLANK(Games!$B509), "",Games!E509)</f>
        <v/>
      </c>
      <c r="F509" s="30">
        <f>'Calc - Win Probability'!N509</f>
        <v>0</v>
      </c>
      <c r="G509" s="28">
        <f>Games!H509</f>
        <v>0</v>
      </c>
      <c r="H509" s="64" t="str">
        <f>IF(ISBLANK(Games!B509), "", IF('Prediction Log'!$D509&lt;0, 'Prediction Log'!$B509, 'Prediction Log'!$C509))</f>
        <v/>
      </c>
      <c r="I509" s="60" t="str">
        <f>IF(ISBLANK(Games!$B509), "",Games!F509)</f>
        <v/>
      </c>
      <c r="J509" s="60" t="str">
        <f>IF('Prediction Log'!$F509&gt;0.5, 'Prediction Log'!$B509, IF('Prediction Log'!$F509&lt;0.5, 'Prediction Log'!$C509, "PICK"))</f>
        <v/>
      </c>
      <c r="K509" s="62" t="str">
        <f>IF(ISBLANK(Games!B509), "",IF('Prediction Log'!$J509='Prediction Log'!$B509, 'Prediction Log'!$F509, 1-'Prediction Log'!$F509))</f>
        <v/>
      </c>
      <c r="L509" s="28" t="str">
        <f>IF(ISBLANK(Games!$B509), "",Games!I509)</f>
        <v/>
      </c>
      <c r="P509" s="48" t="str">
        <f>IF(ISBLANK('Prediction Log'!$N509), "",'Prediction Log'!$O509-'Prediction Log'!$N509)</f>
        <v/>
      </c>
      <c r="Q509" s="55" t="str">
        <f>IF(ISBLANK('Prediction Log'!$N509), "",IF('Prediction Log'!$M509&lt;&gt;'Prediction Log'!$H509, "Y", IF(AND('Prediction Log'!$M509='Prediction Log'!$H509, ABS((-1*'Prediction Log'!$P509))&gt;ABS('Prediction Log'!$D509)), "Y", IF('Prediction Log'!$D509='Prediction Log'!$P509, "PUSH", "N"))))</f>
        <v/>
      </c>
      <c r="R509" s="56" t="str">
        <f>IF(ISBLANK('Prediction Log'!$M509), "",IF('Prediction Log'!$P509&lt;'Prediction Log'!$D509, "Y", IF('Prediction Log'!$P509='Prediction Log'!$D509, "PUSH", "N")))</f>
        <v/>
      </c>
      <c r="S509" s="56" t="str">
        <f>IF(ISBLANK('Prediction Log'!$M509), "",IF('Prediction Log'!$P509&lt;'Prediction Log'!$E509, "Y", IF('Prediction Log'!$P509='Prediction Log'!$E509, "PUSH", "N")))</f>
        <v/>
      </c>
      <c r="T509" s="66" t="str">
        <f>IF(ISBLANK('Prediction Log'!$M509), "",IF('Prediction Log'!$J509='Prediction Log'!$M509, "Y", "N"))</f>
        <v/>
      </c>
      <c r="U509" s="57" t="str">
        <f>IF(ISBLANK('Prediction Log'!$M509),"",IF('Prediction Log'!$M509='Prediction Log'!$H509, "Y", "N"))</f>
        <v/>
      </c>
      <c r="V509" s="52" t="str">
        <f>IF(ISBLANK('Prediction Log'!$M509), "",IF('Prediction Log'!$H509&lt;&gt;'Prediction Log'!$M509, "Y",IF(AND('Prediction Log'!$D509&gt;0, 'Prediction Log'!$P509&gt;'Prediction Log'!$D509), "Y", IF(AND('Prediction Log'!$D509&lt;0, 'Prediction Log'!$P509&lt;'Prediction Log'!$D509), "Y", IF('Prediction Log'!$P509='Prediction Log'!$D509, "PUSH", "N")))))</f>
        <v/>
      </c>
      <c r="W509" s="53" t="str">
        <f>IF(ISBLANK('Prediction Log'!$M509), "",IF(AND('Prediction Log'!$U509="Y", 'Prediction Log'!$V509="Y"), "Y", "N"))</f>
        <v/>
      </c>
      <c r="X509" s="54" t="str">
        <f>IF(ISBLANK('Prediction Log'!$M509),"",IF('Prediction Log'!$M509='Prediction Log'!$I509, "Y", "N"))</f>
        <v/>
      </c>
      <c r="Y509" s="54" t="str">
        <f>IF(ISBLANK('Prediction Log'!$M509), "", IF('Prediction Log'!$Z509="N", "N", "Y"))</f>
        <v/>
      </c>
      <c r="Z509" s="54" t="str">
        <f>IF(ISBLANK('Prediction Log'!$M509), "",IF('Prediction Log'!$I509&lt;&gt;'Prediction Log'!$M509, "Y",IF(AND('Prediction Log'!$E509&gt;0, 'Prediction Log'!$P509&gt;'Prediction Log'!$E509), "Y", IF(AND('Prediction Log'!$E509&lt;0, 'Prediction Log'!$P509&lt;'Prediction Log'!$E509), "Y", IF('Prediction Log'!$P509='Prediction Log'!$E509, "PUSH", "N")))))</f>
        <v/>
      </c>
      <c r="AA509" s="54" t="str">
        <f>IF(ISBLANK('Prediction Log'!$M509), "",IF(AND('Prediction Log'!$X509="Y", 'Prediction Log'!$Z509="Y"), "Y", "N"))</f>
        <v/>
      </c>
      <c r="AB509" s="53" t="str">
        <f>IF(ISBLANK('Prediction Log'!$M509), "",IF('Prediction Log'!$D509&gt;0, 'Prediction Log'!$P509-'Prediction Log'!$D509, IF('Prediction Log'!$D509&lt;0, -'Prediction Log'!$P509+'Prediction Log'!$D509, "NA")))</f>
        <v/>
      </c>
      <c r="AC509" s="53" t="str">
        <f>IF(ISBLANK('Prediction Log'!$M509), "",ABS('Prediction Log'!$AB509))</f>
        <v/>
      </c>
      <c r="AD509" s="54" t="str">
        <f>IF(ISBLANK('Prediction Log'!$M509), "",IF('Prediction Log'!$E509&gt;0, 'Prediction Log'!$P509-'Prediction Log'!$E509, IF('Prediction Log'!$E509&lt;0, -'Prediction Log'!$P509+'Prediction Log'!$E509, "NA")))</f>
        <v/>
      </c>
      <c r="AE509" s="54" t="str">
        <f>IF(ISBLANK('Prediction Log'!$M509), "",ABS('Prediction Log'!$AD509))</f>
        <v/>
      </c>
    </row>
    <row r="510" spans="1:31" x14ac:dyDescent="0.45">
      <c r="A510" t="str">
        <f>IF(ISBLANK(Games!$B510), "",Games!A510)</f>
        <v/>
      </c>
      <c r="B510" t="str">
        <f>IF(ISBLANK(Games!$B510), "",Games!B510)</f>
        <v/>
      </c>
      <c r="C510" t="str">
        <f>IF(ISBLANK(Games!$B510), "",Games!C510)</f>
        <v/>
      </c>
      <c r="D510" t="str">
        <f>IF(ISBLANK(Games!$B510), "",Games!D510)</f>
        <v/>
      </c>
      <c r="E510" t="str">
        <f>IF(ISBLANK(Games!$B510), "",Games!E510)</f>
        <v/>
      </c>
      <c r="F510" s="30">
        <f>'Calc - Win Probability'!N510</f>
        <v>0</v>
      </c>
      <c r="G510" s="28">
        <f>Games!H510</f>
        <v>0</v>
      </c>
      <c r="H510" s="64" t="str">
        <f>IF(ISBLANK(Games!B510), "", IF('Prediction Log'!$D510&lt;0, 'Prediction Log'!$B510, 'Prediction Log'!$C510))</f>
        <v/>
      </c>
      <c r="I510" s="60" t="str">
        <f>IF(ISBLANK(Games!$B510), "",Games!F510)</f>
        <v/>
      </c>
      <c r="J510" s="60" t="str">
        <f>IF('Prediction Log'!$F510&gt;0.5, 'Prediction Log'!$B510, IF('Prediction Log'!$F510&lt;0.5, 'Prediction Log'!$C510, "PICK"))</f>
        <v/>
      </c>
      <c r="K510" s="62" t="str">
        <f>IF(ISBLANK(Games!B510), "",IF('Prediction Log'!$J510='Prediction Log'!$B510, 'Prediction Log'!$F510, 1-'Prediction Log'!$F510))</f>
        <v/>
      </c>
      <c r="L510" s="28" t="str">
        <f>IF(ISBLANK(Games!$B510), "",Games!I510)</f>
        <v/>
      </c>
      <c r="P510" s="48" t="str">
        <f>IF(ISBLANK('Prediction Log'!$N510), "",'Prediction Log'!$O510-'Prediction Log'!$N510)</f>
        <v/>
      </c>
      <c r="Q510" s="55" t="str">
        <f>IF(ISBLANK('Prediction Log'!$N510), "",IF('Prediction Log'!$M510&lt;&gt;'Prediction Log'!$H510, "Y", IF(AND('Prediction Log'!$M510='Prediction Log'!$H510, ABS((-1*'Prediction Log'!$P510))&gt;ABS('Prediction Log'!$D510)), "Y", IF('Prediction Log'!$D510='Prediction Log'!$P510, "PUSH", "N"))))</f>
        <v/>
      </c>
      <c r="R510" s="56" t="str">
        <f>IF(ISBLANK('Prediction Log'!$M510), "",IF('Prediction Log'!$P510&lt;'Prediction Log'!$D510, "Y", IF('Prediction Log'!$P510='Prediction Log'!$D510, "PUSH", "N")))</f>
        <v/>
      </c>
      <c r="S510" s="56" t="str">
        <f>IF(ISBLANK('Prediction Log'!$M510), "",IF('Prediction Log'!$P510&lt;'Prediction Log'!$E510, "Y", IF('Prediction Log'!$P510='Prediction Log'!$E510, "PUSH", "N")))</f>
        <v/>
      </c>
      <c r="T510" s="66" t="str">
        <f>IF(ISBLANK('Prediction Log'!$M510), "",IF('Prediction Log'!$J510='Prediction Log'!$M510, "Y", "N"))</f>
        <v/>
      </c>
      <c r="U510" s="57" t="str">
        <f>IF(ISBLANK('Prediction Log'!$M510),"",IF('Prediction Log'!$M510='Prediction Log'!$H510, "Y", "N"))</f>
        <v/>
      </c>
      <c r="V510" s="52" t="str">
        <f>IF(ISBLANK('Prediction Log'!$M510), "",IF('Prediction Log'!$H510&lt;&gt;'Prediction Log'!$M510, "Y",IF(AND('Prediction Log'!$D510&gt;0, 'Prediction Log'!$P510&gt;'Prediction Log'!$D510), "Y", IF(AND('Prediction Log'!$D510&lt;0, 'Prediction Log'!$P510&lt;'Prediction Log'!$D510), "Y", IF('Prediction Log'!$P510='Prediction Log'!$D510, "PUSH", "N")))))</f>
        <v/>
      </c>
      <c r="W510" s="53" t="str">
        <f>IF(ISBLANK('Prediction Log'!$M510), "",IF(AND('Prediction Log'!$U510="Y", 'Prediction Log'!$V510="Y"), "Y", "N"))</f>
        <v/>
      </c>
      <c r="X510" s="54" t="str">
        <f>IF(ISBLANK('Prediction Log'!$M510),"",IF('Prediction Log'!$M510='Prediction Log'!$I510, "Y", "N"))</f>
        <v/>
      </c>
      <c r="Y510" s="54" t="str">
        <f>IF(ISBLANK('Prediction Log'!$M510), "", IF('Prediction Log'!$Z510="N", "N", "Y"))</f>
        <v/>
      </c>
      <c r="Z510" s="54" t="str">
        <f>IF(ISBLANK('Prediction Log'!$M510), "",IF('Prediction Log'!$I510&lt;&gt;'Prediction Log'!$M510, "Y",IF(AND('Prediction Log'!$E510&gt;0, 'Prediction Log'!$P510&gt;'Prediction Log'!$E510), "Y", IF(AND('Prediction Log'!$E510&lt;0, 'Prediction Log'!$P510&lt;'Prediction Log'!$E510), "Y", IF('Prediction Log'!$P510='Prediction Log'!$E510, "PUSH", "N")))))</f>
        <v/>
      </c>
      <c r="AA510" s="54" t="str">
        <f>IF(ISBLANK('Prediction Log'!$M510), "",IF(AND('Prediction Log'!$X510="Y", 'Prediction Log'!$Z510="Y"), "Y", "N"))</f>
        <v/>
      </c>
      <c r="AB510" s="53" t="str">
        <f>IF(ISBLANK('Prediction Log'!$M510), "",IF('Prediction Log'!$D510&gt;0, 'Prediction Log'!$P510-'Prediction Log'!$D510, IF('Prediction Log'!$D510&lt;0, -'Prediction Log'!$P510+'Prediction Log'!$D510, "NA")))</f>
        <v/>
      </c>
      <c r="AC510" s="53" t="str">
        <f>IF(ISBLANK('Prediction Log'!$M510), "",ABS('Prediction Log'!$AB510))</f>
        <v/>
      </c>
      <c r="AD510" s="54" t="str">
        <f>IF(ISBLANK('Prediction Log'!$M510), "",IF('Prediction Log'!$E510&gt;0, 'Prediction Log'!$P510-'Prediction Log'!$E510, IF('Prediction Log'!$E510&lt;0, -'Prediction Log'!$P510+'Prediction Log'!$E510, "NA")))</f>
        <v/>
      </c>
      <c r="AE510" s="54" t="str">
        <f>IF(ISBLANK('Prediction Log'!$M510), "",ABS('Prediction Log'!$AD510))</f>
        <v/>
      </c>
    </row>
    <row r="511" spans="1:31" x14ac:dyDescent="0.45">
      <c r="A511" t="str">
        <f>IF(ISBLANK(Games!$B511), "",Games!A511)</f>
        <v/>
      </c>
      <c r="B511" t="str">
        <f>IF(ISBLANK(Games!$B511), "",Games!B511)</f>
        <v/>
      </c>
      <c r="C511" t="str">
        <f>IF(ISBLANK(Games!$B511), "",Games!C511)</f>
        <v/>
      </c>
      <c r="D511" t="str">
        <f>IF(ISBLANK(Games!$B511), "",Games!D511)</f>
        <v/>
      </c>
      <c r="E511" t="str">
        <f>IF(ISBLANK(Games!$B511), "",Games!E511)</f>
        <v/>
      </c>
      <c r="F511" s="30">
        <f>'Calc - Win Probability'!N511</f>
        <v>0</v>
      </c>
      <c r="G511" s="28">
        <f>Games!H511</f>
        <v>0</v>
      </c>
      <c r="H511" s="64" t="str">
        <f>IF(ISBLANK(Games!B511), "", IF('Prediction Log'!$D511&lt;0, 'Prediction Log'!$B511, 'Prediction Log'!$C511))</f>
        <v/>
      </c>
      <c r="I511" s="60" t="str">
        <f>IF(ISBLANK(Games!$B511), "",Games!F511)</f>
        <v/>
      </c>
      <c r="J511" s="60" t="str">
        <f>IF('Prediction Log'!$F511&gt;0.5, 'Prediction Log'!$B511, IF('Prediction Log'!$F511&lt;0.5, 'Prediction Log'!$C511, "PICK"))</f>
        <v/>
      </c>
      <c r="K511" s="62" t="str">
        <f>IF(ISBLANK(Games!B511), "",IF('Prediction Log'!$J511='Prediction Log'!$B511, 'Prediction Log'!$F511, 1-'Prediction Log'!$F511))</f>
        <v/>
      </c>
      <c r="L511" s="28" t="str">
        <f>IF(ISBLANK(Games!$B511), "",Games!I511)</f>
        <v/>
      </c>
      <c r="P511" s="48" t="str">
        <f>IF(ISBLANK('Prediction Log'!$N511), "",'Prediction Log'!$O511-'Prediction Log'!$N511)</f>
        <v/>
      </c>
      <c r="Q511" s="55" t="str">
        <f>IF(ISBLANK('Prediction Log'!$N511), "",IF('Prediction Log'!$M511&lt;&gt;'Prediction Log'!$H511, "Y", IF(AND('Prediction Log'!$M511='Prediction Log'!$H511, ABS((-1*'Prediction Log'!$P511))&gt;ABS('Prediction Log'!$D511)), "Y", IF('Prediction Log'!$D511='Prediction Log'!$P511, "PUSH", "N"))))</f>
        <v/>
      </c>
      <c r="R511" s="56" t="str">
        <f>IF(ISBLANK('Prediction Log'!$M511), "",IF('Prediction Log'!$P511&lt;'Prediction Log'!$D511, "Y", IF('Prediction Log'!$P511='Prediction Log'!$D511, "PUSH", "N")))</f>
        <v/>
      </c>
      <c r="S511" s="56" t="str">
        <f>IF(ISBLANK('Prediction Log'!$M511), "",IF('Prediction Log'!$P511&lt;'Prediction Log'!$E511, "Y", IF('Prediction Log'!$P511='Prediction Log'!$E511, "PUSH", "N")))</f>
        <v/>
      </c>
      <c r="T511" s="66" t="str">
        <f>IF(ISBLANK('Prediction Log'!$M511), "",IF('Prediction Log'!$J511='Prediction Log'!$M511, "Y", "N"))</f>
        <v/>
      </c>
      <c r="U511" s="57" t="str">
        <f>IF(ISBLANK('Prediction Log'!$M511),"",IF('Prediction Log'!$M511='Prediction Log'!$H511, "Y", "N"))</f>
        <v/>
      </c>
      <c r="V511" s="52" t="str">
        <f>IF(ISBLANK('Prediction Log'!$M511), "",IF('Prediction Log'!$H511&lt;&gt;'Prediction Log'!$M511, "Y",IF(AND('Prediction Log'!$D511&gt;0, 'Prediction Log'!$P511&gt;'Prediction Log'!$D511), "Y", IF(AND('Prediction Log'!$D511&lt;0, 'Prediction Log'!$P511&lt;'Prediction Log'!$D511), "Y", IF('Prediction Log'!$P511='Prediction Log'!$D511, "PUSH", "N")))))</f>
        <v/>
      </c>
      <c r="W511" s="53" t="str">
        <f>IF(ISBLANK('Prediction Log'!$M511), "",IF(AND('Prediction Log'!$U511="Y", 'Prediction Log'!$V511="Y"), "Y", "N"))</f>
        <v/>
      </c>
      <c r="X511" s="54" t="str">
        <f>IF(ISBLANK('Prediction Log'!$M511),"",IF('Prediction Log'!$M511='Prediction Log'!$I511, "Y", "N"))</f>
        <v/>
      </c>
      <c r="Y511" s="54" t="str">
        <f>IF(ISBLANK('Prediction Log'!$M511), "", IF('Prediction Log'!$Z511="N", "N", "Y"))</f>
        <v/>
      </c>
      <c r="Z511" s="54" t="str">
        <f>IF(ISBLANK('Prediction Log'!$M511), "",IF('Prediction Log'!$I511&lt;&gt;'Prediction Log'!$M511, "Y",IF(AND('Prediction Log'!$E511&gt;0, 'Prediction Log'!$P511&gt;'Prediction Log'!$E511), "Y", IF(AND('Prediction Log'!$E511&lt;0, 'Prediction Log'!$P511&lt;'Prediction Log'!$E511), "Y", IF('Prediction Log'!$P511='Prediction Log'!$E511, "PUSH", "N")))))</f>
        <v/>
      </c>
      <c r="AA511" s="54" t="str">
        <f>IF(ISBLANK('Prediction Log'!$M511), "",IF(AND('Prediction Log'!$X511="Y", 'Prediction Log'!$Z511="Y"), "Y", "N"))</f>
        <v/>
      </c>
      <c r="AB511" s="53" t="str">
        <f>IF(ISBLANK('Prediction Log'!$M511), "",IF('Prediction Log'!$D511&gt;0, 'Prediction Log'!$P511-'Prediction Log'!$D511, IF('Prediction Log'!$D511&lt;0, -'Prediction Log'!$P511+'Prediction Log'!$D511, "NA")))</f>
        <v/>
      </c>
      <c r="AC511" s="53" t="str">
        <f>IF(ISBLANK('Prediction Log'!$M511), "",ABS('Prediction Log'!$AB511))</f>
        <v/>
      </c>
      <c r="AD511" s="54" t="str">
        <f>IF(ISBLANK('Prediction Log'!$M511), "",IF('Prediction Log'!$E511&gt;0, 'Prediction Log'!$P511-'Prediction Log'!$E511, IF('Prediction Log'!$E511&lt;0, -'Prediction Log'!$P511+'Prediction Log'!$E511, "NA")))</f>
        <v/>
      </c>
      <c r="AE511" s="54" t="str">
        <f>IF(ISBLANK('Prediction Log'!$M511), "",ABS('Prediction Log'!$AD511))</f>
        <v/>
      </c>
    </row>
    <row r="512" spans="1:31" x14ac:dyDescent="0.45">
      <c r="A512" t="str">
        <f>IF(ISBLANK(Games!$B512), "",Games!A512)</f>
        <v/>
      </c>
      <c r="B512" t="str">
        <f>IF(ISBLANK(Games!$B512), "",Games!B512)</f>
        <v/>
      </c>
      <c r="C512" t="str">
        <f>IF(ISBLANK(Games!$B512), "",Games!C512)</f>
        <v/>
      </c>
      <c r="D512" t="str">
        <f>IF(ISBLANK(Games!$B512), "",Games!D512)</f>
        <v/>
      </c>
      <c r="E512" t="str">
        <f>IF(ISBLANK(Games!$B512), "",Games!E512)</f>
        <v/>
      </c>
      <c r="F512" s="30">
        <f>'Calc - Win Probability'!N512</f>
        <v>0</v>
      </c>
      <c r="G512" s="28">
        <f>Games!H512</f>
        <v>0</v>
      </c>
      <c r="H512" s="64" t="str">
        <f>IF(ISBLANK(Games!B512), "", IF('Prediction Log'!$D512&lt;0, 'Prediction Log'!$B512, 'Prediction Log'!$C512))</f>
        <v/>
      </c>
      <c r="I512" s="60" t="str">
        <f>IF(ISBLANK(Games!$B512), "",Games!F512)</f>
        <v/>
      </c>
      <c r="J512" s="60" t="str">
        <f>IF('Prediction Log'!$F512&gt;0.5, 'Prediction Log'!$B512, IF('Prediction Log'!$F512&lt;0.5, 'Prediction Log'!$C512, "PICK"))</f>
        <v/>
      </c>
      <c r="K512" s="62" t="str">
        <f>IF(ISBLANK(Games!B512), "",IF('Prediction Log'!$J512='Prediction Log'!$B512, 'Prediction Log'!$F512, 1-'Prediction Log'!$F512))</f>
        <v/>
      </c>
      <c r="L512" s="28" t="str">
        <f>IF(ISBLANK(Games!$B512), "",Games!I512)</f>
        <v/>
      </c>
      <c r="P512" s="48" t="str">
        <f>IF(ISBLANK('Prediction Log'!$N512), "",'Prediction Log'!$O512-'Prediction Log'!$N512)</f>
        <v/>
      </c>
      <c r="Q512" s="55" t="str">
        <f>IF(ISBLANK('Prediction Log'!$N512), "",IF('Prediction Log'!$M512&lt;&gt;'Prediction Log'!$H512, "Y", IF(AND('Prediction Log'!$M512='Prediction Log'!$H512, ABS((-1*'Prediction Log'!$P512))&gt;ABS('Prediction Log'!$D512)), "Y", IF('Prediction Log'!$D512='Prediction Log'!$P512, "PUSH", "N"))))</f>
        <v/>
      </c>
      <c r="R512" s="56" t="str">
        <f>IF(ISBLANK('Prediction Log'!$M512), "",IF('Prediction Log'!$P512&lt;'Prediction Log'!$D512, "Y", IF('Prediction Log'!$P512='Prediction Log'!$D512, "PUSH", "N")))</f>
        <v/>
      </c>
      <c r="S512" s="56" t="str">
        <f>IF(ISBLANK('Prediction Log'!$M512), "",IF('Prediction Log'!$P512&lt;'Prediction Log'!$E512, "Y", IF('Prediction Log'!$P512='Prediction Log'!$E512, "PUSH", "N")))</f>
        <v/>
      </c>
      <c r="T512" s="66" t="str">
        <f>IF(ISBLANK('Prediction Log'!$M512), "",IF('Prediction Log'!$J512='Prediction Log'!$M512, "Y", "N"))</f>
        <v/>
      </c>
      <c r="U512" s="57" t="str">
        <f>IF(ISBLANK('Prediction Log'!$M512),"",IF('Prediction Log'!$M512='Prediction Log'!$H512, "Y", "N"))</f>
        <v/>
      </c>
      <c r="V512" s="52" t="str">
        <f>IF(ISBLANK('Prediction Log'!$M512), "",IF('Prediction Log'!$H512&lt;&gt;'Prediction Log'!$M512, "Y",IF(AND('Prediction Log'!$D512&gt;0, 'Prediction Log'!$P512&gt;'Prediction Log'!$D512), "Y", IF(AND('Prediction Log'!$D512&lt;0, 'Prediction Log'!$P512&lt;'Prediction Log'!$D512), "Y", IF('Prediction Log'!$P512='Prediction Log'!$D512, "PUSH", "N")))))</f>
        <v/>
      </c>
      <c r="W512" s="53" t="str">
        <f>IF(ISBLANK('Prediction Log'!$M512), "",IF(AND('Prediction Log'!$U512="Y", 'Prediction Log'!$V512="Y"), "Y", "N"))</f>
        <v/>
      </c>
      <c r="X512" s="54" t="str">
        <f>IF(ISBLANK('Prediction Log'!$M512),"",IF('Prediction Log'!$M512='Prediction Log'!$I512, "Y", "N"))</f>
        <v/>
      </c>
      <c r="Y512" s="54" t="str">
        <f>IF(ISBLANK('Prediction Log'!$M512), "", IF('Prediction Log'!$Z512="N", "N", "Y"))</f>
        <v/>
      </c>
      <c r="Z512" s="54" t="str">
        <f>IF(ISBLANK('Prediction Log'!$M512), "",IF('Prediction Log'!$I512&lt;&gt;'Prediction Log'!$M512, "Y",IF(AND('Prediction Log'!$E512&gt;0, 'Prediction Log'!$P512&gt;'Prediction Log'!$E512), "Y", IF(AND('Prediction Log'!$E512&lt;0, 'Prediction Log'!$P512&lt;'Prediction Log'!$E512), "Y", IF('Prediction Log'!$P512='Prediction Log'!$E512, "PUSH", "N")))))</f>
        <v/>
      </c>
      <c r="AA512" s="54" t="str">
        <f>IF(ISBLANK('Prediction Log'!$M512), "",IF(AND('Prediction Log'!$X512="Y", 'Prediction Log'!$Z512="Y"), "Y", "N"))</f>
        <v/>
      </c>
      <c r="AB512" s="53" t="str">
        <f>IF(ISBLANK('Prediction Log'!$M512), "",IF('Prediction Log'!$D512&gt;0, 'Prediction Log'!$P512-'Prediction Log'!$D512, IF('Prediction Log'!$D512&lt;0, -'Prediction Log'!$P512+'Prediction Log'!$D512, "NA")))</f>
        <v/>
      </c>
      <c r="AC512" s="53" t="str">
        <f>IF(ISBLANK('Prediction Log'!$M512), "",ABS('Prediction Log'!$AB512))</f>
        <v/>
      </c>
      <c r="AD512" s="54" t="str">
        <f>IF(ISBLANK('Prediction Log'!$M512), "",IF('Prediction Log'!$E512&gt;0, 'Prediction Log'!$P512-'Prediction Log'!$E512, IF('Prediction Log'!$E512&lt;0, -'Prediction Log'!$P512+'Prediction Log'!$E512, "NA")))</f>
        <v/>
      </c>
      <c r="AE512" s="54" t="str">
        <f>IF(ISBLANK('Prediction Log'!$M512), "",ABS('Prediction Log'!$AD512))</f>
        <v/>
      </c>
    </row>
    <row r="513" spans="1:31" x14ac:dyDescent="0.45">
      <c r="A513" t="str">
        <f>IF(ISBLANK(Games!$B513), "",Games!A513)</f>
        <v/>
      </c>
      <c r="B513" t="str">
        <f>IF(ISBLANK(Games!$B513), "",Games!B513)</f>
        <v/>
      </c>
      <c r="C513" t="str">
        <f>IF(ISBLANK(Games!$B513), "",Games!C513)</f>
        <v/>
      </c>
      <c r="D513" t="str">
        <f>IF(ISBLANK(Games!$B513), "",Games!D513)</f>
        <v/>
      </c>
      <c r="E513" t="str">
        <f>IF(ISBLANK(Games!$B513), "",Games!E513)</f>
        <v/>
      </c>
      <c r="F513" s="30">
        <f>'Calc - Win Probability'!N513</f>
        <v>0</v>
      </c>
      <c r="G513" s="28">
        <f>Games!H513</f>
        <v>0</v>
      </c>
      <c r="H513" s="64" t="str">
        <f>IF(ISBLANK(Games!B513), "", IF('Prediction Log'!$D513&lt;0, 'Prediction Log'!$B513, 'Prediction Log'!$C513))</f>
        <v/>
      </c>
      <c r="I513" s="60" t="str">
        <f>IF(ISBLANK(Games!$B513), "",Games!F513)</f>
        <v/>
      </c>
      <c r="J513" s="60" t="str">
        <f>IF('Prediction Log'!$F513&gt;0.5, 'Prediction Log'!$B513, IF('Prediction Log'!$F513&lt;0.5, 'Prediction Log'!$C513, "PICK"))</f>
        <v/>
      </c>
      <c r="K513" s="62" t="str">
        <f>IF(ISBLANK(Games!B513), "",IF('Prediction Log'!$J513='Prediction Log'!$B513, 'Prediction Log'!$F513, 1-'Prediction Log'!$F513))</f>
        <v/>
      </c>
      <c r="L513" s="28" t="str">
        <f>IF(ISBLANK(Games!$B513), "",Games!I513)</f>
        <v/>
      </c>
      <c r="P513" s="48" t="str">
        <f>IF(ISBLANK('Prediction Log'!$N513), "",'Prediction Log'!$O513-'Prediction Log'!$N513)</f>
        <v/>
      </c>
      <c r="Q513" s="55" t="str">
        <f>IF(ISBLANK('Prediction Log'!$N513), "",IF('Prediction Log'!$M513&lt;&gt;'Prediction Log'!$H513, "Y", IF(AND('Prediction Log'!$M513='Prediction Log'!$H513, ABS((-1*'Prediction Log'!$P513))&gt;ABS('Prediction Log'!$D513)), "Y", IF('Prediction Log'!$D513='Prediction Log'!$P513, "PUSH", "N"))))</f>
        <v/>
      </c>
      <c r="R513" s="56" t="str">
        <f>IF(ISBLANK('Prediction Log'!$M513), "",IF('Prediction Log'!$P513&lt;'Prediction Log'!$D513, "Y", IF('Prediction Log'!$P513='Prediction Log'!$D513, "PUSH", "N")))</f>
        <v/>
      </c>
      <c r="S513" s="56" t="str">
        <f>IF(ISBLANK('Prediction Log'!$M513), "",IF('Prediction Log'!$P513&lt;'Prediction Log'!$E513, "Y", IF('Prediction Log'!$P513='Prediction Log'!$E513, "PUSH", "N")))</f>
        <v/>
      </c>
      <c r="T513" s="66" t="str">
        <f>IF(ISBLANK('Prediction Log'!$M513), "",IF('Prediction Log'!$J513='Prediction Log'!$M513, "Y", "N"))</f>
        <v/>
      </c>
      <c r="U513" s="57" t="str">
        <f>IF(ISBLANK('Prediction Log'!$M513),"",IF('Prediction Log'!$M513='Prediction Log'!$H513, "Y", "N"))</f>
        <v/>
      </c>
      <c r="V513" s="52" t="str">
        <f>IF(ISBLANK('Prediction Log'!$M513), "",IF('Prediction Log'!$H513&lt;&gt;'Prediction Log'!$M513, "Y",IF(AND('Prediction Log'!$D513&gt;0, 'Prediction Log'!$P513&gt;'Prediction Log'!$D513), "Y", IF(AND('Prediction Log'!$D513&lt;0, 'Prediction Log'!$P513&lt;'Prediction Log'!$D513), "Y", IF('Prediction Log'!$P513='Prediction Log'!$D513, "PUSH", "N")))))</f>
        <v/>
      </c>
      <c r="W513" s="53" t="str">
        <f>IF(ISBLANK('Prediction Log'!$M513), "",IF(AND('Prediction Log'!$U513="Y", 'Prediction Log'!$V513="Y"), "Y", "N"))</f>
        <v/>
      </c>
      <c r="X513" s="54" t="str">
        <f>IF(ISBLANK('Prediction Log'!$M513),"",IF('Prediction Log'!$M513='Prediction Log'!$I513, "Y", "N"))</f>
        <v/>
      </c>
      <c r="Y513" s="54" t="str">
        <f>IF(ISBLANK('Prediction Log'!$M513), "", IF('Prediction Log'!$Z513="N", "N", "Y"))</f>
        <v/>
      </c>
      <c r="Z513" s="54" t="str">
        <f>IF(ISBLANK('Prediction Log'!$M513), "",IF('Prediction Log'!$I513&lt;&gt;'Prediction Log'!$M513, "Y",IF(AND('Prediction Log'!$E513&gt;0, 'Prediction Log'!$P513&gt;'Prediction Log'!$E513), "Y", IF(AND('Prediction Log'!$E513&lt;0, 'Prediction Log'!$P513&lt;'Prediction Log'!$E513), "Y", IF('Prediction Log'!$P513='Prediction Log'!$E513, "PUSH", "N")))))</f>
        <v/>
      </c>
      <c r="AA513" s="54" t="str">
        <f>IF(ISBLANK('Prediction Log'!$M513), "",IF(AND('Prediction Log'!$X513="Y", 'Prediction Log'!$Z513="Y"), "Y", "N"))</f>
        <v/>
      </c>
      <c r="AB513" s="53" t="str">
        <f>IF(ISBLANK('Prediction Log'!$M513), "",IF('Prediction Log'!$D513&gt;0, 'Prediction Log'!$P513-'Prediction Log'!$D513, IF('Prediction Log'!$D513&lt;0, -'Prediction Log'!$P513+'Prediction Log'!$D513, "NA")))</f>
        <v/>
      </c>
      <c r="AC513" s="53" t="str">
        <f>IF(ISBLANK('Prediction Log'!$M513), "",ABS('Prediction Log'!$AB513))</f>
        <v/>
      </c>
      <c r="AD513" s="54" t="str">
        <f>IF(ISBLANK('Prediction Log'!$M513), "",IF('Prediction Log'!$E513&gt;0, 'Prediction Log'!$P513-'Prediction Log'!$E513, IF('Prediction Log'!$E513&lt;0, -'Prediction Log'!$P513+'Prediction Log'!$E513, "NA")))</f>
        <v/>
      </c>
      <c r="AE513" s="54" t="str">
        <f>IF(ISBLANK('Prediction Log'!$M513), "",ABS('Prediction Log'!$AD513))</f>
        <v/>
      </c>
    </row>
    <row r="514" spans="1:31" x14ac:dyDescent="0.45">
      <c r="A514" t="str">
        <f>IF(ISBLANK(Games!$B514), "",Games!A514)</f>
        <v/>
      </c>
      <c r="B514" t="str">
        <f>IF(ISBLANK(Games!$B514), "",Games!B514)</f>
        <v/>
      </c>
      <c r="C514" t="str">
        <f>IF(ISBLANK(Games!$B514), "",Games!C514)</f>
        <v/>
      </c>
      <c r="D514" t="str">
        <f>IF(ISBLANK(Games!$B514), "",Games!D514)</f>
        <v/>
      </c>
      <c r="E514" t="str">
        <f>IF(ISBLANK(Games!$B514), "",Games!E514)</f>
        <v/>
      </c>
      <c r="F514" s="30">
        <f>'Calc - Win Probability'!N514</f>
        <v>0</v>
      </c>
      <c r="G514" s="28">
        <f>Games!H514</f>
        <v>0</v>
      </c>
      <c r="H514" s="64" t="str">
        <f>IF(ISBLANK(Games!B514), "", IF('Prediction Log'!$D514&lt;0, 'Prediction Log'!$B514, 'Prediction Log'!$C514))</f>
        <v/>
      </c>
      <c r="I514" s="60" t="str">
        <f>IF(ISBLANK(Games!$B514), "",Games!F514)</f>
        <v/>
      </c>
      <c r="J514" s="60" t="str">
        <f>IF('Prediction Log'!$F514&gt;0.5, 'Prediction Log'!$B514, IF('Prediction Log'!$F514&lt;0.5, 'Prediction Log'!$C514, "PICK"))</f>
        <v/>
      </c>
      <c r="K514" s="62" t="str">
        <f>IF(ISBLANK(Games!B514), "",IF('Prediction Log'!$J514='Prediction Log'!$B514, 'Prediction Log'!$F514, 1-'Prediction Log'!$F514))</f>
        <v/>
      </c>
      <c r="L514" s="28" t="str">
        <f>IF(ISBLANK(Games!$B514), "",Games!I514)</f>
        <v/>
      </c>
      <c r="P514" s="48" t="str">
        <f>IF(ISBLANK('Prediction Log'!$N514), "",'Prediction Log'!$O514-'Prediction Log'!$N514)</f>
        <v/>
      </c>
      <c r="Q514" s="55" t="str">
        <f>IF(ISBLANK('Prediction Log'!$N514), "",IF('Prediction Log'!$M514&lt;&gt;'Prediction Log'!$H514, "Y", IF(AND('Prediction Log'!$M514='Prediction Log'!$H514, ABS((-1*'Prediction Log'!$P514))&gt;ABS('Prediction Log'!$D514)), "Y", IF('Prediction Log'!$D514='Prediction Log'!$P514, "PUSH", "N"))))</f>
        <v/>
      </c>
      <c r="R514" s="56" t="str">
        <f>IF(ISBLANK('Prediction Log'!$M514), "",IF('Prediction Log'!$P514&lt;'Prediction Log'!$D514, "Y", IF('Prediction Log'!$P514='Prediction Log'!$D514, "PUSH", "N")))</f>
        <v/>
      </c>
      <c r="S514" s="56" t="str">
        <f>IF(ISBLANK('Prediction Log'!$M514), "",IF('Prediction Log'!$P514&lt;'Prediction Log'!$E514, "Y", IF('Prediction Log'!$P514='Prediction Log'!$E514, "PUSH", "N")))</f>
        <v/>
      </c>
      <c r="T514" s="66" t="str">
        <f>IF(ISBLANK('Prediction Log'!$M514), "",IF('Prediction Log'!$J514='Prediction Log'!$M514, "Y", "N"))</f>
        <v/>
      </c>
      <c r="U514" s="57" t="str">
        <f>IF(ISBLANK('Prediction Log'!$M514),"",IF('Prediction Log'!$M514='Prediction Log'!$H514, "Y", "N"))</f>
        <v/>
      </c>
      <c r="V514" s="52" t="str">
        <f>IF(ISBLANK('Prediction Log'!$M514), "",IF('Prediction Log'!$H514&lt;&gt;'Prediction Log'!$M514, "Y",IF(AND('Prediction Log'!$D514&gt;0, 'Prediction Log'!$P514&gt;'Prediction Log'!$D514), "Y", IF(AND('Prediction Log'!$D514&lt;0, 'Prediction Log'!$P514&lt;'Prediction Log'!$D514), "Y", IF('Prediction Log'!$P514='Prediction Log'!$D514, "PUSH", "N")))))</f>
        <v/>
      </c>
      <c r="W514" s="53" t="str">
        <f>IF(ISBLANK('Prediction Log'!$M514), "",IF(AND('Prediction Log'!$U514="Y", 'Prediction Log'!$V514="Y"), "Y", "N"))</f>
        <v/>
      </c>
      <c r="X514" s="54" t="str">
        <f>IF(ISBLANK('Prediction Log'!$M514),"",IF('Prediction Log'!$M514='Prediction Log'!$I514, "Y", "N"))</f>
        <v/>
      </c>
      <c r="Y514" s="54" t="str">
        <f>IF(ISBLANK('Prediction Log'!$M514), "", IF('Prediction Log'!$Z514="N", "N", "Y"))</f>
        <v/>
      </c>
      <c r="Z514" s="54" t="str">
        <f>IF(ISBLANK('Prediction Log'!$M514), "",IF('Prediction Log'!$I514&lt;&gt;'Prediction Log'!$M514, "Y",IF(AND('Prediction Log'!$E514&gt;0, 'Prediction Log'!$P514&gt;'Prediction Log'!$E514), "Y", IF(AND('Prediction Log'!$E514&lt;0, 'Prediction Log'!$P514&lt;'Prediction Log'!$E514), "Y", IF('Prediction Log'!$P514='Prediction Log'!$E514, "PUSH", "N")))))</f>
        <v/>
      </c>
      <c r="AA514" s="54" t="str">
        <f>IF(ISBLANK('Prediction Log'!$M514), "",IF(AND('Prediction Log'!$X514="Y", 'Prediction Log'!$Z514="Y"), "Y", "N"))</f>
        <v/>
      </c>
      <c r="AB514" s="53" t="str">
        <f>IF(ISBLANK('Prediction Log'!$M514), "",IF('Prediction Log'!$D514&gt;0, 'Prediction Log'!$P514-'Prediction Log'!$D514, IF('Prediction Log'!$D514&lt;0, -'Prediction Log'!$P514+'Prediction Log'!$D514, "NA")))</f>
        <v/>
      </c>
      <c r="AC514" s="53" t="str">
        <f>IF(ISBLANK('Prediction Log'!$M514), "",ABS('Prediction Log'!$AB514))</f>
        <v/>
      </c>
      <c r="AD514" s="54" t="str">
        <f>IF(ISBLANK('Prediction Log'!$M514), "",IF('Prediction Log'!$E514&gt;0, 'Prediction Log'!$P514-'Prediction Log'!$E514, IF('Prediction Log'!$E514&lt;0, -'Prediction Log'!$P514+'Prediction Log'!$E514, "NA")))</f>
        <v/>
      </c>
      <c r="AE514" s="54" t="str">
        <f>IF(ISBLANK('Prediction Log'!$M514), "",ABS('Prediction Log'!$AD514))</f>
        <v/>
      </c>
    </row>
    <row r="515" spans="1:31" x14ac:dyDescent="0.45">
      <c r="A515" t="str">
        <f>IF(ISBLANK(Games!$B515), "",Games!A515)</f>
        <v/>
      </c>
      <c r="B515" t="str">
        <f>IF(ISBLANK(Games!$B515), "",Games!B515)</f>
        <v/>
      </c>
      <c r="C515" t="str">
        <f>IF(ISBLANK(Games!$B515), "",Games!C515)</f>
        <v/>
      </c>
      <c r="D515" t="str">
        <f>IF(ISBLANK(Games!$B515), "",Games!D515)</f>
        <v/>
      </c>
      <c r="E515" t="str">
        <f>IF(ISBLANK(Games!$B515), "",Games!E515)</f>
        <v/>
      </c>
      <c r="F515" s="30">
        <f>'Calc - Win Probability'!N515</f>
        <v>0</v>
      </c>
      <c r="G515" s="28">
        <f>Games!H515</f>
        <v>0</v>
      </c>
      <c r="H515" s="64" t="str">
        <f>IF(ISBLANK(Games!B515), "", IF('Prediction Log'!$D515&lt;0, 'Prediction Log'!$B515, 'Prediction Log'!$C515))</f>
        <v/>
      </c>
      <c r="I515" s="60" t="str">
        <f>IF(ISBLANK(Games!$B515), "",Games!F515)</f>
        <v/>
      </c>
      <c r="J515" s="60" t="str">
        <f>IF('Prediction Log'!$F515&gt;0.5, 'Prediction Log'!$B515, IF('Prediction Log'!$F515&lt;0.5, 'Prediction Log'!$C515, "PICK"))</f>
        <v/>
      </c>
      <c r="K515" s="62" t="str">
        <f>IF(ISBLANK(Games!B515), "",IF('Prediction Log'!$J515='Prediction Log'!$B515, 'Prediction Log'!$F515, 1-'Prediction Log'!$F515))</f>
        <v/>
      </c>
      <c r="L515" s="28" t="str">
        <f>IF(ISBLANK(Games!$B515), "",Games!I515)</f>
        <v/>
      </c>
      <c r="P515" s="48" t="str">
        <f>IF(ISBLANK('Prediction Log'!$N515), "",'Prediction Log'!$O515-'Prediction Log'!$N515)</f>
        <v/>
      </c>
      <c r="Q515" s="55" t="str">
        <f>IF(ISBLANK('Prediction Log'!$N515), "",IF('Prediction Log'!$M515&lt;&gt;'Prediction Log'!$H515, "Y", IF(AND('Prediction Log'!$M515='Prediction Log'!$H515, ABS((-1*'Prediction Log'!$P515))&gt;ABS('Prediction Log'!$D515)), "Y", IF('Prediction Log'!$D515='Prediction Log'!$P515, "PUSH", "N"))))</f>
        <v/>
      </c>
      <c r="R515" s="56" t="str">
        <f>IF(ISBLANK('Prediction Log'!$M515), "",IF('Prediction Log'!$P515&lt;'Prediction Log'!$D515, "Y", IF('Prediction Log'!$P515='Prediction Log'!$D515, "PUSH", "N")))</f>
        <v/>
      </c>
      <c r="S515" s="56" t="str">
        <f>IF(ISBLANK('Prediction Log'!$M515), "",IF('Prediction Log'!$P515&lt;'Prediction Log'!$E515, "Y", IF('Prediction Log'!$P515='Prediction Log'!$E515, "PUSH", "N")))</f>
        <v/>
      </c>
      <c r="T515" s="66" t="str">
        <f>IF(ISBLANK('Prediction Log'!$M515), "",IF('Prediction Log'!$J515='Prediction Log'!$M515, "Y", "N"))</f>
        <v/>
      </c>
      <c r="U515" s="57" t="str">
        <f>IF(ISBLANK('Prediction Log'!$M515),"",IF('Prediction Log'!$M515='Prediction Log'!$H515, "Y", "N"))</f>
        <v/>
      </c>
      <c r="V515" s="52" t="str">
        <f>IF(ISBLANK('Prediction Log'!$M515), "",IF('Prediction Log'!$H515&lt;&gt;'Prediction Log'!$M515, "Y",IF(AND('Prediction Log'!$D515&gt;0, 'Prediction Log'!$P515&gt;'Prediction Log'!$D515), "Y", IF(AND('Prediction Log'!$D515&lt;0, 'Prediction Log'!$P515&lt;'Prediction Log'!$D515), "Y", IF('Prediction Log'!$P515='Prediction Log'!$D515, "PUSH", "N")))))</f>
        <v/>
      </c>
      <c r="W515" s="53" t="str">
        <f>IF(ISBLANK('Prediction Log'!$M515), "",IF(AND('Prediction Log'!$U515="Y", 'Prediction Log'!$V515="Y"), "Y", "N"))</f>
        <v/>
      </c>
      <c r="X515" s="54" t="str">
        <f>IF(ISBLANK('Prediction Log'!$M515),"",IF('Prediction Log'!$M515='Prediction Log'!$I515, "Y", "N"))</f>
        <v/>
      </c>
      <c r="Y515" s="54" t="str">
        <f>IF(ISBLANK('Prediction Log'!$M515), "", IF('Prediction Log'!$Z515="N", "N", "Y"))</f>
        <v/>
      </c>
      <c r="Z515" s="54" t="str">
        <f>IF(ISBLANK('Prediction Log'!$M515), "",IF('Prediction Log'!$I515&lt;&gt;'Prediction Log'!$M515, "Y",IF(AND('Prediction Log'!$E515&gt;0, 'Prediction Log'!$P515&gt;'Prediction Log'!$E515), "Y", IF(AND('Prediction Log'!$E515&lt;0, 'Prediction Log'!$P515&lt;'Prediction Log'!$E515), "Y", IF('Prediction Log'!$P515='Prediction Log'!$E515, "PUSH", "N")))))</f>
        <v/>
      </c>
      <c r="AA515" s="54" t="str">
        <f>IF(ISBLANK('Prediction Log'!$M515), "",IF(AND('Prediction Log'!$X515="Y", 'Prediction Log'!$Z515="Y"), "Y", "N"))</f>
        <v/>
      </c>
      <c r="AB515" s="53" t="str">
        <f>IF(ISBLANK('Prediction Log'!$M515), "",IF('Prediction Log'!$D515&gt;0, 'Prediction Log'!$P515-'Prediction Log'!$D515, IF('Prediction Log'!$D515&lt;0, -'Prediction Log'!$P515+'Prediction Log'!$D515, "NA")))</f>
        <v/>
      </c>
      <c r="AC515" s="53" t="str">
        <f>IF(ISBLANK('Prediction Log'!$M515), "",ABS('Prediction Log'!$AB515))</f>
        <v/>
      </c>
      <c r="AD515" s="54" t="str">
        <f>IF(ISBLANK('Prediction Log'!$M515), "",IF('Prediction Log'!$E515&gt;0, 'Prediction Log'!$P515-'Prediction Log'!$E515, IF('Prediction Log'!$E515&lt;0, -'Prediction Log'!$P515+'Prediction Log'!$E515, "NA")))</f>
        <v/>
      </c>
      <c r="AE515" s="54" t="str">
        <f>IF(ISBLANK('Prediction Log'!$M515), "",ABS('Prediction Log'!$AD515))</f>
        <v/>
      </c>
    </row>
    <row r="516" spans="1:31" x14ac:dyDescent="0.45">
      <c r="A516" t="str">
        <f>IF(ISBLANK(Games!$B516), "",Games!A516)</f>
        <v/>
      </c>
      <c r="B516" t="str">
        <f>IF(ISBLANK(Games!$B516), "",Games!B516)</f>
        <v/>
      </c>
      <c r="C516" t="str">
        <f>IF(ISBLANK(Games!$B516), "",Games!C516)</f>
        <v/>
      </c>
      <c r="D516" t="str">
        <f>IF(ISBLANK(Games!$B516), "",Games!D516)</f>
        <v/>
      </c>
      <c r="E516" t="str">
        <f>IF(ISBLANK(Games!$B516), "",Games!E516)</f>
        <v/>
      </c>
      <c r="F516" s="30">
        <f>'Calc - Win Probability'!N516</f>
        <v>0</v>
      </c>
      <c r="G516" s="28">
        <f>Games!H516</f>
        <v>0</v>
      </c>
      <c r="H516" s="64" t="str">
        <f>IF(ISBLANK(Games!B516), "", IF('Prediction Log'!$D516&lt;0, 'Prediction Log'!$B516, 'Prediction Log'!$C516))</f>
        <v/>
      </c>
      <c r="I516" s="60" t="str">
        <f>IF(ISBLANK(Games!$B516), "",Games!F516)</f>
        <v/>
      </c>
      <c r="J516" s="60" t="str">
        <f>IF('Prediction Log'!$F516&gt;0.5, 'Prediction Log'!$B516, IF('Prediction Log'!$F516&lt;0.5, 'Prediction Log'!$C516, "PICK"))</f>
        <v/>
      </c>
      <c r="K516" s="62" t="str">
        <f>IF(ISBLANK(Games!B516), "",IF('Prediction Log'!$J516='Prediction Log'!$B516, 'Prediction Log'!$F516, 1-'Prediction Log'!$F516))</f>
        <v/>
      </c>
      <c r="L516" s="28" t="str">
        <f>IF(ISBLANK(Games!$B516), "",Games!I516)</f>
        <v/>
      </c>
      <c r="P516" s="48" t="str">
        <f>IF(ISBLANK('Prediction Log'!$N516), "",'Prediction Log'!$O516-'Prediction Log'!$N516)</f>
        <v/>
      </c>
      <c r="Q516" s="55" t="str">
        <f>IF(ISBLANK('Prediction Log'!$N516), "",IF('Prediction Log'!$M516&lt;&gt;'Prediction Log'!$H516, "Y", IF(AND('Prediction Log'!$M516='Prediction Log'!$H516, ABS((-1*'Prediction Log'!$P516))&gt;ABS('Prediction Log'!$D516)), "Y", IF('Prediction Log'!$D516='Prediction Log'!$P516, "PUSH", "N"))))</f>
        <v/>
      </c>
      <c r="R516" s="56" t="str">
        <f>IF(ISBLANK('Prediction Log'!$M516), "",IF('Prediction Log'!$P516&lt;'Prediction Log'!$D516, "Y", IF('Prediction Log'!$P516='Prediction Log'!$D516, "PUSH", "N")))</f>
        <v/>
      </c>
      <c r="S516" s="56" t="str">
        <f>IF(ISBLANK('Prediction Log'!$M516), "",IF('Prediction Log'!$P516&lt;'Prediction Log'!$E516, "Y", IF('Prediction Log'!$P516='Prediction Log'!$E516, "PUSH", "N")))</f>
        <v/>
      </c>
      <c r="T516" s="66" t="str">
        <f>IF(ISBLANK('Prediction Log'!$M516), "",IF('Prediction Log'!$J516='Prediction Log'!$M516, "Y", "N"))</f>
        <v/>
      </c>
      <c r="U516" s="57" t="str">
        <f>IF(ISBLANK('Prediction Log'!$M516),"",IF('Prediction Log'!$M516='Prediction Log'!$H516, "Y", "N"))</f>
        <v/>
      </c>
      <c r="V516" s="52" t="str">
        <f>IF(ISBLANK('Prediction Log'!$M516), "",IF('Prediction Log'!$H516&lt;&gt;'Prediction Log'!$M516, "Y",IF(AND('Prediction Log'!$D516&gt;0, 'Prediction Log'!$P516&gt;'Prediction Log'!$D516), "Y", IF(AND('Prediction Log'!$D516&lt;0, 'Prediction Log'!$P516&lt;'Prediction Log'!$D516), "Y", IF('Prediction Log'!$P516='Prediction Log'!$D516, "PUSH", "N")))))</f>
        <v/>
      </c>
      <c r="W516" s="53" t="str">
        <f>IF(ISBLANK('Prediction Log'!$M516), "",IF(AND('Prediction Log'!$U516="Y", 'Prediction Log'!$V516="Y"), "Y", "N"))</f>
        <v/>
      </c>
      <c r="X516" s="54" t="str">
        <f>IF(ISBLANK('Prediction Log'!$M516),"",IF('Prediction Log'!$M516='Prediction Log'!$I516, "Y", "N"))</f>
        <v/>
      </c>
      <c r="Y516" s="54" t="str">
        <f>IF(ISBLANK('Prediction Log'!$M516), "", IF('Prediction Log'!$Z516="N", "N", "Y"))</f>
        <v/>
      </c>
      <c r="Z516" s="54" t="str">
        <f>IF(ISBLANK('Prediction Log'!$M516), "",IF('Prediction Log'!$I516&lt;&gt;'Prediction Log'!$M516, "Y",IF(AND('Prediction Log'!$E516&gt;0, 'Prediction Log'!$P516&gt;'Prediction Log'!$E516), "Y", IF(AND('Prediction Log'!$E516&lt;0, 'Prediction Log'!$P516&lt;'Prediction Log'!$E516), "Y", IF('Prediction Log'!$P516='Prediction Log'!$E516, "PUSH", "N")))))</f>
        <v/>
      </c>
      <c r="AA516" s="54" t="str">
        <f>IF(ISBLANK('Prediction Log'!$M516), "",IF(AND('Prediction Log'!$X516="Y", 'Prediction Log'!$Z516="Y"), "Y", "N"))</f>
        <v/>
      </c>
      <c r="AB516" s="53" t="str">
        <f>IF(ISBLANK('Prediction Log'!$M516), "",IF('Prediction Log'!$D516&gt;0, 'Prediction Log'!$P516-'Prediction Log'!$D516, IF('Prediction Log'!$D516&lt;0, -'Prediction Log'!$P516+'Prediction Log'!$D516, "NA")))</f>
        <v/>
      </c>
      <c r="AC516" s="53" t="str">
        <f>IF(ISBLANK('Prediction Log'!$M516), "",ABS('Prediction Log'!$AB516))</f>
        <v/>
      </c>
      <c r="AD516" s="54" t="str">
        <f>IF(ISBLANK('Prediction Log'!$M516), "",IF('Prediction Log'!$E516&gt;0, 'Prediction Log'!$P516-'Prediction Log'!$E516, IF('Prediction Log'!$E516&lt;0, -'Prediction Log'!$P516+'Prediction Log'!$E516, "NA")))</f>
        <v/>
      </c>
      <c r="AE516" s="54" t="str">
        <f>IF(ISBLANK('Prediction Log'!$M516), "",ABS('Prediction Log'!$AD516))</f>
        <v/>
      </c>
    </row>
    <row r="517" spans="1:31" x14ac:dyDescent="0.45">
      <c r="A517" t="str">
        <f>IF(ISBLANK(Games!$B517), "",Games!A517)</f>
        <v/>
      </c>
      <c r="B517" t="str">
        <f>IF(ISBLANK(Games!$B517), "",Games!B517)</f>
        <v/>
      </c>
      <c r="C517" t="str">
        <f>IF(ISBLANK(Games!$B517), "",Games!C517)</f>
        <v/>
      </c>
      <c r="D517" t="str">
        <f>IF(ISBLANK(Games!$B517), "",Games!D517)</f>
        <v/>
      </c>
      <c r="E517" t="str">
        <f>IF(ISBLANK(Games!$B517), "",Games!E517)</f>
        <v/>
      </c>
      <c r="F517" s="30">
        <f>'Calc - Win Probability'!N517</f>
        <v>0</v>
      </c>
      <c r="G517" s="28">
        <f>Games!H517</f>
        <v>0</v>
      </c>
      <c r="H517" s="64" t="str">
        <f>IF(ISBLANK(Games!B517), "", IF('Prediction Log'!$D517&lt;0, 'Prediction Log'!$B517, 'Prediction Log'!$C517))</f>
        <v/>
      </c>
      <c r="I517" s="60" t="str">
        <f>IF(ISBLANK(Games!$B517), "",Games!F517)</f>
        <v/>
      </c>
      <c r="J517" s="60" t="str">
        <f>IF('Prediction Log'!$F517&gt;0.5, 'Prediction Log'!$B517, IF('Prediction Log'!$F517&lt;0.5, 'Prediction Log'!$C517, "PICK"))</f>
        <v/>
      </c>
      <c r="K517" s="62" t="str">
        <f>IF(ISBLANK(Games!B517), "",IF('Prediction Log'!$J517='Prediction Log'!$B517, 'Prediction Log'!$F517, 1-'Prediction Log'!$F517))</f>
        <v/>
      </c>
      <c r="L517" s="28" t="str">
        <f>IF(ISBLANK(Games!$B517), "",Games!I517)</f>
        <v/>
      </c>
      <c r="P517" s="48" t="str">
        <f>IF(ISBLANK('Prediction Log'!$N517), "",'Prediction Log'!$O517-'Prediction Log'!$N517)</f>
        <v/>
      </c>
      <c r="Q517" s="55" t="str">
        <f>IF(ISBLANK('Prediction Log'!$N517), "",IF('Prediction Log'!$M517&lt;&gt;'Prediction Log'!$H517, "Y", IF(AND('Prediction Log'!$M517='Prediction Log'!$H517, ABS((-1*'Prediction Log'!$P517))&gt;ABS('Prediction Log'!$D517)), "Y", IF('Prediction Log'!$D517='Prediction Log'!$P517, "PUSH", "N"))))</f>
        <v/>
      </c>
      <c r="R517" s="56" t="str">
        <f>IF(ISBLANK('Prediction Log'!$M517), "",IF('Prediction Log'!$P517&lt;'Prediction Log'!$D517, "Y", IF('Prediction Log'!$P517='Prediction Log'!$D517, "PUSH", "N")))</f>
        <v/>
      </c>
      <c r="S517" s="56" t="str">
        <f>IF(ISBLANK('Prediction Log'!$M517), "",IF('Prediction Log'!$P517&lt;'Prediction Log'!$E517, "Y", IF('Prediction Log'!$P517='Prediction Log'!$E517, "PUSH", "N")))</f>
        <v/>
      </c>
      <c r="T517" s="66" t="str">
        <f>IF(ISBLANK('Prediction Log'!$M517), "",IF('Prediction Log'!$J517='Prediction Log'!$M517, "Y", "N"))</f>
        <v/>
      </c>
      <c r="U517" s="57" t="str">
        <f>IF(ISBLANK('Prediction Log'!$M517),"",IF('Prediction Log'!$M517='Prediction Log'!$H517, "Y", "N"))</f>
        <v/>
      </c>
      <c r="V517" s="52" t="str">
        <f>IF(ISBLANK('Prediction Log'!$M517), "",IF('Prediction Log'!$H517&lt;&gt;'Prediction Log'!$M517, "Y",IF(AND('Prediction Log'!$D517&gt;0, 'Prediction Log'!$P517&gt;'Prediction Log'!$D517), "Y", IF(AND('Prediction Log'!$D517&lt;0, 'Prediction Log'!$P517&lt;'Prediction Log'!$D517), "Y", IF('Prediction Log'!$P517='Prediction Log'!$D517, "PUSH", "N")))))</f>
        <v/>
      </c>
      <c r="W517" s="53" t="str">
        <f>IF(ISBLANK('Prediction Log'!$M517), "",IF(AND('Prediction Log'!$U517="Y", 'Prediction Log'!$V517="Y"), "Y", "N"))</f>
        <v/>
      </c>
      <c r="X517" s="54" t="str">
        <f>IF(ISBLANK('Prediction Log'!$M517),"",IF('Prediction Log'!$M517='Prediction Log'!$I517, "Y", "N"))</f>
        <v/>
      </c>
      <c r="Y517" s="54" t="str">
        <f>IF(ISBLANK('Prediction Log'!$M517), "", IF('Prediction Log'!$Z517="N", "N", "Y"))</f>
        <v/>
      </c>
      <c r="Z517" s="54" t="str">
        <f>IF(ISBLANK('Prediction Log'!$M517), "",IF('Prediction Log'!$I517&lt;&gt;'Prediction Log'!$M517, "Y",IF(AND('Prediction Log'!$E517&gt;0, 'Prediction Log'!$P517&gt;'Prediction Log'!$E517), "Y", IF(AND('Prediction Log'!$E517&lt;0, 'Prediction Log'!$P517&lt;'Prediction Log'!$E517), "Y", IF('Prediction Log'!$P517='Prediction Log'!$E517, "PUSH", "N")))))</f>
        <v/>
      </c>
      <c r="AA517" s="54" t="str">
        <f>IF(ISBLANK('Prediction Log'!$M517), "",IF(AND('Prediction Log'!$X517="Y", 'Prediction Log'!$Z517="Y"), "Y", "N"))</f>
        <v/>
      </c>
      <c r="AB517" s="53" t="str">
        <f>IF(ISBLANK('Prediction Log'!$M517), "",IF('Prediction Log'!$D517&gt;0, 'Prediction Log'!$P517-'Prediction Log'!$D517, IF('Prediction Log'!$D517&lt;0, -'Prediction Log'!$P517+'Prediction Log'!$D517, "NA")))</f>
        <v/>
      </c>
      <c r="AC517" s="53" t="str">
        <f>IF(ISBLANK('Prediction Log'!$M517), "",ABS('Prediction Log'!$AB517))</f>
        <v/>
      </c>
      <c r="AD517" s="54" t="str">
        <f>IF(ISBLANK('Prediction Log'!$M517), "",IF('Prediction Log'!$E517&gt;0, 'Prediction Log'!$P517-'Prediction Log'!$E517, IF('Prediction Log'!$E517&lt;0, -'Prediction Log'!$P517+'Prediction Log'!$E517, "NA")))</f>
        <v/>
      </c>
      <c r="AE517" s="54" t="str">
        <f>IF(ISBLANK('Prediction Log'!$M517), "",ABS('Prediction Log'!$AD517))</f>
        <v/>
      </c>
    </row>
    <row r="518" spans="1:31" x14ac:dyDescent="0.45">
      <c r="A518" t="str">
        <f>IF(ISBLANK(Games!$B518), "",Games!A518)</f>
        <v/>
      </c>
      <c r="B518" t="str">
        <f>IF(ISBLANK(Games!$B518), "",Games!B518)</f>
        <v/>
      </c>
      <c r="C518" t="str">
        <f>IF(ISBLANK(Games!$B518), "",Games!C518)</f>
        <v/>
      </c>
      <c r="D518" t="str">
        <f>IF(ISBLANK(Games!$B518), "",Games!D518)</f>
        <v/>
      </c>
      <c r="E518" t="str">
        <f>IF(ISBLANK(Games!$B518), "",Games!E518)</f>
        <v/>
      </c>
      <c r="F518" s="30">
        <f>'Calc - Win Probability'!N518</f>
        <v>0</v>
      </c>
      <c r="G518" s="28">
        <f>Games!H518</f>
        <v>0</v>
      </c>
      <c r="H518" s="64" t="str">
        <f>IF(ISBLANK(Games!B518), "", IF('Prediction Log'!$D518&lt;0, 'Prediction Log'!$B518, 'Prediction Log'!$C518))</f>
        <v/>
      </c>
      <c r="I518" s="60" t="str">
        <f>IF(ISBLANK(Games!$B518), "",Games!F518)</f>
        <v/>
      </c>
      <c r="J518" s="60" t="str">
        <f>IF('Prediction Log'!$F518&gt;0.5, 'Prediction Log'!$B518, IF('Prediction Log'!$F518&lt;0.5, 'Prediction Log'!$C518, "PICK"))</f>
        <v/>
      </c>
      <c r="K518" s="62" t="str">
        <f>IF(ISBLANK(Games!B518), "",IF('Prediction Log'!$J518='Prediction Log'!$B518, 'Prediction Log'!$F518, 1-'Prediction Log'!$F518))</f>
        <v/>
      </c>
      <c r="L518" s="28" t="str">
        <f>IF(ISBLANK(Games!$B518), "",Games!I518)</f>
        <v/>
      </c>
      <c r="P518" s="48" t="str">
        <f>IF(ISBLANK('Prediction Log'!$N518), "",'Prediction Log'!$O518-'Prediction Log'!$N518)</f>
        <v/>
      </c>
      <c r="Q518" s="55" t="str">
        <f>IF(ISBLANK('Prediction Log'!$N518), "",IF('Prediction Log'!$M518&lt;&gt;'Prediction Log'!$H518, "Y", IF(AND('Prediction Log'!$M518='Prediction Log'!$H518, ABS((-1*'Prediction Log'!$P518))&gt;ABS('Prediction Log'!$D518)), "Y", IF('Prediction Log'!$D518='Prediction Log'!$P518, "PUSH", "N"))))</f>
        <v/>
      </c>
      <c r="R518" s="56" t="str">
        <f>IF(ISBLANK('Prediction Log'!$M518), "",IF('Prediction Log'!$P518&lt;'Prediction Log'!$D518, "Y", IF('Prediction Log'!$P518='Prediction Log'!$D518, "PUSH", "N")))</f>
        <v/>
      </c>
      <c r="S518" s="56" t="str">
        <f>IF(ISBLANK('Prediction Log'!$M518), "",IF('Prediction Log'!$P518&lt;'Prediction Log'!$E518, "Y", IF('Prediction Log'!$P518='Prediction Log'!$E518, "PUSH", "N")))</f>
        <v/>
      </c>
      <c r="T518" s="66" t="str">
        <f>IF(ISBLANK('Prediction Log'!$M518), "",IF('Prediction Log'!$J518='Prediction Log'!$M518, "Y", "N"))</f>
        <v/>
      </c>
      <c r="U518" s="57" t="str">
        <f>IF(ISBLANK('Prediction Log'!$M518),"",IF('Prediction Log'!$M518='Prediction Log'!$H518, "Y", "N"))</f>
        <v/>
      </c>
      <c r="V518" s="52" t="str">
        <f>IF(ISBLANK('Prediction Log'!$M518), "",IF('Prediction Log'!$H518&lt;&gt;'Prediction Log'!$M518, "Y",IF(AND('Prediction Log'!$D518&gt;0, 'Prediction Log'!$P518&gt;'Prediction Log'!$D518), "Y", IF(AND('Prediction Log'!$D518&lt;0, 'Prediction Log'!$P518&lt;'Prediction Log'!$D518), "Y", IF('Prediction Log'!$P518='Prediction Log'!$D518, "PUSH", "N")))))</f>
        <v/>
      </c>
      <c r="W518" s="53" t="str">
        <f>IF(ISBLANK('Prediction Log'!$M518), "",IF(AND('Prediction Log'!$U518="Y", 'Prediction Log'!$V518="Y"), "Y", "N"))</f>
        <v/>
      </c>
      <c r="X518" s="54" t="str">
        <f>IF(ISBLANK('Prediction Log'!$M518),"",IF('Prediction Log'!$M518='Prediction Log'!$I518, "Y", "N"))</f>
        <v/>
      </c>
      <c r="Y518" s="54" t="str">
        <f>IF(ISBLANK('Prediction Log'!$M518), "", IF('Prediction Log'!$Z518="N", "N", "Y"))</f>
        <v/>
      </c>
      <c r="Z518" s="54" t="str">
        <f>IF(ISBLANK('Prediction Log'!$M518), "",IF('Prediction Log'!$I518&lt;&gt;'Prediction Log'!$M518, "Y",IF(AND('Prediction Log'!$E518&gt;0, 'Prediction Log'!$P518&gt;'Prediction Log'!$E518), "Y", IF(AND('Prediction Log'!$E518&lt;0, 'Prediction Log'!$P518&lt;'Prediction Log'!$E518), "Y", IF('Prediction Log'!$P518='Prediction Log'!$E518, "PUSH", "N")))))</f>
        <v/>
      </c>
      <c r="AA518" s="54" t="str">
        <f>IF(ISBLANK('Prediction Log'!$M518), "",IF(AND('Prediction Log'!$X518="Y", 'Prediction Log'!$Z518="Y"), "Y", "N"))</f>
        <v/>
      </c>
      <c r="AB518" s="53" t="str">
        <f>IF(ISBLANK('Prediction Log'!$M518), "",IF('Prediction Log'!$D518&gt;0, 'Prediction Log'!$P518-'Prediction Log'!$D518, IF('Prediction Log'!$D518&lt;0, -'Prediction Log'!$P518+'Prediction Log'!$D518, "NA")))</f>
        <v/>
      </c>
      <c r="AC518" s="53" t="str">
        <f>IF(ISBLANK('Prediction Log'!$M518), "",ABS('Prediction Log'!$AB518))</f>
        <v/>
      </c>
      <c r="AD518" s="54" t="str">
        <f>IF(ISBLANK('Prediction Log'!$M518), "",IF('Prediction Log'!$E518&gt;0, 'Prediction Log'!$P518-'Prediction Log'!$E518, IF('Prediction Log'!$E518&lt;0, -'Prediction Log'!$P518+'Prediction Log'!$E518, "NA")))</f>
        <v/>
      </c>
      <c r="AE518" s="54" t="str">
        <f>IF(ISBLANK('Prediction Log'!$M518), "",ABS('Prediction Log'!$AD518))</f>
        <v/>
      </c>
    </row>
    <row r="519" spans="1:31" x14ac:dyDescent="0.45">
      <c r="A519" t="str">
        <f>IF(ISBLANK(Games!$B519), "",Games!A519)</f>
        <v/>
      </c>
      <c r="B519" t="str">
        <f>IF(ISBLANK(Games!$B519), "",Games!B519)</f>
        <v/>
      </c>
      <c r="C519" t="str">
        <f>IF(ISBLANK(Games!$B519), "",Games!C519)</f>
        <v/>
      </c>
      <c r="D519" t="str">
        <f>IF(ISBLANK(Games!$B519), "",Games!D519)</f>
        <v/>
      </c>
      <c r="E519" t="str">
        <f>IF(ISBLANK(Games!$B519), "",Games!E519)</f>
        <v/>
      </c>
      <c r="F519" s="30">
        <f>'Calc - Win Probability'!N519</f>
        <v>0</v>
      </c>
      <c r="G519" s="28">
        <f>Games!H519</f>
        <v>0</v>
      </c>
      <c r="H519" s="64" t="str">
        <f>IF(ISBLANK(Games!B519), "", IF('Prediction Log'!$D519&lt;0, 'Prediction Log'!$B519, 'Prediction Log'!$C519))</f>
        <v/>
      </c>
      <c r="I519" s="60" t="str">
        <f>IF(ISBLANK(Games!$B519), "",Games!F519)</f>
        <v/>
      </c>
      <c r="J519" s="60" t="str">
        <f>IF('Prediction Log'!$F519&gt;0.5, 'Prediction Log'!$B519, IF('Prediction Log'!$F519&lt;0.5, 'Prediction Log'!$C519, "PICK"))</f>
        <v/>
      </c>
      <c r="K519" s="62" t="str">
        <f>IF(ISBLANK(Games!B519), "",IF('Prediction Log'!$J519='Prediction Log'!$B519, 'Prediction Log'!$F519, 1-'Prediction Log'!$F519))</f>
        <v/>
      </c>
      <c r="L519" s="28" t="str">
        <f>IF(ISBLANK(Games!$B519), "",Games!I519)</f>
        <v/>
      </c>
      <c r="P519" s="48" t="str">
        <f>IF(ISBLANK('Prediction Log'!$N519), "",'Prediction Log'!$O519-'Prediction Log'!$N519)</f>
        <v/>
      </c>
      <c r="Q519" s="55" t="str">
        <f>IF(ISBLANK('Prediction Log'!$N519), "",IF('Prediction Log'!$M519&lt;&gt;'Prediction Log'!$H519, "Y", IF(AND('Prediction Log'!$M519='Prediction Log'!$H519, ABS((-1*'Prediction Log'!$P519))&gt;ABS('Prediction Log'!$D519)), "Y", IF('Prediction Log'!$D519='Prediction Log'!$P519, "PUSH", "N"))))</f>
        <v/>
      </c>
      <c r="R519" s="56" t="str">
        <f>IF(ISBLANK('Prediction Log'!$M519), "",IF('Prediction Log'!$P519&lt;'Prediction Log'!$D519, "Y", IF('Prediction Log'!$P519='Prediction Log'!$D519, "PUSH", "N")))</f>
        <v/>
      </c>
      <c r="S519" s="56" t="str">
        <f>IF(ISBLANK('Prediction Log'!$M519), "",IF('Prediction Log'!$P519&lt;'Prediction Log'!$E519, "Y", IF('Prediction Log'!$P519='Prediction Log'!$E519, "PUSH", "N")))</f>
        <v/>
      </c>
      <c r="T519" s="66" t="str">
        <f>IF(ISBLANK('Prediction Log'!$M519), "",IF('Prediction Log'!$J519='Prediction Log'!$M519, "Y", "N"))</f>
        <v/>
      </c>
      <c r="U519" s="57" t="str">
        <f>IF(ISBLANK('Prediction Log'!$M519),"",IF('Prediction Log'!$M519='Prediction Log'!$H519, "Y", "N"))</f>
        <v/>
      </c>
      <c r="V519" s="52" t="str">
        <f>IF(ISBLANK('Prediction Log'!$M519), "",IF('Prediction Log'!$H519&lt;&gt;'Prediction Log'!$M519, "Y",IF(AND('Prediction Log'!$D519&gt;0, 'Prediction Log'!$P519&gt;'Prediction Log'!$D519), "Y", IF(AND('Prediction Log'!$D519&lt;0, 'Prediction Log'!$P519&lt;'Prediction Log'!$D519), "Y", IF('Prediction Log'!$P519='Prediction Log'!$D519, "PUSH", "N")))))</f>
        <v/>
      </c>
      <c r="W519" s="53" t="str">
        <f>IF(ISBLANK('Prediction Log'!$M519), "",IF(AND('Prediction Log'!$U519="Y", 'Prediction Log'!$V519="Y"), "Y", "N"))</f>
        <v/>
      </c>
      <c r="X519" s="54" t="str">
        <f>IF(ISBLANK('Prediction Log'!$M519),"",IF('Prediction Log'!$M519='Prediction Log'!$I519, "Y", "N"))</f>
        <v/>
      </c>
      <c r="Y519" s="54" t="str">
        <f>IF(ISBLANK('Prediction Log'!$M519), "", IF('Prediction Log'!$Z519="N", "N", "Y"))</f>
        <v/>
      </c>
      <c r="Z519" s="54" t="str">
        <f>IF(ISBLANK('Prediction Log'!$M519), "",IF('Prediction Log'!$I519&lt;&gt;'Prediction Log'!$M519, "Y",IF(AND('Prediction Log'!$E519&gt;0, 'Prediction Log'!$P519&gt;'Prediction Log'!$E519), "Y", IF(AND('Prediction Log'!$E519&lt;0, 'Prediction Log'!$P519&lt;'Prediction Log'!$E519), "Y", IF('Prediction Log'!$P519='Prediction Log'!$E519, "PUSH", "N")))))</f>
        <v/>
      </c>
      <c r="AA519" s="54" t="str">
        <f>IF(ISBLANK('Prediction Log'!$M519), "",IF(AND('Prediction Log'!$X519="Y", 'Prediction Log'!$Z519="Y"), "Y", "N"))</f>
        <v/>
      </c>
      <c r="AB519" s="53" t="str">
        <f>IF(ISBLANK('Prediction Log'!$M519), "",IF('Prediction Log'!$D519&gt;0, 'Prediction Log'!$P519-'Prediction Log'!$D519, IF('Prediction Log'!$D519&lt;0, -'Prediction Log'!$P519+'Prediction Log'!$D519, "NA")))</f>
        <v/>
      </c>
      <c r="AC519" s="53" t="str">
        <f>IF(ISBLANK('Prediction Log'!$M519), "",ABS('Prediction Log'!$AB519))</f>
        <v/>
      </c>
      <c r="AD519" s="54" t="str">
        <f>IF(ISBLANK('Prediction Log'!$M519), "",IF('Prediction Log'!$E519&gt;0, 'Prediction Log'!$P519-'Prediction Log'!$E519, IF('Prediction Log'!$E519&lt;0, -'Prediction Log'!$P519+'Prediction Log'!$E519, "NA")))</f>
        <v/>
      </c>
      <c r="AE519" s="54" t="str">
        <f>IF(ISBLANK('Prediction Log'!$M519), "",ABS('Prediction Log'!$AD519))</f>
        <v/>
      </c>
    </row>
    <row r="520" spans="1:31" x14ac:dyDescent="0.45">
      <c r="A520" t="str">
        <f>IF(ISBLANK(Games!$B520), "",Games!A520)</f>
        <v/>
      </c>
      <c r="B520" t="str">
        <f>IF(ISBLANK(Games!$B520), "",Games!B520)</f>
        <v/>
      </c>
      <c r="C520" t="str">
        <f>IF(ISBLANK(Games!$B520), "",Games!C520)</f>
        <v/>
      </c>
      <c r="D520" t="str">
        <f>IF(ISBLANK(Games!$B520), "",Games!D520)</f>
        <v/>
      </c>
      <c r="E520" t="str">
        <f>IF(ISBLANK(Games!$B520), "",Games!E520)</f>
        <v/>
      </c>
      <c r="F520" s="30">
        <f>'Calc - Win Probability'!N520</f>
        <v>0</v>
      </c>
      <c r="G520" s="28">
        <f>Games!H520</f>
        <v>0</v>
      </c>
      <c r="H520" s="64" t="str">
        <f>IF(ISBLANK(Games!B520), "", IF('Prediction Log'!$D520&lt;0, 'Prediction Log'!$B520, 'Prediction Log'!$C520))</f>
        <v/>
      </c>
      <c r="I520" s="60" t="str">
        <f>IF(ISBLANK(Games!$B520), "",Games!F520)</f>
        <v/>
      </c>
      <c r="J520" s="60" t="str">
        <f>IF('Prediction Log'!$F520&gt;0.5, 'Prediction Log'!$B520, IF('Prediction Log'!$F520&lt;0.5, 'Prediction Log'!$C520, "PICK"))</f>
        <v/>
      </c>
      <c r="K520" s="62" t="str">
        <f>IF(ISBLANK(Games!B520), "",IF('Prediction Log'!$J520='Prediction Log'!$B520, 'Prediction Log'!$F520, 1-'Prediction Log'!$F520))</f>
        <v/>
      </c>
      <c r="L520" s="28" t="str">
        <f>IF(ISBLANK(Games!$B520), "",Games!I520)</f>
        <v/>
      </c>
      <c r="P520" s="48" t="str">
        <f>IF(ISBLANK('Prediction Log'!$N520), "",'Prediction Log'!$O520-'Prediction Log'!$N520)</f>
        <v/>
      </c>
      <c r="Q520" s="55" t="str">
        <f>IF(ISBLANK('Prediction Log'!$N520), "",IF('Prediction Log'!$M520&lt;&gt;'Prediction Log'!$H520, "Y", IF(AND('Prediction Log'!$M520='Prediction Log'!$H520, ABS((-1*'Prediction Log'!$P520))&gt;ABS('Prediction Log'!$D520)), "Y", IF('Prediction Log'!$D520='Prediction Log'!$P520, "PUSH", "N"))))</f>
        <v/>
      </c>
      <c r="R520" s="56" t="str">
        <f>IF(ISBLANK('Prediction Log'!$M520), "",IF('Prediction Log'!$P520&lt;'Prediction Log'!$D520, "Y", IF('Prediction Log'!$P520='Prediction Log'!$D520, "PUSH", "N")))</f>
        <v/>
      </c>
      <c r="S520" s="56" t="str">
        <f>IF(ISBLANK('Prediction Log'!$M520), "",IF('Prediction Log'!$P520&lt;'Prediction Log'!$E520, "Y", IF('Prediction Log'!$P520='Prediction Log'!$E520, "PUSH", "N")))</f>
        <v/>
      </c>
      <c r="T520" s="66" t="str">
        <f>IF(ISBLANK('Prediction Log'!$M520), "",IF('Prediction Log'!$J520='Prediction Log'!$M520, "Y", "N"))</f>
        <v/>
      </c>
      <c r="U520" s="57" t="str">
        <f>IF(ISBLANK('Prediction Log'!$M520),"",IF('Prediction Log'!$M520='Prediction Log'!$H520, "Y", "N"))</f>
        <v/>
      </c>
      <c r="V520" s="52" t="str">
        <f>IF(ISBLANK('Prediction Log'!$M520), "",IF('Prediction Log'!$H520&lt;&gt;'Prediction Log'!$M520, "Y",IF(AND('Prediction Log'!$D520&gt;0, 'Prediction Log'!$P520&gt;'Prediction Log'!$D520), "Y", IF(AND('Prediction Log'!$D520&lt;0, 'Prediction Log'!$P520&lt;'Prediction Log'!$D520), "Y", IF('Prediction Log'!$P520='Prediction Log'!$D520, "PUSH", "N")))))</f>
        <v/>
      </c>
      <c r="W520" s="53" t="str">
        <f>IF(ISBLANK('Prediction Log'!$M520), "",IF(AND('Prediction Log'!$U520="Y", 'Prediction Log'!$V520="Y"), "Y", "N"))</f>
        <v/>
      </c>
      <c r="X520" s="54" t="str">
        <f>IF(ISBLANK('Prediction Log'!$M520),"",IF('Prediction Log'!$M520='Prediction Log'!$I520, "Y", "N"))</f>
        <v/>
      </c>
      <c r="Y520" s="54" t="str">
        <f>IF(ISBLANK('Prediction Log'!$M520), "", IF('Prediction Log'!$Z520="N", "N", "Y"))</f>
        <v/>
      </c>
      <c r="Z520" s="54" t="str">
        <f>IF(ISBLANK('Prediction Log'!$M520), "",IF('Prediction Log'!$I520&lt;&gt;'Prediction Log'!$M520, "Y",IF(AND('Prediction Log'!$E520&gt;0, 'Prediction Log'!$P520&gt;'Prediction Log'!$E520), "Y", IF(AND('Prediction Log'!$E520&lt;0, 'Prediction Log'!$P520&lt;'Prediction Log'!$E520), "Y", IF('Prediction Log'!$P520='Prediction Log'!$E520, "PUSH", "N")))))</f>
        <v/>
      </c>
      <c r="AA520" s="54" t="str">
        <f>IF(ISBLANK('Prediction Log'!$M520), "",IF(AND('Prediction Log'!$X520="Y", 'Prediction Log'!$Z520="Y"), "Y", "N"))</f>
        <v/>
      </c>
      <c r="AB520" s="53" t="str">
        <f>IF(ISBLANK('Prediction Log'!$M520), "",IF('Prediction Log'!$D520&gt;0, 'Prediction Log'!$P520-'Prediction Log'!$D520, IF('Prediction Log'!$D520&lt;0, -'Prediction Log'!$P520+'Prediction Log'!$D520, "NA")))</f>
        <v/>
      </c>
      <c r="AC520" s="53" t="str">
        <f>IF(ISBLANK('Prediction Log'!$M520), "",ABS('Prediction Log'!$AB520))</f>
        <v/>
      </c>
      <c r="AD520" s="54" t="str">
        <f>IF(ISBLANK('Prediction Log'!$M520), "",IF('Prediction Log'!$E520&gt;0, 'Prediction Log'!$P520-'Prediction Log'!$E520, IF('Prediction Log'!$E520&lt;0, -'Prediction Log'!$P520+'Prediction Log'!$E520, "NA")))</f>
        <v/>
      </c>
      <c r="AE520" s="54" t="str">
        <f>IF(ISBLANK('Prediction Log'!$M520), "",ABS('Prediction Log'!$AD520))</f>
        <v/>
      </c>
    </row>
    <row r="521" spans="1:31" x14ac:dyDescent="0.45">
      <c r="A521" t="str">
        <f>IF(ISBLANK(Games!$B521), "",Games!A521)</f>
        <v/>
      </c>
      <c r="B521" t="str">
        <f>IF(ISBLANK(Games!$B521), "",Games!B521)</f>
        <v/>
      </c>
      <c r="C521" t="str">
        <f>IF(ISBLANK(Games!$B521), "",Games!C521)</f>
        <v/>
      </c>
      <c r="D521" t="str">
        <f>IF(ISBLANK(Games!$B521), "",Games!D521)</f>
        <v/>
      </c>
      <c r="E521" t="str">
        <f>IF(ISBLANK(Games!$B521), "",Games!E521)</f>
        <v/>
      </c>
      <c r="F521" s="30">
        <f>'Calc - Win Probability'!N521</f>
        <v>0</v>
      </c>
      <c r="G521" s="28">
        <f>Games!H521</f>
        <v>0</v>
      </c>
      <c r="H521" s="64" t="str">
        <f>IF(ISBLANK(Games!B521), "", IF('Prediction Log'!$D521&lt;0, 'Prediction Log'!$B521, 'Prediction Log'!$C521))</f>
        <v/>
      </c>
      <c r="I521" s="60" t="str">
        <f>IF(ISBLANK(Games!$B521), "",Games!F521)</f>
        <v/>
      </c>
      <c r="J521" s="60" t="str">
        <f>IF('Prediction Log'!$F521&gt;0.5, 'Prediction Log'!$B521, IF('Prediction Log'!$F521&lt;0.5, 'Prediction Log'!$C521, "PICK"))</f>
        <v/>
      </c>
      <c r="K521" s="62" t="str">
        <f>IF(ISBLANK(Games!B521), "",IF('Prediction Log'!$J521='Prediction Log'!$B521, 'Prediction Log'!$F521, 1-'Prediction Log'!$F521))</f>
        <v/>
      </c>
      <c r="L521" s="28" t="str">
        <f>IF(ISBLANK(Games!$B521), "",Games!I521)</f>
        <v/>
      </c>
      <c r="P521" s="48" t="str">
        <f>IF(ISBLANK('Prediction Log'!$N521), "",'Prediction Log'!$O521-'Prediction Log'!$N521)</f>
        <v/>
      </c>
      <c r="Q521" s="55" t="str">
        <f>IF(ISBLANK('Prediction Log'!$N521), "",IF('Prediction Log'!$M521&lt;&gt;'Prediction Log'!$H521, "Y", IF(AND('Prediction Log'!$M521='Prediction Log'!$H521, ABS((-1*'Prediction Log'!$P521))&gt;ABS('Prediction Log'!$D521)), "Y", IF('Prediction Log'!$D521='Prediction Log'!$P521, "PUSH", "N"))))</f>
        <v/>
      </c>
      <c r="R521" s="56" t="str">
        <f>IF(ISBLANK('Prediction Log'!$M521), "",IF('Prediction Log'!$P521&lt;'Prediction Log'!$D521, "Y", IF('Prediction Log'!$P521='Prediction Log'!$D521, "PUSH", "N")))</f>
        <v/>
      </c>
      <c r="S521" s="56" t="str">
        <f>IF(ISBLANK('Prediction Log'!$M521), "",IF('Prediction Log'!$P521&lt;'Prediction Log'!$E521, "Y", IF('Prediction Log'!$P521='Prediction Log'!$E521, "PUSH", "N")))</f>
        <v/>
      </c>
      <c r="T521" s="66" t="str">
        <f>IF(ISBLANK('Prediction Log'!$M521), "",IF('Prediction Log'!$J521='Prediction Log'!$M521, "Y", "N"))</f>
        <v/>
      </c>
      <c r="U521" s="57" t="str">
        <f>IF(ISBLANK('Prediction Log'!$M521),"",IF('Prediction Log'!$M521='Prediction Log'!$H521, "Y", "N"))</f>
        <v/>
      </c>
      <c r="V521" s="52" t="str">
        <f>IF(ISBLANK('Prediction Log'!$M521), "",IF('Prediction Log'!$H521&lt;&gt;'Prediction Log'!$M521, "Y",IF(AND('Prediction Log'!$D521&gt;0, 'Prediction Log'!$P521&gt;'Prediction Log'!$D521), "Y", IF(AND('Prediction Log'!$D521&lt;0, 'Prediction Log'!$P521&lt;'Prediction Log'!$D521), "Y", IF('Prediction Log'!$P521='Prediction Log'!$D521, "PUSH", "N")))))</f>
        <v/>
      </c>
      <c r="W521" s="53" t="str">
        <f>IF(ISBLANK('Prediction Log'!$M521), "",IF(AND('Prediction Log'!$U521="Y", 'Prediction Log'!$V521="Y"), "Y", "N"))</f>
        <v/>
      </c>
      <c r="X521" s="54" t="str">
        <f>IF(ISBLANK('Prediction Log'!$M521),"",IF('Prediction Log'!$M521='Prediction Log'!$I521, "Y", "N"))</f>
        <v/>
      </c>
      <c r="Y521" s="54" t="str">
        <f>IF(ISBLANK('Prediction Log'!$M521), "", IF('Prediction Log'!$Z521="N", "N", "Y"))</f>
        <v/>
      </c>
      <c r="Z521" s="54" t="str">
        <f>IF(ISBLANK('Prediction Log'!$M521), "",IF('Prediction Log'!$I521&lt;&gt;'Prediction Log'!$M521, "Y",IF(AND('Prediction Log'!$E521&gt;0, 'Prediction Log'!$P521&gt;'Prediction Log'!$E521), "Y", IF(AND('Prediction Log'!$E521&lt;0, 'Prediction Log'!$P521&lt;'Prediction Log'!$E521), "Y", IF('Prediction Log'!$P521='Prediction Log'!$E521, "PUSH", "N")))))</f>
        <v/>
      </c>
      <c r="AA521" s="54" t="str">
        <f>IF(ISBLANK('Prediction Log'!$M521), "",IF(AND('Prediction Log'!$X521="Y", 'Prediction Log'!$Z521="Y"), "Y", "N"))</f>
        <v/>
      </c>
      <c r="AB521" s="53" t="str">
        <f>IF(ISBLANK('Prediction Log'!$M521), "",IF('Prediction Log'!$D521&gt;0, 'Prediction Log'!$P521-'Prediction Log'!$D521, IF('Prediction Log'!$D521&lt;0, -'Prediction Log'!$P521+'Prediction Log'!$D521, "NA")))</f>
        <v/>
      </c>
      <c r="AC521" s="53" t="str">
        <f>IF(ISBLANK('Prediction Log'!$M521), "",ABS('Prediction Log'!$AB521))</f>
        <v/>
      </c>
      <c r="AD521" s="54" t="str">
        <f>IF(ISBLANK('Prediction Log'!$M521), "",IF('Prediction Log'!$E521&gt;0, 'Prediction Log'!$P521-'Prediction Log'!$E521, IF('Prediction Log'!$E521&lt;0, -'Prediction Log'!$P521+'Prediction Log'!$E521, "NA")))</f>
        <v/>
      </c>
      <c r="AE521" s="54" t="str">
        <f>IF(ISBLANK('Prediction Log'!$M521), "",ABS('Prediction Log'!$AD521))</f>
        <v/>
      </c>
    </row>
    <row r="522" spans="1:31" x14ac:dyDescent="0.45">
      <c r="A522" t="str">
        <f>IF(ISBLANK(Games!$B522), "",Games!A522)</f>
        <v/>
      </c>
      <c r="B522" t="str">
        <f>IF(ISBLANK(Games!$B522), "",Games!B522)</f>
        <v/>
      </c>
      <c r="C522" t="str">
        <f>IF(ISBLANK(Games!$B522), "",Games!C522)</f>
        <v/>
      </c>
      <c r="D522" t="str">
        <f>IF(ISBLANK(Games!$B522), "",Games!D522)</f>
        <v/>
      </c>
      <c r="E522" t="str">
        <f>IF(ISBLANK(Games!$B522), "",Games!E522)</f>
        <v/>
      </c>
      <c r="F522" s="30">
        <f>'Calc - Win Probability'!N522</f>
        <v>0</v>
      </c>
      <c r="G522" s="28">
        <f>Games!H522</f>
        <v>0</v>
      </c>
      <c r="H522" s="64" t="str">
        <f>IF(ISBLANK(Games!B522), "", IF('Prediction Log'!$D522&lt;0, 'Prediction Log'!$B522, 'Prediction Log'!$C522))</f>
        <v/>
      </c>
      <c r="I522" s="60" t="str">
        <f>IF(ISBLANK(Games!$B522), "",Games!F522)</f>
        <v/>
      </c>
      <c r="J522" s="60" t="str">
        <f>IF('Prediction Log'!$F522&gt;0.5, 'Prediction Log'!$B522, IF('Prediction Log'!$F522&lt;0.5, 'Prediction Log'!$C522, "PICK"))</f>
        <v/>
      </c>
      <c r="K522" s="62" t="str">
        <f>IF(ISBLANK(Games!B522), "",IF('Prediction Log'!$J522='Prediction Log'!$B522, 'Prediction Log'!$F522, 1-'Prediction Log'!$F522))</f>
        <v/>
      </c>
      <c r="L522" s="28" t="str">
        <f>IF(ISBLANK(Games!$B522), "",Games!I522)</f>
        <v/>
      </c>
      <c r="P522" s="48" t="str">
        <f>IF(ISBLANK('Prediction Log'!$N522), "",'Prediction Log'!$O522-'Prediction Log'!$N522)</f>
        <v/>
      </c>
      <c r="Q522" s="55" t="str">
        <f>IF(ISBLANK('Prediction Log'!$N522), "",IF('Prediction Log'!$M522&lt;&gt;'Prediction Log'!$H522, "Y", IF(AND('Prediction Log'!$M522='Prediction Log'!$H522, ABS((-1*'Prediction Log'!$P522))&gt;ABS('Prediction Log'!$D522)), "Y", IF('Prediction Log'!$D522='Prediction Log'!$P522, "PUSH", "N"))))</f>
        <v/>
      </c>
      <c r="R522" s="56" t="str">
        <f>IF(ISBLANK('Prediction Log'!$M522), "",IF('Prediction Log'!$P522&lt;'Prediction Log'!$D522, "Y", IF('Prediction Log'!$P522='Prediction Log'!$D522, "PUSH", "N")))</f>
        <v/>
      </c>
      <c r="S522" s="56" t="str">
        <f>IF(ISBLANK('Prediction Log'!$M522), "",IF('Prediction Log'!$P522&lt;'Prediction Log'!$E522, "Y", IF('Prediction Log'!$P522='Prediction Log'!$E522, "PUSH", "N")))</f>
        <v/>
      </c>
      <c r="T522" s="66" t="str">
        <f>IF(ISBLANK('Prediction Log'!$M522), "",IF('Prediction Log'!$J522='Prediction Log'!$M522, "Y", "N"))</f>
        <v/>
      </c>
      <c r="U522" s="57" t="str">
        <f>IF(ISBLANK('Prediction Log'!$M522),"",IF('Prediction Log'!$M522='Prediction Log'!$H522, "Y", "N"))</f>
        <v/>
      </c>
      <c r="V522" s="52" t="str">
        <f>IF(ISBLANK('Prediction Log'!$M522), "",IF('Prediction Log'!$H522&lt;&gt;'Prediction Log'!$M522, "Y",IF(AND('Prediction Log'!$D522&gt;0, 'Prediction Log'!$P522&gt;'Prediction Log'!$D522), "Y", IF(AND('Prediction Log'!$D522&lt;0, 'Prediction Log'!$P522&lt;'Prediction Log'!$D522), "Y", IF('Prediction Log'!$P522='Prediction Log'!$D522, "PUSH", "N")))))</f>
        <v/>
      </c>
      <c r="W522" s="53" t="str">
        <f>IF(ISBLANK('Prediction Log'!$M522), "",IF(AND('Prediction Log'!$U522="Y", 'Prediction Log'!$V522="Y"), "Y", "N"))</f>
        <v/>
      </c>
      <c r="X522" s="54" t="str">
        <f>IF(ISBLANK('Prediction Log'!$M522),"",IF('Prediction Log'!$M522='Prediction Log'!$I522, "Y", "N"))</f>
        <v/>
      </c>
      <c r="Y522" s="54" t="str">
        <f>IF(ISBLANK('Prediction Log'!$M522), "", IF('Prediction Log'!$Z522="N", "N", "Y"))</f>
        <v/>
      </c>
      <c r="Z522" s="54" t="str">
        <f>IF(ISBLANK('Prediction Log'!$M522), "",IF('Prediction Log'!$I522&lt;&gt;'Prediction Log'!$M522, "Y",IF(AND('Prediction Log'!$E522&gt;0, 'Prediction Log'!$P522&gt;'Prediction Log'!$E522), "Y", IF(AND('Prediction Log'!$E522&lt;0, 'Prediction Log'!$P522&lt;'Prediction Log'!$E522), "Y", IF('Prediction Log'!$P522='Prediction Log'!$E522, "PUSH", "N")))))</f>
        <v/>
      </c>
      <c r="AA522" s="54" t="str">
        <f>IF(ISBLANK('Prediction Log'!$M522), "",IF(AND('Prediction Log'!$X522="Y", 'Prediction Log'!$Z522="Y"), "Y", "N"))</f>
        <v/>
      </c>
      <c r="AB522" s="53" t="str">
        <f>IF(ISBLANK('Prediction Log'!$M522), "",IF('Prediction Log'!$D522&gt;0, 'Prediction Log'!$P522-'Prediction Log'!$D522, IF('Prediction Log'!$D522&lt;0, -'Prediction Log'!$P522+'Prediction Log'!$D522, "NA")))</f>
        <v/>
      </c>
      <c r="AC522" s="53" t="str">
        <f>IF(ISBLANK('Prediction Log'!$M522), "",ABS('Prediction Log'!$AB522))</f>
        <v/>
      </c>
      <c r="AD522" s="54" t="str">
        <f>IF(ISBLANK('Prediction Log'!$M522), "",IF('Prediction Log'!$E522&gt;0, 'Prediction Log'!$P522-'Prediction Log'!$E522, IF('Prediction Log'!$E522&lt;0, -'Prediction Log'!$P522+'Prediction Log'!$E522, "NA")))</f>
        <v/>
      </c>
      <c r="AE522" s="54" t="str">
        <f>IF(ISBLANK('Prediction Log'!$M522), "",ABS('Prediction Log'!$AD522))</f>
        <v/>
      </c>
    </row>
    <row r="523" spans="1:31" x14ac:dyDescent="0.45">
      <c r="A523" t="str">
        <f>IF(ISBLANK(Games!$B523), "",Games!A523)</f>
        <v/>
      </c>
      <c r="B523" t="str">
        <f>IF(ISBLANK(Games!$B523), "",Games!B523)</f>
        <v/>
      </c>
      <c r="C523" t="str">
        <f>IF(ISBLANK(Games!$B523), "",Games!C523)</f>
        <v/>
      </c>
      <c r="D523" t="str">
        <f>IF(ISBLANK(Games!$B523), "",Games!D523)</f>
        <v/>
      </c>
      <c r="E523" t="str">
        <f>IF(ISBLANK(Games!$B523), "",Games!E523)</f>
        <v/>
      </c>
      <c r="F523" s="30">
        <f>'Calc - Win Probability'!N523</f>
        <v>0</v>
      </c>
      <c r="G523" s="28">
        <f>Games!H523</f>
        <v>0</v>
      </c>
      <c r="H523" s="64" t="str">
        <f>IF(ISBLANK(Games!B523), "", IF('Prediction Log'!$D523&lt;0, 'Prediction Log'!$B523, 'Prediction Log'!$C523))</f>
        <v/>
      </c>
      <c r="I523" s="60" t="str">
        <f>IF(ISBLANK(Games!$B523), "",Games!F523)</f>
        <v/>
      </c>
      <c r="J523" s="60" t="str">
        <f>IF('Prediction Log'!$F523&gt;0.5, 'Prediction Log'!$B523, IF('Prediction Log'!$F523&lt;0.5, 'Prediction Log'!$C523, "PICK"))</f>
        <v/>
      </c>
      <c r="K523" s="62" t="str">
        <f>IF(ISBLANK(Games!B523), "",IF('Prediction Log'!$J523='Prediction Log'!$B523, 'Prediction Log'!$F523, 1-'Prediction Log'!$F523))</f>
        <v/>
      </c>
      <c r="L523" s="28" t="str">
        <f>IF(ISBLANK(Games!$B523), "",Games!I523)</f>
        <v/>
      </c>
      <c r="P523" s="48" t="str">
        <f>IF(ISBLANK('Prediction Log'!$N523), "",'Prediction Log'!$O523-'Prediction Log'!$N523)</f>
        <v/>
      </c>
      <c r="Q523" s="55" t="str">
        <f>IF(ISBLANK('Prediction Log'!$N523), "",IF('Prediction Log'!$M523&lt;&gt;'Prediction Log'!$H523, "Y", IF(AND('Prediction Log'!$M523='Prediction Log'!$H523, ABS((-1*'Prediction Log'!$P523))&gt;ABS('Prediction Log'!$D523)), "Y", IF('Prediction Log'!$D523='Prediction Log'!$P523, "PUSH", "N"))))</f>
        <v/>
      </c>
      <c r="R523" s="56" t="str">
        <f>IF(ISBLANK('Prediction Log'!$M523), "",IF('Prediction Log'!$P523&lt;'Prediction Log'!$D523, "Y", IF('Prediction Log'!$P523='Prediction Log'!$D523, "PUSH", "N")))</f>
        <v/>
      </c>
      <c r="S523" s="56" t="str">
        <f>IF(ISBLANK('Prediction Log'!$M523), "",IF('Prediction Log'!$P523&lt;'Prediction Log'!$E523, "Y", IF('Prediction Log'!$P523='Prediction Log'!$E523, "PUSH", "N")))</f>
        <v/>
      </c>
      <c r="T523" s="66" t="str">
        <f>IF(ISBLANK('Prediction Log'!$M523), "",IF('Prediction Log'!$J523='Prediction Log'!$M523, "Y", "N"))</f>
        <v/>
      </c>
      <c r="U523" s="57" t="str">
        <f>IF(ISBLANK('Prediction Log'!$M523),"",IF('Prediction Log'!$M523='Prediction Log'!$H523, "Y", "N"))</f>
        <v/>
      </c>
      <c r="V523" s="52" t="str">
        <f>IF(ISBLANK('Prediction Log'!$M523), "",IF('Prediction Log'!$H523&lt;&gt;'Prediction Log'!$M523, "Y",IF(AND('Prediction Log'!$D523&gt;0, 'Prediction Log'!$P523&gt;'Prediction Log'!$D523), "Y", IF(AND('Prediction Log'!$D523&lt;0, 'Prediction Log'!$P523&lt;'Prediction Log'!$D523), "Y", IF('Prediction Log'!$P523='Prediction Log'!$D523, "PUSH", "N")))))</f>
        <v/>
      </c>
      <c r="W523" s="53" t="str">
        <f>IF(ISBLANK('Prediction Log'!$M523), "",IF(AND('Prediction Log'!$U523="Y", 'Prediction Log'!$V523="Y"), "Y", "N"))</f>
        <v/>
      </c>
      <c r="X523" s="54" t="str">
        <f>IF(ISBLANK('Prediction Log'!$M523),"",IF('Prediction Log'!$M523='Prediction Log'!$I523, "Y", "N"))</f>
        <v/>
      </c>
      <c r="Y523" s="54" t="str">
        <f>IF(ISBLANK('Prediction Log'!$M523), "", IF('Prediction Log'!$Z523="N", "N", "Y"))</f>
        <v/>
      </c>
      <c r="Z523" s="54" t="str">
        <f>IF(ISBLANK('Prediction Log'!$M523), "",IF('Prediction Log'!$I523&lt;&gt;'Prediction Log'!$M523, "Y",IF(AND('Prediction Log'!$E523&gt;0, 'Prediction Log'!$P523&gt;'Prediction Log'!$E523), "Y", IF(AND('Prediction Log'!$E523&lt;0, 'Prediction Log'!$P523&lt;'Prediction Log'!$E523), "Y", IF('Prediction Log'!$P523='Prediction Log'!$E523, "PUSH", "N")))))</f>
        <v/>
      </c>
      <c r="AA523" s="54" t="str">
        <f>IF(ISBLANK('Prediction Log'!$M523), "",IF(AND('Prediction Log'!$X523="Y", 'Prediction Log'!$Z523="Y"), "Y", "N"))</f>
        <v/>
      </c>
      <c r="AB523" s="53" t="str">
        <f>IF(ISBLANK('Prediction Log'!$M523), "",IF('Prediction Log'!$D523&gt;0, 'Prediction Log'!$P523-'Prediction Log'!$D523, IF('Prediction Log'!$D523&lt;0, -'Prediction Log'!$P523+'Prediction Log'!$D523, "NA")))</f>
        <v/>
      </c>
      <c r="AC523" s="53" t="str">
        <f>IF(ISBLANK('Prediction Log'!$M523), "",ABS('Prediction Log'!$AB523))</f>
        <v/>
      </c>
      <c r="AD523" s="54" t="str">
        <f>IF(ISBLANK('Prediction Log'!$M523), "",IF('Prediction Log'!$E523&gt;0, 'Prediction Log'!$P523-'Prediction Log'!$E523, IF('Prediction Log'!$E523&lt;0, -'Prediction Log'!$P523+'Prediction Log'!$E523, "NA")))</f>
        <v/>
      </c>
      <c r="AE523" s="54" t="str">
        <f>IF(ISBLANK('Prediction Log'!$M523), "",ABS('Prediction Log'!$AD523))</f>
        <v/>
      </c>
    </row>
    <row r="524" spans="1:31" x14ac:dyDescent="0.45">
      <c r="A524" t="str">
        <f>IF(ISBLANK(Games!$B524), "",Games!A524)</f>
        <v/>
      </c>
      <c r="B524" t="str">
        <f>IF(ISBLANK(Games!$B524), "",Games!B524)</f>
        <v/>
      </c>
      <c r="C524" t="str">
        <f>IF(ISBLANK(Games!$B524), "",Games!C524)</f>
        <v/>
      </c>
      <c r="D524" t="str">
        <f>IF(ISBLANK(Games!$B524), "",Games!D524)</f>
        <v/>
      </c>
      <c r="E524" t="str">
        <f>IF(ISBLANK(Games!$B524), "",Games!E524)</f>
        <v/>
      </c>
      <c r="F524" s="30">
        <f>'Calc - Win Probability'!N524</f>
        <v>0</v>
      </c>
      <c r="G524" s="28">
        <f>Games!H524</f>
        <v>0</v>
      </c>
      <c r="H524" s="64" t="str">
        <f>IF(ISBLANK(Games!B524), "", IF('Prediction Log'!$D524&lt;0, 'Prediction Log'!$B524, 'Prediction Log'!$C524))</f>
        <v/>
      </c>
      <c r="I524" s="60" t="str">
        <f>IF(ISBLANK(Games!$B524), "",Games!F524)</f>
        <v/>
      </c>
      <c r="J524" s="60" t="str">
        <f>IF('Prediction Log'!$F524&gt;0.5, 'Prediction Log'!$B524, IF('Prediction Log'!$F524&lt;0.5, 'Prediction Log'!$C524, "PICK"))</f>
        <v/>
      </c>
      <c r="K524" s="62" t="str">
        <f>IF(ISBLANK(Games!B524), "",IF('Prediction Log'!$J524='Prediction Log'!$B524, 'Prediction Log'!$F524, 1-'Prediction Log'!$F524))</f>
        <v/>
      </c>
      <c r="L524" s="28" t="str">
        <f>IF(ISBLANK(Games!$B524), "",Games!I524)</f>
        <v/>
      </c>
      <c r="P524" s="48" t="str">
        <f>IF(ISBLANK('Prediction Log'!$N524), "",'Prediction Log'!$O524-'Prediction Log'!$N524)</f>
        <v/>
      </c>
      <c r="Q524" s="55" t="str">
        <f>IF(ISBLANK('Prediction Log'!$N524), "",IF('Prediction Log'!$M524&lt;&gt;'Prediction Log'!$H524, "Y", IF(AND('Prediction Log'!$M524='Prediction Log'!$H524, ABS((-1*'Prediction Log'!$P524))&gt;ABS('Prediction Log'!$D524)), "Y", IF('Prediction Log'!$D524='Prediction Log'!$P524, "PUSH", "N"))))</f>
        <v/>
      </c>
      <c r="R524" s="56" t="str">
        <f>IF(ISBLANK('Prediction Log'!$M524), "",IF('Prediction Log'!$P524&lt;'Prediction Log'!$D524, "Y", IF('Prediction Log'!$P524='Prediction Log'!$D524, "PUSH", "N")))</f>
        <v/>
      </c>
      <c r="S524" s="56" t="str">
        <f>IF(ISBLANK('Prediction Log'!$M524), "",IF('Prediction Log'!$P524&lt;'Prediction Log'!$E524, "Y", IF('Prediction Log'!$P524='Prediction Log'!$E524, "PUSH", "N")))</f>
        <v/>
      </c>
      <c r="T524" s="66" t="str">
        <f>IF(ISBLANK('Prediction Log'!$M524), "",IF('Prediction Log'!$J524='Prediction Log'!$M524, "Y", "N"))</f>
        <v/>
      </c>
      <c r="U524" s="57" t="str">
        <f>IF(ISBLANK('Prediction Log'!$M524),"",IF('Prediction Log'!$M524='Prediction Log'!$H524, "Y", "N"))</f>
        <v/>
      </c>
      <c r="V524" s="52" t="str">
        <f>IF(ISBLANK('Prediction Log'!$M524), "",IF('Prediction Log'!$H524&lt;&gt;'Prediction Log'!$M524, "Y",IF(AND('Prediction Log'!$D524&gt;0, 'Prediction Log'!$P524&gt;'Prediction Log'!$D524), "Y", IF(AND('Prediction Log'!$D524&lt;0, 'Prediction Log'!$P524&lt;'Prediction Log'!$D524), "Y", IF('Prediction Log'!$P524='Prediction Log'!$D524, "PUSH", "N")))))</f>
        <v/>
      </c>
      <c r="W524" s="53" t="str">
        <f>IF(ISBLANK('Prediction Log'!$M524), "",IF(AND('Prediction Log'!$U524="Y", 'Prediction Log'!$V524="Y"), "Y", "N"))</f>
        <v/>
      </c>
      <c r="X524" s="54" t="str">
        <f>IF(ISBLANK('Prediction Log'!$M524),"",IF('Prediction Log'!$M524='Prediction Log'!$I524, "Y", "N"))</f>
        <v/>
      </c>
      <c r="Y524" s="54" t="str">
        <f>IF(ISBLANK('Prediction Log'!$M524), "", IF('Prediction Log'!$Z524="N", "N", "Y"))</f>
        <v/>
      </c>
      <c r="Z524" s="54" t="str">
        <f>IF(ISBLANK('Prediction Log'!$M524), "",IF('Prediction Log'!$I524&lt;&gt;'Prediction Log'!$M524, "Y",IF(AND('Prediction Log'!$E524&gt;0, 'Prediction Log'!$P524&gt;'Prediction Log'!$E524), "Y", IF(AND('Prediction Log'!$E524&lt;0, 'Prediction Log'!$P524&lt;'Prediction Log'!$E524), "Y", IF('Prediction Log'!$P524='Prediction Log'!$E524, "PUSH", "N")))))</f>
        <v/>
      </c>
      <c r="AA524" s="54" t="str">
        <f>IF(ISBLANK('Prediction Log'!$M524), "",IF(AND('Prediction Log'!$X524="Y", 'Prediction Log'!$Z524="Y"), "Y", "N"))</f>
        <v/>
      </c>
      <c r="AB524" s="53" t="str">
        <f>IF(ISBLANK('Prediction Log'!$M524), "",IF('Prediction Log'!$D524&gt;0, 'Prediction Log'!$P524-'Prediction Log'!$D524, IF('Prediction Log'!$D524&lt;0, -'Prediction Log'!$P524+'Prediction Log'!$D524, "NA")))</f>
        <v/>
      </c>
      <c r="AC524" s="53" t="str">
        <f>IF(ISBLANK('Prediction Log'!$M524), "",ABS('Prediction Log'!$AB524))</f>
        <v/>
      </c>
      <c r="AD524" s="54" t="str">
        <f>IF(ISBLANK('Prediction Log'!$M524), "",IF('Prediction Log'!$E524&gt;0, 'Prediction Log'!$P524-'Prediction Log'!$E524, IF('Prediction Log'!$E524&lt;0, -'Prediction Log'!$P524+'Prediction Log'!$E524, "NA")))</f>
        <v/>
      </c>
      <c r="AE524" s="54" t="str">
        <f>IF(ISBLANK('Prediction Log'!$M524), "",ABS('Prediction Log'!$AD524))</f>
        <v/>
      </c>
    </row>
    <row r="525" spans="1:31" x14ac:dyDescent="0.45">
      <c r="A525" t="str">
        <f>IF(ISBLANK(Games!$B525), "",Games!A525)</f>
        <v/>
      </c>
      <c r="B525" t="str">
        <f>IF(ISBLANK(Games!$B525), "",Games!B525)</f>
        <v/>
      </c>
      <c r="C525" t="str">
        <f>IF(ISBLANK(Games!$B525), "",Games!C525)</f>
        <v/>
      </c>
      <c r="D525" t="str">
        <f>IF(ISBLANK(Games!$B525), "",Games!D525)</f>
        <v/>
      </c>
      <c r="E525" t="str">
        <f>IF(ISBLANK(Games!$B525), "",Games!E525)</f>
        <v/>
      </c>
      <c r="F525" s="30">
        <f>'Calc - Win Probability'!N525</f>
        <v>0</v>
      </c>
      <c r="G525" s="28">
        <f>Games!H525</f>
        <v>0</v>
      </c>
      <c r="H525" s="64" t="str">
        <f>IF(ISBLANK(Games!B525), "", IF('Prediction Log'!$D525&lt;0, 'Prediction Log'!$B525, 'Prediction Log'!$C525))</f>
        <v/>
      </c>
      <c r="I525" s="60" t="str">
        <f>IF(ISBLANK(Games!$B525), "",Games!F525)</f>
        <v/>
      </c>
      <c r="J525" s="60" t="str">
        <f>IF('Prediction Log'!$F525&gt;0.5, 'Prediction Log'!$B525, IF('Prediction Log'!$F525&lt;0.5, 'Prediction Log'!$C525, "PICK"))</f>
        <v/>
      </c>
      <c r="K525" s="62" t="str">
        <f>IF(ISBLANK(Games!B525), "",IF('Prediction Log'!$J525='Prediction Log'!$B525, 'Prediction Log'!$F525, 1-'Prediction Log'!$F525))</f>
        <v/>
      </c>
      <c r="L525" s="28" t="str">
        <f>IF(ISBLANK(Games!$B525), "",Games!I525)</f>
        <v/>
      </c>
      <c r="P525" s="48" t="str">
        <f>IF(ISBLANK('Prediction Log'!$N525), "",'Prediction Log'!$O525-'Prediction Log'!$N525)</f>
        <v/>
      </c>
      <c r="Q525" s="55" t="str">
        <f>IF(ISBLANK('Prediction Log'!$N525), "",IF('Prediction Log'!$M525&lt;&gt;'Prediction Log'!$H525, "Y", IF(AND('Prediction Log'!$M525='Prediction Log'!$H525, ABS((-1*'Prediction Log'!$P525))&gt;ABS('Prediction Log'!$D525)), "Y", IF('Prediction Log'!$D525='Prediction Log'!$P525, "PUSH", "N"))))</f>
        <v/>
      </c>
      <c r="R525" s="56" t="str">
        <f>IF(ISBLANK('Prediction Log'!$M525), "",IF('Prediction Log'!$P525&lt;'Prediction Log'!$D525, "Y", IF('Prediction Log'!$P525='Prediction Log'!$D525, "PUSH", "N")))</f>
        <v/>
      </c>
      <c r="S525" s="56" t="str">
        <f>IF(ISBLANK('Prediction Log'!$M525), "",IF('Prediction Log'!$P525&lt;'Prediction Log'!$E525, "Y", IF('Prediction Log'!$P525='Prediction Log'!$E525, "PUSH", "N")))</f>
        <v/>
      </c>
      <c r="T525" s="66" t="str">
        <f>IF(ISBLANK('Prediction Log'!$M525), "",IF('Prediction Log'!$J525='Prediction Log'!$M525, "Y", "N"))</f>
        <v/>
      </c>
      <c r="U525" s="57" t="str">
        <f>IF(ISBLANK('Prediction Log'!$M525),"",IF('Prediction Log'!$M525='Prediction Log'!$H525, "Y", "N"))</f>
        <v/>
      </c>
      <c r="V525" s="52" t="str">
        <f>IF(ISBLANK('Prediction Log'!$M525), "",IF('Prediction Log'!$H525&lt;&gt;'Prediction Log'!$M525, "Y",IF(AND('Prediction Log'!$D525&gt;0, 'Prediction Log'!$P525&gt;'Prediction Log'!$D525), "Y", IF(AND('Prediction Log'!$D525&lt;0, 'Prediction Log'!$P525&lt;'Prediction Log'!$D525), "Y", IF('Prediction Log'!$P525='Prediction Log'!$D525, "PUSH", "N")))))</f>
        <v/>
      </c>
      <c r="W525" s="53" t="str">
        <f>IF(ISBLANK('Prediction Log'!$M525), "",IF(AND('Prediction Log'!$U525="Y", 'Prediction Log'!$V525="Y"), "Y", "N"))</f>
        <v/>
      </c>
      <c r="X525" s="54" t="str">
        <f>IF(ISBLANK('Prediction Log'!$M525),"",IF('Prediction Log'!$M525='Prediction Log'!$I525, "Y", "N"))</f>
        <v/>
      </c>
      <c r="Y525" s="54" t="str">
        <f>IF(ISBLANK('Prediction Log'!$M525), "", IF('Prediction Log'!$Z525="N", "N", "Y"))</f>
        <v/>
      </c>
      <c r="Z525" s="54" t="str">
        <f>IF(ISBLANK('Prediction Log'!$M525), "",IF('Prediction Log'!$I525&lt;&gt;'Prediction Log'!$M525, "Y",IF(AND('Prediction Log'!$E525&gt;0, 'Prediction Log'!$P525&gt;'Prediction Log'!$E525), "Y", IF(AND('Prediction Log'!$E525&lt;0, 'Prediction Log'!$P525&lt;'Prediction Log'!$E525), "Y", IF('Prediction Log'!$P525='Prediction Log'!$E525, "PUSH", "N")))))</f>
        <v/>
      </c>
      <c r="AA525" s="54" t="str">
        <f>IF(ISBLANK('Prediction Log'!$M525), "",IF(AND('Prediction Log'!$X525="Y", 'Prediction Log'!$Z525="Y"), "Y", "N"))</f>
        <v/>
      </c>
      <c r="AB525" s="53" t="str">
        <f>IF(ISBLANK('Prediction Log'!$M525), "",IF('Prediction Log'!$D525&gt;0, 'Prediction Log'!$P525-'Prediction Log'!$D525, IF('Prediction Log'!$D525&lt;0, -'Prediction Log'!$P525+'Prediction Log'!$D525, "NA")))</f>
        <v/>
      </c>
      <c r="AC525" s="53" t="str">
        <f>IF(ISBLANK('Prediction Log'!$M525), "",ABS('Prediction Log'!$AB525))</f>
        <v/>
      </c>
      <c r="AD525" s="54" t="str">
        <f>IF(ISBLANK('Prediction Log'!$M525), "",IF('Prediction Log'!$E525&gt;0, 'Prediction Log'!$P525-'Prediction Log'!$E525, IF('Prediction Log'!$E525&lt;0, -'Prediction Log'!$P525+'Prediction Log'!$E525, "NA")))</f>
        <v/>
      </c>
      <c r="AE525" s="54" t="str">
        <f>IF(ISBLANK('Prediction Log'!$M525), "",ABS('Prediction Log'!$AD525))</f>
        <v/>
      </c>
    </row>
    <row r="526" spans="1:31" x14ac:dyDescent="0.45">
      <c r="A526" t="str">
        <f>IF(ISBLANK(Games!$B526), "",Games!A526)</f>
        <v/>
      </c>
      <c r="B526" t="str">
        <f>IF(ISBLANK(Games!$B526), "",Games!B526)</f>
        <v/>
      </c>
      <c r="C526" t="str">
        <f>IF(ISBLANK(Games!$B526), "",Games!C526)</f>
        <v/>
      </c>
      <c r="D526" t="str">
        <f>IF(ISBLANK(Games!$B526), "",Games!D526)</f>
        <v/>
      </c>
      <c r="E526" t="str">
        <f>IF(ISBLANK(Games!$B526), "",Games!E526)</f>
        <v/>
      </c>
      <c r="F526" s="30">
        <f>'Calc - Win Probability'!N526</f>
        <v>0</v>
      </c>
      <c r="G526" s="28">
        <f>Games!H526</f>
        <v>0</v>
      </c>
      <c r="H526" s="64" t="str">
        <f>IF(ISBLANK(Games!B526), "", IF('Prediction Log'!$D526&lt;0, 'Prediction Log'!$B526, 'Prediction Log'!$C526))</f>
        <v/>
      </c>
      <c r="I526" s="60" t="str">
        <f>IF(ISBLANK(Games!$B526), "",Games!F526)</f>
        <v/>
      </c>
      <c r="J526" s="60" t="str">
        <f>IF('Prediction Log'!$F526&gt;0.5, 'Prediction Log'!$B526, IF('Prediction Log'!$F526&lt;0.5, 'Prediction Log'!$C526, "PICK"))</f>
        <v/>
      </c>
      <c r="K526" s="62" t="str">
        <f>IF(ISBLANK(Games!B526), "",IF('Prediction Log'!$J526='Prediction Log'!$B526, 'Prediction Log'!$F526, 1-'Prediction Log'!$F526))</f>
        <v/>
      </c>
      <c r="L526" s="28" t="str">
        <f>IF(ISBLANK(Games!$B526), "",Games!I526)</f>
        <v/>
      </c>
      <c r="P526" s="48" t="str">
        <f>IF(ISBLANK('Prediction Log'!$N526), "",'Prediction Log'!$O526-'Prediction Log'!$N526)</f>
        <v/>
      </c>
      <c r="Q526" s="55" t="str">
        <f>IF(ISBLANK('Prediction Log'!$N526), "",IF('Prediction Log'!$M526&lt;&gt;'Prediction Log'!$H526, "Y", IF(AND('Prediction Log'!$M526='Prediction Log'!$H526, ABS((-1*'Prediction Log'!$P526))&gt;ABS('Prediction Log'!$D526)), "Y", IF('Prediction Log'!$D526='Prediction Log'!$P526, "PUSH", "N"))))</f>
        <v/>
      </c>
      <c r="R526" s="56" t="str">
        <f>IF(ISBLANK('Prediction Log'!$M526), "",IF('Prediction Log'!$P526&lt;'Prediction Log'!$D526, "Y", IF('Prediction Log'!$P526='Prediction Log'!$D526, "PUSH", "N")))</f>
        <v/>
      </c>
      <c r="S526" s="56" t="str">
        <f>IF(ISBLANK('Prediction Log'!$M526), "",IF('Prediction Log'!$P526&lt;'Prediction Log'!$E526, "Y", IF('Prediction Log'!$P526='Prediction Log'!$E526, "PUSH", "N")))</f>
        <v/>
      </c>
      <c r="T526" s="66" t="str">
        <f>IF(ISBLANK('Prediction Log'!$M526), "",IF('Prediction Log'!$J526='Prediction Log'!$M526, "Y", "N"))</f>
        <v/>
      </c>
      <c r="U526" s="57" t="str">
        <f>IF(ISBLANK('Prediction Log'!$M526),"",IF('Prediction Log'!$M526='Prediction Log'!$H526, "Y", "N"))</f>
        <v/>
      </c>
      <c r="V526" s="52" t="str">
        <f>IF(ISBLANK('Prediction Log'!$M526), "",IF('Prediction Log'!$H526&lt;&gt;'Prediction Log'!$M526, "Y",IF(AND('Prediction Log'!$D526&gt;0, 'Prediction Log'!$P526&gt;'Prediction Log'!$D526), "Y", IF(AND('Prediction Log'!$D526&lt;0, 'Prediction Log'!$P526&lt;'Prediction Log'!$D526), "Y", IF('Prediction Log'!$P526='Prediction Log'!$D526, "PUSH", "N")))))</f>
        <v/>
      </c>
      <c r="W526" s="53" t="str">
        <f>IF(ISBLANK('Prediction Log'!$M526), "",IF(AND('Prediction Log'!$U526="Y", 'Prediction Log'!$V526="Y"), "Y", "N"))</f>
        <v/>
      </c>
      <c r="X526" s="54" t="str">
        <f>IF(ISBLANK('Prediction Log'!$M526),"",IF('Prediction Log'!$M526='Prediction Log'!$I526, "Y", "N"))</f>
        <v/>
      </c>
      <c r="Y526" s="54" t="str">
        <f>IF(ISBLANK('Prediction Log'!$M526), "", IF('Prediction Log'!$Z526="N", "N", "Y"))</f>
        <v/>
      </c>
      <c r="Z526" s="54" t="str">
        <f>IF(ISBLANK('Prediction Log'!$M526), "",IF('Prediction Log'!$I526&lt;&gt;'Prediction Log'!$M526, "Y",IF(AND('Prediction Log'!$E526&gt;0, 'Prediction Log'!$P526&gt;'Prediction Log'!$E526), "Y", IF(AND('Prediction Log'!$E526&lt;0, 'Prediction Log'!$P526&lt;'Prediction Log'!$E526), "Y", IF('Prediction Log'!$P526='Prediction Log'!$E526, "PUSH", "N")))))</f>
        <v/>
      </c>
      <c r="AA526" s="54" t="str">
        <f>IF(ISBLANK('Prediction Log'!$M526), "",IF(AND('Prediction Log'!$X526="Y", 'Prediction Log'!$Z526="Y"), "Y", "N"))</f>
        <v/>
      </c>
      <c r="AB526" s="53" t="str">
        <f>IF(ISBLANK('Prediction Log'!$M526), "",IF('Prediction Log'!$D526&gt;0, 'Prediction Log'!$P526-'Prediction Log'!$D526, IF('Prediction Log'!$D526&lt;0, -'Prediction Log'!$P526+'Prediction Log'!$D526, "NA")))</f>
        <v/>
      </c>
      <c r="AC526" s="53" t="str">
        <f>IF(ISBLANK('Prediction Log'!$M526), "",ABS('Prediction Log'!$AB526))</f>
        <v/>
      </c>
      <c r="AD526" s="54" t="str">
        <f>IF(ISBLANK('Prediction Log'!$M526), "",IF('Prediction Log'!$E526&gt;0, 'Prediction Log'!$P526-'Prediction Log'!$E526, IF('Prediction Log'!$E526&lt;0, -'Prediction Log'!$P526+'Prediction Log'!$E526, "NA")))</f>
        <v/>
      </c>
      <c r="AE526" s="54" t="str">
        <f>IF(ISBLANK('Prediction Log'!$M526), "",ABS('Prediction Log'!$AD526))</f>
        <v/>
      </c>
    </row>
    <row r="527" spans="1:31" x14ac:dyDescent="0.45">
      <c r="A527" t="str">
        <f>IF(ISBLANK(Games!$B527), "",Games!A527)</f>
        <v/>
      </c>
      <c r="B527" t="str">
        <f>IF(ISBLANK(Games!$B527), "",Games!B527)</f>
        <v/>
      </c>
      <c r="C527" t="str">
        <f>IF(ISBLANK(Games!$B527), "",Games!C527)</f>
        <v/>
      </c>
      <c r="D527" t="str">
        <f>IF(ISBLANK(Games!$B527), "",Games!D527)</f>
        <v/>
      </c>
      <c r="E527" t="str">
        <f>IF(ISBLANK(Games!$B527), "",Games!E527)</f>
        <v/>
      </c>
      <c r="F527" s="30">
        <f>'Calc - Win Probability'!N527</f>
        <v>0</v>
      </c>
      <c r="G527" s="28">
        <f>Games!H527</f>
        <v>0</v>
      </c>
      <c r="H527" s="64" t="str">
        <f>IF(ISBLANK(Games!B527), "", IF('Prediction Log'!$D527&lt;0, 'Prediction Log'!$B527, 'Prediction Log'!$C527))</f>
        <v/>
      </c>
      <c r="I527" s="60" t="str">
        <f>IF(ISBLANK(Games!$B527), "",Games!F527)</f>
        <v/>
      </c>
      <c r="J527" s="60" t="str">
        <f>IF('Prediction Log'!$F527&gt;0.5, 'Prediction Log'!$B527, IF('Prediction Log'!$F527&lt;0.5, 'Prediction Log'!$C527, "PICK"))</f>
        <v/>
      </c>
      <c r="K527" s="62" t="str">
        <f>IF(ISBLANK(Games!B527), "",IF('Prediction Log'!$J527='Prediction Log'!$B527, 'Prediction Log'!$F527, 1-'Prediction Log'!$F527))</f>
        <v/>
      </c>
      <c r="L527" s="28" t="str">
        <f>IF(ISBLANK(Games!$B527), "",Games!I527)</f>
        <v/>
      </c>
      <c r="P527" s="48" t="str">
        <f>IF(ISBLANK('Prediction Log'!$N527), "",'Prediction Log'!$O527-'Prediction Log'!$N527)</f>
        <v/>
      </c>
      <c r="Q527" s="55" t="str">
        <f>IF(ISBLANK('Prediction Log'!$N527), "",IF('Prediction Log'!$M527&lt;&gt;'Prediction Log'!$H527, "Y", IF(AND('Prediction Log'!$M527='Prediction Log'!$H527, ABS((-1*'Prediction Log'!$P527))&gt;ABS('Prediction Log'!$D527)), "Y", IF('Prediction Log'!$D527='Prediction Log'!$P527, "PUSH", "N"))))</f>
        <v/>
      </c>
      <c r="R527" s="56" t="str">
        <f>IF(ISBLANK('Prediction Log'!$M527), "",IF('Prediction Log'!$P527&lt;'Prediction Log'!$D527, "Y", IF('Prediction Log'!$P527='Prediction Log'!$D527, "PUSH", "N")))</f>
        <v/>
      </c>
      <c r="S527" s="56" t="str">
        <f>IF(ISBLANK('Prediction Log'!$M527), "",IF('Prediction Log'!$P527&lt;'Prediction Log'!$E527, "Y", IF('Prediction Log'!$P527='Prediction Log'!$E527, "PUSH", "N")))</f>
        <v/>
      </c>
      <c r="T527" s="66" t="str">
        <f>IF(ISBLANK('Prediction Log'!$M527), "",IF('Prediction Log'!$J527='Prediction Log'!$M527, "Y", "N"))</f>
        <v/>
      </c>
      <c r="U527" s="57" t="str">
        <f>IF(ISBLANK('Prediction Log'!$M527),"",IF('Prediction Log'!$M527='Prediction Log'!$H527, "Y", "N"))</f>
        <v/>
      </c>
      <c r="V527" s="52" t="str">
        <f>IF(ISBLANK('Prediction Log'!$M527), "",IF('Prediction Log'!$H527&lt;&gt;'Prediction Log'!$M527, "Y",IF(AND('Prediction Log'!$D527&gt;0, 'Prediction Log'!$P527&gt;'Prediction Log'!$D527), "Y", IF(AND('Prediction Log'!$D527&lt;0, 'Prediction Log'!$P527&lt;'Prediction Log'!$D527), "Y", IF('Prediction Log'!$P527='Prediction Log'!$D527, "PUSH", "N")))))</f>
        <v/>
      </c>
      <c r="W527" s="53" t="str">
        <f>IF(ISBLANK('Prediction Log'!$M527), "",IF(AND('Prediction Log'!$U527="Y", 'Prediction Log'!$V527="Y"), "Y", "N"))</f>
        <v/>
      </c>
      <c r="X527" s="54" t="str">
        <f>IF(ISBLANK('Prediction Log'!$M527),"",IF('Prediction Log'!$M527='Prediction Log'!$I527, "Y", "N"))</f>
        <v/>
      </c>
      <c r="Y527" s="54" t="str">
        <f>IF(ISBLANK('Prediction Log'!$M527), "", IF('Prediction Log'!$Z527="N", "N", "Y"))</f>
        <v/>
      </c>
      <c r="Z527" s="54" t="str">
        <f>IF(ISBLANK('Prediction Log'!$M527), "",IF('Prediction Log'!$I527&lt;&gt;'Prediction Log'!$M527, "Y",IF(AND('Prediction Log'!$E527&gt;0, 'Prediction Log'!$P527&gt;'Prediction Log'!$E527), "Y", IF(AND('Prediction Log'!$E527&lt;0, 'Prediction Log'!$P527&lt;'Prediction Log'!$E527), "Y", IF('Prediction Log'!$P527='Prediction Log'!$E527, "PUSH", "N")))))</f>
        <v/>
      </c>
      <c r="AA527" s="54" t="str">
        <f>IF(ISBLANK('Prediction Log'!$M527), "",IF(AND('Prediction Log'!$X527="Y", 'Prediction Log'!$Z527="Y"), "Y", "N"))</f>
        <v/>
      </c>
      <c r="AB527" s="53" t="str">
        <f>IF(ISBLANK('Prediction Log'!$M527), "",IF('Prediction Log'!$D527&gt;0, 'Prediction Log'!$P527-'Prediction Log'!$D527, IF('Prediction Log'!$D527&lt;0, -'Prediction Log'!$P527+'Prediction Log'!$D527, "NA")))</f>
        <v/>
      </c>
      <c r="AC527" s="53" t="str">
        <f>IF(ISBLANK('Prediction Log'!$M527), "",ABS('Prediction Log'!$AB527))</f>
        <v/>
      </c>
      <c r="AD527" s="54" t="str">
        <f>IF(ISBLANK('Prediction Log'!$M527), "",IF('Prediction Log'!$E527&gt;0, 'Prediction Log'!$P527-'Prediction Log'!$E527, IF('Prediction Log'!$E527&lt;0, -'Prediction Log'!$P527+'Prediction Log'!$E527, "NA")))</f>
        <v/>
      </c>
      <c r="AE527" s="54" t="str">
        <f>IF(ISBLANK('Prediction Log'!$M527), "",ABS('Prediction Log'!$AD527))</f>
        <v/>
      </c>
    </row>
    <row r="528" spans="1:31" x14ac:dyDescent="0.45">
      <c r="A528" t="str">
        <f>IF(ISBLANK(Games!$B528), "",Games!A528)</f>
        <v/>
      </c>
      <c r="B528" t="str">
        <f>IF(ISBLANK(Games!$B528), "",Games!B528)</f>
        <v/>
      </c>
      <c r="C528" t="str">
        <f>IF(ISBLANK(Games!$B528), "",Games!C528)</f>
        <v/>
      </c>
      <c r="D528" t="str">
        <f>IF(ISBLANK(Games!$B528), "",Games!D528)</f>
        <v/>
      </c>
      <c r="E528" t="str">
        <f>IF(ISBLANK(Games!$B528), "",Games!E528)</f>
        <v/>
      </c>
      <c r="F528" s="30">
        <f>'Calc - Win Probability'!N528</f>
        <v>0</v>
      </c>
      <c r="G528" s="28">
        <f>Games!H528</f>
        <v>0</v>
      </c>
      <c r="H528" s="64" t="str">
        <f>IF(ISBLANK(Games!B528), "", IF('Prediction Log'!$D528&lt;0, 'Prediction Log'!$B528, 'Prediction Log'!$C528))</f>
        <v/>
      </c>
      <c r="I528" s="60" t="str">
        <f>IF(ISBLANK(Games!$B528), "",Games!F528)</f>
        <v/>
      </c>
      <c r="J528" s="60" t="str">
        <f>IF('Prediction Log'!$F528&gt;0.5, 'Prediction Log'!$B528, IF('Prediction Log'!$F528&lt;0.5, 'Prediction Log'!$C528, "PICK"))</f>
        <v/>
      </c>
      <c r="K528" s="62" t="str">
        <f>IF(ISBLANK(Games!B528), "",IF('Prediction Log'!$J528='Prediction Log'!$B528, 'Prediction Log'!$F528, 1-'Prediction Log'!$F528))</f>
        <v/>
      </c>
      <c r="L528" s="28" t="str">
        <f>IF(ISBLANK(Games!$B528), "",Games!I528)</f>
        <v/>
      </c>
      <c r="P528" s="48" t="str">
        <f>IF(ISBLANK('Prediction Log'!$N528), "",'Prediction Log'!$O528-'Prediction Log'!$N528)</f>
        <v/>
      </c>
      <c r="Q528" s="55" t="str">
        <f>IF(ISBLANK('Prediction Log'!$N528), "",IF('Prediction Log'!$M528&lt;&gt;'Prediction Log'!$H528, "Y", IF(AND('Prediction Log'!$M528='Prediction Log'!$H528, ABS((-1*'Prediction Log'!$P528))&gt;ABS('Prediction Log'!$D528)), "Y", IF('Prediction Log'!$D528='Prediction Log'!$P528, "PUSH", "N"))))</f>
        <v/>
      </c>
      <c r="R528" s="56" t="str">
        <f>IF(ISBLANK('Prediction Log'!$M528), "",IF('Prediction Log'!$P528&lt;'Prediction Log'!$D528, "Y", IF('Prediction Log'!$P528='Prediction Log'!$D528, "PUSH", "N")))</f>
        <v/>
      </c>
      <c r="S528" s="56" t="str">
        <f>IF(ISBLANK('Prediction Log'!$M528), "",IF('Prediction Log'!$P528&lt;'Prediction Log'!$E528, "Y", IF('Prediction Log'!$P528='Prediction Log'!$E528, "PUSH", "N")))</f>
        <v/>
      </c>
      <c r="T528" s="66" t="str">
        <f>IF(ISBLANK('Prediction Log'!$M528), "",IF('Prediction Log'!$J528='Prediction Log'!$M528, "Y", "N"))</f>
        <v/>
      </c>
      <c r="U528" s="57" t="str">
        <f>IF(ISBLANK('Prediction Log'!$M528),"",IF('Prediction Log'!$M528='Prediction Log'!$H528, "Y", "N"))</f>
        <v/>
      </c>
      <c r="V528" s="52" t="str">
        <f>IF(ISBLANK('Prediction Log'!$M528), "",IF('Prediction Log'!$H528&lt;&gt;'Prediction Log'!$M528, "Y",IF(AND('Prediction Log'!$D528&gt;0, 'Prediction Log'!$P528&gt;'Prediction Log'!$D528), "Y", IF(AND('Prediction Log'!$D528&lt;0, 'Prediction Log'!$P528&lt;'Prediction Log'!$D528), "Y", IF('Prediction Log'!$P528='Prediction Log'!$D528, "PUSH", "N")))))</f>
        <v/>
      </c>
      <c r="W528" s="53" t="str">
        <f>IF(ISBLANK('Prediction Log'!$M528), "",IF(AND('Prediction Log'!$U528="Y", 'Prediction Log'!$V528="Y"), "Y", "N"))</f>
        <v/>
      </c>
      <c r="X528" s="54" t="str">
        <f>IF(ISBLANK('Prediction Log'!$M528),"",IF('Prediction Log'!$M528='Prediction Log'!$I528, "Y", "N"))</f>
        <v/>
      </c>
      <c r="Y528" s="54" t="str">
        <f>IF(ISBLANK('Prediction Log'!$M528), "", IF('Prediction Log'!$Z528="N", "N", "Y"))</f>
        <v/>
      </c>
      <c r="Z528" s="54" t="str">
        <f>IF(ISBLANK('Prediction Log'!$M528), "",IF('Prediction Log'!$I528&lt;&gt;'Prediction Log'!$M528, "Y",IF(AND('Prediction Log'!$E528&gt;0, 'Prediction Log'!$P528&gt;'Prediction Log'!$E528), "Y", IF(AND('Prediction Log'!$E528&lt;0, 'Prediction Log'!$P528&lt;'Prediction Log'!$E528), "Y", IF('Prediction Log'!$P528='Prediction Log'!$E528, "PUSH", "N")))))</f>
        <v/>
      </c>
      <c r="AA528" s="54" t="str">
        <f>IF(ISBLANK('Prediction Log'!$M528), "",IF(AND('Prediction Log'!$X528="Y", 'Prediction Log'!$Z528="Y"), "Y", "N"))</f>
        <v/>
      </c>
      <c r="AB528" s="53" t="str">
        <f>IF(ISBLANK('Prediction Log'!$M528), "",IF('Prediction Log'!$D528&gt;0, 'Prediction Log'!$P528-'Prediction Log'!$D528, IF('Prediction Log'!$D528&lt;0, -'Prediction Log'!$P528+'Prediction Log'!$D528, "NA")))</f>
        <v/>
      </c>
      <c r="AC528" s="53" t="str">
        <f>IF(ISBLANK('Prediction Log'!$M528), "",ABS('Prediction Log'!$AB528))</f>
        <v/>
      </c>
      <c r="AD528" s="54" t="str">
        <f>IF(ISBLANK('Prediction Log'!$M528), "",IF('Prediction Log'!$E528&gt;0, 'Prediction Log'!$P528-'Prediction Log'!$E528, IF('Prediction Log'!$E528&lt;0, -'Prediction Log'!$P528+'Prediction Log'!$E528, "NA")))</f>
        <v/>
      </c>
      <c r="AE528" s="54" t="str">
        <f>IF(ISBLANK('Prediction Log'!$M528), "",ABS('Prediction Log'!$AD528))</f>
        <v/>
      </c>
    </row>
    <row r="529" spans="1:31" x14ac:dyDescent="0.45">
      <c r="A529" t="str">
        <f>IF(ISBLANK(Games!$B529), "",Games!A529)</f>
        <v/>
      </c>
      <c r="B529" t="str">
        <f>IF(ISBLANK(Games!$B529), "",Games!B529)</f>
        <v/>
      </c>
      <c r="C529" t="str">
        <f>IF(ISBLANK(Games!$B529), "",Games!C529)</f>
        <v/>
      </c>
      <c r="D529" t="str">
        <f>IF(ISBLANK(Games!$B529), "",Games!D529)</f>
        <v/>
      </c>
      <c r="E529" t="str">
        <f>IF(ISBLANK(Games!$B529), "",Games!E529)</f>
        <v/>
      </c>
      <c r="F529" s="30">
        <f>'Calc - Win Probability'!N529</f>
        <v>0</v>
      </c>
      <c r="G529" s="28">
        <f>Games!H529</f>
        <v>0</v>
      </c>
      <c r="H529" s="64" t="str">
        <f>IF(ISBLANK(Games!B529), "", IF('Prediction Log'!$D529&lt;0, 'Prediction Log'!$B529, 'Prediction Log'!$C529))</f>
        <v/>
      </c>
      <c r="I529" s="60" t="str">
        <f>IF(ISBLANK(Games!$B529), "",Games!F529)</f>
        <v/>
      </c>
      <c r="J529" s="60" t="str">
        <f>IF('Prediction Log'!$F529&gt;0.5, 'Prediction Log'!$B529, IF('Prediction Log'!$F529&lt;0.5, 'Prediction Log'!$C529, "PICK"))</f>
        <v/>
      </c>
      <c r="K529" s="62" t="str">
        <f>IF(ISBLANK(Games!B529), "",IF('Prediction Log'!$J529='Prediction Log'!$B529, 'Prediction Log'!$F529, 1-'Prediction Log'!$F529))</f>
        <v/>
      </c>
      <c r="L529" s="28" t="str">
        <f>IF(ISBLANK(Games!$B529), "",Games!I529)</f>
        <v/>
      </c>
      <c r="P529" s="48" t="str">
        <f>IF(ISBLANK('Prediction Log'!$N529), "",'Prediction Log'!$O529-'Prediction Log'!$N529)</f>
        <v/>
      </c>
      <c r="Q529" s="55" t="str">
        <f>IF(ISBLANK('Prediction Log'!$N529), "",IF('Prediction Log'!$M529&lt;&gt;'Prediction Log'!$H529, "Y", IF(AND('Prediction Log'!$M529='Prediction Log'!$H529, ABS((-1*'Prediction Log'!$P529))&gt;ABS('Prediction Log'!$D529)), "Y", IF('Prediction Log'!$D529='Prediction Log'!$P529, "PUSH", "N"))))</f>
        <v/>
      </c>
      <c r="R529" s="56" t="str">
        <f>IF(ISBLANK('Prediction Log'!$M529), "",IF('Prediction Log'!$P529&lt;'Prediction Log'!$D529, "Y", IF('Prediction Log'!$P529='Prediction Log'!$D529, "PUSH", "N")))</f>
        <v/>
      </c>
      <c r="S529" s="56" t="str">
        <f>IF(ISBLANK('Prediction Log'!$M529), "",IF('Prediction Log'!$P529&lt;'Prediction Log'!$E529, "Y", IF('Prediction Log'!$P529='Prediction Log'!$E529, "PUSH", "N")))</f>
        <v/>
      </c>
      <c r="T529" s="66" t="str">
        <f>IF(ISBLANK('Prediction Log'!$M529), "",IF('Prediction Log'!$J529='Prediction Log'!$M529, "Y", "N"))</f>
        <v/>
      </c>
      <c r="U529" s="57" t="str">
        <f>IF(ISBLANK('Prediction Log'!$M529),"",IF('Prediction Log'!$M529='Prediction Log'!$H529, "Y", "N"))</f>
        <v/>
      </c>
      <c r="V529" s="52" t="str">
        <f>IF(ISBLANK('Prediction Log'!$M529), "",IF('Prediction Log'!$H529&lt;&gt;'Prediction Log'!$M529, "Y",IF(AND('Prediction Log'!$D529&gt;0, 'Prediction Log'!$P529&gt;'Prediction Log'!$D529), "Y", IF(AND('Prediction Log'!$D529&lt;0, 'Prediction Log'!$P529&lt;'Prediction Log'!$D529), "Y", IF('Prediction Log'!$P529='Prediction Log'!$D529, "PUSH", "N")))))</f>
        <v/>
      </c>
      <c r="W529" s="53" t="str">
        <f>IF(ISBLANK('Prediction Log'!$M529), "",IF(AND('Prediction Log'!$U529="Y", 'Prediction Log'!$V529="Y"), "Y", "N"))</f>
        <v/>
      </c>
      <c r="X529" s="54" t="str">
        <f>IF(ISBLANK('Prediction Log'!$M529),"",IF('Prediction Log'!$M529='Prediction Log'!$I529, "Y", "N"))</f>
        <v/>
      </c>
      <c r="Y529" s="54" t="str">
        <f>IF(ISBLANK('Prediction Log'!$M529), "", IF('Prediction Log'!$Z529="N", "N", "Y"))</f>
        <v/>
      </c>
      <c r="Z529" s="54" t="str">
        <f>IF(ISBLANK('Prediction Log'!$M529), "",IF('Prediction Log'!$I529&lt;&gt;'Prediction Log'!$M529, "Y",IF(AND('Prediction Log'!$E529&gt;0, 'Prediction Log'!$P529&gt;'Prediction Log'!$E529), "Y", IF(AND('Prediction Log'!$E529&lt;0, 'Prediction Log'!$P529&lt;'Prediction Log'!$E529), "Y", IF('Prediction Log'!$P529='Prediction Log'!$E529, "PUSH", "N")))))</f>
        <v/>
      </c>
      <c r="AA529" s="54" t="str">
        <f>IF(ISBLANK('Prediction Log'!$M529), "",IF(AND('Prediction Log'!$X529="Y", 'Prediction Log'!$Z529="Y"), "Y", "N"))</f>
        <v/>
      </c>
      <c r="AB529" s="53" t="str">
        <f>IF(ISBLANK('Prediction Log'!$M529), "",IF('Prediction Log'!$D529&gt;0, 'Prediction Log'!$P529-'Prediction Log'!$D529, IF('Prediction Log'!$D529&lt;0, -'Prediction Log'!$P529+'Prediction Log'!$D529, "NA")))</f>
        <v/>
      </c>
      <c r="AC529" s="53" t="str">
        <f>IF(ISBLANK('Prediction Log'!$M529), "",ABS('Prediction Log'!$AB529))</f>
        <v/>
      </c>
      <c r="AD529" s="54" t="str">
        <f>IF(ISBLANK('Prediction Log'!$M529), "",IF('Prediction Log'!$E529&gt;0, 'Prediction Log'!$P529-'Prediction Log'!$E529, IF('Prediction Log'!$E529&lt;0, -'Prediction Log'!$P529+'Prediction Log'!$E529, "NA")))</f>
        <v/>
      </c>
      <c r="AE529" s="54" t="str">
        <f>IF(ISBLANK('Prediction Log'!$M529), "",ABS('Prediction Log'!$AD529))</f>
        <v/>
      </c>
    </row>
    <row r="530" spans="1:31" x14ac:dyDescent="0.45">
      <c r="A530" t="str">
        <f>IF(ISBLANK(Games!$B530), "",Games!A530)</f>
        <v/>
      </c>
      <c r="B530" t="str">
        <f>IF(ISBLANK(Games!$B530), "",Games!B530)</f>
        <v/>
      </c>
      <c r="C530" t="str">
        <f>IF(ISBLANK(Games!$B530), "",Games!C530)</f>
        <v/>
      </c>
      <c r="D530" t="str">
        <f>IF(ISBLANK(Games!$B530), "",Games!D530)</f>
        <v/>
      </c>
      <c r="E530" t="str">
        <f>IF(ISBLANK(Games!$B530), "",Games!E530)</f>
        <v/>
      </c>
      <c r="F530" s="30">
        <f>'Calc - Win Probability'!N530</f>
        <v>0</v>
      </c>
      <c r="G530" s="28">
        <f>Games!H530</f>
        <v>0</v>
      </c>
      <c r="H530" s="64" t="str">
        <f>IF(ISBLANK(Games!B530), "", IF('Prediction Log'!$D530&lt;0, 'Prediction Log'!$B530, 'Prediction Log'!$C530))</f>
        <v/>
      </c>
      <c r="I530" s="60" t="str">
        <f>IF(ISBLANK(Games!$B530), "",Games!F530)</f>
        <v/>
      </c>
      <c r="J530" s="60" t="str">
        <f>IF('Prediction Log'!$F530&gt;0.5, 'Prediction Log'!$B530, IF('Prediction Log'!$F530&lt;0.5, 'Prediction Log'!$C530, "PICK"))</f>
        <v/>
      </c>
      <c r="K530" s="62" t="str">
        <f>IF(ISBLANK(Games!B530), "",IF('Prediction Log'!$J530='Prediction Log'!$B530, 'Prediction Log'!$F530, 1-'Prediction Log'!$F530))</f>
        <v/>
      </c>
      <c r="L530" s="28" t="str">
        <f>IF(ISBLANK(Games!$B530), "",Games!I530)</f>
        <v/>
      </c>
      <c r="P530" s="48" t="str">
        <f>IF(ISBLANK('Prediction Log'!$N530), "",'Prediction Log'!$O530-'Prediction Log'!$N530)</f>
        <v/>
      </c>
      <c r="Q530" s="55" t="str">
        <f>IF(ISBLANK('Prediction Log'!$N530), "",IF('Prediction Log'!$M530&lt;&gt;'Prediction Log'!$H530, "Y", IF(AND('Prediction Log'!$M530='Prediction Log'!$H530, ABS((-1*'Prediction Log'!$P530))&gt;ABS('Prediction Log'!$D530)), "Y", IF('Prediction Log'!$D530='Prediction Log'!$P530, "PUSH", "N"))))</f>
        <v/>
      </c>
      <c r="R530" s="56" t="str">
        <f>IF(ISBLANK('Prediction Log'!$M530), "",IF('Prediction Log'!$P530&lt;'Prediction Log'!$D530, "Y", IF('Prediction Log'!$P530='Prediction Log'!$D530, "PUSH", "N")))</f>
        <v/>
      </c>
      <c r="S530" s="56" t="str">
        <f>IF(ISBLANK('Prediction Log'!$M530), "",IF('Prediction Log'!$P530&lt;'Prediction Log'!$E530, "Y", IF('Prediction Log'!$P530='Prediction Log'!$E530, "PUSH", "N")))</f>
        <v/>
      </c>
      <c r="T530" s="66" t="str">
        <f>IF(ISBLANK('Prediction Log'!$M530), "",IF('Prediction Log'!$J530='Prediction Log'!$M530, "Y", "N"))</f>
        <v/>
      </c>
      <c r="U530" s="57" t="str">
        <f>IF(ISBLANK('Prediction Log'!$M530),"",IF('Prediction Log'!$M530='Prediction Log'!$H530, "Y", "N"))</f>
        <v/>
      </c>
      <c r="V530" s="52" t="str">
        <f>IF(ISBLANK('Prediction Log'!$M530), "",IF('Prediction Log'!$H530&lt;&gt;'Prediction Log'!$M530, "Y",IF(AND('Prediction Log'!$D530&gt;0, 'Prediction Log'!$P530&gt;'Prediction Log'!$D530), "Y", IF(AND('Prediction Log'!$D530&lt;0, 'Prediction Log'!$P530&lt;'Prediction Log'!$D530), "Y", IF('Prediction Log'!$P530='Prediction Log'!$D530, "PUSH", "N")))))</f>
        <v/>
      </c>
      <c r="W530" s="53" t="str">
        <f>IF(ISBLANK('Prediction Log'!$M530), "",IF(AND('Prediction Log'!$U530="Y", 'Prediction Log'!$V530="Y"), "Y", "N"))</f>
        <v/>
      </c>
      <c r="X530" s="54" t="str">
        <f>IF(ISBLANK('Prediction Log'!$M530),"",IF('Prediction Log'!$M530='Prediction Log'!$I530, "Y", "N"))</f>
        <v/>
      </c>
      <c r="Y530" s="54" t="str">
        <f>IF(ISBLANK('Prediction Log'!$M530), "", IF('Prediction Log'!$Z530="N", "N", "Y"))</f>
        <v/>
      </c>
      <c r="Z530" s="54" t="str">
        <f>IF(ISBLANK('Prediction Log'!$M530), "",IF('Prediction Log'!$I530&lt;&gt;'Prediction Log'!$M530, "Y",IF(AND('Prediction Log'!$E530&gt;0, 'Prediction Log'!$P530&gt;'Prediction Log'!$E530), "Y", IF(AND('Prediction Log'!$E530&lt;0, 'Prediction Log'!$P530&lt;'Prediction Log'!$E530), "Y", IF('Prediction Log'!$P530='Prediction Log'!$E530, "PUSH", "N")))))</f>
        <v/>
      </c>
      <c r="AA530" s="54" t="str">
        <f>IF(ISBLANK('Prediction Log'!$M530), "",IF(AND('Prediction Log'!$X530="Y", 'Prediction Log'!$Z530="Y"), "Y", "N"))</f>
        <v/>
      </c>
      <c r="AB530" s="53" t="str">
        <f>IF(ISBLANK('Prediction Log'!$M530), "",IF('Prediction Log'!$D530&gt;0, 'Prediction Log'!$P530-'Prediction Log'!$D530, IF('Prediction Log'!$D530&lt;0, -'Prediction Log'!$P530+'Prediction Log'!$D530, "NA")))</f>
        <v/>
      </c>
      <c r="AC530" s="53" t="str">
        <f>IF(ISBLANK('Prediction Log'!$M530), "",ABS('Prediction Log'!$AB530))</f>
        <v/>
      </c>
      <c r="AD530" s="54" t="str">
        <f>IF(ISBLANK('Prediction Log'!$M530), "",IF('Prediction Log'!$E530&gt;0, 'Prediction Log'!$P530-'Prediction Log'!$E530, IF('Prediction Log'!$E530&lt;0, -'Prediction Log'!$P530+'Prediction Log'!$E530, "NA")))</f>
        <v/>
      </c>
      <c r="AE530" s="54" t="str">
        <f>IF(ISBLANK('Prediction Log'!$M530), "",ABS('Prediction Log'!$AD530))</f>
        <v/>
      </c>
    </row>
    <row r="531" spans="1:31" x14ac:dyDescent="0.45">
      <c r="A531" t="str">
        <f>IF(ISBLANK(Games!$B531), "",Games!A531)</f>
        <v/>
      </c>
      <c r="B531" t="str">
        <f>IF(ISBLANK(Games!$B531), "",Games!B531)</f>
        <v/>
      </c>
      <c r="C531" t="str">
        <f>IF(ISBLANK(Games!$B531), "",Games!C531)</f>
        <v/>
      </c>
      <c r="D531" t="str">
        <f>IF(ISBLANK(Games!$B531), "",Games!D531)</f>
        <v/>
      </c>
      <c r="E531" t="str">
        <f>IF(ISBLANK(Games!$B531), "",Games!E531)</f>
        <v/>
      </c>
      <c r="F531" s="30">
        <f>'Calc - Win Probability'!N531</f>
        <v>0</v>
      </c>
      <c r="G531" s="28">
        <f>Games!H531</f>
        <v>0</v>
      </c>
      <c r="H531" s="64" t="str">
        <f>IF(ISBLANK(Games!B531), "", IF('Prediction Log'!$D531&lt;0, 'Prediction Log'!$B531, 'Prediction Log'!$C531))</f>
        <v/>
      </c>
      <c r="I531" s="60" t="str">
        <f>IF(ISBLANK(Games!$B531), "",Games!F531)</f>
        <v/>
      </c>
      <c r="J531" s="60" t="str">
        <f>IF('Prediction Log'!$F531&gt;0.5, 'Prediction Log'!$B531, IF('Prediction Log'!$F531&lt;0.5, 'Prediction Log'!$C531, "PICK"))</f>
        <v/>
      </c>
      <c r="K531" s="62" t="str">
        <f>IF(ISBLANK(Games!B531), "",IF('Prediction Log'!$J531='Prediction Log'!$B531, 'Prediction Log'!$F531, 1-'Prediction Log'!$F531))</f>
        <v/>
      </c>
      <c r="L531" s="28" t="str">
        <f>IF(ISBLANK(Games!$B531), "",Games!I531)</f>
        <v/>
      </c>
      <c r="P531" s="48" t="str">
        <f>IF(ISBLANK('Prediction Log'!$N531), "",'Prediction Log'!$O531-'Prediction Log'!$N531)</f>
        <v/>
      </c>
      <c r="Q531" s="55" t="str">
        <f>IF(ISBLANK('Prediction Log'!$N531), "",IF('Prediction Log'!$M531&lt;&gt;'Prediction Log'!$H531, "Y", IF(AND('Prediction Log'!$M531='Prediction Log'!$H531, ABS((-1*'Prediction Log'!$P531))&gt;ABS('Prediction Log'!$D531)), "Y", IF('Prediction Log'!$D531='Prediction Log'!$P531, "PUSH", "N"))))</f>
        <v/>
      </c>
      <c r="R531" s="56" t="str">
        <f>IF(ISBLANK('Prediction Log'!$M531), "",IF('Prediction Log'!$P531&lt;'Prediction Log'!$D531, "Y", IF('Prediction Log'!$P531='Prediction Log'!$D531, "PUSH", "N")))</f>
        <v/>
      </c>
      <c r="S531" s="56" t="str">
        <f>IF(ISBLANK('Prediction Log'!$M531), "",IF('Prediction Log'!$P531&lt;'Prediction Log'!$E531, "Y", IF('Prediction Log'!$P531='Prediction Log'!$E531, "PUSH", "N")))</f>
        <v/>
      </c>
      <c r="T531" s="66" t="str">
        <f>IF(ISBLANK('Prediction Log'!$M531), "",IF('Prediction Log'!$J531='Prediction Log'!$M531, "Y", "N"))</f>
        <v/>
      </c>
      <c r="U531" s="57" t="str">
        <f>IF(ISBLANK('Prediction Log'!$M531),"",IF('Prediction Log'!$M531='Prediction Log'!$H531, "Y", "N"))</f>
        <v/>
      </c>
      <c r="V531" s="52" t="str">
        <f>IF(ISBLANK('Prediction Log'!$M531), "",IF('Prediction Log'!$H531&lt;&gt;'Prediction Log'!$M531, "Y",IF(AND('Prediction Log'!$D531&gt;0, 'Prediction Log'!$P531&gt;'Prediction Log'!$D531), "Y", IF(AND('Prediction Log'!$D531&lt;0, 'Prediction Log'!$P531&lt;'Prediction Log'!$D531), "Y", IF('Prediction Log'!$P531='Prediction Log'!$D531, "PUSH", "N")))))</f>
        <v/>
      </c>
      <c r="W531" s="53" t="str">
        <f>IF(ISBLANK('Prediction Log'!$M531), "",IF(AND('Prediction Log'!$U531="Y", 'Prediction Log'!$V531="Y"), "Y", "N"))</f>
        <v/>
      </c>
      <c r="X531" s="54" t="str">
        <f>IF(ISBLANK('Prediction Log'!$M531),"",IF('Prediction Log'!$M531='Prediction Log'!$I531, "Y", "N"))</f>
        <v/>
      </c>
      <c r="Y531" s="54" t="str">
        <f>IF(ISBLANK('Prediction Log'!$M531), "", IF('Prediction Log'!$Z531="N", "N", "Y"))</f>
        <v/>
      </c>
      <c r="Z531" s="54" t="str">
        <f>IF(ISBLANK('Prediction Log'!$M531), "",IF('Prediction Log'!$I531&lt;&gt;'Prediction Log'!$M531, "Y",IF(AND('Prediction Log'!$E531&gt;0, 'Prediction Log'!$P531&gt;'Prediction Log'!$E531), "Y", IF(AND('Prediction Log'!$E531&lt;0, 'Prediction Log'!$P531&lt;'Prediction Log'!$E531), "Y", IF('Prediction Log'!$P531='Prediction Log'!$E531, "PUSH", "N")))))</f>
        <v/>
      </c>
      <c r="AA531" s="54" t="str">
        <f>IF(ISBLANK('Prediction Log'!$M531), "",IF(AND('Prediction Log'!$X531="Y", 'Prediction Log'!$Z531="Y"), "Y", "N"))</f>
        <v/>
      </c>
      <c r="AB531" s="53" t="str">
        <f>IF(ISBLANK('Prediction Log'!$M531), "",IF('Prediction Log'!$D531&gt;0, 'Prediction Log'!$P531-'Prediction Log'!$D531, IF('Prediction Log'!$D531&lt;0, -'Prediction Log'!$P531+'Prediction Log'!$D531, "NA")))</f>
        <v/>
      </c>
      <c r="AC531" s="53" t="str">
        <f>IF(ISBLANK('Prediction Log'!$M531), "",ABS('Prediction Log'!$AB531))</f>
        <v/>
      </c>
      <c r="AD531" s="54" t="str">
        <f>IF(ISBLANK('Prediction Log'!$M531), "",IF('Prediction Log'!$E531&gt;0, 'Prediction Log'!$P531-'Prediction Log'!$E531, IF('Prediction Log'!$E531&lt;0, -'Prediction Log'!$P531+'Prediction Log'!$E531, "NA")))</f>
        <v/>
      </c>
      <c r="AE531" s="54" t="str">
        <f>IF(ISBLANK('Prediction Log'!$M531), "",ABS('Prediction Log'!$AD531))</f>
        <v/>
      </c>
    </row>
    <row r="532" spans="1:31" x14ac:dyDescent="0.45">
      <c r="A532" t="str">
        <f>IF(ISBLANK(Games!$B532), "",Games!A532)</f>
        <v/>
      </c>
      <c r="B532" t="str">
        <f>IF(ISBLANK(Games!$B532), "",Games!B532)</f>
        <v/>
      </c>
      <c r="C532" t="str">
        <f>IF(ISBLANK(Games!$B532), "",Games!C532)</f>
        <v/>
      </c>
      <c r="D532" t="str">
        <f>IF(ISBLANK(Games!$B532), "",Games!D532)</f>
        <v/>
      </c>
      <c r="E532" t="str">
        <f>IF(ISBLANK(Games!$B532), "",Games!E532)</f>
        <v/>
      </c>
      <c r="F532" s="30">
        <f>'Calc - Win Probability'!N532</f>
        <v>0</v>
      </c>
      <c r="G532" s="28">
        <f>Games!H532</f>
        <v>0</v>
      </c>
      <c r="H532" s="64" t="str">
        <f>IF(ISBLANK(Games!B532), "", IF('Prediction Log'!$D532&lt;0, 'Prediction Log'!$B532, 'Prediction Log'!$C532))</f>
        <v/>
      </c>
      <c r="I532" s="60" t="str">
        <f>IF(ISBLANK(Games!$B532), "",Games!F532)</f>
        <v/>
      </c>
      <c r="J532" s="60" t="str">
        <f>IF('Prediction Log'!$F532&gt;0.5, 'Prediction Log'!$B532, IF('Prediction Log'!$F532&lt;0.5, 'Prediction Log'!$C532, "PICK"))</f>
        <v/>
      </c>
      <c r="K532" s="62" t="str">
        <f>IF(ISBLANK(Games!B532), "",IF('Prediction Log'!$J532='Prediction Log'!$B532, 'Prediction Log'!$F532, 1-'Prediction Log'!$F532))</f>
        <v/>
      </c>
      <c r="L532" s="28" t="str">
        <f>IF(ISBLANK(Games!$B532), "",Games!I532)</f>
        <v/>
      </c>
      <c r="P532" s="48" t="str">
        <f>IF(ISBLANK('Prediction Log'!$N532), "",'Prediction Log'!$O532-'Prediction Log'!$N532)</f>
        <v/>
      </c>
      <c r="Q532" s="55" t="str">
        <f>IF(ISBLANK('Prediction Log'!$N532), "",IF('Prediction Log'!$M532&lt;&gt;'Prediction Log'!$H532, "Y", IF(AND('Prediction Log'!$M532='Prediction Log'!$H532, ABS((-1*'Prediction Log'!$P532))&gt;ABS('Prediction Log'!$D532)), "Y", IF('Prediction Log'!$D532='Prediction Log'!$P532, "PUSH", "N"))))</f>
        <v/>
      </c>
      <c r="R532" s="56" t="str">
        <f>IF(ISBLANK('Prediction Log'!$M532), "",IF('Prediction Log'!$P532&lt;'Prediction Log'!$D532, "Y", IF('Prediction Log'!$P532='Prediction Log'!$D532, "PUSH", "N")))</f>
        <v/>
      </c>
      <c r="S532" s="56" t="str">
        <f>IF(ISBLANK('Prediction Log'!$M532), "",IF('Prediction Log'!$P532&lt;'Prediction Log'!$E532, "Y", IF('Prediction Log'!$P532='Prediction Log'!$E532, "PUSH", "N")))</f>
        <v/>
      </c>
      <c r="T532" s="66" t="str">
        <f>IF(ISBLANK('Prediction Log'!$M532), "",IF('Prediction Log'!$J532='Prediction Log'!$M532, "Y", "N"))</f>
        <v/>
      </c>
      <c r="U532" s="57" t="str">
        <f>IF(ISBLANK('Prediction Log'!$M532),"",IF('Prediction Log'!$M532='Prediction Log'!$H532, "Y", "N"))</f>
        <v/>
      </c>
      <c r="V532" s="52" t="str">
        <f>IF(ISBLANK('Prediction Log'!$M532), "",IF('Prediction Log'!$H532&lt;&gt;'Prediction Log'!$M532, "Y",IF(AND('Prediction Log'!$D532&gt;0, 'Prediction Log'!$P532&gt;'Prediction Log'!$D532), "Y", IF(AND('Prediction Log'!$D532&lt;0, 'Prediction Log'!$P532&lt;'Prediction Log'!$D532), "Y", IF('Prediction Log'!$P532='Prediction Log'!$D532, "PUSH", "N")))))</f>
        <v/>
      </c>
      <c r="W532" s="53" t="str">
        <f>IF(ISBLANK('Prediction Log'!$M532), "",IF(AND('Prediction Log'!$U532="Y", 'Prediction Log'!$V532="Y"), "Y", "N"))</f>
        <v/>
      </c>
      <c r="X532" s="54" t="str">
        <f>IF(ISBLANK('Prediction Log'!$M532),"",IF('Prediction Log'!$M532='Prediction Log'!$I532, "Y", "N"))</f>
        <v/>
      </c>
      <c r="Y532" s="54" t="str">
        <f>IF(ISBLANK('Prediction Log'!$M532), "", IF('Prediction Log'!$Z532="N", "N", "Y"))</f>
        <v/>
      </c>
      <c r="Z532" s="54" t="str">
        <f>IF(ISBLANK('Prediction Log'!$M532), "",IF('Prediction Log'!$I532&lt;&gt;'Prediction Log'!$M532, "Y",IF(AND('Prediction Log'!$E532&gt;0, 'Prediction Log'!$P532&gt;'Prediction Log'!$E532), "Y", IF(AND('Prediction Log'!$E532&lt;0, 'Prediction Log'!$P532&lt;'Prediction Log'!$E532), "Y", IF('Prediction Log'!$P532='Prediction Log'!$E532, "PUSH", "N")))))</f>
        <v/>
      </c>
      <c r="AA532" s="54" t="str">
        <f>IF(ISBLANK('Prediction Log'!$M532), "",IF(AND('Prediction Log'!$X532="Y", 'Prediction Log'!$Z532="Y"), "Y", "N"))</f>
        <v/>
      </c>
      <c r="AB532" s="53" t="str">
        <f>IF(ISBLANK('Prediction Log'!$M532), "",IF('Prediction Log'!$D532&gt;0, 'Prediction Log'!$P532-'Prediction Log'!$D532, IF('Prediction Log'!$D532&lt;0, -'Prediction Log'!$P532+'Prediction Log'!$D532, "NA")))</f>
        <v/>
      </c>
      <c r="AC532" s="53" t="str">
        <f>IF(ISBLANK('Prediction Log'!$M532), "",ABS('Prediction Log'!$AB532))</f>
        <v/>
      </c>
      <c r="AD532" s="54" t="str">
        <f>IF(ISBLANK('Prediction Log'!$M532), "",IF('Prediction Log'!$E532&gt;0, 'Prediction Log'!$P532-'Prediction Log'!$E532, IF('Prediction Log'!$E532&lt;0, -'Prediction Log'!$P532+'Prediction Log'!$E532, "NA")))</f>
        <v/>
      </c>
      <c r="AE532" s="54" t="str">
        <f>IF(ISBLANK('Prediction Log'!$M532), "",ABS('Prediction Log'!$AD532))</f>
        <v/>
      </c>
    </row>
    <row r="533" spans="1:31" x14ac:dyDescent="0.45">
      <c r="A533" t="str">
        <f>IF(ISBLANK(Games!$B533), "",Games!A533)</f>
        <v/>
      </c>
      <c r="B533" t="str">
        <f>IF(ISBLANK(Games!$B533), "",Games!B533)</f>
        <v/>
      </c>
      <c r="C533" t="str">
        <f>IF(ISBLANK(Games!$B533), "",Games!C533)</f>
        <v/>
      </c>
      <c r="D533" t="str">
        <f>IF(ISBLANK(Games!$B533), "",Games!D533)</f>
        <v/>
      </c>
      <c r="E533" t="str">
        <f>IF(ISBLANK(Games!$B533), "",Games!E533)</f>
        <v/>
      </c>
      <c r="F533" s="30">
        <f>'Calc - Win Probability'!N533</f>
        <v>0</v>
      </c>
      <c r="G533" s="28">
        <f>Games!H533</f>
        <v>0</v>
      </c>
      <c r="H533" s="64" t="str">
        <f>IF(ISBLANK(Games!B533), "", IF('Prediction Log'!$D533&lt;0, 'Prediction Log'!$B533, 'Prediction Log'!$C533))</f>
        <v/>
      </c>
      <c r="I533" s="60" t="str">
        <f>IF(ISBLANK(Games!$B533), "",Games!F533)</f>
        <v/>
      </c>
      <c r="J533" s="60" t="str">
        <f>IF('Prediction Log'!$F533&gt;0.5, 'Prediction Log'!$B533, IF('Prediction Log'!$F533&lt;0.5, 'Prediction Log'!$C533, "PICK"))</f>
        <v/>
      </c>
      <c r="K533" s="62" t="str">
        <f>IF(ISBLANK(Games!B533), "",IF('Prediction Log'!$J533='Prediction Log'!$B533, 'Prediction Log'!$F533, 1-'Prediction Log'!$F533))</f>
        <v/>
      </c>
      <c r="L533" s="28" t="str">
        <f>IF(ISBLANK(Games!$B533), "",Games!I533)</f>
        <v/>
      </c>
      <c r="P533" s="48" t="str">
        <f>IF(ISBLANK('Prediction Log'!$N533), "",'Prediction Log'!$O533-'Prediction Log'!$N533)</f>
        <v/>
      </c>
      <c r="Q533" s="55" t="str">
        <f>IF(ISBLANK('Prediction Log'!$N533), "",IF('Prediction Log'!$M533&lt;&gt;'Prediction Log'!$H533, "Y", IF(AND('Prediction Log'!$M533='Prediction Log'!$H533, ABS((-1*'Prediction Log'!$P533))&gt;ABS('Prediction Log'!$D533)), "Y", IF('Prediction Log'!$D533='Prediction Log'!$P533, "PUSH", "N"))))</f>
        <v/>
      </c>
      <c r="R533" s="56" t="str">
        <f>IF(ISBLANK('Prediction Log'!$M533), "",IF('Prediction Log'!$P533&lt;'Prediction Log'!$D533, "Y", IF('Prediction Log'!$P533='Prediction Log'!$D533, "PUSH", "N")))</f>
        <v/>
      </c>
      <c r="S533" s="56" t="str">
        <f>IF(ISBLANK('Prediction Log'!$M533), "",IF('Prediction Log'!$P533&lt;'Prediction Log'!$E533, "Y", IF('Prediction Log'!$P533='Prediction Log'!$E533, "PUSH", "N")))</f>
        <v/>
      </c>
      <c r="T533" s="66" t="str">
        <f>IF(ISBLANK('Prediction Log'!$M533), "",IF('Prediction Log'!$J533='Prediction Log'!$M533, "Y", "N"))</f>
        <v/>
      </c>
      <c r="U533" s="57" t="str">
        <f>IF(ISBLANK('Prediction Log'!$M533),"",IF('Prediction Log'!$M533='Prediction Log'!$H533, "Y", "N"))</f>
        <v/>
      </c>
      <c r="V533" s="52" t="str">
        <f>IF(ISBLANK('Prediction Log'!$M533), "",IF('Prediction Log'!$H533&lt;&gt;'Prediction Log'!$M533, "Y",IF(AND('Prediction Log'!$D533&gt;0, 'Prediction Log'!$P533&gt;'Prediction Log'!$D533), "Y", IF(AND('Prediction Log'!$D533&lt;0, 'Prediction Log'!$P533&lt;'Prediction Log'!$D533), "Y", IF('Prediction Log'!$P533='Prediction Log'!$D533, "PUSH", "N")))))</f>
        <v/>
      </c>
      <c r="W533" s="53" t="str">
        <f>IF(ISBLANK('Prediction Log'!$M533), "",IF(AND('Prediction Log'!$U533="Y", 'Prediction Log'!$V533="Y"), "Y", "N"))</f>
        <v/>
      </c>
      <c r="X533" s="54" t="str">
        <f>IF(ISBLANK('Prediction Log'!$M533),"",IF('Prediction Log'!$M533='Prediction Log'!$I533, "Y", "N"))</f>
        <v/>
      </c>
      <c r="Y533" s="54" t="str">
        <f>IF(ISBLANK('Prediction Log'!$M533), "", IF('Prediction Log'!$Z533="N", "N", "Y"))</f>
        <v/>
      </c>
      <c r="Z533" s="54" t="str">
        <f>IF(ISBLANK('Prediction Log'!$M533), "",IF('Prediction Log'!$I533&lt;&gt;'Prediction Log'!$M533, "Y",IF(AND('Prediction Log'!$E533&gt;0, 'Prediction Log'!$P533&gt;'Prediction Log'!$E533), "Y", IF(AND('Prediction Log'!$E533&lt;0, 'Prediction Log'!$P533&lt;'Prediction Log'!$E533), "Y", IF('Prediction Log'!$P533='Prediction Log'!$E533, "PUSH", "N")))))</f>
        <v/>
      </c>
      <c r="AA533" s="54" t="str">
        <f>IF(ISBLANK('Prediction Log'!$M533), "",IF(AND('Prediction Log'!$X533="Y", 'Prediction Log'!$Z533="Y"), "Y", "N"))</f>
        <v/>
      </c>
      <c r="AB533" s="53" t="str">
        <f>IF(ISBLANK('Prediction Log'!$M533), "",IF('Prediction Log'!$D533&gt;0, 'Prediction Log'!$P533-'Prediction Log'!$D533, IF('Prediction Log'!$D533&lt;0, -'Prediction Log'!$P533+'Prediction Log'!$D533, "NA")))</f>
        <v/>
      </c>
      <c r="AC533" s="53" t="str">
        <f>IF(ISBLANK('Prediction Log'!$M533), "",ABS('Prediction Log'!$AB533))</f>
        <v/>
      </c>
      <c r="AD533" s="54" t="str">
        <f>IF(ISBLANK('Prediction Log'!$M533), "",IF('Prediction Log'!$E533&gt;0, 'Prediction Log'!$P533-'Prediction Log'!$E533, IF('Prediction Log'!$E533&lt;0, -'Prediction Log'!$P533+'Prediction Log'!$E533, "NA")))</f>
        <v/>
      </c>
      <c r="AE533" s="54" t="str">
        <f>IF(ISBLANK('Prediction Log'!$M533), "",ABS('Prediction Log'!$AD533))</f>
        <v/>
      </c>
    </row>
    <row r="534" spans="1:31" x14ac:dyDescent="0.45">
      <c r="A534" t="str">
        <f>IF(ISBLANK(Games!$B534), "",Games!A534)</f>
        <v/>
      </c>
      <c r="B534" t="str">
        <f>IF(ISBLANK(Games!$B534), "",Games!B534)</f>
        <v/>
      </c>
      <c r="C534" t="str">
        <f>IF(ISBLANK(Games!$B534), "",Games!C534)</f>
        <v/>
      </c>
      <c r="D534" t="str">
        <f>IF(ISBLANK(Games!$B534), "",Games!D534)</f>
        <v/>
      </c>
      <c r="E534" t="str">
        <f>IF(ISBLANK(Games!$B534), "",Games!E534)</f>
        <v/>
      </c>
      <c r="F534" s="30">
        <f>'Calc - Win Probability'!N534</f>
        <v>0</v>
      </c>
      <c r="G534" s="28">
        <f>Games!H534</f>
        <v>0</v>
      </c>
      <c r="H534" s="64" t="str">
        <f>IF(ISBLANK(Games!B534), "", IF('Prediction Log'!$D534&lt;0, 'Prediction Log'!$B534, 'Prediction Log'!$C534))</f>
        <v/>
      </c>
      <c r="I534" s="60" t="str">
        <f>IF(ISBLANK(Games!$B534), "",Games!F534)</f>
        <v/>
      </c>
      <c r="J534" s="60" t="str">
        <f>IF('Prediction Log'!$F534&gt;0.5, 'Prediction Log'!$B534, IF('Prediction Log'!$F534&lt;0.5, 'Prediction Log'!$C534, "PICK"))</f>
        <v/>
      </c>
      <c r="K534" s="62" t="str">
        <f>IF(ISBLANK(Games!B534), "",IF('Prediction Log'!$J534='Prediction Log'!$B534, 'Prediction Log'!$F534, 1-'Prediction Log'!$F534))</f>
        <v/>
      </c>
      <c r="L534" s="28" t="str">
        <f>IF(ISBLANK(Games!$B534), "",Games!I534)</f>
        <v/>
      </c>
      <c r="P534" s="48" t="str">
        <f>IF(ISBLANK('Prediction Log'!$N534), "",'Prediction Log'!$O534-'Prediction Log'!$N534)</f>
        <v/>
      </c>
      <c r="Q534" s="55" t="str">
        <f>IF(ISBLANK('Prediction Log'!$N534), "",IF('Prediction Log'!$M534&lt;&gt;'Prediction Log'!$H534, "Y", IF(AND('Prediction Log'!$M534='Prediction Log'!$H534, ABS((-1*'Prediction Log'!$P534))&gt;ABS('Prediction Log'!$D534)), "Y", IF('Prediction Log'!$D534='Prediction Log'!$P534, "PUSH", "N"))))</f>
        <v/>
      </c>
      <c r="R534" s="56" t="str">
        <f>IF(ISBLANK('Prediction Log'!$M534), "",IF('Prediction Log'!$P534&lt;'Prediction Log'!$D534, "Y", IF('Prediction Log'!$P534='Prediction Log'!$D534, "PUSH", "N")))</f>
        <v/>
      </c>
      <c r="S534" s="56" t="str">
        <f>IF(ISBLANK('Prediction Log'!$M534), "",IF('Prediction Log'!$P534&lt;'Prediction Log'!$E534, "Y", IF('Prediction Log'!$P534='Prediction Log'!$E534, "PUSH", "N")))</f>
        <v/>
      </c>
      <c r="T534" s="66" t="str">
        <f>IF(ISBLANK('Prediction Log'!$M534), "",IF('Prediction Log'!$J534='Prediction Log'!$M534, "Y", "N"))</f>
        <v/>
      </c>
      <c r="U534" s="57" t="str">
        <f>IF(ISBLANK('Prediction Log'!$M534),"",IF('Prediction Log'!$M534='Prediction Log'!$H534, "Y", "N"))</f>
        <v/>
      </c>
      <c r="V534" s="52" t="str">
        <f>IF(ISBLANK('Prediction Log'!$M534), "",IF('Prediction Log'!$H534&lt;&gt;'Prediction Log'!$M534, "Y",IF(AND('Prediction Log'!$D534&gt;0, 'Prediction Log'!$P534&gt;'Prediction Log'!$D534), "Y", IF(AND('Prediction Log'!$D534&lt;0, 'Prediction Log'!$P534&lt;'Prediction Log'!$D534), "Y", IF('Prediction Log'!$P534='Prediction Log'!$D534, "PUSH", "N")))))</f>
        <v/>
      </c>
      <c r="W534" s="53" t="str">
        <f>IF(ISBLANK('Prediction Log'!$M534), "",IF(AND('Prediction Log'!$U534="Y", 'Prediction Log'!$V534="Y"), "Y", "N"))</f>
        <v/>
      </c>
      <c r="X534" s="54" t="str">
        <f>IF(ISBLANK('Prediction Log'!$M534),"",IF('Prediction Log'!$M534='Prediction Log'!$I534, "Y", "N"))</f>
        <v/>
      </c>
      <c r="Y534" s="54" t="str">
        <f>IF(ISBLANK('Prediction Log'!$M534), "", IF('Prediction Log'!$Z534="N", "N", "Y"))</f>
        <v/>
      </c>
      <c r="Z534" s="54" t="str">
        <f>IF(ISBLANK('Prediction Log'!$M534), "",IF('Prediction Log'!$I534&lt;&gt;'Prediction Log'!$M534, "Y",IF(AND('Prediction Log'!$E534&gt;0, 'Prediction Log'!$P534&gt;'Prediction Log'!$E534), "Y", IF(AND('Prediction Log'!$E534&lt;0, 'Prediction Log'!$P534&lt;'Prediction Log'!$E534), "Y", IF('Prediction Log'!$P534='Prediction Log'!$E534, "PUSH", "N")))))</f>
        <v/>
      </c>
      <c r="AA534" s="54" t="str">
        <f>IF(ISBLANK('Prediction Log'!$M534), "",IF(AND('Prediction Log'!$X534="Y", 'Prediction Log'!$Z534="Y"), "Y", "N"))</f>
        <v/>
      </c>
      <c r="AB534" s="53" t="str">
        <f>IF(ISBLANK('Prediction Log'!$M534), "",IF('Prediction Log'!$D534&gt;0, 'Prediction Log'!$P534-'Prediction Log'!$D534, IF('Prediction Log'!$D534&lt;0, -'Prediction Log'!$P534+'Prediction Log'!$D534, "NA")))</f>
        <v/>
      </c>
      <c r="AC534" s="53" t="str">
        <f>IF(ISBLANK('Prediction Log'!$M534), "",ABS('Prediction Log'!$AB534))</f>
        <v/>
      </c>
      <c r="AD534" s="54" t="str">
        <f>IF(ISBLANK('Prediction Log'!$M534), "",IF('Prediction Log'!$E534&gt;0, 'Prediction Log'!$P534-'Prediction Log'!$E534, IF('Prediction Log'!$E534&lt;0, -'Prediction Log'!$P534+'Prediction Log'!$E534, "NA")))</f>
        <v/>
      </c>
      <c r="AE534" s="54" t="str">
        <f>IF(ISBLANK('Prediction Log'!$M534), "",ABS('Prediction Log'!$AD534))</f>
        <v/>
      </c>
    </row>
    <row r="535" spans="1:31" x14ac:dyDescent="0.45">
      <c r="A535" t="str">
        <f>IF(ISBLANK(Games!$B535), "",Games!A535)</f>
        <v/>
      </c>
      <c r="B535" t="str">
        <f>IF(ISBLANK(Games!$B535), "",Games!B535)</f>
        <v/>
      </c>
      <c r="C535" t="str">
        <f>IF(ISBLANK(Games!$B535), "",Games!C535)</f>
        <v/>
      </c>
      <c r="D535" t="str">
        <f>IF(ISBLANK(Games!$B535), "",Games!D535)</f>
        <v/>
      </c>
      <c r="E535" t="str">
        <f>IF(ISBLANK(Games!$B535), "",Games!E535)</f>
        <v/>
      </c>
      <c r="F535" s="30">
        <f>'Calc - Win Probability'!N535</f>
        <v>0</v>
      </c>
      <c r="G535" s="28">
        <f>Games!H535</f>
        <v>0</v>
      </c>
      <c r="H535" s="64" t="str">
        <f>IF(ISBLANK(Games!B535), "", IF('Prediction Log'!$D535&lt;0, 'Prediction Log'!$B535, 'Prediction Log'!$C535))</f>
        <v/>
      </c>
      <c r="I535" s="60" t="str">
        <f>IF(ISBLANK(Games!$B535), "",Games!F535)</f>
        <v/>
      </c>
      <c r="J535" s="60" t="str">
        <f>IF('Prediction Log'!$F535&gt;0.5, 'Prediction Log'!$B535, IF('Prediction Log'!$F535&lt;0.5, 'Prediction Log'!$C535, "PICK"))</f>
        <v/>
      </c>
      <c r="K535" s="62" t="str">
        <f>IF(ISBLANK(Games!B535), "",IF('Prediction Log'!$J535='Prediction Log'!$B535, 'Prediction Log'!$F535, 1-'Prediction Log'!$F535))</f>
        <v/>
      </c>
      <c r="L535" s="28" t="str">
        <f>IF(ISBLANK(Games!$B535), "",Games!I535)</f>
        <v/>
      </c>
      <c r="P535" s="48" t="str">
        <f>IF(ISBLANK('Prediction Log'!$N535), "",'Prediction Log'!$O535-'Prediction Log'!$N535)</f>
        <v/>
      </c>
      <c r="Q535" s="55" t="str">
        <f>IF(ISBLANK('Prediction Log'!$N535), "",IF('Prediction Log'!$M535&lt;&gt;'Prediction Log'!$H535, "Y", IF(AND('Prediction Log'!$M535='Prediction Log'!$H535, ABS((-1*'Prediction Log'!$P535))&gt;ABS('Prediction Log'!$D535)), "Y", IF('Prediction Log'!$D535='Prediction Log'!$P535, "PUSH", "N"))))</f>
        <v/>
      </c>
      <c r="R535" s="56" t="str">
        <f>IF(ISBLANK('Prediction Log'!$M535), "",IF('Prediction Log'!$P535&lt;'Prediction Log'!$D535, "Y", IF('Prediction Log'!$P535='Prediction Log'!$D535, "PUSH", "N")))</f>
        <v/>
      </c>
      <c r="S535" s="56" t="str">
        <f>IF(ISBLANK('Prediction Log'!$M535), "",IF('Prediction Log'!$P535&lt;'Prediction Log'!$E535, "Y", IF('Prediction Log'!$P535='Prediction Log'!$E535, "PUSH", "N")))</f>
        <v/>
      </c>
      <c r="T535" s="66" t="str">
        <f>IF(ISBLANK('Prediction Log'!$M535), "",IF('Prediction Log'!$J535='Prediction Log'!$M535, "Y", "N"))</f>
        <v/>
      </c>
      <c r="U535" s="57" t="str">
        <f>IF(ISBLANK('Prediction Log'!$M535),"",IF('Prediction Log'!$M535='Prediction Log'!$H535, "Y", "N"))</f>
        <v/>
      </c>
      <c r="V535" s="52" t="str">
        <f>IF(ISBLANK('Prediction Log'!$M535), "",IF('Prediction Log'!$H535&lt;&gt;'Prediction Log'!$M535, "Y",IF(AND('Prediction Log'!$D535&gt;0, 'Prediction Log'!$P535&gt;'Prediction Log'!$D535), "Y", IF(AND('Prediction Log'!$D535&lt;0, 'Prediction Log'!$P535&lt;'Prediction Log'!$D535), "Y", IF('Prediction Log'!$P535='Prediction Log'!$D535, "PUSH", "N")))))</f>
        <v/>
      </c>
      <c r="W535" s="53" t="str">
        <f>IF(ISBLANK('Prediction Log'!$M535), "",IF(AND('Prediction Log'!$U535="Y", 'Prediction Log'!$V535="Y"), "Y", "N"))</f>
        <v/>
      </c>
      <c r="X535" s="54" t="str">
        <f>IF(ISBLANK('Prediction Log'!$M535),"",IF('Prediction Log'!$M535='Prediction Log'!$I535, "Y", "N"))</f>
        <v/>
      </c>
      <c r="Y535" s="54" t="str">
        <f>IF(ISBLANK('Prediction Log'!$M535), "", IF('Prediction Log'!$Z535="N", "N", "Y"))</f>
        <v/>
      </c>
      <c r="Z535" s="54" t="str">
        <f>IF(ISBLANK('Prediction Log'!$M535), "",IF('Prediction Log'!$I535&lt;&gt;'Prediction Log'!$M535, "Y",IF(AND('Prediction Log'!$E535&gt;0, 'Prediction Log'!$P535&gt;'Prediction Log'!$E535), "Y", IF(AND('Prediction Log'!$E535&lt;0, 'Prediction Log'!$P535&lt;'Prediction Log'!$E535), "Y", IF('Prediction Log'!$P535='Prediction Log'!$E535, "PUSH", "N")))))</f>
        <v/>
      </c>
      <c r="AA535" s="54" t="str">
        <f>IF(ISBLANK('Prediction Log'!$M535), "",IF(AND('Prediction Log'!$X535="Y", 'Prediction Log'!$Z535="Y"), "Y", "N"))</f>
        <v/>
      </c>
      <c r="AB535" s="53" t="str">
        <f>IF(ISBLANK('Prediction Log'!$M535), "",IF('Prediction Log'!$D535&gt;0, 'Prediction Log'!$P535-'Prediction Log'!$D535, IF('Prediction Log'!$D535&lt;0, -'Prediction Log'!$P535+'Prediction Log'!$D535, "NA")))</f>
        <v/>
      </c>
      <c r="AC535" s="53" t="str">
        <f>IF(ISBLANK('Prediction Log'!$M535), "",ABS('Prediction Log'!$AB535))</f>
        <v/>
      </c>
      <c r="AD535" s="54" t="str">
        <f>IF(ISBLANK('Prediction Log'!$M535), "",IF('Prediction Log'!$E535&gt;0, 'Prediction Log'!$P535-'Prediction Log'!$E535, IF('Prediction Log'!$E535&lt;0, -'Prediction Log'!$P535+'Prediction Log'!$E535, "NA")))</f>
        <v/>
      </c>
      <c r="AE535" s="54" t="str">
        <f>IF(ISBLANK('Prediction Log'!$M535), "",ABS('Prediction Log'!$AD535))</f>
        <v/>
      </c>
    </row>
    <row r="536" spans="1:31" x14ac:dyDescent="0.45">
      <c r="A536" t="str">
        <f>IF(ISBLANK(Games!$B536), "",Games!A536)</f>
        <v/>
      </c>
      <c r="B536" t="str">
        <f>IF(ISBLANK(Games!$B536), "",Games!B536)</f>
        <v/>
      </c>
      <c r="C536" t="str">
        <f>IF(ISBLANK(Games!$B536), "",Games!C536)</f>
        <v/>
      </c>
      <c r="D536" t="str">
        <f>IF(ISBLANK(Games!$B536), "",Games!D536)</f>
        <v/>
      </c>
      <c r="E536" t="str">
        <f>IF(ISBLANK(Games!$B536), "",Games!E536)</f>
        <v/>
      </c>
      <c r="F536" s="30">
        <f>'Calc - Win Probability'!N536</f>
        <v>0</v>
      </c>
      <c r="G536" s="28">
        <f>Games!H536</f>
        <v>0</v>
      </c>
      <c r="H536" s="64" t="str">
        <f>IF(ISBLANK(Games!B536), "", IF('Prediction Log'!$D536&lt;0, 'Prediction Log'!$B536, 'Prediction Log'!$C536))</f>
        <v/>
      </c>
      <c r="I536" s="60" t="str">
        <f>IF(ISBLANK(Games!$B536), "",Games!F536)</f>
        <v/>
      </c>
      <c r="J536" s="60" t="str">
        <f>IF('Prediction Log'!$F536&gt;0.5, 'Prediction Log'!$B536, IF('Prediction Log'!$F536&lt;0.5, 'Prediction Log'!$C536, "PICK"))</f>
        <v/>
      </c>
      <c r="K536" s="62" t="str">
        <f>IF(ISBLANK(Games!B536), "",IF('Prediction Log'!$J536='Prediction Log'!$B536, 'Prediction Log'!$F536, 1-'Prediction Log'!$F536))</f>
        <v/>
      </c>
      <c r="L536" s="28" t="str">
        <f>IF(ISBLANK(Games!$B536), "",Games!I536)</f>
        <v/>
      </c>
      <c r="P536" s="48" t="str">
        <f>IF(ISBLANK('Prediction Log'!$N536), "",'Prediction Log'!$O536-'Prediction Log'!$N536)</f>
        <v/>
      </c>
      <c r="Q536" s="55" t="str">
        <f>IF(ISBLANK('Prediction Log'!$N536), "",IF('Prediction Log'!$M536&lt;&gt;'Prediction Log'!$H536, "Y", IF(AND('Prediction Log'!$M536='Prediction Log'!$H536, ABS((-1*'Prediction Log'!$P536))&gt;ABS('Prediction Log'!$D536)), "Y", IF('Prediction Log'!$D536='Prediction Log'!$P536, "PUSH", "N"))))</f>
        <v/>
      </c>
      <c r="R536" s="56" t="str">
        <f>IF(ISBLANK('Prediction Log'!$M536), "",IF('Prediction Log'!$P536&lt;'Prediction Log'!$D536, "Y", IF('Prediction Log'!$P536='Prediction Log'!$D536, "PUSH", "N")))</f>
        <v/>
      </c>
      <c r="S536" s="56" t="str">
        <f>IF(ISBLANK('Prediction Log'!$M536), "",IF('Prediction Log'!$P536&lt;'Prediction Log'!$E536, "Y", IF('Prediction Log'!$P536='Prediction Log'!$E536, "PUSH", "N")))</f>
        <v/>
      </c>
      <c r="T536" s="66" t="str">
        <f>IF(ISBLANK('Prediction Log'!$M536), "",IF('Prediction Log'!$J536='Prediction Log'!$M536, "Y", "N"))</f>
        <v/>
      </c>
      <c r="U536" s="57" t="str">
        <f>IF(ISBLANK('Prediction Log'!$M536),"",IF('Prediction Log'!$M536='Prediction Log'!$H536, "Y", "N"))</f>
        <v/>
      </c>
      <c r="V536" s="52" t="str">
        <f>IF(ISBLANK('Prediction Log'!$M536), "",IF('Prediction Log'!$H536&lt;&gt;'Prediction Log'!$M536, "Y",IF(AND('Prediction Log'!$D536&gt;0, 'Prediction Log'!$P536&gt;'Prediction Log'!$D536), "Y", IF(AND('Prediction Log'!$D536&lt;0, 'Prediction Log'!$P536&lt;'Prediction Log'!$D536), "Y", IF('Prediction Log'!$P536='Prediction Log'!$D536, "PUSH", "N")))))</f>
        <v/>
      </c>
      <c r="W536" s="53" t="str">
        <f>IF(ISBLANK('Prediction Log'!$M536), "",IF(AND('Prediction Log'!$U536="Y", 'Prediction Log'!$V536="Y"), "Y", "N"))</f>
        <v/>
      </c>
      <c r="X536" s="54" t="str">
        <f>IF(ISBLANK('Prediction Log'!$M536),"",IF('Prediction Log'!$M536='Prediction Log'!$I536, "Y", "N"))</f>
        <v/>
      </c>
      <c r="Y536" s="54" t="str">
        <f>IF(ISBLANK('Prediction Log'!$M536), "", IF('Prediction Log'!$Z536="N", "N", "Y"))</f>
        <v/>
      </c>
      <c r="Z536" s="54" t="str">
        <f>IF(ISBLANK('Prediction Log'!$M536), "",IF('Prediction Log'!$I536&lt;&gt;'Prediction Log'!$M536, "Y",IF(AND('Prediction Log'!$E536&gt;0, 'Prediction Log'!$P536&gt;'Prediction Log'!$E536), "Y", IF(AND('Prediction Log'!$E536&lt;0, 'Prediction Log'!$P536&lt;'Prediction Log'!$E536), "Y", IF('Prediction Log'!$P536='Prediction Log'!$E536, "PUSH", "N")))))</f>
        <v/>
      </c>
      <c r="AA536" s="54" t="str">
        <f>IF(ISBLANK('Prediction Log'!$M536), "",IF(AND('Prediction Log'!$X536="Y", 'Prediction Log'!$Z536="Y"), "Y", "N"))</f>
        <v/>
      </c>
      <c r="AB536" s="53" t="str">
        <f>IF(ISBLANK('Prediction Log'!$M536), "",IF('Prediction Log'!$D536&gt;0, 'Prediction Log'!$P536-'Prediction Log'!$D536, IF('Prediction Log'!$D536&lt;0, -'Prediction Log'!$P536+'Prediction Log'!$D536, "NA")))</f>
        <v/>
      </c>
      <c r="AC536" s="53" t="str">
        <f>IF(ISBLANK('Prediction Log'!$M536), "",ABS('Prediction Log'!$AB536))</f>
        <v/>
      </c>
      <c r="AD536" s="54" t="str">
        <f>IF(ISBLANK('Prediction Log'!$M536), "",IF('Prediction Log'!$E536&gt;0, 'Prediction Log'!$P536-'Prediction Log'!$E536, IF('Prediction Log'!$E536&lt;0, -'Prediction Log'!$P536+'Prediction Log'!$E536, "NA")))</f>
        <v/>
      </c>
      <c r="AE536" s="54" t="str">
        <f>IF(ISBLANK('Prediction Log'!$M536), "",ABS('Prediction Log'!$AD536))</f>
        <v/>
      </c>
    </row>
    <row r="537" spans="1:31" x14ac:dyDescent="0.45">
      <c r="A537" t="str">
        <f>IF(ISBLANK(Games!$B537), "",Games!A537)</f>
        <v/>
      </c>
      <c r="B537" t="str">
        <f>IF(ISBLANK(Games!$B537), "",Games!B537)</f>
        <v/>
      </c>
      <c r="C537" t="str">
        <f>IF(ISBLANK(Games!$B537), "",Games!C537)</f>
        <v/>
      </c>
      <c r="D537" t="str">
        <f>IF(ISBLANK(Games!$B537), "",Games!D537)</f>
        <v/>
      </c>
      <c r="E537" t="str">
        <f>IF(ISBLANK(Games!$B537), "",Games!E537)</f>
        <v/>
      </c>
      <c r="F537" s="30">
        <f>'Calc - Win Probability'!N537</f>
        <v>0</v>
      </c>
      <c r="G537" s="28">
        <f>Games!H537</f>
        <v>0</v>
      </c>
      <c r="H537" s="64" t="str">
        <f>IF(ISBLANK(Games!B537), "", IF('Prediction Log'!$D537&lt;0, 'Prediction Log'!$B537, 'Prediction Log'!$C537))</f>
        <v/>
      </c>
      <c r="I537" s="60" t="str">
        <f>IF(ISBLANK(Games!$B537), "",Games!F537)</f>
        <v/>
      </c>
      <c r="J537" s="60" t="str">
        <f>IF('Prediction Log'!$F537&gt;0.5, 'Prediction Log'!$B537, IF('Prediction Log'!$F537&lt;0.5, 'Prediction Log'!$C537, "PICK"))</f>
        <v/>
      </c>
      <c r="K537" s="62" t="str">
        <f>IF(ISBLANK(Games!B537), "",IF('Prediction Log'!$J537='Prediction Log'!$B537, 'Prediction Log'!$F537, 1-'Prediction Log'!$F537))</f>
        <v/>
      </c>
      <c r="L537" s="28" t="str">
        <f>IF(ISBLANK(Games!$B537), "",Games!I537)</f>
        <v/>
      </c>
      <c r="P537" s="48" t="str">
        <f>IF(ISBLANK('Prediction Log'!$N537), "",'Prediction Log'!$O537-'Prediction Log'!$N537)</f>
        <v/>
      </c>
      <c r="Q537" s="55" t="str">
        <f>IF(ISBLANK('Prediction Log'!$N537), "",IF('Prediction Log'!$M537&lt;&gt;'Prediction Log'!$H537, "Y", IF(AND('Prediction Log'!$M537='Prediction Log'!$H537, ABS((-1*'Prediction Log'!$P537))&gt;ABS('Prediction Log'!$D537)), "Y", IF('Prediction Log'!$D537='Prediction Log'!$P537, "PUSH", "N"))))</f>
        <v/>
      </c>
      <c r="R537" s="56" t="str">
        <f>IF(ISBLANK('Prediction Log'!$M537), "",IF('Prediction Log'!$P537&lt;'Prediction Log'!$D537, "Y", IF('Prediction Log'!$P537='Prediction Log'!$D537, "PUSH", "N")))</f>
        <v/>
      </c>
      <c r="S537" s="56" t="str">
        <f>IF(ISBLANK('Prediction Log'!$M537), "",IF('Prediction Log'!$P537&lt;'Prediction Log'!$E537, "Y", IF('Prediction Log'!$P537='Prediction Log'!$E537, "PUSH", "N")))</f>
        <v/>
      </c>
      <c r="T537" s="66" t="str">
        <f>IF(ISBLANK('Prediction Log'!$M537), "",IF('Prediction Log'!$J537='Prediction Log'!$M537, "Y", "N"))</f>
        <v/>
      </c>
      <c r="U537" s="57" t="str">
        <f>IF(ISBLANK('Prediction Log'!$M537),"",IF('Prediction Log'!$M537='Prediction Log'!$H537, "Y", "N"))</f>
        <v/>
      </c>
      <c r="V537" s="52" t="str">
        <f>IF(ISBLANK('Prediction Log'!$M537), "",IF('Prediction Log'!$H537&lt;&gt;'Prediction Log'!$M537, "Y",IF(AND('Prediction Log'!$D537&gt;0, 'Prediction Log'!$P537&gt;'Prediction Log'!$D537), "Y", IF(AND('Prediction Log'!$D537&lt;0, 'Prediction Log'!$P537&lt;'Prediction Log'!$D537), "Y", IF('Prediction Log'!$P537='Prediction Log'!$D537, "PUSH", "N")))))</f>
        <v/>
      </c>
      <c r="W537" s="53" t="str">
        <f>IF(ISBLANK('Prediction Log'!$M537), "",IF(AND('Prediction Log'!$U537="Y", 'Prediction Log'!$V537="Y"), "Y", "N"))</f>
        <v/>
      </c>
      <c r="X537" s="54" t="str">
        <f>IF(ISBLANK('Prediction Log'!$M537),"",IF('Prediction Log'!$M537='Prediction Log'!$I537, "Y", "N"))</f>
        <v/>
      </c>
      <c r="Y537" s="54" t="str">
        <f>IF(ISBLANK('Prediction Log'!$M537), "", IF('Prediction Log'!$Z537="N", "N", "Y"))</f>
        <v/>
      </c>
      <c r="Z537" s="54" t="str">
        <f>IF(ISBLANK('Prediction Log'!$M537), "",IF('Prediction Log'!$I537&lt;&gt;'Prediction Log'!$M537, "Y",IF(AND('Prediction Log'!$E537&gt;0, 'Prediction Log'!$P537&gt;'Prediction Log'!$E537), "Y", IF(AND('Prediction Log'!$E537&lt;0, 'Prediction Log'!$P537&lt;'Prediction Log'!$E537), "Y", IF('Prediction Log'!$P537='Prediction Log'!$E537, "PUSH", "N")))))</f>
        <v/>
      </c>
      <c r="AA537" s="54" t="str">
        <f>IF(ISBLANK('Prediction Log'!$M537), "",IF(AND('Prediction Log'!$X537="Y", 'Prediction Log'!$Z537="Y"), "Y", "N"))</f>
        <v/>
      </c>
      <c r="AB537" s="53" t="str">
        <f>IF(ISBLANK('Prediction Log'!$M537), "",IF('Prediction Log'!$D537&gt;0, 'Prediction Log'!$P537-'Prediction Log'!$D537, IF('Prediction Log'!$D537&lt;0, -'Prediction Log'!$P537+'Prediction Log'!$D537, "NA")))</f>
        <v/>
      </c>
      <c r="AC537" s="53" t="str">
        <f>IF(ISBLANK('Prediction Log'!$M537), "",ABS('Prediction Log'!$AB537))</f>
        <v/>
      </c>
      <c r="AD537" s="54" t="str">
        <f>IF(ISBLANK('Prediction Log'!$M537), "",IF('Prediction Log'!$E537&gt;0, 'Prediction Log'!$P537-'Prediction Log'!$E537, IF('Prediction Log'!$E537&lt;0, -'Prediction Log'!$P537+'Prediction Log'!$E537, "NA")))</f>
        <v/>
      </c>
      <c r="AE537" s="54" t="str">
        <f>IF(ISBLANK('Prediction Log'!$M537), "",ABS('Prediction Log'!$AD537))</f>
        <v/>
      </c>
    </row>
    <row r="538" spans="1:31" x14ac:dyDescent="0.45">
      <c r="A538" t="str">
        <f>IF(ISBLANK(Games!$B538), "",Games!A538)</f>
        <v/>
      </c>
      <c r="B538" t="str">
        <f>IF(ISBLANK(Games!$B538), "",Games!B538)</f>
        <v/>
      </c>
      <c r="C538" t="str">
        <f>IF(ISBLANK(Games!$B538), "",Games!C538)</f>
        <v/>
      </c>
      <c r="D538" t="str">
        <f>IF(ISBLANK(Games!$B538), "",Games!D538)</f>
        <v/>
      </c>
      <c r="E538" t="str">
        <f>IF(ISBLANK(Games!$B538), "",Games!E538)</f>
        <v/>
      </c>
      <c r="F538" s="30">
        <f>'Calc - Win Probability'!N538</f>
        <v>0</v>
      </c>
      <c r="G538" s="28">
        <f>Games!H538</f>
        <v>0</v>
      </c>
      <c r="H538" s="64" t="str">
        <f>IF(ISBLANK(Games!B538), "", IF('Prediction Log'!$D538&lt;0, 'Prediction Log'!$B538, 'Prediction Log'!$C538))</f>
        <v/>
      </c>
      <c r="I538" s="60" t="str">
        <f>IF(ISBLANK(Games!$B538), "",Games!F538)</f>
        <v/>
      </c>
      <c r="J538" s="60" t="str">
        <f>IF('Prediction Log'!$F538&gt;0.5, 'Prediction Log'!$B538, IF('Prediction Log'!$F538&lt;0.5, 'Prediction Log'!$C538, "PICK"))</f>
        <v/>
      </c>
      <c r="K538" s="62" t="str">
        <f>IF(ISBLANK(Games!B538), "",IF('Prediction Log'!$J538='Prediction Log'!$B538, 'Prediction Log'!$F538, 1-'Prediction Log'!$F538))</f>
        <v/>
      </c>
      <c r="L538" s="28" t="str">
        <f>IF(ISBLANK(Games!$B538), "",Games!I538)</f>
        <v/>
      </c>
      <c r="P538" s="48" t="str">
        <f>IF(ISBLANK('Prediction Log'!$N538), "",'Prediction Log'!$O538-'Prediction Log'!$N538)</f>
        <v/>
      </c>
      <c r="Q538" s="55" t="str">
        <f>IF(ISBLANK('Prediction Log'!$N538), "",IF('Prediction Log'!$M538&lt;&gt;'Prediction Log'!$H538, "Y", IF(AND('Prediction Log'!$M538='Prediction Log'!$H538, ABS((-1*'Prediction Log'!$P538))&gt;ABS('Prediction Log'!$D538)), "Y", IF('Prediction Log'!$D538='Prediction Log'!$P538, "PUSH", "N"))))</f>
        <v/>
      </c>
      <c r="R538" s="56" t="str">
        <f>IF(ISBLANK('Prediction Log'!$M538), "",IF('Prediction Log'!$P538&lt;'Prediction Log'!$D538, "Y", IF('Prediction Log'!$P538='Prediction Log'!$D538, "PUSH", "N")))</f>
        <v/>
      </c>
      <c r="S538" s="56" t="str">
        <f>IF(ISBLANK('Prediction Log'!$M538), "",IF('Prediction Log'!$P538&lt;'Prediction Log'!$E538, "Y", IF('Prediction Log'!$P538='Prediction Log'!$E538, "PUSH", "N")))</f>
        <v/>
      </c>
      <c r="T538" s="66" t="str">
        <f>IF(ISBLANK('Prediction Log'!$M538), "",IF('Prediction Log'!$J538='Prediction Log'!$M538, "Y", "N"))</f>
        <v/>
      </c>
      <c r="U538" s="57" t="str">
        <f>IF(ISBLANK('Prediction Log'!$M538),"",IF('Prediction Log'!$M538='Prediction Log'!$H538, "Y", "N"))</f>
        <v/>
      </c>
      <c r="V538" s="52" t="str">
        <f>IF(ISBLANK('Prediction Log'!$M538), "",IF('Prediction Log'!$H538&lt;&gt;'Prediction Log'!$M538, "Y",IF(AND('Prediction Log'!$D538&gt;0, 'Prediction Log'!$P538&gt;'Prediction Log'!$D538), "Y", IF(AND('Prediction Log'!$D538&lt;0, 'Prediction Log'!$P538&lt;'Prediction Log'!$D538), "Y", IF('Prediction Log'!$P538='Prediction Log'!$D538, "PUSH", "N")))))</f>
        <v/>
      </c>
      <c r="W538" s="53" t="str">
        <f>IF(ISBLANK('Prediction Log'!$M538), "",IF(AND('Prediction Log'!$U538="Y", 'Prediction Log'!$V538="Y"), "Y", "N"))</f>
        <v/>
      </c>
      <c r="X538" s="54" t="str">
        <f>IF(ISBLANK('Prediction Log'!$M538),"",IF('Prediction Log'!$M538='Prediction Log'!$I538, "Y", "N"))</f>
        <v/>
      </c>
      <c r="Y538" s="54" t="str">
        <f>IF(ISBLANK('Prediction Log'!$M538), "", IF('Prediction Log'!$Z538="N", "N", "Y"))</f>
        <v/>
      </c>
      <c r="Z538" s="54" t="str">
        <f>IF(ISBLANK('Prediction Log'!$M538), "",IF('Prediction Log'!$I538&lt;&gt;'Prediction Log'!$M538, "Y",IF(AND('Prediction Log'!$E538&gt;0, 'Prediction Log'!$P538&gt;'Prediction Log'!$E538), "Y", IF(AND('Prediction Log'!$E538&lt;0, 'Prediction Log'!$P538&lt;'Prediction Log'!$E538), "Y", IF('Prediction Log'!$P538='Prediction Log'!$E538, "PUSH", "N")))))</f>
        <v/>
      </c>
      <c r="AA538" s="54" t="str">
        <f>IF(ISBLANK('Prediction Log'!$M538), "",IF(AND('Prediction Log'!$X538="Y", 'Prediction Log'!$Z538="Y"), "Y", "N"))</f>
        <v/>
      </c>
      <c r="AB538" s="53" t="str">
        <f>IF(ISBLANK('Prediction Log'!$M538), "",IF('Prediction Log'!$D538&gt;0, 'Prediction Log'!$P538-'Prediction Log'!$D538, IF('Prediction Log'!$D538&lt;0, -'Prediction Log'!$P538+'Prediction Log'!$D538, "NA")))</f>
        <v/>
      </c>
      <c r="AC538" s="53" t="str">
        <f>IF(ISBLANK('Prediction Log'!$M538), "",ABS('Prediction Log'!$AB538))</f>
        <v/>
      </c>
      <c r="AD538" s="54" t="str">
        <f>IF(ISBLANK('Prediction Log'!$M538), "",IF('Prediction Log'!$E538&gt;0, 'Prediction Log'!$P538-'Prediction Log'!$E538, IF('Prediction Log'!$E538&lt;0, -'Prediction Log'!$P538+'Prediction Log'!$E538, "NA")))</f>
        <v/>
      </c>
      <c r="AE538" s="54" t="str">
        <f>IF(ISBLANK('Prediction Log'!$M538), "",ABS('Prediction Log'!$AD538))</f>
        <v/>
      </c>
    </row>
    <row r="539" spans="1:31" x14ac:dyDescent="0.45">
      <c r="A539" t="str">
        <f>IF(ISBLANK(Games!$B539), "",Games!A539)</f>
        <v/>
      </c>
      <c r="B539" t="str">
        <f>IF(ISBLANK(Games!$B539), "",Games!B539)</f>
        <v/>
      </c>
      <c r="C539" t="str">
        <f>IF(ISBLANK(Games!$B539), "",Games!C539)</f>
        <v/>
      </c>
      <c r="D539" t="str">
        <f>IF(ISBLANK(Games!$B539), "",Games!D539)</f>
        <v/>
      </c>
      <c r="E539" t="str">
        <f>IF(ISBLANK(Games!$B539), "",Games!E539)</f>
        <v/>
      </c>
      <c r="F539" s="30">
        <f>'Calc - Win Probability'!N539</f>
        <v>0</v>
      </c>
      <c r="G539" s="28">
        <f>Games!H539</f>
        <v>0</v>
      </c>
      <c r="H539" s="64" t="str">
        <f>IF(ISBLANK(Games!B539), "", IF('Prediction Log'!$D539&lt;0, 'Prediction Log'!$B539, 'Prediction Log'!$C539))</f>
        <v/>
      </c>
      <c r="I539" s="60" t="str">
        <f>IF(ISBLANK(Games!$B539), "",Games!F539)</f>
        <v/>
      </c>
      <c r="J539" s="60" t="str">
        <f>IF('Prediction Log'!$F539&gt;0.5, 'Prediction Log'!$B539, IF('Prediction Log'!$F539&lt;0.5, 'Prediction Log'!$C539, "PICK"))</f>
        <v/>
      </c>
      <c r="K539" s="62" t="str">
        <f>IF(ISBLANK(Games!B539), "",IF('Prediction Log'!$J539='Prediction Log'!$B539, 'Prediction Log'!$F539, 1-'Prediction Log'!$F539))</f>
        <v/>
      </c>
      <c r="L539" s="28" t="str">
        <f>IF(ISBLANK(Games!$B539), "",Games!I539)</f>
        <v/>
      </c>
      <c r="P539" s="48" t="str">
        <f>IF(ISBLANK('Prediction Log'!$N539), "",'Prediction Log'!$O539-'Prediction Log'!$N539)</f>
        <v/>
      </c>
      <c r="Q539" s="55" t="str">
        <f>IF(ISBLANK('Prediction Log'!$N539), "",IF('Prediction Log'!$M539&lt;&gt;'Prediction Log'!$H539, "Y", IF(AND('Prediction Log'!$M539='Prediction Log'!$H539, ABS((-1*'Prediction Log'!$P539))&gt;ABS('Prediction Log'!$D539)), "Y", IF('Prediction Log'!$D539='Prediction Log'!$P539, "PUSH", "N"))))</f>
        <v/>
      </c>
      <c r="R539" s="56" t="str">
        <f>IF(ISBLANK('Prediction Log'!$M539), "",IF('Prediction Log'!$P539&lt;'Prediction Log'!$D539, "Y", IF('Prediction Log'!$P539='Prediction Log'!$D539, "PUSH", "N")))</f>
        <v/>
      </c>
      <c r="S539" s="56" t="str">
        <f>IF(ISBLANK('Prediction Log'!$M539), "",IF('Prediction Log'!$P539&lt;'Prediction Log'!$E539, "Y", IF('Prediction Log'!$P539='Prediction Log'!$E539, "PUSH", "N")))</f>
        <v/>
      </c>
      <c r="T539" s="66" t="str">
        <f>IF(ISBLANK('Prediction Log'!$M539), "",IF('Prediction Log'!$J539='Prediction Log'!$M539, "Y", "N"))</f>
        <v/>
      </c>
      <c r="U539" s="57" t="str">
        <f>IF(ISBLANK('Prediction Log'!$M539),"",IF('Prediction Log'!$M539='Prediction Log'!$H539, "Y", "N"))</f>
        <v/>
      </c>
      <c r="V539" s="52" t="str">
        <f>IF(ISBLANK('Prediction Log'!$M539), "",IF('Prediction Log'!$H539&lt;&gt;'Prediction Log'!$M539, "Y",IF(AND('Prediction Log'!$D539&gt;0, 'Prediction Log'!$P539&gt;'Prediction Log'!$D539), "Y", IF(AND('Prediction Log'!$D539&lt;0, 'Prediction Log'!$P539&lt;'Prediction Log'!$D539), "Y", IF('Prediction Log'!$P539='Prediction Log'!$D539, "PUSH", "N")))))</f>
        <v/>
      </c>
      <c r="W539" s="53" t="str">
        <f>IF(ISBLANK('Prediction Log'!$M539), "",IF(AND('Prediction Log'!$U539="Y", 'Prediction Log'!$V539="Y"), "Y", "N"))</f>
        <v/>
      </c>
      <c r="X539" s="54" t="str">
        <f>IF(ISBLANK('Prediction Log'!$M539),"",IF('Prediction Log'!$M539='Prediction Log'!$I539, "Y", "N"))</f>
        <v/>
      </c>
      <c r="Y539" s="54" t="str">
        <f>IF(ISBLANK('Prediction Log'!$M539), "", IF('Prediction Log'!$Z539="N", "N", "Y"))</f>
        <v/>
      </c>
      <c r="Z539" s="54" t="str">
        <f>IF(ISBLANK('Prediction Log'!$M539), "",IF('Prediction Log'!$I539&lt;&gt;'Prediction Log'!$M539, "Y",IF(AND('Prediction Log'!$E539&gt;0, 'Prediction Log'!$P539&gt;'Prediction Log'!$E539), "Y", IF(AND('Prediction Log'!$E539&lt;0, 'Prediction Log'!$P539&lt;'Prediction Log'!$E539), "Y", IF('Prediction Log'!$P539='Prediction Log'!$E539, "PUSH", "N")))))</f>
        <v/>
      </c>
      <c r="AA539" s="54" t="str">
        <f>IF(ISBLANK('Prediction Log'!$M539), "",IF(AND('Prediction Log'!$X539="Y", 'Prediction Log'!$Z539="Y"), "Y", "N"))</f>
        <v/>
      </c>
      <c r="AB539" s="53" t="str">
        <f>IF(ISBLANK('Prediction Log'!$M539), "",IF('Prediction Log'!$D539&gt;0, 'Prediction Log'!$P539-'Prediction Log'!$D539, IF('Prediction Log'!$D539&lt;0, -'Prediction Log'!$P539+'Prediction Log'!$D539, "NA")))</f>
        <v/>
      </c>
      <c r="AC539" s="53" t="str">
        <f>IF(ISBLANK('Prediction Log'!$M539), "",ABS('Prediction Log'!$AB539))</f>
        <v/>
      </c>
      <c r="AD539" s="54" t="str">
        <f>IF(ISBLANK('Prediction Log'!$M539), "",IF('Prediction Log'!$E539&gt;0, 'Prediction Log'!$P539-'Prediction Log'!$E539, IF('Prediction Log'!$E539&lt;0, -'Prediction Log'!$P539+'Prediction Log'!$E539, "NA")))</f>
        <v/>
      </c>
      <c r="AE539" s="54" t="str">
        <f>IF(ISBLANK('Prediction Log'!$M539), "",ABS('Prediction Log'!$AD539))</f>
        <v/>
      </c>
    </row>
    <row r="540" spans="1:31" x14ac:dyDescent="0.45">
      <c r="A540" t="str">
        <f>IF(ISBLANK(Games!$B540), "",Games!A540)</f>
        <v/>
      </c>
      <c r="B540" t="str">
        <f>IF(ISBLANK(Games!$B540), "",Games!B540)</f>
        <v/>
      </c>
      <c r="C540" t="str">
        <f>IF(ISBLANK(Games!$B540), "",Games!C540)</f>
        <v/>
      </c>
      <c r="D540" t="str">
        <f>IF(ISBLANK(Games!$B540), "",Games!D540)</f>
        <v/>
      </c>
      <c r="E540" t="str">
        <f>IF(ISBLANK(Games!$B540), "",Games!E540)</f>
        <v/>
      </c>
      <c r="F540" s="30">
        <f>'Calc - Win Probability'!N540</f>
        <v>0</v>
      </c>
      <c r="G540" s="28">
        <f>Games!H540</f>
        <v>0</v>
      </c>
      <c r="H540" s="64" t="str">
        <f>IF(ISBLANK(Games!B540), "", IF('Prediction Log'!$D540&lt;0, 'Prediction Log'!$B540, 'Prediction Log'!$C540))</f>
        <v/>
      </c>
      <c r="I540" s="60" t="str">
        <f>IF(ISBLANK(Games!$B540), "",Games!F540)</f>
        <v/>
      </c>
      <c r="J540" s="60" t="str">
        <f>IF('Prediction Log'!$F540&gt;0.5, 'Prediction Log'!$B540, IF('Prediction Log'!$F540&lt;0.5, 'Prediction Log'!$C540, "PICK"))</f>
        <v/>
      </c>
      <c r="K540" s="62" t="str">
        <f>IF(ISBLANK(Games!B540), "",IF('Prediction Log'!$J540='Prediction Log'!$B540, 'Prediction Log'!$F540, 1-'Prediction Log'!$F540))</f>
        <v/>
      </c>
      <c r="L540" s="28" t="str">
        <f>IF(ISBLANK(Games!$B540), "",Games!I540)</f>
        <v/>
      </c>
      <c r="P540" s="48" t="str">
        <f>IF(ISBLANK('Prediction Log'!$N540), "",'Prediction Log'!$O540-'Prediction Log'!$N540)</f>
        <v/>
      </c>
      <c r="Q540" s="55" t="str">
        <f>IF(ISBLANK('Prediction Log'!$N540), "",IF('Prediction Log'!$M540&lt;&gt;'Prediction Log'!$H540, "Y", IF(AND('Prediction Log'!$M540='Prediction Log'!$H540, ABS((-1*'Prediction Log'!$P540))&gt;ABS('Prediction Log'!$D540)), "Y", IF('Prediction Log'!$D540='Prediction Log'!$P540, "PUSH", "N"))))</f>
        <v/>
      </c>
      <c r="R540" s="56" t="str">
        <f>IF(ISBLANK('Prediction Log'!$M540), "",IF('Prediction Log'!$P540&lt;'Prediction Log'!$D540, "Y", IF('Prediction Log'!$P540='Prediction Log'!$D540, "PUSH", "N")))</f>
        <v/>
      </c>
      <c r="S540" s="56" t="str">
        <f>IF(ISBLANK('Prediction Log'!$M540), "",IF('Prediction Log'!$P540&lt;'Prediction Log'!$E540, "Y", IF('Prediction Log'!$P540='Prediction Log'!$E540, "PUSH", "N")))</f>
        <v/>
      </c>
      <c r="T540" s="66" t="str">
        <f>IF(ISBLANK('Prediction Log'!$M540), "",IF('Prediction Log'!$J540='Prediction Log'!$M540, "Y", "N"))</f>
        <v/>
      </c>
      <c r="U540" s="57" t="str">
        <f>IF(ISBLANK('Prediction Log'!$M540),"",IF('Prediction Log'!$M540='Prediction Log'!$H540, "Y", "N"))</f>
        <v/>
      </c>
      <c r="V540" s="52" t="str">
        <f>IF(ISBLANK('Prediction Log'!$M540), "",IF('Prediction Log'!$H540&lt;&gt;'Prediction Log'!$M540, "Y",IF(AND('Prediction Log'!$D540&gt;0, 'Prediction Log'!$P540&gt;'Prediction Log'!$D540), "Y", IF(AND('Prediction Log'!$D540&lt;0, 'Prediction Log'!$P540&lt;'Prediction Log'!$D540), "Y", IF('Prediction Log'!$P540='Prediction Log'!$D540, "PUSH", "N")))))</f>
        <v/>
      </c>
      <c r="W540" s="53" t="str">
        <f>IF(ISBLANK('Prediction Log'!$M540), "",IF(AND('Prediction Log'!$U540="Y", 'Prediction Log'!$V540="Y"), "Y", "N"))</f>
        <v/>
      </c>
      <c r="X540" s="54" t="str">
        <f>IF(ISBLANK('Prediction Log'!$M540),"",IF('Prediction Log'!$M540='Prediction Log'!$I540, "Y", "N"))</f>
        <v/>
      </c>
      <c r="Y540" s="54" t="str">
        <f>IF(ISBLANK('Prediction Log'!$M540), "", IF('Prediction Log'!$Z540="N", "N", "Y"))</f>
        <v/>
      </c>
      <c r="Z540" s="54" t="str">
        <f>IF(ISBLANK('Prediction Log'!$M540), "",IF('Prediction Log'!$I540&lt;&gt;'Prediction Log'!$M540, "Y",IF(AND('Prediction Log'!$E540&gt;0, 'Prediction Log'!$P540&gt;'Prediction Log'!$E540), "Y", IF(AND('Prediction Log'!$E540&lt;0, 'Prediction Log'!$P540&lt;'Prediction Log'!$E540), "Y", IF('Prediction Log'!$P540='Prediction Log'!$E540, "PUSH", "N")))))</f>
        <v/>
      </c>
      <c r="AA540" s="54" t="str">
        <f>IF(ISBLANK('Prediction Log'!$M540), "",IF(AND('Prediction Log'!$X540="Y", 'Prediction Log'!$Z540="Y"), "Y", "N"))</f>
        <v/>
      </c>
      <c r="AB540" s="53" t="str">
        <f>IF(ISBLANK('Prediction Log'!$M540), "",IF('Prediction Log'!$D540&gt;0, 'Prediction Log'!$P540-'Prediction Log'!$D540, IF('Prediction Log'!$D540&lt;0, -'Prediction Log'!$P540+'Prediction Log'!$D540, "NA")))</f>
        <v/>
      </c>
      <c r="AC540" s="53" t="str">
        <f>IF(ISBLANK('Prediction Log'!$M540), "",ABS('Prediction Log'!$AB540))</f>
        <v/>
      </c>
      <c r="AD540" s="54" t="str">
        <f>IF(ISBLANK('Prediction Log'!$M540), "",IF('Prediction Log'!$E540&gt;0, 'Prediction Log'!$P540-'Prediction Log'!$E540, IF('Prediction Log'!$E540&lt;0, -'Prediction Log'!$P540+'Prediction Log'!$E540, "NA")))</f>
        <v/>
      </c>
      <c r="AE540" s="54" t="str">
        <f>IF(ISBLANK('Prediction Log'!$M540), "",ABS('Prediction Log'!$AD540))</f>
        <v/>
      </c>
    </row>
    <row r="541" spans="1:31" x14ac:dyDescent="0.45">
      <c r="A541" t="str">
        <f>IF(ISBLANK(Games!$B541), "",Games!A541)</f>
        <v/>
      </c>
      <c r="B541" t="str">
        <f>IF(ISBLANK(Games!$B541), "",Games!B541)</f>
        <v/>
      </c>
      <c r="C541" t="str">
        <f>IF(ISBLANK(Games!$B541), "",Games!C541)</f>
        <v/>
      </c>
      <c r="D541" t="str">
        <f>IF(ISBLANK(Games!$B541), "",Games!D541)</f>
        <v/>
      </c>
      <c r="E541" t="str">
        <f>IF(ISBLANK(Games!$B541), "",Games!E541)</f>
        <v/>
      </c>
      <c r="F541" s="30">
        <f>'Calc - Win Probability'!N541</f>
        <v>0</v>
      </c>
      <c r="G541" s="28">
        <f>Games!H541</f>
        <v>0</v>
      </c>
      <c r="H541" s="64" t="str">
        <f>IF(ISBLANK(Games!B541), "", IF('Prediction Log'!$D541&lt;0, 'Prediction Log'!$B541, 'Prediction Log'!$C541))</f>
        <v/>
      </c>
      <c r="I541" s="60" t="str">
        <f>IF(ISBLANK(Games!$B541), "",Games!F541)</f>
        <v/>
      </c>
      <c r="J541" s="60" t="str">
        <f>IF('Prediction Log'!$F541&gt;0.5, 'Prediction Log'!$B541, IF('Prediction Log'!$F541&lt;0.5, 'Prediction Log'!$C541, "PICK"))</f>
        <v/>
      </c>
      <c r="K541" s="62" t="str">
        <f>IF(ISBLANK(Games!B541), "",IF('Prediction Log'!$J541='Prediction Log'!$B541, 'Prediction Log'!$F541, 1-'Prediction Log'!$F541))</f>
        <v/>
      </c>
      <c r="L541" s="28" t="str">
        <f>IF(ISBLANK(Games!$B541), "",Games!I541)</f>
        <v/>
      </c>
      <c r="P541" s="48" t="str">
        <f>IF(ISBLANK('Prediction Log'!$N541), "",'Prediction Log'!$O541-'Prediction Log'!$N541)</f>
        <v/>
      </c>
      <c r="Q541" s="55" t="str">
        <f>IF(ISBLANK('Prediction Log'!$N541), "",IF('Prediction Log'!$M541&lt;&gt;'Prediction Log'!$H541, "Y", IF(AND('Prediction Log'!$M541='Prediction Log'!$H541, ABS((-1*'Prediction Log'!$P541))&gt;ABS('Prediction Log'!$D541)), "Y", IF('Prediction Log'!$D541='Prediction Log'!$P541, "PUSH", "N"))))</f>
        <v/>
      </c>
      <c r="R541" s="56" t="str">
        <f>IF(ISBLANK('Prediction Log'!$M541), "",IF('Prediction Log'!$P541&lt;'Prediction Log'!$D541, "Y", IF('Prediction Log'!$P541='Prediction Log'!$D541, "PUSH", "N")))</f>
        <v/>
      </c>
      <c r="S541" s="56" t="str">
        <f>IF(ISBLANK('Prediction Log'!$M541), "",IF('Prediction Log'!$P541&lt;'Prediction Log'!$E541, "Y", IF('Prediction Log'!$P541='Prediction Log'!$E541, "PUSH", "N")))</f>
        <v/>
      </c>
      <c r="T541" s="66" t="str">
        <f>IF(ISBLANK('Prediction Log'!$M541), "",IF('Prediction Log'!$J541='Prediction Log'!$M541, "Y", "N"))</f>
        <v/>
      </c>
      <c r="U541" s="57" t="str">
        <f>IF(ISBLANK('Prediction Log'!$M541),"",IF('Prediction Log'!$M541='Prediction Log'!$H541, "Y", "N"))</f>
        <v/>
      </c>
      <c r="V541" s="52" t="str">
        <f>IF(ISBLANK('Prediction Log'!$M541), "",IF('Prediction Log'!$H541&lt;&gt;'Prediction Log'!$M541, "Y",IF(AND('Prediction Log'!$D541&gt;0, 'Prediction Log'!$P541&gt;'Prediction Log'!$D541), "Y", IF(AND('Prediction Log'!$D541&lt;0, 'Prediction Log'!$P541&lt;'Prediction Log'!$D541), "Y", IF('Prediction Log'!$P541='Prediction Log'!$D541, "PUSH", "N")))))</f>
        <v/>
      </c>
      <c r="W541" s="53" t="str">
        <f>IF(ISBLANK('Prediction Log'!$M541), "",IF(AND('Prediction Log'!$U541="Y", 'Prediction Log'!$V541="Y"), "Y", "N"))</f>
        <v/>
      </c>
      <c r="X541" s="54" t="str">
        <f>IF(ISBLANK('Prediction Log'!$M541),"",IF('Prediction Log'!$M541='Prediction Log'!$I541, "Y", "N"))</f>
        <v/>
      </c>
      <c r="Y541" s="54" t="str">
        <f>IF(ISBLANK('Prediction Log'!$M541), "", IF('Prediction Log'!$Z541="N", "N", "Y"))</f>
        <v/>
      </c>
      <c r="Z541" s="54" t="str">
        <f>IF(ISBLANK('Prediction Log'!$M541), "",IF('Prediction Log'!$I541&lt;&gt;'Prediction Log'!$M541, "Y",IF(AND('Prediction Log'!$E541&gt;0, 'Prediction Log'!$P541&gt;'Prediction Log'!$E541), "Y", IF(AND('Prediction Log'!$E541&lt;0, 'Prediction Log'!$P541&lt;'Prediction Log'!$E541), "Y", IF('Prediction Log'!$P541='Prediction Log'!$E541, "PUSH", "N")))))</f>
        <v/>
      </c>
      <c r="AA541" s="54" t="str">
        <f>IF(ISBLANK('Prediction Log'!$M541), "",IF(AND('Prediction Log'!$X541="Y", 'Prediction Log'!$Z541="Y"), "Y", "N"))</f>
        <v/>
      </c>
      <c r="AB541" s="53" t="str">
        <f>IF(ISBLANK('Prediction Log'!$M541), "",IF('Prediction Log'!$D541&gt;0, 'Prediction Log'!$P541-'Prediction Log'!$D541, IF('Prediction Log'!$D541&lt;0, -'Prediction Log'!$P541+'Prediction Log'!$D541, "NA")))</f>
        <v/>
      </c>
      <c r="AC541" s="53" t="str">
        <f>IF(ISBLANK('Prediction Log'!$M541), "",ABS('Prediction Log'!$AB541))</f>
        <v/>
      </c>
      <c r="AD541" s="54" t="str">
        <f>IF(ISBLANK('Prediction Log'!$M541), "",IF('Prediction Log'!$E541&gt;0, 'Prediction Log'!$P541-'Prediction Log'!$E541, IF('Prediction Log'!$E541&lt;0, -'Prediction Log'!$P541+'Prediction Log'!$E541, "NA")))</f>
        <v/>
      </c>
      <c r="AE541" s="54" t="str">
        <f>IF(ISBLANK('Prediction Log'!$M541), "",ABS('Prediction Log'!$AD541))</f>
        <v/>
      </c>
    </row>
    <row r="542" spans="1:31" x14ac:dyDescent="0.45">
      <c r="A542" t="str">
        <f>IF(ISBLANK(Games!$B542), "",Games!A542)</f>
        <v/>
      </c>
      <c r="B542" t="str">
        <f>IF(ISBLANK(Games!$B542), "",Games!B542)</f>
        <v/>
      </c>
      <c r="C542" t="str">
        <f>IF(ISBLANK(Games!$B542), "",Games!C542)</f>
        <v/>
      </c>
      <c r="D542" t="str">
        <f>IF(ISBLANK(Games!$B542), "",Games!D542)</f>
        <v/>
      </c>
      <c r="E542" t="str">
        <f>IF(ISBLANK(Games!$B542), "",Games!E542)</f>
        <v/>
      </c>
      <c r="F542" s="30">
        <f>'Calc - Win Probability'!N542</f>
        <v>0</v>
      </c>
      <c r="G542" s="28">
        <f>Games!H542</f>
        <v>0</v>
      </c>
      <c r="H542" s="64" t="str">
        <f>IF(ISBLANK(Games!B542), "", IF('Prediction Log'!$D542&lt;0, 'Prediction Log'!$B542, 'Prediction Log'!$C542))</f>
        <v/>
      </c>
      <c r="I542" s="60" t="str">
        <f>IF(ISBLANK(Games!$B542), "",Games!F542)</f>
        <v/>
      </c>
      <c r="J542" s="60" t="str">
        <f>IF('Prediction Log'!$F542&gt;0.5, 'Prediction Log'!$B542, IF('Prediction Log'!$F542&lt;0.5, 'Prediction Log'!$C542, "PICK"))</f>
        <v/>
      </c>
      <c r="K542" s="62" t="str">
        <f>IF(ISBLANK(Games!B542), "",IF('Prediction Log'!$J542='Prediction Log'!$B542, 'Prediction Log'!$F542, 1-'Prediction Log'!$F542))</f>
        <v/>
      </c>
      <c r="L542" s="28" t="str">
        <f>IF(ISBLANK(Games!$B542), "",Games!I542)</f>
        <v/>
      </c>
      <c r="P542" s="48" t="str">
        <f>IF(ISBLANK('Prediction Log'!$N542), "",'Prediction Log'!$O542-'Prediction Log'!$N542)</f>
        <v/>
      </c>
      <c r="Q542" s="55" t="str">
        <f>IF(ISBLANK('Prediction Log'!$N542), "",IF('Prediction Log'!$M542&lt;&gt;'Prediction Log'!$H542, "Y", IF(AND('Prediction Log'!$M542='Prediction Log'!$H542, ABS((-1*'Prediction Log'!$P542))&gt;ABS('Prediction Log'!$D542)), "Y", IF('Prediction Log'!$D542='Prediction Log'!$P542, "PUSH", "N"))))</f>
        <v/>
      </c>
      <c r="R542" s="56" t="str">
        <f>IF(ISBLANK('Prediction Log'!$M542), "",IF('Prediction Log'!$P542&lt;'Prediction Log'!$D542, "Y", IF('Prediction Log'!$P542='Prediction Log'!$D542, "PUSH", "N")))</f>
        <v/>
      </c>
      <c r="S542" s="56" t="str">
        <f>IF(ISBLANK('Prediction Log'!$M542), "",IF('Prediction Log'!$P542&lt;'Prediction Log'!$E542, "Y", IF('Prediction Log'!$P542='Prediction Log'!$E542, "PUSH", "N")))</f>
        <v/>
      </c>
      <c r="T542" s="66" t="str">
        <f>IF(ISBLANK('Prediction Log'!$M542), "",IF('Prediction Log'!$J542='Prediction Log'!$M542, "Y", "N"))</f>
        <v/>
      </c>
      <c r="U542" s="57" t="str">
        <f>IF(ISBLANK('Prediction Log'!$M542),"",IF('Prediction Log'!$M542='Prediction Log'!$H542, "Y", "N"))</f>
        <v/>
      </c>
      <c r="V542" s="52" t="str">
        <f>IF(ISBLANK('Prediction Log'!$M542), "",IF('Prediction Log'!$H542&lt;&gt;'Prediction Log'!$M542, "Y",IF(AND('Prediction Log'!$D542&gt;0, 'Prediction Log'!$P542&gt;'Prediction Log'!$D542), "Y", IF(AND('Prediction Log'!$D542&lt;0, 'Prediction Log'!$P542&lt;'Prediction Log'!$D542), "Y", IF('Prediction Log'!$P542='Prediction Log'!$D542, "PUSH", "N")))))</f>
        <v/>
      </c>
      <c r="W542" s="53" t="str">
        <f>IF(ISBLANK('Prediction Log'!$M542), "",IF(AND('Prediction Log'!$U542="Y", 'Prediction Log'!$V542="Y"), "Y", "N"))</f>
        <v/>
      </c>
      <c r="X542" s="54" t="str">
        <f>IF(ISBLANK('Prediction Log'!$M542),"",IF('Prediction Log'!$M542='Prediction Log'!$I542, "Y", "N"))</f>
        <v/>
      </c>
      <c r="Y542" s="54" t="str">
        <f>IF(ISBLANK('Prediction Log'!$M542), "", IF('Prediction Log'!$Z542="N", "N", "Y"))</f>
        <v/>
      </c>
      <c r="Z542" s="54" t="str">
        <f>IF(ISBLANK('Prediction Log'!$M542), "",IF('Prediction Log'!$I542&lt;&gt;'Prediction Log'!$M542, "Y",IF(AND('Prediction Log'!$E542&gt;0, 'Prediction Log'!$P542&gt;'Prediction Log'!$E542), "Y", IF(AND('Prediction Log'!$E542&lt;0, 'Prediction Log'!$P542&lt;'Prediction Log'!$E542), "Y", IF('Prediction Log'!$P542='Prediction Log'!$E542, "PUSH", "N")))))</f>
        <v/>
      </c>
      <c r="AA542" s="54" t="str">
        <f>IF(ISBLANK('Prediction Log'!$M542), "",IF(AND('Prediction Log'!$X542="Y", 'Prediction Log'!$Z542="Y"), "Y", "N"))</f>
        <v/>
      </c>
      <c r="AB542" s="53" t="str">
        <f>IF(ISBLANK('Prediction Log'!$M542), "",IF('Prediction Log'!$D542&gt;0, 'Prediction Log'!$P542-'Prediction Log'!$D542, IF('Prediction Log'!$D542&lt;0, -'Prediction Log'!$P542+'Prediction Log'!$D542, "NA")))</f>
        <v/>
      </c>
      <c r="AC542" s="53" t="str">
        <f>IF(ISBLANK('Prediction Log'!$M542), "",ABS('Prediction Log'!$AB542))</f>
        <v/>
      </c>
      <c r="AD542" s="54" t="str">
        <f>IF(ISBLANK('Prediction Log'!$M542), "",IF('Prediction Log'!$E542&gt;0, 'Prediction Log'!$P542-'Prediction Log'!$E542, IF('Prediction Log'!$E542&lt;0, -'Prediction Log'!$P542+'Prediction Log'!$E542, "NA")))</f>
        <v/>
      </c>
      <c r="AE542" s="54" t="str">
        <f>IF(ISBLANK('Prediction Log'!$M542), "",ABS('Prediction Log'!$AD542))</f>
        <v/>
      </c>
    </row>
    <row r="543" spans="1:31" x14ac:dyDescent="0.45">
      <c r="A543" t="str">
        <f>IF(ISBLANK(Games!$B543), "",Games!A543)</f>
        <v/>
      </c>
      <c r="B543" t="str">
        <f>IF(ISBLANK(Games!$B543), "",Games!B543)</f>
        <v/>
      </c>
      <c r="C543" t="str">
        <f>IF(ISBLANK(Games!$B543), "",Games!C543)</f>
        <v/>
      </c>
      <c r="D543" t="str">
        <f>IF(ISBLANK(Games!$B543), "",Games!D543)</f>
        <v/>
      </c>
      <c r="E543" t="str">
        <f>IF(ISBLANK(Games!$B543), "",Games!E543)</f>
        <v/>
      </c>
      <c r="F543" s="30">
        <f>'Calc - Win Probability'!N543</f>
        <v>0</v>
      </c>
      <c r="G543" s="28">
        <f>Games!H543</f>
        <v>0</v>
      </c>
      <c r="H543" s="64" t="str">
        <f>IF(ISBLANK(Games!B543), "", IF('Prediction Log'!$D543&lt;0, 'Prediction Log'!$B543, 'Prediction Log'!$C543))</f>
        <v/>
      </c>
      <c r="I543" s="60" t="str">
        <f>IF(ISBLANK(Games!$B543), "",Games!F543)</f>
        <v/>
      </c>
      <c r="J543" s="60" t="str">
        <f>IF('Prediction Log'!$F543&gt;0.5, 'Prediction Log'!$B543, IF('Prediction Log'!$F543&lt;0.5, 'Prediction Log'!$C543, "PICK"))</f>
        <v/>
      </c>
      <c r="K543" s="62" t="str">
        <f>IF(ISBLANK(Games!B543), "",IF('Prediction Log'!$J543='Prediction Log'!$B543, 'Prediction Log'!$F543, 1-'Prediction Log'!$F543))</f>
        <v/>
      </c>
      <c r="L543" s="28" t="str">
        <f>IF(ISBLANK(Games!$B543), "",Games!I543)</f>
        <v/>
      </c>
      <c r="P543" s="48" t="str">
        <f>IF(ISBLANK('Prediction Log'!$N543), "",'Prediction Log'!$O543-'Prediction Log'!$N543)</f>
        <v/>
      </c>
      <c r="Q543" s="55" t="str">
        <f>IF(ISBLANK('Prediction Log'!$N543), "",IF('Prediction Log'!$M543&lt;&gt;'Prediction Log'!$H543, "Y", IF(AND('Prediction Log'!$M543='Prediction Log'!$H543, ABS((-1*'Prediction Log'!$P543))&gt;ABS('Prediction Log'!$D543)), "Y", IF('Prediction Log'!$D543='Prediction Log'!$P543, "PUSH", "N"))))</f>
        <v/>
      </c>
      <c r="R543" s="56" t="str">
        <f>IF(ISBLANK('Prediction Log'!$M543), "",IF('Prediction Log'!$P543&lt;'Prediction Log'!$D543, "Y", IF('Prediction Log'!$P543='Prediction Log'!$D543, "PUSH", "N")))</f>
        <v/>
      </c>
      <c r="S543" s="56" t="str">
        <f>IF(ISBLANK('Prediction Log'!$M543), "",IF('Prediction Log'!$P543&lt;'Prediction Log'!$E543, "Y", IF('Prediction Log'!$P543='Prediction Log'!$E543, "PUSH", "N")))</f>
        <v/>
      </c>
      <c r="T543" s="66" t="str">
        <f>IF(ISBLANK('Prediction Log'!$M543), "",IF('Prediction Log'!$J543='Prediction Log'!$M543, "Y", "N"))</f>
        <v/>
      </c>
      <c r="U543" s="57" t="str">
        <f>IF(ISBLANK('Prediction Log'!$M543),"",IF('Prediction Log'!$M543='Prediction Log'!$H543, "Y", "N"))</f>
        <v/>
      </c>
      <c r="V543" s="52" t="str">
        <f>IF(ISBLANK('Prediction Log'!$M543), "",IF('Prediction Log'!$H543&lt;&gt;'Prediction Log'!$M543, "Y",IF(AND('Prediction Log'!$D543&gt;0, 'Prediction Log'!$P543&gt;'Prediction Log'!$D543), "Y", IF(AND('Prediction Log'!$D543&lt;0, 'Prediction Log'!$P543&lt;'Prediction Log'!$D543), "Y", IF('Prediction Log'!$P543='Prediction Log'!$D543, "PUSH", "N")))))</f>
        <v/>
      </c>
      <c r="W543" s="53" t="str">
        <f>IF(ISBLANK('Prediction Log'!$M543), "",IF(AND('Prediction Log'!$U543="Y", 'Prediction Log'!$V543="Y"), "Y", "N"))</f>
        <v/>
      </c>
      <c r="X543" s="54" t="str">
        <f>IF(ISBLANK('Prediction Log'!$M543),"",IF('Prediction Log'!$M543='Prediction Log'!$I543, "Y", "N"))</f>
        <v/>
      </c>
      <c r="Y543" s="54" t="str">
        <f>IF(ISBLANK('Prediction Log'!$M543), "", IF('Prediction Log'!$Z543="N", "N", "Y"))</f>
        <v/>
      </c>
      <c r="Z543" s="54" t="str">
        <f>IF(ISBLANK('Prediction Log'!$M543), "",IF('Prediction Log'!$I543&lt;&gt;'Prediction Log'!$M543, "Y",IF(AND('Prediction Log'!$E543&gt;0, 'Prediction Log'!$P543&gt;'Prediction Log'!$E543), "Y", IF(AND('Prediction Log'!$E543&lt;0, 'Prediction Log'!$P543&lt;'Prediction Log'!$E543), "Y", IF('Prediction Log'!$P543='Prediction Log'!$E543, "PUSH", "N")))))</f>
        <v/>
      </c>
      <c r="AA543" s="54" t="str">
        <f>IF(ISBLANK('Prediction Log'!$M543), "",IF(AND('Prediction Log'!$X543="Y", 'Prediction Log'!$Z543="Y"), "Y", "N"))</f>
        <v/>
      </c>
      <c r="AB543" s="53" t="str">
        <f>IF(ISBLANK('Prediction Log'!$M543), "",IF('Prediction Log'!$D543&gt;0, 'Prediction Log'!$P543-'Prediction Log'!$D543, IF('Prediction Log'!$D543&lt;0, -'Prediction Log'!$P543+'Prediction Log'!$D543, "NA")))</f>
        <v/>
      </c>
      <c r="AC543" s="53" t="str">
        <f>IF(ISBLANK('Prediction Log'!$M543), "",ABS('Prediction Log'!$AB543))</f>
        <v/>
      </c>
      <c r="AD543" s="54" t="str">
        <f>IF(ISBLANK('Prediction Log'!$M543), "",IF('Prediction Log'!$E543&gt;0, 'Prediction Log'!$P543-'Prediction Log'!$E543, IF('Prediction Log'!$E543&lt;0, -'Prediction Log'!$P543+'Prediction Log'!$E543, "NA")))</f>
        <v/>
      </c>
      <c r="AE543" s="54" t="str">
        <f>IF(ISBLANK('Prediction Log'!$M543), "",ABS('Prediction Log'!$AD543))</f>
        <v/>
      </c>
    </row>
    <row r="544" spans="1:31" x14ac:dyDescent="0.45">
      <c r="A544" t="str">
        <f>IF(ISBLANK(Games!$B544), "",Games!A544)</f>
        <v/>
      </c>
      <c r="B544" t="str">
        <f>IF(ISBLANK(Games!$B544), "",Games!B544)</f>
        <v/>
      </c>
      <c r="C544" t="str">
        <f>IF(ISBLANK(Games!$B544), "",Games!C544)</f>
        <v/>
      </c>
      <c r="D544" t="str">
        <f>IF(ISBLANK(Games!$B544), "",Games!D544)</f>
        <v/>
      </c>
      <c r="E544" t="str">
        <f>IF(ISBLANK(Games!$B544), "",Games!E544)</f>
        <v/>
      </c>
      <c r="F544" s="30">
        <f>'Calc - Win Probability'!N544</f>
        <v>0</v>
      </c>
      <c r="G544" s="28">
        <f>Games!H544</f>
        <v>0</v>
      </c>
      <c r="H544" s="64" t="str">
        <f>IF(ISBLANK(Games!B544), "", IF('Prediction Log'!$D544&lt;0, 'Prediction Log'!$B544, 'Prediction Log'!$C544))</f>
        <v/>
      </c>
      <c r="I544" s="60" t="str">
        <f>IF(ISBLANK(Games!$B544), "",Games!F544)</f>
        <v/>
      </c>
      <c r="J544" s="60" t="str">
        <f>IF('Prediction Log'!$F544&gt;0.5, 'Prediction Log'!$B544, IF('Prediction Log'!$F544&lt;0.5, 'Prediction Log'!$C544, "PICK"))</f>
        <v/>
      </c>
      <c r="K544" s="62" t="str">
        <f>IF(ISBLANK(Games!B544), "",IF('Prediction Log'!$J544='Prediction Log'!$B544, 'Prediction Log'!$F544, 1-'Prediction Log'!$F544))</f>
        <v/>
      </c>
      <c r="L544" s="28" t="str">
        <f>IF(ISBLANK(Games!$B544), "",Games!I544)</f>
        <v/>
      </c>
      <c r="P544" s="48" t="str">
        <f>IF(ISBLANK('Prediction Log'!$N544), "",'Prediction Log'!$O544-'Prediction Log'!$N544)</f>
        <v/>
      </c>
      <c r="Q544" s="55" t="str">
        <f>IF(ISBLANK('Prediction Log'!$N544), "",IF('Prediction Log'!$M544&lt;&gt;'Prediction Log'!$H544, "Y", IF(AND('Prediction Log'!$M544='Prediction Log'!$H544, ABS((-1*'Prediction Log'!$P544))&gt;ABS('Prediction Log'!$D544)), "Y", IF('Prediction Log'!$D544='Prediction Log'!$P544, "PUSH", "N"))))</f>
        <v/>
      </c>
      <c r="R544" s="56" t="str">
        <f>IF(ISBLANK('Prediction Log'!$M544), "",IF('Prediction Log'!$P544&lt;'Prediction Log'!$D544, "Y", IF('Prediction Log'!$P544='Prediction Log'!$D544, "PUSH", "N")))</f>
        <v/>
      </c>
      <c r="S544" s="56" t="str">
        <f>IF(ISBLANK('Prediction Log'!$M544), "",IF('Prediction Log'!$P544&lt;'Prediction Log'!$E544, "Y", IF('Prediction Log'!$P544='Prediction Log'!$E544, "PUSH", "N")))</f>
        <v/>
      </c>
      <c r="T544" s="66" t="str">
        <f>IF(ISBLANK('Prediction Log'!$M544), "",IF('Prediction Log'!$J544='Prediction Log'!$M544, "Y", "N"))</f>
        <v/>
      </c>
      <c r="U544" s="57" t="str">
        <f>IF(ISBLANK('Prediction Log'!$M544),"",IF('Prediction Log'!$M544='Prediction Log'!$H544, "Y", "N"))</f>
        <v/>
      </c>
      <c r="V544" s="52" t="str">
        <f>IF(ISBLANK('Prediction Log'!$M544), "",IF('Prediction Log'!$H544&lt;&gt;'Prediction Log'!$M544, "Y",IF(AND('Prediction Log'!$D544&gt;0, 'Prediction Log'!$P544&gt;'Prediction Log'!$D544), "Y", IF(AND('Prediction Log'!$D544&lt;0, 'Prediction Log'!$P544&lt;'Prediction Log'!$D544), "Y", IF('Prediction Log'!$P544='Prediction Log'!$D544, "PUSH", "N")))))</f>
        <v/>
      </c>
      <c r="W544" s="53" t="str">
        <f>IF(ISBLANK('Prediction Log'!$M544), "",IF(AND('Prediction Log'!$U544="Y", 'Prediction Log'!$V544="Y"), "Y", "N"))</f>
        <v/>
      </c>
      <c r="X544" s="54" t="str">
        <f>IF(ISBLANK('Prediction Log'!$M544),"",IF('Prediction Log'!$M544='Prediction Log'!$I544, "Y", "N"))</f>
        <v/>
      </c>
      <c r="Y544" s="54" t="str">
        <f>IF(ISBLANK('Prediction Log'!$M544), "", IF('Prediction Log'!$Z544="N", "N", "Y"))</f>
        <v/>
      </c>
      <c r="Z544" s="54" t="str">
        <f>IF(ISBLANK('Prediction Log'!$M544), "",IF('Prediction Log'!$I544&lt;&gt;'Prediction Log'!$M544, "Y",IF(AND('Prediction Log'!$E544&gt;0, 'Prediction Log'!$P544&gt;'Prediction Log'!$E544), "Y", IF(AND('Prediction Log'!$E544&lt;0, 'Prediction Log'!$P544&lt;'Prediction Log'!$E544), "Y", IF('Prediction Log'!$P544='Prediction Log'!$E544, "PUSH", "N")))))</f>
        <v/>
      </c>
      <c r="AA544" s="54" t="str">
        <f>IF(ISBLANK('Prediction Log'!$M544), "",IF(AND('Prediction Log'!$X544="Y", 'Prediction Log'!$Z544="Y"), "Y", "N"))</f>
        <v/>
      </c>
      <c r="AB544" s="53" t="str">
        <f>IF(ISBLANK('Prediction Log'!$M544), "",IF('Prediction Log'!$D544&gt;0, 'Prediction Log'!$P544-'Prediction Log'!$D544, IF('Prediction Log'!$D544&lt;0, -'Prediction Log'!$P544+'Prediction Log'!$D544, "NA")))</f>
        <v/>
      </c>
      <c r="AC544" s="53" t="str">
        <f>IF(ISBLANK('Prediction Log'!$M544), "",ABS('Prediction Log'!$AB544))</f>
        <v/>
      </c>
      <c r="AD544" s="54" t="str">
        <f>IF(ISBLANK('Prediction Log'!$M544), "",IF('Prediction Log'!$E544&gt;0, 'Prediction Log'!$P544-'Prediction Log'!$E544, IF('Prediction Log'!$E544&lt;0, -'Prediction Log'!$P544+'Prediction Log'!$E544, "NA")))</f>
        <v/>
      </c>
      <c r="AE544" s="54" t="str">
        <f>IF(ISBLANK('Prediction Log'!$M544), "",ABS('Prediction Log'!$AD544))</f>
        <v/>
      </c>
    </row>
    <row r="545" spans="1:31" x14ac:dyDescent="0.45">
      <c r="A545" t="str">
        <f>IF(ISBLANK(Games!$B545), "",Games!A545)</f>
        <v/>
      </c>
      <c r="B545" t="str">
        <f>IF(ISBLANK(Games!$B545), "",Games!B545)</f>
        <v/>
      </c>
      <c r="C545" t="str">
        <f>IF(ISBLANK(Games!$B545), "",Games!C545)</f>
        <v/>
      </c>
      <c r="D545" t="str">
        <f>IF(ISBLANK(Games!$B545), "",Games!D545)</f>
        <v/>
      </c>
      <c r="E545" t="str">
        <f>IF(ISBLANK(Games!$B545), "",Games!E545)</f>
        <v/>
      </c>
      <c r="F545" s="30">
        <f>'Calc - Win Probability'!N545</f>
        <v>0</v>
      </c>
      <c r="G545" s="28">
        <f>Games!H545</f>
        <v>0</v>
      </c>
      <c r="H545" s="64" t="str">
        <f>IF(ISBLANK(Games!B545), "", IF('Prediction Log'!$D545&lt;0, 'Prediction Log'!$B545, 'Prediction Log'!$C545))</f>
        <v/>
      </c>
      <c r="I545" s="60" t="str">
        <f>IF(ISBLANK(Games!$B545), "",Games!F545)</f>
        <v/>
      </c>
      <c r="J545" s="60" t="str">
        <f>IF('Prediction Log'!$F545&gt;0.5, 'Prediction Log'!$B545, IF('Prediction Log'!$F545&lt;0.5, 'Prediction Log'!$C545, "PICK"))</f>
        <v/>
      </c>
      <c r="K545" s="62" t="str">
        <f>IF(ISBLANK(Games!B545), "",IF('Prediction Log'!$J545='Prediction Log'!$B545, 'Prediction Log'!$F545, 1-'Prediction Log'!$F545))</f>
        <v/>
      </c>
      <c r="L545" s="28" t="str">
        <f>IF(ISBLANK(Games!$B545), "",Games!I545)</f>
        <v/>
      </c>
      <c r="P545" s="48" t="str">
        <f>IF(ISBLANK('Prediction Log'!$N545), "",'Prediction Log'!$O545-'Prediction Log'!$N545)</f>
        <v/>
      </c>
      <c r="Q545" s="55" t="str">
        <f>IF(ISBLANK('Prediction Log'!$N545), "",IF('Prediction Log'!$M545&lt;&gt;'Prediction Log'!$H545, "Y", IF(AND('Prediction Log'!$M545='Prediction Log'!$H545, ABS((-1*'Prediction Log'!$P545))&gt;ABS('Prediction Log'!$D545)), "Y", IF('Prediction Log'!$D545='Prediction Log'!$P545, "PUSH", "N"))))</f>
        <v/>
      </c>
      <c r="R545" s="56" t="str">
        <f>IF(ISBLANK('Prediction Log'!$M545), "",IF('Prediction Log'!$P545&lt;'Prediction Log'!$D545, "Y", IF('Prediction Log'!$P545='Prediction Log'!$D545, "PUSH", "N")))</f>
        <v/>
      </c>
      <c r="S545" s="56" t="str">
        <f>IF(ISBLANK('Prediction Log'!$M545), "",IF('Prediction Log'!$P545&lt;'Prediction Log'!$E545, "Y", IF('Prediction Log'!$P545='Prediction Log'!$E545, "PUSH", "N")))</f>
        <v/>
      </c>
      <c r="T545" s="66" t="str">
        <f>IF(ISBLANK('Prediction Log'!$M545), "",IF('Prediction Log'!$J545='Prediction Log'!$M545, "Y", "N"))</f>
        <v/>
      </c>
      <c r="U545" s="57" t="str">
        <f>IF(ISBLANK('Prediction Log'!$M545),"",IF('Prediction Log'!$M545='Prediction Log'!$H545, "Y", "N"))</f>
        <v/>
      </c>
      <c r="V545" s="52" t="str">
        <f>IF(ISBLANK('Prediction Log'!$M545), "",IF('Prediction Log'!$H545&lt;&gt;'Prediction Log'!$M545, "Y",IF(AND('Prediction Log'!$D545&gt;0, 'Prediction Log'!$P545&gt;'Prediction Log'!$D545), "Y", IF(AND('Prediction Log'!$D545&lt;0, 'Prediction Log'!$P545&lt;'Prediction Log'!$D545), "Y", IF('Prediction Log'!$P545='Prediction Log'!$D545, "PUSH", "N")))))</f>
        <v/>
      </c>
      <c r="W545" s="53" t="str">
        <f>IF(ISBLANK('Prediction Log'!$M545), "",IF(AND('Prediction Log'!$U545="Y", 'Prediction Log'!$V545="Y"), "Y", "N"))</f>
        <v/>
      </c>
      <c r="X545" s="54" t="str">
        <f>IF(ISBLANK('Prediction Log'!$M545),"",IF('Prediction Log'!$M545='Prediction Log'!$I545, "Y", "N"))</f>
        <v/>
      </c>
      <c r="Y545" s="54" t="str">
        <f>IF(ISBLANK('Prediction Log'!$M545), "", IF('Prediction Log'!$Z545="N", "N", "Y"))</f>
        <v/>
      </c>
      <c r="Z545" s="54" t="str">
        <f>IF(ISBLANK('Prediction Log'!$M545), "",IF('Prediction Log'!$I545&lt;&gt;'Prediction Log'!$M545, "Y",IF(AND('Prediction Log'!$E545&gt;0, 'Prediction Log'!$P545&gt;'Prediction Log'!$E545), "Y", IF(AND('Prediction Log'!$E545&lt;0, 'Prediction Log'!$P545&lt;'Prediction Log'!$E545), "Y", IF('Prediction Log'!$P545='Prediction Log'!$E545, "PUSH", "N")))))</f>
        <v/>
      </c>
      <c r="AA545" s="54" t="str">
        <f>IF(ISBLANK('Prediction Log'!$M545), "",IF(AND('Prediction Log'!$X545="Y", 'Prediction Log'!$Z545="Y"), "Y", "N"))</f>
        <v/>
      </c>
      <c r="AB545" s="53" t="str">
        <f>IF(ISBLANK('Prediction Log'!$M545), "",IF('Prediction Log'!$D545&gt;0, 'Prediction Log'!$P545-'Prediction Log'!$D545, IF('Prediction Log'!$D545&lt;0, -'Prediction Log'!$P545+'Prediction Log'!$D545, "NA")))</f>
        <v/>
      </c>
      <c r="AC545" s="53" t="str">
        <f>IF(ISBLANK('Prediction Log'!$M545), "",ABS('Prediction Log'!$AB545))</f>
        <v/>
      </c>
      <c r="AD545" s="54" t="str">
        <f>IF(ISBLANK('Prediction Log'!$M545), "",IF('Prediction Log'!$E545&gt;0, 'Prediction Log'!$P545-'Prediction Log'!$E545, IF('Prediction Log'!$E545&lt;0, -'Prediction Log'!$P545+'Prediction Log'!$E545, "NA")))</f>
        <v/>
      </c>
      <c r="AE545" s="54" t="str">
        <f>IF(ISBLANK('Prediction Log'!$M545), "",ABS('Prediction Log'!$AD545))</f>
        <v/>
      </c>
    </row>
    <row r="546" spans="1:31" x14ac:dyDescent="0.45">
      <c r="A546" t="str">
        <f>IF(ISBLANK(Games!$B546), "",Games!A546)</f>
        <v/>
      </c>
      <c r="B546" t="str">
        <f>IF(ISBLANK(Games!$B546), "",Games!B546)</f>
        <v/>
      </c>
      <c r="C546" t="str">
        <f>IF(ISBLANK(Games!$B546), "",Games!C546)</f>
        <v/>
      </c>
      <c r="D546" t="str">
        <f>IF(ISBLANK(Games!$B546), "",Games!D546)</f>
        <v/>
      </c>
      <c r="E546" t="str">
        <f>IF(ISBLANK(Games!$B546), "",Games!E546)</f>
        <v/>
      </c>
      <c r="F546" s="30">
        <f>'Calc - Win Probability'!N546</f>
        <v>0</v>
      </c>
      <c r="G546" s="28">
        <f>Games!H546</f>
        <v>0</v>
      </c>
      <c r="H546" s="64" t="str">
        <f>IF(ISBLANK(Games!B546), "", IF('Prediction Log'!$D546&lt;0, 'Prediction Log'!$B546, 'Prediction Log'!$C546))</f>
        <v/>
      </c>
      <c r="I546" s="60" t="str">
        <f>IF(ISBLANK(Games!$B546), "",Games!F546)</f>
        <v/>
      </c>
      <c r="J546" s="60" t="str">
        <f>IF('Prediction Log'!$F546&gt;0.5, 'Prediction Log'!$B546, IF('Prediction Log'!$F546&lt;0.5, 'Prediction Log'!$C546, "PICK"))</f>
        <v/>
      </c>
      <c r="K546" s="62" t="str">
        <f>IF(ISBLANK(Games!B546), "",IF('Prediction Log'!$J546='Prediction Log'!$B546, 'Prediction Log'!$F546, 1-'Prediction Log'!$F546))</f>
        <v/>
      </c>
      <c r="L546" s="28" t="str">
        <f>IF(ISBLANK(Games!$B546), "",Games!I546)</f>
        <v/>
      </c>
      <c r="P546" s="48" t="str">
        <f>IF(ISBLANK('Prediction Log'!$N546), "",'Prediction Log'!$O546-'Prediction Log'!$N546)</f>
        <v/>
      </c>
      <c r="Q546" s="55" t="str">
        <f>IF(ISBLANK('Prediction Log'!$N546), "",IF('Prediction Log'!$M546&lt;&gt;'Prediction Log'!$H546, "Y", IF(AND('Prediction Log'!$M546='Prediction Log'!$H546, ABS((-1*'Prediction Log'!$P546))&gt;ABS('Prediction Log'!$D546)), "Y", IF('Prediction Log'!$D546='Prediction Log'!$P546, "PUSH", "N"))))</f>
        <v/>
      </c>
      <c r="R546" s="56" t="str">
        <f>IF(ISBLANK('Prediction Log'!$M546), "",IF('Prediction Log'!$P546&lt;'Prediction Log'!$D546, "Y", IF('Prediction Log'!$P546='Prediction Log'!$D546, "PUSH", "N")))</f>
        <v/>
      </c>
      <c r="S546" s="56" t="str">
        <f>IF(ISBLANK('Prediction Log'!$M546), "",IF('Prediction Log'!$P546&lt;'Prediction Log'!$E546, "Y", IF('Prediction Log'!$P546='Prediction Log'!$E546, "PUSH", "N")))</f>
        <v/>
      </c>
      <c r="T546" s="66" t="str">
        <f>IF(ISBLANK('Prediction Log'!$M546), "",IF('Prediction Log'!$J546='Prediction Log'!$M546, "Y", "N"))</f>
        <v/>
      </c>
      <c r="U546" s="57" t="str">
        <f>IF(ISBLANK('Prediction Log'!$M546),"",IF('Prediction Log'!$M546='Prediction Log'!$H546, "Y", "N"))</f>
        <v/>
      </c>
      <c r="V546" s="52" t="str">
        <f>IF(ISBLANK('Prediction Log'!$M546), "",IF('Prediction Log'!$H546&lt;&gt;'Prediction Log'!$M546, "Y",IF(AND('Prediction Log'!$D546&gt;0, 'Prediction Log'!$P546&gt;'Prediction Log'!$D546), "Y", IF(AND('Prediction Log'!$D546&lt;0, 'Prediction Log'!$P546&lt;'Prediction Log'!$D546), "Y", IF('Prediction Log'!$P546='Prediction Log'!$D546, "PUSH", "N")))))</f>
        <v/>
      </c>
      <c r="W546" s="53" t="str">
        <f>IF(ISBLANK('Prediction Log'!$M546), "",IF(AND('Prediction Log'!$U546="Y", 'Prediction Log'!$V546="Y"), "Y", "N"))</f>
        <v/>
      </c>
      <c r="X546" s="54" t="str">
        <f>IF(ISBLANK('Prediction Log'!$M546),"",IF('Prediction Log'!$M546='Prediction Log'!$I546, "Y", "N"))</f>
        <v/>
      </c>
      <c r="Y546" s="54" t="str">
        <f>IF(ISBLANK('Prediction Log'!$M546), "", IF('Prediction Log'!$Z546="N", "N", "Y"))</f>
        <v/>
      </c>
      <c r="Z546" s="54" t="str">
        <f>IF(ISBLANK('Prediction Log'!$M546), "",IF('Prediction Log'!$I546&lt;&gt;'Prediction Log'!$M546, "Y",IF(AND('Prediction Log'!$E546&gt;0, 'Prediction Log'!$P546&gt;'Prediction Log'!$E546), "Y", IF(AND('Prediction Log'!$E546&lt;0, 'Prediction Log'!$P546&lt;'Prediction Log'!$E546), "Y", IF('Prediction Log'!$P546='Prediction Log'!$E546, "PUSH", "N")))))</f>
        <v/>
      </c>
      <c r="AA546" s="54" t="str">
        <f>IF(ISBLANK('Prediction Log'!$M546), "",IF(AND('Prediction Log'!$X546="Y", 'Prediction Log'!$Z546="Y"), "Y", "N"))</f>
        <v/>
      </c>
      <c r="AB546" s="53" t="str">
        <f>IF(ISBLANK('Prediction Log'!$M546), "",IF('Prediction Log'!$D546&gt;0, 'Prediction Log'!$P546-'Prediction Log'!$D546, IF('Prediction Log'!$D546&lt;0, -'Prediction Log'!$P546+'Prediction Log'!$D546, "NA")))</f>
        <v/>
      </c>
      <c r="AC546" s="53" t="str">
        <f>IF(ISBLANK('Prediction Log'!$M546), "",ABS('Prediction Log'!$AB546))</f>
        <v/>
      </c>
      <c r="AD546" s="54" t="str">
        <f>IF(ISBLANK('Prediction Log'!$M546), "",IF('Prediction Log'!$E546&gt;0, 'Prediction Log'!$P546-'Prediction Log'!$E546, IF('Prediction Log'!$E546&lt;0, -'Prediction Log'!$P546+'Prediction Log'!$E546, "NA")))</f>
        <v/>
      </c>
      <c r="AE546" s="54" t="str">
        <f>IF(ISBLANK('Prediction Log'!$M546), "",ABS('Prediction Log'!$AD546))</f>
        <v/>
      </c>
    </row>
    <row r="547" spans="1:31" x14ac:dyDescent="0.45">
      <c r="A547" t="str">
        <f>IF(ISBLANK(Games!$B547), "",Games!A547)</f>
        <v/>
      </c>
      <c r="B547" t="str">
        <f>IF(ISBLANK(Games!$B547), "",Games!B547)</f>
        <v/>
      </c>
      <c r="C547" t="str">
        <f>IF(ISBLANK(Games!$B547), "",Games!C547)</f>
        <v/>
      </c>
      <c r="D547" t="str">
        <f>IF(ISBLANK(Games!$B547), "",Games!D547)</f>
        <v/>
      </c>
      <c r="E547" t="str">
        <f>IF(ISBLANK(Games!$B547), "",Games!E547)</f>
        <v/>
      </c>
      <c r="F547" s="30">
        <f>'Calc - Win Probability'!N547</f>
        <v>0</v>
      </c>
      <c r="G547" s="28">
        <f>Games!H547</f>
        <v>0</v>
      </c>
      <c r="H547" s="64" t="str">
        <f>IF(ISBLANK(Games!B547), "", IF('Prediction Log'!$D547&lt;0, 'Prediction Log'!$B547, 'Prediction Log'!$C547))</f>
        <v/>
      </c>
      <c r="I547" s="60" t="str">
        <f>IF(ISBLANK(Games!$B547), "",Games!F547)</f>
        <v/>
      </c>
      <c r="J547" s="60" t="str">
        <f>IF('Prediction Log'!$F547&gt;0.5, 'Prediction Log'!$B547, IF('Prediction Log'!$F547&lt;0.5, 'Prediction Log'!$C547, "PICK"))</f>
        <v/>
      </c>
      <c r="K547" s="62" t="str">
        <f>IF(ISBLANK(Games!B547), "",IF('Prediction Log'!$J547='Prediction Log'!$B547, 'Prediction Log'!$F547, 1-'Prediction Log'!$F547))</f>
        <v/>
      </c>
      <c r="L547" s="28" t="str">
        <f>IF(ISBLANK(Games!$B547), "",Games!I547)</f>
        <v/>
      </c>
      <c r="P547" s="48" t="str">
        <f>IF(ISBLANK('Prediction Log'!$N547), "",'Prediction Log'!$O547-'Prediction Log'!$N547)</f>
        <v/>
      </c>
      <c r="Q547" s="55" t="str">
        <f>IF(ISBLANK('Prediction Log'!$N547), "",IF('Prediction Log'!$M547&lt;&gt;'Prediction Log'!$H547, "Y", IF(AND('Prediction Log'!$M547='Prediction Log'!$H547, ABS((-1*'Prediction Log'!$P547))&gt;ABS('Prediction Log'!$D547)), "Y", IF('Prediction Log'!$D547='Prediction Log'!$P547, "PUSH", "N"))))</f>
        <v/>
      </c>
      <c r="R547" s="56" t="str">
        <f>IF(ISBLANK('Prediction Log'!$M547), "",IF('Prediction Log'!$P547&lt;'Prediction Log'!$D547, "Y", IF('Prediction Log'!$P547='Prediction Log'!$D547, "PUSH", "N")))</f>
        <v/>
      </c>
      <c r="S547" s="56" t="str">
        <f>IF(ISBLANK('Prediction Log'!$M547), "",IF('Prediction Log'!$P547&lt;'Prediction Log'!$E547, "Y", IF('Prediction Log'!$P547='Prediction Log'!$E547, "PUSH", "N")))</f>
        <v/>
      </c>
      <c r="T547" s="66" t="str">
        <f>IF(ISBLANK('Prediction Log'!$M547), "",IF('Prediction Log'!$J547='Prediction Log'!$M547, "Y", "N"))</f>
        <v/>
      </c>
      <c r="U547" s="57" t="str">
        <f>IF(ISBLANK('Prediction Log'!$M547),"",IF('Prediction Log'!$M547='Prediction Log'!$H547, "Y", "N"))</f>
        <v/>
      </c>
      <c r="V547" s="52" t="str">
        <f>IF(ISBLANK('Prediction Log'!$M547), "",IF('Prediction Log'!$H547&lt;&gt;'Prediction Log'!$M547, "Y",IF(AND('Prediction Log'!$D547&gt;0, 'Prediction Log'!$P547&gt;'Prediction Log'!$D547), "Y", IF(AND('Prediction Log'!$D547&lt;0, 'Prediction Log'!$P547&lt;'Prediction Log'!$D547), "Y", IF('Prediction Log'!$P547='Prediction Log'!$D547, "PUSH", "N")))))</f>
        <v/>
      </c>
      <c r="W547" s="53" t="str">
        <f>IF(ISBLANK('Prediction Log'!$M547), "",IF(AND('Prediction Log'!$U547="Y", 'Prediction Log'!$V547="Y"), "Y", "N"))</f>
        <v/>
      </c>
      <c r="X547" s="54" t="str">
        <f>IF(ISBLANK('Prediction Log'!$M547),"",IF('Prediction Log'!$M547='Prediction Log'!$I547, "Y", "N"))</f>
        <v/>
      </c>
      <c r="Y547" s="54" t="str">
        <f>IF(ISBLANK('Prediction Log'!$M547), "", IF('Prediction Log'!$Z547="N", "N", "Y"))</f>
        <v/>
      </c>
      <c r="Z547" s="54" t="str">
        <f>IF(ISBLANK('Prediction Log'!$M547), "",IF('Prediction Log'!$I547&lt;&gt;'Prediction Log'!$M547, "Y",IF(AND('Prediction Log'!$E547&gt;0, 'Prediction Log'!$P547&gt;'Prediction Log'!$E547), "Y", IF(AND('Prediction Log'!$E547&lt;0, 'Prediction Log'!$P547&lt;'Prediction Log'!$E547), "Y", IF('Prediction Log'!$P547='Prediction Log'!$E547, "PUSH", "N")))))</f>
        <v/>
      </c>
      <c r="AA547" s="54" t="str">
        <f>IF(ISBLANK('Prediction Log'!$M547), "",IF(AND('Prediction Log'!$X547="Y", 'Prediction Log'!$Z547="Y"), "Y", "N"))</f>
        <v/>
      </c>
      <c r="AB547" s="53" t="str">
        <f>IF(ISBLANK('Prediction Log'!$M547), "",IF('Prediction Log'!$D547&gt;0, 'Prediction Log'!$P547-'Prediction Log'!$D547, IF('Prediction Log'!$D547&lt;0, -'Prediction Log'!$P547+'Prediction Log'!$D547, "NA")))</f>
        <v/>
      </c>
      <c r="AC547" s="53" t="str">
        <f>IF(ISBLANK('Prediction Log'!$M547), "",ABS('Prediction Log'!$AB547))</f>
        <v/>
      </c>
      <c r="AD547" s="54" t="str">
        <f>IF(ISBLANK('Prediction Log'!$M547), "",IF('Prediction Log'!$E547&gt;0, 'Prediction Log'!$P547-'Prediction Log'!$E547, IF('Prediction Log'!$E547&lt;0, -'Prediction Log'!$P547+'Prediction Log'!$E547, "NA")))</f>
        <v/>
      </c>
      <c r="AE547" s="54" t="str">
        <f>IF(ISBLANK('Prediction Log'!$M547), "",ABS('Prediction Log'!$AD547))</f>
        <v/>
      </c>
    </row>
    <row r="548" spans="1:31" x14ac:dyDescent="0.45">
      <c r="A548" t="str">
        <f>IF(ISBLANK(Games!$B548), "",Games!A548)</f>
        <v/>
      </c>
      <c r="B548" t="str">
        <f>IF(ISBLANK(Games!$B548), "",Games!B548)</f>
        <v/>
      </c>
      <c r="C548" t="str">
        <f>IF(ISBLANK(Games!$B548), "",Games!C548)</f>
        <v/>
      </c>
      <c r="D548" t="str">
        <f>IF(ISBLANK(Games!$B548), "",Games!D548)</f>
        <v/>
      </c>
      <c r="E548" t="str">
        <f>IF(ISBLANK(Games!$B548), "",Games!E548)</f>
        <v/>
      </c>
      <c r="F548" s="30">
        <f>'Calc - Win Probability'!N548</f>
        <v>0</v>
      </c>
      <c r="G548" s="28">
        <f>Games!H548</f>
        <v>0</v>
      </c>
      <c r="H548" s="64" t="str">
        <f>IF(ISBLANK(Games!B548), "", IF('Prediction Log'!$D548&lt;0, 'Prediction Log'!$B548, 'Prediction Log'!$C548))</f>
        <v/>
      </c>
      <c r="I548" s="60" t="str">
        <f>IF(ISBLANK(Games!$B548), "",Games!F548)</f>
        <v/>
      </c>
      <c r="J548" s="60" t="str">
        <f>IF('Prediction Log'!$F548&gt;0.5, 'Prediction Log'!$B548, IF('Prediction Log'!$F548&lt;0.5, 'Prediction Log'!$C548, "PICK"))</f>
        <v/>
      </c>
      <c r="K548" s="62" t="str">
        <f>IF(ISBLANK(Games!B548), "",IF('Prediction Log'!$J548='Prediction Log'!$B548, 'Prediction Log'!$F548, 1-'Prediction Log'!$F548))</f>
        <v/>
      </c>
      <c r="L548" s="28" t="str">
        <f>IF(ISBLANK(Games!$B548), "",Games!I548)</f>
        <v/>
      </c>
      <c r="P548" s="48" t="str">
        <f>IF(ISBLANK('Prediction Log'!$N548), "",'Prediction Log'!$O548-'Prediction Log'!$N548)</f>
        <v/>
      </c>
      <c r="Q548" s="55" t="str">
        <f>IF(ISBLANK('Prediction Log'!$N548), "",IF('Prediction Log'!$M548&lt;&gt;'Prediction Log'!$H548, "Y", IF(AND('Prediction Log'!$M548='Prediction Log'!$H548, ABS((-1*'Prediction Log'!$P548))&gt;ABS('Prediction Log'!$D548)), "Y", IF('Prediction Log'!$D548='Prediction Log'!$P548, "PUSH", "N"))))</f>
        <v/>
      </c>
      <c r="R548" s="56" t="str">
        <f>IF(ISBLANK('Prediction Log'!$M548), "",IF('Prediction Log'!$P548&lt;'Prediction Log'!$D548, "Y", IF('Prediction Log'!$P548='Prediction Log'!$D548, "PUSH", "N")))</f>
        <v/>
      </c>
      <c r="S548" s="56" t="str">
        <f>IF(ISBLANK('Prediction Log'!$M548), "",IF('Prediction Log'!$P548&lt;'Prediction Log'!$E548, "Y", IF('Prediction Log'!$P548='Prediction Log'!$E548, "PUSH", "N")))</f>
        <v/>
      </c>
      <c r="T548" s="66" t="str">
        <f>IF(ISBLANK('Prediction Log'!$M548), "",IF('Prediction Log'!$J548='Prediction Log'!$M548, "Y", "N"))</f>
        <v/>
      </c>
      <c r="U548" s="57" t="str">
        <f>IF(ISBLANK('Prediction Log'!$M548),"",IF('Prediction Log'!$M548='Prediction Log'!$H548, "Y", "N"))</f>
        <v/>
      </c>
      <c r="V548" s="52" t="str">
        <f>IF(ISBLANK('Prediction Log'!$M548), "",IF('Prediction Log'!$H548&lt;&gt;'Prediction Log'!$M548, "Y",IF(AND('Prediction Log'!$D548&gt;0, 'Prediction Log'!$P548&gt;'Prediction Log'!$D548), "Y", IF(AND('Prediction Log'!$D548&lt;0, 'Prediction Log'!$P548&lt;'Prediction Log'!$D548), "Y", IF('Prediction Log'!$P548='Prediction Log'!$D548, "PUSH", "N")))))</f>
        <v/>
      </c>
      <c r="W548" s="53" t="str">
        <f>IF(ISBLANK('Prediction Log'!$M548), "",IF(AND('Prediction Log'!$U548="Y", 'Prediction Log'!$V548="Y"), "Y", "N"))</f>
        <v/>
      </c>
      <c r="X548" s="54" t="str">
        <f>IF(ISBLANK('Prediction Log'!$M548),"",IF('Prediction Log'!$M548='Prediction Log'!$I548, "Y", "N"))</f>
        <v/>
      </c>
      <c r="Y548" s="54" t="str">
        <f>IF(ISBLANK('Prediction Log'!$M548), "", IF('Prediction Log'!$Z548="N", "N", "Y"))</f>
        <v/>
      </c>
      <c r="Z548" s="54" t="str">
        <f>IF(ISBLANK('Prediction Log'!$M548), "",IF('Prediction Log'!$I548&lt;&gt;'Prediction Log'!$M548, "Y",IF(AND('Prediction Log'!$E548&gt;0, 'Prediction Log'!$P548&gt;'Prediction Log'!$E548), "Y", IF(AND('Prediction Log'!$E548&lt;0, 'Prediction Log'!$P548&lt;'Prediction Log'!$E548), "Y", IF('Prediction Log'!$P548='Prediction Log'!$E548, "PUSH", "N")))))</f>
        <v/>
      </c>
      <c r="AA548" s="54" t="str">
        <f>IF(ISBLANK('Prediction Log'!$M548), "",IF(AND('Prediction Log'!$X548="Y", 'Prediction Log'!$Z548="Y"), "Y", "N"))</f>
        <v/>
      </c>
      <c r="AB548" s="53" t="str">
        <f>IF(ISBLANK('Prediction Log'!$M548), "",IF('Prediction Log'!$D548&gt;0, 'Prediction Log'!$P548-'Prediction Log'!$D548, IF('Prediction Log'!$D548&lt;0, -'Prediction Log'!$P548+'Prediction Log'!$D548, "NA")))</f>
        <v/>
      </c>
      <c r="AC548" s="53" t="str">
        <f>IF(ISBLANK('Prediction Log'!$M548), "",ABS('Prediction Log'!$AB548))</f>
        <v/>
      </c>
      <c r="AD548" s="54" t="str">
        <f>IF(ISBLANK('Prediction Log'!$M548), "",IF('Prediction Log'!$E548&gt;0, 'Prediction Log'!$P548-'Prediction Log'!$E548, IF('Prediction Log'!$E548&lt;0, -'Prediction Log'!$P548+'Prediction Log'!$E548, "NA")))</f>
        <v/>
      </c>
      <c r="AE548" s="54" t="str">
        <f>IF(ISBLANK('Prediction Log'!$M548), "",ABS('Prediction Log'!$AD548))</f>
        <v/>
      </c>
    </row>
    <row r="549" spans="1:31" x14ac:dyDescent="0.45">
      <c r="A549" t="str">
        <f>IF(ISBLANK(Games!$B549), "",Games!A549)</f>
        <v/>
      </c>
      <c r="B549" t="str">
        <f>IF(ISBLANK(Games!$B549), "",Games!B549)</f>
        <v/>
      </c>
      <c r="C549" t="str">
        <f>IF(ISBLANK(Games!$B549), "",Games!C549)</f>
        <v/>
      </c>
      <c r="D549" t="str">
        <f>IF(ISBLANK(Games!$B549), "",Games!D549)</f>
        <v/>
      </c>
      <c r="E549" t="str">
        <f>IF(ISBLANK(Games!$B549), "",Games!E549)</f>
        <v/>
      </c>
      <c r="F549" s="30">
        <f>'Calc - Win Probability'!N549</f>
        <v>0</v>
      </c>
      <c r="G549" s="28">
        <f>Games!H549</f>
        <v>0</v>
      </c>
      <c r="H549" s="64" t="str">
        <f>IF(ISBLANK(Games!B549), "", IF('Prediction Log'!$D549&lt;0, 'Prediction Log'!$B549, 'Prediction Log'!$C549))</f>
        <v/>
      </c>
      <c r="I549" s="60" t="str">
        <f>IF(ISBLANK(Games!$B549), "",Games!F549)</f>
        <v/>
      </c>
      <c r="J549" s="60" t="str">
        <f>IF('Prediction Log'!$F549&gt;0.5, 'Prediction Log'!$B549, IF('Prediction Log'!$F549&lt;0.5, 'Prediction Log'!$C549, "PICK"))</f>
        <v/>
      </c>
      <c r="K549" s="62" t="str">
        <f>IF(ISBLANK(Games!B549), "",IF('Prediction Log'!$J549='Prediction Log'!$B549, 'Prediction Log'!$F549, 1-'Prediction Log'!$F549))</f>
        <v/>
      </c>
      <c r="L549" s="28" t="str">
        <f>IF(ISBLANK(Games!$B549), "",Games!I549)</f>
        <v/>
      </c>
      <c r="P549" s="48" t="str">
        <f>IF(ISBLANK('Prediction Log'!$N549), "",'Prediction Log'!$O549-'Prediction Log'!$N549)</f>
        <v/>
      </c>
      <c r="Q549" s="55" t="str">
        <f>IF(ISBLANK('Prediction Log'!$N549), "",IF('Prediction Log'!$M549&lt;&gt;'Prediction Log'!$H549, "Y", IF(AND('Prediction Log'!$M549='Prediction Log'!$H549, ABS((-1*'Prediction Log'!$P549))&gt;ABS('Prediction Log'!$D549)), "Y", IF('Prediction Log'!$D549='Prediction Log'!$P549, "PUSH", "N"))))</f>
        <v/>
      </c>
      <c r="R549" s="56" t="str">
        <f>IF(ISBLANK('Prediction Log'!$M549), "",IF('Prediction Log'!$P549&lt;'Prediction Log'!$D549, "Y", IF('Prediction Log'!$P549='Prediction Log'!$D549, "PUSH", "N")))</f>
        <v/>
      </c>
      <c r="S549" s="56" t="str">
        <f>IF(ISBLANK('Prediction Log'!$M549), "",IF('Prediction Log'!$P549&lt;'Prediction Log'!$E549, "Y", IF('Prediction Log'!$P549='Prediction Log'!$E549, "PUSH", "N")))</f>
        <v/>
      </c>
      <c r="T549" s="66" t="str">
        <f>IF(ISBLANK('Prediction Log'!$M549), "",IF('Prediction Log'!$J549='Prediction Log'!$M549, "Y", "N"))</f>
        <v/>
      </c>
      <c r="U549" s="57" t="str">
        <f>IF(ISBLANK('Prediction Log'!$M549),"",IF('Prediction Log'!$M549='Prediction Log'!$H549, "Y", "N"))</f>
        <v/>
      </c>
      <c r="V549" s="52" t="str">
        <f>IF(ISBLANK('Prediction Log'!$M549), "",IF('Prediction Log'!$H549&lt;&gt;'Prediction Log'!$M549, "Y",IF(AND('Prediction Log'!$D549&gt;0, 'Prediction Log'!$P549&gt;'Prediction Log'!$D549), "Y", IF(AND('Prediction Log'!$D549&lt;0, 'Prediction Log'!$P549&lt;'Prediction Log'!$D549), "Y", IF('Prediction Log'!$P549='Prediction Log'!$D549, "PUSH", "N")))))</f>
        <v/>
      </c>
      <c r="W549" s="53" t="str">
        <f>IF(ISBLANK('Prediction Log'!$M549), "",IF(AND('Prediction Log'!$U549="Y", 'Prediction Log'!$V549="Y"), "Y", "N"))</f>
        <v/>
      </c>
      <c r="X549" s="54" t="str">
        <f>IF(ISBLANK('Prediction Log'!$M549),"",IF('Prediction Log'!$M549='Prediction Log'!$I549, "Y", "N"))</f>
        <v/>
      </c>
      <c r="Y549" s="54" t="str">
        <f>IF(ISBLANK('Prediction Log'!$M549), "", IF('Prediction Log'!$Z549="N", "N", "Y"))</f>
        <v/>
      </c>
      <c r="Z549" s="54" t="str">
        <f>IF(ISBLANK('Prediction Log'!$M549), "",IF('Prediction Log'!$I549&lt;&gt;'Prediction Log'!$M549, "Y",IF(AND('Prediction Log'!$E549&gt;0, 'Prediction Log'!$P549&gt;'Prediction Log'!$E549), "Y", IF(AND('Prediction Log'!$E549&lt;0, 'Prediction Log'!$P549&lt;'Prediction Log'!$E549), "Y", IF('Prediction Log'!$P549='Prediction Log'!$E549, "PUSH", "N")))))</f>
        <v/>
      </c>
      <c r="AA549" s="54" t="str">
        <f>IF(ISBLANK('Prediction Log'!$M549), "",IF(AND('Prediction Log'!$X549="Y", 'Prediction Log'!$Z549="Y"), "Y", "N"))</f>
        <v/>
      </c>
      <c r="AB549" s="53" t="str">
        <f>IF(ISBLANK('Prediction Log'!$M549), "",IF('Prediction Log'!$D549&gt;0, 'Prediction Log'!$P549-'Prediction Log'!$D549, IF('Prediction Log'!$D549&lt;0, -'Prediction Log'!$P549+'Prediction Log'!$D549, "NA")))</f>
        <v/>
      </c>
      <c r="AC549" s="53" t="str">
        <f>IF(ISBLANK('Prediction Log'!$M549), "",ABS('Prediction Log'!$AB549))</f>
        <v/>
      </c>
      <c r="AD549" s="54" t="str">
        <f>IF(ISBLANK('Prediction Log'!$M549), "",IF('Prediction Log'!$E549&gt;0, 'Prediction Log'!$P549-'Prediction Log'!$E549, IF('Prediction Log'!$E549&lt;0, -'Prediction Log'!$P549+'Prediction Log'!$E549, "NA")))</f>
        <v/>
      </c>
      <c r="AE549" s="54" t="str">
        <f>IF(ISBLANK('Prediction Log'!$M549), "",ABS('Prediction Log'!$AD549))</f>
        <v/>
      </c>
    </row>
    <row r="550" spans="1:31" x14ac:dyDescent="0.45">
      <c r="A550" t="str">
        <f>IF(ISBLANK(Games!$B550), "",Games!A550)</f>
        <v/>
      </c>
      <c r="B550" t="str">
        <f>IF(ISBLANK(Games!$B550), "",Games!B550)</f>
        <v/>
      </c>
      <c r="C550" t="str">
        <f>IF(ISBLANK(Games!$B550), "",Games!C550)</f>
        <v/>
      </c>
      <c r="D550" t="str">
        <f>IF(ISBLANK(Games!$B550), "",Games!D550)</f>
        <v/>
      </c>
      <c r="E550" t="str">
        <f>IF(ISBLANK(Games!$B550), "",Games!E550)</f>
        <v/>
      </c>
      <c r="F550" s="30">
        <f>'Calc - Win Probability'!N550</f>
        <v>0</v>
      </c>
      <c r="G550" s="28">
        <f>Games!H550</f>
        <v>0</v>
      </c>
      <c r="H550" s="64" t="str">
        <f>IF(ISBLANK(Games!B550), "", IF('Prediction Log'!$D550&lt;0, 'Prediction Log'!$B550, 'Prediction Log'!$C550))</f>
        <v/>
      </c>
      <c r="I550" s="60" t="str">
        <f>IF(ISBLANK(Games!$B550), "",Games!F550)</f>
        <v/>
      </c>
      <c r="J550" s="60" t="str">
        <f>IF('Prediction Log'!$F550&gt;0.5, 'Prediction Log'!$B550, IF('Prediction Log'!$F550&lt;0.5, 'Prediction Log'!$C550, "PICK"))</f>
        <v/>
      </c>
      <c r="K550" s="62" t="str">
        <f>IF(ISBLANK(Games!B550), "",IF('Prediction Log'!$J550='Prediction Log'!$B550, 'Prediction Log'!$F550, 1-'Prediction Log'!$F550))</f>
        <v/>
      </c>
      <c r="L550" s="28" t="str">
        <f>IF(ISBLANK(Games!$B550), "",Games!I550)</f>
        <v/>
      </c>
      <c r="P550" s="48" t="str">
        <f>IF(ISBLANK('Prediction Log'!$N550), "",'Prediction Log'!$O550-'Prediction Log'!$N550)</f>
        <v/>
      </c>
      <c r="Q550" s="55" t="str">
        <f>IF(ISBLANK('Prediction Log'!$N550), "",IF('Prediction Log'!$M550&lt;&gt;'Prediction Log'!$H550, "Y", IF(AND('Prediction Log'!$M550='Prediction Log'!$H550, ABS((-1*'Prediction Log'!$P550))&gt;ABS('Prediction Log'!$D550)), "Y", IF('Prediction Log'!$D550='Prediction Log'!$P550, "PUSH", "N"))))</f>
        <v/>
      </c>
      <c r="R550" s="56" t="str">
        <f>IF(ISBLANK('Prediction Log'!$M550), "",IF('Prediction Log'!$P550&lt;'Prediction Log'!$D550, "Y", IF('Prediction Log'!$P550='Prediction Log'!$D550, "PUSH", "N")))</f>
        <v/>
      </c>
      <c r="S550" s="56" t="str">
        <f>IF(ISBLANK('Prediction Log'!$M550), "",IF('Prediction Log'!$P550&lt;'Prediction Log'!$E550, "Y", IF('Prediction Log'!$P550='Prediction Log'!$E550, "PUSH", "N")))</f>
        <v/>
      </c>
      <c r="T550" s="66" t="str">
        <f>IF(ISBLANK('Prediction Log'!$M550), "",IF('Prediction Log'!$J550='Prediction Log'!$M550, "Y", "N"))</f>
        <v/>
      </c>
      <c r="U550" s="57" t="str">
        <f>IF(ISBLANK('Prediction Log'!$M550),"",IF('Prediction Log'!$M550='Prediction Log'!$H550, "Y", "N"))</f>
        <v/>
      </c>
      <c r="V550" s="52" t="str">
        <f>IF(ISBLANK('Prediction Log'!$M550), "",IF('Prediction Log'!$H550&lt;&gt;'Prediction Log'!$M550, "Y",IF(AND('Prediction Log'!$D550&gt;0, 'Prediction Log'!$P550&gt;'Prediction Log'!$D550), "Y", IF(AND('Prediction Log'!$D550&lt;0, 'Prediction Log'!$P550&lt;'Prediction Log'!$D550), "Y", IF('Prediction Log'!$P550='Prediction Log'!$D550, "PUSH", "N")))))</f>
        <v/>
      </c>
      <c r="W550" s="53" t="str">
        <f>IF(ISBLANK('Prediction Log'!$M550), "",IF(AND('Prediction Log'!$U550="Y", 'Prediction Log'!$V550="Y"), "Y", "N"))</f>
        <v/>
      </c>
      <c r="X550" s="54" t="str">
        <f>IF(ISBLANK('Prediction Log'!$M550),"",IF('Prediction Log'!$M550='Prediction Log'!$I550, "Y", "N"))</f>
        <v/>
      </c>
      <c r="Y550" s="54" t="str">
        <f>IF(ISBLANK('Prediction Log'!$M550), "", IF('Prediction Log'!$Z550="N", "N", "Y"))</f>
        <v/>
      </c>
      <c r="Z550" s="54" t="str">
        <f>IF(ISBLANK('Prediction Log'!$M550), "",IF('Prediction Log'!$I550&lt;&gt;'Prediction Log'!$M550, "Y",IF(AND('Prediction Log'!$E550&gt;0, 'Prediction Log'!$P550&gt;'Prediction Log'!$E550), "Y", IF(AND('Prediction Log'!$E550&lt;0, 'Prediction Log'!$P550&lt;'Prediction Log'!$E550), "Y", IF('Prediction Log'!$P550='Prediction Log'!$E550, "PUSH", "N")))))</f>
        <v/>
      </c>
      <c r="AA550" s="54" t="str">
        <f>IF(ISBLANK('Prediction Log'!$M550), "",IF(AND('Prediction Log'!$X550="Y", 'Prediction Log'!$Z550="Y"), "Y", "N"))</f>
        <v/>
      </c>
      <c r="AB550" s="53" t="str">
        <f>IF(ISBLANK('Prediction Log'!$M550), "",IF('Prediction Log'!$D550&gt;0, 'Prediction Log'!$P550-'Prediction Log'!$D550, IF('Prediction Log'!$D550&lt;0, -'Prediction Log'!$P550+'Prediction Log'!$D550, "NA")))</f>
        <v/>
      </c>
      <c r="AC550" s="53" t="str">
        <f>IF(ISBLANK('Prediction Log'!$M550), "",ABS('Prediction Log'!$AB550))</f>
        <v/>
      </c>
      <c r="AD550" s="54" t="str">
        <f>IF(ISBLANK('Prediction Log'!$M550), "",IF('Prediction Log'!$E550&gt;0, 'Prediction Log'!$P550-'Prediction Log'!$E550, IF('Prediction Log'!$E550&lt;0, -'Prediction Log'!$P550+'Prediction Log'!$E550, "NA")))</f>
        <v/>
      </c>
      <c r="AE550" s="54" t="str">
        <f>IF(ISBLANK('Prediction Log'!$M550), "",ABS('Prediction Log'!$AD550))</f>
        <v/>
      </c>
    </row>
    <row r="551" spans="1:31" x14ac:dyDescent="0.45">
      <c r="A551" t="str">
        <f>IF(ISBLANK(Games!$B551), "",Games!A551)</f>
        <v/>
      </c>
      <c r="B551" t="str">
        <f>IF(ISBLANK(Games!$B551), "",Games!B551)</f>
        <v/>
      </c>
      <c r="C551" t="str">
        <f>IF(ISBLANK(Games!$B551), "",Games!C551)</f>
        <v/>
      </c>
      <c r="D551" t="str">
        <f>IF(ISBLANK(Games!$B551), "",Games!D551)</f>
        <v/>
      </c>
      <c r="E551" t="str">
        <f>IF(ISBLANK(Games!$B551), "",Games!E551)</f>
        <v/>
      </c>
      <c r="F551" s="30">
        <f>'Calc - Win Probability'!N551</f>
        <v>0</v>
      </c>
      <c r="G551" s="28">
        <f>Games!H551</f>
        <v>0</v>
      </c>
      <c r="H551" s="64" t="str">
        <f>IF(ISBLANK(Games!B551), "", IF('Prediction Log'!$D551&lt;0, 'Prediction Log'!$B551, 'Prediction Log'!$C551))</f>
        <v/>
      </c>
      <c r="I551" s="60" t="str">
        <f>IF(ISBLANK(Games!$B551), "",Games!F551)</f>
        <v/>
      </c>
      <c r="J551" s="60" t="str">
        <f>IF('Prediction Log'!$F551&gt;0.5, 'Prediction Log'!$B551, IF('Prediction Log'!$F551&lt;0.5, 'Prediction Log'!$C551, "PICK"))</f>
        <v/>
      </c>
      <c r="K551" s="62" t="str">
        <f>IF(ISBLANK(Games!B551), "",IF('Prediction Log'!$J551='Prediction Log'!$B551, 'Prediction Log'!$F551, 1-'Prediction Log'!$F551))</f>
        <v/>
      </c>
      <c r="L551" s="28" t="str">
        <f>IF(ISBLANK(Games!$B551), "",Games!I551)</f>
        <v/>
      </c>
      <c r="P551" s="48" t="str">
        <f>IF(ISBLANK('Prediction Log'!$N551), "",'Prediction Log'!$O551-'Prediction Log'!$N551)</f>
        <v/>
      </c>
      <c r="Q551" s="55" t="str">
        <f>IF(ISBLANK('Prediction Log'!$N551), "",IF('Prediction Log'!$M551&lt;&gt;'Prediction Log'!$H551, "Y", IF(AND('Prediction Log'!$M551='Prediction Log'!$H551, ABS((-1*'Prediction Log'!$P551))&gt;ABS('Prediction Log'!$D551)), "Y", IF('Prediction Log'!$D551='Prediction Log'!$P551, "PUSH", "N"))))</f>
        <v/>
      </c>
      <c r="R551" s="56" t="str">
        <f>IF(ISBLANK('Prediction Log'!$M551), "",IF('Prediction Log'!$P551&lt;'Prediction Log'!$D551, "Y", IF('Prediction Log'!$P551='Prediction Log'!$D551, "PUSH", "N")))</f>
        <v/>
      </c>
      <c r="S551" s="56" t="str">
        <f>IF(ISBLANK('Prediction Log'!$M551), "",IF('Prediction Log'!$P551&lt;'Prediction Log'!$E551, "Y", IF('Prediction Log'!$P551='Prediction Log'!$E551, "PUSH", "N")))</f>
        <v/>
      </c>
      <c r="T551" s="66" t="str">
        <f>IF(ISBLANK('Prediction Log'!$M551), "",IF('Prediction Log'!$J551='Prediction Log'!$M551, "Y", "N"))</f>
        <v/>
      </c>
      <c r="U551" s="57" t="str">
        <f>IF(ISBLANK('Prediction Log'!$M551),"",IF('Prediction Log'!$M551='Prediction Log'!$H551, "Y", "N"))</f>
        <v/>
      </c>
      <c r="V551" s="52" t="str">
        <f>IF(ISBLANK('Prediction Log'!$M551), "",IF('Prediction Log'!$H551&lt;&gt;'Prediction Log'!$M551, "Y",IF(AND('Prediction Log'!$D551&gt;0, 'Prediction Log'!$P551&gt;'Prediction Log'!$D551), "Y", IF(AND('Prediction Log'!$D551&lt;0, 'Prediction Log'!$P551&lt;'Prediction Log'!$D551), "Y", IF('Prediction Log'!$P551='Prediction Log'!$D551, "PUSH", "N")))))</f>
        <v/>
      </c>
      <c r="W551" s="53" t="str">
        <f>IF(ISBLANK('Prediction Log'!$M551), "",IF(AND('Prediction Log'!$U551="Y", 'Prediction Log'!$V551="Y"), "Y", "N"))</f>
        <v/>
      </c>
      <c r="X551" s="54" t="str">
        <f>IF(ISBLANK('Prediction Log'!$M551),"",IF('Prediction Log'!$M551='Prediction Log'!$I551, "Y", "N"))</f>
        <v/>
      </c>
      <c r="Y551" s="54" t="str">
        <f>IF(ISBLANK('Prediction Log'!$M551), "", IF('Prediction Log'!$Z551="N", "N", "Y"))</f>
        <v/>
      </c>
      <c r="Z551" s="54" t="str">
        <f>IF(ISBLANK('Prediction Log'!$M551), "",IF('Prediction Log'!$I551&lt;&gt;'Prediction Log'!$M551, "Y",IF(AND('Prediction Log'!$E551&gt;0, 'Prediction Log'!$P551&gt;'Prediction Log'!$E551), "Y", IF(AND('Prediction Log'!$E551&lt;0, 'Prediction Log'!$P551&lt;'Prediction Log'!$E551), "Y", IF('Prediction Log'!$P551='Prediction Log'!$E551, "PUSH", "N")))))</f>
        <v/>
      </c>
      <c r="AA551" s="54" t="str">
        <f>IF(ISBLANK('Prediction Log'!$M551), "",IF(AND('Prediction Log'!$X551="Y", 'Prediction Log'!$Z551="Y"), "Y", "N"))</f>
        <v/>
      </c>
      <c r="AB551" s="53" t="str">
        <f>IF(ISBLANK('Prediction Log'!$M551), "",IF('Prediction Log'!$D551&gt;0, 'Prediction Log'!$P551-'Prediction Log'!$D551, IF('Prediction Log'!$D551&lt;0, -'Prediction Log'!$P551+'Prediction Log'!$D551, "NA")))</f>
        <v/>
      </c>
      <c r="AC551" s="53" t="str">
        <f>IF(ISBLANK('Prediction Log'!$M551), "",ABS('Prediction Log'!$AB551))</f>
        <v/>
      </c>
      <c r="AD551" s="54" t="str">
        <f>IF(ISBLANK('Prediction Log'!$M551), "",IF('Prediction Log'!$E551&gt;0, 'Prediction Log'!$P551-'Prediction Log'!$E551, IF('Prediction Log'!$E551&lt;0, -'Prediction Log'!$P551+'Prediction Log'!$E551, "NA")))</f>
        <v/>
      </c>
      <c r="AE551" s="54" t="str">
        <f>IF(ISBLANK('Prediction Log'!$M551), "",ABS('Prediction Log'!$AD551))</f>
        <v/>
      </c>
    </row>
    <row r="552" spans="1:31" x14ac:dyDescent="0.45">
      <c r="A552" t="str">
        <f>IF(ISBLANK(Games!$B552), "",Games!A552)</f>
        <v/>
      </c>
      <c r="B552" t="str">
        <f>IF(ISBLANK(Games!$B552), "",Games!B552)</f>
        <v/>
      </c>
      <c r="C552" t="str">
        <f>IF(ISBLANK(Games!$B552), "",Games!C552)</f>
        <v/>
      </c>
      <c r="D552" t="str">
        <f>IF(ISBLANK(Games!$B552), "",Games!D552)</f>
        <v/>
      </c>
      <c r="E552" t="str">
        <f>IF(ISBLANK(Games!$B552), "",Games!E552)</f>
        <v/>
      </c>
      <c r="F552" s="30">
        <f>'Calc - Win Probability'!N552</f>
        <v>0</v>
      </c>
      <c r="G552" s="28">
        <f>Games!H552</f>
        <v>0</v>
      </c>
      <c r="H552" s="64" t="str">
        <f>IF(ISBLANK(Games!B552), "", IF('Prediction Log'!$D552&lt;0, 'Prediction Log'!$B552, 'Prediction Log'!$C552))</f>
        <v/>
      </c>
      <c r="I552" s="60" t="str">
        <f>IF(ISBLANK(Games!$B552), "",Games!F552)</f>
        <v/>
      </c>
      <c r="J552" s="60" t="str">
        <f>IF('Prediction Log'!$F552&gt;0.5, 'Prediction Log'!$B552, IF('Prediction Log'!$F552&lt;0.5, 'Prediction Log'!$C552, "PICK"))</f>
        <v/>
      </c>
      <c r="K552" s="62" t="str">
        <f>IF(ISBLANK(Games!B552), "",IF('Prediction Log'!$J552='Prediction Log'!$B552, 'Prediction Log'!$F552, 1-'Prediction Log'!$F552))</f>
        <v/>
      </c>
      <c r="L552" s="28" t="str">
        <f>IF(ISBLANK(Games!$B552), "",Games!I552)</f>
        <v/>
      </c>
      <c r="P552" s="48" t="str">
        <f>IF(ISBLANK('Prediction Log'!$N552), "",'Prediction Log'!$O552-'Prediction Log'!$N552)</f>
        <v/>
      </c>
      <c r="Q552" s="55" t="str">
        <f>IF(ISBLANK('Prediction Log'!$N552), "",IF('Prediction Log'!$M552&lt;&gt;'Prediction Log'!$H552, "Y", IF(AND('Prediction Log'!$M552='Prediction Log'!$H552, ABS((-1*'Prediction Log'!$P552))&gt;ABS('Prediction Log'!$D552)), "Y", IF('Prediction Log'!$D552='Prediction Log'!$P552, "PUSH", "N"))))</f>
        <v/>
      </c>
      <c r="R552" s="56" t="str">
        <f>IF(ISBLANK('Prediction Log'!$M552), "",IF('Prediction Log'!$P552&lt;'Prediction Log'!$D552, "Y", IF('Prediction Log'!$P552='Prediction Log'!$D552, "PUSH", "N")))</f>
        <v/>
      </c>
      <c r="S552" s="56" t="str">
        <f>IF(ISBLANK('Prediction Log'!$M552), "",IF('Prediction Log'!$P552&lt;'Prediction Log'!$E552, "Y", IF('Prediction Log'!$P552='Prediction Log'!$E552, "PUSH", "N")))</f>
        <v/>
      </c>
      <c r="T552" s="66" t="str">
        <f>IF(ISBLANK('Prediction Log'!$M552), "",IF('Prediction Log'!$J552='Prediction Log'!$M552, "Y", "N"))</f>
        <v/>
      </c>
      <c r="U552" s="57" t="str">
        <f>IF(ISBLANK('Prediction Log'!$M552),"",IF('Prediction Log'!$M552='Prediction Log'!$H552, "Y", "N"))</f>
        <v/>
      </c>
      <c r="V552" s="52" t="str">
        <f>IF(ISBLANK('Prediction Log'!$M552), "",IF('Prediction Log'!$H552&lt;&gt;'Prediction Log'!$M552, "Y",IF(AND('Prediction Log'!$D552&gt;0, 'Prediction Log'!$P552&gt;'Prediction Log'!$D552), "Y", IF(AND('Prediction Log'!$D552&lt;0, 'Prediction Log'!$P552&lt;'Prediction Log'!$D552), "Y", IF('Prediction Log'!$P552='Prediction Log'!$D552, "PUSH", "N")))))</f>
        <v/>
      </c>
      <c r="W552" s="53" t="str">
        <f>IF(ISBLANK('Prediction Log'!$M552), "",IF(AND('Prediction Log'!$U552="Y", 'Prediction Log'!$V552="Y"), "Y", "N"))</f>
        <v/>
      </c>
      <c r="X552" s="54" t="str">
        <f>IF(ISBLANK('Prediction Log'!$M552),"",IF('Prediction Log'!$M552='Prediction Log'!$I552, "Y", "N"))</f>
        <v/>
      </c>
      <c r="Y552" s="54" t="str">
        <f>IF(ISBLANK('Prediction Log'!$M552), "", IF('Prediction Log'!$Z552="N", "N", "Y"))</f>
        <v/>
      </c>
      <c r="Z552" s="54" t="str">
        <f>IF(ISBLANK('Prediction Log'!$M552), "",IF('Prediction Log'!$I552&lt;&gt;'Prediction Log'!$M552, "Y",IF(AND('Prediction Log'!$E552&gt;0, 'Prediction Log'!$P552&gt;'Prediction Log'!$E552), "Y", IF(AND('Prediction Log'!$E552&lt;0, 'Prediction Log'!$P552&lt;'Prediction Log'!$E552), "Y", IF('Prediction Log'!$P552='Prediction Log'!$E552, "PUSH", "N")))))</f>
        <v/>
      </c>
      <c r="AA552" s="54" t="str">
        <f>IF(ISBLANK('Prediction Log'!$M552), "",IF(AND('Prediction Log'!$X552="Y", 'Prediction Log'!$Z552="Y"), "Y", "N"))</f>
        <v/>
      </c>
      <c r="AB552" s="53" t="str">
        <f>IF(ISBLANK('Prediction Log'!$M552), "",IF('Prediction Log'!$D552&gt;0, 'Prediction Log'!$P552-'Prediction Log'!$D552, IF('Prediction Log'!$D552&lt;0, -'Prediction Log'!$P552+'Prediction Log'!$D552, "NA")))</f>
        <v/>
      </c>
      <c r="AC552" s="53" t="str">
        <f>IF(ISBLANK('Prediction Log'!$M552), "",ABS('Prediction Log'!$AB552))</f>
        <v/>
      </c>
      <c r="AD552" s="54" t="str">
        <f>IF(ISBLANK('Prediction Log'!$M552), "",IF('Prediction Log'!$E552&gt;0, 'Prediction Log'!$P552-'Prediction Log'!$E552, IF('Prediction Log'!$E552&lt;0, -'Prediction Log'!$P552+'Prediction Log'!$E552, "NA")))</f>
        <v/>
      </c>
      <c r="AE552" s="54" t="str">
        <f>IF(ISBLANK('Prediction Log'!$M552), "",ABS('Prediction Log'!$AD552))</f>
        <v/>
      </c>
    </row>
    <row r="553" spans="1:31" x14ac:dyDescent="0.45">
      <c r="A553" t="str">
        <f>IF(ISBLANK(Games!$B553), "",Games!A553)</f>
        <v/>
      </c>
      <c r="B553" t="str">
        <f>IF(ISBLANK(Games!$B553), "",Games!B553)</f>
        <v/>
      </c>
      <c r="C553" t="str">
        <f>IF(ISBLANK(Games!$B553), "",Games!C553)</f>
        <v/>
      </c>
      <c r="D553" t="str">
        <f>IF(ISBLANK(Games!$B553), "",Games!D553)</f>
        <v/>
      </c>
      <c r="E553" t="str">
        <f>IF(ISBLANK(Games!$B553), "",Games!E553)</f>
        <v/>
      </c>
      <c r="F553" s="30">
        <f>'Calc - Win Probability'!N553</f>
        <v>0</v>
      </c>
      <c r="G553" s="28">
        <f>Games!H553</f>
        <v>0</v>
      </c>
      <c r="H553" s="64" t="str">
        <f>IF(ISBLANK(Games!B553), "", IF('Prediction Log'!$D553&lt;0, 'Prediction Log'!$B553, 'Prediction Log'!$C553))</f>
        <v/>
      </c>
      <c r="I553" s="60" t="str">
        <f>IF(ISBLANK(Games!$B553), "",Games!F553)</f>
        <v/>
      </c>
      <c r="J553" s="60" t="str">
        <f>IF('Prediction Log'!$F553&gt;0.5, 'Prediction Log'!$B553, IF('Prediction Log'!$F553&lt;0.5, 'Prediction Log'!$C553, "PICK"))</f>
        <v/>
      </c>
      <c r="K553" s="62" t="str">
        <f>IF(ISBLANK(Games!B553), "",IF('Prediction Log'!$J553='Prediction Log'!$B553, 'Prediction Log'!$F553, 1-'Prediction Log'!$F553))</f>
        <v/>
      </c>
      <c r="L553" s="28" t="str">
        <f>IF(ISBLANK(Games!$B553), "",Games!I553)</f>
        <v/>
      </c>
      <c r="P553" s="48" t="str">
        <f>IF(ISBLANK('Prediction Log'!$N553), "",'Prediction Log'!$O553-'Prediction Log'!$N553)</f>
        <v/>
      </c>
      <c r="Q553" s="55" t="str">
        <f>IF(ISBLANK('Prediction Log'!$N553), "",IF('Prediction Log'!$M553&lt;&gt;'Prediction Log'!$H553, "Y", IF(AND('Prediction Log'!$M553='Prediction Log'!$H553, ABS((-1*'Prediction Log'!$P553))&gt;ABS('Prediction Log'!$D553)), "Y", IF('Prediction Log'!$D553='Prediction Log'!$P553, "PUSH", "N"))))</f>
        <v/>
      </c>
      <c r="R553" s="56" t="str">
        <f>IF(ISBLANK('Prediction Log'!$M553), "",IF('Prediction Log'!$P553&lt;'Prediction Log'!$D553, "Y", IF('Prediction Log'!$P553='Prediction Log'!$D553, "PUSH", "N")))</f>
        <v/>
      </c>
      <c r="S553" s="56" t="str">
        <f>IF(ISBLANK('Prediction Log'!$M553), "",IF('Prediction Log'!$P553&lt;'Prediction Log'!$E553, "Y", IF('Prediction Log'!$P553='Prediction Log'!$E553, "PUSH", "N")))</f>
        <v/>
      </c>
      <c r="T553" s="66" t="str">
        <f>IF(ISBLANK('Prediction Log'!$M553), "",IF('Prediction Log'!$J553='Prediction Log'!$M553, "Y", "N"))</f>
        <v/>
      </c>
      <c r="U553" s="57" t="str">
        <f>IF(ISBLANK('Prediction Log'!$M553),"",IF('Prediction Log'!$M553='Prediction Log'!$H553, "Y", "N"))</f>
        <v/>
      </c>
      <c r="V553" s="52" t="str">
        <f>IF(ISBLANK('Prediction Log'!$M553), "",IF('Prediction Log'!$H553&lt;&gt;'Prediction Log'!$M553, "Y",IF(AND('Prediction Log'!$D553&gt;0, 'Prediction Log'!$P553&gt;'Prediction Log'!$D553), "Y", IF(AND('Prediction Log'!$D553&lt;0, 'Prediction Log'!$P553&lt;'Prediction Log'!$D553), "Y", IF('Prediction Log'!$P553='Prediction Log'!$D553, "PUSH", "N")))))</f>
        <v/>
      </c>
      <c r="W553" s="53" t="str">
        <f>IF(ISBLANK('Prediction Log'!$M553), "",IF(AND('Prediction Log'!$U553="Y", 'Prediction Log'!$V553="Y"), "Y", "N"))</f>
        <v/>
      </c>
      <c r="X553" s="54" t="str">
        <f>IF(ISBLANK('Prediction Log'!$M553),"",IF('Prediction Log'!$M553='Prediction Log'!$I553, "Y", "N"))</f>
        <v/>
      </c>
      <c r="Y553" s="54" t="str">
        <f>IF(ISBLANK('Prediction Log'!$M553), "", IF('Prediction Log'!$Z553="N", "N", "Y"))</f>
        <v/>
      </c>
      <c r="Z553" s="54" t="str">
        <f>IF(ISBLANK('Prediction Log'!$M553), "",IF('Prediction Log'!$I553&lt;&gt;'Prediction Log'!$M553, "Y",IF(AND('Prediction Log'!$E553&gt;0, 'Prediction Log'!$P553&gt;'Prediction Log'!$E553), "Y", IF(AND('Prediction Log'!$E553&lt;0, 'Prediction Log'!$P553&lt;'Prediction Log'!$E553), "Y", IF('Prediction Log'!$P553='Prediction Log'!$E553, "PUSH", "N")))))</f>
        <v/>
      </c>
      <c r="AA553" s="54" t="str">
        <f>IF(ISBLANK('Prediction Log'!$M553), "",IF(AND('Prediction Log'!$X553="Y", 'Prediction Log'!$Z553="Y"), "Y", "N"))</f>
        <v/>
      </c>
      <c r="AB553" s="53" t="str">
        <f>IF(ISBLANK('Prediction Log'!$M553), "",IF('Prediction Log'!$D553&gt;0, 'Prediction Log'!$P553-'Prediction Log'!$D553, IF('Prediction Log'!$D553&lt;0, -'Prediction Log'!$P553+'Prediction Log'!$D553, "NA")))</f>
        <v/>
      </c>
      <c r="AC553" s="53" t="str">
        <f>IF(ISBLANK('Prediction Log'!$M553), "",ABS('Prediction Log'!$AB553))</f>
        <v/>
      </c>
      <c r="AD553" s="54" t="str">
        <f>IF(ISBLANK('Prediction Log'!$M553), "",IF('Prediction Log'!$E553&gt;0, 'Prediction Log'!$P553-'Prediction Log'!$E553, IF('Prediction Log'!$E553&lt;0, -'Prediction Log'!$P553+'Prediction Log'!$E553, "NA")))</f>
        <v/>
      </c>
      <c r="AE553" s="54" t="str">
        <f>IF(ISBLANK('Prediction Log'!$M553), "",ABS('Prediction Log'!$AD553))</f>
        <v/>
      </c>
    </row>
    <row r="554" spans="1:31" x14ac:dyDescent="0.45">
      <c r="A554" t="str">
        <f>IF(ISBLANK(Games!$B554), "",Games!A554)</f>
        <v/>
      </c>
      <c r="B554" t="str">
        <f>IF(ISBLANK(Games!$B554), "",Games!B554)</f>
        <v/>
      </c>
      <c r="C554" t="str">
        <f>IF(ISBLANK(Games!$B554), "",Games!C554)</f>
        <v/>
      </c>
      <c r="D554" t="str">
        <f>IF(ISBLANK(Games!$B554), "",Games!D554)</f>
        <v/>
      </c>
      <c r="E554" t="str">
        <f>IF(ISBLANK(Games!$B554), "",Games!E554)</f>
        <v/>
      </c>
      <c r="F554" s="30">
        <f>'Calc - Win Probability'!N554</f>
        <v>0</v>
      </c>
      <c r="G554" s="28">
        <f>Games!H554</f>
        <v>0</v>
      </c>
      <c r="H554" s="64" t="str">
        <f>IF(ISBLANK(Games!B554), "", IF('Prediction Log'!$D554&lt;0, 'Prediction Log'!$B554, 'Prediction Log'!$C554))</f>
        <v/>
      </c>
      <c r="I554" s="60" t="str">
        <f>IF(ISBLANK(Games!$B554), "",Games!F554)</f>
        <v/>
      </c>
      <c r="J554" s="60" t="str">
        <f>IF('Prediction Log'!$F554&gt;0.5, 'Prediction Log'!$B554, IF('Prediction Log'!$F554&lt;0.5, 'Prediction Log'!$C554, "PICK"))</f>
        <v/>
      </c>
      <c r="K554" s="62" t="str">
        <f>IF(ISBLANK(Games!B554), "",IF('Prediction Log'!$J554='Prediction Log'!$B554, 'Prediction Log'!$F554, 1-'Prediction Log'!$F554))</f>
        <v/>
      </c>
      <c r="L554" s="28" t="str">
        <f>IF(ISBLANK(Games!$B554), "",Games!I554)</f>
        <v/>
      </c>
      <c r="P554" s="48" t="str">
        <f>IF(ISBLANK('Prediction Log'!$N554), "",'Prediction Log'!$O554-'Prediction Log'!$N554)</f>
        <v/>
      </c>
      <c r="Q554" s="55" t="str">
        <f>IF(ISBLANK('Prediction Log'!$N554), "",IF('Prediction Log'!$M554&lt;&gt;'Prediction Log'!$H554, "Y", IF(AND('Prediction Log'!$M554='Prediction Log'!$H554, ABS((-1*'Prediction Log'!$P554))&gt;ABS('Prediction Log'!$D554)), "Y", IF('Prediction Log'!$D554='Prediction Log'!$P554, "PUSH", "N"))))</f>
        <v/>
      </c>
      <c r="R554" s="56" t="str">
        <f>IF(ISBLANK('Prediction Log'!$M554), "",IF('Prediction Log'!$P554&lt;'Prediction Log'!$D554, "Y", IF('Prediction Log'!$P554='Prediction Log'!$D554, "PUSH", "N")))</f>
        <v/>
      </c>
      <c r="S554" s="56" t="str">
        <f>IF(ISBLANK('Prediction Log'!$M554), "",IF('Prediction Log'!$P554&lt;'Prediction Log'!$E554, "Y", IF('Prediction Log'!$P554='Prediction Log'!$E554, "PUSH", "N")))</f>
        <v/>
      </c>
      <c r="T554" s="66" t="str">
        <f>IF(ISBLANK('Prediction Log'!$M554), "",IF('Prediction Log'!$J554='Prediction Log'!$M554, "Y", "N"))</f>
        <v/>
      </c>
      <c r="U554" s="57" t="str">
        <f>IF(ISBLANK('Prediction Log'!$M554),"",IF('Prediction Log'!$M554='Prediction Log'!$H554, "Y", "N"))</f>
        <v/>
      </c>
      <c r="V554" s="52" t="str">
        <f>IF(ISBLANK('Prediction Log'!$M554), "",IF('Prediction Log'!$H554&lt;&gt;'Prediction Log'!$M554, "Y",IF(AND('Prediction Log'!$D554&gt;0, 'Prediction Log'!$P554&gt;'Prediction Log'!$D554), "Y", IF(AND('Prediction Log'!$D554&lt;0, 'Prediction Log'!$P554&lt;'Prediction Log'!$D554), "Y", IF('Prediction Log'!$P554='Prediction Log'!$D554, "PUSH", "N")))))</f>
        <v/>
      </c>
      <c r="W554" s="53" t="str">
        <f>IF(ISBLANK('Prediction Log'!$M554), "",IF(AND('Prediction Log'!$U554="Y", 'Prediction Log'!$V554="Y"), "Y", "N"))</f>
        <v/>
      </c>
      <c r="X554" s="54" t="str">
        <f>IF(ISBLANK('Prediction Log'!$M554),"",IF('Prediction Log'!$M554='Prediction Log'!$I554, "Y", "N"))</f>
        <v/>
      </c>
      <c r="Y554" s="54" t="str">
        <f>IF(ISBLANK('Prediction Log'!$M554), "", IF('Prediction Log'!$Z554="N", "N", "Y"))</f>
        <v/>
      </c>
      <c r="Z554" s="54" t="str">
        <f>IF(ISBLANK('Prediction Log'!$M554), "",IF('Prediction Log'!$I554&lt;&gt;'Prediction Log'!$M554, "Y",IF(AND('Prediction Log'!$E554&gt;0, 'Prediction Log'!$P554&gt;'Prediction Log'!$E554), "Y", IF(AND('Prediction Log'!$E554&lt;0, 'Prediction Log'!$P554&lt;'Prediction Log'!$E554), "Y", IF('Prediction Log'!$P554='Prediction Log'!$E554, "PUSH", "N")))))</f>
        <v/>
      </c>
      <c r="AA554" s="54" t="str">
        <f>IF(ISBLANK('Prediction Log'!$M554), "",IF(AND('Prediction Log'!$X554="Y", 'Prediction Log'!$Z554="Y"), "Y", "N"))</f>
        <v/>
      </c>
      <c r="AB554" s="53" t="str">
        <f>IF(ISBLANK('Prediction Log'!$M554), "",IF('Prediction Log'!$D554&gt;0, 'Prediction Log'!$P554-'Prediction Log'!$D554, IF('Prediction Log'!$D554&lt;0, -'Prediction Log'!$P554+'Prediction Log'!$D554, "NA")))</f>
        <v/>
      </c>
      <c r="AC554" s="53" t="str">
        <f>IF(ISBLANK('Prediction Log'!$M554), "",ABS('Prediction Log'!$AB554))</f>
        <v/>
      </c>
      <c r="AD554" s="54" t="str">
        <f>IF(ISBLANK('Prediction Log'!$M554), "",IF('Prediction Log'!$E554&gt;0, 'Prediction Log'!$P554-'Prediction Log'!$E554, IF('Prediction Log'!$E554&lt;0, -'Prediction Log'!$P554+'Prediction Log'!$E554, "NA")))</f>
        <v/>
      </c>
      <c r="AE554" s="54" t="str">
        <f>IF(ISBLANK('Prediction Log'!$M554), "",ABS('Prediction Log'!$AD554))</f>
        <v/>
      </c>
    </row>
    <row r="555" spans="1:31" x14ac:dyDescent="0.45">
      <c r="A555" t="str">
        <f>IF(ISBLANK(Games!$B555), "",Games!A555)</f>
        <v/>
      </c>
      <c r="B555" t="str">
        <f>IF(ISBLANK(Games!$B555), "",Games!B555)</f>
        <v/>
      </c>
      <c r="C555" t="str">
        <f>IF(ISBLANK(Games!$B555), "",Games!C555)</f>
        <v/>
      </c>
      <c r="D555" t="str">
        <f>IF(ISBLANK(Games!$B555), "",Games!D555)</f>
        <v/>
      </c>
      <c r="E555" t="str">
        <f>IF(ISBLANK(Games!$B555), "",Games!E555)</f>
        <v/>
      </c>
      <c r="F555" s="30">
        <f>'Calc - Win Probability'!N555</f>
        <v>0</v>
      </c>
      <c r="G555" s="28">
        <f>Games!H555</f>
        <v>0</v>
      </c>
      <c r="H555" s="64" t="str">
        <f>IF(ISBLANK(Games!B555), "", IF('Prediction Log'!$D555&lt;0, 'Prediction Log'!$B555, 'Prediction Log'!$C555))</f>
        <v/>
      </c>
      <c r="I555" s="60" t="str">
        <f>IF(ISBLANK(Games!$B555), "",Games!F555)</f>
        <v/>
      </c>
      <c r="J555" s="60" t="str">
        <f>IF('Prediction Log'!$F555&gt;0.5, 'Prediction Log'!$B555, IF('Prediction Log'!$F555&lt;0.5, 'Prediction Log'!$C555, "PICK"))</f>
        <v/>
      </c>
      <c r="K555" s="62" t="str">
        <f>IF(ISBLANK(Games!B555), "",IF('Prediction Log'!$J555='Prediction Log'!$B555, 'Prediction Log'!$F555, 1-'Prediction Log'!$F555))</f>
        <v/>
      </c>
      <c r="L555" s="28" t="str">
        <f>IF(ISBLANK(Games!$B555), "",Games!I555)</f>
        <v/>
      </c>
      <c r="P555" s="48" t="str">
        <f>IF(ISBLANK('Prediction Log'!$N555), "",'Prediction Log'!$O555-'Prediction Log'!$N555)</f>
        <v/>
      </c>
      <c r="Q555" s="55" t="str">
        <f>IF(ISBLANK('Prediction Log'!$N555), "",IF('Prediction Log'!$M555&lt;&gt;'Prediction Log'!$H555, "Y", IF(AND('Prediction Log'!$M555='Prediction Log'!$H555, ABS((-1*'Prediction Log'!$P555))&gt;ABS('Prediction Log'!$D555)), "Y", IF('Prediction Log'!$D555='Prediction Log'!$P555, "PUSH", "N"))))</f>
        <v/>
      </c>
      <c r="R555" s="56" t="str">
        <f>IF(ISBLANK('Prediction Log'!$M555), "",IF('Prediction Log'!$P555&lt;'Prediction Log'!$D555, "Y", IF('Prediction Log'!$P555='Prediction Log'!$D555, "PUSH", "N")))</f>
        <v/>
      </c>
      <c r="S555" s="56" t="str">
        <f>IF(ISBLANK('Prediction Log'!$M555), "",IF('Prediction Log'!$P555&lt;'Prediction Log'!$E555, "Y", IF('Prediction Log'!$P555='Prediction Log'!$E555, "PUSH", "N")))</f>
        <v/>
      </c>
      <c r="T555" s="66" t="str">
        <f>IF(ISBLANK('Prediction Log'!$M555), "",IF('Prediction Log'!$J555='Prediction Log'!$M555, "Y", "N"))</f>
        <v/>
      </c>
      <c r="U555" s="57" t="str">
        <f>IF(ISBLANK('Prediction Log'!$M555),"",IF('Prediction Log'!$M555='Prediction Log'!$H555, "Y", "N"))</f>
        <v/>
      </c>
      <c r="V555" s="52" t="str">
        <f>IF(ISBLANK('Prediction Log'!$M555), "",IF('Prediction Log'!$H555&lt;&gt;'Prediction Log'!$M555, "Y",IF(AND('Prediction Log'!$D555&gt;0, 'Prediction Log'!$P555&gt;'Prediction Log'!$D555), "Y", IF(AND('Prediction Log'!$D555&lt;0, 'Prediction Log'!$P555&lt;'Prediction Log'!$D555), "Y", IF('Prediction Log'!$P555='Prediction Log'!$D555, "PUSH", "N")))))</f>
        <v/>
      </c>
      <c r="W555" s="53" t="str">
        <f>IF(ISBLANK('Prediction Log'!$M555), "",IF(AND('Prediction Log'!$U555="Y", 'Prediction Log'!$V555="Y"), "Y", "N"))</f>
        <v/>
      </c>
      <c r="X555" s="54" t="str">
        <f>IF(ISBLANK('Prediction Log'!$M555),"",IF('Prediction Log'!$M555='Prediction Log'!$I555, "Y", "N"))</f>
        <v/>
      </c>
      <c r="Y555" s="54" t="str">
        <f>IF(ISBLANK('Prediction Log'!$M555), "", IF('Prediction Log'!$Z555="N", "N", "Y"))</f>
        <v/>
      </c>
      <c r="Z555" s="54" t="str">
        <f>IF(ISBLANK('Prediction Log'!$M555), "",IF('Prediction Log'!$I555&lt;&gt;'Prediction Log'!$M555, "Y",IF(AND('Prediction Log'!$E555&gt;0, 'Prediction Log'!$P555&gt;'Prediction Log'!$E555), "Y", IF(AND('Prediction Log'!$E555&lt;0, 'Prediction Log'!$P555&lt;'Prediction Log'!$E555), "Y", IF('Prediction Log'!$P555='Prediction Log'!$E555, "PUSH", "N")))))</f>
        <v/>
      </c>
      <c r="AA555" s="54" t="str">
        <f>IF(ISBLANK('Prediction Log'!$M555), "",IF(AND('Prediction Log'!$X555="Y", 'Prediction Log'!$Z555="Y"), "Y", "N"))</f>
        <v/>
      </c>
      <c r="AB555" s="53" t="str">
        <f>IF(ISBLANK('Prediction Log'!$M555), "",IF('Prediction Log'!$D555&gt;0, 'Prediction Log'!$P555-'Prediction Log'!$D555, IF('Prediction Log'!$D555&lt;0, -'Prediction Log'!$P555+'Prediction Log'!$D555, "NA")))</f>
        <v/>
      </c>
      <c r="AC555" s="53" t="str">
        <f>IF(ISBLANK('Prediction Log'!$M555), "",ABS('Prediction Log'!$AB555))</f>
        <v/>
      </c>
      <c r="AD555" s="54" t="str">
        <f>IF(ISBLANK('Prediction Log'!$M555), "",IF('Prediction Log'!$E555&gt;0, 'Prediction Log'!$P555-'Prediction Log'!$E555, IF('Prediction Log'!$E555&lt;0, -'Prediction Log'!$P555+'Prediction Log'!$E555, "NA")))</f>
        <v/>
      </c>
      <c r="AE555" s="54" t="str">
        <f>IF(ISBLANK('Prediction Log'!$M555), "",ABS('Prediction Log'!$AD555))</f>
        <v/>
      </c>
    </row>
    <row r="556" spans="1:31" x14ac:dyDescent="0.45">
      <c r="A556" t="str">
        <f>IF(ISBLANK(Games!$B556), "",Games!A556)</f>
        <v/>
      </c>
      <c r="B556" t="str">
        <f>IF(ISBLANK(Games!$B556), "",Games!B556)</f>
        <v/>
      </c>
      <c r="C556" t="str">
        <f>IF(ISBLANK(Games!$B556), "",Games!C556)</f>
        <v/>
      </c>
      <c r="D556" t="str">
        <f>IF(ISBLANK(Games!$B556), "",Games!D556)</f>
        <v/>
      </c>
      <c r="E556" t="str">
        <f>IF(ISBLANK(Games!$B556), "",Games!E556)</f>
        <v/>
      </c>
      <c r="F556" s="30">
        <f>'Calc - Win Probability'!N556</f>
        <v>0</v>
      </c>
      <c r="G556" s="28">
        <f>Games!H556</f>
        <v>0</v>
      </c>
      <c r="H556" s="64" t="str">
        <f>IF(ISBLANK(Games!B556), "", IF('Prediction Log'!$D556&lt;0, 'Prediction Log'!$B556, 'Prediction Log'!$C556))</f>
        <v/>
      </c>
      <c r="I556" s="60" t="str">
        <f>IF(ISBLANK(Games!$B556), "",Games!F556)</f>
        <v/>
      </c>
      <c r="J556" s="60" t="str">
        <f>IF('Prediction Log'!$F556&gt;0.5, 'Prediction Log'!$B556, IF('Prediction Log'!$F556&lt;0.5, 'Prediction Log'!$C556, "PICK"))</f>
        <v/>
      </c>
      <c r="K556" s="62" t="str">
        <f>IF(ISBLANK(Games!B556), "",IF('Prediction Log'!$J556='Prediction Log'!$B556, 'Prediction Log'!$F556, 1-'Prediction Log'!$F556))</f>
        <v/>
      </c>
      <c r="L556" s="28" t="str">
        <f>IF(ISBLANK(Games!$B556), "",Games!I556)</f>
        <v/>
      </c>
      <c r="P556" s="48" t="str">
        <f>IF(ISBLANK('Prediction Log'!$N556), "",'Prediction Log'!$O556-'Prediction Log'!$N556)</f>
        <v/>
      </c>
      <c r="Q556" s="55" t="str">
        <f>IF(ISBLANK('Prediction Log'!$N556), "",IF('Prediction Log'!$M556&lt;&gt;'Prediction Log'!$H556, "Y", IF(AND('Prediction Log'!$M556='Prediction Log'!$H556, ABS((-1*'Prediction Log'!$P556))&gt;ABS('Prediction Log'!$D556)), "Y", IF('Prediction Log'!$D556='Prediction Log'!$P556, "PUSH", "N"))))</f>
        <v/>
      </c>
      <c r="R556" s="56" t="str">
        <f>IF(ISBLANK('Prediction Log'!$M556), "",IF('Prediction Log'!$P556&lt;'Prediction Log'!$D556, "Y", IF('Prediction Log'!$P556='Prediction Log'!$D556, "PUSH", "N")))</f>
        <v/>
      </c>
      <c r="S556" s="56" t="str">
        <f>IF(ISBLANK('Prediction Log'!$M556), "",IF('Prediction Log'!$P556&lt;'Prediction Log'!$E556, "Y", IF('Prediction Log'!$P556='Prediction Log'!$E556, "PUSH", "N")))</f>
        <v/>
      </c>
      <c r="T556" s="66" t="str">
        <f>IF(ISBLANK('Prediction Log'!$M556), "",IF('Prediction Log'!$J556='Prediction Log'!$M556, "Y", "N"))</f>
        <v/>
      </c>
      <c r="U556" s="57" t="str">
        <f>IF(ISBLANK('Prediction Log'!$M556),"",IF('Prediction Log'!$M556='Prediction Log'!$H556, "Y", "N"))</f>
        <v/>
      </c>
      <c r="V556" s="52" t="str">
        <f>IF(ISBLANK('Prediction Log'!$M556), "",IF('Prediction Log'!$H556&lt;&gt;'Prediction Log'!$M556, "Y",IF(AND('Prediction Log'!$D556&gt;0, 'Prediction Log'!$P556&gt;'Prediction Log'!$D556), "Y", IF(AND('Prediction Log'!$D556&lt;0, 'Prediction Log'!$P556&lt;'Prediction Log'!$D556), "Y", IF('Prediction Log'!$P556='Prediction Log'!$D556, "PUSH", "N")))))</f>
        <v/>
      </c>
      <c r="W556" s="53" t="str">
        <f>IF(ISBLANK('Prediction Log'!$M556), "",IF(AND('Prediction Log'!$U556="Y", 'Prediction Log'!$V556="Y"), "Y", "N"))</f>
        <v/>
      </c>
      <c r="X556" s="54" t="str">
        <f>IF(ISBLANK('Prediction Log'!$M556),"",IF('Prediction Log'!$M556='Prediction Log'!$I556, "Y", "N"))</f>
        <v/>
      </c>
      <c r="Y556" s="54" t="str">
        <f>IF(ISBLANK('Prediction Log'!$M556), "", IF('Prediction Log'!$Z556="N", "N", "Y"))</f>
        <v/>
      </c>
      <c r="Z556" s="54" t="str">
        <f>IF(ISBLANK('Prediction Log'!$M556), "",IF('Prediction Log'!$I556&lt;&gt;'Prediction Log'!$M556, "Y",IF(AND('Prediction Log'!$E556&gt;0, 'Prediction Log'!$P556&gt;'Prediction Log'!$E556), "Y", IF(AND('Prediction Log'!$E556&lt;0, 'Prediction Log'!$P556&lt;'Prediction Log'!$E556), "Y", IF('Prediction Log'!$P556='Prediction Log'!$E556, "PUSH", "N")))))</f>
        <v/>
      </c>
      <c r="AA556" s="54" t="str">
        <f>IF(ISBLANK('Prediction Log'!$M556), "",IF(AND('Prediction Log'!$X556="Y", 'Prediction Log'!$Z556="Y"), "Y", "N"))</f>
        <v/>
      </c>
      <c r="AB556" s="53" t="str">
        <f>IF(ISBLANK('Prediction Log'!$M556), "",IF('Prediction Log'!$D556&gt;0, 'Prediction Log'!$P556-'Prediction Log'!$D556, IF('Prediction Log'!$D556&lt;0, -'Prediction Log'!$P556+'Prediction Log'!$D556, "NA")))</f>
        <v/>
      </c>
      <c r="AC556" s="53" t="str">
        <f>IF(ISBLANK('Prediction Log'!$M556), "",ABS('Prediction Log'!$AB556))</f>
        <v/>
      </c>
      <c r="AD556" s="54" t="str">
        <f>IF(ISBLANK('Prediction Log'!$M556), "",IF('Prediction Log'!$E556&gt;0, 'Prediction Log'!$P556-'Prediction Log'!$E556, IF('Prediction Log'!$E556&lt;0, -'Prediction Log'!$P556+'Prediction Log'!$E556, "NA")))</f>
        <v/>
      </c>
      <c r="AE556" s="54" t="str">
        <f>IF(ISBLANK('Prediction Log'!$M556), "",ABS('Prediction Log'!$AD556))</f>
        <v/>
      </c>
    </row>
    <row r="557" spans="1:31" x14ac:dyDescent="0.45">
      <c r="A557" t="str">
        <f>IF(ISBLANK(Games!$B557), "",Games!A557)</f>
        <v/>
      </c>
      <c r="B557" t="str">
        <f>IF(ISBLANK(Games!$B557), "",Games!B557)</f>
        <v/>
      </c>
      <c r="C557" t="str">
        <f>IF(ISBLANK(Games!$B557), "",Games!C557)</f>
        <v/>
      </c>
      <c r="D557" t="str">
        <f>IF(ISBLANK(Games!$B557), "",Games!D557)</f>
        <v/>
      </c>
      <c r="E557" t="str">
        <f>IF(ISBLANK(Games!$B557), "",Games!E557)</f>
        <v/>
      </c>
      <c r="F557" s="30">
        <f>'Calc - Win Probability'!N557</f>
        <v>0</v>
      </c>
      <c r="G557" s="28">
        <f>Games!H557</f>
        <v>0</v>
      </c>
      <c r="H557" s="64" t="str">
        <f>IF(ISBLANK(Games!B557), "", IF('Prediction Log'!$D557&lt;0, 'Prediction Log'!$B557, 'Prediction Log'!$C557))</f>
        <v/>
      </c>
      <c r="I557" s="60" t="str">
        <f>IF(ISBLANK(Games!$B557), "",Games!F557)</f>
        <v/>
      </c>
      <c r="J557" s="60" t="str">
        <f>IF('Prediction Log'!$F557&gt;0.5, 'Prediction Log'!$B557, IF('Prediction Log'!$F557&lt;0.5, 'Prediction Log'!$C557, "PICK"))</f>
        <v/>
      </c>
      <c r="K557" s="62" t="str">
        <f>IF(ISBLANK(Games!B557), "",IF('Prediction Log'!$J557='Prediction Log'!$B557, 'Prediction Log'!$F557, 1-'Prediction Log'!$F557))</f>
        <v/>
      </c>
      <c r="L557" s="28" t="str">
        <f>IF(ISBLANK(Games!$B557), "",Games!I557)</f>
        <v/>
      </c>
      <c r="P557" s="48" t="str">
        <f>IF(ISBLANK('Prediction Log'!$N557), "",'Prediction Log'!$O557-'Prediction Log'!$N557)</f>
        <v/>
      </c>
      <c r="Q557" s="55" t="str">
        <f>IF(ISBLANK('Prediction Log'!$N557), "",IF('Prediction Log'!$M557&lt;&gt;'Prediction Log'!$H557, "Y", IF(AND('Prediction Log'!$M557='Prediction Log'!$H557, ABS((-1*'Prediction Log'!$P557))&gt;ABS('Prediction Log'!$D557)), "Y", IF('Prediction Log'!$D557='Prediction Log'!$P557, "PUSH", "N"))))</f>
        <v/>
      </c>
      <c r="R557" s="56" t="str">
        <f>IF(ISBLANK('Prediction Log'!$M557), "",IF('Prediction Log'!$P557&lt;'Prediction Log'!$D557, "Y", IF('Prediction Log'!$P557='Prediction Log'!$D557, "PUSH", "N")))</f>
        <v/>
      </c>
      <c r="S557" s="56" t="str">
        <f>IF(ISBLANK('Prediction Log'!$M557), "",IF('Prediction Log'!$P557&lt;'Prediction Log'!$E557, "Y", IF('Prediction Log'!$P557='Prediction Log'!$E557, "PUSH", "N")))</f>
        <v/>
      </c>
      <c r="T557" s="66" t="str">
        <f>IF(ISBLANK('Prediction Log'!$M557), "",IF('Prediction Log'!$J557='Prediction Log'!$M557, "Y", "N"))</f>
        <v/>
      </c>
      <c r="U557" s="57" t="str">
        <f>IF(ISBLANK('Prediction Log'!$M557),"",IF('Prediction Log'!$M557='Prediction Log'!$H557, "Y", "N"))</f>
        <v/>
      </c>
      <c r="V557" s="52" t="str">
        <f>IF(ISBLANK('Prediction Log'!$M557), "",IF('Prediction Log'!$H557&lt;&gt;'Prediction Log'!$M557, "Y",IF(AND('Prediction Log'!$D557&gt;0, 'Prediction Log'!$P557&gt;'Prediction Log'!$D557), "Y", IF(AND('Prediction Log'!$D557&lt;0, 'Prediction Log'!$P557&lt;'Prediction Log'!$D557), "Y", IF('Prediction Log'!$P557='Prediction Log'!$D557, "PUSH", "N")))))</f>
        <v/>
      </c>
      <c r="W557" s="53" t="str">
        <f>IF(ISBLANK('Prediction Log'!$M557), "",IF(AND('Prediction Log'!$U557="Y", 'Prediction Log'!$V557="Y"), "Y", "N"))</f>
        <v/>
      </c>
      <c r="X557" s="54" t="str">
        <f>IF(ISBLANK('Prediction Log'!$M557),"",IF('Prediction Log'!$M557='Prediction Log'!$I557, "Y", "N"))</f>
        <v/>
      </c>
      <c r="Y557" s="54" t="str">
        <f>IF(ISBLANK('Prediction Log'!$M557), "", IF('Prediction Log'!$Z557="N", "N", "Y"))</f>
        <v/>
      </c>
      <c r="Z557" s="54" t="str">
        <f>IF(ISBLANK('Prediction Log'!$M557), "",IF('Prediction Log'!$I557&lt;&gt;'Prediction Log'!$M557, "Y",IF(AND('Prediction Log'!$E557&gt;0, 'Prediction Log'!$P557&gt;'Prediction Log'!$E557), "Y", IF(AND('Prediction Log'!$E557&lt;0, 'Prediction Log'!$P557&lt;'Prediction Log'!$E557), "Y", IF('Prediction Log'!$P557='Prediction Log'!$E557, "PUSH", "N")))))</f>
        <v/>
      </c>
      <c r="AA557" s="54" t="str">
        <f>IF(ISBLANK('Prediction Log'!$M557), "",IF(AND('Prediction Log'!$X557="Y", 'Prediction Log'!$Z557="Y"), "Y", "N"))</f>
        <v/>
      </c>
      <c r="AB557" s="53" t="str">
        <f>IF(ISBLANK('Prediction Log'!$M557), "",IF('Prediction Log'!$D557&gt;0, 'Prediction Log'!$P557-'Prediction Log'!$D557, IF('Prediction Log'!$D557&lt;0, -'Prediction Log'!$P557+'Prediction Log'!$D557, "NA")))</f>
        <v/>
      </c>
      <c r="AC557" s="53" t="str">
        <f>IF(ISBLANK('Prediction Log'!$M557), "",ABS('Prediction Log'!$AB557))</f>
        <v/>
      </c>
      <c r="AD557" s="54" t="str">
        <f>IF(ISBLANK('Prediction Log'!$M557), "",IF('Prediction Log'!$E557&gt;0, 'Prediction Log'!$P557-'Prediction Log'!$E557, IF('Prediction Log'!$E557&lt;0, -'Prediction Log'!$P557+'Prediction Log'!$E557, "NA")))</f>
        <v/>
      </c>
      <c r="AE557" s="54" t="str">
        <f>IF(ISBLANK('Prediction Log'!$M557), "",ABS('Prediction Log'!$AD557))</f>
        <v/>
      </c>
    </row>
    <row r="558" spans="1:31" x14ac:dyDescent="0.45">
      <c r="A558" t="str">
        <f>IF(ISBLANK(Games!$B558), "",Games!A558)</f>
        <v/>
      </c>
      <c r="B558" t="str">
        <f>IF(ISBLANK(Games!$B558), "",Games!B558)</f>
        <v/>
      </c>
      <c r="C558" t="str">
        <f>IF(ISBLANK(Games!$B558), "",Games!C558)</f>
        <v/>
      </c>
      <c r="D558" t="str">
        <f>IF(ISBLANK(Games!$B558), "",Games!D558)</f>
        <v/>
      </c>
      <c r="E558" t="str">
        <f>IF(ISBLANK(Games!$B558), "",Games!E558)</f>
        <v/>
      </c>
      <c r="F558" s="30">
        <f>'Calc - Win Probability'!N558</f>
        <v>0</v>
      </c>
      <c r="G558" s="28">
        <f>Games!H558</f>
        <v>0</v>
      </c>
      <c r="H558" s="64" t="str">
        <f>IF(ISBLANK(Games!B558), "", IF('Prediction Log'!$D558&lt;0, 'Prediction Log'!$B558, 'Prediction Log'!$C558))</f>
        <v/>
      </c>
      <c r="I558" s="60" t="str">
        <f>IF(ISBLANK(Games!$B558), "",Games!F558)</f>
        <v/>
      </c>
      <c r="J558" s="60" t="str">
        <f>IF('Prediction Log'!$F558&gt;0.5, 'Prediction Log'!$B558, IF('Prediction Log'!$F558&lt;0.5, 'Prediction Log'!$C558, "PICK"))</f>
        <v/>
      </c>
      <c r="K558" s="62" t="str">
        <f>IF(ISBLANK(Games!B558), "",IF('Prediction Log'!$J558='Prediction Log'!$B558, 'Prediction Log'!$F558, 1-'Prediction Log'!$F558))</f>
        <v/>
      </c>
      <c r="L558" s="28" t="str">
        <f>IF(ISBLANK(Games!$B558), "",Games!I558)</f>
        <v/>
      </c>
      <c r="P558" s="48" t="str">
        <f>IF(ISBLANK('Prediction Log'!$N558), "",'Prediction Log'!$O558-'Prediction Log'!$N558)</f>
        <v/>
      </c>
      <c r="Q558" s="55" t="str">
        <f>IF(ISBLANK('Prediction Log'!$N558), "",IF('Prediction Log'!$M558&lt;&gt;'Prediction Log'!$H558, "Y", IF(AND('Prediction Log'!$M558='Prediction Log'!$H558, ABS((-1*'Prediction Log'!$P558))&gt;ABS('Prediction Log'!$D558)), "Y", IF('Prediction Log'!$D558='Prediction Log'!$P558, "PUSH", "N"))))</f>
        <v/>
      </c>
      <c r="R558" s="56" t="str">
        <f>IF(ISBLANK('Prediction Log'!$M558), "",IF('Prediction Log'!$P558&lt;'Prediction Log'!$D558, "Y", IF('Prediction Log'!$P558='Prediction Log'!$D558, "PUSH", "N")))</f>
        <v/>
      </c>
      <c r="S558" s="56" t="str">
        <f>IF(ISBLANK('Prediction Log'!$M558), "",IF('Prediction Log'!$P558&lt;'Prediction Log'!$E558, "Y", IF('Prediction Log'!$P558='Prediction Log'!$E558, "PUSH", "N")))</f>
        <v/>
      </c>
      <c r="T558" s="66" t="str">
        <f>IF(ISBLANK('Prediction Log'!$M558), "",IF('Prediction Log'!$J558='Prediction Log'!$M558, "Y", "N"))</f>
        <v/>
      </c>
      <c r="U558" s="57" t="str">
        <f>IF(ISBLANK('Prediction Log'!$M558),"",IF('Prediction Log'!$M558='Prediction Log'!$H558, "Y", "N"))</f>
        <v/>
      </c>
      <c r="V558" s="52" t="str">
        <f>IF(ISBLANK('Prediction Log'!$M558), "",IF('Prediction Log'!$H558&lt;&gt;'Prediction Log'!$M558, "Y",IF(AND('Prediction Log'!$D558&gt;0, 'Prediction Log'!$P558&gt;'Prediction Log'!$D558), "Y", IF(AND('Prediction Log'!$D558&lt;0, 'Prediction Log'!$P558&lt;'Prediction Log'!$D558), "Y", IF('Prediction Log'!$P558='Prediction Log'!$D558, "PUSH", "N")))))</f>
        <v/>
      </c>
      <c r="W558" s="53" t="str">
        <f>IF(ISBLANK('Prediction Log'!$M558), "",IF(AND('Prediction Log'!$U558="Y", 'Prediction Log'!$V558="Y"), "Y", "N"))</f>
        <v/>
      </c>
      <c r="X558" s="54" t="str">
        <f>IF(ISBLANK('Prediction Log'!$M558),"",IF('Prediction Log'!$M558='Prediction Log'!$I558, "Y", "N"))</f>
        <v/>
      </c>
      <c r="Y558" s="54" t="str">
        <f>IF(ISBLANK('Prediction Log'!$M558), "", IF('Prediction Log'!$Z558="N", "N", "Y"))</f>
        <v/>
      </c>
      <c r="Z558" s="54" t="str">
        <f>IF(ISBLANK('Prediction Log'!$M558), "",IF('Prediction Log'!$I558&lt;&gt;'Prediction Log'!$M558, "Y",IF(AND('Prediction Log'!$E558&gt;0, 'Prediction Log'!$P558&gt;'Prediction Log'!$E558), "Y", IF(AND('Prediction Log'!$E558&lt;0, 'Prediction Log'!$P558&lt;'Prediction Log'!$E558), "Y", IF('Prediction Log'!$P558='Prediction Log'!$E558, "PUSH", "N")))))</f>
        <v/>
      </c>
      <c r="AA558" s="54" t="str">
        <f>IF(ISBLANK('Prediction Log'!$M558), "",IF(AND('Prediction Log'!$X558="Y", 'Prediction Log'!$Z558="Y"), "Y", "N"))</f>
        <v/>
      </c>
      <c r="AB558" s="53" t="str">
        <f>IF(ISBLANK('Prediction Log'!$M558), "",IF('Prediction Log'!$D558&gt;0, 'Prediction Log'!$P558-'Prediction Log'!$D558, IF('Prediction Log'!$D558&lt;0, -'Prediction Log'!$P558+'Prediction Log'!$D558, "NA")))</f>
        <v/>
      </c>
      <c r="AC558" s="53" t="str">
        <f>IF(ISBLANK('Prediction Log'!$M558), "",ABS('Prediction Log'!$AB558))</f>
        <v/>
      </c>
      <c r="AD558" s="54" t="str">
        <f>IF(ISBLANK('Prediction Log'!$M558), "",IF('Prediction Log'!$E558&gt;0, 'Prediction Log'!$P558-'Prediction Log'!$E558, IF('Prediction Log'!$E558&lt;0, -'Prediction Log'!$P558+'Prediction Log'!$E558, "NA")))</f>
        <v/>
      </c>
      <c r="AE558" s="54" t="str">
        <f>IF(ISBLANK('Prediction Log'!$M558), "",ABS('Prediction Log'!$AD558))</f>
        <v/>
      </c>
    </row>
    <row r="559" spans="1:31" x14ac:dyDescent="0.45">
      <c r="A559" t="str">
        <f>IF(ISBLANK(Games!$B559), "",Games!A559)</f>
        <v/>
      </c>
      <c r="B559" t="str">
        <f>IF(ISBLANK(Games!$B559), "",Games!B559)</f>
        <v/>
      </c>
      <c r="C559" t="str">
        <f>IF(ISBLANK(Games!$B559), "",Games!C559)</f>
        <v/>
      </c>
      <c r="D559" t="str">
        <f>IF(ISBLANK(Games!$B559), "",Games!D559)</f>
        <v/>
      </c>
      <c r="E559" t="str">
        <f>IF(ISBLANK(Games!$B559), "",Games!E559)</f>
        <v/>
      </c>
      <c r="F559" s="30">
        <f>'Calc - Win Probability'!N559</f>
        <v>0</v>
      </c>
      <c r="G559" s="28">
        <f>Games!H559</f>
        <v>0</v>
      </c>
      <c r="H559" s="64" t="str">
        <f>IF(ISBLANK(Games!B559), "", IF('Prediction Log'!$D559&lt;0, 'Prediction Log'!$B559, 'Prediction Log'!$C559))</f>
        <v/>
      </c>
      <c r="I559" s="60" t="str">
        <f>IF(ISBLANK(Games!$B559), "",Games!F559)</f>
        <v/>
      </c>
      <c r="J559" s="60" t="str">
        <f>IF('Prediction Log'!$F559&gt;0.5, 'Prediction Log'!$B559, IF('Prediction Log'!$F559&lt;0.5, 'Prediction Log'!$C559, "PICK"))</f>
        <v/>
      </c>
      <c r="K559" s="62" t="str">
        <f>IF(ISBLANK(Games!B559), "",IF('Prediction Log'!$J559='Prediction Log'!$B559, 'Prediction Log'!$F559, 1-'Prediction Log'!$F559))</f>
        <v/>
      </c>
      <c r="L559" s="28" t="str">
        <f>IF(ISBLANK(Games!$B559), "",Games!I559)</f>
        <v/>
      </c>
      <c r="P559" s="48" t="str">
        <f>IF(ISBLANK('Prediction Log'!$N559), "",'Prediction Log'!$O559-'Prediction Log'!$N559)</f>
        <v/>
      </c>
      <c r="Q559" s="55" t="str">
        <f>IF(ISBLANK('Prediction Log'!$N559), "",IF('Prediction Log'!$M559&lt;&gt;'Prediction Log'!$H559, "Y", IF(AND('Prediction Log'!$M559='Prediction Log'!$H559, ABS((-1*'Prediction Log'!$P559))&gt;ABS('Prediction Log'!$D559)), "Y", IF('Prediction Log'!$D559='Prediction Log'!$P559, "PUSH", "N"))))</f>
        <v/>
      </c>
      <c r="R559" s="56" t="str">
        <f>IF(ISBLANK('Prediction Log'!$M559), "",IF('Prediction Log'!$P559&lt;'Prediction Log'!$D559, "Y", IF('Prediction Log'!$P559='Prediction Log'!$D559, "PUSH", "N")))</f>
        <v/>
      </c>
      <c r="S559" s="56" t="str">
        <f>IF(ISBLANK('Prediction Log'!$M559), "",IF('Prediction Log'!$P559&lt;'Prediction Log'!$E559, "Y", IF('Prediction Log'!$P559='Prediction Log'!$E559, "PUSH", "N")))</f>
        <v/>
      </c>
      <c r="T559" s="66" t="str">
        <f>IF(ISBLANK('Prediction Log'!$M559), "",IF('Prediction Log'!$J559='Prediction Log'!$M559, "Y", "N"))</f>
        <v/>
      </c>
      <c r="U559" s="57" t="str">
        <f>IF(ISBLANK('Prediction Log'!$M559),"",IF('Prediction Log'!$M559='Prediction Log'!$H559, "Y", "N"))</f>
        <v/>
      </c>
      <c r="V559" s="52" t="str">
        <f>IF(ISBLANK('Prediction Log'!$M559), "",IF('Prediction Log'!$H559&lt;&gt;'Prediction Log'!$M559, "Y",IF(AND('Prediction Log'!$D559&gt;0, 'Prediction Log'!$P559&gt;'Prediction Log'!$D559), "Y", IF(AND('Prediction Log'!$D559&lt;0, 'Prediction Log'!$P559&lt;'Prediction Log'!$D559), "Y", IF('Prediction Log'!$P559='Prediction Log'!$D559, "PUSH", "N")))))</f>
        <v/>
      </c>
      <c r="W559" s="53" t="str">
        <f>IF(ISBLANK('Prediction Log'!$M559), "",IF(AND('Prediction Log'!$U559="Y", 'Prediction Log'!$V559="Y"), "Y", "N"))</f>
        <v/>
      </c>
      <c r="X559" s="54" t="str">
        <f>IF(ISBLANK('Prediction Log'!$M559),"",IF('Prediction Log'!$M559='Prediction Log'!$I559, "Y", "N"))</f>
        <v/>
      </c>
      <c r="Y559" s="54" t="str">
        <f>IF(ISBLANK('Prediction Log'!$M559), "", IF('Prediction Log'!$Z559="N", "N", "Y"))</f>
        <v/>
      </c>
      <c r="Z559" s="54" t="str">
        <f>IF(ISBLANK('Prediction Log'!$M559), "",IF('Prediction Log'!$I559&lt;&gt;'Prediction Log'!$M559, "Y",IF(AND('Prediction Log'!$E559&gt;0, 'Prediction Log'!$P559&gt;'Prediction Log'!$E559), "Y", IF(AND('Prediction Log'!$E559&lt;0, 'Prediction Log'!$P559&lt;'Prediction Log'!$E559), "Y", IF('Prediction Log'!$P559='Prediction Log'!$E559, "PUSH", "N")))))</f>
        <v/>
      </c>
      <c r="AA559" s="54" t="str">
        <f>IF(ISBLANK('Prediction Log'!$M559), "",IF(AND('Prediction Log'!$X559="Y", 'Prediction Log'!$Z559="Y"), "Y", "N"))</f>
        <v/>
      </c>
      <c r="AB559" s="53" t="str">
        <f>IF(ISBLANK('Prediction Log'!$M559), "",IF('Prediction Log'!$D559&gt;0, 'Prediction Log'!$P559-'Prediction Log'!$D559, IF('Prediction Log'!$D559&lt;0, -'Prediction Log'!$P559+'Prediction Log'!$D559, "NA")))</f>
        <v/>
      </c>
      <c r="AC559" s="53" t="str">
        <f>IF(ISBLANK('Prediction Log'!$M559), "",ABS('Prediction Log'!$AB559))</f>
        <v/>
      </c>
      <c r="AD559" s="54" t="str">
        <f>IF(ISBLANK('Prediction Log'!$M559), "",IF('Prediction Log'!$E559&gt;0, 'Prediction Log'!$P559-'Prediction Log'!$E559, IF('Prediction Log'!$E559&lt;0, -'Prediction Log'!$P559+'Prediction Log'!$E559, "NA")))</f>
        <v/>
      </c>
      <c r="AE559" s="54" t="str">
        <f>IF(ISBLANK('Prediction Log'!$M559), "",ABS('Prediction Log'!$AD559))</f>
        <v/>
      </c>
    </row>
    <row r="560" spans="1:31" x14ac:dyDescent="0.45">
      <c r="A560" t="str">
        <f>IF(ISBLANK(Games!$B560), "",Games!A560)</f>
        <v/>
      </c>
      <c r="B560" t="str">
        <f>IF(ISBLANK(Games!$B560), "",Games!B560)</f>
        <v/>
      </c>
      <c r="C560" t="str">
        <f>IF(ISBLANK(Games!$B560), "",Games!C560)</f>
        <v/>
      </c>
      <c r="D560" t="str">
        <f>IF(ISBLANK(Games!$B560), "",Games!D560)</f>
        <v/>
      </c>
      <c r="E560" t="str">
        <f>IF(ISBLANK(Games!$B560), "",Games!E560)</f>
        <v/>
      </c>
      <c r="F560" s="30">
        <f>'Calc - Win Probability'!N560</f>
        <v>0</v>
      </c>
      <c r="G560" s="28">
        <f>Games!H560</f>
        <v>0</v>
      </c>
      <c r="H560" s="64" t="str">
        <f>IF(ISBLANK(Games!B560), "", IF('Prediction Log'!$D560&lt;0, 'Prediction Log'!$B560, 'Prediction Log'!$C560))</f>
        <v/>
      </c>
      <c r="I560" s="60" t="str">
        <f>IF(ISBLANK(Games!$B560), "",Games!F560)</f>
        <v/>
      </c>
      <c r="J560" s="60" t="str">
        <f>IF('Prediction Log'!$F560&gt;0.5, 'Prediction Log'!$B560, IF('Prediction Log'!$F560&lt;0.5, 'Prediction Log'!$C560, "PICK"))</f>
        <v/>
      </c>
      <c r="K560" s="62" t="str">
        <f>IF(ISBLANK(Games!B560), "",IF('Prediction Log'!$J560='Prediction Log'!$B560, 'Prediction Log'!$F560, 1-'Prediction Log'!$F560))</f>
        <v/>
      </c>
      <c r="L560" s="28" t="str">
        <f>IF(ISBLANK(Games!$B560), "",Games!I560)</f>
        <v/>
      </c>
      <c r="P560" s="48" t="str">
        <f>IF(ISBLANK('Prediction Log'!$N560), "",'Prediction Log'!$O560-'Prediction Log'!$N560)</f>
        <v/>
      </c>
      <c r="Q560" s="55" t="str">
        <f>IF(ISBLANK('Prediction Log'!$N560), "",IF('Prediction Log'!$M560&lt;&gt;'Prediction Log'!$H560, "Y", IF(AND('Prediction Log'!$M560='Prediction Log'!$H560, ABS((-1*'Prediction Log'!$P560))&gt;ABS('Prediction Log'!$D560)), "Y", IF('Prediction Log'!$D560='Prediction Log'!$P560, "PUSH", "N"))))</f>
        <v/>
      </c>
      <c r="R560" s="56" t="str">
        <f>IF(ISBLANK('Prediction Log'!$M560), "",IF('Prediction Log'!$P560&lt;'Prediction Log'!$D560, "Y", IF('Prediction Log'!$P560='Prediction Log'!$D560, "PUSH", "N")))</f>
        <v/>
      </c>
      <c r="S560" s="56" t="str">
        <f>IF(ISBLANK('Prediction Log'!$M560), "",IF('Prediction Log'!$P560&lt;'Prediction Log'!$E560, "Y", IF('Prediction Log'!$P560='Prediction Log'!$E560, "PUSH", "N")))</f>
        <v/>
      </c>
      <c r="T560" s="66" t="str">
        <f>IF(ISBLANK('Prediction Log'!$M560), "",IF('Prediction Log'!$J560='Prediction Log'!$M560, "Y", "N"))</f>
        <v/>
      </c>
      <c r="U560" s="57" t="str">
        <f>IF(ISBLANK('Prediction Log'!$M560),"",IF('Prediction Log'!$M560='Prediction Log'!$H560, "Y", "N"))</f>
        <v/>
      </c>
      <c r="V560" s="52" t="str">
        <f>IF(ISBLANK('Prediction Log'!$M560), "",IF('Prediction Log'!$H560&lt;&gt;'Prediction Log'!$M560, "Y",IF(AND('Prediction Log'!$D560&gt;0, 'Prediction Log'!$P560&gt;'Prediction Log'!$D560), "Y", IF(AND('Prediction Log'!$D560&lt;0, 'Prediction Log'!$P560&lt;'Prediction Log'!$D560), "Y", IF('Prediction Log'!$P560='Prediction Log'!$D560, "PUSH", "N")))))</f>
        <v/>
      </c>
      <c r="W560" s="53" t="str">
        <f>IF(ISBLANK('Prediction Log'!$M560), "",IF(AND('Prediction Log'!$U560="Y", 'Prediction Log'!$V560="Y"), "Y", "N"))</f>
        <v/>
      </c>
      <c r="X560" s="54" t="str">
        <f>IF(ISBLANK('Prediction Log'!$M560),"",IF('Prediction Log'!$M560='Prediction Log'!$I560, "Y", "N"))</f>
        <v/>
      </c>
      <c r="Y560" s="54" t="str">
        <f>IF(ISBLANK('Prediction Log'!$M560), "", IF('Prediction Log'!$Z560="N", "N", "Y"))</f>
        <v/>
      </c>
      <c r="Z560" s="54" t="str">
        <f>IF(ISBLANK('Prediction Log'!$M560), "",IF('Prediction Log'!$I560&lt;&gt;'Prediction Log'!$M560, "Y",IF(AND('Prediction Log'!$E560&gt;0, 'Prediction Log'!$P560&gt;'Prediction Log'!$E560), "Y", IF(AND('Prediction Log'!$E560&lt;0, 'Prediction Log'!$P560&lt;'Prediction Log'!$E560), "Y", IF('Prediction Log'!$P560='Prediction Log'!$E560, "PUSH", "N")))))</f>
        <v/>
      </c>
      <c r="AA560" s="54" t="str">
        <f>IF(ISBLANK('Prediction Log'!$M560), "",IF(AND('Prediction Log'!$X560="Y", 'Prediction Log'!$Z560="Y"), "Y", "N"))</f>
        <v/>
      </c>
      <c r="AB560" s="53" t="str">
        <f>IF(ISBLANK('Prediction Log'!$M560), "",IF('Prediction Log'!$D560&gt;0, 'Prediction Log'!$P560-'Prediction Log'!$D560, IF('Prediction Log'!$D560&lt;0, -'Prediction Log'!$P560+'Prediction Log'!$D560, "NA")))</f>
        <v/>
      </c>
      <c r="AC560" s="53" t="str">
        <f>IF(ISBLANK('Prediction Log'!$M560), "",ABS('Prediction Log'!$AB560))</f>
        <v/>
      </c>
      <c r="AD560" s="54" t="str">
        <f>IF(ISBLANK('Prediction Log'!$M560), "",IF('Prediction Log'!$E560&gt;0, 'Prediction Log'!$P560-'Prediction Log'!$E560, IF('Prediction Log'!$E560&lt;0, -'Prediction Log'!$P560+'Prediction Log'!$E560, "NA")))</f>
        <v/>
      </c>
      <c r="AE560" s="54" t="str">
        <f>IF(ISBLANK('Prediction Log'!$M560), "",ABS('Prediction Log'!$AD560))</f>
        <v/>
      </c>
    </row>
    <row r="561" spans="1:31" x14ac:dyDescent="0.45">
      <c r="A561" t="str">
        <f>IF(ISBLANK(Games!$B561), "",Games!A561)</f>
        <v/>
      </c>
      <c r="B561" t="str">
        <f>IF(ISBLANK(Games!$B561), "",Games!B561)</f>
        <v/>
      </c>
      <c r="C561" t="str">
        <f>IF(ISBLANK(Games!$B561), "",Games!C561)</f>
        <v/>
      </c>
      <c r="D561" t="str">
        <f>IF(ISBLANK(Games!$B561), "",Games!D561)</f>
        <v/>
      </c>
      <c r="E561" t="str">
        <f>IF(ISBLANK(Games!$B561), "",Games!E561)</f>
        <v/>
      </c>
      <c r="F561" s="30">
        <f>'Calc - Win Probability'!N561</f>
        <v>0</v>
      </c>
      <c r="G561" s="28">
        <f>Games!H561</f>
        <v>0</v>
      </c>
      <c r="H561" s="64" t="str">
        <f>IF(ISBLANK(Games!B561), "", IF('Prediction Log'!$D561&lt;0, 'Prediction Log'!$B561, 'Prediction Log'!$C561))</f>
        <v/>
      </c>
      <c r="I561" s="60" t="str">
        <f>IF(ISBLANK(Games!$B561), "",Games!F561)</f>
        <v/>
      </c>
      <c r="J561" s="60" t="str">
        <f>IF('Prediction Log'!$F561&gt;0.5, 'Prediction Log'!$B561, IF('Prediction Log'!$F561&lt;0.5, 'Prediction Log'!$C561, "PICK"))</f>
        <v/>
      </c>
      <c r="K561" s="62" t="str">
        <f>IF(ISBLANK(Games!B561), "",IF('Prediction Log'!$J561='Prediction Log'!$B561, 'Prediction Log'!$F561, 1-'Prediction Log'!$F561))</f>
        <v/>
      </c>
      <c r="L561" s="28" t="str">
        <f>IF(ISBLANK(Games!$B561), "",Games!I561)</f>
        <v/>
      </c>
      <c r="P561" s="48" t="str">
        <f>IF(ISBLANK('Prediction Log'!$N561), "",'Prediction Log'!$O561-'Prediction Log'!$N561)</f>
        <v/>
      </c>
      <c r="Q561" s="55" t="str">
        <f>IF(ISBLANK('Prediction Log'!$N561), "",IF('Prediction Log'!$M561&lt;&gt;'Prediction Log'!$H561, "Y", IF(AND('Prediction Log'!$M561='Prediction Log'!$H561, ABS((-1*'Prediction Log'!$P561))&gt;ABS('Prediction Log'!$D561)), "Y", IF('Prediction Log'!$D561='Prediction Log'!$P561, "PUSH", "N"))))</f>
        <v/>
      </c>
      <c r="R561" s="56" t="str">
        <f>IF(ISBLANK('Prediction Log'!$M561), "",IF('Prediction Log'!$P561&lt;'Prediction Log'!$D561, "Y", IF('Prediction Log'!$P561='Prediction Log'!$D561, "PUSH", "N")))</f>
        <v/>
      </c>
      <c r="S561" s="56" t="str">
        <f>IF(ISBLANK('Prediction Log'!$M561), "",IF('Prediction Log'!$P561&lt;'Prediction Log'!$E561, "Y", IF('Prediction Log'!$P561='Prediction Log'!$E561, "PUSH", "N")))</f>
        <v/>
      </c>
      <c r="T561" s="66" t="str">
        <f>IF(ISBLANK('Prediction Log'!$M561), "",IF('Prediction Log'!$J561='Prediction Log'!$M561, "Y", "N"))</f>
        <v/>
      </c>
      <c r="U561" s="57" t="str">
        <f>IF(ISBLANK('Prediction Log'!$M561),"",IF('Prediction Log'!$M561='Prediction Log'!$H561, "Y", "N"))</f>
        <v/>
      </c>
      <c r="V561" s="52" t="str">
        <f>IF(ISBLANK('Prediction Log'!$M561), "",IF('Prediction Log'!$H561&lt;&gt;'Prediction Log'!$M561, "Y",IF(AND('Prediction Log'!$D561&gt;0, 'Prediction Log'!$P561&gt;'Prediction Log'!$D561), "Y", IF(AND('Prediction Log'!$D561&lt;0, 'Prediction Log'!$P561&lt;'Prediction Log'!$D561), "Y", IF('Prediction Log'!$P561='Prediction Log'!$D561, "PUSH", "N")))))</f>
        <v/>
      </c>
      <c r="W561" s="53" t="str">
        <f>IF(ISBLANK('Prediction Log'!$M561), "",IF(AND('Prediction Log'!$U561="Y", 'Prediction Log'!$V561="Y"), "Y", "N"))</f>
        <v/>
      </c>
      <c r="X561" s="54" t="str">
        <f>IF(ISBLANK('Prediction Log'!$M561),"",IF('Prediction Log'!$M561='Prediction Log'!$I561, "Y", "N"))</f>
        <v/>
      </c>
      <c r="Y561" s="54" t="str">
        <f>IF(ISBLANK('Prediction Log'!$M561), "", IF('Prediction Log'!$Z561="N", "N", "Y"))</f>
        <v/>
      </c>
      <c r="Z561" s="54" t="str">
        <f>IF(ISBLANK('Prediction Log'!$M561), "",IF('Prediction Log'!$I561&lt;&gt;'Prediction Log'!$M561, "Y",IF(AND('Prediction Log'!$E561&gt;0, 'Prediction Log'!$P561&gt;'Prediction Log'!$E561), "Y", IF(AND('Prediction Log'!$E561&lt;0, 'Prediction Log'!$P561&lt;'Prediction Log'!$E561), "Y", IF('Prediction Log'!$P561='Prediction Log'!$E561, "PUSH", "N")))))</f>
        <v/>
      </c>
      <c r="AA561" s="54" t="str">
        <f>IF(ISBLANK('Prediction Log'!$M561), "",IF(AND('Prediction Log'!$X561="Y", 'Prediction Log'!$Z561="Y"), "Y", "N"))</f>
        <v/>
      </c>
      <c r="AB561" s="53" t="str">
        <f>IF(ISBLANK('Prediction Log'!$M561), "",IF('Prediction Log'!$D561&gt;0, 'Prediction Log'!$P561-'Prediction Log'!$D561, IF('Prediction Log'!$D561&lt;0, -'Prediction Log'!$P561+'Prediction Log'!$D561, "NA")))</f>
        <v/>
      </c>
      <c r="AC561" s="53" t="str">
        <f>IF(ISBLANK('Prediction Log'!$M561), "",ABS('Prediction Log'!$AB561))</f>
        <v/>
      </c>
      <c r="AD561" s="54" t="str">
        <f>IF(ISBLANK('Prediction Log'!$M561), "",IF('Prediction Log'!$E561&gt;0, 'Prediction Log'!$P561-'Prediction Log'!$E561, IF('Prediction Log'!$E561&lt;0, -'Prediction Log'!$P561+'Prediction Log'!$E561, "NA")))</f>
        <v/>
      </c>
      <c r="AE561" s="54" t="str">
        <f>IF(ISBLANK('Prediction Log'!$M561), "",ABS('Prediction Log'!$AD561))</f>
        <v/>
      </c>
    </row>
    <row r="562" spans="1:31" x14ac:dyDescent="0.45">
      <c r="A562" t="str">
        <f>IF(ISBLANK(Games!$B562), "",Games!A562)</f>
        <v/>
      </c>
      <c r="B562" t="str">
        <f>IF(ISBLANK(Games!$B562), "",Games!B562)</f>
        <v/>
      </c>
      <c r="C562" t="str">
        <f>IF(ISBLANK(Games!$B562), "",Games!C562)</f>
        <v/>
      </c>
      <c r="D562" t="str">
        <f>IF(ISBLANK(Games!$B562), "",Games!D562)</f>
        <v/>
      </c>
      <c r="E562" t="str">
        <f>IF(ISBLANK(Games!$B562), "",Games!E562)</f>
        <v/>
      </c>
      <c r="F562" s="30">
        <f>'Calc - Win Probability'!N562</f>
        <v>0</v>
      </c>
      <c r="G562" s="28">
        <f>Games!H562</f>
        <v>0</v>
      </c>
      <c r="H562" s="64" t="str">
        <f>IF(ISBLANK(Games!B562), "", IF('Prediction Log'!$D562&lt;0, 'Prediction Log'!$B562, 'Prediction Log'!$C562))</f>
        <v/>
      </c>
      <c r="I562" s="60" t="str">
        <f>IF(ISBLANK(Games!$B562), "",Games!F562)</f>
        <v/>
      </c>
      <c r="J562" s="60" t="str">
        <f>IF('Prediction Log'!$F562&gt;0.5, 'Prediction Log'!$B562, IF('Prediction Log'!$F562&lt;0.5, 'Prediction Log'!$C562, "PICK"))</f>
        <v/>
      </c>
      <c r="K562" s="62" t="str">
        <f>IF(ISBLANK(Games!B562), "",IF('Prediction Log'!$J562='Prediction Log'!$B562, 'Prediction Log'!$F562, 1-'Prediction Log'!$F562))</f>
        <v/>
      </c>
      <c r="L562" s="28" t="str">
        <f>IF(ISBLANK(Games!$B562), "",Games!I562)</f>
        <v/>
      </c>
      <c r="P562" s="48" t="str">
        <f>IF(ISBLANK('Prediction Log'!$N562), "",'Prediction Log'!$O562-'Prediction Log'!$N562)</f>
        <v/>
      </c>
      <c r="Q562" s="55" t="str">
        <f>IF(ISBLANK('Prediction Log'!$N562), "",IF('Prediction Log'!$M562&lt;&gt;'Prediction Log'!$H562, "Y", IF(AND('Prediction Log'!$M562='Prediction Log'!$H562, ABS((-1*'Prediction Log'!$P562))&gt;ABS('Prediction Log'!$D562)), "Y", IF('Prediction Log'!$D562='Prediction Log'!$P562, "PUSH", "N"))))</f>
        <v/>
      </c>
      <c r="R562" s="56" t="str">
        <f>IF(ISBLANK('Prediction Log'!$M562), "",IF('Prediction Log'!$P562&lt;'Prediction Log'!$D562, "Y", IF('Prediction Log'!$P562='Prediction Log'!$D562, "PUSH", "N")))</f>
        <v/>
      </c>
      <c r="S562" s="56" t="str">
        <f>IF(ISBLANK('Prediction Log'!$M562), "",IF('Prediction Log'!$P562&lt;'Prediction Log'!$E562, "Y", IF('Prediction Log'!$P562='Prediction Log'!$E562, "PUSH", "N")))</f>
        <v/>
      </c>
      <c r="T562" s="66" t="str">
        <f>IF(ISBLANK('Prediction Log'!$M562), "",IF('Prediction Log'!$J562='Prediction Log'!$M562, "Y", "N"))</f>
        <v/>
      </c>
      <c r="U562" s="57" t="str">
        <f>IF(ISBLANK('Prediction Log'!$M562),"",IF('Prediction Log'!$M562='Prediction Log'!$H562, "Y", "N"))</f>
        <v/>
      </c>
      <c r="V562" s="52" t="str">
        <f>IF(ISBLANK('Prediction Log'!$M562), "",IF('Prediction Log'!$H562&lt;&gt;'Prediction Log'!$M562, "Y",IF(AND('Prediction Log'!$D562&gt;0, 'Prediction Log'!$P562&gt;'Prediction Log'!$D562), "Y", IF(AND('Prediction Log'!$D562&lt;0, 'Prediction Log'!$P562&lt;'Prediction Log'!$D562), "Y", IF('Prediction Log'!$P562='Prediction Log'!$D562, "PUSH", "N")))))</f>
        <v/>
      </c>
      <c r="W562" s="53" t="str">
        <f>IF(ISBLANK('Prediction Log'!$M562), "",IF(AND('Prediction Log'!$U562="Y", 'Prediction Log'!$V562="Y"), "Y", "N"))</f>
        <v/>
      </c>
      <c r="X562" s="54" t="str">
        <f>IF(ISBLANK('Prediction Log'!$M562),"",IF('Prediction Log'!$M562='Prediction Log'!$I562, "Y", "N"))</f>
        <v/>
      </c>
      <c r="Y562" s="54" t="str">
        <f>IF(ISBLANK('Prediction Log'!$M562), "", IF('Prediction Log'!$Z562="N", "N", "Y"))</f>
        <v/>
      </c>
      <c r="Z562" s="54" t="str">
        <f>IF(ISBLANK('Prediction Log'!$M562), "",IF('Prediction Log'!$I562&lt;&gt;'Prediction Log'!$M562, "Y",IF(AND('Prediction Log'!$E562&gt;0, 'Prediction Log'!$P562&gt;'Prediction Log'!$E562), "Y", IF(AND('Prediction Log'!$E562&lt;0, 'Prediction Log'!$P562&lt;'Prediction Log'!$E562), "Y", IF('Prediction Log'!$P562='Prediction Log'!$E562, "PUSH", "N")))))</f>
        <v/>
      </c>
      <c r="AA562" s="54" t="str">
        <f>IF(ISBLANK('Prediction Log'!$M562), "",IF(AND('Prediction Log'!$X562="Y", 'Prediction Log'!$Z562="Y"), "Y", "N"))</f>
        <v/>
      </c>
      <c r="AB562" s="53" t="str">
        <f>IF(ISBLANK('Prediction Log'!$M562), "",IF('Prediction Log'!$D562&gt;0, 'Prediction Log'!$P562-'Prediction Log'!$D562, IF('Prediction Log'!$D562&lt;0, -'Prediction Log'!$P562+'Prediction Log'!$D562, "NA")))</f>
        <v/>
      </c>
      <c r="AC562" s="53" t="str">
        <f>IF(ISBLANK('Prediction Log'!$M562), "",ABS('Prediction Log'!$AB562))</f>
        <v/>
      </c>
      <c r="AD562" s="54" t="str">
        <f>IF(ISBLANK('Prediction Log'!$M562), "",IF('Prediction Log'!$E562&gt;0, 'Prediction Log'!$P562-'Prediction Log'!$E562, IF('Prediction Log'!$E562&lt;0, -'Prediction Log'!$P562+'Prediction Log'!$E562, "NA")))</f>
        <v/>
      </c>
      <c r="AE562" s="54" t="str">
        <f>IF(ISBLANK('Prediction Log'!$M562), "",ABS('Prediction Log'!$AD562))</f>
        <v/>
      </c>
    </row>
    <row r="563" spans="1:31" x14ac:dyDescent="0.45">
      <c r="A563" t="str">
        <f>IF(ISBLANK(Games!$B563), "",Games!A563)</f>
        <v/>
      </c>
      <c r="B563" t="str">
        <f>IF(ISBLANK(Games!$B563), "",Games!B563)</f>
        <v/>
      </c>
      <c r="C563" t="str">
        <f>IF(ISBLANK(Games!$B563), "",Games!C563)</f>
        <v/>
      </c>
      <c r="D563" t="str">
        <f>IF(ISBLANK(Games!$B563), "",Games!D563)</f>
        <v/>
      </c>
      <c r="E563" t="str">
        <f>IF(ISBLANK(Games!$B563), "",Games!E563)</f>
        <v/>
      </c>
      <c r="F563" s="30">
        <f>'Calc - Win Probability'!N563</f>
        <v>0</v>
      </c>
      <c r="G563" s="28">
        <f>Games!H563</f>
        <v>0</v>
      </c>
      <c r="H563" s="64" t="str">
        <f>IF(ISBLANK(Games!B563), "", IF('Prediction Log'!$D563&lt;0, 'Prediction Log'!$B563, 'Prediction Log'!$C563))</f>
        <v/>
      </c>
      <c r="I563" s="60" t="str">
        <f>IF(ISBLANK(Games!$B563), "",Games!F563)</f>
        <v/>
      </c>
      <c r="J563" s="60" t="str">
        <f>IF('Prediction Log'!$F563&gt;0.5, 'Prediction Log'!$B563, IF('Prediction Log'!$F563&lt;0.5, 'Prediction Log'!$C563, "PICK"))</f>
        <v/>
      </c>
      <c r="K563" s="62" t="str">
        <f>IF(ISBLANK(Games!B563), "",IF('Prediction Log'!$J563='Prediction Log'!$B563, 'Prediction Log'!$F563, 1-'Prediction Log'!$F563))</f>
        <v/>
      </c>
      <c r="L563" s="28" t="str">
        <f>IF(ISBLANK(Games!$B563), "",Games!I563)</f>
        <v/>
      </c>
      <c r="P563" s="48" t="str">
        <f>IF(ISBLANK('Prediction Log'!$N563), "",'Prediction Log'!$O563-'Prediction Log'!$N563)</f>
        <v/>
      </c>
      <c r="Q563" s="55" t="str">
        <f>IF(ISBLANK('Prediction Log'!$N563), "",IF('Prediction Log'!$M563&lt;&gt;'Prediction Log'!$H563, "Y", IF(AND('Prediction Log'!$M563='Prediction Log'!$H563, ABS((-1*'Prediction Log'!$P563))&gt;ABS('Prediction Log'!$D563)), "Y", IF('Prediction Log'!$D563='Prediction Log'!$P563, "PUSH", "N"))))</f>
        <v/>
      </c>
      <c r="R563" s="56" t="str">
        <f>IF(ISBLANK('Prediction Log'!$M563), "",IF('Prediction Log'!$P563&lt;'Prediction Log'!$D563, "Y", IF('Prediction Log'!$P563='Prediction Log'!$D563, "PUSH", "N")))</f>
        <v/>
      </c>
      <c r="S563" s="56" t="str">
        <f>IF(ISBLANK('Prediction Log'!$M563), "",IF('Prediction Log'!$P563&lt;'Prediction Log'!$E563, "Y", IF('Prediction Log'!$P563='Prediction Log'!$E563, "PUSH", "N")))</f>
        <v/>
      </c>
      <c r="T563" s="66" t="str">
        <f>IF(ISBLANK('Prediction Log'!$M563), "",IF('Prediction Log'!$J563='Prediction Log'!$M563, "Y", "N"))</f>
        <v/>
      </c>
      <c r="U563" s="57" t="str">
        <f>IF(ISBLANK('Prediction Log'!$M563),"",IF('Prediction Log'!$M563='Prediction Log'!$H563, "Y", "N"))</f>
        <v/>
      </c>
      <c r="V563" s="52" t="str">
        <f>IF(ISBLANK('Prediction Log'!$M563), "",IF('Prediction Log'!$H563&lt;&gt;'Prediction Log'!$M563, "Y",IF(AND('Prediction Log'!$D563&gt;0, 'Prediction Log'!$P563&gt;'Prediction Log'!$D563), "Y", IF(AND('Prediction Log'!$D563&lt;0, 'Prediction Log'!$P563&lt;'Prediction Log'!$D563), "Y", IF('Prediction Log'!$P563='Prediction Log'!$D563, "PUSH", "N")))))</f>
        <v/>
      </c>
      <c r="W563" s="53" t="str">
        <f>IF(ISBLANK('Prediction Log'!$M563), "",IF(AND('Prediction Log'!$U563="Y", 'Prediction Log'!$V563="Y"), "Y", "N"))</f>
        <v/>
      </c>
      <c r="X563" s="54" t="str">
        <f>IF(ISBLANK('Prediction Log'!$M563),"",IF('Prediction Log'!$M563='Prediction Log'!$I563, "Y", "N"))</f>
        <v/>
      </c>
      <c r="Y563" s="54" t="str">
        <f>IF(ISBLANK('Prediction Log'!$M563), "", IF('Prediction Log'!$Z563="N", "N", "Y"))</f>
        <v/>
      </c>
      <c r="Z563" s="54" t="str">
        <f>IF(ISBLANK('Prediction Log'!$M563), "",IF('Prediction Log'!$I563&lt;&gt;'Prediction Log'!$M563, "Y",IF(AND('Prediction Log'!$E563&gt;0, 'Prediction Log'!$P563&gt;'Prediction Log'!$E563), "Y", IF(AND('Prediction Log'!$E563&lt;0, 'Prediction Log'!$P563&lt;'Prediction Log'!$E563), "Y", IF('Prediction Log'!$P563='Prediction Log'!$E563, "PUSH", "N")))))</f>
        <v/>
      </c>
      <c r="AA563" s="54" t="str">
        <f>IF(ISBLANK('Prediction Log'!$M563), "",IF(AND('Prediction Log'!$X563="Y", 'Prediction Log'!$Z563="Y"), "Y", "N"))</f>
        <v/>
      </c>
      <c r="AB563" s="53" t="str">
        <f>IF(ISBLANK('Prediction Log'!$M563), "",IF('Prediction Log'!$D563&gt;0, 'Prediction Log'!$P563-'Prediction Log'!$D563, IF('Prediction Log'!$D563&lt;0, -'Prediction Log'!$P563+'Prediction Log'!$D563, "NA")))</f>
        <v/>
      </c>
      <c r="AC563" s="53" t="str">
        <f>IF(ISBLANK('Prediction Log'!$M563), "",ABS('Prediction Log'!$AB563))</f>
        <v/>
      </c>
      <c r="AD563" s="54" t="str">
        <f>IF(ISBLANK('Prediction Log'!$M563), "",IF('Prediction Log'!$E563&gt;0, 'Prediction Log'!$P563-'Prediction Log'!$E563, IF('Prediction Log'!$E563&lt;0, -'Prediction Log'!$P563+'Prediction Log'!$E563, "NA")))</f>
        <v/>
      </c>
      <c r="AE563" s="54" t="str">
        <f>IF(ISBLANK('Prediction Log'!$M563), "",ABS('Prediction Log'!$AD563))</f>
        <v/>
      </c>
    </row>
    <row r="564" spans="1:31" x14ac:dyDescent="0.45">
      <c r="A564" t="str">
        <f>IF(ISBLANK(Games!$B564), "",Games!A564)</f>
        <v/>
      </c>
      <c r="B564" t="str">
        <f>IF(ISBLANK(Games!$B564), "",Games!B564)</f>
        <v/>
      </c>
      <c r="C564" t="str">
        <f>IF(ISBLANK(Games!$B564), "",Games!C564)</f>
        <v/>
      </c>
      <c r="D564" t="str">
        <f>IF(ISBLANK(Games!$B564), "",Games!D564)</f>
        <v/>
      </c>
      <c r="E564" t="str">
        <f>IF(ISBLANK(Games!$B564), "",Games!E564)</f>
        <v/>
      </c>
      <c r="F564" s="30">
        <f>'Calc - Win Probability'!N564</f>
        <v>0</v>
      </c>
      <c r="G564" s="28">
        <f>Games!H564</f>
        <v>0</v>
      </c>
      <c r="H564" s="64" t="str">
        <f>IF(ISBLANK(Games!B564), "", IF('Prediction Log'!$D564&lt;0, 'Prediction Log'!$B564, 'Prediction Log'!$C564))</f>
        <v/>
      </c>
      <c r="I564" s="60" t="str">
        <f>IF(ISBLANK(Games!$B564), "",Games!F564)</f>
        <v/>
      </c>
      <c r="J564" s="60" t="str">
        <f>IF('Prediction Log'!$F564&gt;0.5, 'Prediction Log'!$B564, IF('Prediction Log'!$F564&lt;0.5, 'Prediction Log'!$C564, "PICK"))</f>
        <v/>
      </c>
      <c r="K564" s="62" t="str">
        <f>IF(ISBLANK(Games!B564), "",IF('Prediction Log'!$J564='Prediction Log'!$B564, 'Prediction Log'!$F564, 1-'Prediction Log'!$F564))</f>
        <v/>
      </c>
      <c r="L564" s="28" t="str">
        <f>IF(ISBLANK(Games!$B564), "",Games!I564)</f>
        <v/>
      </c>
      <c r="P564" s="48" t="str">
        <f>IF(ISBLANK('Prediction Log'!$N564), "",'Prediction Log'!$O564-'Prediction Log'!$N564)</f>
        <v/>
      </c>
      <c r="Q564" s="55" t="str">
        <f>IF(ISBLANK('Prediction Log'!$N564), "",IF('Prediction Log'!$M564&lt;&gt;'Prediction Log'!$H564, "Y", IF(AND('Prediction Log'!$M564='Prediction Log'!$H564, ABS((-1*'Prediction Log'!$P564))&gt;ABS('Prediction Log'!$D564)), "Y", IF('Prediction Log'!$D564='Prediction Log'!$P564, "PUSH", "N"))))</f>
        <v/>
      </c>
      <c r="R564" s="56" t="str">
        <f>IF(ISBLANK('Prediction Log'!$M564), "",IF('Prediction Log'!$P564&lt;'Prediction Log'!$D564, "Y", IF('Prediction Log'!$P564='Prediction Log'!$D564, "PUSH", "N")))</f>
        <v/>
      </c>
      <c r="S564" s="56" t="str">
        <f>IF(ISBLANK('Prediction Log'!$M564), "",IF('Prediction Log'!$P564&lt;'Prediction Log'!$E564, "Y", IF('Prediction Log'!$P564='Prediction Log'!$E564, "PUSH", "N")))</f>
        <v/>
      </c>
      <c r="T564" s="66" t="str">
        <f>IF(ISBLANK('Prediction Log'!$M564), "",IF('Prediction Log'!$J564='Prediction Log'!$M564, "Y", "N"))</f>
        <v/>
      </c>
      <c r="U564" s="57" t="str">
        <f>IF(ISBLANK('Prediction Log'!$M564),"",IF('Prediction Log'!$M564='Prediction Log'!$H564, "Y", "N"))</f>
        <v/>
      </c>
      <c r="V564" s="52" t="str">
        <f>IF(ISBLANK('Prediction Log'!$M564), "",IF('Prediction Log'!$H564&lt;&gt;'Prediction Log'!$M564, "Y",IF(AND('Prediction Log'!$D564&gt;0, 'Prediction Log'!$P564&gt;'Prediction Log'!$D564), "Y", IF(AND('Prediction Log'!$D564&lt;0, 'Prediction Log'!$P564&lt;'Prediction Log'!$D564), "Y", IF('Prediction Log'!$P564='Prediction Log'!$D564, "PUSH", "N")))))</f>
        <v/>
      </c>
      <c r="W564" s="53" t="str">
        <f>IF(ISBLANK('Prediction Log'!$M564), "",IF(AND('Prediction Log'!$U564="Y", 'Prediction Log'!$V564="Y"), "Y", "N"))</f>
        <v/>
      </c>
      <c r="X564" s="54" t="str">
        <f>IF(ISBLANK('Prediction Log'!$M564),"",IF('Prediction Log'!$M564='Prediction Log'!$I564, "Y", "N"))</f>
        <v/>
      </c>
      <c r="Y564" s="54" t="str">
        <f>IF(ISBLANK('Prediction Log'!$M564), "", IF('Prediction Log'!$Z564="N", "N", "Y"))</f>
        <v/>
      </c>
      <c r="Z564" s="54" t="str">
        <f>IF(ISBLANK('Prediction Log'!$M564), "",IF('Prediction Log'!$I564&lt;&gt;'Prediction Log'!$M564, "Y",IF(AND('Prediction Log'!$E564&gt;0, 'Prediction Log'!$P564&gt;'Prediction Log'!$E564), "Y", IF(AND('Prediction Log'!$E564&lt;0, 'Prediction Log'!$P564&lt;'Prediction Log'!$E564), "Y", IF('Prediction Log'!$P564='Prediction Log'!$E564, "PUSH", "N")))))</f>
        <v/>
      </c>
      <c r="AA564" s="54" t="str">
        <f>IF(ISBLANK('Prediction Log'!$M564), "",IF(AND('Prediction Log'!$X564="Y", 'Prediction Log'!$Z564="Y"), "Y", "N"))</f>
        <v/>
      </c>
      <c r="AB564" s="53" t="str">
        <f>IF(ISBLANK('Prediction Log'!$M564), "",IF('Prediction Log'!$D564&gt;0, 'Prediction Log'!$P564-'Prediction Log'!$D564, IF('Prediction Log'!$D564&lt;0, -'Prediction Log'!$P564+'Prediction Log'!$D564, "NA")))</f>
        <v/>
      </c>
      <c r="AC564" s="53" t="str">
        <f>IF(ISBLANK('Prediction Log'!$M564), "",ABS('Prediction Log'!$AB564))</f>
        <v/>
      </c>
      <c r="AD564" s="54" t="str">
        <f>IF(ISBLANK('Prediction Log'!$M564), "",IF('Prediction Log'!$E564&gt;0, 'Prediction Log'!$P564-'Prediction Log'!$E564, IF('Prediction Log'!$E564&lt;0, -'Prediction Log'!$P564+'Prediction Log'!$E564, "NA")))</f>
        <v/>
      </c>
      <c r="AE564" s="54" t="str">
        <f>IF(ISBLANK('Prediction Log'!$M564), "",ABS('Prediction Log'!$AD564))</f>
        <v/>
      </c>
    </row>
    <row r="565" spans="1:31" x14ac:dyDescent="0.45">
      <c r="A565" t="str">
        <f>IF(ISBLANK(Games!$B565), "",Games!A565)</f>
        <v/>
      </c>
      <c r="B565" t="str">
        <f>IF(ISBLANK(Games!$B565), "",Games!B565)</f>
        <v/>
      </c>
      <c r="C565" t="str">
        <f>IF(ISBLANK(Games!$B565), "",Games!C565)</f>
        <v/>
      </c>
      <c r="D565" t="str">
        <f>IF(ISBLANK(Games!$B565), "",Games!D565)</f>
        <v/>
      </c>
      <c r="E565" t="str">
        <f>IF(ISBLANK(Games!$B565), "",Games!E565)</f>
        <v/>
      </c>
      <c r="F565" s="30">
        <f>'Calc - Win Probability'!N565</f>
        <v>0</v>
      </c>
      <c r="G565" s="28">
        <f>Games!H565</f>
        <v>0</v>
      </c>
      <c r="H565" s="64" t="str">
        <f>IF(ISBLANK(Games!B565), "", IF('Prediction Log'!$D565&lt;0, 'Prediction Log'!$B565, 'Prediction Log'!$C565))</f>
        <v/>
      </c>
      <c r="I565" s="60" t="str">
        <f>IF(ISBLANK(Games!$B565), "",Games!F565)</f>
        <v/>
      </c>
      <c r="J565" s="60" t="str">
        <f>IF('Prediction Log'!$F565&gt;0.5, 'Prediction Log'!$B565, IF('Prediction Log'!$F565&lt;0.5, 'Prediction Log'!$C565, "PICK"))</f>
        <v/>
      </c>
      <c r="K565" s="62" t="str">
        <f>IF(ISBLANK(Games!B565), "",IF('Prediction Log'!$J565='Prediction Log'!$B565, 'Prediction Log'!$F565, 1-'Prediction Log'!$F565))</f>
        <v/>
      </c>
      <c r="L565" s="28" t="str">
        <f>IF(ISBLANK(Games!$B565), "",Games!I565)</f>
        <v/>
      </c>
      <c r="P565" s="48" t="str">
        <f>IF(ISBLANK('Prediction Log'!$N565), "",'Prediction Log'!$O565-'Prediction Log'!$N565)</f>
        <v/>
      </c>
      <c r="Q565" s="55" t="str">
        <f>IF(ISBLANK('Prediction Log'!$N565), "",IF('Prediction Log'!$M565&lt;&gt;'Prediction Log'!$H565, "Y", IF(AND('Prediction Log'!$M565='Prediction Log'!$H565, ABS((-1*'Prediction Log'!$P565))&gt;ABS('Prediction Log'!$D565)), "Y", IF('Prediction Log'!$D565='Prediction Log'!$P565, "PUSH", "N"))))</f>
        <v/>
      </c>
      <c r="R565" s="56" t="str">
        <f>IF(ISBLANK('Prediction Log'!$M565), "",IF('Prediction Log'!$P565&lt;'Prediction Log'!$D565, "Y", IF('Prediction Log'!$P565='Prediction Log'!$D565, "PUSH", "N")))</f>
        <v/>
      </c>
      <c r="S565" s="56" t="str">
        <f>IF(ISBLANK('Prediction Log'!$M565), "",IF('Prediction Log'!$P565&lt;'Prediction Log'!$E565, "Y", IF('Prediction Log'!$P565='Prediction Log'!$E565, "PUSH", "N")))</f>
        <v/>
      </c>
      <c r="T565" s="66" t="str">
        <f>IF(ISBLANK('Prediction Log'!$M565), "",IF('Prediction Log'!$J565='Prediction Log'!$M565, "Y", "N"))</f>
        <v/>
      </c>
      <c r="U565" s="57" t="str">
        <f>IF(ISBLANK('Prediction Log'!$M565),"",IF('Prediction Log'!$M565='Prediction Log'!$H565, "Y", "N"))</f>
        <v/>
      </c>
      <c r="V565" s="52" t="str">
        <f>IF(ISBLANK('Prediction Log'!$M565), "",IF('Prediction Log'!$H565&lt;&gt;'Prediction Log'!$M565, "Y",IF(AND('Prediction Log'!$D565&gt;0, 'Prediction Log'!$P565&gt;'Prediction Log'!$D565), "Y", IF(AND('Prediction Log'!$D565&lt;0, 'Prediction Log'!$P565&lt;'Prediction Log'!$D565), "Y", IF('Prediction Log'!$P565='Prediction Log'!$D565, "PUSH", "N")))))</f>
        <v/>
      </c>
      <c r="W565" s="53" t="str">
        <f>IF(ISBLANK('Prediction Log'!$M565), "",IF(AND('Prediction Log'!$U565="Y", 'Prediction Log'!$V565="Y"), "Y", "N"))</f>
        <v/>
      </c>
      <c r="X565" s="54" t="str">
        <f>IF(ISBLANK('Prediction Log'!$M565),"",IF('Prediction Log'!$M565='Prediction Log'!$I565, "Y", "N"))</f>
        <v/>
      </c>
      <c r="Y565" s="54" t="str">
        <f>IF(ISBLANK('Prediction Log'!$M565), "", IF('Prediction Log'!$Z565="N", "N", "Y"))</f>
        <v/>
      </c>
      <c r="Z565" s="54" t="str">
        <f>IF(ISBLANK('Prediction Log'!$M565), "",IF('Prediction Log'!$I565&lt;&gt;'Prediction Log'!$M565, "Y",IF(AND('Prediction Log'!$E565&gt;0, 'Prediction Log'!$P565&gt;'Prediction Log'!$E565), "Y", IF(AND('Prediction Log'!$E565&lt;0, 'Prediction Log'!$P565&lt;'Prediction Log'!$E565), "Y", IF('Prediction Log'!$P565='Prediction Log'!$E565, "PUSH", "N")))))</f>
        <v/>
      </c>
      <c r="AA565" s="54" t="str">
        <f>IF(ISBLANK('Prediction Log'!$M565), "",IF(AND('Prediction Log'!$X565="Y", 'Prediction Log'!$Z565="Y"), "Y", "N"))</f>
        <v/>
      </c>
      <c r="AB565" s="53" t="str">
        <f>IF(ISBLANK('Prediction Log'!$M565), "",IF('Prediction Log'!$D565&gt;0, 'Prediction Log'!$P565-'Prediction Log'!$D565, IF('Prediction Log'!$D565&lt;0, -'Prediction Log'!$P565+'Prediction Log'!$D565, "NA")))</f>
        <v/>
      </c>
      <c r="AC565" s="53" t="str">
        <f>IF(ISBLANK('Prediction Log'!$M565), "",ABS('Prediction Log'!$AB565))</f>
        <v/>
      </c>
      <c r="AD565" s="54" t="str">
        <f>IF(ISBLANK('Prediction Log'!$M565), "",IF('Prediction Log'!$E565&gt;0, 'Prediction Log'!$P565-'Prediction Log'!$E565, IF('Prediction Log'!$E565&lt;0, -'Prediction Log'!$P565+'Prediction Log'!$E565, "NA")))</f>
        <v/>
      </c>
      <c r="AE565" s="54" t="str">
        <f>IF(ISBLANK('Prediction Log'!$M565), "",ABS('Prediction Log'!$AD565))</f>
        <v/>
      </c>
    </row>
    <row r="566" spans="1:31" x14ac:dyDescent="0.45">
      <c r="A566" t="str">
        <f>IF(ISBLANK(Games!$B566), "",Games!A566)</f>
        <v/>
      </c>
      <c r="B566" t="str">
        <f>IF(ISBLANK(Games!$B566), "",Games!B566)</f>
        <v/>
      </c>
      <c r="C566" t="str">
        <f>IF(ISBLANK(Games!$B566), "",Games!C566)</f>
        <v/>
      </c>
      <c r="D566" t="str">
        <f>IF(ISBLANK(Games!$B566), "",Games!D566)</f>
        <v/>
      </c>
      <c r="E566" t="str">
        <f>IF(ISBLANK(Games!$B566), "",Games!E566)</f>
        <v/>
      </c>
      <c r="F566" s="30">
        <f>'Calc - Win Probability'!N566</f>
        <v>0</v>
      </c>
      <c r="G566" s="28">
        <f>Games!H566</f>
        <v>0</v>
      </c>
      <c r="H566" s="64" t="str">
        <f>IF(ISBLANK(Games!B566), "", IF('Prediction Log'!$D566&lt;0, 'Prediction Log'!$B566, 'Prediction Log'!$C566))</f>
        <v/>
      </c>
      <c r="I566" s="60" t="str">
        <f>IF(ISBLANK(Games!$B566), "",Games!F566)</f>
        <v/>
      </c>
      <c r="J566" s="60" t="str">
        <f>IF('Prediction Log'!$F566&gt;0.5, 'Prediction Log'!$B566, IF('Prediction Log'!$F566&lt;0.5, 'Prediction Log'!$C566, "PICK"))</f>
        <v/>
      </c>
      <c r="K566" s="62" t="str">
        <f>IF(ISBLANK(Games!B566), "",IF('Prediction Log'!$J566='Prediction Log'!$B566, 'Prediction Log'!$F566, 1-'Prediction Log'!$F566))</f>
        <v/>
      </c>
      <c r="L566" s="28" t="str">
        <f>IF(ISBLANK(Games!$B566), "",Games!I566)</f>
        <v/>
      </c>
      <c r="P566" s="48" t="str">
        <f>IF(ISBLANK('Prediction Log'!$N566), "",'Prediction Log'!$O566-'Prediction Log'!$N566)</f>
        <v/>
      </c>
      <c r="Q566" s="55" t="str">
        <f>IF(ISBLANK('Prediction Log'!$N566), "",IF('Prediction Log'!$M566&lt;&gt;'Prediction Log'!$H566, "Y", IF(AND('Prediction Log'!$M566='Prediction Log'!$H566, ABS((-1*'Prediction Log'!$P566))&gt;ABS('Prediction Log'!$D566)), "Y", IF('Prediction Log'!$D566='Prediction Log'!$P566, "PUSH", "N"))))</f>
        <v/>
      </c>
      <c r="R566" s="56" t="str">
        <f>IF(ISBLANK('Prediction Log'!$M566), "",IF('Prediction Log'!$P566&lt;'Prediction Log'!$D566, "Y", IF('Prediction Log'!$P566='Prediction Log'!$D566, "PUSH", "N")))</f>
        <v/>
      </c>
      <c r="S566" s="56" t="str">
        <f>IF(ISBLANK('Prediction Log'!$M566), "",IF('Prediction Log'!$P566&lt;'Prediction Log'!$E566, "Y", IF('Prediction Log'!$P566='Prediction Log'!$E566, "PUSH", "N")))</f>
        <v/>
      </c>
      <c r="T566" s="66" t="str">
        <f>IF(ISBLANK('Prediction Log'!$M566), "",IF('Prediction Log'!$J566='Prediction Log'!$M566, "Y", "N"))</f>
        <v/>
      </c>
      <c r="U566" s="57" t="str">
        <f>IF(ISBLANK('Prediction Log'!$M566),"",IF('Prediction Log'!$M566='Prediction Log'!$H566, "Y", "N"))</f>
        <v/>
      </c>
      <c r="V566" s="52" t="str">
        <f>IF(ISBLANK('Prediction Log'!$M566), "",IF('Prediction Log'!$H566&lt;&gt;'Prediction Log'!$M566, "Y",IF(AND('Prediction Log'!$D566&gt;0, 'Prediction Log'!$P566&gt;'Prediction Log'!$D566), "Y", IF(AND('Prediction Log'!$D566&lt;0, 'Prediction Log'!$P566&lt;'Prediction Log'!$D566), "Y", IF('Prediction Log'!$P566='Prediction Log'!$D566, "PUSH", "N")))))</f>
        <v/>
      </c>
      <c r="W566" s="53" t="str">
        <f>IF(ISBLANK('Prediction Log'!$M566), "",IF(AND('Prediction Log'!$U566="Y", 'Prediction Log'!$V566="Y"), "Y", "N"))</f>
        <v/>
      </c>
      <c r="X566" s="54" t="str">
        <f>IF(ISBLANK('Prediction Log'!$M566),"",IF('Prediction Log'!$M566='Prediction Log'!$I566, "Y", "N"))</f>
        <v/>
      </c>
      <c r="Y566" s="54" t="str">
        <f>IF(ISBLANK('Prediction Log'!$M566), "", IF('Prediction Log'!$Z566="N", "N", "Y"))</f>
        <v/>
      </c>
      <c r="Z566" s="54" t="str">
        <f>IF(ISBLANK('Prediction Log'!$M566), "",IF('Prediction Log'!$I566&lt;&gt;'Prediction Log'!$M566, "Y",IF(AND('Prediction Log'!$E566&gt;0, 'Prediction Log'!$P566&gt;'Prediction Log'!$E566), "Y", IF(AND('Prediction Log'!$E566&lt;0, 'Prediction Log'!$P566&lt;'Prediction Log'!$E566), "Y", IF('Prediction Log'!$P566='Prediction Log'!$E566, "PUSH", "N")))))</f>
        <v/>
      </c>
      <c r="AA566" s="54" t="str">
        <f>IF(ISBLANK('Prediction Log'!$M566), "",IF(AND('Prediction Log'!$X566="Y", 'Prediction Log'!$Z566="Y"), "Y", "N"))</f>
        <v/>
      </c>
      <c r="AB566" s="53" t="str">
        <f>IF(ISBLANK('Prediction Log'!$M566), "",IF('Prediction Log'!$D566&gt;0, 'Prediction Log'!$P566-'Prediction Log'!$D566, IF('Prediction Log'!$D566&lt;0, -'Prediction Log'!$P566+'Prediction Log'!$D566, "NA")))</f>
        <v/>
      </c>
      <c r="AC566" s="53" t="str">
        <f>IF(ISBLANK('Prediction Log'!$M566), "",ABS('Prediction Log'!$AB566))</f>
        <v/>
      </c>
      <c r="AD566" s="54" t="str">
        <f>IF(ISBLANK('Prediction Log'!$M566), "",IF('Prediction Log'!$E566&gt;0, 'Prediction Log'!$P566-'Prediction Log'!$E566, IF('Prediction Log'!$E566&lt;0, -'Prediction Log'!$P566+'Prediction Log'!$E566, "NA")))</f>
        <v/>
      </c>
      <c r="AE566" s="54" t="str">
        <f>IF(ISBLANK('Prediction Log'!$M566), "",ABS('Prediction Log'!$AD566))</f>
        <v/>
      </c>
    </row>
    <row r="567" spans="1:31" x14ac:dyDescent="0.45">
      <c r="A567" t="str">
        <f>IF(ISBLANK(Games!$B567), "",Games!A567)</f>
        <v/>
      </c>
      <c r="B567" t="str">
        <f>IF(ISBLANK(Games!$B567), "",Games!B567)</f>
        <v/>
      </c>
      <c r="C567" t="str">
        <f>IF(ISBLANK(Games!$B567), "",Games!C567)</f>
        <v/>
      </c>
      <c r="D567" t="str">
        <f>IF(ISBLANK(Games!$B567), "",Games!D567)</f>
        <v/>
      </c>
      <c r="E567" t="str">
        <f>IF(ISBLANK(Games!$B567), "",Games!E567)</f>
        <v/>
      </c>
      <c r="F567" s="30">
        <f>'Calc - Win Probability'!N567</f>
        <v>0</v>
      </c>
      <c r="G567" s="28">
        <f>Games!H567</f>
        <v>0</v>
      </c>
      <c r="H567" s="64" t="str">
        <f>IF(ISBLANK(Games!B567), "", IF('Prediction Log'!$D567&lt;0, 'Prediction Log'!$B567, 'Prediction Log'!$C567))</f>
        <v/>
      </c>
      <c r="I567" s="60" t="str">
        <f>IF(ISBLANK(Games!$B567), "",Games!F567)</f>
        <v/>
      </c>
      <c r="J567" s="60" t="str">
        <f>IF('Prediction Log'!$F567&gt;0.5, 'Prediction Log'!$B567, IF('Prediction Log'!$F567&lt;0.5, 'Prediction Log'!$C567, "PICK"))</f>
        <v/>
      </c>
      <c r="K567" s="62" t="str">
        <f>IF(ISBLANK(Games!B567), "",IF('Prediction Log'!$J567='Prediction Log'!$B567, 'Prediction Log'!$F567, 1-'Prediction Log'!$F567))</f>
        <v/>
      </c>
      <c r="L567" s="28" t="str">
        <f>IF(ISBLANK(Games!$B567), "",Games!I567)</f>
        <v/>
      </c>
      <c r="P567" s="48" t="str">
        <f>IF(ISBLANK('Prediction Log'!$N567), "",'Prediction Log'!$O567-'Prediction Log'!$N567)</f>
        <v/>
      </c>
      <c r="Q567" s="55" t="str">
        <f>IF(ISBLANK('Prediction Log'!$N567), "",IF('Prediction Log'!$M567&lt;&gt;'Prediction Log'!$H567, "Y", IF(AND('Prediction Log'!$M567='Prediction Log'!$H567, ABS((-1*'Prediction Log'!$P567))&gt;ABS('Prediction Log'!$D567)), "Y", IF('Prediction Log'!$D567='Prediction Log'!$P567, "PUSH", "N"))))</f>
        <v/>
      </c>
      <c r="R567" s="56" t="str">
        <f>IF(ISBLANK('Prediction Log'!$M567), "",IF('Prediction Log'!$P567&lt;'Prediction Log'!$D567, "Y", IF('Prediction Log'!$P567='Prediction Log'!$D567, "PUSH", "N")))</f>
        <v/>
      </c>
      <c r="S567" s="56" t="str">
        <f>IF(ISBLANK('Prediction Log'!$M567), "",IF('Prediction Log'!$P567&lt;'Prediction Log'!$E567, "Y", IF('Prediction Log'!$P567='Prediction Log'!$E567, "PUSH", "N")))</f>
        <v/>
      </c>
      <c r="T567" s="66" t="str">
        <f>IF(ISBLANK('Prediction Log'!$M567), "",IF('Prediction Log'!$J567='Prediction Log'!$M567, "Y", "N"))</f>
        <v/>
      </c>
      <c r="U567" s="57" t="str">
        <f>IF(ISBLANK('Prediction Log'!$M567),"",IF('Prediction Log'!$M567='Prediction Log'!$H567, "Y", "N"))</f>
        <v/>
      </c>
      <c r="V567" s="52" t="str">
        <f>IF(ISBLANK('Prediction Log'!$M567), "",IF('Prediction Log'!$H567&lt;&gt;'Prediction Log'!$M567, "Y",IF(AND('Prediction Log'!$D567&gt;0, 'Prediction Log'!$P567&gt;'Prediction Log'!$D567), "Y", IF(AND('Prediction Log'!$D567&lt;0, 'Prediction Log'!$P567&lt;'Prediction Log'!$D567), "Y", IF('Prediction Log'!$P567='Prediction Log'!$D567, "PUSH", "N")))))</f>
        <v/>
      </c>
      <c r="W567" s="53" t="str">
        <f>IF(ISBLANK('Prediction Log'!$M567), "",IF(AND('Prediction Log'!$U567="Y", 'Prediction Log'!$V567="Y"), "Y", "N"))</f>
        <v/>
      </c>
      <c r="X567" s="54" t="str">
        <f>IF(ISBLANK('Prediction Log'!$M567),"",IF('Prediction Log'!$M567='Prediction Log'!$I567, "Y", "N"))</f>
        <v/>
      </c>
      <c r="Y567" s="54" t="str">
        <f>IF(ISBLANK('Prediction Log'!$M567), "", IF('Prediction Log'!$Z567="N", "N", "Y"))</f>
        <v/>
      </c>
      <c r="Z567" s="54" t="str">
        <f>IF(ISBLANK('Prediction Log'!$M567), "",IF('Prediction Log'!$I567&lt;&gt;'Prediction Log'!$M567, "Y",IF(AND('Prediction Log'!$E567&gt;0, 'Prediction Log'!$P567&gt;'Prediction Log'!$E567), "Y", IF(AND('Prediction Log'!$E567&lt;0, 'Prediction Log'!$P567&lt;'Prediction Log'!$E567), "Y", IF('Prediction Log'!$P567='Prediction Log'!$E567, "PUSH", "N")))))</f>
        <v/>
      </c>
      <c r="AA567" s="54" t="str">
        <f>IF(ISBLANK('Prediction Log'!$M567), "",IF(AND('Prediction Log'!$X567="Y", 'Prediction Log'!$Z567="Y"), "Y", "N"))</f>
        <v/>
      </c>
      <c r="AB567" s="53" t="str">
        <f>IF(ISBLANK('Prediction Log'!$M567), "",IF('Prediction Log'!$D567&gt;0, 'Prediction Log'!$P567-'Prediction Log'!$D567, IF('Prediction Log'!$D567&lt;0, -'Prediction Log'!$P567+'Prediction Log'!$D567, "NA")))</f>
        <v/>
      </c>
      <c r="AC567" s="53" t="str">
        <f>IF(ISBLANK('Prediction Log'!$M567), "",ABS('Prediction Log'!$AB567))</f>
        <v/>
      </c>
      <c r="AD567" s="54" t="str">
        <f>IF(ISBLANK('Prediction Log'!$M567), "",IF('Prediction Log'!$E567&gt;0, 'Prediction Log'!$P567-'Prediction Log'!$E567, IF('Prediction Log'!$E567&lt;0, -'Prediction Log'!$P567+'Prediction Log'!$E567, "NA")))</f>
        <v/>
      </c>
      <c r="AE567" s="54" t="str">
        <f>IF(ISBLANK('Prediction Log'!$M567), "",ABS('Prediction Log'!$AD567))</f>
        <v/>
      </c>
    </row>
    <row r="568" spans="1:31" x14ac:dyDescent="0.45">
      <c r="A568" t="str">
        <f>IF(ISBLANK(Games!$B568), "",Games!A568)</f>
        <v/>
      </c>
      <c r="B568" t="str">
        <f>IF(ISBLANK(Games!$B568), "",Games!B568)</f>
        <v/>
      </c>
      <c r="C568" t="str">
        <f>IF(ISBLANK(Games!$B568), "",Games!C568)</f>
        <v/>
      </c>
      <c r="D568" t="str">
        <f>IF(ISBLANK(Games!$B568), "",Games!D568)</f>
        <v/>
      </c>
      <c r="E568" t="str">
        <f>IF(ISBLANK(Games!$B568), "",Games!E568)</f>
        <v/>
      </c>
      <c r="F568" s="30">
        <f>'Calc - Win Probability'!N568</f>
        <v>0</v>
      </c>
      <c r="G568" s="28">
        <f>Games!H568</f>
        <v>0</v>
      </c>
      <c r="H568" s="64" t="str">
        <f>IF(ISBLANK(Games!B568), "", IF('Prediction Log'!$D568&lt;0, 'Prediction Log'!$B568, 'Prediction Log'!$C568))</f>
        <v/>
      </c>
      <c r="I568" s="60" t="str">
        <f>IF(ISBLANK(Games!$B568), "",Games!F568)</f>
        <v/>
      </c>
      <c r="J568" s="60" t="str">
        <f>IF('Prediction Log'!$F568&gt;0.5, 'Prediction Log'!$B568, IF('Prediction Log'!$F568&lt;0.5, 'Prediction Log'!$C568, "PICK"))</f>
        <v/>
      </c>
      <c r="K568" s="62" t="str">
        <f>IF(ISBLANK(Games!B568), "",IF('Prediction Log'!$J568='Prediction Log'!$B568, 'Prediction Log'!$F568, 1-'Prediction Log'!$F568))</f>
        <v/>
      </c>
      <c r="L568" s="28" t="str">
        <f>IF(ISBLANK(Games!$B568), "",Games!I568)</f>
        <v/>
      </c>
      <c r="P568" s="48" t="str">
        <f>IF(ISBLANK('Prediction Log'!$N568), "",'Prediction Log'!$O568-'Prediction Log'!$N568)</f>
        <v/>
      </c>
      <c r="Q568" s="55" t="str">
        <f>IF(ISBLANK('Prediction Log'!$N568), "",IF('Prediction Log'!$M568&lt;&gt;'Prediction Log'!$H568, "Y", IF(AND('Prediction Log'!$M568='Prediction Log'!$H568, ABS((-1*'Prediction Log'!$P568))&gt;ABS('Prediction Log'!$D568)), "Y", IF('Prediction Log'!$D568='Prediction Log'!$P568, "PUSH", "N"))))</f>
        <v/>
      </c>
      <c r="R568" s="56" t="str">
        <f>IF(ISBLANK('Prediction Log'!$M568), "",IF('Prediction Log'!$P568&lt;'Prediction Log'!$D568, "Y", IF('Prediction Log'!$P568='Prediction Log'!$D568, "PUSH", "N")))</f>
        <v/>
      </c>
      <c r="S568" s="56" t="str">
        <f>IF(ISBLANK('Prediction Log'!$M568), "",IF('Prediction Log'!$P568&lt;'Prediction Log'!$E568, "Y", IF('Prediction Log'!$P568='Prediction Log'!$E568, "PUSH", "N")))</f>
        <v/>
      </c>
      <c r="T568" s="66" t="str">
        <f>IF(ISBLANK('Prediction Log'!$M568), "",IF('Prediction Log'!$J568='Prediction Log'!$M568, "Y", "N"))</f>
        <v/>
      </c>
      <c r="U568" s="57" t="str">
        <f>IF(ISBLANK('Prediction Log'!$M568),"",IF('Prediction Log'!$M568='Prediction Log'!$H568, "Y", "N"))</f>
        <v/>
      </c>
      <c r="V568" s="52" t="str">
        <f>IF(ISBLANK('Prediction Log'!$M568), "",IF('Prediction Log'!$H568&lt;&gt;'Prediction Log'!$M568, "Y",IF(AND('Prediction Log'!$D568&gt;0, 'Prediction Log'!$P568&gt;'Prediction Log'!$D568), "Y", IF(AND('Prediction Log'!$D568&lt;0, 'Prediction Log'!$P568&lt;'Prediction Log'!$D568), "Y", IF('Prediction Log'!$P568='Prediction Log'!$D568, "PUSH", "N")))))</f>
        <v/>
      </c>
      <c r="W568" s="53" t="str">
        <f>IF(ISBLANK('Prediction Log'!$M568), "",IF(AND('Prediction Log'!$U568="Y", 'Prediction Log'!$V568="Y"), "Y", "N"))</f>
        <v/>
      </c>
      <c r="X568" s="54" t="str">
        <f>IF(ISBLANK('Prediction Log'!$M568),"",IF('Prediction Log'!$M568='Prediction Log'!$I568, "Y", "N"))</f>
        <v/>
      </c>
      <c r="Y568" s="54" t="str">
        <f>IF(ISBLANK('Prediction Log'!$M568), "", IF('Prediction Log'!$Z568="N", "N", "Y"))</f>
        <v/>
      </c>
      <c r="Z568" s="54" t="str">
        <f>IF(ISBLANK('Prediction Log'!$M568), "",IF('Prediction Log'!$I568&lt;&gt;'Prediction Log'!$M568, "Y",IF(AND('Prediction Log'!$E568&gt;0, 'Prediction Log'!$P568&gt;'Prediction Log'!$E568), "Y", IF(AND('Prediction Log'!$E568&lt;0, 'Prediction Log'!$P568&lt;'Prediction Log'!$E568), "Y", IF('Prediction Log'!$P568='Prediction Log'!$E568, "PUSH", "N")))))</f>
        <v/>
      </c>
      <c r="AA568" s="54" t="str">
        <f>IF(ISBLANK('Prediction Log'!$M568), "",IF(AND('Prediction Log'!$X568="Y", 'Prediction Log'!$Z568="Y"), "Y", "N"))</f>
        <v/>
      </c>
      <c r="AB568" s="53" t="str">
        <f>IF(ISBLANK('Prediction Log'!$M568), "",IF('Prediction Log'!$D568&gt;0, 'Prediction Log'!$P568-'Prediction Log'!$D568, IF('Prediction Log'!$D568&lt;0, -'Prediction Log'!$P568+'Prediction Log'!$D568, "NA")))</f>
        <v/>
      </c>
      <c r="AC568" s="53" t="str">
        <f>IF(ISBLANK('Prediction Log'!$M568), "",ABS('Prediction Log'!$AB568))</f>
        <v/>
      </c>
      <c r="AD568" s="54" t="str">
        <f>IF(ISBLANK('Prediction Log'!$M568), "",IF('Prediction Log'!$E568&gt;0, 'Prediction Log'!$P568-'Prediction Log'!$E568, IF('Prediction Log'!$E568&lt;0, -'Prediction Log'!$P568+'Prediction Log'!$E568, "NA")))</f>
        <v/>
      </c>
      <c r="AE568" s="54" t="str">
        <f>IF(ISBLANK('Prediction Log'!$M568), "",ABS('Prediction Log'!$AD568))</f>
        <v/>
      </c>
    </row>
    <row r="569" spans="1:31" x14ac:dyDescent="0.45">
      <c r="A569" t="str">
        <f>IF(ISBLANK(Games!$B569), "",Games!A569)</f>
        <v/>
      </c>
      <c r="B569" t="str">
        <f>IF(ISBLANK(Games!$B569), "",Games!B569)</f>
        <v/>
      </c>
      <c r="C569" t="str">
        <f>IF(ISBLANK(Games!$B569), "",Games!C569)</f>
        <v/>
      </c>
      <c r="D569" t="str">
        <f>IF(ISBLANK(Games!$B569), "",Games!D569)</f>
        <v/>
      </c>
      <c r="E569" t="str">
        <f>IF(ISBLANK(Games!$B569), "",Games!E569)</f>
        <v/>
      </c>
      <c r="F569" s="30">
        <f>'Calc - Win Probability'!N569</f>
        <v>0</v>
      </c>
      <c r="G569" s="28">
        <f>Games!H569</f>
        <v>0</v>
      </c>
      <c r="H569" s="64" t="str">
        <f>IF(ISBLANK(Games!B569), "", IF('Prediction Log'!$D569&lt;0, 'Prediction Log'!$B569, 'Prediction Log'!$C569))</f>
        <v/>
      </c>
      <c r="I569" s="60" t="str">
        <f>IF(ISBLANK(Games!$B569), "",Games!F569)</f>
        <v/>
      </c>
      <c r="J569" s="60" t="str">
        <f>IF('Prediction Log'!$F569&gt;0.5, 'Prediction Log'!$B569, IF('Prediction Log'!$F569&lt;0.5, 'Prediction Log'!$C569, "PICK"))</f>
        <v/>
      </c>
      <c r="K569" s="62" t="str">
        <f>IF(ISBLANK(Games!B569), "",IF('Prediction Log'!$J569='Prediction Log'!$B569, 'Prediction Log'!$F569, 1-'Prediction Log'!$F569))</f>
        <v/>
      </c>
      <c r="L569" s="28" t="str">
        <f>IF(ISBLANK(Games!$B569), "",Games!I569)</f>
        <v/>
      </c>
      <c r="P569" s="48" t="str">
        <f>IF(ISBLANK('Prediction Log'!$N569), "",'Prediction Log'!$O569-'Prediction Log'!$N569)</f>
        <v/>
      </c>
      <c r="Q569" s="55" t="str">
        <f>IF(ISBLANK('Prediction Log'!$N569), "",IF('Prediction Log'!$M569&lt;&gt;'Prediction Log'!$H569, "Y", IF(AND('Prediction Log'!$M569='Prediction Log'!$H569, ABS((-1*'Prediction Log'!$P569))&gt;ABS('Prediction Log'!$D569)), "Y", IF('Prediction Log'!$D569='Prediction Log'!$P569, "PUSH", "N"))))</f>
        <v/>
      </c>
      <c r="R569" s="56" t="str">
        <f>IF(ISBLANK('Prediction Log'!$M569), "",IF('Prediction Log'!$P569&lt;'Prediction Log'!$D569, "Y", IF('Prediction Log'!$P569='Prediction Log'!$D569, "PUSH", "N")))</f>
        <v/>
      </c>
      <c r="S569" s="56" t="str">
        <f>IF(ISBLANK('Prediction Log'!$M569), "",IF('Prediction Log'!$P569&lt;'Prediction Log'!$E569, "Y", IF('Prediction Log'!$P569='Prediction Log'!$E569, "PUSH", "N")))</f>
        <v/>
      </c>
      <c r="T569" s="66" t="str">
        <f>IF(ISBLANK('Prediction Log'!$M569), "",IF('Prediction Log'!$J569='Prediction Log'!$M569, "Y", "N"))</f>
        <v/>
      </c>
      <c r="U569" s="57" t="str">
        <f>IF(ISBLANK('Prediction Log'!$M569),"",IF('Prediction Log'!$M569='Prediction Log'!$H569, "Y", "N"))</f>
        <v/>
      </c>
      <c r="V569" s="52" t="str">
        <f>IF(ISBLANK('Prediction Log'!$M569), "",IF('Prediction Log'!$H569&lt;&gt;'Prediction Log'!$M569, "Y",IF(AND('Prediction Log'!$D569&gt;0, 'Prediction Log'!$P569&gt;'Prediction Log'!$D569), "Y", IF(AND('Prediction Log'!$D569&lt;0, 'Prediction Log'!$P569&lt;'Prediction Log'!$D569), "Y", IF('Prediction Log'!$P569='Prediction Log'!$D569, "PUSH", "N")))))</f>
        <v/>
      </c>
      <c r="W569" s="53" t="str">
        <f>IF(ISBLANK('Prediction Log'!$M569), "",IF(AND('Prediction Log'!$U569="Y", 'Prediction Log'!$V569="Y"), "Y", "N"))</f>
        <v/>
      </c>
      <c r="X569" s="54" t="str">
        <f>IF(ISBLANK('Prediction Log'!$M569),"",IF('Prediction Log'!$M569='Prediction Log'!$I569, "Y", "N"))</f>
        <v/>
      </c>
      <c r="Y569" s="54" t="str">
        <f>IF(ISBLANK('Prediction Log'!$M569), "", IF('Prediction Log'!$Z569="N", "N", "Y"))</f>
        <v/>
      </c>
      <c r="Z569" s="54" t="str">
        <f>IF(ISBLANK('Prediction Log'!$M569), "",IF('Prediction Log'!$I569&lt;&gt;'Prediction Log'!$M569, "Y",IF(AND('Prediction Log'!$E569&gt;0, 'Prediction Log'!$P569&gt;'Prediction Log'!$E569), "Y", IF(AND('Prediction Log'!$E569&lt;0, 'Prediction Log'!$P569&lt;'Prediction Log'!$E569), "Y", IF('Prediction Log'!$P569='Prediction Log'!$E569, "PUSH", "N")))))</f>
        <v/>
      </c>
      <c r="AA569" s="54" t="str">
        <f>IF(ISBLANK('Prediction Log'!$M569), "",IF(AND('Prediction Log'!$X569="Y", 'Prediction Log'!$Z569="Y"), "Y", "N"))</f>
        <v/>
      </c>
      <c r="AB569" s="53" t="str">
        <f>IF(ISBLANK('Prediction Log'!$M569), "",IF('Prediction Log'!$D569&gt;0, 'Prediction Log'!$P569-'Prediction Log'!$D569, IF('Prediction Log'!$D569&lt;0, -'Prediction Log'!$P569+'Prediction Log'!$D569, "NA")))</f>
        <v/>
      </c>
      <c r="AC569" s="53" t="str">
        <f>IF(ISBLANK('Prediction Log'!$M569), "",ABS('Prediction Log'!$AB569))</f>
        <v/>
      </c>
      <c r="AD569" s="54" t="str">
        <f>IF(ISBLANK('Prediction Log'!$M569), "",IF('Prediction Log'!$E569&gt;0, 'Prediction Log'!$P569-'Prediction Log'!$E569, IF('Prediction Log'!$E569&lt;0, -'Prediction Log'!$P569+'Prediction Log'!$E569, "NA")))</f>
        <v/>
      </c>
      <c r="AE569" s="54" t="str">
        <f>IF(ISBLANK('Prediction Log'!$M569), "",ABS('Prediction Log'!$AD569))</f>
        <v/>
      </c>
    </row>
    <row r="570" spans="1:31" x14ac:dyDescent="0.45">
      <c r="A570" t="str">
        <f>IF(ISBLANK(Games!$B570), "",Games!A570)</f>
        <v/>
      </c>
      <c r="B570" t="str">
        <f>IF(ISBLANK(Games!$B570), "",Games!B570)</f>
        <v/>
      </c>
      <c r="C570" t="str">
        <f>IF(ISBLANK(Games!$B570), "",Games!C570)</f>
        <v/>
      </c>
      <c r="D570" t="str">
        <f>IF(ISBLANK(Games!$B570), "",Games!D570)</f>
        <v/>
      </c>
      <c r="E570" t="str">
        <f>IF(ISBLANK(Games!$B570), "",Games!E570)</f>
        <v/>
      </c>
      <c r="F570" s="30">
        <f>'Calc - Win Probability'!N570</f>
        <v>0</v>
      </c>
      <c r="G570" s="28">
        <f>Games!H570</f>
        <v>0</v>
      </c>
      <c r="H570" s="64" t="str">
        <f>IF(ISBLANK(Games!B570), "", IF('Prediction Log'!$D570&lt;0, 'Prediction Log'!$B570, 'Prediction Log'!$C570))</f>
        <v/>
      </c>
      <c r="I570" s="60" t="str">
        <f>IF(ISBLANK(Games!$B570), "",Games!F570)</f>
        <v/>
      </c>
      <c r="J570" s="60" t="str">
        <f>IF('Prediction Log'!$F570&gt;0.5, 'Prediction Log'!$B570, IF('Prediction Log'!$F570&lt;0.5, 'Prediction Log'!$C570, "PICK"))</f>
        <v/>
      </c>
      <c r="K570" s="62" t="str">
        <f>IF(ISBLANK(Games!B570), "",IF('Prediction Log'!$J570='Prediction Log'!$B570, 'Prediction Log'!$F570, 1-'Prediction Log'!$F570))</f>
        <v/>
      </c>
      <c r="L570" s="28" t="str">
        <f>IF(ISBLANK(Games!$B570), "",Games!I570)</f>
        <v/>
      </c>
      <c r="P570" s="48" t="str">
        <f>IF(ISBLANK('Prediction Log'!$N570), "",'Prediction Log'!$O570-'Prediction Log'!$N570)</f>
        <v/>
      </c>
      <c r="Q570" s="55" t="str">
        <f>IF(ISBLANK('Prediction Log'!$N570), "",IF('Prediction Log'!$M570&lt;&gt;'Prediction Log'!$H570, "Y", IF(AND('Prediction Log'!$M570='Prediction Log'!$H570, ABS((-1*'Prediction Log'!$P570))&gt;ABS('Prediction Log'!$D570)), "Y", IF('Prediction Log'!$D570='Prediction Log'!$P570, "PUSH", "N"))))</f>
        <v/>
      </c>
      <c r="R570" s="56" t="str">
        <f>IF(ISBLANK('Prediction Log'!$M570), "",IF('Prediction Log'!$P570&lt;'Prediction Log'!$D570, "Y", IF('Prediction Log'!$P570='Prediction Log'!$D570, "PUSH", "N")))</f>
        <v/>
      </c>
      <c r="S570" s="56" t="str">
        <f>IF(ISBLANK('Prediction Log'!$M570), "",IF('Prediction Log'!$P570&lt;'Prediction Log'!$E570, "Y", IF('Prediction Log'!$P570='Prediction Log'!$E570, "PUSH", "N")))</f>
        <v/>
      </c>
      <c r="T570" s="66" t="str">
        <f>IF(ISBLANK('Prediction Log'!$M570), "",IF('Prediction Log'!$J570='Prediction Log'!$M570, "Y", "N"))</f>
        <v/>
      </c>
      <c r="U570" s="57" t="str">
        <f>IF(ISBLANK('Prediction Log'!$M570),"",IF('Prediction Log'!$M570='Prediction Log'!$H570, "Y", "N"))</f>
        <v/>
      </c>
      <c r="V570" s="52" t="str">
        <f>IF(ISBLANK('Prediction Log'!$M570), "",IF('Prediction Log'!$H570&lt;&gt;'Prediction Log'!$M570, "Y",IF(AND('Prediction Log'!$D570&gt;0, 'Prediction Log'!$P570&gt;'Prediction Log'!$D570), "Y", IF(AND('Prediction Log'!$D570&lt;0, 'Prediction Log'!$P570&lt;'Prediction Log'!$D570), "Y", IF('Prediction Log'!$P570='Prediction Log'!$D570, "PUSH", "N")))))</f>
        <v/>
      </c>
      <c r="W570" s="53" t="str">
        <f>IF(ISBLANK('Prediction Log'!$M570), "",IF(AND('Prediction Log'!$U570="Y", 'Prediction Log'!$V570="Y"), "Y", "N"))</f>
        <v/>
      </c>
      <c r="X570" s="54" t="str">
        <f>IF(ISBLANK('Prediction Log'!$M570),"",IF('Prediction Log'!$M570='Prediction Log'!$I570, "Y", "N"))</f>
        <v/>
      </c>
      <c r="Y570" s="54" t="str">
        <f>IF(ISBLANK('Prediction Log'!$M570), "", IF('Prediction Log'!$Z570="N", "N", "Y"))</f>
        <v/>
      </c>
      <c r="Z570" s="54" t="str">
        <f>IF(ISBLANK('Prediction Log'!$M570), "",IF('Prediction Log'!$I570&lt;&gt;'Prediction Log'!$M570, "Y",IF(AND('Prediction Log'!$E570&gt;0, 'Prediction Log'!$P570&gt;'Prediction Log'!$E570), "Y", IF(AND('Prediction Log'!$E570&lt;0, 'Prediction Log'!$P570&lt;'Prediction Log'!$E570), "Y", IF('Prediction Log'!$P570='Prediction Log'!$E570, "PUSH", "N")))))</f>
        <v/>
      </c>
      <c r="AA570" s="54" t="str">
        <f>IF(ISBLANK('Prediction Log'!$M570), "",IF(AND('Prediction Log'!$X570="Y", 'Prediction Log'!$Z570="Y"), "Y", "N"))</f>
        <v/>
      </c>
      <c r="AB570" s="53" t="str">
        <f>IF(ISBLANK('Prediction Log'!$M570), "",IF('Prediction Log'!$D570&gt;0, 'Prediction Log'!$P570-'Prediction Log'!$D570, IF('Prediction Log'!$D570&lt;0, -'Prediction Log'!$P570+'Prediction Log'!$D570, "NA")))</f>
        <v/>
      </c>
      <c r="AC570" s="53" t="str">
        <f>IF(ISBLANK('Prediction Log'!$M570), "",ABS('Prediction Log'!$AB570))</f>
        <v/>
      </c>
      <c r="AD570" s="54" t="str">
        <f>IF(ISBLANK('Prediction Log'!$M570), "",IF('Prediction Log'!$E570&gt;0, 'Prediction Log'!$P570-'Prediction Log'!$E570, IF('Prediction Log'!$E570&lt;0, -'Prediction Log'!$P570+'Prediction Log'!$E570, "NA")))</f>
        <v/>
      </c>
      <c r="AE570" s="54" t="str">
        <f>IF(ISBLANK('Prediction Log'!$M570), "",ABS('Prediction Log'!$AD570))</f>
        <v/>
      </c>
    </row>
    <row r="571" spans="1:31" x14ac:dyDescent="0.45">
      <c r="A571" t="str">
        <f>IF(ISBLANK(Games!$B571), "",Games!A571)</f>
        <v/>
      </c>
      <c r="B571" t="str">
        <f>IF(ISBLANK(Games!$B571), "",Games!B571)</f>
        <v/>
      </c>
      <c r="C571" t="str">
        <f>IF(ISBLANK(Games!$B571), "",Games!C571)</f>
        <v/>
      </c>
      <c r="D571" t="str">
        <f>IF(ISBLANK(Games!$B571), "",Games!D571)</f>
        <v/>
      </c>
      <c r="E571" t="str">
        <f>IF(ISBLANK(Games!$B571), "",Games!E571)</f>
        <v/>
      </c>
      <c r="F571" s="30">
        <f>'Calc - Win Probability'!N571</f>
        <v>0</v>
      </c>
      <c r="G571" s="28">
        <f>Games!H571</f>
        <v>0</v>
      </c>
      <c r="H571" s="64" t="str">
        <f>IF(ISBLANK(Games!B571), "", IF('Prediction Log'!$D571&lt;0, 'Prediction Log'!$B571, 'Prediction Log'!$C571))</f>
        <v/>
      </c>
      <c r="I571" s="60" t="str">
        <f>IF(ISBLANK(Games!$B571), "",Games!F571)</f>
        <v/>
      </c>
      <c r="J571" s="60" t="str">
        <f>IF('Prediction Log'!$F571&gt;0.5, 'Prediction Log'!$B571, IF('Prediction Log'!$F571&lt;0.5, 'Prediction Log'!$C571, "PICK"))</f>
        <v/>
      </c>
      <c r="K571" s="62" t="str">
        <f>IF(ISBLANK(Games!B571), "",IF('Prediction Log'!$J571='Prediction Log'!$B571, 'Prediction Log'!$F571, 1-'Prediction Log'!$F571))</f>
        <v/>
      </c>
      <c r="L571" s="28" t="str">
        <f>IF(ISBLANK(Games!$B571), "",Games!I571)</f>
        <v/>
      </c>
      <c r="P571" s="48" t="str">
        <f>IF(ISBLANK('Prediction Log'!$N571), "",'Prediction Log'!$O571-'Prediction Log'!$N571)</f>
        <v/>
      </c>
      <c r="Q571" s="55" t="str">
        <f>IF(ISBLANK('Prediction Log'!$N571), "",IF('Prediction Log'!$M571&lt;&gt;'Prediction Log'!$H571, "Y", IF(AND('Prediction Log'!$M571='Prediction Log'!$H571, ABS((-1*'Prediction Log'!$P571))&gt;ABS('Prediction Log'!$D571)), "Y", IF('Prediction Log'!$D571='Prediction Log'!$P571, "PUSH", "N"))))</f>
        <v/>
      </c>
      <c r="R571" s="56" t="str">
        <f>IF(ISBLANK('Prediction Log'!$M571), "",IF('Prediction Log'!$P571&lt;'Prediction Log'!$D571, "Y", IF('Prediction Log'!$P571='Prediction Log'!$D571, "PUSH", "N")))</f>
        <v/>
      </c>
      <c r="S571" s="56" t="str">
        <f>IF(ISBLANK('Prediction Log'!$M571), "",IF('Prediction Log'!$P571&lt;'Prediction Log'!$E571, "Y", IF('Prediction Log'!$P571='Prediction Log'!$E571, "PUSH", "N")))</f>
        <v/>
      </c>
      <c r="T571" s="66" t="str">
        <f>IF(ISBLANK('Prediction Log'!$M571), "",IF('Prediction Log'!$J571='Prediction Log'!$M571, "Y", "N"))</f>
        <v/>
      </c>
      <c r="U571" s="57" t="str">
        <f>IF(ISBLANK('Prediction Log'!$M571),"",IF('Prediction Log'!$M571='Prediction Log'!$H571, "Y", "N"))</f>
        <v/>
      </c>
      <c r="V571" s="52" t="str">
        <f>IF(ISBLANK('Prediction Log'!$M571), "",IF('Prediction Log'!$H571&lt;&gt;'Prediction Log'!$M571, "Y",IF(AND('Prediction Log'!$D571&gt;0, 'Prediction Log'!$P571&gt;'Prediction Log'!$D571), "Y", IF(AND('Prediction Log'!$D571&lt;0, 'Prediction Log'!$P571&lt;'Prediction Log'!$D571), "Y", IF('Prediction Log'!$P571='Prediction Log'!$D571, "PUSH", "N")))))</f>
        <v/>
      </c>
      <c r="W571" s="53" t="str">
        <f>IF(ISBLANK('Prediction Log'!$M571), "",IF(AND('Prediction Log'!$U571="Y", 'Prediction Log'!$V571="Y"), "Y", "N"))</f>
        <v/>
      </c>
      <c r="X571" s="54" t="str">
        <f>IF(ISBLANK('Prediction Log'!$M571),"",IF('Prediction Log'!$M571='Prediction Log'!$I571, "Y", "N"))</f>
        <v/>
      </c>
      <c r="Y571" s="54" t="str">
        <f>IF(ISBLANK('Prediction Log'!$M571), "", IF('Prediction Log'!$Z571="N", "N", "Y"))</f>
        <v/>
      </c>
      <c r="Z571" s="54" t="str">
        <f>IF(ISBLANK('Prediction Log'!$M571), "",IF('Prediction Log'!$I571&lt;&gt;'Prediction Log'!$M571, "Y",IF(AND('Prediction Log'!$E571&gt;0, 'Prediction Log'!$P571&gt;'Prediction Log'!$E571), "Y", IF(AND('Prediction Log'!$E571&lt;0, 'Prediction Log'!$P571&lt;'Prediction Log'!$E571), "Y", IF('Prediction Log'!$P571='Prediction Log'!$E571, "PUSH", "N")))))</f>
        <v/>
      </c>
      <c r="AA571" s="54" t="str">
        <f>IF(ISBLANK('Prediction Log'!$M571), "",IF(AND('Prediction Log'!$X571="Y", 'Prediction Log'!$Z571="Y"), "Y", "N"))</f>
        <v/>
      </c>
      <c r="AB571" s="53" t="str">
        <f>IF(ISBLANK('Prediction Log'!$M571), "",IF('Prediction Log'!$D571&gt;0, 'Prediction Log'!$P571-'Prediction Log'!$D571, IF('Prediction Log'!$D571&lt;0, -'Prediction Log'!$P571+'Prediction Log'!$D571, "NA")))</f>
        <v/>
      </c>
      <c r="AC571" s="53" t="str">
        <f>IF(ISBLANK('Prediction Log'!$M571), "",ABS('Prediction Log'!$AB571))</f>
        <v/>
      </c>
      <c r="AD571" s="54" t="str">
        <f>IF(ISBLANK('Prediction Log'!$M571), "",IF('Prediction Log'!$E571&gt;0, 'Prediction Log'!$P571-'Prediction Log'!$E571, IF('Prediction Log'!$E571&lt;0, -'Prediction Log'!$P571+'Prediction Log'!$E571, "NA")))</f>
        <v/>
      </c>
      <c r="AE571" s="54" t="str">
        <f>IF(ISBLANK('Prediction Log'!$M571), "",ABS('Prediction Log'!$AD571))</f>
        <v/>
      </c>
    </row>
    <row r="572" spans="1:31" x14ac:dyDescent="0.45">
      <c r="A572" t="str">
        <f>IF(ISBLANK(Games!$B572), "",Games!A572)</f>
        <v/>
      </c>
      <c r="B572" t="str">
        <f>IF(ISBLANK(Games!$B572), "",Games!B572)</f>
        <v/>
      </c>
      <c r="C572" t="str">
        <f>IF(ISBLANK(Games!$B572), "",Games!C572)</f>
        <v/>
      </c>
      <c r="D572" t="str">
        <f>IF(ISBLANK(Games!$B572), "",Games!D572)</f>
        <v/>
      </c>
      <c r="E572" t="str">
        <f>IF(ISBLANK(Games!$B572), "",Games!E572)</f>
        <v/>
      </c>
      <c r="F572" s="30">
        <f>'Calc - Win Probability'!N572</f>
        <v>0</v>
      </c>
      <c r="G572" s="28">
        <f>Games!H572</f>
        <v>0</v>
      </c>
      <c r="H572" s="64" t="str">
        <f>IF(ISBLANK(Games!B572), "", IF('Prediction Log'!$D572&lt;0, 'Prediction Log'!$B572, 'Prediction Log'!$C572))</f>
        <v/>
      </c>
      <c r="I572" s="60" t="str">
        <f>IF(ISBLANK(Games!$B572), "",Games!F572)</f>
        <v/>
      </c>
      <c r="J572" s="60" t="str">
        <f>IF('Prediction Log'!$F572&gt;0.5, 'Prediction Log'!$B572, IF('Prediction Log'!$F572&lt;0.5, 'Prediction Log'!$C572, "PICK"))</f>
        <v/>
      </c>
      <c r="K572" s="62" t="str">
        <f>IF(ISBLANK(Games!B572), "",IF('Prediction Log'!$J572='Prediction Log'!$B572, 'Prediction Log'!$F572, 1-'Prediction Log'!$F572))</f>
        <v/>
      </c>
      <c r="L572" s="28" t="str">
        <f>IF(ISBLANK(Games!$B572), "",Games!I572)</f>
        <v/>
      </c>
      <c r="P572" s="48" t="str">
        <f>IF(ISBLANK('Prediction Log'!$N572), "",'Prediction Log'!$O572-'Prediction Log'!$N572)</f>
        <v/>
      </c>
      <c r="Q572" s="55" t="str">
        <f>IF(ISBLANK('Prediction Log'!$N572), "",IF('Prediction Log'!$M572&lt;&gt;'Prediction Log'!$H572, "Y", IF(AND('Prediction Log'!$M572='Prediction Log'!$H572, ABS((-1*'Prediction Log'!$P572))&gt;ABS('Prediction Log'!$D572)), "Y", IF('Prediction Log'!$D572='Prediction Log'!$P572, "PUSH", "N"))))</f>
        <v/>
      </c>
      <c r="R572" s="56" t="str">
        <f>IF(ISBLANK('Prediction Log'!$M572), "",IF('Prediction Log'!$P572&lt;'Prediction Log'!$D572, "Y", IF('Prediction Log'!$P572='Prediction Log'!$D572, "PUSH", "N")))</f>
        <v/>
      </c>
      <c r="S572" s="56" t="str">
        <f>IF(ISBLANK('Prediction Log'!$M572), "",IF('Prediction Log'!$P572&lt;'Prediction Log'!$E572, "Y", IF('Prediction Log'!$P572='Prediction Log'!$E572, "PUSH", "N")))</f>
        <v/>
      </c>
      <c r="T572" s="66" t="str">
        <f>IF(ISBLANK('Prediction Log'!$M572), "",IF('Prediction Log'!$J572='Prediction Log'!$M572, "Y", "N"))</f>
        <v/>
      </c>
      <c r="U572" s="57" t="str">
        <f>IF(ISBLANK('Prediction Log'!$M572),"",IF('Prediction Log'!$M572='Prediction Log'!$H572, "Y", "N"))</f>
        <v/>
      </c>
      <c r="V572" s="52" t="str">
        <f>IF(ISBLANK('Prediction Log'!$M572), "",IF('Prediction Log'!$H572&lt;&gt;'Prediction Log'!$M572, "Y",IF(AND('Prediction Log'!$D572&gt;0, 'Prediction Log'!$P572&gt;'Prediction Log'!$D572), "Y", IF(AND('Prediction Log'!$D572&lt;0, 'Prediction Log'!$P572&lt;'Prediction Log'!$D572), "Y", IF('Prediction Log'!$P572='Prediction Log'!$D572, "PUSH", "N")))))</f>
        <v/>
      </c>
      <c r="W572" s="53" t="str">
        <f>IF(ISBLANK('Prediction Log'!$M572), "",IF(AND('Prediction Log'!$U572="Y", 'Prediction Log'!$V572="Y"), "Y", "N"))</f>
        <v/>
      </c>
      <c r="X572" s="54" t="str">
        <f>IF(ISBLANK('Prediction Log'!$M572),"",IF('Prediction Log'!$M572='Prediction Log'!$I572, "Y", "N"))</f>
        <v/>
      </c>
      <c r="Y572" s="54" t="str">
        <f>IF(ISBLANK('Prediction Log'!$M572), "", IF('Prediction Log'!$Z572="N", "N", "Y"))</f>
        <v/>
      </c>
      <c r="Z572" s="54" t="str">
        <f>IF(ISBLANK('Prediction Log'!$M572), "",IF('Prediction Log'!$I572&lt;&gt;'Prediction Log'!$M572, "Y",IF(AND('Prediction Log'!$E572&gt;0, 'Prediction Log'!$P572&gt;'Prediction Log'!$E572), "Y", IF(AND('Prediction Log'!$E572&lt;0, 'Prediction Log'!$P572&lt;'Prediction Log'!$E572), "Y", IF('Prediction Log'!$P572='Prediction Log'!$E572, "PUSH", "N")))))</f>
        <v/>
      </c>
      <c r="AA572" s="54" t="str">
        <f>IF(ISBLANK('Prediction Log'!$M572), "",IF(AND('Prediction Log'!$X572="Y", 'Prediction Log'!$Z572="Y"), "Y", "N"))</f>
        <v/>
      </c>
      <c r="AB572" s="53" t="str">
        <f>IF(ISBLANK('Prediction Log'!$M572), "",IF('Prediction Log'!$D572&gt;0, 'Prediction Log'!$P572-'Prediction Log'!$D572, IF('Prediction Log'!$D572&lt;0, -'Prediction Log'!$P572+'Prediction Log'!$D572, "NA")))</f>
        <v/>
      </c>
      <c r="AC572" s="53" t="str">
        <f>IF(ISBLANK('Prediction Log'!$M572), "",ABS('Prediction Log'!$AB572))</f>
        <v/>
      </c>
      <c r="AD572" s="54" t="str">
        <f>IF(ISBLANK('Prediction Log'!$M572), "",IF('Prediction Log'!$E572&gt;0, 'Prediction Log'!$P572-'Prediction Log'!$E572, IF('Prediction Log'!$E572&lt;0, -'Prediction Log'!$P572+'Prediction Log'!$E572, "NA")))</f>
        <v/>
      </c>
      <c r="AE572" s="54" t="str">
        <f>IF(ISBLANK('Prediction Log'!$M572), "",ABS('Prediction Log'!$AD572))</f>
        <v/>
      </c>
    </row>
    <row r="573" spans="1:31" x14ac:dyDescent="0.45">
      <c r="A573" t="str">
        <f>IF(ISBLANK(Games!$B573), "",Games!A573)</f>
        <v/>
      </c>
      <c r="B573" t="str">
        <f>IF(ISBLANK(Games!$B573), "",Games!B573)</f>
        <v/>
      </c>
      <c r="C573" t="str">
        <f>IF(ISBLANK(Games!$B573), "",Games!C573)</f>
        <v/>
      </c>
      <c r="D573" t="str">
        <f>IF(ISBLANK(Games!$B573), "",Games!D573)</f>
        <v/>
      </c>
      <c r="E573" t="str">
        <f>IF(ISBLANK(Games!$B573), "",Games!E573)</f>
        <v/>
      </c>
      <c r="F573" s="30">
        <f>'Calc - Win Probability'!N573</f>
        <v>0</v>
      </c>
      <c r="G573" s="28">
        <f>Games!H573</f>
        <v>0</v>
      </c>
      <c r="H573" s="64" t="str">
        <f>IF(ISBLANK(Games!B573), "", IF('Prediction Log'!$D573&lt;0, 'Prediction Log'!$B573, 'Prediction Log'!$C573))</f>
        <v/>
      </c>
      <c r="I573" s="60" t="str">
        <f>IF(ISBLANK(Games!$B573), "",Games!F573)</f>
        <v/>
      </c>
      <c r="J573" s="60" t="str">
        <f>IF('Prediction Log'!$F573&gt;0.5, 'Prediction Log'!$B573, IF('Prediction Log'!$F573&lt;0.5, 'Prediction Log'!$C573, "PICK"))</f>
        <v/>
      </c>
      <c r="K573" s="62" t="str">
        <f>IF(ISBLANK(Games!B573), "",IF('Prediction Log'!$J573='Prediction Log'!$B573, 'Prediction Log'!$F573, 1-'Prediction Log'!$F573))</f>
        <v/>
      </c>
      <c r="L573" s="28" t="str">
        <f>IF(ISBLANK(Games!$B573), "",Games!I573)</f>
        <v/>
      </c>
      <c r="P573" s="48" t="str">
        <f>IF(ISBLANK('Prediction Log'!$N573), "",'Prediction Log'!$O573-'Prediction Log'!$N573)</f>
        <v/>
      </c>
      <c r="Q573" s="55" t="str">
        <f>IF(ISBLANK('Prediction Log'!$N573), "",IF('Prediction Log'!$M573&lt;&gt;'Prediction Log'!$H573, "Y", IF(AND('Prediction Log'!$M573='Prediction Log'!$H573, ABS((-1*'Prediction Log'!$P573))&gt;ABS('Prediction Log'!$D573)), "Y", IF('Prediction Log'!$D573='Prediction Log'!$P573, "PUSH", "N"))))</f>
        <v/>
      </c>
      <c r="R573" s="56" t="str">
        <f>IF(ISBLANK('Prediction Log'!$M573), "",IF('Prediction Log'!$P573&lt;'Prediction Log'!$D573, "Y", IF('Prediction Log'!$P573='Prediction Log'!$D573, "PUSH", "N")))</f>
        <v/>
      </c>
      <c r="S573" s="56" t="str">
        <f>IF(ISBLANK('Prediction Log'!$M573), "",IF('Prediction Log'!$P573&lt;'Prediction Log'!$E573, "Y", IF('Prediction Log'!$P573='Prediction Log'!$E573, "PUSH", "N")))</f>
        <v/>
      </c>
      <c r="T573" s="66" t="str">
        <f>IF(ISBLANK('Prediction Log'!$M573), "",IF('Prediction Log'!$J573='Prediction Log'!$M573, "Y", "N"))</f>
        <v/>
      </c>
      <c r="U573" s="57" t="str">
        <f>IF(ISBLANK('Prediction Log'!$M573),"",IF('Prediction Log'!$M573='Prediction Log'!$H573, "Y", "N"))</f>
        <v/>
      </c>
      <c r="V573" s="52" t="str">
        <f>IF(ISBLANK('Prediction Log'!$M573), "",IF('Prediction Log'!$H573&lt;&gt;'Prediction Log'!$M573, "Y",IF(AND('Prediction Log'!$D573&gt;0, 'Prediction Log'!$P573&gt;'Prediction Log'!$D573), "Y", IF(AND('Prediction Log'!$D573&lt;0, 'Prediction Log'!$P573&lt;'Prediction Log'!$D573), "Y", IF('Prediction Log'!$P573='Prediction Log'!$D573, "PUSH", "N")))))</f>
        <v/>
      </c>
      <c r="W573" s="53" t="str">
        <f>IF(ISBLANK('Prediction Log'!$M573), "",IF(AND('Prediction Log'!$U573="Y", 'Prediction Log'!$V573="Y"), "Y", "N"))</f>
        <v/>
      </c>
      <c r="X573" s="54" t="str">
        <f>IF(ISBLANK('Prediction Log'!$M573),"",IF('Prediction Log'!$M573='Prediction Log'!$I573, "Y", "N"))</f>
        <v/>
      </c>
      <c r="Y573" s="54" t="str">
        <f>IF(ISBLANK('Prediction Log'!$M573), "", IF('Prediction Log'!$Z573="N", "N", "Y"))</f>
        <v/>
      </c>
      <c r="Z573" s="54" t="str">
        <f>IF(ISBLANK('Prediction Log'!$M573), "",IF('Prediction Log'!$I573&lt;&gt;'Prediction Log'!$M573, "Y",IF(AND('Prediction Log'!$E573&gt;0, 'Prediction Log'!$P573&gt;'Prediction Log'!$E573), "Y", IF(AND('Prediction Log'!$E573&lt;0, 'Prediction Log'!$P573&lt;'Prediction Log'!$E573), "Y", IF('Prediction Log'!$P573='Prediction Log'!$E573, "PUSH", "N")))))</f>
        <v/>
      </c>
      <c r="AA573" s="54" t="str">
        <f>IF(ISBLANK('Prediction Log'!$M573), "",IF(AND('Prediction Log'!$X573="Y", 'Prediction Log'!$Z573="Y"), "Y", "N"))</f>
        <v/>
      </c>
      <c r="AB573" s="53" t="str">
        <f>IF(ISBLANK('Prediction Log'!$M573), "",IF('Prediction Log'!$D573&gt;0, 'Prediction Log'!$P573-'Prediction Log'!$D573, IF('Prediction Log'!$D573&lt;0, -'Prediction Log'!$P573+'Prediction Log'!$D573, "NA")))</f>
        <v/>
      </c>
      <c r="AC573" s="53" t="str">
        <f>IF(ISBLANK('Prediction Log'!$M573), "",ABS('Prediction Log'!$AB573))</f>
        <v/>
      </c>
      <c r="AD573" s="54" t="str">
        <f>IF(ISBLANK('Prediction Log'!$M573), "",IF('Prediction Log'!$E573&gt;0, 'Prediction Log'!$P573-'Prediction Log'!$E573, IF('Prediction Log'!$E573&lt;0, -'Prediction Log'!$P573+'Prediction Log'!$E573, "NA")))</f>
        <v/>
      </c>
      <c r="AE573" s="54" t="str">
        <f>IF(ISBLANK('Prediction Log'!$M573), "",ABS('Prediction Log'!$AD573))</f>
        <v/>
      </c>
    </row>
    <row r="574" spans="1:31" x14ac:dyDescent="0.45">
      <c r="A574" t="str">
        <f>IF(ISBLANK(Games!$B574), "",Games!A574)</f>
        <v/>
      </c>
      <c r="B574" t="str">
        <f>IF(ISBLANK(Games!$B574), "",Games!B574)</f>
        <v/>
      </c>
      <c r="C574" t="str">
        <f>IF(ISBLANK(Games!$B574), "",Games!C574)</f>
        <v/>
      </c>
      <c r="D574" t="str">
        <f>IF(ISBLANK(Games!$B574), "",Games!D574)</f>
        <v/>
      </c>
      <c r="E574" t="str">
        <f>IF(ISBLANK(Games!$B574), "",Games!E574)</f>
        <v/>
      </c>
      <c r="F574" s="30">
        <f>'Calc - Win Probability'!N574</f>
        <v>0</v>
      </c>
      <c r="G574" s="28">
        <f>Games!H574</f>
        <v>0</v>
      </c>
      <c r="H574" s="64" t="str">
        <f>IF(ISBLANK(Games!B574), "", IF('Prediction Log'!$D574&lt;0, 'Prediction Log'!$B574, 'Prediction Log'!$C574))</f>
        <v/>
      </c>
      <c r="I574" s="60" t="str">
        <f>IF(ISBLANK(Games!$B574), "",Games!F574)</f>
        <v/>
      </c>
      <c r="J574" s="60" t="str">
        <f>IF('Prediction Log'!$F574&gt;0.5, 'Prediction Log'!$B574, IF('Prediction Log'!$F574&lt;0.5, 'Prediction Log'!$C574, "PICK"))</f>
        <v/>
      </c>
      <c r="K574" s="62" t="str">
        <f>IF(ISBLANK(Games!B574), "",IF('Prediction Log'!$J574='Prediction Log'!$B574, 'Prediction Log'!$F574, 1-'Prediction Log'!$F574))</f>
        <v/>
      </c>
      <c r="L574" s="28" t="str">
        <f>IF(ISBLANK(Games!$B574), "",Games!I574)</f>
        <v/>
      </c>
      <c r="P574" s="48" t="str">
        <f>IF(ISBLANK('Prediction Log'!$N574), "",'Prediction Log'!$O574-'Prediction Log'!$N574)</f>
        <v/>
      </c>
      <c r="Q574" s="55" t="str">
        <f>IF(ISBLANK('Prediction Log'!$N574), "",IF('Prediction Log'!$M574&lt;&gt;'Prediction Log'!$H574, "Y", IF(AND('Prediction Log'!$M574='Prediction Log'!$H574, ABS((-1*'Prediction Log'!$P574))&gt;ABS('Prediction Log'!$D574)), "Y", IF('Prediction Log'!$D574='Prediction Log'!$P574, "PUSH", "N"))))</f>
        <v/>
      </c>
      <c r="R574" s="56" t="str">
        <f>IF(ISBLANK('Prediction Log'!$M574), "",IF('Prediction Log'!$P574&lt;'Prediction Log'!$D574, "Y", IF('Prediction Log'!$P574='Prediction Log'!$D574, "PUSH", "N")))</f>
        <v/>
      </c>
      <c r="S574" s="56" t="str">
        <f>IF(ISBLANK('Prediction Log'!$M574), "",IF('Prediction Log'!$P574&lt;'Prediction Log'!$E574, "Y", IF('Prediction Log'!$P574='Prediction Log'!$E574, "PUSH", "N")))</f>
        <v/>
      </c>
      <c r="T574" s="66" t="str">
        <f>IF(ISBLANK('Prediction Log'!$M574), "",IF('Prediction Log'!$J574='Prediction Log'!$M574, "Y", "N"))</f>
        <v/>
      </c>
      <c r="U574" s="57" t="str">
        <f>IF(ISBLANK('Prediction Log'!$M574),"",IF('Prediction Log'!$M574='Prediction Log'!$H574, "Y", "N"))</f>
        <v/>
      </c>
      <c r="V574" s="52" t="str">
        <f>IF(ISBLANK('Prediction Log'!$M574), "",IF('Prediction Log'!$H574&lt;&gt;'Prediction Log'!$M574, "Y",IF(AND('Prediction Log'!$D574&gt;0, 'Prediction Log'!$P574&gt;'Prediction Log'!$D574), "Y", IF(AND('Prediction Log'!$D574&lt;0, 'Prediction Log'!$P574&lt;'Prediction Log'!$D574), "Y", IF('Prediction Log'!$P574='Prediction Log'!$D574, "PUSH", "N")))))</f>
        <v/>
      </c>
      <c r="W574" s="53" t="str">
        <f>IF(ISBLANK('Prediction Log'!$M574), "",IF(AND('Prediction Log'!$U574="Y", 'Prediction Log'!$V574="Y"), "Y", "N"))</f>
        <v/>
      </c>
      <c r="X574" s="54" t="str">
        <f>IF(ISBLANK('Prediction Log'!$M574),"",IF('Prediction Log'!$M574='Prediction Log'!$I574, "Y", "N"))</f>
        <v/>
      </c>
      <c r="Y574" s="54" t="str">
        <f>IF(ISBLANK('Prediction Log'!$M574), "", IF('Prediction Log'!$Z574="N", "N", "Y"))</f>
        <v/>
      </c>
      <c r="Z574" s="54" t="str">
        <f>IF(ISBLANK('Prediction Log'!$M574), "",IF('Prediction Log'!$I574&lt;&gt;'Prediction Log'!$M574, "Y",IF(AND('Prediction Log'!$E574&gt;0, 'Prediction Log'!$P574&gt;'Prediction Log'!$E574), "Y", IF(AND('Prediction Log'!$E574&lt;0, 'Prediction Log'!$P574&lt;'Prediction Log'!$E574), "Y", IF('Prediction Log'!$P574='Prediction Log'!$E574, "PUSH", "N")))))</f>
        <v/>
      </c>
      <c r="AA574" s="54" t="str">
        <f>IF(ISBLANK('Prediction Log'!$M574), "",IF(AND('Prediction Log'!$X574="Y", 'Prediction Log'!$Z574="Y"), "Y", "N"))</f>
        <v/>
      </c>
      <c r="AB574" s="53" t="str">
        <f>IF(ISBLANK('Prediction Log'!$M574), "",IF('Prediction Log'!$D574&gt;0, 'Prediction Log'!$P574-'Prediction Log'!$D574, IF('Prediction Log'!$D574&lt;0, -'Prediction Log'!$P574+'Prediction Log'!$D574, "NA")))</f>
        <v/>
      </c>
      <c r="AC574" s="53" t="str">
        <f>IF(ISBLANK('Prediction Log'!$M574), "",ABS('Prediction Log'!$AB574))</f>
        <v/>
      </c>
      <c r="AD574" s="54" t="str">
        <f>IF(ISBLANK('Prediction Log'!$M574), "",IF('Prediction Log'!$E574&gt;0, 'Prediction Log'!$P574-'Prediction Log'!$E574, IF('Prediction Log'!$E574&lt;0, -'Prediction Log'!$P574+'Prediction Log'!$E574, "NA")))</f>
        <v/>
      </c>
      <c r="AE574" s="54" t="str">
        <f>IF(ISBLANK('Prediction Log'!$M574), "",ABS('Prediction Log'!$AD574))</f>
        <v/>
      </c>
    </row>
    <row r="575" spans="1:31" x14ac:dyDescent="0.45">
      <c r="A575" t="str">
        <f>IF(ISBLANK(Games!$B575), "",Games!A575)</f>
        <v/>
      </c>
      <c r="B575" t="str">
        <f>IF(ISBLANK(Games!$B575), "",Games!B575)</f>
        <v/>
      </c>
      <c r="C575" t="str">
        <f>IF(ISBLANK(Games!$B575), "",Games!C575)</f>
        <v/>
      </c>
      <c r="D575" t="str">
        <f>IF(ISBLANK(Games!$B575), "",Games!D575)</f>
        <v/>
      </c>
      <c r="E575" t="str">
        <f>IF(ISBLANK(Games!$B575), "",Games!E575)</f>
        <v/>
      </c>
      <c r="F575" s="30">
        <f>'Calc - Win Probability'!N575</f>
        <v>0</v>
      </c>
      <c r="G575" s="28">
        <f>Games!H575</f>
        <v>0</v>
      </c>
      <c r="H575" s="64" t="str">
        <f>IF(ISBLANK(Games!B575), "", IF('Prediction Log'!$D575&lt;0, 'Prediction Log'!$B575, 'Prediction Log'!$C575))</f>
        <v/>
      </c>
      <c r="I575" s="60" t="str">
        <f>IF(ISBLANK(Games!$B575), "",Games!F575)</f>
        <v/>
      </c>
      <c r="J575" s="60" t="str">
        <f>IF('Prediction Log'!$F575&gt;0.5, 'Prediction Log'!$B575, IF('Prediction Log'!$F575&lt;0.5, 'Prediction Log'!$C575, "PICK"))</f>
        <v/>
      </c>
      <c r="K575" s="62" t="str">
        <f>IF(ISBLANK(Games!B575), "",IF('Prediction Log'!$J575='Prediction Log'!$B575, 'Prediction Log'!$F575, 1-'Prediction Log'!$F575))</f>
        <v/>
      </c>
      <c r="L575" s="28" t="str">
        <f>IF(ISBLANK(Games!$B575), "",Games!I575)</f>
        <v/>
      </c>
      <c r="P575" s="48" t="str">
        <f>IF(ISBLANK('Prediction Log'!$N575), "",'Prediction Log'!$O575-'Prediction Log'!$N575)</f>
        <v/>
      </c>
      <c r="Q575" s="55" t="str">
        <f>IF(ISBLANK('Prediction Log'!$N575), "",IF('Prediction Log'!$M575&lt;&gt;'Prediction Log'!$H575, "Y", IF(AND('Prediction Log'!$M575='Prediction Log'!$H575, ABS((-1*'Prediction Log'!$P575))&gt;ABS('Prediction Log'!$D575)), "Y", IF('Prediction Log'!$D575='Prediction Log'!$P575, "PUSH", "N"))))</f>
        <v/>
      </c>
      <c r="R575" s="56" t="str">
        <f>IF(ISBLANK('Prediction Log'!$M575), "",IF('Prediction Log'!$P575&lt;'Prediction Log'!$D575, "Y", IF('Prediction Log'!$P575='Prediction Log'!$D575, "PUSH", "N")))</f>
        <v/>
      </c>
      <c r="S575" s="56" t="str">
        <f>IF(ISBLANK('Prediction Log'!$M575), "",IF('Prediction Log'!$P575&lt;'Prediction Log'!$E575, "Y", IF('Prediction Log'!$P575='Prediction Log'!$E575, "PUSH", "N")))</f>
        <v/>
      </c>
      <c r="T575" s="66" t="str">
        <f>IF(ISBLANK('Prediction Log'!$M575), "",IF('Prediction Log'!$J575='Prediction Log'!$M575, "Y", "N"))</f>
        <v/>
      </c>
      <c r="U575" s="57" t="str">
        <f>IF(ISBLANK('Prediction Log'!$M575),"",IF('Prediction Log'!$M575='Prediction Log'!$H575, "Y", "N"))</f>
        <v/>
      </c>
      <c r="V575" s="52" t="str">
        <f>IF(ISBLANK('Prediction Log'!$M575), "",IF('Prediction Log'!$H575&lt;&gt;'Prediction Log'!$M575, "Y",IF(AND('Prediction Log'!$D575&gt;0, 'Prediction Log'!$P575&gt;'Prediction Log'!$D575), "Y", IF(AND('Prediction Log'!$D575&lt;0, 'Prediction Log'!$P575&lt;'Prediction Log'!$D575), "Y", IF('Prediction Log'!$P575='Prediction Log'!$D575, "PUSH", "N")))))</f>
        <v/>
      </c>
      <c r="W575" s="53" t="str">
        <f>IF(ISBLANK('Prediction Log'!$M575), "",IF(AND('Prediction Log'!$U575="Y", 'Prediction Log'!$V575="Y"), "Y", "N"))</f>
        <v/>
      </c>
      <c r="X575" s="54" t="str">
        <f>IF(ISBLANK('Prediction Log'!$M575),"",IF('Prediction Log'!$M575='Prediction Log'!$I575, "Y", "N"))</f>
        <v/>
      </c>
      <c r="Y575" s="54" t="str">
        <f>IF(ISBLANK('Prediction Log'!$M575), "", IF('Prediction Log'!$Z575="N", "N", "Y"))</f>
        <v/>
      </c>
      <c r="Z575" s="54" t="str">
        <f>IF(ISBLANK('Prediction Log'!$M575), "",IF('Prediction Log'!$I575&lt;&gt;'Prediction Log'!$M575, "Y",IF(AND('Prediction Log'!$E575&gt;0, 'Prediction Log'!$P575&gt;'Prediction Log'!$E575), "Y", IF(AND('Prediction Log'!$E575&lt;0, 'Prediction Log'!$P575&lt;'Prediction Log'!$E575), "Y", IF('Prediction Log'!$P575='Prediction Log'!$E575, "PUSH", "N")))))</f>
        <v/>
      </c>
      <c r="AA575" s="54" t="str">
        <f>IF(ISBLANK('Prediction Log'!$M575), "",IF(AND('Prediction Log'!$X575="Y", 'Prediction Log'!$Z575="Y"), "Y", "N"))</f>
        <v/>
      </c>
      <c r="AB575" s="53" t="str">
        <f>IF(ISBLANK('Prediction Log'!$M575), "",IF('Prediction Log'!$D575&gt;0, 'Prediction Log'!$P575-'Prediction Log'!$D575, IF('Prediction Log'!$D575&lt;0, -'Prediction Log'!$P575+'Prediction Log'!$D575, "NA")))</f>
        <v/>
      </c>
      <c r="AC575" s="53" t="str">
        <f>IF(ISBLANK('Prediction Log'!$M575), "",ABS('Prediction Log'!$AB575))</f>
        <v/>
      </c>
      <c r="AD575" s="54" t="str">
        <f>IF(ISBLANK('Prediction Log'!$M575), "",IF('Prediction Log'!$E575&gt;0, 'Prediction Log'!$P575-'Prediction Log'!$E575, IF('Prediction Log'!$E575&lt;0, -'Prediction Log'!$P575+'Prediction Log'!$E575, "NA")))</f>
        <v/>
      </c>
      <c r="AE575" s="54" t="str">
        <f>IF(ISBLANK('Prediction Log'!$M575), "",ABS('Prediction Log'!$AD575))</f>
        <v/>
      </c>
    </row>
    <row r="576" spans="1:31" x14ac:dyDescent="0.45">
      <c r="A576" t="str">
        <f>IF(ISBLANK(Games!$B576), "",Games!A576)</f>
        <v/>
      </c>
      <c r="B576" t="str">
        <f>IF(ISBLANK(Games!$B576), "",Games!B576)</f>
        <v/>
      </c>
      <c r="C576" t="str">
        <f>IF(ISBLANK(Games!$B576), "",Games!C576)</f>
        <v/>
      </c>
      <c r="D576" t="str">
        <f>IF(ISBLANK(Games!$B576), "",Games!D576)</f>
        <v/>
      </c>
      <c r="E576" t="str">
        <f>IF(ISBLANK(Games!$B576), "",Games!E576)</f>
        <v/>
      </c>
      <c r="F576" s="30">
        <f>'Calc - Win Probability'!N576</f>
        <v>0</v>
      </c>
      <c r="G576" s="28">
        <f>Games!H576</f>
        <v>0</v>
      </c>
      <c r="H576" s="64" t="str">
        <f>IF(ISBLANK(Games!B576), "", IF('Prediction Log'!$D576&lt;0, 'Prediction Log'!$B576, 'Prediction Log'!$C576))</f>
        <v/>
      </c>
      <c r="I576" s="60" t="str">
        <f>IF(ISBLANK(Games!$B576), "",Games!F576)</f>
        <v/>
      </c>
      <c r="J576" s="60" t="str">
        <f>IF('Prediction Log'!$F576&gt;0.5, 'Prediction Log'!$B576, IF('Prediction Log'!$F576&lt;0.5, 'Prediction Log'!$C576, "PICK"))</f>
        <v/>
      </c>
      <c r="K576" s="62" t="str">
        <f>IF(ISBLANK(Games!B576), "",IF('Prediction Log'!$J576='Prediction Log'!$B576, 'Prediction Log'!$F576, 1-'Prediction Log'!$F576))</f>
        <v/>
      </c>
      <c r="L576" s="28" t="str">
        <f>IF(ISBLANK(Games!$B576), "",Games!I576)</f>
        <v/>
      </c>
      <c r="P576" s="48" t="str">
        <f>IF(ISBLANK('Prediction Log'!$N576), "",'Prediction Log'!$O576-'Prediction Log'!$N576)</f>
        <v/>
      </c>
      <c r="Q576" s="55" t="str">
        <f>IF(ISBLANK('Prediction Log'!$N576), "",IF('Prediction Log'!$M576&lt;&gt;'Prediction Log'!$H576, "Y", IF(AND('Prediction Log'!$M576='Prediction Log'!$H576, ABS((-1*'Prediction Log'!$P576))&gt;ABS('Prediction Log'!$D576)), "Y", IF('Prediction Log'!$D576='Prediction Log'!$P576, "PUSH", "N"))))</f>
        <v/>
      </c>
      <c r="R576" s="56" t="str">
        <f>IF(ISBLANK('Prediction Log'!$M576), "",IF('Prediction Log'!$P576&lt;'Prediction Log'!$D576, "Y", IF('Prediction Log'!$P576='Prediction Log'!$D576, "PUSH", "N")))</f>
        <v/>
      </c>
      <c r="S576" s="56" t="str">
        <f>IF(ISBLANK('Prediction Log'!$M576), "",IF('Prediction Log'!$P576&lt;'Prediction Log'!$E576, "Y", IF('Prediction Log'!$P576='Prediction Log'!$E576, "PUSH", "N")))</f>
        <v/>
      </c>
      <c r="T576" s="66" t="str">
        <f>IF(ISBLANK('Prediction Log'!$M576), "",IF('Prediction Log'!$J576='Prediction Log'!$M576, "Y", "N"))</f>
        <v/>
      </c>
      <c r="U576" s="57" t="str">
        <f>IF(ISBLANK('Prediction Log'!$M576),"",IF('Prediction Log'!$M576='Prediction Log'!$H576, "Y", "N"))</f>
        <v/>
      </c>
      <c r="V576" s="52" t="str">
        <f>IF(ISBLANK('Prediction Log'!$M576), "",IF('Prediction Log'!$H576&lt;&gt;'Prediction Log'!$M576, "Y",IF(AND('Prediction Log'!$D576&gt;0, 'Prediction Log'!$P576&gt;'Prediction Log'!$D576), "Y", IF(AND('Prediction Log'!$D576&lt;0, 'Prediction Log'!$P576&lt;'Prediction Log'!$D576), "Y", IF('Prediction Log'!$P576='Prediction Log'!$D576, "PUSH", "N")))))</f>
        <v/>
      </c>
      <c r="W576" s="53" t="str">
        <f>IF(ISBLANK('Prediction Log'!$M576), "",IF(AND('Prediction Log'!$U576="Y", 'Prediction Log'!$V576="Y"), "Y", "N"))</f>
        <v/>
      </c>
      <c r="X576" s="54" t="str">
        <f>IF(ISBLANK('Prediction Log'!$M576),"",IF('Prediction Log'!$M576='Prediction Log'!$I576, "Y", "N"))</f>
        <v/>
      </c>
      <c r="Y576" s="54" t="str">
        <f>IF(ISBLANK('Prediction Log'!$M576), "", IF('Prediction Log'!$Z576="N", "N", "Y"))</f>
        <v/>
      </c>
      <c r="Z576" s="54" t="str">
        <f>IF(ISBLANK('Prediction Log'!$M576), "",IF('Prediction Log'!$I576&lt;&gt;'Prediction Log'!$M576, "Y",IF(AND('Prediction Log'!$E576&gt;0, 'Prediction Log'!$P576&gt;'Prediction Log'!$E576), "Y", IF(AND('Prediction Log'!$E576&lt;0, 'Prediction Log'!$P576&lt;'Prediction Log'!$E576), "Y", IF('Prediction Log'!$P576='Prediction Log'!$E576, "PUSH", "N")))))</f>
        <v/>
      </c>
      <c r="AA576" s="54" t="str">
        <f>IF(ISBLANK('Prediction Log'!$M576), "",IF(AND('Prediction Log'!$X576="Y", 'Prediction Log'!$Z576="Y"), "Y", "N"))</f>
        <v/>
      </c>
      <c r="AB576" s="53" t="str">
        <f>IF(ISBLANK('Prediction Log'!$M576), "",IF('Prediction Log'!$D576&gt;0, 'Prediction Log'!$P576-'Prediction Log'!$D576, IF('Prediction Log'!$D576&lt;0, -'Prediction Log'!$P576+'Prediction Log'!$D576, "NA")))</f>
        <v/>
      </c>
      <c r="AC576" s="53" t="str">
        <f>IF(ISBLANK('Prediction Log'!$M576), "",ABS('Prediction Log'!$AB576))</f>
        <v/>
      </c>
      <c r="AD576" s="54" t="str">
        <f>IF(ISBLANK('Prediction Log'!$M576), "",IF('Prediction Log'!$E576&gt;0, 'Prediction Log'!$P576-'Prediction Log'!$E576, IF('Prediction Log'!$E576&lt;0, -'Prediction Log'!$P576+'Prediction Log'!$E576, "NA")))</f>
        <v/>
      </c>
      <c r="AE576" s="54" t="str">
        <f>IF(ISBLANK('Prediction Log'!$M576), "",ABS('Prediction Log'!$AD576))</f>
        <v/>
      </c>
    </row>
    <row r="577" spans="1:31" x14ac:dyDescent="0.45">
      <c r="A577" t="str">
        <f>IF(ISBLANK(Games!$B577), "",Games!A577)</f>
        <v/>
      </c>
      <c r="B577" t="str">
        <f>IF(ISBLANK(Games!$B577), "",Games!B577)</f>
        <v/>
      </c>
      <c r="C577" t="str">
        <f>IF(ISBLANK(Games!$B577), "",Games!C577)</f>
        <v/>
      </c>
      <c r="D577" t="str">
        <f>IF(ISBLANK(Games!$B577), "",Games!D577)</f>
        <v/>
      </c>
      <c r="E577" t="str">
        <f>IF(ISBLANK(Games!$B577), "",Games!E577)</f>
        <v/>
      </c>
      <c r="F577" s="30">
        <f>'Calc - Win Probability'!N577</f>
        <v>0</v>
      </c>
      <c r="G577" s="28">
        <f>Games!H577</f>
        <v>0</v>
      </c>
      <c r="H577" s="64" t="str">
        <f>IF(ISBLANK(Games!B577), "", IF('Prediction Log'!$D577&lt;0, 'Prediction Log'!$B577, 'Prediction Log'!$C577))</f>
        <v/>
      </c>
      <c r="I577" s="60" t="str">
        <f>IF(ISBLANK(Games!$B577), "",Games!F577)</f>
        <v/>
      </c>
      <c r="J577" s="60" t="str">
        <f>IF('Prediction Log'!$F577&gt;0.5, 'Prediction Log'!$B577, IF('Prediction Log'!$F577&lt;0.5, 'Prediction Log'!$C577, "PICK"))</f>
        <v/>
      </c>
      <c r="K577" s="62" t="str">
        <f>IF(ISBLANK(Games!B577), "",IF('Prediction Log'!$J577='Prediction Log'!$B577, 'Prediction Log'!$F577, 1-'Prediction Log'!$F577))</f>
        <v/>
      </c>
      <c r="L577" s="28" t="str">
        <f>IF(ISBLANK(Games!$B577), "",Games!I577)</f>
        <v/>
      </c>
      <c r="P577" s="48" t="str">
        <f>IF(ISBLANK('Prediction Log'!$N577), "",'Prediction Log'!$O577-'Prediction Log'!$N577)</f>
        <v/>
      </c>
      <c r="Q577" s="55" t="str">
        <f>IF(ISBLANK('Prediction Log'!$N577), "",IF('Prediction Log'!$M577&lt;&gt;'Prediction Log'!$H577, "Y", IF(AND('Prediction Log'!$M577='Prediction Log'!$H577, ABS((-1*'Prediction Log'!$P577))&gt;ABS('Prediction Log'!$D577)), "Y", IF('Prediction Log'!$D577='Prediction Log'!$P577, "PUSH", "N"))))</f>
        <v/>
      </c>
      <c r="R577" s="56" t="str">
        <f>IF(ISBLANK('Prediction Log'!$M577), "",IF('Prediction Log'!$P577&lt;'Prediction Log'!$D577, "Y", IF('Prediction Log'!$P577='Prediction Log'!$D577, "PUSH", "N")))</f>
        <v/>
      </c>
      <c r="S577" s="56" t="str">
        <f>IF(ISBLANK('Prediction Log'!$M577), "",IF('Prediction Log'!$P577&lt;'Prediction Log'!$E577, "Y", IF('Prediction Log'!$P577='Prediction Log'!$E577, "PUSH", "N")))</f>
        <v/>
      </c>
      <c r="T577" s="66" t="str">
        <f>IF(ISBLANK('Prediction Log'!$M577), "",IF('Prediction Log'!$J577='Prediction Log'!$M577, "Y", "N"))</f>
        <v/>
      </c>
      <c r="U577" s="57" t="str">
        <f>IF(ISBLANK('Prediction Log'!$M577),"",IF('Prediction Log'!$M577='Prediction Log'!$H577, "Y", "N"))</f>
        <v/>
      </c>
      <c r="V577" s="52" t="str">
        <f>IF(ISBLANK('Prediction Log'!$M577), "",IF('Prediction Log'!$H577&lt;&gt;'Prediction Log'!$M577, "Y",IF(AND('Prediction Log'!$D577&gt;0, 'Prediction Log'!$P577&gt;'Prediction Log'!$D577), "Y", IF(AND('Prediction Log'!$D577&lt;0, 'Prediction Log'!$P577&lt;'Prediction Log'!$D577), "Y", IF('Prediction Log'!$P577='Prediction Log'!$D577, "PUSH", "N")))))</f>
        <v/>
      </c>
      <c r="W577" s="53" t="str">
        <f>IF(ISBLANK('Prediction Log'!$M577), "",IF(AND('Prediction Log'!$U577="Y", 'Prediction Log'!$V577="Y"), "Y", "N"))</f>
        <v/>
      </c>
      <c r="X577" s="54" t="str">
        <f>IF(ISBLANK('Prediction Log'!$M577),"",IF('Prediction Log'!$M577='Prediction Log'!$I577, "Y", "N"))</f>
        <v/>
      </c>
      <c r="Y577" s="54" t="str">
        <f>IF(ISBLANK('Prediction Log'!$M577), "", IF('Prediction Log'!$Z577="N", "N", "Y"))</f>
        <v/>
      </c>
      <c r="Z577" s="54" t="str">
        <f>IF(ISBLANK('Prediction Log'!$M577), "",IF('Prediction Log'!$I577&lt;&gt;'Prediction Log'!$M577, "Y",IF(AND('Prediction Log'!$E577&gt;0, 'Prediction Log'!$P577&gt;'Prediction Log'!$E577), "Y", IF(AND('Prediction Log'!$E577&lt;0, 'Prediction Log'!$P577&lt;'Prediction Log'!$E577), "Y", IF('Prediction Log'!$P577='Prediction Log'!$E577, "PUSH", "N")))))</f>
        <v/>
      </c>
      <c r="AA577" s="54" t="str">
        <f>IF(ISBLANK('Prediction Log'!$M577), "",IF(AND('Prediction Log'!$X577="Y", 'Prediction Log'!$Z577="Y"), "Y", "N"))</f>
        <v/>
      </c>
      <c r="AB577" s="53" t="str">
        <f>IF(ISBLANK('Prediction Log'!$M577), "",IF('Prediction Log'!$D577&gt;0, 'Prediction Log'!$P577-'Prediction Log'!$D577, IF('Prediction Log'!$D577&lt;0, -'Prediction Log'!$P577+'Prediction Log'!$D577, "NA")))</f>
        <v/>
      </c>
      <c r="AC577" s="53" t="str">
        <f>IF(ISBLANK('Prediction Log'!$M577), "",ABS('Prediction Log'!$AB577))</f>
        <v/>
      </c>
      <c r="AD577" s="54" t="str">
        <f>IF(ISBLANK('Prediction Log'!$M577), "",IF('Prediction Log'!$E577&gt;0, 'Prediction Log'!$P577-'Prediction Log'!$E577, IF('Prediction Log'!$E577&lt;0, -'Prediction Log'!$P577+'Prediction Log'!$E577, "NA")))</f>
        <v/>
      </c>
      <c r="AE577" s="54" t="str">
        <f>IF(ISBLANK('Prediction Log'!$M577), "",ABS('Prediction Log'!$AD577))</f>
        <v/>
      </c>
    </row>
    <row r="578" spans="1:31" x14ac:dyDescent="0.45">
      <c r="A578" t="str">
        <f>IF(ISBLANK(Games!$B578), "",Games!A578)</f>
        <v/>
      </c>
      <c r="B578" t="str">
        <f>IF(ISBLANK(Games!$B578), "",Games!B578)</f>
        <v/>
      </c>
      <c r="C578" t="str">
        <f>IF(ISBLANK(Games!$B578), "",Games!C578)</f>
        <v/>
      </c>
      <c r="D578" t="str">
        <f>IF(ISBLANK(Games!$B578), "",Games!D578)</f>
        <v/>
      </c>
      <c r="E578" t="str">
        <f>IF(ISBLANK(Games!$B578), "",Games!E578)</f>
        <v/>
      </c>
      <c r="F578" s="30">
        <f>'Calc - Win Probability'!N578</f>
        <v>0</v>
      </c>
      <c r="G578" s="28">
        <f>Games!H578</f>
        <v>0</v>
      </c>
      <c r="H578" s="64" t="str">
        <f>IF(ISBLANK(Games!B578), "", IF('Prediction Log'!$D578&lt;0, 'Prediction Log'!$B578, 'Prediction Log'!$C578))</f>
        <v/>
      </c>
      <c r="I578" s="60" t="str">
        <f>IF(ISBLANK(Games!$B578), "",Games!F578)</f>
        <v/>
      </c>
      <c r="J578" s="60" t="str">
        <f>IF('Prediction Log'!$F578&gt;0.5, 'Prediction Log'!$B578, IF('Prediction Log'!$F578&lt;0.5, 'Prediction Log'!$C578, "PICK"))</f>
        <v/>
      </c>
      <c r="K578" s="62" t="str">
        <f>IF(ISBLANK(Games!B578), "",IF('Prediction Log'!$J578='Prediction Log'!$B578, 'Prediction Log'!$F578, 1-'Prediction Log'!$F578))</f>
        <v/>
      </c>
      <c r="L578" s="28" t="str">
        <f>IF(ISBLANK(Games!$B578), "",Games!I578)</f>
        <v/>
      </c>
      <c r="P578" s="48" t="str">
        <f>IF(ISBLANK('Prediction Log'!$N578), "",'Prediction Log'!$O578-'Prediction Log'!$N578)</f>
        <v/>
      </c>
      <c r="Q578" s="55" t="str">
        <f>IF(ISBLANK('Prediction Log'!$N578), "",IF('Prediction Log'!$M578&lt;&gt;'Prediction Log'!$H578, "Y", IF(AND('Prediction Log'!$M578='Prediction Log'!$H578, ABS((-1*'Prediction Log'!$P578))&gt;ABS('Prediction Log'!$D578)), "Y", IF('Prediction Log'!$D578='Prediction Log'!$P578, "PUSH", "N"))))</f>
        <v/>
      </c>
      <c r="R578" s="56" t="str">
        <f>IF(ISBLANK('Prediction Log'!$M578), "",IF('Prediction Log'!$P578&lt;'Prediction Log'!$D578, "Y", IF('Prediction Log'!$P578='Prediction Log'!$D578, "PUSH", "N")))</f>
        <v/>
      </c>
      <c r="S578" s="56" t="str">
        <f>IF(ISBLANK('Prediction Log'!$M578), "",IF('Prediction Log'!$P578&lt;'Prediction Log'!$E578, "Y", IF('Prediction Log'!$P578='Prediction Log'!$E578, "PUSH", "N")))</f>
        <v/>
      </c>
      <c r="T578" s="66" t="str">
        <f>IF(ISBLANK('Prediction Log'!$M578), "",IF('Prediction Log'!$J578='Prediction Log'!$M578, "Y", "N"))</f>
        <v/>
      </c>
      <c r="U578" s="57" t="str">
        <f>IF(ISBLANK('Prediction Log'!$M578),"",IF('Prediction Log'!$M578='Prediction Log'!$H578, "Y", "N"))</f>
        <v/>
      </c>
      <c r="V578" s="52" t="str">
        <f>IF(ISBLANK('Prediction Log'!$M578), "",IF('Prediction Log'!$H578&lt;&gt;'Prediction Log'!$M578, "Y",IF(AND('Prediction Log'!$D578&gt;0, 'Prediction Log'!$P578&gt;'Prediction Log'!$D578), "Y", IF(AND('Prediction Log'!$D578&lt;0, 'Prediction Log'!$P578&lt;'Prediction Log'!$D578), "Y", IF('Prediction Log'!$P578='Prediction Log'!$D578, "PUSH", "N")))))</f>
        <v/>
      </c>
      <c r="W578" s="53" t="str">
        <f>IF(ISBLANK('Prediction Log'!$M578), "",IF(AND('Prediction Log'!$U578="Y", 'Prediction Log'!$V578="Y"), "Y", "N"))</f>
        <v/>
      </c>
      <c r="X578" s="54" t="str">
        <f>IF(ISBLANK('Prediction Log'!$M578),"",IF('Prediction Log'!$M578='Prediction Log'!$I578, "Y", "N"))</f>
        <v/>
      </c>
      <c r="Y578" s="54" t="str">
        <f>IF(ISBLANK('Prediction Log'!$M578), "", IF('Prediction Log'!$Z578="N", "N", "Y"))</f>
        <v/>
      </c>
      <c r="Z578" s="54" t="str">
        <f>IF(ISBLANK('Prediction Log'!$M578), "",IF('Prediction Log'!$I578&lt;&gt;'Prediction Log'!$M578, "Y",IF(AND('Prediction Log'!$E578&gt;0, 'Prediction Log'!$P578&gt;'Prediction Log'!$E578), "Y", IF(AND('Prediction Log'!$E578&lt;0, 'Prediction Log'!$P578&lt;'Prediction Log'!$E578), "Y", IF('Prediction Log'!$P578='Prediction Log'!$E578, "PUSH", "N")))))</f>
        <v/>
      </c>
      <c r="AA578" s="54" t="str">
        <f>IF(ISBLANK('Prediction Log'!$M578), "",IF(AND('Prediction Log'!$X578="Y", 'Prediction Log'!$Z578="Y"), "Y", "N"))</f>
        <v/>
      </c>
      <c r="AB578" s="53" t="str">
        <f>IF(ISBLANK('Prediction Log'!$M578), "",IF('Prediction Log'!$D578&gt;0, 'Prediction Log'!$P578-'Prediction Log'!$D578, IF('Prediction Log'!$D578&lt;0, -'Prediction Log'!$P578+'Prediction Log'!$D578, "NA")))</f>
        <v/>
      </c>
      <c r="AC578" s="53" t="str">
        <f>IF(ISBLANK('Prediction Log'!$M578), "",ABS('Prediction Log'!$AB578))</f>
        <v/>
      </c>
      <c r="AD578" s="54" t="str">
        <f>IF(ISBLANK('Prediction Log'!$M578), "",IF('Prediction Log'!$E578&gt;0, 'Prediction Log'!$P578-'Prediction Log'!$E578, IF('Prediction Log'!$E578&lt;0, -'Prediction Log'!$P578+'Prediction Log'!$E578, "NA")))</f>
        <v/>
      </c>
      <c r="AE578" s="54" t="str">
        <f>IF(ISBLANK('Prediction Log'!$M578), "",ABS('Prediction Log'!$AD578))</f>
        <v/>
      </c>
    </row>
    <row r="579" spans="1:31" x14ac:dyDescent="0.45">
      <c r="A579" t="str">
        <f>IF(ISBLANK(Games!$B579), "",Games!A579)</f>
        <v/>
      </c>
      <c r="B579" t="str">
        <f>IF(ISBLANK(Games!$B579), "",Games!B579)</f>
        <v/>
      </c>
      <c r="C579" t="str">
        <f>IF(ISBLANK(Games!$B579), "",Games!C579)</f>
        <v/>
      </c>
      <c r="D579" t="str">
        <f>IF(ISBLANK(Games!$B579), "",Games!D579)</f>
        <v/>
      </c>
      <c r="E579" t="str">
        <f>IF(ISBLANK(Games!$B579), "",Games!E579)</f>
        <v/>
      </c>
      <c r="F579" s="30">
        <f>'Calc - Win Probability'!N579</f>
        <v>0</v>
      </c>
      <c r="G579" s="28">
        <f>Games!H579</f>
        <v>0</v>
      </c>
      <c r="H579" s="64" t="str">
        <f>IF(ISBLANK(Games!B579), "", IF('Prediction Log'!$D579&lt;0, 'Prediction Log'!$B579, 'Prediction Log'!$C579))</f>
        <v/>
      </c>
      <c r="I579" s="60" t="str">
        <f>IF(ISBLANK(Games!$B579), "",Games!F579)</f>
        <v/>
      </c>
      <c r="J579" s="60" t="str">
        <f>IF('Prediction Log'!$F579&gt;0.5, 'Prediction Log'!$B579, IF('Prediction Log'!$F579&lt;0.5, 'Prediction Log'!$C579, "PICK"))</f>
        <v/>
      </c>
      <c r="K579" s="62" t="str">
        <f>IF(ISBLANK(Games!B579), "",IF('Prediction Log'!$J579='Prediction Log'!$B579, 'Prediction Log'!$F579, 1-'Prediction Log'!$F579))</f>
        <v/>
      </c>
      <c r="L579" s="28" t="str">
        <f>IF(ISBLANK(Games!$B579), "",Games!I579)</f>
        <v/>
      </c>
      <c r="P579" s="48" t="str">
        <f>IF(ISBLANK('Prediction Log'!$N579), "",'Prediction Log'!$O579-'Prediction Log'!$N579)</f>
        <v/>
      </c>
      <c r="Q579" s="55" t="str">
        <f>IF(ISBLANK('Prediction Log'!$N579), "",IF('Prediction Log'!$M579&lt;&gt;'Prediction Log'!$H579, "Y", IF(AND('Prediction Log'!$M579='Prediction Log'!$H579, ABS((-1*'Prediction Log'!$P579))&gt;ABS('Prediction Log'!$D579)), "Y", IF('Prediction Log'!$D579='Prediction Log'!$P579, "PUSH", "N"))))</f>
        <v/>
      </c>
      <c r="R579" s="56" t="str">
        <f>IF(ISBLANK('Prediction Log'!$M579), "",IF('Prediction Log'!$P579&lt;'Prediction Log'!$D579, "Y", IF('Prediction Log'!$P579='Prediction Log'!$D579, "PUSH", "N")))</f>
        <v/>
      </c>
      <c r="S579" s="56" t="str">
        <f>IF(ISBLANK('Prediction Log'!$M579), "",IF('Prediction Log'!$P579&lt;'Prediction Log'!$E579, "Y", IF('Prediction Log'!$P579='Prediction Log'!$E579, "PUSH", "N")))</f>
        <v/>
      </c>
      <c r="T579" s="66" t="str">
        <f>IF(ISBLANK('Prediction Log'!$M579), "",IF('Prediction Log'!$J579='Prediction Log'!$M579, "Y", "N"))</f>
        <v/>
      </c>
      <c r="U579" s="57" t="str">
        <f>IF(ISBLANK('Prediction Log'!$M579),"",IF('Prediction Log'!$M579='Prediction Log'!$H579, "Y", "N"))</f>
        <v/>
      </c>
      <c r="V579" s="52" t="str">
        <f>IF(ISBLANK('Prediction Log'!$M579), "",IF('Prediction Log'!$H579&lt;&gt;'Prediction Log'!$M579, "Y",IF(AND('Prediction Log'!$D579&gt;0, 'Prediction Log'!$P579&gt;'Prediction Log'!$D579), "Y", IF(AND('Prediction Log'!$D579&lt;0, 'Prediction Log'!$P579&lt;'Prediction Log'!$D579), "Y", IF('Prediction Log'!$P579='Prediction Log'!$D579, "PUSH", "N")))))</f>
        <v/>
      </c>
      <c r="W579" s="53" t="str">
        <f>IF(ISBLANK('Prediction Log'!$M579), "",IF(AND('Prediction Log'!$U579="Y", 'Prediction Log'!$V579="Y"), "Y", "N"))</f>
        <v/>
      </c>
      <c r="X579" s="54" t="str">
        <f>IF(ISBLANK('Prediction Log'!$M579),"",IF('Prediction Log'!$M579='Prediction Log'!$I579, "Y", "N"))</f>
        <v/>
      </c>
      <c r="Y579" s="54" t="str">
        <f>IF(ISBLANK('Prediction Log'!$M579), "", IF('Prediction Log'!$Z579="N", "N", "Y"))</f>
        <v/>
      </c>
      <c r="Z579" s="54" t="str">
        <f>IF(ISBLANK('Prediction Log'!$M579), "",IF('Prediction Log'!$I579&lt;&gt;'Prediction Log'!$M579, "Y",IF(AND('Prediction Log'!$E579&gt;0, 'Prediction Log'!$P579&gt;'Prediction Log'!$E579), "Y", IF(AND('Prediction Log'!$E579&lt;0, 'Prediction Log'!$P579&lt;'Prediction Log'!$E579), "Y", IF('Prediction Log'!$P579='Prediction Log'!$E579, "PUSH", "N")))))</f>
        <v/>
      </c>
      <c r="AA579" s="54" t="str">
        <f>IF(ISBLANK('Prediction Log'!$M579), "",IF(AND('Prediction Log'!$X579="Y", 'Prediction Log'!$Z579="Y"), "Y", "N"))</f>
        <v/>
      </c>
      <c r="AB579" s="53" t="str">
        <f>IF(ISBLANK('Prediction Log'!$M579), "",IF('Prediction Log'!$D579&gt;0, 'Prediction Log'!$P579-'Prediction Log'!$D579, IF('Prediction Log'!$D579&lt;0, -'Prediction Log'!$P579+'Prediction Log'!$D579, "NA")))</f>
        <v/>
      </c>
      <c r="AC579" s="53" t="str">
        <f>IF(ISBLANK('Prediction Log'!$M579), "",ABS('Prediction Log'!$AB579))</f>
        <v/>
      </c>
      <c r="AD579" s="54" t="str">
        <f>IF(ISBLANK('Prediction Log'!$M579), "",IF('Prediction Log'!$E579&gt;0, 'Prediction Log'!$P579-'Prediction Log'!$E579, IF('Prediction Log'!$E579&lt;0, -'Prediction Log'!$P579+'Prediction Log'!$E579, "NA")))</f>
        <v/>
      </c>
      <c r="AE579" s="54" t="str">
        <f>IF(ISBLANK('Prediction Log'!$M579), "",ABS('Prediction Log'!$AD579))</f>
        <v/>
      </c>
    </row>
    <row r="580" spans="1:31" x14ac:dyDescent="0.45">
      <c r="A580" t="str">
        <f>IF(ISBLANK(Games!$B580), "",Games!A580)</f>
        <v/>
      </c>
      <c r="B580" t="str">
        <f>IF(ISBLANK(Games!$B580), "",Games!B580)</f>
        <v/>
      </c>
      <c r="C580" t="str">
        <f>IF(ISBLANK(Games!$B580), "",Games!C580)</f>
        <v/>
      </c>
      <c r="D580" t="str">
        <f>IF(ISBLANK(Games!$B580), "",Games!D580)</f>
        <v/>
      </c>
      <c r="E580" t="str">
        <f>IF(ISBLANK(Games!$B580), "",Games!E580)</f>
        <v/>
      </c>
      <c r="F580" s="30">
        <f>'Calc - Win Probability'!N580</f>
        <v>0</v>
      </c>
      <c r="G580" s="28">
        <f>Games!H580</f>
        <v>0</v>
      </c>
      <c r="H580" s="64" t="str">
        <f>IF(ISBLANK(Games!B580), "", IF('Prediction Log'!$D580&lt;0, 'Prediction Log'!$B580, 'Prediction Log'!$C580))</f>
        <v/>
      </c>
      <c r="I580" s="60" t="str">
        <f>IF(ISBLANK(Games!$B580), "",Games!F580)</f>
        <v/>
      </c>
      <c r="J580" s="60" t="str">
        <f>IF('Prediction Log'!$F580&gt;0.5, 'Prediction Log'!$B580, IF('Prediction Log'!$F580&lt;0.5, 'Prediction Log'!$C580, "PICK"))</f>
        <v/>
      </c>
      <c r="K580" s="62" t="str">
        <f>IF(ISBLANK(Games!B580), "",IF('Prediction Log'!$J580='Prediction Log'!$B580, 'Prediction Log'!$F580, 1-'Prediction Log'!$F580))</f>
        <v/>
      </c>
      <c r="L580" s="28" t="str">
        <f>IF(ISBLANK(Games!$B580), "",Games!I580)</f>
        <v/>
      </c>
      <c r="P580" s="48" t="str">
        <f>IF(ISBLANK('Prediction Log'!$N580), "",'Prediction Log'!$O580-'Prediction Log'!$N580)</f>
        <v/>
      </c>
      <c r="Q580" s="55" t="str">
        <f>IF(ISBLANK('Prediction Log'!$N580), "",IF('Prediction Log'!$M580&lt;&gt;'Prediction Log'!$H580, "Y", IF(AND('Prediction Log'!$M580='Prediction Log'!$H580, ABS((-1*'Prediction Log'!$P580))&gt;ABS('Prediction Log'!$D580)), "Y", IF('Prediction Log'!$D580='Prediction Log'!$P580, "PUSH", "N"))))</f>
        <v/>
      </c>
      <c r="R580" s="56" t="str">
        <f>IF(ISBLANK('Prediction Log'!$M580), "",IF('Prediction Log'!$P580&lt;'Prediction Log'!$D580, "Y", IF('Prediction Log'!$P580='Prediction Log'!$D580, "PUSH", "N")))</f>
        <v/>
      </c>
      <c r="S580" s="56" t="str">
        <f>IF(ISBLANK('Prediction Log'!$M580), "",IF('Prediction Log'!$P580&lt;'Prediction Log'!$E580, "Y", IF('Prediction Log'!$P580='Prediction Log'!$E580, "PUSH", "N")))</f>
        <v/>
      </c>
      <c r="T580" s="66" t="str">
        <f>IF(ISBLANK('Prediction Log'!$M580), "",IF('Prediction Log'!$J580='Prediction Log'!$M580, "Y", "N"))</f>
        <v/>
      </c>
      <c r="U580" s="57" t="str">
        <f>IF(ISBLANK('Prediction Log'!$M580),"",IF('Prediction Log'!$M580='Prediction Log'!$H580, "Y", "N"))</f>
        <v/>
      </c>
      <c r="V580" s="52" t="str">
        <f>IF(ISBLANK('Prediction Log'!$M580), "",IF('Prediction Log'!$H580&lt;&gt;'Prediction Log'!$M580, "Y",IF(AND('Prediction Log'!$D580&gt;0, 'Prediction Log'!$P580&gt;'Prediction Log'!$D580), "Y", IF(AND('Prediction Log'!$D580&lt;0, 'Prediction Log'!$P580&lt;'Prediction Log'!$D580), "Y", IF('Prediction Log'!$P580='Prediction Log'!$D580, "PUSH", "N")))))</f>
        <v/>
      </c>
      <c r="W580" s="53" t="str">
        <f>IF(ISBLANK('Prediction Log'!$M580), "",IF(AND('Prediction Log'!$U580="Y", 'Prediction Log'!$V580="Y"), "Y", "N"))</f>
        <v/>
      </c>
      <c r="X580" s="54" t="str">
        <f>IF(ISBLANK('Prediction Log'!$M580),"",IF('Prediction Log'!$M580='Prediction Log'!$I580, "Y", "N"))</f>
        <v/>
      </c>
      <c r="Y580" s="54" t="str">
        <f>IF(ISBLANK('Prediction Log'!$M580), "", IF('Prediction Log'!$Z580="N", "N", "Y"))</f>
        <v/>
      </c>
      <c r="Z580" s="54" t="str">
        <f>IF(ISBLANK('Prediction Log'!$M580), "",IF('Prediction Log'!$I580&lt;&gt;'Prediction Log'!$M580, "Y",IF(AND('Prediction Log'!$E580&gt;0, 'Prediction Log'!$P580&gt;'Prediction Log'!$E580), "Y", IF(AND('Prediction Log'!$E580&lt;0, 'Prediction Log'!$P580&lt;'Prediction Log'!$E580), "Y", IF('Prediction Log'!$P580='Prediction Log'!$E580, "PUSH", "N")))))</f>
        <v/>
      </c>
      <c r="AA580" s="54" t="str">
        <f>IF(ISBLANK('Prediction Log'!$M580), "",IF(AND('Prediction Log'!$X580="Y", 'Prediction Log'!$Z580="Y"), "Y", "N"))</f>
        <v/>
      </c>
      <c r="AB580" s="53" t="str">
        <f>IF(ISBLANK('Prediction Log'!$M580), "",IF('Prediction Log'!$D580&gt;0, 'Prediction Log'!$P580-'Prediction Log'!$D580, IF('Prediction Log'!$D580&lt;0, -'Prediction Log'!$P580+'Prediction Log'!$D580, "NA")))</f>
        <v/>
      </c>
      <c r="AC580" s="53" t="str">
        <f>IF(ISBLANK('Prediction Log'!$M580), "",ABS('Prediction Log'!$AB580))</f>
        <v/>
      </c>
      <c r="AD580" s="54" t="str">
        <f>IF(ISBLANK('Prediction Log'!$M580), "",IF('Prediction Log'!$E580&gt;0, 'Prediction Log'!$P580-'Prediction Log'!$E580, IF('Prediction Log'!$E580&lt;0, -'Prediction Log'!$P580+'Prediction Log'!$E580, "NA")))</f>
        <v/>
      </c>
      <c r="AE580" s="54" t="str">
        <f>IF(ISBLANK('Prediction Log'!$M580), "",ABS('Prediction Log'!$AD580))</f>
        <v/>
      </c>
    </row>
    <row r="581" spans="1:31" x14ac:dyDescent="0.45">
      <c r="A581" t="str">
        <f>IF(ISBLANK(Games!$B581), "",Games!A581)</f>
        <v/>
      </c>
      <c r="B581" t="str">
        <f>IF(ISBLANK(Games!$B581), "",Games!B581)</f>
        <v/>
      </c>
      <c r="C581" t="str">
        <f>IF(ISBLANK(Games!$B581), "",Games!C581)</f>
        <v/>
      </c>
      <c r="D581" t="str">
        <f>IF(ISBLANK(Games!$B581), "",Games!D581)</f>
        <v/>
      </c>
      <c r="E581" t="str">
        <f>IF(ISBLANK(Games!$B581), "",Games!E581)</f>
        <v/>
      </c>
      <c r="F581" s="30">
        <f>'Calc - Win Probability'!N581</f>
        <v>0</v>
      </c>
      <c r="G581" s="28">
        <f>Games!H581</f>
        <v>0</v>
      </c>
      <c r="H581" s="64" t="str">
        <f>IF(ISBLANK(Games!B581), "", IF('Prediction Log'!$D581&lt;0, 'Prediction Log'!$B581, 'Prediction Log'!$C581))</f>
        <v/>
      </c>
      <c r="I581" s="60" t="str">
        <f>IF(ISBLANK(Games!$B581), "",Games!F581)</f>
        <v/>
      </c>
      <c r="J581" s="60" t="str">
        <f>IF('Prediction Log'!$F581&gt;0.5, 'Prediction Log'!$B581, IF('Prediction Log'!$F581&lt;0.5, 'Prediction Log'!$C581, "PICK"))</f>
        <v/>
      </c>
      <c r="K581" s="62" t="str">
        <f>IF(ISBLANK(Games!B581), "",IF('Prediction Log'!$J581='Prediction Log'!$B581, 'Prediction Log'!$F581, 1-'Prediction Log'!$F581))</f>
        <v/>
      </c>
      <c r="L581" s="28" t="str">
        <f>IF(ISBLANK(Games!$B581), "",Games!I581)</f>
        <v/>
      </c>
      <c r="P581" s="48" t="str">
        <f>IF(ISBLANK('Prediction Log'!$N581), "",'Prediction Log'!$O581-'Prediction Log'!$N581)</f>
        <v/>
      </c>
      <c r="Q581" s="55" t="str">
        <f>IF(ISBLANK('Prediction Log'!$N581), "",IF('Prediction Log'!$M581&lt;&gt;'Prediction Log'!$H581, "Y", IF(AND('Prediction Log'!$M581='Prediction Log'!$H581, ABS((-1*'Prediction Log'!$P581))&gt;ABS('Prediction Log'!$D581)), "Y", IF('Prediction Log'!$D581='Prediction Log'!$P581, "PUSH", "N"))))</f>
        <v/>
      </c>
      <c r="R581" s="56" t="str">
        <f>IF(ISBLANK('Prediction Log'!$M581), "",IF('Prediction Log'!$P581&lt;'Prediction Log'!$D581, "Y", IF('Prediction Log'!$P581='Prediction Log'!$D581, "PUSH", "N")))</f>
        <v/>
      </c>
      <c r="S581" s="56" t="str">
        <f>IF(ISBLANK('Prediction Log'!$M581), "",IF('Prediction Log'!$P581&lt;'Prediction Log'!$E581, "Y", IF('Prediction Log'!$P581='Prediction Log'!$E581, "PUSH", "N")))</f>
        <v/>
      </c>
      <c r="T581" s="66" t="str">
        <f>IF(ISBLANK('Prediction Log'!$M581), "",IF('Prediction Log'!$J581='Prediction Log'!$M581, "Y", "N"))</f>
        <v/>
      </c>
      <c r="U581" s="57" t="str">
        <f>IF(ISBLANK('Prediction Log'!$M581),"",IF('Prediction Log'!$M581='Prediction Log'!$H581, "Y", "N"))</f>
        <v/>
      </c>
      <c r="V581" s="52" t="str">
        <f>IF(ISBLANK('Prediction Log'!$M581), "",IF('Prediction Log'!$H581&lt;&gt;'Prediction Log'!$M581, "Y",IF(AND('Prediction Log'!$D581&gt;0, 'Prediction Log'!$P581&gt;'Prediction Log'!$D581), "Y", IF(AND('Prediction Log'!$D581&lt;0, 'Prediction Log'!$P581&lt;'Prediction Log'!$D581), "Y", IF('Prediction Log'!$P581='Prediction Log'!$D581, "PUSH", "N")))))</f>
        <v/>
      </c>
      <c r="W581" s="53" t="str">
        <f>IF(ISBLANK('Prediction Log'!$M581), "",IF(AND('Prediction Log'!$U581="Y", 'Prediction Log'!$V581="Y"), "Y", "N"))</f>
        <v/>
      </c>
      <c r="X581" s="54" t="str">
        <f>IF(ISBLANK('Prediction Log'!$M581),"",IF('Prediction Log'!$M581='Prediction Log'!$I581, "Y", "N"))</f>
        <v/>
      </c>
      <c r="Y581" s="54" t="str">
        <f>IF(ISBLANK('Prediction Log'!$M581), "", IF('Prediction Log'!$Z581="N", "N", "Y"))</f>
        <v/>
      </c>
      <c r="Z581" s="54" t="str">
        <f>IF(ISBLANK('Prediction Log'!$M581), "",IF('Prediction Log'!$I581&lt;&gt;'Prediction Log'!$M581, "Y",IF(AND('Prediction Log'!$E581&gt;0, 'Prediction Log'!$P581&gt;'Prediction Log'!$E581), "Y", IF(AND('Prediction Log'!$E581&lt;0, 'Prediction Log'!$P581&lt;'Prediction Log'!$E581), "Y", IF('Prediction Log'!$P581='Prediction Log'!$E581, "PUSH", "N")))))</f>
        <v/>
      </c>
      <c r="AA581" s="54" t="str">
        <f>IF(ISBLANK('Prediction Log'!$M581), "",IF(AND('Prediction Log'!$X581="Y", 'Prediction Log'!$Z581="Y"), "Y", "N"))</f>
        <v/>
      </c>
      <c r="AB581" s="53" t="str">
        <f>IF(ISBLANK('Prediction Log'!$M581), "",IF('Prediction Log'!$D581&gt;0, 'Prediction Log'!$P581-'Prediction Log'!$D581, IF('Prediction Log'!$D581&lt;0, -'Prediction Log'!$P581+'Prediction Log'!$D581, "NA")))</f>
        <v/>
      </c>
      <c r="AC581" s="53" t="str">
        <f>IF(ISBLANK('Prediction Log'!$M581), "",ABS('Prediction Log'!$AB581))</f>
        <v/>
      </c>
      <c r="AD581" s="54" t="str">
        <f>IF(ISBLANK('Prediction Log'!$M581), "",IF('Prediction Log'!$E581&gt;0, 'Prediction Log'!$P581-'Prediction Log'!$E581, IF('Prediction Log'!$E581&lt;0, -'Prediction Log'!$P581+'Prediction Log'!$E581, "NA")))</f>
        <v/>
      </c>
      <c r="AE581" s="54" t="str">
        <f>IF(ISBLANK('Prediction Log'!$M581), "",ABS('Prediction Log'!$AD581))</f>
        <v/>
      </c>
    </row>
    <row r="582" spans="1:31" x14ac:dyDescent="0.45">
      <c r="A582" t="str">
        <f>IF(ISBLANK(Games!$B582), "",Games!A582)</f>
        <v/>
      </c>
      <c r="B582" t="str">
        <f>IF(ISBLANK(Games!$B582), "",Games!B582)</f>
        <v/>
      </c>
      <c r="C582" t="str">
        <f>IF(ISBLANK(Games!$B582), "",Games!C582)</f>
        <v/>
      </c>
      <c r="D582" t="str">
        <f>IF(ISBLANK(Games!$B582), "",Games!D582)</f>
        <v/>
      </c>
      <c r="E582" t="str">
        <f>IF(ISBLANK(Games!$B582), "",Games!E582)</f>
        <v/>
      </c>
      <c r="F582" s="30">
        <f>'Calc - Win Probability'!N582</f>
        <v>0</v>
      </c>
      <c r="G582" s="28">
        <f>Games!H582</f>
        <v>0</v>
      </c>
      <c r="H582" s="64" t="str">
        <f>IF(ISBLANK(Games!B582), "", IF('Prediction Log'!$D582&lt;0, 'Prediction Log'!$B582, 'Prediction Log'!$C582))</f>
        <v/>
      </c>
      <c r="I582" s="60" t="str">
        <f>IF(ISBLANK(Games!$B582), "",Games!F582)</f>
        <v/>
      </c>
      <c r="J582" s="60" t="str">
        <f>IF('Prediction Log'!$F582&gt;0.5, 'Prediction Log'!$B582, IF('Prediction Log'!$F582&lt;0.5, 'Prediction Log'!$C582, "PICK"))</f>
        <v/>
      </c>
      <c r="K582" s="62" t="str">
        <f>IF(ISBLANK(Games!B582), "",IF('Prediction Log'!$J582='Prediction Log'!$B582, 'Prediction Log'!$F582, 1-'Prediction Log'!$F582))</f>
        <v/>
      </c>
      <c r="L582" s="28" t="str">
        <f>IF(ISBLANK(Games!$B582), "",Games!I582)</f>
        <v/>
      </c>
      <c r="P582" s="48" t="str">
        <f>IF(ISBLANK('Prediction Log'!$N582), "",'Prediction Log'!$O582-'Prediction Log'!$N582)</f>
        <v/>
      </c>
      <c r="Q582" s="55" t="str">
        <f>IF(ISBLANK('Prediction Log'!$N582), "",IF('Prediction Log'!$M582&lt;&gt;'Prediction Log'!$H582, "Y", IF(AND('Prediction Log'!$M582='Prediction Log'!$H582, ABS((-1*'Prediction Log'!$P582))&gt;ABS('Prediction Log'!$D582)), "Y", IF('Prediction Log'!$D582='Prediction Log'!$P582, "PUSH", "N"))))</f>
        <v/>
      </c>
      <c r="R582" s="56" t="str">
        <f>IF(ISBLANK('Prediction Log'!$M582), "",IF('Prediction Log'!$P582&lt;'Prediction Log'!$D582, "Y", IF('Prediction Log'!$P582='Prediction Log'!$D582, "PUSH", "N")))</f>
        <v/>
      </c>
      <c r="S582" s="56" t="str">
        <f>IF(ISBLANK('Prediction Log'!$M582), "",IF('Prediction Log'!$P582&lt;'Prediction Log'!$E582, "Y", IF('Prediction Log'!$P582='Prediction Log'!$E582, "PUSH", "N")))</f>
        <v/>
      </c>
      <c r="T582" s="66" t="str">
        <f>IF(ISBLANK('Prediction Log'!$M582), "",IF('Prediction Log'!$J582='Prediction Log'!$M582, "Y", "N"))</f>
        <v/>
      </c>
      <c r="U582" s="57" t="str">
        <f>IF(ISBLANK('Prediction Log'!$M582),"",IF('Prediction Log'!$M582='Prediction Log'!$H582, "Y", "N"))</f>
        <v/>
      </c>
      <c r="V582" s="52" t="str">
        <f>IF(ISBLANK('Prediction Log'!$M582), "",IF('Prediction Log'!$H582&lt;&gt;'Prediction Log'!$M582, "Y",IF(AND('Prediction Log'!$D582&gt;0, 'Prediction Log'!$P582&gt;'Prediction Log'!$D582), "Y", IF(AND('Prediction Log'!$D582&lt;0, 'Prediction Log'!$P582&lt;'Prediction Log'!$D582), "Y", IF('Prediction Log'!$P582='Prediction Log'!$D582, "PUSH", "N")))))</f>
        <v/>
      </c>
      <c r="W582" s="53" t="str">
        <f>IF(ISBLANK('Prediction Log'!$M582), "",IF(AND('Prediction Log'!$U582="Y", 'Prediction Log'!$V582="Y"), "Y", "N"))</f>
        <v/>
      </c>
      <c r="X582" s="54" t="str">
        <f>IF(ISBLANK('Prediction Log'!$M582),"",IF('Prediction Log'!$M582='Prediction Log'!$I582, "Y", "N"))</f>
        <v/>
      </c>
      <c r="Y582" s="54" t="str">
        <f>IF(ISBLANK('Prediction Log'!$M582), "", IF('Prediction Log'!$Z582="N", "N", "Y"))</f>
        <v/>
      </c>
      <c r="Z582" s="54" t="str">
        <f>IF(ISBLANK('Prediction Log'!$M582), "",IF('Prediction Log'!$I582&lt;&gt;'Prediction Log'!$M582, "Y",IF(AND('Prediction Log'!$E582&gt;0, 'Prediction Log'!$P582&gt;'Prediction Log'!$E582), "Y", IF(AND('Prediction Log'!$E582&lt;0, 'Prediction Log'!$P582&lt;'Prediction Log'!$E582), "Y", IF('Prediction Log'!$P582='Prediction Log'!$E582, "PUSH", "N")))))</f>
        <v/>
      </c>
      <c r="AA582" s="54" t="str">
        <f>IF(ISBLANK('Prediction Log'!$M582), "",IF(AND('Prediction Log'!$X582="Y", 'Prediction Log'!$Z582="Y"), "Y", "N"))</f>
        <v/>
      </c>
      <c r="AB582" s="53" t="str">
        <f>IF(ISBLANK('Prediction Log'!$M582), "",IF('Prediction Log'!$D582&gt;0, 'Prediction Log'!$P582-'Prediction Log'!$D582, IF('Prediction Log'!$D582&lt;0, -'Prediction Log'!$P582+'Prediction Log'!$D582, "NA")))</f>
        <v/>
      </c>
      <c r="AC582" s="53" t="str">
        <f>IF(ISBLANK('Prediction Log'!$M582), "",ABS('Prediction Log'!$AB582))</f>
        <v/>
      </c>
      <c r="AD582" s="54" t="str">
        <f>IF(ISBLANK('Prediction Log'!$M582), "",IF('Prediction Log'!$E582&gt;0, 'Prediction Log'!$P582-'Prediction Log'!$E582, IF('Prediction Log'!$E582&lt;0, -'Prediction Log'!$P582+'Prediction Log'!$E582, "NA")))</f>
        <v/>
      </c>
      <c r="AE582" s="54" t="str">
        <f>IF(ISBLANK('Prediction Log'!$M582), "",ABS('Prediction Log'!$AD582))</f>
        <v/>
      </c>
    </row>
    <row r="583" spans="1:31" x14ac:dyDescent="0.45">
      <c r="A583" t="str">
        <f>IF(ISBLANK(Games!$B583), "",Games!A583)</f>
        <v/>
      </c>
      <c r="B583" t="str">
        <f>IF(ISBLANK(Games!$B583), "",Games!B583)</f>
        <v/>
      </c>
      <c r="C583" t="str">
        <f>IF(ISBLANK(Games!$B583), "",Games!C583)</f>
        <v/>
      </c>
      <c r="D583" t="str">
        <f>IF(ISBLANK(Games!$B583), "",Games!D583)</f>
        <v/>
      </c>
      <c r="E583" t="str">
        <f>IF(ISBLANK(Games!$B583), "",Games!E583)</f>
        <v/>
      </c>
      <c r="F583" s="30">
        <f>'Calc - Win Probability'!N583</f>
        <v>0</v>
      </c>
      <c r="G583" s="28">
        <f>Games!H583</f>
        <v>0</v>
      </c>
      <c r="H583" s="64" t="str">
        <f>IF(ISBLANK(Games!B583), "", IF('Prediction Log'!$D583&lt;0, 'Prediction Log'!$B583, 'Prediction Log'!$C583))</f>
        <v/>
      </c>
      <c r="I583" s="60" t="str">
        <f>IF(ISBLANK(Games!$B583), "",Games!F583)</f>
        <v/>
      </c>
      <c r="J583" s="60" t="str">
        <f>IF('Prediction Log'!$F583&gt;0.5, 'Prediction Log'!$B583, IF('Prediction Log'!$F583&lt;0.5, 'Prediction Log'!$C583, "PICK"))</f>
        <v/>
      </c>
      <c r="K583" s="62" t="str">
        <f>IF(ISBLANK(Games!B583), "",IF('Prediction Log'!$J583='Prediction Log'!$B583, 'Prediction Log'!$F583, 1-'Prediction Log'!$F583))</f>
        <v/>
      </c>
      <c r="L583" s="28" t="str">
        <f>IF(ISBLANK(Games!$B583), "",Games!I583)</f>
        <v/>
      </c>
      <c r="P583" s="48" t="str">
        <f>IF(ISBLANK('Prediction Log'!$N583), "",'Prediction Log'!$O583-'Prediction Log'!$N583)</f>
        <v/>
      </c>
      <c r="Q583" s="55" t="str">
        <f>IF(ISBLANK('Prediction Log'!$N583), "",IF('Prediction Log'!$M583&lt;&gt;'Prediction Log'!$H583, "Y", IF(AND('Prediction Log'!$M583='Prediction Log'!$H583, ABS((-1*'Prediction Log'!$P583))&gt;ABS('Prediction Log'!$D583)), "Y", IF('Prediction Log'!$D583='Prediction Log'!$P583, "PUSH", "N"))))</f>
        <v/>
      </c>
      <c r="R583" s="56" t="str">
        <f>IF(ISBLANK('Prediction Log'!$M583), "",IF('Prediction Log'!$P583&lt;'Prediction Log'!$D583, "Y", IF('Prediction Log'!$P583='Prediction Log'!$D583, "PUSH", "N")))</f>
        <v/>
      </c>
      <c r="S583" s="56" t="str">
        <f>IF(ISBLANK('Prediction Log'!$M583), "",IF('Prediction Log'!$P583&lt;'Prediction Log'!$E583, "Y", IF('Prediction Log'!$P583='Prediction Log'!$E583, "PUSH", "N")))</f>
        <v/>
      </c>
      <c r="T583" s="66" t="str">
        <f>IF(ISBLANK('Prediction Log'!$M583), "",IF('Prediction Log'!$J583='Prediction Log'!$M583, "Y", "N"))</f>
        <v/>
      </c>
      <c r="U583" s="57" t="str">
        <f>IF(ISBLANK('Prediction Log'!$M583),"",IF('Prediction Log'!$M583='Prediction Log'!$H583, "Y", "N"))</f>
        <v/>
      </c>
      <c r="V583" s="52" t="str">
        <f>IF(ISBLANK('Prediction Log'!$M583), "",IF('Prediction Log'!$H583&lt;&gt;'Prediction Log'!$M583, "Y",IF(AND('Prediction Log'!$D583&gt;0, 'Prediction Log'!$P583&gt;'Prediction Log'!$D583), "Y", IF(AND('Prediction Log'!$D583&lt;0, 'Prediction Log'!$P583&lt;'Prediction Log'!$D583), "Y", IF('Prediction Log'!$P583='Prediction Log'!$D583, "PUSH", "N")))))</f>
        <v/>
      </c>
      <c r="W583" s="53" t="str">
        <f>IF(ISBLANK('Prediction Log'!$M583), "",IF(AND('Prediction Log'!$U583="Y", 'Prediction Log'!$V583="Y"), "Y", "N"))</f>
        <v/>
      </c>
      <c r="X583" s="54" t="str">
        <f>IF(ISBLANK('Prediction Log'!$M583),"",IF('Prediction Log'!$M583='Prediction Log'!$I583, "Y", "N"))</f>
        <v/>
      </c>
      <c r="Y583" s="54" t="str">
        <f>IF(ISBLANK('Prediction Log'!$M583), "", IF('Prediction Log'!$Z583="N", "N", "Y"))</f>
        <v/>
      </c>
      <c r="Z583" s="54" t="str">
        <f>IF(ISBLANK('Prediction Log'!$M583), "",IF('Prediction Log'!$I583&lt;&gt;'Prediction Log'!$M583, "Y",IF(AND('Prediction Log'!$E583&gt;0, 'Prediction Log'!$P583&gt;'Prediction Log'!$E583), "Y", IF(AND('Prediction Log'!$E583&lt;0, 'Prediction Log'!$P583&lt;'Prediction Log'!$E583), "Y", IF('Prediction Log'!$P583='Prediction Log'!$E583, "PUSH", "N")))))</f>
        <v/>
      </c>
      <c r="AA583" s="54" t="str">
        <f>IF(ISBLANK('Prediction Log'!$M583), "",IF(AND('Prediction Log'!$X583="Y", 'Prediction Log'!$Z583="Y"), "Y", "N"))</f>
        <v/>
      </c>
      <c r="AB583" s="53" t="str">
        <f>IF(ISBLANK('Prediction Log'!$M583), "",IF('Prediction Log'!$D583&gt;0, 'Prediction Log'!$P583-'Prediction Log'!$D583, IF('Prediction Log'!$D583&lt;0, -'Prediction Log'!$P583+'Prediction Log'!$D583, "NA")))</f>
        <v/>
      </c>
      <c r="AC583" s="53" t="str">
        <f>IF(ISBLANK('Prediction Log'!$M583), "",ABS('Prediction Log'!$AB583))</f>
        <v/>
      </c>
      <c r="AD583" s="54" t="str">
        <f>IF(ISBLANK('Prediction Log'!$M583), "",IF('Prediction Log'!$E583&gt;0, 'Prediction Log'!$P583-'Prediction Log'!$E583, IF('Prediction Log'!$E583&lt;0, -'Prediction Log'!$P583+'Prediction Log'!$E583, "NA")))</f>
        <v/>
      </c>
      <c r="AE583" s="54" t="str">
        <f>IF(ISBLANK('Prediction Log'!$M583), "",ABS('Prediction Log'!$AD583))</f>
        <v/>
      </c>
    </row>
    <row r="584" spans="1:31" x14ac:dyDescent="0.45">
      <c r="A584" t="str">
        <f>IF(ISBLANK(Games!$B584), "",Games!A584)</f>
        <v/>
      </c>
      <c r="B584" t="str">
        <f>IF(ISBLANK(Games!$B584), "",Games!B584)</f>
        <v/>
      </c>
      <c r="C584" t="str">
        <f>IF(ISBLANK(Games!$B584), "",Games!C584)</f>
        <v/>
      </c>
      <c r="D584" t="str">
        <f>IF(ISBLANK(Games!$B584), "",Games!D584)</f>
        <v/>
      </c>
      <c r="E584" t="str">
        <f>IF(ISBLANK(Games!$B584), "",Games!E584)</f>
        <v/>
      </c>
      <c r="F584" s="30">
        <f>'Calc - Win Probability'!N584</f>
        <v>0</v>
      </c>
      <c r="G584" s="28">
        <f>Games!H584</f>
        <v>0</v>
      </c>
      <c r="H584" s="64" t="str">
        <f>IF(ISBLANK(Games!B584), "", IF('Prediction Log'!$D584&lt;0, 'Prediction Log'!$B584, 'Prediction Log'!$C584))</f>
        <v/>
      </c>
      <c r="I584" s="60" t="str">
        <f>IF(ISBLANK(Games!$B584), "",Games!F584)</f>
        <v/>
      </c>
      <c r="J584" s="60" t="str">
        <f>IF('Prediction Log'!$F584&gt;0.5, 'Prediction Log'!$B584, IF('Prediction Log'!$F584&lt;0.5, 'Prediction Log'!$C584, "PICK"))</f>
        <v/>
      </c>
      <c r="K584" s="62" t="str">
        <f>IF(ISBLANK(Games!B584), "",IF('Prediction Log'!$J584='Prediction Log'!$B584, 'Prediction Log'!$F584, 1-'Prediction Log'!$F584))</f>
        <v/>
      </c>
      <c r="L584" s="28" t="str">
        <f>IF(ISBLANK(Games!$B584), "",Games!I584)</f>
        <v/>
      </c>
      <c r="P584" s="48" t="str">
        <f>IF(ISBLANK('Prediction Log'!$N584), "",'Prediction Log'!$O584-'Prediction Log'!$N584)</f>
        <v/>
      </c>
      <c r="Q584" s="55" t="str">
        <f>IF(ISBLANK('Prediction Log'!$N584), "",IF('Prediction Log'!$M584&lt;&gt;'Prediction Log'!$H584, "Y", IF(AND('Prediction Log'!$M584='Prediction Log'!$H584, ABS((-1*'Prediction Log'!$P584))&gt;ABS('Prediction Log'!$D584)), "Y", IF('Prediction Log'!$D584='Prediction Log'!$P584, "PUSH", "N"))))</f>
        <v/>
      </c>
      <c r="R584" s="56" t="str">
        <f>IF(ISBLANK('Prediction Log'!$M584), "",IF('Prediction Log'!$P584&lt;'Prediction Log'!$D584, "Y", IF('Prediction Log'!$P584='Prediction Log'!$D584, "PUSH", "N")))</f>
        <v/>
      </c>
      <c r="S584" s="56" t="str">
        <f>IF(ISBLANK('Prediction Log'!$M584), "",IF('Prediction Log'!$P584&lt;'Prediction Log'!$E584, "Y", IF('Prediction Log'!$P584='Prediction Log'!$E584, "PUSH", "N")))</f>
        <v/>
      </c>
      <c r="T584" s="66" t="str">
        <f>IF(ISBLANK('Prediction Log'!$M584), "",IF('Prediction Log'!$J584='Prediction Log'!$M584, "Y", "N"))</f>
        <v/>
      </c>
      <c r="U584" s="57" t="str">
        <f>IF(ISBLANK('Prediction Log'!$M584),"",IF('Prediction Log'!$M584='Prediction Log'!$H584, "Y", "N"))</f>
        <v/>
      </c>
      <c r="V584" s="52" t="str">
        <f>IF(ISBLANK('Prediction Log'!$M584), "",IF('Prediction Log'!$H584&lt;&gt;'Prediction Log'!$M584, "Y",IF(AND('Prediction Log'!$D584&gt;0, 'Prediction Log'!$P584&gt;'Prediction Log'!$D584), "Y", IF(AND('Prediction Log'!$D584&lt;0, 'Prediction Log'!$P584&lt;'Prediction Log'!$D584), "Y", IF('Prediction Log'!$P584='Prediction Log'!$D584, "PUSH", "N")))))</f>
        <v/>
      </c>
      <c r="W584" s="53" t="str">
        <f>IF(ISBLANK('Prediction Log'!$M584), "",IF(AND('Prediction Log'!$U584="Y", 'Prediction Log'!$V584="Y"), "Y", "N"))</f>
        <v/>
      </c>
      <c r="X584" s="54" t="str">
        <f>IF(ISBLANK('Prediction Log'!$M584),"",IF('Prediction Log'!$M584='Prediction Log'!$I584, "Y", "N"))</f>
        <v/>
      </c>
      <c r="Y584" s="54" t="str">
        <f>IF(ISBLANK('Prediction Log'!$M584), "", IF('Prediction Log'!$Z584="N", "N", "Y"))</f>
        <v/>
      </c>
      <c r="Z584" s="54" t="str">
        <f>IF(ISBLANK('Prediction Log'!$M584), "",IF('Prediction Log'!$I584&lt;&gt;'Prediction Log'!$M584, "Y",IF(AND('Prediction Log'!$E584&gt;0, 'Prediction Log'!$P584&gt;'Prediction Log'!$E584), "Y", IF(AND('Prediction Log'!$E584&lt;0, 'Prediction Log'!$P584&lt;'Prediction Log'!$E584), "Y", IF('Prediction Log'!$P584='Prediction Log'!$E584, "PUSH", "N")))))</f>
        <v/>
      </c>
      <c r="AA584" s="54" t="str">
        <f>IF(ISBLANK('Prediction Log'!$M584), "",IF(AND('Prediction Log'!$X584="Y", 'Prediction Log'!$Z584="Y"), "Y", "N"))</f>
        <v/>
      </c>
      <c r="AB584" s="53" t="str">
        <f>IF(ISBLANK('Prediction Log'!$M584), "",IF('Prediction Log'!$D584&gt;0, 'Prediction Log'!$P584-'Prediction Log'!$D584, IF('Prediction Log'!$D584&lt;0, -'Prediction Log'!$P584+'Prediction Log'!$D584, "NA")))</f>
        <v/>
      </c>
      <c r="AC584" s="53" t="str">
        <f>IF(ISBLANK('Prediction Log'!$M584), "",ABS('Prediction Log'!$AB584))</f>
        <v/>
      </c>
      <c r="AD584" s="54" t="str">
        <f>IF(ISBLANK('Prediction Log'!$M584), "",IF('Prediction Log'!$E584&gt;0, 'Prediction Log'!$P584-'Prediction Log'!$E584, IF('Prediction Log'!$E584&lt;0, -'Prediction Log'!$P584+'Prediction Log'!$E584, "NA")))</f>
        <v/>
      </c>
      <c r="AE584" s="54" t="str">
        <f>IF(ISBLANK('Prediction Log'!$M584), "",ABS('Prediction Log'!$AD584))</f>
        <v/>
      </c>
    </row>
    <row r="585" spans="1:31" x14ac:dyDescent="0.45">
      <c r="A585" t="str">
        <f>IF(ISBLANK(Games!$B585), "",Games!A585)</f>
        <v/>
      </c>
      <c r="B585" t="str">
        <f>IF(ISBLANK(Games!$B585), "",Games!B585)</f>
        <v/>
      </c>
      <c r="C585" t="str">
        <f>IF(ISBLANK(Games!$B585), "",Games!C585)</f>
        <v/>
      </c>
      <c r="D585" t="str">
        <f>IF(ISBLANK(Games!$B585), "",Games!D585)</f>
        <v/>
      </c>
      <c r="E585" t="str">
        <f>IF(ISBLANK(Games!$B585), "",Games!E585)</f>
        <v/>
      </c>
      <c r="F585" s="30">
        <f>'Calc - Win Probability'!N585</f>
        <v>0</v>
      </c>
      <c r="G585" s="28">
        <f>Games!H585</f>
        <v>0</v>
      </c>
      <c r="H585" s="64" t="str">
        <f>IF(ISBLANK(Games!B585), "", IF('Prediction Log'!$D585&lt;0, 'Prediction Log'!$B585, 'Prediction Log'!$C585))</f>
        <v/>
      </c>
      <c r="I585" s="60" t="str">
        <f>IF(ISBLANK(Games!$B585), "",Games!F585)</f>
        <v/>
      </c>
      <c r="J585" s="60" t="str">
        <f>IF('Prediction Log'!$F585&gt;0.5, 'Prediction Log'!$B585, IF('Prediction Log'!$F585&lt;0.5, 'Prediction Log'!$C585, "PICK"))</f>
        <v/>
      </c>
      <c r="K585" s="62" t="str">
        <f>IF(ISBLANK(Games!B585), "",IF('Prediction Log'!$J585='Prediction Log'!$B585, 'Prediction Log'!$F585, 1-'Prediction Log'!$F585))</f>
        <v/>
      </c>
      <c r="L585" s="28" t="str">
        <f>IF(ISBLANK(Games!$B585), "",Games!I585)</f>
        <v/>
      </c>
      <c r="P585" s="48" t="str">
        <f>IF(ISBLANK('Prediction Log'!$N585), "",'Prediction Log'!$O585-'Prediction Log'!$N585)</f>
        <v/>
      </c>
      <c r="Q585" s="55" t="str">
        <f>IF(ISBLANK('Prediction Log'!$N585), "",IF('Prediction Log'!$M585&lt;&gt;'Prediction Log'!$H585, "Y", IF(AND('Prediction Log'!$M585='Prediction Log'!$H585, ABS((-1*'Prediction Log'!$P585))&gt;ABS('Prediction Log'!$D585)), "Y", IF('Prediction Log'!$D585='Prediction Log'!$P585, "PUSH", "N"))))</f>
        <v/>
      </c>
      <c r="R585" s="56" t="str">
        <f>IF(ISBLANK('Prediction Log'!$M585), "",IF('Prediction Log'!$P585&lt;'Prediction Log'!$D585, "Y", IF('Prediction Log'!$P585='Prediction Log'!$D585, "PUSH", "N")))</f>
        <v/>
      </c>
      <c r="S585" s="56" t="str">
        <f>IF(ISBLANK('Prediction Log'!$M585), "",IF('Prediction Log'!$P585&lt;'Prediction Log'!$E585, "Y", IF('Prediction Log'!$P585='Prediction Log'!$E585, "PUSH", "N")))</f>
        <v/>
      </c>
      <c r="T585" s="66" t="str">
        <f>IF(ISBLANK('Prediction Log'!$M585), "",IF('Prediction Log'!$J585='Prediction Log'!$M585, "Y", "N"))</f>
        <v/>
      </c>
      <c r="U585" s="57" t="str">
        <f>IF(ISBLANK('Prediction Log'!$M585),"",IF('Prediction Log'!$M585='Prediction Log'!$H585, "Y", "N"))</f>
        <v/>
      </c>
      <c r="V585" s="52" t="str">
        <f>IF(ISBLANK('Prediction Log'!$M585), "",IF('Prediction Log'!$H585&lt;&gt;'Prediction Log'!$M585, "Y",IF(AND('Prediction Log'!$D585&gt;0, 'Prediction Log'!$P585&gt;'Prediction Log'!$D585), "Y", IF(AND('Prediction Log'!$D585&lt;0, 'Prediction Log'!$P585&lt;'Prediction Log'!$D585), "Y", IF('Prediction Log'!$P585='Prediction Log'!$D585, "PUSH", "N")))))</f>
        <v/>
      </c>
      <c r="W585" s="53" t="str">
        <f>IF(ISBLANK('Prediction Log'!$M585), "",IF(AND('Prediction Log'!$U585="Y", 'Prediction Log'!$V585="Y"), "Y", "N"))</f>
        <v/>
      </c>
      <c r="X585" s="54" t="str">
        <f>IF(ISBLANK('Prediction Log'!$M585),"",IF('Prediction Log'!$M585='Prediction Log'!$I585, "Y", "N"))</f>
        <v/>
      </c>
      <c r="Y585" s="54" t="str">
        <f>IF(ISBLANK('Prediction Log'!$M585), "", IF('Prediction Log'!$Z585="N", "N", "Y"))</f>
        <v/>
      </c>
      <c r="Z585" s="54" t="str">
        <f>IF(ISBLANK('Prediction Log'!$M585), "",IF('Prediction Log'!$I585&lt;&gt;'Prediction Log'!$M585, "Y",IF(AND('Prediction Log'!$E585&gt;0, 'Prediction Log'!$P585&gt;'Prediction Log'!$E585), "Y", IF(AND('Prediction Log'!$E585&lt;0, 'Prediction Log'!$P585&lt;'Prediction Log'!$E585), "Y", IF('Prediction Log'!$P585='Prediction Log'!$E585, "PUSH", "N")))))</f>
        <v/>
      </c>
      <c r="AA585" s="54" t="str">
        <f>IF(ISBLANK('Prediction Log'!$M585), "",IF(AND('Prediction Log'!$X585="Y", 'Prediction Log'!$Z585="Y"), "Y", "N"))</f>
        <v/>
      </c>
      <c r="AB585" s="53" t="str">
        <f>IF(ISBLANK('Prediction Log'!$M585), "",IF('Prediction Log'!$D585&gt;0, 'Prediction Log'!$P585-'Prediction Log'!$D585, IF('Prediction Log'!$D585&lt;0, -'Prediction Log'!$P585+'Prediction Log'!$D585, "NA")))</f>
        <v/>
      </c>
      <c r="AC585" s="53" t="str">
        <f>IF(ISBLANK('Prediction Log'!$M585), "",ABS('Prediction Log'!$AB585))</f>
        <v/>
      </c>
      <c r="AD585" s="54" t="str">
        <f>IF(ISBLANK('Prediction Log'!$M585), "",IF('Prediction Log'!$E585&gt;0, 'Prediction Log'!$P585-'Prediction Log'!$E585, IF('Prediction Log'!$E585&lt;0, -'Prediction Log'!$P585+'Prediction Log'!$E585, "NA")))</f>
        <v/>
      </c>
      <c r="AE585" s="54" t="str">
        <f>IF(ISBLANK('Prediction Log'!$M585), "",ABS('Prediction Log'!$AD585))</f>
        <v/>
      </c>
    </row>
    <row r="586" spans="1:31" x14ac:dyDescent="0.45">
      <c r="A586" t="str">
        <f>IF(ISBLANK(Games!$B586), "",Games!A586)</f>
        <v/>
      </c>
      <c r="B586" t="str">
        <f>IF(ISBLANK(Games!$B586), "",Games!B586)</f>
        <v/>
      </c>
      <c r="C586" t="str">
        <f>IF(ISBLANK(Games!$B586), "",Games!C586)</f>
        <v/>
      </c>
      <c r="D586" t="str">
        <f>IF(ISBLANK(Games!$B586), "",Games!D586)</f>
        <v/>
      </c>
      <c r="E586" t="str">
        <f>IF(ISBLANK(Games!$B586), "",Games!E586)</f>
        <v/>
      </c>
      <c r="F586" s="30">
        <f>'Calc - Win Probability'!N586</f>
        <v>0</v>
      </c>
      <c r="G586" s="28">
        <f>Games!H586</f>
        <v>0</v>
      </c>
      <c r="H586" s="64" t="str">
        <f>IF(ISBLANK(Games!B586), "", IF('Prediction Log'!$D586&lt;0, 'Prediction Log'!$B586, 'Prediction Log'!$C586))</f>
        <v/>
      </c>
      <c r="I586" s="60" t="str">
        <f>IF(ISBLANK(Games!$B586), "",Games!F586)</f>
        <v/>
      </c>
      <c r="J586" s="60" t="str">
        <f>IF('Prediction Log'!$F586&gt;0.5, 'Prediction Log'!$B586, IF('Prediction Log'!$F586&lt;0.5, 'Prediction Log'!$C586, "PICK"))</f>
        <v/>
      </c>
      <c r="K586" s="62" t="str">
        <f>IF(ISBLANK(Games!B586), "",IF('Prediction Log'!$J586='Prediction Log'!$B586, 'Prediction Log'!$F586, 1-'Prediction Log'!$F586))</f>
        <v/>
      </c>
      <c r="L586" s="28" t="str">
        <f>IF(ISBLANK(Games!$B586), "",Games!I586)</f>
        <v/>
      </c>
      <c r="P586" s="48" t="str">
        <f>IF(ISBLANK('Prediction Log'!$N586), "",'Prediction Log'!$O586-'Prediction Log'!$N586)</f>
        <v/>
      </c>
      <c r="Q586" s="55" t="str">
        <f>IF(ISBLANK('Prediction Log'!$N586), "",IF('Prediction Log'!$M586&lt;&gt;'Prediction Log'!$H586, "Y", IF(AND('Prediction Log'!$M586='Prediction Log'!$H586, ABS((-1*'Prediction Log'!$P586))&gt;ABS('Prediction Log'!$D586)), "Y", IF('Prediction Log'!$D586='Prediction Log'!$P586, "PUSH", "N"))))</f>
        <v/>
      </c>
      <c r="R586" s="56" t="str">
        <f>IF(ISBLANK('Prediction Log'!$M586), "",IF('Prediction Log'!$P586&lt;'Prediction Log'!$D586, "Y", IF('Prediction Log'!$P586='Prediction Log'!$D586, "PUSH", "N")))</f>
        <v/>
      </c>
      <c r="S586" s="56" t="str">
        <f>IF(ISBLANK('Prediction Log'!$M586), "",IF('Prediction Log'!$P586&lt;'Prediction Log'!$E586, "Y", IF('Prediction Log'!$P586='Prediction Log'!$E586, "PUSH", "N")))</f>
        <v/>
      </c>
      <c r="T586" s="66" t="str">
        <f>IF(ISBLANK('Prediction Log'!$M586), "",IF('Prediction Log'!$J586='Prediction Log'!$M586, "Y", "N"))</f>
        <v/>
      </c>
      <c r="U586" s="57" t="str">
        <f>IF(ISBLANK('Prediction Log'!$M586),"",IF('Prediction Log'!$M586='Prediction Log'!$H586, "Y", "N"))</f>
        <v/>
      </c>
      <c r="V586" s="52" t="str">
        <f>IF(ISBLANK('Prediction Log'!$M586), "",IF('Prediction Log'!$H586&lt;&gt;'Prediction Log'!$M586, "Y",IF(AND('Prediction Log'!$D586&gt;0, 'Prediction Log'!$P586&gt;'Prediction Log'!$D586), "Y", IF(AND('Prediction Log'!$D586&lt;0, 'Prediction Log'!$P586&lt;'Prediction Log'!$D586), "Y", IF('Prediction Log'!$P586='Prediction Log'!$D586, "PUSH", "N")))))</f>
        <v/>
      </c>
      <c r="W586" s="53" t="str">
        <f>IF(ISBLANK('Prediction Log'!$M586), "",IF(AND('Prediction Log'!$U586="Y", 'Prediction Log'!$V586="Y"), "Y", "N"))</f>
        <v/>
      </c>
      <c r="X586" s="54" t="str">
        <f>IF(ISBLANK('Prediction Log'!$M586),"",IF('Prediction Log'!$M586='Prediction Log'!$I586, "Y", "N"))</f>
        <v/>
      </c>
      <c r="Y586" s="54" t="str">
        <f>IF(ISBLANK('Prediction Log'!$M586), "", IF('Prediction Log'!$Z586="N", "N", "Y"))</f>
        <v/>
      </c>
      <c r="Z586" s="54" t="str">
        <f>IF(ISBLANK('Prediction Log'!$M586), "",IF('Prediction Log'!$I586&lt;&gt;'Prediction Log'!$M586, "Y",IF(AND('Prediction Log'!$E586&gt;0, 'Prediction Log'!$P586&gt;'Prediction Log'!$E586), "Y", IF(AND('Prediction Log'!$E586&lt;0, 'Prediction Log'!$P586&lt;'Prediction Log'!$E586), "Y", IF('Prediction Log'!$P586='Prediction Log'!$E586, "PUSH", "N")))))</f>
        <v/>
      </c>
      <c r="AA586" s="54" t="str">
        <f>IF(ISBLANK('Prediction Log'!$M586), "",IF(AND('Prediction Log'!$X586="Y", 'Prediction Log'!$Z586="Y"), "Y", "N"))</f>
        <v/>
      </c>
      <c r="AB586" s="53" t="str">
        <f>IF(ISBLANK('Prediction Log'!$M586), "",IF('Prediction Log'!$D586&gt;0, 'Prediction Log'!$P586-'Prediction Log'!$D586, IF('Prediction Log'!$D586&lt;0, -'Prediction Log'!$P586+'Prediction Log'!$D586, "NA")))</f>
        <v/>
      </c>
      <c r="AC586" s="53" t="str">
        <f>IF(ISBLANK('Prediction Log'!$M586), "",ABS('Prediction Log'!$AB586))</f>
        <v/>
      </c>
      <c r="AD586" s="54" t="str">
        <f>IF(ISBLANK('Prediction Log'!$M586), "",IF('Prediction Log'!$E586&gt;0, 'Prediction Log'!$P586-'Prediction Log'!$E586, IF('Prediction Log'!$E586&lt;0, -'Prediction Log'!$P586+'Prediction Log'!$E586, "NA")))</f>
        <v/>
      </c>
      <c r="AE586" s="54" t="str">
        <f>IF(ISBLANK('Prediction Log'!$M586), "",ABS('Prediction Log'!$AD586))</f>
        <v/>
      </c>
    </row>
    <row r="587" spans="1:31" x14ac:dyDescent="0.45">
      <c r="A587" t="str">
        <f>IF(ISBLANK(Games!$B587), "",Games!A587)</f>
        <v/>
      </c>
      <c r="B587" t="str">
        <f>IF(ISBLANK(Games!$B587), "",Games!B587)</f>
        <v/>
      </c>
      <c r="C587" t="str">
        <f>IF(ISBLANK(Games!$B587), "",Games!C587)</f>
        <v/>
      </c>
      <c r="D587" t="str">
        <f>IF(ISBLANK(Games!$B587), "",Games!D587)</f>
        <v/>
      </c>
      <c r="E587" t="str">
        <f>IF(ISBLANK(Games!$B587), "",Games!E587)</f>
        <v/>
      </c>
      <c r="F587" s="30">
        <f>'Calc - Win Probability'!N587</f>
        <v>0</v>
      </c>
      <c r="G587" s="28">
        <f>Games!H587</f>
        <v>0</v>
      </c>
      <c r="H587" s="64" t="str">
        <f>IF(ISBLANK(Games!B587), "", IF('Prediction Log'!$D587&lt;0, 'Prediction Log'!$B587, 'Prediction Log'!$C587))</f>
        <v/>
      </c>
      <c r="I587" s="60" t="str">
        <f>IF(ISBLANK(Games!$B587), "",Games!F587)</f>
        <v/>
      </c>
      <c r="J587" s="60" t="str">
        <f>IF('Prediction Log'!$F587&gt;0.5, 'Prediction Log'!$B587, IF('Prediction Log'!$F587&lt;0.5, 'Prediction Log'!$C587, "PICK"))</f>
        <v/>
      </c>
      <c r="K587" s="62" t="str">
        <f>IF(ISBLANK(Games!B587), "",IF('Prediction Log'!$J587='Prediction Log'!$B587, 'Prediction Log'!$F587, 1-'Prediction Log'!$F587))</f>
        <v/>
      </c>
      <c r="L587" s="28" t="str">
        <f>IF(ISBLANK(Games!$B587), "",Games!I587)</f>
        <v/>
      </c>
      <c r="P587" s="48" t="str">
        <f>IF(ISBLANK('Prediction Log'!$N587), "",'Prediction Log'!$O587-'Prediction Log'!$N587)</f>
        <v/>
      </c>
      <c r="Q587" s="55" t="str">
        <f>IF(ISBLANK('Prediction Log'!$N587), "",IF('Prediction Log'!$M587&lt;&gt;'Prediction Log'!$H587, "Y", IF(AND('Prediction Log'!$M587='Prediction Log'!$H587, ABS((-1*'Prediction Log'!$P587))&gt;ABS('Prediction Log'!$D587)), "Y", IF('Prediction Log'!$D587='Prediction Log'!$P587, "PUSH", "N"))))</f>
        <v/>
      </c>
      <c r="R587" s="56" t="str">
        <f>IF(ISBLANK('Prediction Log'!$M587), "",IF('Prediction Log'!$P587&lt;'Prediction Log'!$D587, "Y", IF('Prediction Log'!$P587='Prediction Log'!$D587, "PUSH", "N")))</f>
        <v/>
      </c>
      <c r="S587" s="56" t="str">
        <f>IF(ISBLANK('Prediction Log'!$M587), "",IF('Prediction Log'!$P587&lt;'Prediction Log'!$E587, "Y", IF('Prediction Log'!$P587='Prediction Log'!$E587, "PUSH", "N")))</f>
        <v/>
      </c>
      <c r="T587" s="66" t="str">
        <f>IF(ISBLANK('Prediction Log'!$M587), "",IF('Prediction Log'!$J587='Prediction Log'!$M587, "Y", "N"))</f>
        <v/>
      </c>
      <c r="U587" s="57" t="str">
        <f>IF(ISBLANK('Prediction Log'!$M587),"",IF('Prediction Log'!$M587='Prediction Log'!$H587, "Y", "N"))</f>
        <v/>
      </c>
      <c r="V587" s="52" t="str">
        <f>IF(ISBLANK('Prediction Log'!$M587), "",IF('Prediction Log'!$H587&lt;&gt;'Prediction Log'!$M587, "Y",IF(AND('Prediction Log'!$D587&gt;0, 'Prediction Log'!$P587&gt;'Prediction Log'!$D587), "Y", IF(AND('Prediction Log'!$D587&lt;0, 'Prediction Log'!$P587&lt;'Prediction Log'!$D587), "Y", IF('Prediction Log'!$P587='Prediction Log'!$D587, "PUSH", "N")))))</f>
        <v/>
      </c>
      <c r="W587" s="53" t="str">
        <f>IF(ISBLANK('Prediction Log'!$M587), "",IF(AND('Prediction Log'!$U587="Y", 'Prediction Log'!$V587="Y"), "Y", "N"))</f>
        <v/>
      </c>
      <c r="X587" s="54" t="str">
        <f>IF(ISBLANK('Prediction Log'!$M587),"",IF('Prediction Log'!$M587='Prediction Log'!$I587, "Y", "N"))</f>
        <v/>
      </c>
      <c r="Y587" s="54" t="str">
        <f>IF(ISBLANK('Prediction Log'!$M587), "", IF('Prediction Log'!$Z587="N", "N", "Y"))</f>
        <v/>
      </c>
      <c r="Z587" s="54" t="str">
        <f>IF(ISBLANK('Prediction Log'!$M587), "",IF('Prediction Log'!$I587&lt;&gt;'Prediction Log'!$M587, "Y",IF(AND('Prediction Log'!$E587&gt;0, 'Prediction Log'!$P587&gt;'Prediction Log'!$E587), "Y", IF(AND('Prediction Log'!$E587&lt;0, 'Prediction Log'!$P587&lt;'Prediction Log'!$E587), "Y", IF('Prediction Log'!$P587='Prediction Log'!$E587, "PUSH", "N")))))</f>
        <v/>
      </c>
      <c r="AA587" s="54" t="str">
        <f>IF(ISBLANK('Prediction Log'!$M587), "",IF(AND('Prediction Log'!$X587="Y", 'Prediction Log'!$Z587="Y"), "Y", "N"))</f>
        <v/>
      </c>
      <c r="AB587" s="53" t="str">
        <f>IF(ISBLANK('Prediction Log'!$M587), "",IF('Prediction Log'!$D587&gt;0, 'Prediction Log'!$P587-'Prediction Log'!$D587, IF('Prediction Log'!$D587&lt;0, -'Prediction Log'!$P587+'Prediction Log'!$D587, "NA")))</f>
        <v/>
      </c>
      <c r="AC587" s="53" t="str">
        <f>IF(ISBLANK('Prediction Log'!$M587), "",ABS('Prediction Log'!$AB587))</f>
        <v/>
      </c>
      <c r="AD587" s="54" t="str">
        <f>IF(ISBLANK('Prediction Log'!$M587), "",IF('Prediction Log'!$E587&gt;0, 'Prediction Log'!$P587-'Prediction Log'!$E587, IF('Prediction Log'!$E587&lt;0, -'Prediction Log'!$P587+'Prediction Log'!$E587, "NA")))</f>
        <v/>
      </c>
      <c r="AE587" s="54" t="str">
        <f>IF(ISBLANK('Prediction Log'!$M587), "",ABS('Prediction Log'!$AD587))</f>
        <v/>
      </c>
    </row>
    <row r="588" spans="1:31" x14ac:dyDescent="0.45">
      <c r="A588" t="str">
        <f>IF(ISBLANK(Games!$B588), "",Games!A588)</f>
        <v/>
      </c>
      <c r="B588" t="str">
        <f>IF(ISBLANK(Games!$B588), "",Games!B588)</f>
        <v/>
      </c>
      <c r="C588" t="str">
        <f>IF(ISBLANK(Games!$B588), "",Games!C588)</f>
        <v/>
      </c>
      <c r="D588" t="str">
        <f>IF(ISBLANK(Games!$B588), "",Games!D588)</f>
        <v/>
      </c>
      <c r="E588" t="str">
        <f>IF(ISBLANK(Games!$B588), "",Games!E588)</f>
        <v/>
      </c>
      <c r="F588" s="30">
        <f>'Calc - Win Probability'!N588</f>
        <v>0</v>
      </c>
      <c r="G588" s="28">
        <f>Games!H588</f>
        <v>0</v>
      </c>
      <c r="H588" s="64" t="str">
        <f>IF(ISBLANK(Games!B588), "", IF('Prediction Log'!$D588&lt;0, 'Prediction Log'!$B588, 'Prediction Log'!$C588))</f>
        <v/>
      </c>
      <c r="I588" s="60" t="str">
        <f>IF(ISBLANK(Games!$B588), "",Games!F588)</f>
        <v/>
      </c>
      <c r="J588" s="60" t="str">
        <f>IF('Prediction Log'!$F588&gt;0.5, 'Prediction Log'!$B588, IF('Prediction Log'!$F588&lt;0.5, 'Prediction Log'!$C588, "PICK"))</f>
        <v/>
      </c>
      <c r="K588" s="62" t="str">
        <f>IF(ISBLANK(Games!B588), "",IF('Prediction Log'!$J588='Prediction Log'!$B588, 'Prediction Log'!$F588, 1-'Prediction Log'!$F588))</f>
        <v/>
      </c>
      <c r="L588" s="28" t="str">
        <f>IF(ISBLANK(Games!$B588), "",Games!I588)</f>
        <v/>
      </c>
      <c r="P588" s="48" t="str">
        <f>IF(ISBLANK('Prediction Log'!$N588), "",'Prediction Log'!$O588-'Prediction Log'!$N588)</f>
        <v/>
      </c>
      <c r="Q588" s="55" t="str">
        <f>IF(ISBLANK('Prediction Log'!$N588), "",IF('Prediction Log'!$M588&lt;&gt;'Prediction Log'!$H588, "Y", IF(AND('Prediction Log'!$M588='Prediction Log'!$H588, ABS((-1*'Prediction Log'!$P588))&gt;ABS('Prediction Log'!$D588)), "Y", IF('Prediction Log'!$D588='Prediction Log'!$P588, "PUSH", "N"))))</f>
        <v/>
      </c>
      <c r="R588" s="56" t="str">
        <f>IF(ISBLANK('Prediction Log'!$M588), "",IF('Prediction Log'!$P588&lt;'Prediction Log'!$D588, "Y", IF('Prediction Log'!$P588='Prediction Log'!$D588, "PUSH", "N")))</f>
        <v/>
      </c>
      <c r="S588" s="56" t="str">
        <f>IF(ISBLANK('Prediction Log'!$M588), "",IF('Prediction Log'!$P588&lt;'Prediction Log'!$E588, "Y", IF('Prediction Log'!$P588='Prediction Log'!$E588, "PUSH", "N")))</f>
        <v/>
      </c>
      <c r="T588" s="66" t="str">
        <f>IF(ISBLANK('Prediction Log'!$M588), "",IF('Prediction Log'!$J588='Prediction Log'!$M588, "Y", "N"))</f>
        <v/>
      </c>
      <c r="U588" s="57" t="str">
        <f>IF(ISBLANK('Prediction Log'!$M588),"",IF('Prediction Log'!$M588='Prediction Log'!$H588, "Y", "N"))</f>
        <v/>
      </c>
      <c r="V588" s="52" t="str">
        <f>IF(ISBLANK('Prediction Log'!$M588), "",IF('Prediction Log'!$H588&lt;&gt;'Prediction Log'!$M588, "Y",IF(AND('Prediction Log'!$D588&gt;0, 'Prediction Log'!$P588&gt;'Prediction Log'!$D588), "Y", IF(AND('Prediction Log'!$D588&lt;0, 'Prediction Log'!$P588&lt;'Prediction Log'!$D588), "Y", IF('Prediction Log'!$P588='Prediction Log'!$D588, "PUSH", "N")))))</f>
        <v/>
      </c>
      <c r="W588" s="53" t="str">
        <f>IF(ISBLANK('Prediction Log'!$M588), "",IF(AND('Prediction Log'!$U588="Y", 'Prediction Log'!$V588="Y"), "Y", "N"))</f>
        <v/>
      </c>
      <c r="X588" s="54" t="str">
        <f>IF(ISBLANK('Prediction Log'!$M588),"",IF('Prediction Log'!$M588='Prediction Log'!$I588, "Y", "N"))</f>
        <v/>
      </c>
      <c r="Y588" s="54" t="str">
        <f>IF(ISBLANK('Prediction Log'!$M588), "", IF('Prediction Log'!$Z588="N", "N", "Y"))</f>
        <v/>
      </c>
      <c r="Z588" s="54" t="str">
        <f>IF(ISBLANK('Prediction Log'!$M588), "",IF('Prediction Log'!$I588&lt;&gt;'Prediction Log'!$M588, "Y",IF(AND('Prediction Log'!$E588&gt;0, 'Prediction Log'!$P588&gt;'Prediction Log'!$E588), "Y", IF(AND('Prediction Log'!$E588&lt;0, 'Prediction Log'!$P588&lt;'Prediction Log'!$E588), "Y", IF('Prediction Log'!$P588='Prediction Log'!$E588, "PUSH", "N")))))</f>
        <v/>
      </c>
      <c r="AA588" s="54" t="str">
        <f>IF(ISBLANK('Prediction Log'!$M588), "",IF(AND('Prediction Log'!$X588="Y", 'Prediction Log'!$Z588="Y"), "Y", "N"))</f>
        <v/>
      </c>
      <c r="AB588" s="53" t="str">
        <f>IF(ISBLANK('Prediction Log'!$M588), "",IF('Prediction Log'!$D588&gt;0, 'Prediction Log'!$P588-'Prediction Log'!$D588, IF('Prediction Log'!$D588&lt;0, -'Prediction Log'!$P588+'Prediction Log'!$D588, "NA")))</f>
        <v/>
      </c>
      <c r="AC588" s="53" t="str">
        <f>IF(ISBLANK('Prediction Log'!$M588), "",ABS('Prediction Log'!$AB588))</f>
        <v/>
      </c>
      <c r="AD588" s="54" t="str">
        <f>IF(ISBLANK('Prediction Log'!$M588), "",IF('Prediction Log'!$E588&gt;0, 'Prediction Log'!$P588-'Prediction Log'!$E588, IF('Prediction Log'!$E588&lt;0, -'Prediction Log'!$P588+'Prediction Log'!$E588, "NA")))</f>
        <v/>
      </c>
      <c r="AE588" s="54" t="str">
        <f>IF(ISBLANK('Prediction Log'!$M588), "",ABS('Prediction Log'!$AD588))</f>
        <v/>
      </c>
    </row>
    <row r="589" spans="1:31" x14ac:dyDescent="0.45">
      <c r="A589" t="str">
        <f>IF(ISBLANK(Games!$B589), "",Games!A589)</f>
        <v/>
      </c>
      <c r="B589" t="str">
        <f>IF(ISBLANK(Games!$B589), "",Games!B589)</f>
        <v/>
      </c>
      <c r="C589" t="str">
        <f>IF(ISBLANK(Games!$B589), "",Games!C589)</f>
        <v/>
      </c>
      <c r="D589" t="str">
        <f>IF(ISBLANK(Games!$B589), "",Games!D589)</f>
        <v/>
      </c>
      <c r="E589" t="str">
        <f>IF(ISBLANK(Games!$B589), "",Games!E589)</f>
        <v/>
      </c>
      <c r="F589" s="30">
        <f>'Calc - Win Probability'!N589</f>
        <v>0</v>
      </c>
      <c r="G589" s="28">
        <f>Games!H589</f>
        <v>0</v>
      </c>
      <c r="H589" s="64" t="str">
        <f>IF(ISBLANK(Games!B589), "", IF('Prediction Log'!$D589&lt;0, 'Prediction Log'!$B589, 'Prediction Log'!$C589))</f>
        <v/>
      </c>
      <c r="I589" s="60" t="str">
        <f>IF(ISBLANK(Games!$B589), "",Games!F589)</f>
        <v/>
      </c>
      <c r="J589" s="60" t="str">
        <f>IF('Prediction Log'!$F589&gt;0.5, 'Prediction Log'!$B589, IF('Prediction Log'!$F589&lt;0.5, 'Prediction Log'!$C589, "PICK"))</f>
        <v/>
      </c>
      <c r="K589" s="62" t="str">
        <f>IF(ISBLANK(Games!B589), "",IF('Prediction Log'!$J589='Prediction Log'!$B589, 'Prediction Log'!$F589, 1-'Prediction Log'!$F589))</f>
        <v/>
      </c>
      <c r="L589" s="28" t="str">
        <f>IF(ISBLANK(Games!$B589), "",Games!I589)</f>
        <v/>
      </c>
      <c r="P589" s="48" t="str">
        <f>IF(ISBLANK('Prediction Log'!$N589), "",'Prediction Log'!$O589-'Prediction Log'!$N589)</f>
        <v/>
      </c>
      <c r="Q589" s="55" t="str">
        <f>IF(ISBLANK('Prediction Log'!$N589), "",IF('Prediction Log'!$M589&lt;&gt;'Prediction Log'!$H589, "Y", IF(AND('Prediction Log'!$M589='Prediction Log'!$H589, ABS((-1*'Prediction Log'!$P589))&gt;ABS('Prediction Log'!$D589)), "Y", IF('Prediction Log'!$D589='Prediction Log'!$P589, "PUSH", "N"))))</f>
        <v/>
      </c>
      <c r="R589" s="56" t="str">
        <f>IF(ISBLANK('Prediction Log'!$M589), "",IF('Prediction Log'!$P589&lt;'Prediction Log'!$D589, "Y", IF('Prediction Log'!$P589='Prediction Log'!$D589, "PUSH", "N")))</f>
        <v/>
      </c>
      <c r="S589" s="56" t="str">
        <f>IF(ISBLANK('Prediction Log'!$M589), "",IF('Prediction Log'!$P589&lt;'Prediction Log'!$E589, "Y", IF('Prediction Log'!$P589='Prediction Log'!$E589, "PUSH", "N")))</f>
        <v/>
      </c>
      <c r="T589" s="66" t="str">
        <f>IF(ISBLANK('Prediction Log'!$M589), "",IF('Prediction Log'!$J589='Prediction Log'!$M589, "Y", "N"))</f>
        <v/>
      </c>
      <c r="U589" s="57" t="str">
        <f>IF(ISBLANK('Prediction Log'!$M589),"",IF('Prediction Log'!$M589='Prediction Log'!$H589, "Y", "N"))</f>
        <v/>
      </c>
      <c r="V589" s="52" t="str">
        <f>IF(ISBLANK('Prediction Log'!$M589), "",IF('Prediction Log'!$H589&lt;&gt;'Prediction Log'!$M589, "Y",IF(AND('Prediction Log'!$D589&gt;0, 'Prediction Log'!$P589&gt;'Prediction Log'!$D589), "Y", IF(AND('Prediction Log'!$D589&lt;0, 'Prediction Log'!$P589&lt;'Prediction Log'!$D589), "Y", IF('Prediction Log'!$P589='Prediction Log'!$D589, "PUSH", "N")))))</f>
        <v/>
      </c>
      <c r="W589" s="53" t="str">
        <f>IF(ISBLANK('Prediction Log'!$M589), "",IF(AND('Prediction Log'!$U589="Y", 'Prediction Log'!$V589="Y"), "Y", "N"))</f>
        <v/>
      </c>
      <c r="X589" s="54" t="str">
        <f>IF(ISBLANK('Prediction Log'!$M589),"",IF('Prediction Log'!$M589='Prediction Log'!$I589, "Y", "N"))</f>
        <v/>
      </c>
      <c r="Y589" s="54" t="str">
        <f>IF(ISBLANK('Prediction Log'!$M589), "", IF('Prediction Log'!$Z589="N", "N", "Y"))</f>
        <v/>
      </c>
      <c r="Z589" s="54" t="str">
        <f>IF(ISBLANK('Prediction Log'!$M589), "",IF('Prediction Log'!$I589&lt;&gt;'Prediction Log'!$M589, "Y",IF(AND('Prediction Log'!$E589&gt;0, 'Prediction Log'!$P589&gt;'Prediction Log'!$E589), "Y", IF(AND('Prediction Log'!$E589&lt;0, 'Prediction Log'!$P589&lt;'Prediction Log'!$E589), "Y", IF('Prediction Log'!$P589='Prediction Log'!$E589, "PUSH", "N")))))</f>
        <v/>
      </c>
      <c r="AA589" s="54" t="str">
        <f>IF(ISBLANK('Prediction Log'!$M589), "",IF(AND('Prediction Log'!$X589="Y", 'Prediction Log'!$Z589="Y"), "Y", "N"))</f>
        <v/>
      </c>
      <c r="AB589" s="53" t="str">
        <f>IF(ISBLANK('Prediction Log'!$M589), "",IF('Prediction Log'!$D589&gt;0, 'Prediction Log'!$P589-'Prediction Log'!$D589, IF('Prediction Log'!$D589&lt;0, -'Prediction Log'!$P589+'Prediction Log'!$D589, "NA")))</f>
        <v/>
      </c>
      <c r="AC589" s="53" t="str">
        <f>IF(ISBLANK('Prediction Log'!$M589), "",ABS('Prediction Log'!$AB589))</f>
        <v/>
      </c>
      <c r="AD589" s="54" t="str">
        <f>IF(ISBLANK('Prediction Log'!$M589), "",IF('Prediction Log'!$E589&gt;0, 'Prediction Log'!$P589-'Prediction Log'!$E589, IF('Prediction Log'!$E589&lt;0, -'Prediction Log'!$P589+'Prediction Log'!$E589, "NA")))</f>
        <v/>
      </c>
      <c r="AE589" s="54" t="str">
        <f>IF(ISBLANK('Prediction Log'!$M589), "",ABS('Prediction Log'!$AD589))</f>
        <v/>
      </c>
    </row>
    <row r="590" spans="1:31" x14ac:dyDescent="0.45">
      <c r="A590" t="str">
        <f>IF(ISBLANK(Games!$B590), "",Games!A590)</f>
        <v/>
      </c>
      <c r="B590" t="str">
        <f>IF(ISBLANK(Games!$B590), "",Games!B590)</f>
        <v/>
      </c>
      <c r="C590" t="str">
        <f>IF(ISBLANK(Games!$B590), "",Games!C590)</f>
        <v/>
      </c>
      <c r="D590" t="str">
        <f>IF(ISBLANK(Games!$B590), "",Games!D590)</f>
        <v/>
      </c>
      <c r="E590" t="str">
        <f>IF(ISBLANK(Games!$B590), "",Games!E590)</f>
        <v/>
      </c>
      <c r="F590" s="30">
        <f>'Calc - Win Probability'!N590</f>
        <v>0</v>
      </c>
      <c r="G590" s="28">
        <f>Games!H590</f>
        <v>0</v>
      </c>
      <c r="H590" s="64" t="str">
        <f>IF(ISBLANK(Games!B590), "", IF('Prediction Log'!$D590&lt;0, 'Prediction Log'!$B590, 'Prediction Log'!$C590))</f>
        <v/>
      </c>
      <c r="I590" s="60" t="str">
        <f>IF(ISBLANK(Games!$B590), "",Games!F590)</f>
        <v/>
      </c>
      <c r="J590" s="60" t="str">
        <f>IF('Prediction Log'!$F590&gt;0.5, 'Prediction Log'!$B590, IF('Prediction Log'!$F590&lt;0.5, 'Prediction Log'!$C590, "PICK"))</f>
        <v/>
      </c>
      <c r="K590" s="62" t="str">
        <f>IF(ISBLANK(Games!B590), "",IF('Prediction Log'!$J590='Prediction Log'!$B590, 'Prediction Log'!$F590, 1-'Prediction Log'!$F590))</f>
        <v/>
      </c>
      <c r="L590" s="28" t="str">
        <f>IF(ISBLANK(Games!$B590), "",Games!I590)</f>
        <v/>
      </c>
      <c r="P590" s="48" t="str">
        <f>IF(ISBLANK('Prediction Log'!$N590), "",'Prediction Log'!$O590-'Prediction Log'!$N590)</f>
        <v/>
      </c>
      <c r="Q590" s="55" t="str">
        <f>IF(ISBLANK('Prediction Log'!$N590), "",IF('Prediction Log'!$M590&lt;&gt;'Prediction Log'!$H590, "Y", IF(AND('Prediction Log'!$M590='Prediction Log'!$H590, ABS((-1*'Prediction Log'!$P590))&gt;ABS('Prediction Log'!$D590)), "Y", IF('Prediction Log'!$D590='Prediction Log'!$P590, "PUSH", "N"))))</f>
        <v/>
      </c>
      <c r="R590" s="56" t="str">
        <f>IF(ISBLANK('Prediction Log'!$M590), "",IF('Prediction Log'!$P590&lt;'Prediction Log'!$D590, "Y", IF('Prediction Log'!$P590='Prediction Log'!$D590, "PUSH", "N")))</f>
        <v/>
      </c>
      <c r="S590" s="56" t="str">
        <f>IF(ISBLANK('Prediction Log'!$M590), "",IF('Prediction Log'!$P590&lt;'Prediction Log'!$E590, "Y", IF('Prediction Log'!$P590='Prediction Log'!$E590, "PUSH", "N")))</f>
        <v/>
      </c>
      <c r="T590" s="66" t="str">
        <f>IF(ISBLANK('Prediction Log'!$M590), "",IF('Prediction Log'!$J590='Prediction Log'!$M590, "Y", "N"))</f>
        <v/>
      </c>
      <c r="U590" s="57" t="str">
        <f>IF(ISBLANK('Prediction Log'!$M590),"",IF('Prediction Log'!$M590='Prediction Log'!$H590, "Y", "N"))</f>
        <v/>
      </c>
      <c r="V590" s="52" t="str">
        <f>IF(ISBLANK('Prediction Log'!$M590), "",IF('Prediction Log'!$H590&lt;&gt;'Prediction Log'!$M590, "Y",IF(AND('Prediction Log'!$D590&gt;0, 'Prediction Log'!$P590&gt;'Prediction Log'!$D590), "Y", IF(AND('Prediction Log'!$D590&lt;0, 'Prediction Log'!$P590&lt;'Prediction Log'!$D590), "Y", IF('Prediction Log'!$P590='Prediction Log'!$D590, "PUSH", "N")))))</f>
        <v/>
      </c>
      <c r="W590" s="53" t="str">
        <f>IF(ISBLANK('Prediction Log'!$M590), "",IF(AND('Prediction Log'!$U590="Y", 'Prediction Log'!$V590="Y"), "Y", "N"))</f>
        <v/>
      </c>
      <c r="X590" s="54" t="str">
        <f>IF(ISBLANK('Prediction Log'!$M590),"",IF('Prediction Log'!$M590='Prediction Log'!$I590, "Y", "N"))</f>
        <v/>
      </c>
      <c r="Y590" s="54" t="str">
        <f>IF(ISBLANK('Prediction Log'!$M590), "", IF('Prediction Log'!$Z590="N", "N", "Y"))</f>
        <v/>
      </c>
      <c r="Z590" s="54" t="str">
        <f>IF(ISBLANK('Prediction Log'!$M590), "",IF('Prediction Log'!$I590&lt;&gt;'Prediction Log'!$M590, "Y",IF(AND('Prediction Log'!$E590&gt;0, 'Prediction Log'!$P590&gt;'Prediction Log'!$E590), "Y", IF(AND('Prediction Log'!$E590&lt;0, 'Prediction Log'!$P590&lt;'Prediction Log'!$E590), "Y", IF('Prediction Log'!$P590='Prediction Log'!$E590, "PUSH", "N")))))</f>
        <v/>
      </c>
      <c r="AA590" s="54" t="str">
        <f>IF(ISBLANK('Prediction Log'!$M590), "",IF(AND('Prediction Log'!$X590="Y", 'Prediction Log'!$Z590="Y"), "Y", "N"))</f>
        <v/>
      </c>
      <c r="AB590" s="53" t="str">
        <f>IF(ISBLANK('Prediction Log'!$M590), "",IF('Prediction Log'!$D590&gt;0, 'Prediction Log'!$P590-'Prediction Log'!$D590, IF('Prediction Log'!$D590&lt;0, -'Prediction Log'!$P590+'Prediction Log'!$D590, "NA")))</f>
        <v/>
      </c>
      <c r="AC590" s="53" t="str">
        <f>IF(ISBLANK('Prediction Log'!$M590), "",ABS('Prediction Log'!$AB590))</f>
        <v/>
      </c>
      <c r="AD590" s="54" t="str">
        <f>IF(ISBLANK('Prediction Log'!$M590), "",IF('Prediction Log'!$E590&gt;0, 'Prediction Log'!$P590-'Prediction Log'!$E590, IF('Prediction Log'!$E590&lt;0, -'Prediction Log'!$P590+'Prediction Log'!$E590, "NA")))</f>
        <v/>
      </c>
      <c r="AE590" s="54" t="str">
        <f>IF(ISBLANK('Prediction Log'!$M590), "",ABS('Prediction Log'!$AD590))</f>
        <v/>
      </c>
    </row>
    <row r="591" spans="1:31" x14ac:dyDescent="0.45">
      <c r="A591" t="str">
        <f>IF(ISBLANK(Games!$B591), "",Games!A591)</f>
        <v/>
      </c>
      <c r="B591" t="str">
        <f>IF(ISBLANK(Games!$B591), "",Games!B591)</f>
        <v/>
      </c>
      <c r="C591" t="str">
        <f>IF(ISBLANK(Games!$B591), "",Games!C591)</f>
        <v/>
      </c>
      <c r="D591" t="str">
        <f>IF(ISBLANK(Games!$B591), "",Games!D591)</f>
        <v/>
      </c>
      <c r="E591" t="str">
        <f>IF(ISBLANK(Games!$B591), "",Games!E591)</f>
        <v/>
      </c>
      <c r="F591" s="30">
        <f>'Calc - Win Probability'!N591</f>
        <v>0</v>
      </c>
      <c r="G591" s="28">
        <f>Games!H591</f>
        <v>0</v>
      </c>
      <c r="H591" s="64" t="str">
        <f>IF(ISBLANK(Games!B591), "", IF('Prediction Log'!$D591&lt;0, 'Prediction Log'!$B591, 'Prediction Log'!$C591))</f>
        <v/>
      </c>
      <c r="I591" s="60" t="str">
        <f>IF(ISBLANK(Games!$B591), "",Games!F591)</f>
        <v/>
      </c>
      <c r="J591" s="60" t="str">
        <f>IF('Prediction Log'!$F591&gt;0.5, 'Prediction Log'!$B591, IF('Prediction Log'!$F591&lt;0.5, 'Prediction Log'!$C591, "PICK"))</f>
        <v/>
      </c>
      <c r="K591" s="62" t="str">
        <f>IF(ISBLANK(Games!B591), "",IF('Prediction Log'!$J591='Prediction Log'!$B591, 'Prediction Log'!$F591, 1-'Prediction Log'!$F591))</f>
        <v/>
      </c>
      <c r="L591" s="28" t="str">
        <f>IF(ISBLANK(Games!$B591), "",Games!I591)</f>
        <v/>
      </c>
      <c r="P591" s="48" t="str">
        <f>IF(ISBLANK('Prediction Log'!$N591), "",'Prediction Log'!$O591-'Prediction Log'!$N591)</f>
        <v/>
      </c>
      <c r="Q591" s="55" t="str">
        <f>IF(ISBLANK('Prediction Log'!$N591), "",IF('Prediction Log'!$M591&lt;&gt;'Prediction Log'!$H591, "Y", IF(AND('Prediction Log'!$M591='Prediction Log'!$H591, ABS((-1*'Prediction Log'!$P591))&gt;ABS('Prediction Log'!$D591)), "Y", IF('Prediction Log'!$D591='Prediction Log'!$P591, "PUSH", "N"))))</f>
        <v/>
      </c>
      <c r="R591" s="56" t="str">
        <f>IF(ISBLANK('Prediction Log'!$M591), "",IF('Prediction Log'!$P591&lt;'Prediction Log'!$D591, "Y", IF('Prediction Log'!$P591='Prediction Log'!$D591, "PUSH", "N")))</f>
        <v/>
      </c>
      <c r="S591" s="56" t="str">
        <f>IF(ISBLANK('Prediction Log'!$M591), "",IF('Prediction Log'!$P591&lt;'Prediction Log'!$E591, "Y", IF('Prediction Log'!$P591='Prediction Log'!$E591, "PUSH", "N")))</f>
        <v/>
      </c>
      <c r="T591" s="66" t="str">
        <f>IF(ISBLANK('Prediction Log'!$M591), "",IF('Prediction Log'!$J591='Prediction Log'!$M591, "Y", "N"))</f>
        <v/>
      </c>
      <c r="U591" s="57" t="str">
        <f>IF(ISBLANK('Prediction Log'!$M591),"",IF('Prediction Log'!$M591='Prediction Log'!$H591, "Y", "N"))</f>
        <v/>
      </c>
      <c r="V591" s="52" t="str">
        <f>IF(ISBLANK('Prediction Log'!$M591), "",IF('Prediction Log'!$H591&lt;&gt;'Prediction Log'!$M591, "Y",IF(AND('Prediction Log'!$D591&gt;0, 'Prediction Log'!$P591&gt;'Prediction Log'!$D591), "Y", IF(AND('Prediction Log'!$D591&lt;0, 'Prediction Log'!$P591&lt;'Prediction Log'!$D591), "Y", IF('Prediction Log'!$P591='Prediction Log'!$D591, "PUSH", "N")))))</f>
        <v/>
      </c>
      <c r="W591" s="53" t="str">
        <f>IF(ISBLANK('Prediction Log'!$M591), "",IF(AND('Prediction Log'!$U591="Y", 'Prediction Log'!$V591="Y"), "Y", "N"))</f>
        <v/>
      </c>
      <c r="X591" s="54" t="str">
        <f>IF(ISBLANK('Prediction Log'!$M591),"",IF('Prediction Log'!$M591='Prediction Log'!$I591, "Y", "N"))</f>
        <v/>
      </c>
      <c r="Y591" s="54" t="str">
        <f>IF(ISBLANK('Prediction Log'!$M591), "", IF('Prediction Log'!$Z591="N", "N", "Y"))</f>
        <v/>
      </c>
      <c r="Z591" s="54" t="str">
        <f>IF(ISBLANK('Prediction Log'!$M591), "",IF('Prediction Log'!$I591&lt;&gt;'Prediction Log'!$M591, "Y",IF(AND('Prediction Log'!$E591&gt;0, 'Prediction Log'!$P591&gt;'Prediction Log'!$E591), "Y", IF(AND('Prediction Log'!$E591&lt;0, 'Prediction Log'!$P591&lt;'Prediction Log'!$E591), "Y", IF('Prediction Log'!$P591='Prediction Log'!$E591, "PUSH", "N")))))</f>
        <v/>
      </c>
      <c r="AA591" s="54" t="str">
        <f>IF(ISBLANK('Prediction Log'!$M591), "",IF(AND('Prediction Log'!$X591="Y", 'Prediction Log'!$Z591="Y"), "Y", "N"))</f>
        <v/>
      </c>
      <c r="AB591" s="53" t="str">
        <f>IF(ISBLANK('Prediction Log'!$M591), "",IF('Prediction Log'!$D591&gt;0, 'Prediction Log'!$P591-'Prediction Log'!$D591, IF('Prediction Log'!$D591&lt;0, -'Prediction Log'!$P591+'Prediction Log'!$D591, "NA")))</f>
        <v/>
      </c>
      <c r="AC591" s="53" t="str">
        <f>IF(ISBLANK('Prediction Log'!$M591), "",ABS('Prediction Log'!$AB591))</f>
        <v/>
      </c>
      <c r="AD591" s="54" t="str">
        <f>IF(ISBLANK('Prediction Log'!$M591), "",IF('Prediction Log'!$E591&gt;0, 'Prediction Log'!$P591-'Prediction Log'!$E591, IF('Prediction Log'!$E591&lt;0, -'Prediction Log'!$P591+'Prediction Log'!$E591, "NA")))</f>
        <v/>
      </c>
      <c r="AE591" s="54" t="str">
        <f>IF(ISBLANK('Prediction Log'!$M591), "",ABS('Prediction Log'!$AD591))</f>
        <v/>
      </c>
    </row>
    <row r="592" spans="1:31" x14ac:dyDescent="0.45">
      <c r="A592" t="str">
        <f>IF(ISBLANK(Games!$B592), "",Games!A592)</f>
        <v/>
      </c>
      <c r="B592" t="str">
        <f>IF(ISBLANK(Games!$B592), "",Games!B592)</f>
        <v/>
      </c>
      <c r="C592" t="str">
        <f>IF(ISBLANK(Games!$B592), "",Games!C592)</f>
        <v/>
      </c>
      <c r="D592" t="str">
        <f>IF(ISBLANK(Games!$B592), "",Games!D592)</f>
        <v/>
      </c>
      <c r="E592" t="str">
        <f>IF(ISBLANK(Games!$B592), "",Games!E592)</f>
        <v/>
      </c>
      <c r="F592" s="30">
        <f>'Calc - Win Probability'!N592</f>
        <v>0</v>
      </c>
      <c r="G592" s="28">
        <f>Games!H592</f>
        <v>0</v>
      </c>
      <c r="H592" s="64" t="str">
        <f>IF(ISBLANK(Games!B592), "", IF('Prediction Log'!$D592&lt;0, 'Prediction Log'!$B592, 'Prediction Log'!$C592))</f>
        <v/>
      </c>
      <c r="I592" s="60" t="str">
        <f>IF(ISBLANK(Games!$B592), "",Games!F592)</f>
        <v/>
      </c>
      <c r="J592" s="60" t="str">
        <f>IF('Prediction Log'!$F592&gt;0.5, 'Prediction Log'!$B592, IF('Prediction Log'!$F592&lt;0.5, 'Prediction Log'!$C592, "PICK"))</f>
        <v/>
      </c>
      <c r="K592" s="62" t="str">
        <f>IF(ISBLANK(Games!B592), "",IF('Prediction Log'!$J592='Prediction Log'!$B592, 'Prediction Log'!$F592, 1-'Prediction Log'!$F592))</f>
        <v/>
      </c>
      <c r="L592" s="28" t="str">
        <f>IF(ISBLANK(Games!$B592), "",Games!I592)</f>
        <v/>
      </c>
      <c r="P592" s="48" t="str">
        <f>IF(ISBLANK('Prediction Log'!$N592), "",'Prediction Log'!$O592-'Prediction Log'!$N592)</f>
        <v/>
      </c>
      <c r="Q592" s="55" t="str">
        <f>IF(ISBLANK('Prediction Log'!$N592), "",IF('Prediction Log'!$M592&lt;&gt;'Prediction Log'!$H592, "Y", IF(AND('Prediction Log'!$M592='Prediction Log'!$H592, ABS((-1*'Prediction Log'!$P592))&gt;ABS('Prediction Log'!$D592)), "Y", IF('Prediction Log'!$D592='Prediction Log'!$P592, "PUSH", "N"))))</f>
        <v/>
      </c>
      <c r="R592" s="56" t="str">
        <f>IF(ISBLANK('Prediction Log'!$M592), "",IF('Prediction Log'!$P592&lt;'Prediction Log'!$D592, "Y", IF('Prediction Log'!$P592='Prediction Log'!$D592, "PUSH", "N")))</f>
        <v/>
      </c>
      <c r="S592" s="56" t="str">
        <f>IF(ISBLANK('Prediction Log'!$M592), "",IF('Prediction Log'!$P592&lt;'Prediction Log'!$E592, "Y", IF('Prediction Log'!$P592='Prediction Log'!$E592, "PUSH", "N")))</f>
        <v/>
      </c>
      <c r="T592" s="66" t="str">
        <f>IF(ISBLANK('Prediction Log'!$M592), "",IF('Prediction Log'!$J592='Prediction Log'!$M592, "Y", "N"))</f>
        <v/>
      </c>
      <c r="U592" s="57" t="str">
        <f>IF(ISBLANK('Prediction Log'!$M592),"",IF('Prediction Log'!$M592='Prediction Log'!$H592, "Y", "N"))</f>
        <v/>
      </c>
      <c r="V592" s="52" t="str">
        <f>IF(ISBLANK('Prediction Log'!$M592), "",IF('Prediction Log'!$H592&lt;&gt;'Prediction Log'!$M592, "Y",IF(AND('Prediction Log'!$D592&gt;0, 'Prediction Log'!$P592&gt;'Prediction Log'!$D592), "Y", IF(AND('Prediction Log'!$D592&lt;0, 'Prediction Log'!$P592&lt;'Prediction Log'!$D592), "Y", IF('Prediction Log'!$P592='Prediction Log'!$D592, "PUSH", "N")))))</f>
        <v/>
      </c>
      <c r="W592" s="53" t="str">
        <f>IF(ISBLANK('Prediction Log'!$M592), "",IF(AND('Prediction Log'!$U592="Y", 'Prediction Log'!$V592="Y"), "Y", "N"))</f>
        <v/>
      </c>
      <c r="X592" s="54" t="str">
        <f>IF(ISBLANK('Prediction Log'!$M592),"",IF('Prediction Log'!$M592='Prediction Log'!$I592, "Y", "N"))</f>
        <v/>
      </c>
      <c r="Y592" s="54" t="str">
        <f>IF(ISBLANK('Prediction Log'!$M592), "", IF('Prediction Log'!$Z592="N", "N", "Y"))</f>
        <v/>
      </c>
      <c r="Z592" s="54" t="str">
        <f>IF(ISBLANK('Prediction Log'!$M592), "",IF('Prediction Log'!$I592&lt;&gt;'Prediction Log'!$M592, "Y",IF(AND('Prediction Log'!$E592&gt;0, 'Prediction Log'!$P592&gt;'Prediction Log'!$E592), "Y", IF(AND('Prediction Log'!$E592&lt;0, 'Prediction Log'!$P592&lt;'Prediction Log'!$E592), "Y", IF('Prediction Log'!$P592='Prediction Log'!$E592, "PUSH", "N")))))</f>
        <v/>
      </c>
      <c r="AA592" s="54" t="str">
        <f>IF(ISBLANK('Prediction Log'!$M592), "",IF(AND('Prediction Log'!$X592="Y", 'Prediction Log'!$Z592="Y"), "Y", "N"))</f>
        <v/>
      </c>
      <c r="AB592" s="53" t="str">
        <f>IF(ISBLANK('Prediction Log'!$M592), "",IF('Prediction Log'!$D592&gt;0, 'Prediction Log'!$P592-'Prediction Log'!$D592, IF('Prediction Log'!$D592&lt;0, -'Prediction Log'!$P592+'Prediction Log'!$D592, "NA")))</f>
        <v/>
      </c>
      <c r="AC592" s="53" t="str">
        <f>IF(ISBLANK('Prediction Log'!$M592), "",ABS('Prediction Log'!$AB592))</f>
        <v/>
      </c>
      <c r="AD592" s="54" t="str">
        <f>IF(ISBLANK('Prediction Log'!$M592), "",IF('Prediction Log'!$E592&gt;0, 'Prediction Log'!$P592-'Prediction Log'!$E592, IF('Prediction Log'!$E592&lt;0, -'Prediction Log'!$P592+'Prediction Log'!$E592, "NA")))</f>
        <v/>
      </c>
      <c r="AE592" s="54" t="str">
        <f>IF(ISBLANK('Prediction Log'!$M592), "",ABS('Prediction Log'!$AD592))</f>
        <v/>
      </c>
    </row>
    <row r="593" spans="1:31" x14ac:dyDescent="0.45">
      <c r="A593" t="str">
        <f>IF(ISBLANK(Games!$B593), "",Games!A593)</f>
        <v/>
      </c>
      <c r="B593" t="str">
        <f>IF(ISBLANK(Games!$B593), "",Games!B593)</f>
        <v/>
      </c>
      <c r="C593" t="str">
        <f>IF(ISBLANK(Games!$B593), "",Games!C593)</f>
        <v/>
      </c>
      <c r="D593" t="str">
        <f>IF(ISBLANK(Games!$B593), "",Games!D593)</f>
        <v/>
      </c>
      <c r="E593" t="str">
        <f>IF(ISBLANK(Games!$B593), "",Games!E593)</f>
        <v/>
      </c>
      <c r="F593" s="30">
        <f>'Calc - Win Probability'!N593</f>
        <v>0</v>
      </c>
      <c r="G593" s="28">
        <f>Games!H593</f>
        <v>0</v>
      </c>
      <c r="H593" s="64" t="str">
        <f>IF(ISBLANK(Games!B593), "", IF('Prediction Log'!$D593&lt;0, 'Prediction Log'!$B593, 'Prediction Log'!$C593))</f>
        <v/>
      </c>
      <c r="I593" s="60" t="str">
        <f>IF(ISBLANK(Games!$B593), "",Games!F593)</f>
        <v/>
      </c>
      <c r="J593" s="60" t="str">
        <f>IF('Prediction Log'!$F593&gt;0.5, 'Prediction Log'!$B593, IF('Prediction Log'!$F593&lt;0.5, 'Prediction Log'!$C593, "PICK"))</f>
        <v/>
      </c>
      <c r="K593" s="62" t="str">
        <f>IF(ISBLANK(Games!B593), "",IF('Prediction Log'!$J593='Prediction Log'!$B593, 'Prediction Log'!$F593, 1-'Prediction Log'!$F593))</f>
        <v/>
      </c>
      <c r="L593" s="28" t="str">
        <f>IF(ISBLANK(Games!$B593), "",Games!I593)</f>
        <v/>
      </c>
      <c r="P593" s="48" t="str">
        <f>IF(ISBLANK('Prediction Log'!$N593), "",'Prediction Log'!$O593-'Prediction Log'!$N593)</f>
        <v/>
      </c>
      <c r="Q593" s="55" t="str">
        <f>IF(ISBLANK('Prediction Log'!$N593), "",IF('Prediction Log'!$M593&lt;&gt;'Prediction Log'!$H593, "Y", IF(AND('Prediction Log'!$M593='Prediction Log'!$H593, ABS((-1*'Prediction Log'!$P593))&gt;ABS('Prediction Log'!$D593)), "Y", IF('Prediction Log'!$D593='Prediction Log'!$P593, "PUSH", "N"))))</f>
        <v/>
      </c>
      <c r="R593" s="56" t="str">
        <f>IF(ISBLANK('Prediction Log'!$M593), "",IF('Prediction Log'!$P593&lt;'Prediction Log'!$D593, "Y", IF('Prediction Log'!$P593='Prediction Log'!$D593, "PUSH", "N")))</f>
        <v/>
      </c>
      <c r="S593" s="56" t="str">
        <f>IF(ISBLANK('Prediction Log'!$M593), "",IF('Prediction Log'!$P593&lt;'Prediction Log'!$E593, "Y", IF('Prediction Log'!$P593='Prediction Log'!$E593, "PUSH", "N")))</f>
        <v/>
      </c>
      <c r="T593" s="66" t="str">
        <f>IF(ISBLANK('Prediction Log'!$M593), "",IF('Prediction Log'!$J593='Prediction Log'!$M593, "Y", "N"))</f>
        <v/>
      </c>
      <c r="U593" s="57" t="str">
        <f>IF(ISBLANK('Prediction Log'!$M593),"",IF('Prediction Log'!$M593='Prediction Log'!$H593, "Y", "N"))</f>
        <v/>
      </c>
      <c r="V593" s="52" t="str">
        <f>IF(ISBLANK('Prediction Log'!$M593), "",IF('Prediction Log'!$H593&lt;&gt;'Prediction Log'!$M593, "Y",IF(AND('Prediction Log'!$D593&gt;0, 'Prediction Log'!$P593&gt;'Prediction Log'!$D593), "Y", IF(AND('Prediction Log'!$D593&lt;0, 'Prediction Log'!$P593&lt;'Prediction Log'!$D593), "Y", IF('Prediction Log'!$P593='Prediction Log'!$D593, "PUSH", "N")))))</f>
        <v/>
      </c>
      <c r="W593" s="53" t="str">
        <f>IF(ISBLANK('Prediction Log'!$M593), "",IF(AND('Prediction Log'!$U593="Y", 'Prediction Log'!$V593="Y"), "Y", "N"))</f>
        <v/>
      </c>
      <c r="X593" s="54" t="str">
        <f>IF(ISBLANK('Prediction Log'!$M593),"",IF('Prediction Log'!$M593='Prediction Log'!$I593, "Y", "N"))</f>
        <v/>
      </c>
      <c r="Y593" s="54" t="str">
        <f>IF(ISBLANK('Prediction Log'!$M593), "", IF('Prediction Log'!$Z593="N", "N", "Y"))</f>
        <v/>
      </c>
      <c r="Z593" s="54" t="str">
        <f>IF(ISBLANK('Prediction Log'!$M593), "",IF('Prediction Log'!$I593&lt;&gt;'Prediction Log'!$M593, "Y",IF(AND('Prediction Log'!$E593&gt;0, 'Prediction Log'!$P593&gt;'Prediction Log'!$E593), "Y", IF(AND('Prediction Log'!$E593&lt;0, 'Prediction Log'!$P593&lt;'Prediction Log'!$E593), "Y", IF('Prediction Log'!$P593='Prediction Log'!$E593, "PUSH", "N")))))</f>
        <v/>
      </c>
      <c r="AA593" s="54" t="str">
        <f>IF(ISBLANK('Prediction Log'!$M593), "",IF(AND('Prediction Log'!$X593="Y", 'Prediction Log'!$Z593="Y"), "Y", "N"))</f>
        <v/>
      </c>
      <c r="AB593" s="53" t="str">
        <f>IF(ISBLANK('Prediction Log'!$M593), "",IF('Prediction Log'!$D593&gt;0, 'Prediction Log'!$P593-'Prediction Log'!$D593, IF('Prediction Log'!$D593&lt;0, -'Prediction Log'!$P593+'Prediction Log'!$D593, "NA")))</f>
        <v/>
      </c>
      <c r="AC593" s="53" t="str">
        <f>IF(ISBLANK('Prediction Log'!$M593), "",ABS('Prediction Log'!$AB593))</f>
        <v/>
      </c>
      <c r="AD593" s="54" t="str">
        <f>IF(ISBLANK('Prediction Log'!$M593), "",IF('Prediction Log'!$E593&gt;0, 'Prediction Log'!$P593-'Prediction Log'!$E593, IF('Prediction Log'!$E593&lt;0, -'Prediction Log'!$P593+'Prediction Log'!$E593, "NA")))</f>
        <v/>
      </c>
      <c r="AE593" s="54" t="str">
        <f>IF(ISBLANK('Prediction Log'!$M593), "",ABS('Prediction Log'!$AD593))</f>
        <v/>
      </c>
    </row>
    <row r="594" spans="1:31" x14ac:dyDescent="0.45">
      <c r="A594" t="str">
        <f>IF(ISBLANK(Games!$B594), "",Games!A594)</f>
        <v/>
      </c>
      <c r="B594" t="str">
        <f>IF(ISBLANK(Games!$B594), "",Games!B594)</f>
        <v/>
      </c>
      <c r="C594" t="str">
        <f>IF(ISBLANK(Games!$B594), "",Games!C594)</f>
        <v/>
      </c>
      <c r="D594" t="str">
        <f>IF(ISBLANK(Games!$B594), "",Games!D594)</f>
        <v/>
      </c>
      <c r="E594" t="str">
        <f>IF(ISBLANK(Games!$B594), "",Games!E594)</f>
        <v/>
      </c>
      <c r="F594" s="30">
        <f>'Calc - Win Probability'!N594</f>
        <v>0</v>
      </c>
      <c r="G594" s="28">
        <f>Games!H594</f>
        <v>0</v>
      </c>
      <c r="H594" s="64" t="str">
        <f>IF(ISBLANK(Games!B594), "", IF('Prediction Log'!$D594&lt;0, 'Prediction Log'!$B594, 'Prediction Log'!$C594))</f>
        <v/>
      </c>
      <c r="I594" s="60" t="str">
        <f>IF(ISBLANK(Games!$B594), "",Games!F594)</f>
        <v/>
      </c>
      <c r="J594" s="60" t="str">
        <f>IF('Prediction Log'!$F594&gt;0.5, 'Prediction Log'!$B594, IF('Prediction Log'!$F594&lt;0.5, 'Prediction Log'!$C594, "PICK"))</f>
        <v/>
      </c>
      <c r="K594" s="62" t="str">
        <f>IF(ISBLANK(Games!B594), "",IF('Prediction Log'!$J594='Prediction Log'!$B594, 'Prediction Log'!$F594, 1-'Prediction Log'!$F594))</f>
        <v/>
      </c>
      <c r="L594" s="28" t="str">
        <f>IF(ISBLANK(Games!$B594), "",Games!I594)</f>
        <v/>
      </c>
      <c r="P594" s="48" t="str">
        <f>IF(ISBLANK('Prediction Log'!$N594), "",'Prediction Log'!$O594-'Prediction Log'!$N594)</f>
        <v/>
      </c>
      <c r="Q594" s="55" t="str">
        <f>IF(ISBLANK('Prediction Log'!$N594), "",IF('Prediction Log'!$M594&lt;&gt;'Prediction Log'!$H594, "Y", IF(AND('Prediction Log'!$M594='Prediction Log'!$H594, ABS((-1*'Prediction Log'!$P594))&gt;ABS('Prediction Log'!$D594)), "Y", IF('Prediction Log'!$D594='Prediction Log'!$P594, "PUSH", "N"))))</f>
        <v/>
      </c>
      <c r="R594" s="56" t="str">
        <f>IF(ISBLANK('Prediction Log'!$M594), "",IF('Prediction Log'!$P594&lt;'Prediction Log'!$D594, "Y", IF('Prediction Log'!$P594='Prediction Log'!$D594, "PUSH", "N")))</f>
        <v/>
      </c>
      <c r="S594" s="56" t="str">
        <f>IF(ISBLANK('Prediction Log'!$M594), "",IF('Prediction Log'!$P594&lt;'Prediction Log'!$E594, "Y", IF('Prediction Log'!$P594='Prediction Log'!$E594, "PUSH", "N")))</f>
        <v/>
      </c>
      <c r="T594" s="66" t="str">
        <f>IF(ISBLANK('Prediction Log'!$M594), "",IF('Prediction Log'!$J594='Prediction Log'!$M594, "Y", "N"))</f>
        <v/>
      </c>
      <c r="U594" s="57" t="str">
        <f>IF(ISBLANK('Prediction Log'!$M594),"",IF('Prediction Log'!$M594='Prediction Log'!$H594, "Y", "N"))</f>
        <v/>
      </c>
      <c r="V594" s="52" t="str">
        <f>IF(ISBLANK('Prediction Log'!$M594), "",IF('Prediction Log'!$H594&lt;&gt;'Prediction Log'!$M594, "Y",IF(AND('Prediction Log'!$D594&gt;0, 'Prediction Log'!$P594&gt;'Prediction Log'!$D594), "Y", IF(AND('Prediction Log'!$D594&lt;0, 'Prediction Log'!$P594&lt;'Prediction Log'!$D594), "Y", IF('Prediction Log'!$P594='Prediction Log'!$D594, "PUSH", "N")))))</f>
        <v/>
      </c>
      <c r="W594" s="53" t="str">
        <f>IF(ISBLANK('Prediction Log'!$M594), "",IF(AND('Prediction Log'!$U594="Y", 'Prediction Log'!$V594="Y"), "Y", "N"))</f>
        <v/>
      </c>
      <c r="X594" s="54" t="str">
        <f>IF(ISBLANK('Prediction Log'!$M594),"",IF('Prediction Log'!$M594='Prediction Log'!$I594, "Y", "N"))</f>
        <v/>
      </c>
      <c r="Y594" s="54" t="str">
        <f>IF(ISBLANK('Prediction Log'!$M594), "", IF('Prediction Log'!$Z594="N", "N", "Y"))</f>
        <v/>
      </c>
      <c r="Z594" s="54" t="str">
        <f>IF(ISBLANK('Prediction Log'!$M594), "",IF('Prediction Log'!$I594&lt;&gt;'Prediction Log'!$M594, "Y",IF(AND('Prediction Log'!$E594&gt;0, 'Prediction Log'!$P594&gt;'Prediction Log'!$E594), "Y", IF(AND('Prediction Log'!$E594&lt;0, 'Prediction Log'!$P594&lt;'Prediction Log'!$E594), "Y", IF('Prediction Log'!$P594='Prediction Log'!$E594, "PUSH", "N")))))</f>
        <v/>
      </c>
      <c r="AA594" s="54" t="str">
        <f>IF(ISBLANK('Prediction Log'!$M594), "",IF(AND('Prediction Log'!$X594="Y", 'Prediction Log'!$Z594="Y"), "Y", "N"))</f>
        <v/>
      </c>
      <c r="AB594" s="53" t="str">
        <f>IF(ISBLANK('Prediction Log'!$M594), "",IF('Prediction Log'!$D594&gt;0, 'Prediction Log'!$P594-'Prediction Log'!$D594, IF('Prediction Log'!$D594&lt;0, -'Prediction Log'!$P594+'Prediction Log'!$D594, "NA")))</f>
        <v/>
      </c>
      <c r="AC594" s="53" t="str">
        <f>IF(ISBLANK('Prediction Log'!$M594), "",ABS('Prediction Log'!$AB594))</f>
        <v/>
      </c>
      <c r="AD594" s="54" t="str">
        <f>IF(ISBLANK('Prediction Log'!$M594), "",IF('Prediction Log'!$E594&gt;0, 'Prediction Log'!$P594-'Prediction Log'!$E594, IF('Prediction Log'!$E594&lt;0, -'Prediction Log'!$P594+'Prediction Log'!$E594, "NA")))</f>
        <v/>
      </c>
      <c r="AE594" s="54" t="str">
        <f>IF(ISBLANK('Prediction Log'!$M594), "",ABS('Prediction Log'!$AD594))</f>
        <v/>
      </c>
    </row>
    <row r="595" spans="1:31" x14ac:dyDescent="0.45">
      <c r="A595" t="str">
        <f>IF(ISBLANK(Games!$B595), "",Games!A595)</f>
        <v/>
      </c>
      <c r="B595" t="str">
        <f>IF(ISBLANK(Games!$B595), "",Games!B595)</f>
        <v/>
      </c>
      <c r="C595" t="str">
        <f>IF(ISBLANK(Games!$B595), "",Games!C595)</f>
        <v/>
      </c>
      <c r="D595" t="str">
        <f>IF(ISBLANK(Games!$B595), "",Games!D595)</f>
        <v/>
      </c>
      <c r="E595" t="str">
        <f>IF(ISBLANK(Games!$B595), "",Games!E595)</f>
        <v/>
      </c>
      <c r="F595" s="30">
        <f>'Calc - Win Probability'!N595</f>
        <v>0</v>
      </c>
      <c r="G595" s="28">
        <f>Games!H595</f>
        <v>0</v>
      </c>
      <c r="H595" s="64" t="str">
        <f>IF(ISBLANK(Games!B595), "", IF('Prediction Log'!$D595&lt;0, 'Prediction Log'!$B595, 'Prediction Log'!$C595))</f>
        <v/>
      </c>
      <c r="I595" s="60" t="str">
        <f>IF(ISBLANK(Games!$B595), "",Games!F595)</f>
        <v/>
      </c>
      <c r="J595" s="60" t="str">
        <f>IF('Prediction Log'!$F595&gt;0.5, 'Prediction Log'!$B595, IF('Prediction Log'!$F595&lt;0.5, 'Prediction Log'!$C595, "PICK"))</f>
        <v/>
      </c>
      <c r="K595" s="62" t="str">
        <f>IF(ISBLANK(Games!B595), "",IF('Prediction Log'!$J595='Prediction Log'!$B595, 'Prediction Log'!$F595, 1-'Prediction Log'!$F595))</f>
        <v/>
      </c>
      <c r="L595" s="28" t="str">
        <f>IF(ISBLANK(Games!$B595), "",Games!I595)</f>
        <v/>
      </c>
      <c r="P595" s="48" t="str">
        <f>IF(ISBLANK('Prediction Log'!$N595), "",'Prediction Log'!$O595-'Prediction Log'!$N595)</f>
        <v/>
      </c>
      <c r="Q595" s="55" t="str">
        <f>IF(ISBLANK('Prediction Log'!$N595), "",IF('Prediction Log'!$M595&lt;&gt;'Prediction Log'!$H595, "Y", IF(AND('Prediction Log'!$M595='Prediction Log'!$H595, ABS((-1*'Prediction Log'!$P595))&gt;ABS('Prediction Log'!$D595)), "Y", IF('Prediction Log'!$D595='Prediction Log'!$P595, "PUSH", "N"))))</f>
        <v/>
      </c>
      <c r="R595" s="56" t="str">
        <f>IF(ISBLANK('Prediction Log'!$M595), "",IF('Prediction Log'!$P595&lt;'Prediction Log'!$D595, "Y", IF('Prediction Log'!$P595='Prediction Log'!$D595, "PUSH", "N")))</f>
        <v/>
      </c>
      <c r="S595" s="56" t="str">
        <f>IF(ISBLANK('Prediction Log'!$M595), "",IF('Prediction Log'!$P595&lt;'Prediction Log'!$E595, "Y", IF('Prediction Log'!$P595='Prediction Log'!$E595, "PUSH", "N")))</f>
        <v/>
      </c>
      <c r="T595" s="66" t="str">
        <f>IF(ISBLANK('Prediction Log'!$M595), "",IF('Prediction Log'!$J595='Prediction Log'!$M595, "Y", "N"))</f>
        <v/>
      </c>
      <c r="U595" s="57" t="str">
        <f>IF(ISBLANK('Prediction Log'!$M595),"",IF('Prediction Log'!$M595='Prediction Log'!$H595, "Y", "N"))</f>
        <v/>
      </c>
      <c r="V595" s="52" t="str">
        <f>IF(ISBLANK('Prediction Log'!$M595), "",IF('Prediction Log'!$H595&lt;&gt;'Prediction Log'!$M595, "Y",IF(AND('Prediction Log'!$D595&gt;0, 'Prediction Log'!$P595&gt;'Prediction Log'!$D595), "Y", IF(AND('Prediction Log'!$D595&lt;0, 'Prediction Log'!$P595&lt;'Prediction Log'!$D595), "Y", IF('Prediction Log'!$P595='Prediction Log'!$D595, "PUSH", "N")))))</f>
        <v/>
      </c>
      <c r="W595" s="53" t="str">
        <f>IF(ISBLANK('Prediction Log'!$M595), "",IF(AND('Prediction Log'!$U595="Y", 'Prediction Log'!$V595="Y"), "Y", "N"))</f>
        <v/>
      </c>
      <c r="X595" s="54" t="str">
        <f>IF(ISBLANK('Prediction Log'!$M595),"",IF('Prediction Log'!$M595='Prediction Log'!$I595, "Y", "N"))</f>
        <v/>
      </c>
      <c r="Y595" s="54" t="str">
        <f>IF(ISBLANK('Prediction Log'!$M595), "", IF('Prediction Log'!$Z595="N", "N", "Y"))</f>
        <v/>
      </c>
      <c r="Z595" s="54" t="str">
        <f>IF(ISBLANK('Prediction Log'!$M595), "",IF('Prediction Log'!$I595&lt;&gt;'Prediction Log'!$M595, "Y",IF(AND('Prediction Log'!$E595&gt;0, 'Prediction Log'!$P595&gt;'Prediction Log'!$E595), "Y", IF(AND('Prediction Log'!$E595&lt;0, 'Prediction Log'!$P595&lt;'Prediction Log'!$E595), "Y", IF('Prediction Log'!$P595='Prediction Log'!$E595, "PUSH", "N")))))</f>
        <v/>
      </c>
      <c r="AA595" s="54" t="str">
        <f>IF(ISBLANK('Prediction Log'!$M595), "",IF(AND('Prediction Log'!$X595="Y", 'Prediction Log'!$Z595="Y"), "Y", "N"))</f>
        <v/>
      </c>
      <c r="AB595" s="53" t="str">
        <f>IF(ISBLANK('Prediction Log'!$M595), "",IF('Prediction Log'!$D595&gt;0, 'Prediction Log'!$P595-'Prediction Log'!$D595, IF('Prediction Log'!$D595&lt;0, -'Prediction Log'!$P595+'Prediction Log'!$D595, "NA")))</f>
        <v/>
      </c>
      <c r="AC595" s="53" t="str">
        <f>IF(ISBLANK('Prediction Log'!$M595), "",ABS('Prediction Log'!$AB595))</f>
        <v/>
      </c>
      <c r="AD595" s="54" t="str">
        <f>IF(ISBLANK('Prediction Log'!$M595), "",IF('Prediction Log'!$E595&gt;0, 'Prediction Log'!$P595-'Prediction Log'!$E595, IF('Prediction Log'!$E595&lt;0, -'Prediction Log'!$P595+'Prediction Log'!$E595, "NA")))</f>
        <v/>
      </c>
      <c r="AE595" s="54" t="str">
        <f>IF(ISBLANK('Prediction Log'!$M595), "",ABS('Prediction Log'!$AD595))</f>
        <v/>
      </c>
    </row>
    <row r="596" spans="1:31" x14ac:dyDescent="0.45">
      <c r="A596" t="str">
        <f>IF(ISBLANK(Games!$B596), "",Games!A596)</f>
        <v/>
      </c>
      <c r="B596" t="str">
        <f>IF(ISBLANK(Games!$B596), "",Games!B596)</f>
        <v/>
      </c>
      <c r="C596" t="str">
        <f>IF(ISBLANK(Games!$B596), "",Games!C596)</f>
        <v/>
      </c>
      <c r="D596" t="str">
        <f>IF(ISBLANK(Games!$B596), "",Games!D596)</f>
        <v/>
      </c>
      <c r="E596" t="str">
        <f>IF(ISBLANK(Games!$B596), "",Games!E596)</f>
        <v/>
      </c>
      <c r="F596" s="30">
        <f>'Calc - Win Probability'!N596</f>
        <v>0</v>
      </c>
      <c r="G596" s="28">
        <f>Games!H596</f>
        <v>0</v>
      </c>
      <c r="H596" s="64" t="str">
        <f>IF(ISBLANK(Games!B596), "", IF('Prediction Log'!$D596&lt;0, 'Prediction Log'!$B596, 'Prediction Log'!$C596))</f>
        <v/>
      </c>
      <c r="I596" s="60" t="str">
        <f>IF(ISBLANK(Games!$B596), "",Games!F596)</f>
        <v/>
      </c>
      <c r="J596" s="60" t="str">
        <f>IF('Prediction Log'!$F596&gt;0.5, 'Prediction Log'!$B596, IF('Prediction Log'!$F596&lt;0.5, 'Prediction Log'!$C596, "PICK"))</f>
        <v/>
      </c>
      <c r="K596" s="62" t="str">
        <f>IF(ISBLANK(Games!B596), "",IF('Prediction Log'!$J596='Prediction Log'!$B596, 'Prediction Log'!$F596, 1-'Prediction Log'!$F596))</f>
        <v/>
      </c>
      <c r="L596" s="28" t="str">
        <f>IF(ISBLANK(Games!$B596), "",Games!I596)</f>
        <v/>
      </c>
      <c r="P596" s="48" t="str">
        <f>IF(ISBLANK('Prediction Log'!$N596), "",'Prediction Log'!$O596-'Prediction Log'!$N596)</f>
        <v/>
      </c>
      <c r="Q596" s="55" t="str">
        <f>IF(ISBLANK('Prediction Log'!$N596), "",IF('Prediction Log'!$M596&lt;&gt;'Prediction Log'!$H596, "Y", IF(AND('Prediction Log'!$M596='Prediction Log'!$H596, ABS((-1*'Prediction Log'!$P596))&gt;ABS('Prediction Log'!$D596)), "Y", IF('Prediction Log'!$D596='Prediction Log'!$P596, "PUSH", "N"))))</f>
        <v/>
      </c>
      <c r="R596" s="56" t="str">
        <f>IF(ISBLANK('Prediction Log'!$M596), "",IF('Prediction Log'!$P596&lt;'Prediction Log'!$D596, "Y", IF('Prediction Log'!$P596='Prediction Log'!$D596, "PUSH", "N")))</f>
        <v/>
      </c>
      <c r="S596" s="56" t="str">
        <f>IF(ISBLANK('Prediction Log'!$M596), "",IF('Prediction Log'!$P596&lt;'Prediction Log'!$E596, "Y", IF('Prediction Log'!$P596='Prediction Log'!$E596, "PUSH", "N")))</f>
        <v/>
      </c>
      <c r="T596" s="66" t="str">
        <f>IF(ISBLANK('Prediction Log'!$M596), "",IF('Prediction Log'!$J596='Prediction Log'!$M596, "Y", "N"))</f>
        <v/>
      </c>
      <c r="U596" s="57" t="str">
        <f>IF(ISBLANK('Prediction Log'!$M596),"",IF('Prediction Log'!$M596='Prediction Log'!$H596, "Y", "N"))</f>
        <v/>
      </c>
      <c r="V596" s="52" t="str">
        <f>IF(ISBLANK('Prediction Log'!$M596), "",IF('Prediction Log'!$H596&lt;&gt;'Prediction Log'!$M596, "Y",IF(AND('Prediction Log'!$D596&gt;0, 'Prediction Log'!$P596&gt;'Prediction Log'!$D596), "Y", IF(AND('Prediction Log'!$D596&lt;0, 'Prediction Log'!$P596&lt;'Prediction Log'!$D596), "Y", IF('Prediction Log'!$P596='Prediction Log'!$D596, "PUSH", "N")))))</f>
        <v/>
      </c>
      <c r="W596" s="53" t="str">
        <f>IF(ISBLANK('Prediction Log'!$M596), "",IF(AND('Prediction Log'!$U596="Y", 'Prediction Log'!$V596="Y"), "Y", "N"))</f>
        <v/>
      </c>
      <c r="X596" s="54" t="str">
        <f>IF(ISBLANK('Prediction Log'!$M596),"",IF('Prediction Log'!$M596='Prediction Log'!$I596, "Y", "N"))</f>
        <v/>
      </c>
      <c r="Y596" s="54" t="str">
        <f>IF(ISBLANK('Prediction Log'!$M596), "", IF('Prediction Log'!$Z596="N", "N", "Y"))</f>
        <v/>
      </c>
      <c r="Z596" s="54" t="str">
        <f>IF(ISBLANK('Prediction Log'!$M596), "",IF('Prediction Log'!$I596&lt;&gt;'Prediction Log'!$M596, "Y",IF(AND('Prediction Log'!$E596&gt;0, 'Prediction Log'!$P596&gt;'Prediction Log'!$E596), "Y", IF(AND('Prediction Log'!$E596&lt;0, 'Prediction Log'!$P596&lt;'Prediction Log'!$E596), "Y", IF('Prediction Log'!$P596='Prediction Log'!$E596, "PUSH", "N")))))</f>
        <v/>
      </c>
      <c r="AA596" s="54" t="str">
        <f>IF(ISBLANK('Prediction Log'!$M596), "",IF(AND('Prediction Log'!$X596="Y", 'Prediction Log'!$Z596="Y"), "Y", "N"))</f>
        <v/>
      </c>
      <c r="AB596" s="53" t="str">
        <f>IF(ISBLANK('Prediction Log'!$M596), "",IF('Prediction Log'!$D596&gt;0, 'Prediction Log'!$P596-'Prediction Log'!$D596, IF('Prediction Log'!$D596&lt;0, -'Prediction Log'!$P596+'Prediction Log'!$D596, "NA")))</f>
        <v/>
      </c>
      <c r="AC596" s="53" t="str">
        <f>IF(ISBLANK('Prediction Log'!$M596), "",ABS('Prediction Log'!$AB596))</f>
        <v/>
      </c>
      <c r="AD596" s="54" t="str">
        <f>IF(ISBLANK('Prediction Log'!$M596), "",IF('Prediction Log'!$E596&gt;0, 'Prediction Log'!$P596-'Prediction Log'!$E596, IF('Prediction Log'!$E596&lt;0, -'Prediction Log'!$P596+'Prediction Log'!$E596, "NA")))</f>
        <v/>
      </c>
      <c r="AE596" s="54" t="str">
        <f>IF(ISBLANK('Prediction Log'!$M596), "",ABS('Prediction Log'!$AD596))</f>
        <v/>
      </c>
    </row>
    <row r="597" spans="1:31" x14ac:dyDescent="0.45">
      <c r="A597" t="str">
        <f>IF(ISBLANK(Games!$B597), "",Games!A597)</f>
        <v/>
      </c>
      <c r="B597" t="str">
        <f>IF(ISBLANK(Games!$B597), "",Games!B597)</f>
        <v/>
      </c>
      <c r="C597" t="str">
        <f>IF(ISBLANK(Games!$B597), "",Games!C597)</f>
        <v/>
      </c>
      <c r="D597" t="str">
        <f>IF(ISBLANK(Games!$B597), "",Games!D597)</f>
        <v/>
      </c>
      <c r="E597" t="str">
        <f>IF(ISBLANK(Games!$B597), "",Games!E597)</f>
        <v/>
      </c>
      <c r="F597" s="30">
        <f>'Calc - Win Probability'!N597</f>
        <v>0</v>
      </c>
      <c r="G597" s="28">
        <f>Games!H597</f>
        <v>0</v>
      </c>
      <c r="H597" s="64" t="str">
        <f>IF(ISBLANK(Games!B597), "", IF('Prediction Log'!$D597&lt;0, 'Prediction Log'!$B597, 'Prediction Log'!$C597))</f>
        <v/>
      </c>
      <c r="I597" s="60" t="str">
        <f>IF(ISBLANK(Games!$B597), "",Games!F597)</f>
        <v/>
      </c>
      <c r="J597" s="60" t="str">
        <f>IF('Prediction Log'!$F597&gt;0.5, 'Prediction Log'!$B597, IF('Prediction Log'!$F597&lt;0.5, 'Prediction Log'!$C597, "PICK"))</f>
        <v/>
      </c>
      <c r="K597" s="62" t="str">
        <f>IF(ISBLANK(Games!B597), "",IF('Prediction Log'!$J597='Prediction Log'!$B597, 'Prediction Log'!$F597, 1-'Prediction Log'!$F597))</f>
        <v/>
      </c>
      <c r="L597" s="28" t="str">
        <f>IF(ISBLANK(Games!$B597), "",Games!I597)</f>
        <v/>
      </c>
      <c r="P597" s="48" t="str">
        <f>IF(ISBLANK('Prediction Log'!$N597), "",'Prediction Log'!$O597-'Prediction Log'!$N597)</f>
        <v/>
      </c>
      <c r="Q597" s="55" t="str">
        <f>IF(ISBLANK('Prediction Log'!$N597), "",IF('Prediction Log'!$M597&lt;&gt;'Prediction Log'!$H597, "Y", IF(AND('Prediction Log'!$M597='Prediction Log'!$H597, ABS((-1*'Prediction Log'!$P597))&gt;ABS('Prediction Log'!$D597)), "Y", IF('Prediction Log'!$D597='Prediction Log'!$P597, "PUSH", "N"))))</f>
        <v/>
      </c>
      <c r="R597" s="56" t="str">
        <f>IF(ISBLANK('Prediction Log'!$M597), "",IF('Prediction Log'!$P597&lt;'Prediction Log'!$D597, "Y", IF('Prediction Log'!$P597='Prediction Log'!$D597, "PUSH", "N")))</f>
        <v/>
      </c>
      <c r="S597" s="56" t="str">
        <f>IF(ISBLANK('Prediction Log'!$M597), "",IF('Prediction Log'!$P597&lt;'Prediction Log'!$E597, "Y", IF('Prediction Log'!$P597='Prediction Log'!$E597, "PUSH", "N")))</f>
        <v/>
      </c>
      <c r="T597" s="66" t="str">
        <f>IF(ISBLANK('Prediction Log'!$M597), "",IF('Prediction Log'!$J597='Prediction Log'!$M597, "Y", "N"))</f>
        <v/>
      </c>
      <c r="U597" s="57" t="str">
        <f>IF(ISBLANK('Prediction Log'!$M597),"",IF('Prediction Log'!$M597='Prediction Log'!$H597, "Y", "N"))</f>
        <v/>
      </c>
      <c r="V597" s="52" t="str">
        <f>IF(ISBLANK('Prediction Log'!$M597), "",IF('Prediction Log'!$H597&lt;&gt;'Prediction Log'!$M597, "Y",IF(AND('Prediction Log'!$D597&gt;0, 'Prediction Log'!$P597&gt;'Prediction Log'!$D597), "Y", IF(AND('Prediction Log'!$D597&lt;0, 'Prediction Log'!$P597&lt;'Prediction Log'!$D597), "Y", IF('Prediction Log'!$P597='Prediction Log'!$D597, "PUSH", "N")))))</f>
        <v/>
      </c>
      <c r="W597" s="53" t="str">
        <f>IF(ISBLANK('Prediction Log'!$M597), "",IF(AND('Prediction Log'!$U597="Y", 'Prediction Log'!$V597="Y"), "Y", "N"))</f>
        <v/>
      </c>
      <c r="X597" s="54" t="str">
        <f>IF(ISBLANK('Prediction Log'!$M597),"",IF('Prediction Log'!$M597='Prediction Log'!$I597, "Y", "N"))</f>
        <v/>
      </c>
      <c r="Y597" s="54" t="str">
        <f>IF(ISBLANK('Prediction Log'!$M597), "", IF('Prediction Log'!$Z597="N", "N", "Y"))</f>
        <v/>
      </c>
      <c r="Z597" s="54" t="str">
        <f>IF(ISBLANK('Prediction Log'!$M597), "",IF('Prediction Log'!$I597&lt;&gt;'Prediction Log'!$M597, "Y",IF(AND('Prediction Log'!$E597&gt;0, 'Prediction Log'!$P597&gt;'Prediction Log'!$E597), "Y", IF(AND('Prediction Log'!$E597&lt;0, 'Prediction Log'!$P597&lt;'Prediction Log'!$E597), "Y", IF('Prediction Log'!$P597='Prediction Log'!$E597, "PUSH", "N")))))</f>
        <v/>
      </c>
      <c r="AA597" s="54" t="str">
        <f>IF(ISBLANK('Prediction Log'!$M597), "",IF(AND('Prediction Log'!$X597="Y", 'Prediction Log'!$Z597="Y"), "Y", "N"))</f>
        <v/>
      </c>
      <c r="AB597" s="53" t="str">
        <f>IF(ISBLANK('Prediction Log'!$M597), "",IF('Prediction Log'!$D597&gt;0, 'Prediction Log'!$P597-'Prediction Log'!$D597, IF('Prediction Log'!$D597&lt;0, -'Prediction Log'!$P597+'Prediction Log'!$D597, "NA")))</f>
        <v/>
      </c>
      <c r="AC597" s="53" t="str">
        <f>IF(ISBLANK('Prediction Log'!$M597), "",ABS('Prediction Log'!$AB597))</f>
        <v/>
      </c>
      <c r="AD597" s="54" t="str">
        <f>IF(ISBLANK('Prediction Log'!$M597), "",IF('Prediction Log'!$E597&gt;0, 'Prediction Log'!$P597-'Prediction Log'!$E597, IF('Prediction Log'!$E597&lt;0, -'Prediction Log'!$P597+'Prediction Log'!$E597, "NA")))</f>
        <v/>
      </c>
      <c r="AE597" s="54" t="str">
        <f>IF(ISBLANK('Prediction Log'!$M597), "",ABS('Prediction Log'!$AD597))</f>
        <v/>
      </c>
    </row>
    <row r="598" spans="1:31" x14ac:dyDescent="0.45">
      <c r="A598" t="str">
        <f>IF(ISBLANK(Games!$B598), "",Games!A598)</f>
        <v/>
      </c>
      <c r="B598" t="str">
        <f>IF(ISBLANK(Games!$B598), "",Games!B598)</f>
        <v/>
      </c>
      <c r="C598" t="str">
        <f>IF(ISBLANK(Games!$B598), "",Games!C598)</f>
        <v/>
      </c>
      <c r="D598" t="str">
        <f>IF(ISBLANK(Games!$B598), "",Games!D598)</f>
        <v/>
      </c>
      <c r="E598" t="str">
        <f>IF(ISBLANK(Games!$B598), "",Games!E598)</f>
        <v/>
      </c>
      <c r="F598" s="30">
        <f>'Calc - Win Probability'!N598</f>
        <v>0</v>
      </c>
      <c r="G598" s="28">
        <f>Games!H598</f>
        <v>0</v>
      </c>
      <c r="H598" s="64" t="str">
        <f>IF(ISBLANK(Games!B598), "", IF('Prediction Log'!$D598&lt;0, 'Prediction Log'!$B598, 'Prediction Log'!$C598))</f>
        <v/>
      </c>
      <c r="I598" s="60" t="str">
        <f>IF(ISBLANK(Games!$B598), "",Games!F598)</f>
        <v/>
      </c>
      <c r="J598" s="60" t="str">
        <f>IF('Prediction Log'!$F598&gt;0.5, 'Prediction Log'!$B598, IF('Prediction Log'!$F598&lt;0.5, 'Prediction Log'!$C598, "PICK"))</f>
        <v/>
      </c>
      <c r="K598" s="62" t="str">
        <f>IF(ISBLANK(Games!B598), "",IF('Prediction Log'!$J598='Prediction Log'!$B598, 'Prediction Log'!$F598, 1-'Prediction Log'!$F598))</f>
        <v/>
      </c>
      <c r="L598" s="28" t="str">
        <f>IF(ISBLANK(Games!$B598), "",Games!I598)</f>
        <v/>
      </c>
      <c r="P598" s="48" t="str">
        <f>IF(ISBLANK('Prediction Log'!$N598), "",'Prediction Log'!$O598-'Prediction Log'!$N598)</f>
        <v/>
      </c>
      <c r="Q598" s="55" t="str">
        <f>IF(ISBLANK('Prediction Log'!$N598), "",IF('Prediction Log'!$M598&lt;&gt;'Prediction Log'!$H598, "Y", IF(AND('Prediction Log'!$M598='Prediction Log'!$H598, ABS((-1*'Prediction Log'!$P598))&gt;ABS('Prediction Log'!$D598)), "Y", IF('Prediction Log'!$D598='Prediction Log'!$P598, "PUSH", "N"))))</f>
        <v/>
      </c>
      <c r="R598" s="56" t="str">
        <f>IF(ISBLANK('Prediction Log'!$M598), "",IF('Prediction Log'!$P598&lt;'Prediction Log'!$D598, "Y", IF('Prediction Log'!$P598='Prediction Log'!$D598, "PUSH", "N")))</f>
        <v/>
      </c>
      <c r="S598" s="56" t="str">
        <f>IF(ISBLANK('Prediction Log'!$M598), "",IF('Prediction Log'!$P598&lt;'Prediction Log'!$E598, "Y", IF('Prediction Log'!$P598='Prediction Log'!$E598, "PUSH", "N")))</f>
        <v/>
      </c>
      <c r="T598" s="66" t="str">
        <f>IF(ISBLANK('Prediction Log'!$M598), "",IF('Prediction Log'!$J598='Prediction Log'!$M598, "Y", "N"))</f>
        <v/>
      </c>
      <c r="U598" s="57" t="str">
        <f>IF(ISBLANK('Prediction Log'!$M598),"",IF('Prediction Log'!$M598='Prediction Log'!$H598, "Y", "N"))</f>
        <v/>
      </c>
      <c r="V598" s="52" t="str">
        <f>IF(ISBLANK('Prediction Log'!$M598), "",IF('Prediction Log'!$H598&lt;&gt;'Prediction Log'!$M598, "Y",IF(AND('Prediction Log'!$D598&gt;0, 'Prediction Log'!$P598&gt;'Prediction Log'!$D598), "Y", IF(AND('Prediction Log'!$D598&lt;0, 'Prediction Log'!$P598&lt;'Prediction Log'!$D598), "Y", IF('Prediction Log'!$P598='Prediction Log'!$D598, "PUSH", "N")))))</f>
        <v/>
      </c>
      <c r="W598" s="53" t="str">
        <f>IF(ISBLANK('Prediction Log'!$M598), "",IF(AND('Prediction Log'!$U598="Y", 'Prediction Log'!$V598="Y"), "Y", "N"))</f>
        <v/>
      </c>
      <c r="X598" s="54" t="str">
        <f>IF(ISBLANK('Prediction Log'!$M598),"",IF('Prediction Log'!$M598='Prediction Log'!$I598, "Y", "N"))</f>
        <v/>
      </c>
      <c r="Y598" s="54" t="str">
        <f>IF(ISBLANK('Prediction Log'!$M598), "", IF('Prediction Log'!$Z598="N", "N", "Y"))</f>
        <v/>
      </c>
      <c r="Z598" s="54" t="str">
        <f>IF(ISBLANK('Prediction Log'!$M598), "",IF('Prediction Log'!$I598&lt;&gt;'Prediction Log'!$M598, "Y",IF(AND('Prediction Log'!$E598&gt;0, 'Prediction Log'!$P598&gt;'Prediction Log'!$E598), "Y", IF(AND('Prediction Log'!$E598&lt;0, 'Prediction Log'!$P598&lt;'Prediction Log'!$E598), "Y", IF('Prediction Log'!$P598='Prediction Log'!$E598, "PUSH", "N")))))</f>
        <v/>
      </c>
      <c r="AA598" s="54" t="str">
        <f>IF(ISBLANK('Prediction Log'!$M598), "",IF(AND('Prediction Log'!$X598="Y", 'Prediction Log'!$Z598="Y"), "Y", "N"))</f>
        <v/>
      </c>
      <c r="AB598" s="53" t="str">
        <f>IF(ISBLANK('Prediction Log'!$M598), "",IF('Prediction Log'!$D598&gt;0, 'Prediction Log'!$P598-'Prediction Log'!$D598, IF('Prediction Log'!$D598&lt;0, -'Prediction Log'!$P598+'Prediction Log'!$D598, "NA")))</f>
        <v/>
      </c>
      <c r="AC598" s="53" t="str">
        <f>IF(ISBLANK('Prediction Log'!$M598), "",ABS('Prediction Log'!$AB598))</f>
        <v/>
      </c>
      <c r="AD598" s="54" t="str">
        <f>IF(ISBLANK('Prediction Log'!$M598), "",IF('Prediction Log'!$E598&gt;0, 'Prediction Log'!$P598-'Prediction Log'!$E598, IF('Prediction Log'!$E598&lt;0, -'Prediction Log'!$P598+'Prediction Log'!$E598, "NA")))</f>
        <v/>
      </c>
      <c r="AE598" s="54" t="str">
        <f>IF(ISBLANK('Prediction Log'!$M598), "",ABS('Prediction Log'!$AD598))</f>
        <v/>
      </c>
    </row>
    <row r="599" spans="1:31" x14ac:dyDescent="0.45">
      <c r="A599" t="str">
        <f>IF(ISBLANK(Games!$B599), "",Games!A599)</f>
        <v/>
      </c>
      <c r="B599" t="str">
        <f>IF(ISBLANK(Games!$B599), "",Games!B599)</f>
        <v/>
      </c>
      <c r="C599" t="str">
        <f>IF(ISBLANK(Games!$B599), "",Games!C599)</f>
        <v/>
      </c>
      <c r="D599" t="str">
        <f>IF(ISBLANK(Games!$B599), "",Games!D599)</f>
        <v/>
      </c>
      <c r="E599" t="str">
        <f>IF(ISBLANK(Games!$B599), "",Games!E599)</f>
        <v/>
      </c>
      <c r="F599" s="30">
        <f>'Calc - Win Probability'!N599</f>
        <v>0</v>
      </c>
      <c r="G599" s="28">
        <f>Games!H599</f>
        <v>0</v>
      </c>
      <c r="H599" s="64" t="str">
        <f>IF(ISBLANK(Games!B599), "", IF('Prediction Log'!$D599&lt;0, 'Prediction Log'!$B599, 'Prediction Log'!$C599))</f>
        <v/>
      </c>
      <c r="I599" s="60" t="str">
        <f>IF(ISBLANK(Games!$B599), "",Games!F599)</f>
        <v/>
      </c>
      <c r="J599" s="60" t="str">
        <f>IF('Prediction Log'!$F599&gt;0.5, 'Prediction Log'!$B599, IF('Prediction Log'!$F599&lt;0.5, 'Prediction Log'!$C599, "PICK"))</f>
        <v/>
      </c>
      <c r="K599" s="62" t="str">
        <f>IF(ISBLANK(Games!B599), "",IF('Prediction Log'!$J599='Prediction Log'!$B599, 'Prediction Log'!$F599, 1-'Prediction Log'!$F599))</f>
        <v/>
      </c>
      <c r="L599" s="28" t="str">
        <f>IF(ISBLANK(Games!$B599), "",Games!I599)</f>
        <v/>
      </c>
      <c r="P599" s="48" t="str">
        <f>IF(ISBLANK('Prediction Log'!$N599), "",'Prediction Log'!$O599-'Prediction Log'!$N599)</f>
        <v/>
      </c>
      <c r="Q599" s="55" t="str">
        <f>IF(ISBLANK('Prediction Log'!$N599), "",IF('Prediction Log'!$M599&lt;&gt;'Prediction Log'!$H599, "Y", IF(AND('Prediction Log'!$M599='Prediction Log'!$H599, ABS((-1*'Prediction Log'!$P599))&gt;ABS('Prediction Log'!$D599)), "Y", IF('Prediction Log'!$D599='Prediction Log'!$P599, "PUSH", "N"))))</f>
        <v/>
      </c>
      <c r="R599" s="56" t="str">
        <f>IF(ISBLANK('Prediction Log'!$M599), "",IF('Prediction Log'!$P599&lt;'Prediction Log'!$D599, "Y", IF('Prediction Log'!$P599='Prediction Log'!$D599, "PUSH", "N")))</f>
        <v/>
      </c>
      <c r="S599" s="56" t="str">
        <f>IF(ISBLANK('Prediction Log'!$M599), "",IF('Prediction Log'!$P599&lt;'Prediction Log'!$E599, "Y", IF('Prediction Log'!$P599='Prediction Log'!$E599, "PUSH", "N")))</f>
        <v/>
      </c>
      <c r="T599" s="66" t="str">
        <f>IF(ISBLANK('Prediction Log'!$M599), "",IF('Prediction Log'!$J599='Prediction Log'!$M599, "Y", "N"))</f>
        <v/>
      </c>
      <c r="U599" s="57" t="str">
        <f>IF(ISBLANK('Prediction Log'!$M599),"",IF('Prediction Log'!$M599='Prediction Log'!$H599, "Y", "N"))</f>
        <v/>
      </c>
      <c r="V599" s="52" t="str">
        <f>IF(ISBLANK('Prediction Log'!$M599), "",IF('Prediction Log'!$H599&lt;&gt;'Prediction Log'!$M599, "Y",IF(AND('Prediction Log'!$D599&gt;0, 'Prediction Log'!$P599&gt;'Prediction Log'!$D599), "Y", IF(AND('Prediction Log'!$D599&lt;0, 'Prediction Log'!$P599&lt;'Prediction Log'!$D599), "Y", IF('Prediction Log'!$P599='Prediction Log'!$D599, "PUSH", "N")))))</f>
        <v/>
      </c>
      <c r="W599" s="53" t="str">
        <f>IF(ISBLANK('Prediction Log'!$M599), "",IF(AND('Prediction Log'!$U599="Y", 'Prediction Log'!$V599="Y"), "Y", "N"))</f>
        <v/>
      </c>
      <c r="X599" s="54" t="str">
        <f>IF(ISBLANK('Prediction Log'!$M599),"",IF('Prediction Log'!$M599='Prediction Log'!$I599, "Y", "N"))</f>
        <v/>
      </c>
      <c r="Y599" s="54" t="str">
        <f>IF(ISBLANK('Prediction Log'!$M599), "", IF('Prediction Log'!$Z599="N", "N", "Y"))</f>
        <v/>
      </c>
      <c r="Z599" s="54" t="str">
        <f>IF(ISBLANK('Prediction Log'!$M599), "",IF('Prediction Log'!$I599&lt;&gt;'Prediction Log'!$M599, "Y",IF(AND('Prediction Log'!$E599&gt;0, 'Prediction Log'!$P599&gt;'Prediction Log'!$E599), "Y", IF(AND('Prediction Log'!$E599&lt;0, 'Prediction Log'!$P599&lt;'Prediction Log'!$E599), "Y", IF('Prediction Log'!$P599='Prediction Log'!$E599, "PUSH", "N")))))</f>
        <v/>
      </c>
      <c r="AA599" s="54" t="str">
        <f>IF(ISBLANK('Prediction Log'!$M599), "",IF(AND('Prediction Log'!$X599="Y", 'Prediction Log'!$Z599="Y"), "Y", "N"))</f>
        <v/>
      </c>
      <c r="AB599" s="53" t="str">
        <f>IF(ISBLANK('Prediction Log'!$M599), "",IF('Prediction Log'!$D599&gt;0, 'Prediction Log'!$P599-'Prediction Log'!$D599, IF('Prediction Log'!$D599&lt;0, -'Prediction Log'!$P599+'Prediction Log'!$D599, "NA")))</f>
        <v/>
      </c>
      <c r="AC599" s="53" t="str">
        <f>IF(ISBLANK('Prediction Log'!$M599), "",ABS('Prediction Log'!$AB599))</f>
        <v/>
      </c>
      <c r="AD599" s="54" t="str">
        <f>IF(ISBLANK('Prediction Log'!$M599), "",IF('Prediction Log'!$E599&gt;0, 'Prediction Log'!$P599-'Prediction Log'!$E599, IF('Prediction Log'!$E599&lt;0, -'Prediction Log'!$P599+'Prediction Log'!$E599, "NA")))</f>
        <v/>
      </c>
      <c r="AE599" s="54" t="str">
        <f>IF(ISBLANK('Prediction Log'!$M599), "",ABS('Prediction Log'!$AD599))</f>
        <v/>
      </c>
    </row>
    <row r="600" spans="1:31" x14ac:dyDescent="0.45">
      <c r="A600" t="str">
        <f>IF(ISBLANK(Games!$B600), "",Games!A600)</f>
        <v/>
      </c>
      <c r="B600" t="str">
        <f>IF(ISBLANK(Games!$B600), "",Games!B600)</f>
        <v/>
      </c>
      <c r="C600" t="str">
        <f>IF(ISBLANK(Games!$B600), "",Games!C600)</f>
        <v/>
      </c>
      <c r="D600" t="str">
        <f>IF(ISBLANK(Games!$B600), "",Games!D600)</f>
        <v/>
      </c>
      <c r="E600" t="str">
        <f>IF(ISBLANK(Games!$B600), "",Games!E600)</f>
        <v/>
      </c>
      <c r="F600" s="30">
        <f>'Calc - Win Probability'!N600</f>
        <v>0</v>
      </c>
      <c r="G600" s="28">
        <f>Games!H600</f>
        <v>0</v>
      </c>
      <c r="H600" s="64" t="str">
        <f>IF(ISBLANK(Games!B600), "", IF('Prediction Log'!$D600&lt;0, 'Prediction Log'!$B600, 'Prediction Log'!$C600))</f>
        <v/>
      </c>
      <c r="I600" s="60" t="str">
        <f>IF(ISBLANK(Games!$B600), "",Games!F600)</f>
        <v/>
      </c>
      <c r="J600" s="60" t="str">
        <f>IF('Prediction Log'!$F600&gt;0.5, 'Prediction Log'!$B600, IF('Prediction Log'!$F600&lt;0.5, 'Prediction Log'!$C600, "PICK"))</f>
        <v/>
      </c>
      <c r="K600" s="62" t="str">
        <f>IF(ISBLANK(Games!B600), "",IF('Prediction Log'!$J600='Prediction Log'!$B600, 'Prediction Log'!$F600, 1-'Prediction Log'!$F600))</f>
        <v/>
      </c>
      <c r="L600" s="28" t="str">
        <f>IF(ISBLANK(Games!$B600), "",Games!I600)</f>
        <v/>
      </c>
      <c r="P600" s="48" t="str">
        <f>IF(ISBLANK('Prediction Log'!$N600), "",'Prediction Log'!$O600-'Prediction Log'!$N600)</f>
        <v/>
      </c>
      <c r="Q600" s="55" t="str">
        <f>IF(ISBLANK('Prediction Log'!$N600), "",IF('Prediction Log'!$M600&lt;&gt;'Prediction Log'!$H600, "Y", IF(AND('Prediction Log'!$M600='Prediction Log'!$H600, ABS((-1*'Prediction Log'!$P600))&gt;ABS('Prediction Log'!$D600)), "Y", IF('Prediction Log'!$D600='Prediction Log'!$P600, "PUSH", "N"))))</f>
        <v/>
      </c>
      <c r="R600" s="56" t="str">
        <f>IF(ISBLANK('Prediction Log'!$M600), "",IF('Prediction Log'!$P600&lt;'Prediction Log'!$D600, "Y", IF('Prediction Log'!$P600='Prediction Log'!$D600, "PUSH", "N")))</f>
        <v/>
      </c>
      <c r="S600" s="56" t="str">
        <f>IF(ISBLANK('Prediction Log'!$M600), "",IF('Prediction Log'!$P600&lt;'Prediction Log'!$E600, "Y", IF('Prediction Log'!$P600='Prediction Log'!$E600, "PUSH", "N")))</f>
        <v/>
      </c>
      <c r="T600" s="66" t="str">
        <f>IF(ISBLANK('Prediction Log'!$M600), "",IF('Prediction Log'!$J600='Prediction Log'!$M600, "Y", "N"))</f>
        <v/>
      </c>
      <c r="U600" s="57" t="str">
        <f>IF(ISBLANK('Prediction Log'!$M600),"",IF('Prediction Log'!$M600='Prediction Log'!$H600, "Y", "N"))</f>
        <v/>
      </c>
      <c r="V600" s="52" t="str">
        <f>IF(ISBLANK('Prediction Log'!$M600), "",IF('Prediction Log'!$H600&lt;&gt;'Prediction Log'!$M600, "Y",IF(AND('Prediction Log'!$D600&gt;0, 'Prediction Log'!$P600&gt;'Prediction Log'!$D600), "Y", IF(AND('Prediction Log'!$D600&lt;0, 'Prediction Log'!$P600&lt;'Prediction Log'!$D600), "Y", IF('Prediction Log'!$P600='Prediction Log'!$D600, "PUSH", "N")))))</f>
        <v/>
      </c>
      <c r="W600" s="53" t="str">
        <f>IF(ISBLANK('Prediction Log'!$M600), "",IF(AND('Prediction Log'!$U600="Y", 'Prediction Log'!$V600="Y"), "Y", "N"))</f>
        <v/>
      </c>
      <c r="X600" s="54" t="str">
        <f>IF(ISBLANK('Prediction Log'!$M600),"",IF('Prediction Log'!$M600='Prediction Log'!$I600, "Y", "N"))</f>
        <v/>
      </c>
      <c r="Y600" s="54" t="str">
        <f>IF(ISBLANK('Prediction Log'!$M600), "", IF('Prediction Log'!$Z600="N", "N", "Y"))</f>
        <v/>
      </c>
      <c r="Z600" s="54" t="str">
        <f>IF(ISBLANK('Prediction Log'!$M600), "",IF('Prediction Log'!$I600&lt;&gt;'Prediction Log'!$M600, "Y",IF(AND('Prediction Log'!$E600&gt;0, 'Prediction Log'!$P600&gt;'Prediction Log'!$E600), "Y", IF(AND('Prediction Log'!$E600&lt;0, 'Prediction Log'!$P600&lt;'Prediction Log'!$E600), "Y", IF('Prediction Log'!$P600='Prediction Log'!$E600, "PUSH", "N")))))</f>
        <v/>
      </c>
      <c r="AA600" s="54" t="str">
        <f>IF(ISBLANK('Prediction Log'!$M600), "",IF(AND('Prediction Log'!$X600="Y", 'Prediction Log'!$Z600="Y"), "Y", "N"))</f>
        <v/>
      </c>
      <c r="AB600" s="53" t="str">
        <f>IF(ISBLANK('Prediction Log'!$M600), "",IF('Prediction Log'!$D600&gt;0, 'Prediction Log'!$P600-'Prediction Log'!$D600, IF('Prediction Log'!$D600&lt;0, -'Prediction Log'!$P600+'Prediction Log'!$D600, "NA")))</f>
        <v/>
      </c>
      <c r="AC600" s="53" t="str">
        <f>IF(ISBLANK('Prediction Log'!$M600), "",ABS('Prediction Log'!$AB600))</f>
        <v/>
      </c>
      <c r="AD600" s="54" t="str">
        <f>IF(ISBLANK('Prediction Log'!$M600), "",IF('Prediction Log'!$E600&gt;0, 'Prediction Log'!$P600-'Prediction Log'!$E600, IF('Prediction Log'!$E600&lt;0, -'Prediction Log'!$P600+'Prediction Log'!$E600, "NA")))</f>
        <v/>
      </c>
      <c r="AE600" s="54" t="str">
        <f>IF(ISBLANK('Prediction Log'!$M600), "",ABS('Prediction Log'!$AD600))</f>
        <v/>
      </c>
    </row>
    <row r="601" spans="1:31" x14ac:dyDescent="0.45">
      <c r="A601" t="str">
        <f>IF(ISBLANK(Games!$B601), "",Games!A601)</f>
        <v/>
      </c>
      <c r="B601" t="str">
        <f>IF(ISBLANK(Games!$B601), "",Games!B601)</f>
        <v/>
      </c>
      <c r="C601" t="str">
        <f>IF(ISBLANK(Games!$B601), "",Games!C601)</f>
        <v/>
      </c>
      <c r="D601" t="str">
        <f>IF(ISBLANK(Games!$B601), "",Games!D601)</f>
        <v/>
      </c>
      <c r="E601" t="str">
        <f>IF(ISBLANK(Games!$B601), "",Games!E601)</f>
        <v/>
      </c>
      <c r="F601" s="30">
        <f>'Calc - Win Probability'!N601</f>
        <v>0</v>
      </c>
      <c r="G601" s="28">
        <f>Games!H601</f>
        <v>0</v>
      </c>
      <c r="H601" s="64" t="str">
        <f>IF(ISBLANK(Games!B601), "", IF('Prediction Log'!$D601&lt;0, 'Prediction Log'!$B601, 'Prediction Log'!$C601))</f>
        <v/>
      </c>
      <c r="I601" s="60" t="str">
        <f>IF(ISBLANK(Games!$B601), "",Games!F601)</f>
        <v/>
      </c>
      <c r="J601" s="60" t="str">
        <f>IF('Prediction Log'!$F601&gt;0.5, 'Prediction Log'!$B601, IF('Prediction Log'!$F601&lt;0.5, 'Prediction Log'!$C601, "PICK"))</f>
        <v/>
      </c>
      <c r="K601" s="62" t="str">
        <f>IF(ISBLANK(Games!B601), "",IF('Prediction Log'!$J601='Prediction Log'!$B601, 'Prediction Log'!$F601, 1-'Prediction Log'!$F601))</f>
        <v/>
      </c>
      <c r="L601" s="28" t="str">
        <f>IF(ISBLANK(Games!$B601), "",Games!I601)</f>
        <v/>
      </c>
      <c r="P601" s="48" t="str">
        <f>IF(ISBLANK('Prediction Log'!$N601), "",'Prediction Log'!$O601-'Prediction Log'!$N601)</f>
        <v/>
      </c>
      <c r="Q601" s="55" t="str">
        <f>IF(ISBLANK('Prediction Log'!$N601), "",IF('Prediction Log'!$M601&lt;&gt;'Prediction Log'!$H601, "Y", IF(AND('Prediction Log'!$M601='Prediction Log'!$H601, ABS((-1*'Prediction Log'!$P601))&gt;ABS('Prediction Log'!$D601)), "Y", IF('Prediction Log'!$D601='Prediction Log'!$P601, "PUSH", "N"))))</f>
        <v/>
      </c>
      <c r="R601" s="56" t="str">
        <f>IF(ISBLANK('Prediction Log'!$M601), "",IF('Prediction Log'!$P601&lt;'Prediction Log'!$D601, "Y", IF('Prediction Log'!$P601='Prediction Log'!$D601, "PUSH", "N")))</f>
        <v/>
      </c>
      <c r="S601" s="56" t="str">
        <f>IF(ISBLANK('Prediction Log'!$M601), "",IF('Prediction Log'!$P601&lt;'Prediction Log'!$E601, "Y", IF('Prediction Log'!$P601='Prediction Log'!$E601, "PUSH", "N")))</f>
        <v/>
      </c>
      <c r="T601" s="66" t="str">
        <f>IF(ISBLANK('Prediction Log'!$M601), "",IF('Prediction Log'!$J601='Prediction Log'!$M601, "Y", "N"))</f>
        <v/>
      </c>
      <c r="U601" s="57" t="str">
        <f>IF(ISBLANK('Prediction Log'!$M601),"",IF('Prediction Log'!$M601='Prediction Log'!$H601, "Y", "N"))</f>
        <v/>
      </c>
      <c r="V601" s="52" t="str">
        <f>IF(ISBLANK('Prediction Log'!$M601), "",IF('Prediction Log'!$H601&lt;&gt;'Prediction Log'!$M601, "Y",IF(AND('Prediction Log'!$D601&gt;0, 'Prediction Log'!$P601&gt;'Prediction Log'!$D601), "Y", IF(AND('Prediction Log'!$D601&lt;0, 'Prediction Log'!$P601&lt;'Prediction Log'!$D601), "Y", IF('Prediction Log'!$P601='Prediction Log'!$D601, "PUSH", "N")))))</f>
        <v/>
      </c>
      <c r="W601" s="53" t="str">
        <f>IF(ISBLANK('Prediction Log'!$M601), "",IF(AND('Prediction Log'!$U601="Y", 'Prediction Log'!$V601="Y"), "Y", "N"))</f>
        <v/>
      </c>
      <c r="X601" s="54" t="str">
        <f>IF(ISBLANK('Prediction Log'!$M601),"",IF('Prediction Log'!$M601='Prediction Log'!$I601, "Y", "N"))</f>
        <v/>
      </c>
      <c r="Y601" s="54" t="str">
        <f>IF(ISBLANK('Prediction Log'!$M601), "", IF('Prediction Log'!$Z601="N", "N", "Y"))</f>
        <v/>
      </c>
      <c r="Z601" s="54" t="str">
        <f>IF(ISBLANK('Prediction Log'!$M601), "",IF('Prediction Log'!$I601&lt;&gt;'Prediction Log'!$M601, "Y",IF(AND('Prediction Log'!$E601&gt;0, 'Prediction Log'!$P601&gt;'Prediction Log'!$E601), "Y", IF(AND('Prediction Log'!$E601&lt;0, 'Prediction Log'!$P601&lt;'Prediction Log'!$E601), "Y", IF('Prediction Log'!$P601='Prediction Log'!$E601, "PUSH", "N")))))</f>
        <v/>
      </c>
      <c r="AA601" s="54" t="str">
        <f>IF(ISBLANK('Prediction Log'!$M601), "",IF(AND('Prediction Log'!$X601="Y", 'Prediction Log'!$Z601="Y"), "Y", "N"))</f>
        <v/>
      </c>
      <c r="AB601" s="53" t="str">
        <f>IF(ISBLANK('Prediction Log'!$M601), "",IF('Prediction Log'!$D601&gt;0, 'Prediction Log'!$P601-'Prediction Log'!$D601, IF('Prediction Log'!$D601&lt;0, -'Prediction Log'!$P601+'Prediction Log'!$D601, "NA")))</f>
        <v/>
      </c>
      <c r="AC601" s="53" t="str">
        <f>IF(ISBLANK('Prediction Log'!$M601), "",ABS('Prediction Log'!$AB601))</f>
        <v/>
      </c>
      <c r="AD601" s="54" t="str">
        <f>IF(ISBLANK('Prediction Log'!$M601), "",IF('Prediction Log'!$E601&gt;0, 'Prediction Log'!$P601-'Prediction Log'!$E601, IF('Prediction Log'!$E601&lt;0, -'Prediction Log'!$P601+'Prediction Log'!$E601, "NA")))</f>
        <v/>
      </c>
      <c r="AE601" s="54" t="str">
        <f>IF(ISBLANK('Prediction Log'!$M601), "",ABS('Prediction Log'!$AD601))</f>
        <v/>
      </c>
    </row>
    <row r="602" spans="1:31" x14ac:dyDescent="0.45">
      <c r="A602" t="str">
        <f>IF(ISBLANK(Games!$B602), "",Games!A602)</f>
        <v/>
      </c>
      <c r="B602" t="str">
        <f>IF(ISBLANK(Games!$B602), "",Games!B602)</f>
        <v/>
      </c>
      <c r="C602" t="str">
        <f>IF(ISBLANK(Games!$B602), "",Games!C602)</f>
        <v/>
      </c>
      <c r="D602" t="str">
        <f>IF(ISBLANK(Games!$B602), "",Games!D602)</f>
        <v/>
      </c>
      <c r="E602" t="str">
        <f>IF(ISBLANK(Games!$B602), "",Games!E602)</f>
        <v/>
      </c>
      <c r="F602" s="30">
        <f>'Calc - Win Probability'!N602</f>
        <v>0</v>
      </c>
      <c r="G602" s="28">
        <f>Games!H602</f>
        <v>0</v>
      </c>
      <c r="H602" s="64" t="str">
        <f>IF(ISBLANK(Games!B602), "", IF('Prediction Log'!$D602&lt;0, 'Prediction Log'!$B602, 'Prediction Log'!$C602))</f>
        <v/>
      </c>
      <c r="I602" s="60" t="str">
        <f>IF(ISBLANK(Games!$B602), "",Games!F602)</f>
        <v/>
      </c>
      <c r="J602" s="60" t="str">
        <f>IF('Prediction Log'!$F602&gt;0.5, 'Prediction Log'!$B602, IF('Prediction Log'!$F602&lt;0.5, 'Prediction Log'!$C602, "PICK"))</f>
        <v/>
      </c>
      <c r="K602" s="62" t="str">
        <f>IF(ISBLANK(Games!B602), "",IF('Prediction Log'!$J602='Prediction Log'!$B602, 'Prediction Log'!$F602, 1-'Prediction Log'!$F602))</f>
        <v/>
      </c>
      <c r="L602" s="28" t="str">
        <f>IF(ISBLANK(Games!$B602), "",Games!I602)</f>
        <v/>
      </c>
      <c r="P602" s="48" t="str">
        <f>IF(ISBLANK('Prediction Log'!$N602), "",'Prediction Log'!$O602-'Prediction Log'!$N602)</f>
        <v/>
      </c>
      <c r="Q602" s="55" t="str">
        <f>IF(ISBLANK('Prediction Log'!$N602), "",IF('Prediction Log'!$M602&lt;&gt;'Prediction Log'!$H602, "Y", IF(AND('Prediction Log'!$M602='Prediction Log'!$H602, ABS((-1*'Prediction Log'!$P602))&gt;ABS('Prediction Log'!$D602)), "Y", IF('Prediction Log'!$D602='Prediction Log'!$P602, "PUSH", "N"))))</f>
        <v/>
      </c>
      <c r="R602" s="56" t="str">
        <f>IF(ISBLANK('Prediction Log'!$M602), "",IF('Prediction Log'!$P602&lt;'Prediction Log'!$D602, "Y", IF('Prediction Log'!$P602='Prediction Log'!$D602, "PUSH", "N")))</f>
        <v/>
      </c>
      <c r="S602" s="56" t="str">
        <f>IF(ISBLANK('Prediction Log'!$M602), "",IF('Prediction Log'!$P602&lt;'Prediction Log'!$E602, "Y", IF('Prediction Log'!$P602='Prediction Log'!$E602, "PUSH", "N")))</f>
        <v/>
      </c>
      <c r="T602" s="66" t="str">
        <f>IF(ISBLANK('Prediction Log'!$M602), "",IF('Prediction Log'!$J602='Prediction Log'!$M602, "Y", "N"))</f>
        <v/>
      </c>
      <c r="U602" s="57" t="str">
        <f>IF(ISBLANK('Prediction Log'!$M602),"",IF('Prediction Log'!$M602='Prediction Log'!$H602, "Y", "N"))</f>
        <v/>
      </c>
      <c r="V602" s="52" t="str">
        <f>IF(ISBLANK('Prediction Log'!$M602), "",IF('Prediction Log'!$H602&lt;&gt;'Prediction Log'!$M602, "Y",IF(AND('Prediction Log'!$D602&gt;0, 'Prediction Log'!$P602&gt;'Prediction Log'!$D602), "Y", IF(AND('Prediction Log'!$D602&lt;0, 'Prediction Log'!$P602&lt;'Prediction Log'!$D602), "Y", IF('Prediction Log'!$P602='Prediction Log'!$D602, "PUSH", "N")))))</f>
        <v/>
      </c>
      <c r="W602" s="53" t="str">
        <f>IF(ISBLANK('Prediction Log'!$M602), "",IF(AND('Prediction Log'!$U602="Y", 'Prediction Log'!$V602="Y"), "Y", "N"))</f>
        <v/>
      </c>
      <c r="X602" s="54" t="str">
        <f>IF(ISBLANK('Prediction Log'!$M602),"",IF('Prediction Log'!$M602='Prediction Log'!$I602, "Y", "N"))</f>
        <v/>
      </c>
      <c r="Y602" s="54" t="str">
        <f>IF(ISBLANK('Prediction Log'!$M602), "", IF('Prediction Log'!$Z602="N", "N", "Y"))</f>
        <v/>
      </c>
      <c r="Z602" s="54" t="str">
        <f>IF(ISBLANK('Prediction Log'!$M602), "",IF('Prediction Log'!$I602&lt;&gt;'Prediction Log'!$M602, "Y",IF(AND('Prediction Log'!$E602&gt;0, 'Prediction Log'!$P602&gt;'Prediction Log'!$E602), "Y", IF(AND('Prediction Log'!$E602&lt;0, 'Prediction Log'!$P602&lt;'Prediction Log'!$E602), "Y", IF('Prediction Log'!$P602='Prediction Log'!$E602, "PUSH", "N")))))</f>
        <v/>
      </c>
      <c r="AA602" s="54" t="str">
        <f>IF(ISBLANK('Prediction Log'!$M602), "",IF(AND('Prediction Log'!$X602="Y", 'Prediction Log'!$Z602="Y"), "Y", "N"))</f>
        <v/>
      </c>
      <c r="AB602" s="53" t="str">
        <f>IF(ISBLANK('Prediction Log'!$M602), "",IF('Prediction Log'!$D602&gt;0, 'Prediction Log'!$P602-'Prediction Log'!$D602, IF('Prediction Log'!$D602&lt;0, -'Prediction Log'!$P602+'Prediction Log'!$D602, "NA")))</f>
        <v/>
      </c>
      <c r="AC602" s="53" t="str">
        <f>IF(ISBLANK('Prediction Log'!$M602), "",ABS('Prediction Log'!$AB602))</f>
        <v/>
      </c>
      <c r="AD602" s="54" t="str">
        <f>IF(ISBLANK('Prediction Log'!$M602), "",IF('Prediction Log'!$E602&gt;0, 'Prediction Log'!$P602-'Prediction Log'!$E602, IF('Prediction Log'!$E602&lt;0, -'Prediction Log'!$P602+'Prediction Log'!$E602, "NA")))</f>
        <v/>
      </c>
      <c r="AE602" s="54" t="str">
        <f>IF(ISBLANK('Prediction Log'!$M602), "",ABS('Prediction Log'!$AD602))</f>
        <v/>
      </c>
    </row>
    <row r="603" spans="1:31" x14ac:dyDescent="0.45">
      <c r="A603" t="str">
        <f>IF(ISBLANK(Games!$B603), "",Games!A603)</f>
        <v/>
      </c>
      <c r="B603" t="str">
        <f>IF(ISBLANK(Games!$B603), "",Games!B603)</f>
        <v/>
      </c>
      <c r="C603" t="str">
        <f>IF(ISBLANK(Games!$B603), "",Games!C603)</f>
        <v/>
      </c>
      <c r="D603" t="str">
        <f>IF(ISBLANK(Games!$B603), "",Games!D603)</f>
        <v/>
      </c>
      <c r="E603" t="str">
        <f>IF(ISBLANK(Games!$B603), "",Games!E603)</f>
        <v/>
      </c>
      <c r="F603" s="30">
        <f>'Calc - Win Probability'!N603</f>
        <v>0</v>
      </c>
      <c r="G603" s="28">
        <f>Games!H603</f>
        <v>0</v>
      </c>
      <c r="H603" s="64" t="str">
        <f>IF(ISBLANK(Games!B603), "", IF('Prediction Log'!$D603&lt;0, 'Prediction Log'!$B603, 'Prediction Log'!$C603))</f>
        <v/>
      </c>
      <c r="I603" s="60" t="str">
        <f>IF(ISBLANK(Games!$B603), "",Games!F603)</f>
        <v/>
      </c>
      <c r="J603" s="60" t="str">
        <f>IF('Prediction Log'!$F603&gt;0.5, 'Prediction Log'!$B603, IF('Prediction Log'!$F603&lt;0.5, 'Prediction Log'!$C603, "PICK"))</f>
        <v/>
      </c>
      <c r="K603" s="62" t="str">
        <f>IF(ISBLANK(Games!B603), "",IF('Prediction Log'!$J603='Prediction Log'!$B603, 'Prediction Log'!$F603, 1-'Prediction Log'!$F603))</f>
        <v/>
      </c>
      <c r="L603" s="28" t="str">
        <f>IF(ISBLANK(Games!$B603), "",Games!I603)</f>
        <v/>
      </c>
      <c r="P603" s="48" t="str">
        <f>IF(ISBLANK('Prediction Log'!$N603), "",'Prediction Log'!$O603-'Prediction Log'!$N603)</f>
        <v/>
      </c>
      <c r="Q603" s="55" t="str">
        <f>IF(ISBLANK('Prediction Log'!$N603), "",IF('Prediction Log'!$M603&lt;&gt;'Prediction Log'!$H603, "Y", IF(AND('Prediction Log'!$M603='Prediction Log'!$H603, ABS((-1*'Prediction Log'!$P603))&gt;ABS('Prediction Log'!$D603)), "Y", IF('Prediction Log'!$D603='Prediction Log'!$P603, "PUSH", "N"))))</f>
        <v/>
      </c>
      <c r="R603" s="56" t="str">
        <f>IF(ISBLANK('Prediction Log'!$M603), "",IF('Prediction Log'!$P603&lt;'Prediction Log'!$D603, "Y", IF('Prediction Log'!$P603='Prediction Log'!$D603, "PUSH", "N")))</f>
        <v/>
      </c>
      <c r="S603" s="56" t="str">
        <f>IF(ISBLANK('Prediction Log'!$M603), "",IF('Prediction Log'!$P603&lt;'Prediction Log'!$E603, "Y", IF('Prediction Log'!$P603='Prediction Log'!$E603, "PUSH", "N")))</f>
        <v/>
      </c>
      <c r="T603" s="66" t="str">
        <f>IF(ISBLANK('Prediction Log'!$M603), "",IF('Prediction Log'!$J603='Prediction Log'!$M603, "Y", "N"))</f>
        <v/>
      </c>
      <c r="U603" s="57" t="str">
        <f>IF(ISBLANK('Prediction Log'!$M603),"",IF('Prediction Log'!$M603='Prediction Log'!$H603, "Y", "N"))</f>
        <v/>
      </c>
      <c r="V603" s="52" t="str">
        <f>IF(ISBLANK('Prediction Log'!$M603), "",IF('Prediction Log'!$H603&lt;&gt;'Prediction Log'!$M603, "Y",IF(AND('Prediction Log'!$D603&gt;0, 'Prediction Log'!$P603&gt;'Prediction Log'!$D603), "Y", IF(AND('Prediction Log'!$D603&lt;0, 'Prediction Log'!$P603&lt;'Prediction Log'!$D603), "Y", IF('Prediction Log'!$P603='Prediction Log'!$D603, "PUSH", "N")))))</f>
        <v/>
      </c>
      <c r="W603" s="53" t="str">
        <f>IF(ISBLANK('Prediction Log'!$M603), "",IF(AND('Prediction Log'!$U603="Y", 'Prediction Log'!$V603="Y"), "Y", "N"))</f>
        <v/>
      </c>
      <c r="X603" s="54" t="str">
        <f>IF(ISBLANK('Prediction Log'!$M603),"",IF('Prediction Log'!$M603='Prediction Log'!$I603, "Y", "N"))</f>
        <v/>
      </c>
      <c r="Y603" s="54" t="str">
        <f>IF(ISBLANK('Prediction Log'!$M603), "", IF('Prediction Log'!$Z603="N", "N", "Y"))</f>
        <v/>
      </c>
      <c r="Z603" s="54" t="str">
        <f>IF(ISBLANK('Prediction Log'!$M603), "",IF('Prediction Log'!$I603&lt;&gt;'Prediction Log'!$M603, "Y",IF(AND('Prediction Log'!$E603&gt;0, 'Prediction Log'!$P603&gt;'Prediction Log'!$E603), "Y", IF(AND('Prediction Log'!$E603&lt;0, 'Prediction Log'!$P603&lt;'Prediction Log'!$E603), "Y", IF('Prediction Log'!$P603='Prediction Log'!$E603, "PUSH", "N")))))</f>
        <v/>
      </c>
      <c r="AA603" s="54" t="str">
        <f>IF(ISBLANK('Prediction Log'!$M603), "",IF(AND('Prediction Log'!$X603="Y", 'Prediction Log'!$Z603="Y"), "Y", "N"))</f>
        <v/>
      </c>
      <c r="AB603" s="53" t="str">
        <f>IF(ISBLANK('Prediction Log'!$M603), "",IF('Prediction Log'!$D603&gt;0, 'Prediction Log'!$P603-'Prediction Log'!$D603, IF('Prediction Log'!$D603&lt;0, -'Prediction Log'!$P603+'Prediction Log'!$D603, "NA")))</f>
        <v/>
      </c>
      <c r="AC603" s="53" t="str">
        <f>IF(ISBLANK('Prediction Log'!$M603), "",ABS('Prediction Log'!$AB603))</f>
        <v/>
      </c>
      <c r="AD603" s="54" t="str">
        <f>IF(ISBLANK('Prediction Log'!$M603), "",IF('Prediction Log'!$E603&gt;0, 'Prediction Log'!$P603-'Prediction Log'!$E603, IF('Prediction Log'!$E603&lt;0, -'Prediction Log'!$P603+'Prediction Log'!$E603, "NA")))</f>
        <v/>
      </c>
      <c r="AE603" s="54" t="str">
        <f>IF(ISBLANK('Prediction Log'!$M603), "",ABS('Prediction Log'!$AD603))</f>
        <v/>
      </c>
    </row>
    <row r="604" spans="1:31" x14ac:dyDescent="0.45">
      <c r="A604" t="str">
        <f>IF(ISBLANK(Games!$B604), "",Games!A604)</f>
        <v/>
      </c>
      <c r="B604" t="str">
        <f>IF(ISBLANK(Games!$B604), "",Games!B604)</f>
        <v/>
      </c>
      <c r="C604" t="str">
        <f>IF(ISBLANK(Games!$B604), "",Games!C604)</f>
        <v/>
      </c>
      <c r="D604" t="str">
        <f>IF(ISBLANK(Games!$B604), "",Games!D604)</f>
        <v/>
      </c>
      <c r="E604" t="str">
        <f>IF(ISBLANK(Games!$B604), "",Games!E604)</f>
        <v/>
      </c>
      <c r="F604" s="30">
        <f>'Calc - Win Probability'!N604</f>
        <v>0</v>
      </c>
      <c r="G604" s="28">
        <f>Games!H604</f>
        <v>0</v>
      </c>
      <c r="H604" s="64" t="str">
        <f>IF(ISBLANK(Games!B604), "", IF('Prediction Log'!$D604&lt;0, 'Prediction Log'!$B604, 'Prediction Log'!$C604))</f>
        <v/>
      </c>
      <c r="I604" s="60" t="str">
        <f>IF(ISBLANK(Games!$B604), "",Games!F604)</f>
        <v/>
      </c>
      <c r="J604" s="60" t="str">
        <f>IF('Prediction Log'!$F604&gt;0.5, 'Prediction Log'!$B604, IF('Prediction Log'!$F604&lt;0.5, 'Prediction Log'!$C604, "PICK"))</f>
        <v/>
      </c>
      <c r="K604" s="62" t="str">
        <f>IF(ISBLANK(Games!B604), "",IF('Prediction Log'!$J604='Prediction Log'!$B604, 'Prediction Log'!$F604, 1-'Prediction Log'!$F604))</f>
        <v/>
      </c>
      <c r="L604" s="28" t="str">
        <f>IF(ISBLANK(Games!$B604), "",Games!I604)</f>
        <v/>
      </c>
      <c r="P604" s="48" t="str">
        <f>IF(ISBLANK('Prediction Log'!$N604), "",'Prediction Log'!$O604-'Prediction Log'!$N604)</f>
        <v/>
      </c>
      <c r="Q604" s="55" t="str">
        <f>IF(ISBLANK('Prediction Log'!$N604), "",IF('Prediction Log'!$M604&lt;&gt;'Prediction Log'!$H604, "Y", IF(AND('Prediction Log'!$M604='Prediction Log'!$H604, ABS((-1*'Prediction Log'!$P604))&gt;ABS('Prediction Log'!$D604)), "Y", IF('Prediction Log'!$D604='Prediction Log'!$P604, "PUSH", "N"))))</f>
        <v/>
      </c>
      <c r="R604" s="56" t="str">
        <f>IF(ISBLANK('Prediction Log'!$M604), "",IF('Prediction Log'!$P604&lt;'Prediction Log'!$D604, "Y", IF('Prediction Log'!$P604='Prediction Log'!$D604, "PUSH", "N")))</f>
        <v/>
      </c>
      <c r="S604" s="56" t="str">
        <f>IF(ISBLANK('Prediction Log'!$M604), "",IF('Prediction Log'!$P604&lt;'Prediction Log'!$E604, "Y", IF('Prediction Log'!$P604='Prediction Log'!$E604, "PUSH", "N")))</f>
        <v/>
      </c>
      <c r="T604" s="66" t="str">
        <f>IF(ISBLANK('Prediction Log'!$M604), "",IF('Prediction Log'!$J604='Prediction Log'!$M604, "Y", "N"))</f>
        <v/>
      </c>
      <c r="U604" s="57" t="str">
        <f>IF(ISBLANK('Prediction Log'!$M604),"",IF('Prediction Log'!$M604='Prediction Log'!$H604, "Y", "N"))</f>
        <v/>
      </c>
      <c r="V604" s="52" t="str">
        <f>IF(ISBLANK('Prediction Log'!$M604), "",IF('Prediction Log'!$H604&lt;&gt;'Prediction Log'!$M604, "Y",IF(AND('Prediction Log'!$D604&gt;0, 'Prediction Log'!$P604&gt;'Prediction Log'!$D604), "Y", IF(AND('Prediction Log'!$D604&lt;0, 'Prediction Log'!$P604&lt;'Prediction Log'!$D604), "Y", IF('Prediction Log'!$P604='Prediction Log'!$D604, "PUSH", "N")))))</f>
        <v/>
      </c>
      <c r="W604" s="53" t="str">
        <f>IF(ISBLANK('Prediction Log'!$M604), "",IF(AND('Prediction Log'!$U604="Y", 'Prediction Log'!$V604="Y"), "Y", "N"))</f>
        <v/>
      </c>
      <c r="X604" s="54" t="str">
        <f>IF(ISBLANK('Prediction Log'!$M604),"",IF('Prediction Log'!$M604='Prediction Log'!$I604, "Y", "N"))</f>
        <v/>
      </c>
      <c r="Y604" s="54" t="str">
        <f>IF(ISBLANK('Prediction Log'!$M604), "", IF('Prediction Log'!$Z604="N", "N", "Y"))</f>
        <v/>
      </c>
      <c r="Z604" s="54" t="str">
        <f>IF(ISBLANK('Prediction Log'!$M604), "",IF('Prediction Log'!$I604&lt;&gt;'Prediction Log'!$M604, "Y",IF(AND('Prediction Log'!$E604&gt;0, 'Prediction Log'!$P604&gt;'Prediction Log'!$E604), "Y", IF(AND('Prediction Log'!$E604&lt;0, 'Prediction Log'!$P604&lt;'Prediction Log'!$E604), "Y", IF('Prediction Log'!$P604='Prediction Log'!$E604, "PUSH", "N")))))</f>
        <v/>
      </c>
      <c r="AA604" s="54" t="str">
        <f>IF(ISBLANK('Prediction Log'!$M604), "",IF(AND('Prediction Log'!$X604="Y", 'Prediction Log'!$Z604="Y"), "Y", "N"))</f>
        <v/>
      </c>
      <c r="AB604" s="53" t="str">
        <f>IF(ISBLANK('Prediction Log'!$M604), "",IF('Prediction Log'!$D604&gt;0, 'Prediction Log'!$P604-'Prediction Log'!$D604, IF('Prediction Log'!$D604&lt;0, -'Prediction Log'!$P604+'Prediction Log'!$D604, "NA")))</f>
        <v/>
      </c>
      <c r="AC604" s="53" t="str">
        <f>IF(ISBLANK('Prediction Log'!$M604), "",ABS('Prediction Log'!$AB604))</f>
        <v/>
      </c>
      <c r="AD604" s="54" t="str">
        <f>IF(ISBLANK('Prediction Log'!$M604), "",IF('Prediction Log'!$E604&gt;0, 'Prediction Log'!$P604-'Prediction Log'!$E604, IF('Prediction Log'!$E604&lt;0, -'Prediction Log'!$P604+'Prediction Log'!$E604, "NA")))</f>
        <v/>
      </c>
      <c r="AE604" s="54" t="str">
        <f>IF(ISBLANK('Prediction Log'!$M604), "",ABS('Prediction Log'!$AD604))</f>
        <v/>
      </c>
    </row>
    <row r="605" spans="1:31" x14ac:dyDescent="0.45">
      <c r="A605" t="str">
        <f>IF(ISBLANK(Games!$B605), "",Games!A605)</f>
        <v/>
      </c>
      <c r="B605" t="str">
        <f>IF(ISBLANK(Games!$B605), "",Games!B605)</f>
        <v/>
      </c>
      <c r="C605" t="str">
        <f>IF(ISBLANK(Games!$B605), "",Games!C605)</f>
        <v/>
      </c>
      <c r="D605" t="str">
        <f>IF(ISBLANK(Games!$B605), "",Games!D605)</f>
        <v/>
      </c>
      <c r="E605" t="str">
        <f>IF(ISBLANK(Games!$B605), "",Games!E605)</f>
        <v/>
      </c>
      <c r="F605" s="30">
        <f>'Calc - Win Probability'!N605</f>
        <v>0</v>
      </c>
      <c r="G605" s="28">
        <f>Games!H605</f>
        <v>0</v>
      </c>
      <c r="H605" s="64" t="str">
        <f>IF(ISBLANK(Games!B605), "", IF('Prediction Log'!$D605&lt;0, 'Prediction Log'!$B605, 'Prediction Log'!$C605))</f>
        <v/>
      </c>
      <c r="I605" s="60" t="str">
        <f>IF(ISBLANK(Games!$B605), "",Games!F605)</f>
        <v/>
      </c>
      <c r="J605" s="60" t="str">
        <f>IF('Prediction Log'!$F605&gt;0.5, 'Prediction Log'!$B605, IF('Prediction Log'!$F605&lt;0.5, 'Prediction Log'!$C605, "PICK"))</f>
        <v/>
      </c>
      <c r="K605" s="62" t="str">
        <f>IF(ISBLANK(Games!B605), "",IF('Prediction Log'!$J605='Prediction Log'!$B605, 'Prediction Log'!$F605, 1-'Prediction Log'!$F605))</f>
        <v/>
      </c>
      <c r="L605" s="28" t="str">
        <f>IF(ISBLANK(Games!$B605), "",Games!I605)</f>
        <v/>
      </c>
      <c r="P605" s="48" t="str">
        <f>IF(ISBLANK('Prediction Log'!$N605), "",'Prediction Log'!$O605-'Prediction Log'!$N605)</f>
        <v/>
      </c>
      <c r="Q605" s="55" t="str">
        <f>IF(ISBLANK('Prediction Log'!$N605), "",IF('Prediction Log'!$M605&lt;&gt;'Prediction Log'!$H605, "Y", IF(AND('Prediction Log'!$M605='Prediction Log'!$H605, ABS((-1*'Prediction Log'!$P605))&gt;ABS('Prediction Log'!$D605)), "Y", IF('Prediction Log'!$D605='Prediction Log'!$P605, "PUSH", "N"))))</f>
        <v/>
      </c>
      <c r="R605" s="56" t="str">
        <f>IF(ISBLANK('Prediction Log'!$M605), "",IF('Prediction Log'!$P605&lt;'Prediction Log'!$D605, "Y", IF('Prediction Log'!$P605='Prediction Log'!$D605, "PUSH", "N")))</f>
        <v/>
      </c>
      <c r="S605" s="56" t="str">
        <f>IF(ISBLANK('Prediction Log'!$M605), "",IF('Prediction Log'!$P605&lt;'Prediction Log'!$E605, "Y", IF('Prediction Log'!$P605='Prediction Log'!$E605, "PUSH", "N")))</f>
        <v/>
      </c>
      <c r="T605" s="66" t="str">
        <f>IF(ISBLANK('Prediction Log'!$M605), "",IF('Prediction Log'!$J605='Prediction Log'!$M605, "Y", "N"))</f>
        <v/>
      </c>
      <c r="U605" s="57" t="str">
        <f>IF(ISBLANK('Prediction Log'!$M605),"",IF('Prediction Log'!$M605='Prediction Log'!$H605, "Y", "N"))</f>
        <v/>
      </c>
      <c r="V605" s="52" t="str">
        <f>IF(ISBLANK('Prediction Log'!$M605), "",IF('Prediction Log'!$H605&lt;&gt;'Prediction Log'!$M605, "Y",IF(AND('Prediction Log'!$D605&gt;0, 'Prediction Log'!$P605&gt;'Prediction Log'!$D605), "Y", IF(AND('Prediction Log'!$D605&lt;0, 'Prediction Log'!$P605&lt;'Prediction Log'!$D605), "Y", IF('Prediction Log'!$P605='Prediction Log'!$D605, "PUSH", "N")))))</f>
        <v/>
      </c>
      <c r="W605" s="53" t="str">
        <f>IF(ISBLANK('Prediction Log'!$M605), "",IF(AND('Prediction Log'!$U605="Y", 'Prediction Log'!$V605="Y"), "Y", "N"))</f>
        <v/>
      </c>
      <c r="X605" s="54" t="str">
        <f>IF(ISBLANK('Prediction Log'!$M605),"",IF('Prediction Log'!$M605='Prediction Log'!$I605, "Y", "N"))</f>
        <v/>
      </c>
      <c r="Y605" s="54" t="str">
        <f>IF(ISBLANK('Prediction Log'!$M605), "", IF('Prediction Log'!$Z605="N", "N", "Y"))</f>
        <v/>
      </c>
      <c r="Z605" s="54" t="str">
        <f>IF(ISBLANK('Prediction Log'!$M605), "",IF('Prediction Log'!$I605&lt;&gt;'Prediction Log'!$M605, "Y",IF(AND('Prediction Log'!$E605&gt;0, 'Prediction Log'!$P605&gt;'Prediction Log'!$E605), "Y", IF(AND('Prediction Log'!$E605&lt;0, 'Prediction Log'!$P605&lt;'Prediction Log'!$E605), "Y", IF('Prediction Log'!$P605='Prediction Log'!$E605, "PUSH", "N")))))</f>
        <v/>
      </c>
      <c r="AA605" s="54" t="str">
        <f>IF(ISBLANK('Prediction Log'!$M605), "",IF(AND('Prediction Log'!$X605="Y", 'Prediction Log'!$Z605="Y"), "Y", "N"))</f>
        <v/>
      </c>
      <c r="AB605" s="53" t="str">
        <f>IF(ISBLANK('Prediction Log'!$M605), "",IF('Prediction Log'!$D605&gt;0, 'Prediction Log'!$P605-'Prediction Log'!$D605, IF('Prediction Log'!$D605&lt;0, -'Prediction Log'!$P605+'Prediction Log'!$D605, "NA")))</f>
        <v/>
      </c>
      <c r="AC605" s="53" t="str">
        <f>IF(ISBLANK('Prediction Log'!$M605), "",ABS('Prediction Log'!$AB605))</f>
        <v/>
      </c>
      <c r="AD605" s="54" t="str">
        <f>IF(ISBLANK('Prediction Log'!$M605), "",IF('Prediction Log'!$E605&gt;0, 'Prediction Log'!$P605-'Prediction Log'!$E605, IF('Prediction Log'!$E605&lt;0, -'Prediction Log'!$P605+'Prediction Log'!$E605, "NA")))</f>
        <v/>
      </c>
      <c r="AE605" s="54" t="str">
        <f>IF(ISBLANK('Prediction Log'!$M605), "",ABS('Prediction Log'!$AD605))</f>
        <v/>
      </c>
    </row>
    <row r="606" spans="1:31" x14ac:dyDescent="0.45">
      <c r="A606" t="str">
        <f>IF(ISBLANK(Games!$B606), "",Games!A606)</f>
        <v/>
      </c>
      <c r="B606" t="str">
        <f>IF(ISBLANK(Games!$B606), "",Games!B606)</f>
        <v/>
      </c>
      <c r="C606" t="str">
        <f>IF(ISBLANK(Games!$B606), "",Games!C606)</f>
        <v/>
      </c>
      <c r="D606" t="str">
        <f>IF(ISBLANK(Games!$B606), "",Games!D606)</f>
        <v/>
      </c>
      <c r="E606" t="str">
        <f>IF(ISBLANK(Games!$B606), "",Games!E606)</f>
        <v/>
      </c>
      <c r="F606" s="30">
        <f>'Calc - Win Probability'!N606</f>
        <v>0</v>
      </c>
      <c r="G606" s="28">
        <f>Games!H606</f>
        <v>0</v>
      </c>
      <c r="H606" s="64" t="str">
        <f>IF(ISBLANK(Games!B606), "", IF('Prediction Log'!$D606&lt;0, 'Prediction Log'!$B606, 'Prediction Log'!$C606))</f>
        <v/>
      </c>
      <c r="I606" s="60" t="str">
        <f>IF(ISBLANK(Games!$B606), "",Games!F606)</f>
        <v/>
      </c>
      <c r="J606" s="60" t="str">
        <f>IF('Prediction Log'!$F606&gt;0.5, 'Prediction Log'!$B606, IF('Prediction Log'!$F606&lt;0.5, 'Prediction Log'!$C606, "PICK"))</f>
        <v/>
      </c>
      <c r="K606" s="62" t="str">
        <f>IF(ISBLANK(Games!B606), "",IF('Prediction Log'!$J606='Prediction Log'!$B606, 'Prediction Log'!$F606, 1-'Prediction Log'!$F606))</f>
        <v/>
      </c>
      <c r="L606" s="28" t="str">
        <f>IF(ISBLANK(Games!$B606), "",Games!I606)</f>
        <v/>
      </c>
      <c r="P606" s="48" t="str">
        <f>IF(ISBLANK('Prediction Log'!$N606), "",'Prediction Log'!$O606-'Prediction Log'!$N606)</f>
        <v/>
      </c>
      <c r="Q606" s="55" t="str">
        <f>IF(ISBLANK('Prediction Log'!$N606), "",IF('Prediction Log'!$M606&lt;&gt;'Prediction Log'!$H606, "Y", IF(AND('Prediction Log'!$M606='Prediction Log'!$H606, ABS((-1*'Prediction Log'!$P606))&gt;ABS('Prediction Log'!$D606)), "Y", IF('Prediction Log'!$D606='Prediction Log'!$P606, "PUSH", "N"))))</f>
        <v/>
      </c>
      <c r="R606" s="56" t="str">
        <f>IF(ISBLANK('Prediction Log'!$M606), "",IF('Prediction Log'!$P606&lt;'Prediction Log'!$D606, "Y", IF('Prediction Log'!$P606='Prediction Log'!$D606, "PUSH", "N")))</f>
        <v/>
      </c>
      <c r="S606" s="56" t="str">
        <f>IF(ISBLANK('Prediction Log'!$M606), "",IF('Prediction Log'!$P606&lt;'Prediction Log'!$E606, "Y", IF('Prediction Log'!$P606='Prediction Log'!$E606, "PUSH", "N")))</f>
        <v/>
      </c>
      <c r="T606" s="66" t="str">
        <f>IF(ISBLANK('Prediction Log'!$M606), "",IF('Prediction Log'!$J606='Prediction Log'!$M606, "Y", "N"))</f>
        <v/>
      </c>
      <c r="U606" s="57" t="str">
        <f>IF(ISBLANK('Prediction Log'!$M606),"",IF('Prediction Log'!$M606='Prediction Log'!$H606, "Y", "N"))</f>
        <v/>
      </c>
      <c r="V606" s="52" t="str">
        <f>IF(ISBLANK('Prediction Log'!$M606), "",IF('Prediction Log'!$H606&lt;&gt;'Prediction Log'!$M606, "Y",IF(AND('Prediction Log'!$D606&gt;0, 'Prediction Log'!$P606&gt;'Prediction Log'!$D606), "Y", IF(AND('Prediction Log'!$D606&lt;0, 'Prediction Log'!$P606&lt;'Prediction Log'!$D606), "Y", IF('Prediction Log'!$P606='Prediction Log'!$D606, "PUSH", "N")))))</f>
        <v/>
      </c>
      <c r="W606" s="53" t="str">
        <f>IF(ISBLANK('Prediction Log'!$M606), "",IF(AND('Prediction Log'!$U606="Y", 'Prediction Log'!$V606="Y"), "Y", "N"))</f>
        <v/>
      </c>
      <c r="X606" s="54" t="str">
        <f>IF(ISBLANK('Prediction Log'!$M606),"",IF('Prediction Log'!$M606='Prediction Log'!$I606, "Y", "N"))</f>
        <v/>
      </c>
      <c r="Y606" s="54" t="str">
        <f>IF(ISBLANK('Prediction Log'!$M606), "", IF('Prediction Log'!$Z606="N", "N", "Y"))</f>
        <v/>
      </c>
      <c r="Z606" s="54" t="str">
        <f>IF(ISBLANK('Prediction Log'!$M606), "",IF('Prediction Log'!$I606&lt;&gt;'Prediction Log'!$M606, "Y",IF(AND('Prediction Log'!$E606&gt;0, 'Prediction Log'!$P606&gt;'Prediction Log'!$E606), "Y", IF(AND('Prediction Log'!$E606&lt;0, 'Prediction Log'!$P606&lt;'Prediction Log'!$E606), "Y", IF('Prediction Log'!$P606='Prediction Log'!$E606, "PUSH", "N")))))</f>
        <v/>
      </c>
      <c r="AA606" s="54" t="str">
        <f>IF(ISBLANK('Prediction Log'!$M606), "",IF(AND('Prediction Log'!$X606="Y", 'Prediction Log'!$Z606="Y"), "Y", "N"))</f>
        <v/>
      </c>
      <c r="AB606" s="53" t="str">
        <f>IF(ISBLANK('Prediction Log'!$M606), "",IF('Prediction Log'!$D606&gt;0, 'Prediction Log'!$P606-'Prediction Log'!$D606, IF('Prediction Log'!$D606&lt;0, -'Prediction Log'!$P606+'Prediction Log'!$D606, "NA")))</f>
        <v/>
      </c>
      <c r="AC606" s="53" t="str">
        <f>IF(ISBLANK('Prediction Log'!$M606), "",ABS('Prediction Log'!$AB606))</f>
        <v/>
      </c>
      <c r="AD606" s="54" t="str">
        <f>IF(ISBLANK('Prediction Log'!$M606), "",IF('Prediction Log'!$E606&gt;0, 'Prediction Log'!$P606-'Prediction Log'!$E606, IF('Prediction Log'!$E606&lt;0, -'Prediction Log'!$P606+'Prediction Log'!$E606, "NA")))</f>
        <v/>
      </c>
      <c r="AE606" s="54" t="str">
        <f>IF(ISBLANK('Prediction Log'!$M606), "",ABS('Prediction Log'!$AD606))</f>
        <v/>
      </c>
    </row>
    <row r="607" spans="1:31" x14ac:dyDescent="0.45">
      <c r="A607" t="str">
        <f>IF(ISBLANK(Games!$B607), "",Games!A607)</f>
        <v/>
      </c>
      <c r="B607" t="str">
        <f>IF(ISBLANK(Games!$B607), "",Games!B607)</f>
        <v/>
      </c>
      <c r="C607" t="str">
        <f>IF(ISBLANK(Games!$B607), "",Games!C607)</f>
        <v/>
      </c>
      <c r="D607" t="str">
        <f>IF(ISBLANK(Games!$B607), "",Games!D607)</f>
        <v/>
      </c>
      <c r="E607" t="str">
        <f>IF(ISBLANK(Games!$B607), "",Games!E607)</f>
        <v/>
      </c>
      <c r="F607" s="30">
        <f>'Calc - Win Probability'!N607</f>
        <v>0</v>
      </c>
      <c r="G607" s="28">
        <f>Games!H607</f>
        <v>0</v>
      </c>
      <c r="H607" s="64" t="str">
        <f>IF(ISBLANK(Games!B607), "", IF('Prediction Log'!$D607&lt;0, 'Prediction Log'!$B607, 'Prediction Log'!$C607))</f>
        <v/>
      </c>
      <c r="I607" s="60" t="str">
        <f>IF(ISBLANK(Games!$B607), "",Games!F607)</f>
        <v/>
      </c>
      <c r="J607" s="60" t="str">
        <f>IF('Prediction Log'!$F607&gt;0.5, 'Prediction Log'!$B607, IF('Prediction Log'!$F607&lt;0.5, 'Prediction Log'!$C607, "PICK"))</f>
        <v/>
      </c>
      <c r="K607" s="62" t="str">
        <f>IF(ISBLANK(Games!B607), "",IF('Prediction Log'!$J607='Prediction Log'!$B607, 'Prediction Log'!$F607, 1-'Prediction Log'!$F607))</f>
        <v/>
      </c>
      <c r="L607" s="28" t="str">
        <f>IF(ISBLANK(Games!$B607), "",Games!I607)</f>
        <v/>
      </c>
      <c r="P607" s="48" t="str">
        <f>IF(ISBLANK('Prediction Log'!$N607), "",'Prediction Log'!$O607-'Prediction Log'!$N607)</f>
        <v/>
      </c>
      <c r="Q607" s="55" t="str">
        <f>IF(ISBLANK('Prediction Log'!$N607), "",IF('Prediction Log'!$M607&lt;&gt;'Prediction Log'!$H607, "Y", IF(AND('Prediction Log'!$M607='Prediction Log'!$H607, ABS((-1*'Prediction Log'!$P607))&gt;ABS('Prediction Log'!$D607)), "Y", IF('Prediction Log'!$D607='Prediction Log'!$P607, "PUSH", "N"))))</f>
        <v/>
      </c>
      <c r="R607" s="56" t="str">
        <f>IF(ISBLANK('Prediction Log'!$M607), "",IF('Prediction Log'!$P607&lt;'Prediction Log'!$D607, "Y", IF('Prediction Log'!$P607='Prediction Log'!$D607, "PUSH", "N")))</f>
        <v/>
      </c>
      <c r="S607" s="56" t="str">
        <f>IF(ISBLANK('Prediction Log'!$M607), "",IF('Prediction Log'!$P607&lt;'Prediction Log'!$E607, "Y", IF('Prediction Log'!$P607='Prediction Log'!$E607, "PUSH", "N")))</f>
        <v/>
      </c>
      <c r="T607" s="66" t="str">
        <f>IF(ISBLANK('Prediction Log'!$M607), "",IF('Prediction Log'!$J607='Prediction Log'!$M607, "Y", "N"))</f>
        <v/>
      </c>
      <c r="U607" s="57" t="str">
        <f>IF(ISBLANK('Prediction Log'!$M607),"",IF('Prediction Log'!$M607='Prediction Log'!$H607, "Y", "N"))</f>
        <v/>
      </c>
      <c r="V607" s="52" t="str">
        <f>IF(ISBLANK('Prediction Log'!$M607), "",IF('Prediction Log'!$H607&lt;&gt;'Prediction Log'!$M607, "Y",IF(AND('Prediction Log'!$D607&gt;0, 'Prediction Log'!$P607&gt;'Prediction Log'!$D607), "Y", IF(AND('Prediction Log'!$D607&lt;0, 'Prediction Log'!$P607&lt;'Prediction Log'!$D607), "Y", IF('Prediction Log'!$P607='Prediction Log'!$D607, "PUSH", "N")))))</f>
        <v/>
      </c>
      <c r="W607" s="53" t="str">
        <f>IF(ISBLANK('Prediction Log'!$M607), "",IF(AND('Prediction Log'!$U607="Y", 'Prediction Log'!$V607="Y"), "Y", "N"))</f>
        <v/>
      </c>
      <c r="X607" s="54" t="str">
        <f>IF(ISBLANK('Prediction Log'!$M607),"",IF('Prediction Log'!$M607='Prediction Log'!$I607, "Y", "N"))</f>
        <v/>
      </c>
      <c r="Y607" s="54" t="str">
        <f>IF(ISBLANK('Prediction Log'!$M607), "", IF('Prediction Log'!$Z607="N", "N", "Y"))</f>
        <v/>
      </c>
      <c r="Z607" s="54" t="str">
        <f>IF(ISBLANK('Prediction Log'!$M607), "",IF('Prediction Log'!$I607&lt;&gt;'Prediction Log'!$M607, "Y",IF(AND('Prediction Log'!$E607&gt;0, 'Prediction Log'!$P607&gt;'Prediction Log'!$E607), "Y", IF(AND('Prediction Log'!$E607&lt;0, 'Prediction Log'!$P607&lt;'Prediction Log'!$E607), "Y", IF('Prediction Log'!$P607='Prediction Log'!$E607, "PUSH", "N")))))</f>
        <v/>
      </c>
      <c r="AA607" s="54" t="str">
        <f>IF(ISBLANK('Prediction Log'!$M607), "",IF(AND('Prediction Log'!$X607="Y", 'Prediction Log'!$Z607="Y"), "Y", "N"))</f>
        <v/>
      </c>
      <c r="AB607" s="53" t="str">
        <f>IF(ISBLANK('Prediction Log'!$M607), "",IF('Prediction Log'!$D607&gt;0, 'Prediction Log'!$P607-'Prediction Log'!$D607, IF('Prediction Log'!$D607&lt;0, -'Prediction Log'!$P607+'Prediction Log'!$D607, "NA")))</f>
        <v/>
      </c>
      <c r="AC607" s="53" t="str">
        <f>IF(ISBLANK('Prediction Log'!$M607), "",ABS('Prediction Log'!$AB607))</f>
        <v/>
      </c>
      <c r="AD607" s="54" t="str">
        <f>IF(ISBLANK('Prediction Log'!$M607), "",IF('Prediction Log'!$E607&gt;0, 'Prediction Log'!$P607-'Prediction Log'!$E607, IF('Prediction Log'!$E607&lt;0, -'Prediction Log'!$P607+'Prediction Log'!$E607, "NA")))</f>
        <v/>
      </c>
      <c r="AE607" s="54" t="str">
        <f>IF(ISBLANK('Prediction Log'!$M607), "",ABS('Prediction Log'!$AD607))</f>
        <v/>
      </c>
    </row>
    <row r="608" spans="1:31" x14ac:dyDescent="0.45">
      <c r="A608" t="str">
        <f>IF(ISBLANK(Games!$B608), "",Games!A608)</f>
        <v/>
      </c>
      <c r="B608" t="str">
        <f>IF(ISBLANK(Games!$B608), "",Games!B608)</f>
        <v/>
      </c>
      <c r="C608" t="str">
        <f>IF(ISBLANK(Games!$B608), "",Games!C608)</f>
        <v/>
      </c>
      <c r="D608" t="str">
        <f>IF(ISBLANK(Games!$B608), "",Games!D608)</f>
        <v/>
      </c>
      <c r="E608" t="str">
        <f>IF(ISBLANK(Games!$B608), "",Games!E608)</f>
        <v/>
      </c>
      <c r="F608" s="30">
        <f>'Calc - Win Probability'!N608</f>
        <v>0</v>
      </c>
      <c r="G608" s="28">
        <f>Games!H608</f>
        <v>0</v>
      </c>
      <c r="H608" s="64" t="str">
        <f>IF(ISBLANK(Games!B608), "", IF('Prediction Log'!$D608&lt;0, 'Prediction Log'!$B608, 'Prediction Log'!$C608))</f>
        <v/>
      </c>
      <c r="I608" s="60" t="str">
        <f>IF(ISBLANK(Games!$B608), "",Games!F608)</f>
        <v/>
      </c>
      <c r="J608" s="60" t="str">
        <f>IF('Prediction Log'!$F608&gt;0.5, 'Prediction Log'!$B608, IF('Prediction Log'!$F608&lt;0.5, 'Prediction Log'!$C608, "PICK"))</f>
        <v/>
      </c>
      <c r="K608" s="62" t="str">
        <f>IF(ISBLANK(Games!B608), "",IF('Prediction Log'!$J608='Prediction Log'!$B608, 'Prediction Log'!$F608, 1-'Prediction Log'!$F608))</f>
        <v/>
      </c>
      <c r="L608" s="28" t="str">
        <f>IF(ISBLANK(Games!$B608), "",Games!I608)</f>
        <v/>
      </c>
      <c r="P608" s="48" t="str">
        <f>IF(ISBLANK('Prediction Log'!$N608), "",'Prediction Log'!$O608-'Prediction Log'!$N608)</f>
        <v/>
      </c>
      <c r="Q608" s="55" t="str">
        <f>IF(ISBLANK('Prediction Log'!$N608), "",IF('Prediction Log'!$M608&lt;&gt;'Prediction Log'!$H608, "Y", IF(AND('Prediction Log'!$M608='Prediction Log'!$H608, ABS((-1*'Prediction Log'!$P608))&gt;ABS('Prediction Log'!$D608)), "Y", IF('Prediction Log'!$D608='Prediction Log'!$P608, "PUSH", "N"))))</f>
        <v/>
      </c>
      <c r="R608" s="56" t="str">
        <f>IF(ISBLANK('Prediction Log'!$M608), "",IF('Prediction Log'!$P608&lt;'Prediction Log'!$D608, "Y", IF('Prediction Log'!$P608='Prediction Log'!$D608, "PUSH", "N")))</f>
        <v/>
      </c>
      <c r="S608" s="56" t="str">
        <f>IF(ISBLANK('Prediction Log'!$M608), "",IF('Prediction Log'!$P608&lt;'Prediction Log'!$E608, "Y", IF('Prediction Log'!$P608='Prediction Log'!$E608, "PUSH", "N")))</f>
        <v/>
      </c>
      <c r="T608" s="66" t="str">
        <f>IF(ISBLANK('Prediction Log'!$M608), "",IF('Prediction Log'!$J608='Prediction Log'!$M608, "Y", "N"))</f>
        <v/>
      </c>
      <c r="U608" s="57" t="str">
        <f>IF(ISBLANK('Prediction Log'!$M608),"",IF('Prediction Log'!$M608='Prediction Log'!$H608, "Y", "N"))</f>
        <v/>
      </c>
      <c r="V608" s="52" t="str">
        <f>IF(ISBLANK('Prediction Log'!$M608), "",IF('Prediction Log'!$H608&lt;&gt;'Prediction Log'!$M608, "Y",IF(AND('Prediction Log'!$D608&gt;0, 'Prediction Log'!$P608&gt;'Prediction Log'!$D608), "Y", IF(AND('Prediction Log'!$D608&lt;0, 'Prediction Log'!$P608&lt;'Prediction Log'!$D608), "Y", IF('Prediction Log'!$P608='Prediction Log'!$D608, "PUSH", "N")))))</f>
        <v/>
      </c>
      <c r="W608" s="53" t="str">
        <f>IF(ISBLANK('Prediction Log'!$M608), "",IF(AND('Prediction Log'!$U608="Y", 'Prediction Log'!$V608="Y"), "Y", "N"))</f>
        <v/>
      </c>
      <c r="X608" s="54" t="str">
        <f>IF(ISBLANK('Prediction Log'!$M608),"",IF('Prediction Log'!$M608='Prediction Log'!$I608, "Y", "N"))</f>
        <v/>
      </c>
      <c r="Y608" s="54" t="str">
        <f>IF(ISBLANK('Prediction Log'!$M608), "", IF('Prediction Log'!$Z608="N", "N", "Y"))</f>
        <v/>
      </c>
      <c r="Z608" s="54" t="str">
        <f>IF(ISBLANK('Prediction Log'!$M608), "",IF('Prediction Log'!$I608&lt;&gt;'Prediction Log'!$M608, "Y",IF(AND('Prediction Log'!$E608&gt;0, 'Prediction Log'!$P608&gt;'Prediction Log'!$E608), "Y", IF(AND('Prediction Log'!$E608&lt;0, 'Prediction Log'!$P608&lt;'Prediction Log'!$E608), "Y", IF('Prediction Log'!$P608='Prediction Log'!$E608, "PUSH", "N")))))</f>
        <v/>
      </c>
      <c r="AA608" s="54" t="str">
        <f>IF(ISBLANK('Prediction Log'!$M608), "",IF(AND('Prediction Log'!$X608="Y", 'Prediction Log'!$Z608="Y"), "Y", "N"))</f>
        <v/>
      </c>
      <c r="AB608" s="53" t="str">
        <f>IF(ISBLANK('Prediction Log'!$M608), "",IF('Prediction Log'!$D608&gt;0, 'Prediction Log'!$P608-'Prediction Log'!$D608, IF('Prediction Log'!$D608&lt;0, -'Prediction Log'!$P608+'Prediction Log'!$D608, "NA")))</f>
        <v/>
      </c>
      <c r="AC608" s="53" t="str">
        <f>IF(ISBLANK('Prediction Log'!$M608), "",ABS('Prediction Log'!$AB608))</f>
        <v/>
      </c>
      <c r="AD608" s="54" t="str">
        <f>IF(ISBLANK('Prediction Log'!$M608), "",IF('Prediction Log'!$E608&gt;0, 'Prediction Log'!$P608-'Prediction Log'!$E608, IF('Prediction Log'!$E608&lt;0, -'Prediction Log'!$P608+'Prediction Log'!$E608, "NA")))</f>
        <v/>
      </c>
      <c r="AE608" s="54" t="str">
        <f>IF(ISBLANK('Prediction Log'!$M608), "",ABS('Prediction Log'!$AD608))</f>
        <v/>
      </c>
    </row>
    <row r="609" spans="1:31" x14ac:dyDescent="0.45">
      <c r="A609" t="str">
        <f>IF(ISBLANK(Games!$B609), "",Games!A609)</f>
        <v/>
      </c>
      <c r="B609" t="str">
        <f>IF(ISBLANK(Games!$B609), "",Games!B609)</f>
        <v/>
      </c>
      <c r="C609" t="str">
        <f>IF(ISBLANK(Games!$B609), "",Games!C609)</f>
        <v/>
      </c>
      <c r="D609" t="str">
        <f>IF(ISBLANK(Games!$B609), "",Games!D609)</f>
        <v/>
      </c>
      <c r="E609" t="str">
        <f>IF(ISBLANK(Games!$B609), "",Games!E609)</f>
        <v/>
      </c>
      <c r="F609" s="30">
        <f>'Calc - Win Probability'!N609</f>
        <v>0</v>
      </c>
      <c r="G609" s="28">
        <f>Games!H609</f>
        <v>0</v>
      </c>
      <c r="H609" s="64" t="str">
        <f>IF(ISBLANK(Games!B609), "", IF('Prediction Log'!$D609&lt;0, 'Prediction Log'!$B609, 'Prediction Log'!$C609))</f>
        <v/>
      </c>
      <c r="I609" s="60" t="str">
        <f>IF(ISBLANK(Games!$B609), "",Games!F609)</f>
        <v/>
      </c>
      <c r="J609" s="60" t="str">
        <f>IF('Prediction Log'!$F609&gt;0.5, 'Prediction Log'!$B609, IF('Prediction Log'!$F609&lt;0.5, 'Prediction Log'!$C609, "PICK"))</f>
        <v/>
      </c>
      <c r="K609" s="62" t="str">
        <f>IF(ISBLANK(Games!B609), "",IF('Prediction Log'!$J609='Prediction Log'!$B609, 'Prediction Log'!$F609, 1-'Prediction Log'!$F609))</f>
        <v/>
      </c>
      <c r="L609" s="28" t="str">
        <f>IF(ISBLANK(Games!$B609), "",Games!I609)</f>
        <v/>
      </c>
      <c r="P609" s="48" t="str">
        <f>IF(ISBLANK('Prediction Log'!$N609), "",'Prediction Log'!$O609-'Prediction Log'!$N609)</f>
        <v/>
      </c>
      <c r="Q609" s="55" t="str">
        <f>IF(ISBLANK('Prediction Log'!$N609), "",IF('Prediction Log'!$M609&lt;&gt;'Prediction Log'!$H609, "Y", IF(AND('Prediction Log'!$M609='Prediction Log'!$H609, ABS((-1*'Prediction Log'!$P609))&gt;ABS('Prediction Log'!$D609)), "Y", IF('Prediction Log'!$D609='Prediction Log'!$P609, "PUSH", "N"))))</f>
        <v/>
      </c>
      <c r="R609" s="56" t="str">
        <f>IF(ISBLANK('Prediction Log'!$M609), "",IF('Prediction Log'!$P609&lt;'Prediction Log'!$D609, "Y", IF('Prediction Log'!$P609='Prediction Log'!$D609, "PUSH", "N")))</f>
        <v/>
      </c>
      <c r="S609" s="56" t="str">
        <f>IF(ISBLANK('Prediction Log'!$M609), "",IF('Prediction Log'!$P609&lt;'Prediction Log'!$E609, "Y", IF('Prediction Log'!$P609='Prediction Log'!$E609, "PUSH", "N")))</f>
        <v/>
      </c>
      <c r="T609" s="66" t="str">
        <f>IF(ISBLANK('Prediction Log'!$M609), "",IF('Prediction Log'!$J609='Prediction Log'!$M609, "Y", "N"))</f>
        <v/>
      </c>
      <c r="U609" s="57" t="str">
        <f>IF(ISBLANK('Prediction Log'!$M609),"",IF('Prediction Log'!$M609='Prediction Log'!$H609, "Y", "N"))</f>
        <v/>
      </c>
      <c r="V609" s="52" t="str">
        <f>IF(ISBLANK('Prediction Log'!$M609), "",IF('Prediction Log'!$H609&lt;&gt;'Prediction Log'!$M609, "Y",IF(AND('Prediction Log'!$D609&gt;0, 'Prediction Log'!$P609&gt;'Prediction Log'!$D609), "Y", IF(AND('Prediction Log'!$D609&lt;0, 'Prediction Log'!$P609&lt;'Prediction Log'!$D609), "Y", IF('Prediction Log'!$P609='Prediction Log'!$D609, "PUSH", "N")))))</f>
        <v/>
      </c>
      <c r="W609" s="53" t="str">
        <f>IF(ISBLANK('Prediction Log'!$M609), "",IF(AND('Prediction Log'!$U609="Y", 'Prediction Log'!$V609="Y"), "Y", "N"))</f>
        <v/>
      </c>
      <c r="X609" s="54" t="str">
        <f>IF(ISBLANK('Prediction Log'!$M609),"",IF('Prediction Log'!$M609='Prediction Log'!$I609, "Y", "N"))</f>
        <v/>
      </c>
      <c r="Y609" s="54" t="str">
        <f>IF(ISBLANK('Prediction Log'!$M609), "", IF('Prediction Log'!$Z609="N", "N", "Y"))</f>
        <v/>
      </c>
      <c r="Z609" s="54" t="str">
        <f>IF(ISBLANK('Prediction Log'!$M609), "",IF('Prediction Log'!$I609&lt;&gt;'Prediction Log'!$M609, "Y",IF(AND('Prediction Log'!$E609&gt;0, 'Prediction Log'!$P609&gt;'Prediction Log'!$E609), "Y", IF(AND('Prediction Log'!$E609&lt;0, 'Prediction Log'!$P609&lt;'Prediction Log'!$E609), "Y", IF('Prediction Log'!$P609='Prediction Log'!$E609, "PUSH", "N")))))</f>
        <v/>
      </c>
      <c r="AA609" s="54" t="str">
        <f>IF(ISBLANK('Prediction Log'!$M609), "",IF(AND('Prediction Log'!$X609="Y", 'Prediction Log'!$Z609="Y"), "Y", "N"))</f>
        <v/>
      </c>
      <c r="AB609" s="53" t="str">
        <f>IF(ISBLANK('Prediction Log'!$M609), "",IF('Prediction Log'!$D609&gt;0, 'Prediction Log'!$P609-'Prediction Log'!$D609, IF('Prediction Log'!$D609&lt;0, -'Prediction Log'!$P609+'Prediction Log'!$D609, "NA")))</f>
        <v/>
      </c>
      <c r="AC609" s="53" t="str">
        <f>IF(ISBLANK('Prediction Log'!$M609), "",ABS('Prediction Log'!$AB609))</f>
        <v/>
      </c>
      <c r="AD609" s="54" t="str">
        <f>IF(ISBLANK('Prediction Log'!$M609), "",IF('Prediction Log'!$E609&gt;0, 'Prediction Log'!$P609-'Prediction Log'!$E609, IF('Prediction Log'!$E609&lt;0, -'Prediction Log'!$P609+'Prediction Log'!$E609, "NA")))</f>
        <v/>
      </c>
      <c r="AE609" s="54" t="str">
        <f>IF(ISBLANK('Prediction Log'!$M609), "",ABS('Prediction Log'!$AD609))</f>
        <v/>
      </c>
    </row>
    <row r="610" spans="1:31" x14ac:dyDescent="0.45">
      <c r="A610" t="str">
        <f>IF(ISBLANK(Games!$B610), "",Games!A610)</f>
        <v/>
      </c>
      <c r="B610" t="str">
        <f>IF(ISBLANK(Games!$B610), "",Games!B610)</f>
        <v/>
      </c>
      <c r="C610" t="str">
        <f>IF(ISBLANK(Games!$B610), "",Games!C610)</f>
        <v/>
      </c>
      <c r="D610" t="str">
        <f>IF(ISBLANK(Games!$B610), "",Games!D610)</f>
        <v/>
      </c>
      <c r="E610" t="str">
        <f>IF(ISBLANK(Games!$B610), "",Games!E610)</f>
        <v/>
      </c>
      <c r="F610" s="30">
        <f>'Calc - Win Probability'!N610</f>
        <v>0</v>
      </c>
      <c r="G610" s="28">
        <f>Games!H610</f>
        <v>0</v>
      </c>
      <c r="H610" s="64" t="str">
        <f>IF(ISBLANK(Games!B610), "", IF('Prediction Log'!$D610&lt;0, 'Prediction Log'!$B610, 'Prediction Log'!$C610))</f>
        <v/>
      </c>
      <c r="I610" s="60" t="str">
        <f>IF(ISBLANK(Games!$B610), "",Games!F610)</f>
        <v/>
      </c>
      <c r="J610" s="60" t="str">
        <f>IF('Prediction Log'!$F610&gt;0.5, 'Prediction Log'!$B610, IF('Prediction Log'!$F610&lt;0.5, 'Prediction Log'!$C610, "PICK"))</f>
        <v/>
      </c>
      <c r="K610" s="62" t="str">
        <f>IF(ISBLANK(Games!B610), "",IF('Prediction Log'!$J610='Prediction Log'!$B610, 'Prediction Log'!$F610, 1-'Prediction Log'!$F610))</f>
        <v/>
      </c>
      <c r="L610" s="28" t="str">
        <f>IF(ISBLANK(Games!$B610), "",Games!I610)</f>
        <v/>
      </c>
      <c r="P610" s="48" t="str">
        <f>IF(ISBLANK('Prediction Log'!$N610), "",'Prediction Log'!$O610-'Prediction Log'!$N610)</f>
        <v/>
      </c>
      <c r="Q610" s="55" t="str">
        <f>IF(ISBLANK('Prediction Log'!$N610), "",IF('Prediction Log'!$M610&lt;&gt;'Prediction Log'!$H610, "Y", IF(AND('Prediction Log'!$M610='Prediction Log'!$H610, ABS((-1*'Prediction Log'!$P610))&gt;ABS('Prediction Log'!$D610)), "Y", IF('Prediction Log'!$D610='Prediction Log'!$P610, "PUSH", "N"))))</f>
        <v/>
      </c>
      <c r="R610" s="56" t="str">
        <f>IF(ISBLANK('Prediction Log'!$M610), "",IF('Prediction Log'!$P610&lt;'Prediction Log'!$D610, "Y", IF('Prediction Log'!$P610='Prediction Log'!$D610, "PUSH", "N")))</f>
        <v/>
      </c>
      <c r="S610" s="56" t="str">
        <f>IF(ISBLANK('Prediction Log'!$M610), "",IF('Prediction Log'!$P610&lt;'Prediction Log'!$E610, "Y", IF('Prediction Log'!$P610='Prediction Log'!$E610, "PUSH", "N")))</f>
        <v/>
      </c>
      <c r="T610" s="66" t="str">
        <f>IF(ISBLANK('Prediction Log'!$M610), "",IF('Prediction Log'!$J610='Prediction Log'!$M610, "Y", "N"))</f>
        <v/>
      </c>
      <c r="U610" s="57" t="str">
        <f>IF(ISBLANK('Prediction Log'!$M610),"",IF('Prediction Log'!$M610='Prediction Log'!$H610, "Y", "N"))</f>
        <v/>
      </c>
      <c r="V610" s="52" t="str">
        <f>IF(ISBLANK('Prediction Log'!$M610), "",IF('Prediction Log'!$H610&lt;&gt;'Prediction Log'!$M610, "Y",IF(AND('Prediction Log'!$D610&gt;0, 'Prediction Log'!$P610&gt;'Prediction Log'!$D610), "Y", IF(AND('Prediction Log'!$D610&lt;0, 'Prediction Log'!$P610&lt;'Prediction Log'!$D610), "Y", IF('Prediction Log'!$P610='Prediction Log'!$D610, "PUSH", "N")))))</f>
        <v/>
      </c>
      <c r="W610" s="53" t="str">
        <f>IF(ISBLANK('Prediction Log'!$M610), "",IF(AND('Prediction Log'!$U610="Y", 'Prediction Log'!$V610="Y"), "Y", "N"))</f>
        <v/>
      </c>
      <c r="X610" s="54" t="str">
        <f>IF(ISBLANK('Prediction Log'!$M610),"",IF('Prediction Log'!$M610='Prediction Log'!$I610, "Y", "N"))</f>
        <v/>
      </c>
      <c r="Y610" s="54" t="str">
        <f>IF(ISBLANK('Prediction Log'!$M610), "", IF('Prediction Log'!$Z610="N", "N", "Y"))</f>
        <v/>
      </c>
      <c r="Z610" s="54" t="str">
        <f>IF(ISBLANK('Prediction Log'!$M610), "",IF('Prediction Log'!$I610&lt;&gt;'Prediction Log'!$M610, "Y",IF(AND('Prediction Log'!$E610&gt;0, 'Prediction Log'!$P610&gt;'Prediction Log'!$E610), "Y", IF(AND('Prediction Log'!$E610&lt;0, 'Prediction Log'!$P610&lt;'Prediction Log'!$E610), "Y", IF('Prediction Log'!$P610='Prediction Log'!$E610, "PUSH", "N")))))</f>
        <v/>
      </c>
      <c r="AA610" s="54" t="str">
        <f>IF(ISBLANK('Prediction Log'!$M610), "",IF(AND('Prediction Log'!$X610="Y", 'Prediction Log'!$Z610="Y"), "Y", "N"))</f>
        <v/>
      </c>
      <c r="AB610" s="53" t="str">
        <f>IF(ISBLANK('Prediction Log'!$M610), "",IF('Prediction Log'!$D610&gt;0, 'Prediction Log'!$P610-'Prediction Log'!$D610, IF('Prediction Log'!$D610&lt;0, -'Prediction Log'!$P610+'Prediction Log'!$D610, "NA")))</f>
        <v/>
      </c>
      <c r="AC610" s="53" t="str">
        <f>IF(ISBLANK('Prediction Log'!$M610), "",ABS('Prediction Log'!$AB610))</f>
        <v/>
      </c>
      <c r="AD610" s="54" t="str">
        <f>IF(ISBLANK('Prediction Log'!$M610), "",IF('Prediction Log'!$E610&gt;0, 'Prediction Log'!$P610-'Prediction Log'!$E610, IF('Prediction Log'!$E610&lt;0, -'Prediction Log'!$P610+'Prediction Log'!$E610, "NA")))</f>
        <v/>
      </c>
      <c r="AE610" s="54" t="str">
        <f>IF(ISBLANK('Prediction Log'!$M610), "",ABS('Prediction Log'!$AD610))</f>
        <v/>
      </c>
    </row>
    <row r="611" spans="1:31" x14ac:dyDescent="0.45">
      <c r="A611" t="str">
        <f>IF(ISBLANK(Games!$B611), "",Games!A611)</f>
        <v/>
      </c>
      <c r="B611" t="str">
        <f>IF(ISBLANK(Games!$B611), "",Games!B611)</f>
        <v/>
      </c>
      <c r="C611" t="str">
        <f>IF(ISBLANK(Games!$B611), "",Games!C611)</f>
        <v/>
      </c>
      <c r="D611" t="str">
        <f>IF(ISBLANK(Games!$B611), "",Games!D611)</f>
        <v/>
      </c>
      <c r="E611" t="str">
        <f>IF(ISBLANK(Games!$B611), "",Games!E611)</f>
        <v/>
      </c>
      <c r="F611" s="30">
        <f>'Calc - Win Probability'!N611</f>
        <v>0</v>
      </c>
      <c r="G611" s="28">
        <f>Games!H611</f>
        <v>0</v>
      </c>
      <c r="H611" s="64" t="str">
        <f>IF(ISBLANK(Games!B611), "", IF('Prediction Log'!$D611&lt;0, 'Prediction Log'!$B611, 'Prediction Log'!$C611))</f>
        <v/>
      </c>
      <c r="I611" s="60" t="str">
        <f>IF(ISBLANK(Games!$B611), "",Games!F611)</f>
        <v/>
      </c>
      <c r="J611" s="60" t="str">
        <f>IF('Prediction Log'!$F611&gt;0.5, 'Prediction Log'!$B611, IF('Prediction Log'!$F611&lt;0.5, 'Prediction Log'!$C611, "PICK"))</f>
        <v/>
      </c>
      <c r="K611" s="62" t="str">
        <f>IF(ISBLANK(Games!B611), "",IF('Prediction Log'!$J611='Prediction Log'!$B611, 'Prediction Log'!$F611, 1-'Prediction Log'!$F611))</f>
        <v/>
      </c>
      <c r="L611" s="28" t="str">
        <f>IF(ISBLANK(Games!$B611), "",Games!I611)</f>
        <v/>
      </c>
      <c r="P611" s="48" t="str">
        <f>IF(ISBLANK('Prediction Log'!$N611), "",'Prediction Log'!$O611-'Prediction Log'!$N611)</f>
        <v/>
      </c>
      <c r="Q611" s="55" t="str">
        <f>IF(ISBLANK('Prediction Log'!$N611), "",IF('Prediction Log'!$M611&lt;&gt;'Prediction Log'!$H611, "Y", IF(AND('Prediction Log'!$M611='Prediction Log'!$H611, ABS((-1*'Prediction Log'!$P611))&gt;ABS('Prediction Log'!$D611)), "Y", IF('Prediction Log'!$D611='Prediction Log'!$P611, "PUSH", "N"))))</f>
        <v/>
      </c>
      <c r="R611" s="56" t="str">
        <f>IF(ISBLANK('Prediction Log'!$M611), "",IF('Prediction Log'!$P611&lt;'Prediction Log'!$D611, "Y", IF('Prediction Log'!$P611='Prediction Log'!$D611, "PUSH", "N")))</f>
        <v/>
      </c>
      <c r="S611" s="56" t="str">
        <f>IF(ISBLANK('Prediction Log'!$M611), "",IF('Prediction Log'!$P611&lt;'Prediction Log'!$E611, "Y", IF('Prediction Log'!$P611='Prediction Log'!$E611, "PUSH", "N")))</f>
        <v/>
      </c>
      <c r="T611" s="66" t="str">
        <f>IF(ISBLANK('Prediction Log'!$M611), "",IF('Prediction Log'!$J611='Prediction Log'!$M611, "Y", "N"))</f>
        <v/>
      </c>
      <c r="U611" s="57" t="str">
        <f>IF(ISBLANK('Prediction Log'!$M611),"",IF('Prediction Log'!$M611='Prediction Log'!$H611, "Y", "N"))</f>
        <v/>
      </c>
      <c r="V611" s="52" t="str">
        <f>IF(ISBLANK('Prediction Log'!$M611), "",IF('Prediction Log'!$H611&lt;&gt;'Prediction Log'!$M611, "Y",IF(AND('Prediction Log'!$D611&gt;0, 'Prediction Log'!$P611&gt;'Prediction Log'!$D611), "Y", IF(AND('Prediction Log'!$D611&lt;0, 'Prediction Log'!$P611&lt;'Prediction Log'!$D611), "Y", IF('Prediction Log'!$P611='Prediction Log'!$D611, "PUSH", "N")))))</f>
        <v/>
      </c>
      <c r="W611" s="53" t="str">
        <f>IF(ISBLANK('Prediction Log'!$M611), "",IF(AND('Prediction Log'!$U611="Y", 'Prediction Log'!$V611="Y"), "Y", "N"))</f>
        <v/>
      </c>
      <c r="X611" s="54" t="str">
        <f>IF(ISBLANK('Prediction Log'!$M611),"",IF('Prediction Log'!$M611='Prediction Log'!$I611, "Y", "N"))</f>
        <v/>
      </c>
      <c r="Y611" s="54" t="str">
        <f>IF(ISBLANK('Prediction Log'!$M611), "", IF('Prediction Log'!$Z611="N", "N", "Y"))</f>
        <v/>
      </c>
      <c r="Z611" s="54" t="str">
        <f>IF(ISBLANK('Prediction Log'!$M611), "",IF('Prediction Log'!$I611&lt;&gt;'Prediction Log'!$M611, "Y",IF(AND('Prediction Log'!$E611&gt;0, 'Prediction Log'!$P611&gt;'Prediction Log'!$E611), "Y", IF(AND('Prediction Log'!$E611&lt;0, 'Prediction Log'!$P611&lt;'Prediction Log'!$E611), "Y", IF('Prediction Log'!$P611='Prediction Log'!$E611, "PUSH", "N")))))</f>
        <v/>
      </c>
      <c r="AA611" s="54" t="str">
        <f>IF(ISBLANK('Prediction Log'!$M611), "",IF(AND('Prediction Log'!$X611="Y", 'Prediction Log'!$Z611="Y"), "Y", "N"))</f>
        <v/>
      </c>
      <c r="AB611" s="53" t="str">
        <f>IF(ISBLANK('Prediction Log'!$M611), "",IF('Prediction Log'!$D611&gt;0, 'Prediction Log'!$P611-'Prediction Log'!$D611, IF('Prediction Log'!$D611&lt;0, -'Prediction Log'!$P611+'Prediction Log'!$D611, "NA")))</f>
        <v/>
      </c>
      <c r="AC611" s="53" t="str">
        <f>IF(ISBLANK('Prediction Log'!$M611), "",ABS('Prediction Log'!$AB611))</f>
        <v/>
      </c>
      <c r="AD611" s="54" t="str">
        <f>IF(ISBLANK('Prediction Log'!$M611), "",IF('Prediction Log'!$E611&gt;0, 'Prediction Log'!$P611-'Prediction Log'!$E611, IF('Prediction Log'!$E611&lt;0, -'Prediction Log'!$P611+'Prediction Log'!$E611, "NA")))</f>
        <v/>
      </c>
      <c r="AE611" s="54" t="str">
        <f>IF(ISBLANK('Prediction Log'!$M611), "",ABS('Prediction Log'!$AD611))</f>
        <v/>
      </c>
    </row>
    <row r="612" spans="1:31" x14ac:dyDescent="0.45">
      <c r="A612" t="str">
        <f>IF(ISBLANK(Games!$B612), "",Games!A612)</f>
        <v/>
      </c>
      <c r="B612" t="str">
        <f>IF(ISBLANK(Games!$B612), "",Games!B612)</f>
        <v/>
      </c>
      <c r="C612" t="str">
        <f>IF(ISBLANK(Games!$B612), "",Games!C612)</f>
        <v/>
      </c>
      <c r="D612" t="str">
        <f>IF(ISBLANK(Games!$B612), "",Games!D612)</f>
        <v/>
      </c>
      <c r="E612" t="str">
        <f>IF(ISBLANK(Games!$B612), "",Games!E612)</f>
        <v/>
      </c>
      <c r="F612" s="30">
        <f>'Calc - Win Probability'!N612</f>
        <v>0</v>
      </c>
      <c r="G612" s="28">
        <f>Games!H612</f>
        <v>0</v>
      </c>
      <c r="H612" s="64" t="str">
        <f>IF(ISBLANK(Games!B612), "", IF('Prediction Log'!$D612&lt;0, 'Prediction Log'!$B612, 'Prediction Log'!$C612))</f>
        <v/>
      </c>
      <c r="I612" s="60" t="str">
        <f>IF(ISBLANK(Games!$B612), "",Games!F612)</f>
        <v/>
      </c>
      <c r="J612" s="60" t="str">
        <f>IF('Prediction Log'!$F612&gt;0.5, 'Prediction Log'!$B612, IF('Prediction Log'!$F612&lt;0.5, 'Prediction Log'!$C612, "PICK"))</f>
        <v/>
      </c>
      <c r="K612" s="62" t="str">
        <f>IF(ISBLANK(Games!B612), "",IF('Prediction Log'!$J612='Prediction Log'!$B612, 'Prediction Log'!$F612, 1-'Prediction Log'!$F612))</f>
        <v/>
      </c>
      <c r="L612" s="28" t="str">
        <f>IF(ISBLANK(Games!$B612), "",Games!I612)</f>
        <v/>
      </c>
      <c r="P612" s="48" t="str">
        <f>IF(ISBLANK('Prediction Log'!$N612), "",'Prediction Log'!$O612-'Prediction Log'!$N612)</f>
        <v/>
      </c>
      <c r="Q612" s="55" t="str">
        <f>IF(ISBLANK('Prediction Log'!$N612), "",IF('Prediction Log'!$M612&lt;&gt;'Prediction Log'!$H612, "Y", IF(AND('Prediction Log'!$M612='Prediction Log'!$H612, ABS((-1*'Prediction Log'!$P612))&gt;ABS('Prediction Log'!$D612)), "Y", IF('Prediction Log'!$D612='Prediction Log'!$P612, "PUSH", "N"))))</f>
        <v/>
      </c>
      <c r="R612" s="56" t="str">
        <f>IF(ISBLANK('Prediction Log'!$M612), "",IF('Prediction Log'!$P612&lt;'Prediction Log'!$D612, "Y", IF('Prediction Log'!$P612='Prediction Log'!$D612, "PUSH", "N")))</f>
        <v/>
      </c>
      <c r="S612" s="56" t="str">
        <f>IF(ISBLANK('Prediction Log'!$M612), "",IF('Prediction Log'!$P612&lt;'Prediction Log'!$E612, "Y", IF('Prediction Log'!$P612='Prediction Log'!$E612, "PUSH", "N")))</f>
        <v/>
      </c>
      <c r="T612" s="66" t="str">
        <f>IF(ISBLANK('Prediction Log'!$M612), "",IF('Prediction Log'!$J612='Prediction Log'!$M612, "Y", "N"))</f>
        <v/>
      </c>
      <c r="U612" s="57" t="str">
        <f>IF(ISBLANK('Prediction Log'!$M612),"",IF('Prediction Log'!$M612='Prediction Log'!$H612, "Y", "N"))</f>
        <v/>
      </c>
      <c r="V612" s="52" t="str">
        <f>IF(ISBLANK('Prediction Log'!$M612), "",IF('Prediction Log'!$H612&lt;&gt;'Prediction Log'!$M612, "Y",IF(AND('Prediction Log'!$D612&gt;0, 'Prediction Log'!$P612&gt;'Prediction Log'!$D612), "Y", IF(AND('Prediction Log'!$D612&lt;0, 'Prediction Log'!$P612&lt;'Prediction Log'!$D612), "Y", IF('Prediction Log'!$P612='Prediction Log'!$D612, "PUSH", "N")))))</f>
        <v/>
      </c>
      <c r="W612" s="53" t="str">
        <f>IF(ISBLANK('Prediction Log'!$M612), "",IF(AND('Prediction Log'!$U612="Y", 'Prediction Log'!$V612="Y"), "Y", "N"))</f>
        <v/>
      </c>
      <c r="X612" s="54" t="str">
        <f>IF(ISBLANK('Prediction Log'!$M612),"",IF('Prediction Log'!$M612='Prediction Log'!$I612, "Y", "N"))</f>
        <v/>
      </c>
      <c r="Y612" s="54" t="str">
        <f>IF(ISBLANK('Prediction Log'!$M612), "", IF('Prediction Log'!$Z612="N", "N", "Y"))</f>
        <v/>
      </c>
      <c r="Z612" s="54" t="str">
        <f>IF(ISBLANK('Prediction Log'!$M612), "",IF('Prediction Log'!$I612&lt;&gt;'Prediction Log'!$M612, "Y",IF(AND('Prediction Log'!$E612&gt;0, 'Prediction Log'!$P612&gt;'Prediction Log'!$E612), "Y", IF(AND('Prediction Log'!$E612&lt;0, 'Prediction Log'!$P612&lt;'Prediction Log'!$E612), "Y", IF('Prediction Log'!$P612='Prediction Log'!$E612, "PUSH", "N")))))</f>
        <v/>
      </c>
      <c r="AA612" s="54" t="str">
        <f>IF(ISBLANK('Prediction Log'!$M612), "",IF(AND('Prediction Log'!$X612="Y", 'Prediction Log'!$Z612="Y"), "Y", "N"))</f>
        <v/>
      </c>
      <c r="AB612" s="53" t="str">
        <f>IF(ISBLANK('Prediction Log'!$M612), "",IF('Prediction Log'!$D612&gt;0, 'Prediction Log'!$P612-'Prediction Log'!$D612, IF('Prediction Log'!$D612&lt;0, -'Prediction Log'!$P612+'Prediction Log'!$D612, "NA")))</f>
        <v/>
      </c>
      <c r="AC612" s="53" t="str">
        <f>IF(ISBLANK('Prediction Log'!$M612), "",ABS('Prediction Log'!$AB612))</f>
        <v/>
      </c>
      <c r="AD612" s="54" t="str">
        <f>IF(ISBLANK('Prediction Log'!$M612), "",IF('Prediction Log'!$E612&gt;0, 'Prediction Log'!$P612-'Prediction Log'!$E612, IF('Prediction Log'!$E612&lt;0, -'Prediction Log'!$P612+'Prediction Log'!$E612, "NA")))</f>
        <v/>
      </c>
      <c r="AE612" s="54" t="str">
        <f>IF(ISBLANK('Prediction Log'!$M612), "",ABS('Prediction Log'!$AD612))</f>
        <v/>
      </c>
    </row>
    <row r="613" spans="1:31" x14ac:dyDescent="0.45">
      <c r="A613" t="str">
        <f>IF(ISBLANK(Games!$B613), "",Games!A613)</f>
        <v/>
      </c>
      <c r="B613" t="str">
        <f>IF(ISBLANK(Games!$B613), "",Games!B613)</f>
        <v/>
      </c>
      <c r="C613" t="str">
        <f>IF(ISBLANK(Games!$B613), "",Games!C613)</f>
        <v/>
      </c>
      <c r="D613" t="str">
        <f>IF(ISBLANK(Games!$B613), "",Games!D613)</f>
        <v/>
      </c>
      <c r="E613" t="str">
        <f>IF(ISBLANK(Games!$B613), "",Games!E613)</f>
        <v/>
      </c>
      <c r="F613" s="30">
        <f>'Calc - Win Probability'!N613</f>
        <v>0</v>
      </c>
      <c r="G613" s="28">
        <f>Games!H613</f>
        <v>0</v>
      </c>
      <c r="H613" s="64" t="str">
        <f>IF(ISBLANK(Games!B613), "", IF('Prediction Log'!$D613&lt;0, 'Prediction Log'!$B613, 'Prediction Log'!$C613))</f>
        <v/>
      </c>
      <c r="I613" s="60" t="str">
        <f>IF(ISBLANK(Games!$B613), "",Games!F613)</f>
        <v/>
      </c>
      <c r="J613" s="60" t="str">
        <f>IF('Prediction Log'!$F613&gt;0.5, 'Prediction Log'!$B613, IF('Prediction Log'!$F613&lt;0.5, 'Prediction Log'!$C613, "PICK"))</f>
        <v/>
      </c>
      <c r="K613" s="62" t="str">
        <f>IF(ISBLANK(Games!B613), "",IF('Prediction Log'!$J613='Prediction Log'!$B613, 'Prediction Log'!$F613, 1-'Prediction Log'!$F613))</f>
        <v/>
      </c>
      <c r="L613" s="28" t="str">
        <f>IF(ISBLANK(Games!$B613), "",Games!I613)</f>
        <v/>
      </c>
      <c r="P613" s="48" t="str">
        <f>IF(ISBLANK('Prediction Log'!$N613), "",'Prediction Log'!$O613-'Prediction Log'!$N613)</f>
        <v/>
      </c>
      <c r="Q613" s="55" t="str">
        <f>IF(ISBLANK('Prediction Log'!$N613), "",IF('Prediction Log'!$M613&lt;&gt;'Prediction Log'!$H613, "Y", IF(AND('Prediction Log'!$M613='Prediction Log'!$H613, ABS((-1*'Prediction Log'!$P613))&gt;ABS('Prediction Log'!$D613)), "Y", IF('Prediction Log'!$D613='Prediction Log'!$P613, "PUSH", "N"))))</f>
        <v/>
      </c>
      <c r="R613" s="56" t="str">
        <f>IF(ISBLANK('Prediction Log'!$M613), "",IF('Prediction Log'!$P613&lt;'Prediction Log'!$D613, "Y", IF('Prediction Log'!$P613='Prediction Log'!$D613, "PUSH", "N")))</f>
        <v/>
      </c>
      <c r="S613" s="56" t="str">
        <f>IF(ISBLANK('Prediction Log'!$M613), "",IF('Prediction Log'!$P613&lt;'Prediction Log'!$E613, "Y", IF('Prediction Log'!$P613='Prediction Log'!$E613, "PUSH", "N")))</f>
        <v/>
      </c>
      <c r="T613" s="66" t="str">
        <f>IF(ISBLANK('Prediction Log'!$M613), "",IF('Prediction Log'!$J613='Prediction Log'!$M613, "Y", "N"))</f>
        <v/>
      </c>
      <c r="U613" s="57" t="str">
        <f>IF(ISBLANK('Prediction Log'!$M613),"",IF('Prediction Log'!$M613='Prediction Log'!$H613, "Y", "N"))</f>
        <v/>
      </c>
      <c r="V613" s="52" t="str">
        <f>IF(ISBLANK('Prediction Log'!$M613), "",IF('Prediction Log'!$H613&lt;&gt;'Prediction Log'!$M613, "Y",IF(AND('Prediction Log'!$D613&gt;0, 'Prediction Log'!$P613&gt;'Prediction Log'!$D613), "Y", IF(AND('Prediction Log'!$D613&lt;0, 'Prediction Log'!$P613&lt;'Prediction Log'!$D613), "Y", IF('Prediction Log'!$P613='Prediction Log'!$D613, "PUSH", "N")))))</f>
        <v/>
      </c>
      <c r="W613" s="53" t="str">
        <f>IF(ISBLANK('Prediction Log'!$M613), "",IF(AND('Prediction Log'!$U613="Y", 'Prediction Log'!$V613="Y"), "Y", "N"))</f>
        <v/>
      </c>
      <c r="X613" s="54" t="str">
        <f>IF(ISBLANK('Prediction Log'!$M613),"",IF('Prediction Log'!$M613='Prediction Log'!$I613, "Y", "N"))</f>
        <v/>
      </c>
      <c r="Y613" s="54" t="str">
        <f>IF(ISBLANK('Prediction Log'!$M613), "", IF('Prediction Log'!$Z613="N", "N", "Y"))</f>
        <v/>
      </c>
      <c r="Z613" s="54" t="str">
        <f>IF(ISBLANK('Prediction Log'!$M613), "",IF('Prediction Log'!$I613&lt;&gt;'Prediction Log'!$M613, "Y",IF(AND('Prediction Log'!$E613&gt;0, 'Prediction Log'!$P613&gt;'Prediction Log'!$E613), "Y", IF(AND('Prediction Log'!$E613&lt;0, 'Prediction Log'!$P613&lt;'Prediction Log'!$E613), "Y", IF('Prediction Log'!$P613='Prediction Log'!$E613, "PUSH", "N")))))</f>
        <v/>
      </c>
      <c r="AA613" s="54" t="str">
        <f>IF(ISBLANK('Prediction Log'!$M613), "",IF(AND('Prediction Log'!$X613="Y", 'Prediction Log'!$Z613="Y"), "Y", "N"))</f>
        <v/>
      </c>
      <c r="AB613" s="53" t="str">
        <f>IF(ISBLANK('Prediction Log'!$M613), "",IF('Prediction Log'!$D613&gt;0, 'Prediction Log'!$P613-'Prediction Log'!$D613, IF('Prediction Log'!$D613&lt;0, -'Prediction Log'!$P613+'Prediction Log'!$D613, "NA")))</f>
        <v/>
      </c>
      <c r="AC613" s="53" t="str">
        <f>IF(ISBLANK('Prediction Log'!$M613), "",ABS('Prediction Log'!$AB613))</f>
        <v/>
      </c>
      <c r="AD613" s="54" t="str">
        <f>IF(ISBLANK('Prediction Log'!$M613), "",IF('Prediction Log'!$E613&gt;0, 'Prediction Log'!$P613-'Prediction Log'!$E613, IF('Prediction Log'!$E613&lt;0, -'Prediction Log'!$P613+'Prediction Log'!$E613, "NA")))</f>
        <v/>
      </c>
      <c r="AE613" s="54" t="str">
        <f>IF(ISBLANK('Prediction Log'!$M613), "",ABS('Prediction Log'!$AD613))</f>
        <v/>
      </c>
    </row>
    <row r="614" spans="1:31" x14ac:dyDescent="0.45">
      <c r="A614" t="str">
        <f>IF(ISBLANK(Games!$B614), "",Games!A614)</f>
        <v/>
      </c>
      <c r="B614" t="str">
        <f>IF(ISBLANK(Games!$B614), "",Games!B614)</f>
        <v/>
      </c>
      <c r="C614" t="str">
        <f>IF(ISBLANK(Games!$B614), "",Games!C614)</f>
        <v/>
      </c>
      <c r="D614" t="str">
        <f>IF(ISBLANK(Games!$B614), "",Games!D614)</f>
        <v/>
      </c>
      <c r="E614" t="str">
        <f>IF(ISBLANK(Games!$B614), "",Games!E614)</f>
        <v/>
      </c>
      <c r="F614" s="30">
        <f>'Calc - Win Probability'!N614</f>
        <v>0</v>
      </c>
      <c r="G614" s="28">
        <f>Games!H614</f>
        <v>0</v>
      </c>
      <c r="H614" s="64" t="str">
        <f>IF(ISBLANK(Games!B614), "", IF('Prediction Log'!$D614&lt;0, 'Prediction Log'!$B614, 'Prediction Log'!$C614))</f>
        <v/>
      </c>
      <c r="I614" s="60" t="str">
        <f>IF(ISBLANK(Games!$B614), "",Games!F614)</f>
        <v/>
      </c>
      <c r="J614" s="60" t="str">
        <f>IF('Prediction Log'!$F614&gt;0.5, 'Prediction Log'!$B614, IF('Prediction Log'!$F614&lt;0.5, 'Prediction Log'!$C614, "PICK"))</f>
        <v/>
      </c>
      <c r="K614" s="62" t="str">
        <f>IF(ISBLANK(Games!B614), "",IF('Prediction Log'!$J614='Prediction Log'!$B614, 'Prediction Log'!$F614, 1-'Prediction Log'!$F614))</f>
        <v/>
      </c>
      <c r="L614" s="28" t="str">
        <f>IF(ISBLANK(Games!$B614), "",Games!I614)</f>
        <v/>
      </c>
      <c r="P614" s="48" t="str">
        <f>IF(ISBLANK('Prediction Log'!$N614), "",'Prediction Log'!$O614-'Prediction Log'!$N614)</f>
        <v/>
      </c>
      <c r="Q614" s="55" t="str">
        <f>IF(ISBLANK('Prediction Log'!$N614), "",IF('Prediction Log'!$M614&lt;&gt;'Prediction Log'!$H614, "Y", IF(AND('Prediction Log'!$M614='Prediction Log'!$H614, ABS((-1*'Prediction Log'!$P614))&gt;ABS('Prediction Log'!$D614)), "Y", IF('Prediction Log'!$D614='Prediction Log'!$P614, "PUSH", "N"))))</f>
        <v/>
      </c>
      <c r="R614" s="56" t="str">
        <f>IF(ISBLANK('Prediction Log'!$M614), "",IF('Prediction Log'!$P614&lt;'Prediction Log'!$D614, "Y", IF('Prediction Log'!$P614='Prediction Log'!$D614, "PUSH", "N")))</f>
        <v/>
      </c>
      <c r="S614" s="56" t="str">
        <f>IF(ISBLANK('Prediction Log'!$M614), "",IF('Prediction Log'!$P614&lt;'Prediction Log'!$E614, "Y", IF('Prediction Log'!$P614='Prediction Log'!$E614, "PUSH", "N")))</f>
        <v/>
      </c>
      <c r="T614" s="66" t="str">
        <f>IF(ISBLANK('Prediction Log'!$M614), "",IF('Prediction Log'!$J614='Prediction Log'!$M614, "Y", "N"))</f>
        <v/>
      </c>
      <c r="U614" s="57" t="str">
        <f>IF(ISBLANK('Prediction Log'!$M614),"",IF('Prediction Log'!$M614='Prediction Log'!$H614, "Y", "N"))</f>
        <v/>
      </c>
      <c r="V614" s="52" t="str">
        <f>IF(ISBLANK('Prediction Log'!$M614), "",IF('Prediction Log'!$H614&lt;&gt;'Prediction Log'!$M614, "Y",IF(AND('Prediction Log'!$D614&gt;0, 'Prediction Log'!$P614&gt;'Prediction Log'!$D614), "Y", IF(AND('Prediction Log'!$D614&lt;0, 'Prediction Log'!$P614&lt;'Prediction Log'!$D614), "Y", IF('Prediction Log'!$P614='Prediction Log'!$D614, "PUSH", "N")))))</f>
        <v/>
      </c>
      <c r="W614" s="53" t="str">
        <f>IF(ISBLANK('Prediction Log'!$M614), "",IF(AND('Prediction Log'!$U614="Y", 'Prediction Log'!$V614="Y"), "Y", "N"))</f>
        <v/>
      </c>
      <c r="X614" s="54" t="str">
        <f>IF(ISBLANK('Prediction Log'!$M614),"",IF('Prediction Log'!$M614='Prediction Log'!$I614, "Y", "N"))</f>
        <v/>
      </c>
      <c r="Y614" s="54" t="str">
        <f>IF(ISBLANK('Prediction Log'!$M614), "", IF('Prediction Log'!$Z614="N", "N", "Y"))</f>
        <v/>
      </c>
      <c r="Z614" s="54" t="str">
        <f>IF(ISBLANK('Prediction Log'!$M614), "",IF('Prediction Log'!$I614&lt;&gt;'Prediction Log'!$M614, "Y",IF(AND('Prediction Log'!$E614&gt;0, 'Prediction Log'!$P614&gt;'Prediction Log'!$E614), "Y", IF(AND('Prediction Log'!$E614&lt;0, 'Prediction Log'!$P614&lt;'Prediction Log'!$E614), "Y", IF('Prediction Log'!$P614='Prediction Log'!$E614, "PUSH", "N")))))</f>
        <v/>
      </c>
      <c r="AA614" s="54" t="str">
        <f>IF(ISBLANK('Prediction Log'!$M614), "",IF(AND('Prediction Log'!$X614="Y", 'Prediction Log'!$Z614="Y"), "Y", "N"))</f>
        <v/>
      </c>
      <c r="AB614" s="53" t="str">
        <f>IF(ISBLANK('Prediction Log'!$M614), "",IF('Prediction Log'!$D614&gt;0, 'Prediction Log'!$P614-'Prediction Log'!$D614, IF('Prediction Log'!$D614&lt;0, -'Prediction Log'!$P614+'Prediction Log'!$D614, "NA")))</f>
        <v/>
      </c>
      <c r="AC614" s="53" t="str">
        <f>IF(ISBLANK('Prediction Log'!$M614), "",ABS('Prediction Log'!$AB614))</f>
        <v/>
      </c>
      <c r="AD614" s="54" t="str">
        <f>IF(ISBLANK('Prediction Log'!$M614), "",IF('Prediction Log'!$E614&gt;0, 'Prediction Log'!$P614-'Prediction Log'!$E614, IF('Prediction Log'!$E614&lt;0, -'Prediction Log'!$P614+'Prediction Log'!$E614, "NA")))</f>
        <v/>
      </c>
      <c r="AE614" s="54" t="str">
        <f>IF(ISBLANK('Prediction Log'!$M614), "",ABS('Prediction Log'!$AD614))</f>
        <v/>
      </c>
    </row>
    <row r="615" spans="1:31" x14ac:dyDescent="0.45">
      <c r="A615" t="str">
        <f>IF(ISBLANK(Games!$B615), "",Games!A615)</f>
        <v/>
      </c>
      <c r="B615" t="str">
        <f>IF(ISBLANK(Games!$B615), "",Games!B615)</f>
        <v/>
      </c>
      <c r="C615" t="str">
        <f>IF(ISBLANK(Games!$B615), "",Games!C615)</f>
        <v/>
      </c>
      <c r="D615" t="str">
        <f>IF(ISBLANK(Games!$B615), "",Games!D615)</f>
        <v/>
      </c>
      <c r="E615" t="str">
        <f>IF(ISBLANK(Games!$B615), "",Games!E615)</f>
        <v/>
      </c>
      <c r="F615" s="30">
        <f>'Calc - Win Probability'!N615</f>
        <v>0</v>
      </c>
      <c r="G615" s="28">
        <f>Games!H615</f>
        <v>0</v>
      </c>
      <c r="H615" s="64" t="str">
        <f>IF(ISBLANK(Games!B615), "", IF('Prediction Log'!$D615&lt;0, 'Prediction Log'!$B615, 'Prediction Log'!$C615))</f>
        <v/>
      </c>
      <c r="I615" s="60" t="str">
        <f>IF(ISBLANK(Games!$B615), "",Games!F615)</f>
        <v/>
      </c>
      <c r="J615" s="60" t="str">
        <f>IF('Prediction Log'!$F615&gt;0.5, 'Prediction Log'!$B615, IF('Prediction Log'!$F615&lt;0.5, 'Prediction Log'!$C615, "PICK"))</f>
        <v/>
      </c>
      <c r="K615" s="62" t="str">
        <f>IF(ISBLANK(Games!B615), "",IF('Prediction Log'!$J615='Prediction Log'!$B615, 'Prediction Log'!$F615, 1-'Prediction Log'!$F615))</f>
        <v/>
      </c>
      <c r="L615" s="28" t="str">
        <f>IF(ISBLANK(Games!$B615), "",Games!I615)</f>
        <v/>
      </c>
      <c r="P615" s="48" t="str">
        <f>IF(ISBLANK('Prediction Log'!$N615), "",'Prediction Log'!$O615-'Prediction Log'!$N615)</f>
        <v/>
      </c>
      <c r="Q615" s="55" t="str">
        <f>IF(ISBLANK('Prediction Log'!$N615), "",IF('Prediction Log'!$M615&lt;&gt;'Prediction Log'!$H615, "Y", IF(AND('Prediction Log'!$M615='Prediction Log'!$H615, ABS((-1*'Prediction Log'!$P615))&gt;ABS('Prediction Log'!$D615)), "Y", IF('Prediction Log'!$D615='Prediction Log'!$P615, "PUSH", "N"))))</f>
        <v/>
      </c>
      <c r="R615" s="56" t="str">
        <f>IF(ISBLANK('Prediction Log'!$M615), "",IF('Prediction Log'!$P615&lt;'Prediction Log'!$D615, "Y", IF('Prediction Log'!$P615='Prediction Log'!$D615, "PUSH", "N")))</f>
        <v/>
      </c>
      <c r="S615" s="56" t="str">
        <f>IF(ISBLANK('Prediction Log'!$M615), "",IF('Prediction Log'!$P615&lt;'Prediction Log'!$E615, "Y", IF('Prediction Log'!$P615='Prediction Log'!$E615, "PUSH", "N")))</f>
        <v/>
      </c>
      <c r="T615" s="66" t="str">
        <f>IF(ISBLANK('Prediction Log'!$M615), "",IF('Prediction Log'!$J615='Prediction Log'!$M615, "Y", "N"))</f>
        <v/>
      </c>
      <c r="U615" s="57" t="str">
        <f>IF(ISBLANK('Prediction Log'!$M615),"",IF('Prediction Log'!$M615='Prediction Log'!$H615, "Y", "N"))</f>
        <v/>
      </c>
      <c r="V615" s="52" t="str">
        <f>IF(ISBLANK('Prediction Log'!$M615), "",IF('Prediction Log'!$H615&lt;&gt;'Prediction Log'!$M615, "Y",IF(AND('Prediction Log'!$D615&gt;0, 'Prediction Log'!$P615&gt;'Prediction Log'!$D615), "Y", IF(AND('Prediction Log'!$D615&lt;0, 'Prediction Log'!$P615&lt;'Prediction Log'!$D615), "Y", IF('Prediction Log'!$P615='Prediction Log'!$D615, "PUSH", "N")))))</f>
        <v/>
      </c>
      <c r="W615" s="53" t="str">
        <f>IF(ISBLANK('Prediction Log'!$M615), "",IF(AND('Prediction Log'!$U615="Y", 'Prediction Log'!$V615="Y"), "Y", "N"))</f>
        <v/>
      </c>
      <c r="X615" s="54" t="str">
        <f>IF(ISBLANK('Prediction Log'!$M615),"",IF('Prediction Log'!$M615='Prediction Log'!$I615, "Y", "N"))</f>
        <v/>
      </c>
      <c r="Y615" s="54" t="str">
        <f>IF(ISBLANK('Prediction Log'!$M615), "", IF('Prediction Log'!$Z615="N", "N", "Y"))</f>
        <v/>
      </c>
      <c r="Z615" s="54" t="str">
        <f>IF(ISBLANK('Prediction Log'!$M615), "",IF('Prediction Log'!$I615&lt;&gt;'Prediction Log'!$M615, "Y",IF(AND('Prediction Log'!$E615&gt;0, 'Prediction Log'!$P615&gt;'Prediction Log'!$E615), "Y", IF(AND('Prediction Log'!$E615&lt;0, 'Prediction Log'!$P615&lt;'Prediction Log'!$E615), "Y", IF('Prediction Log'!$P615='Prediction Log'!$E615, "PUSH", "N")))))</f>
        <v/>
      </c>
      <c r="AA615" s="54" t="str">
        <f>IF(ISBLANK('Prediction Log'!$M615), "",IF(AND('Prediction Log'!$X615="Y", 'Prediction Log'!$Z615="Y"), "Y", "N"))</f>
        <v/>
      </c>
      <c r="AB615" s="53" t="str">
        <f>IF(ISBLANK('Prediction Log'!$M615), "",IF('Prediction Log'!$D615&gt;0, 'Prediction Log'!$P615-'Prediction Log'!$D615, IF('Prediction Log'!$D615&lt;0, -'Prediction Log'!$P615+'Prediction Log'!$D615, "NA")))</f>
        <v/>
      </c>
      <c r="AC615" s="53" t="str">
        <f>IF(ISBLANK('Prediction Log'!$M615), "",ABS('Prediction Log'!$AB615))</f>
        <v/>
      </c>
      <c r="AD615" s="54" t="str">
        <f>IF(ISBLANK('Prediction Log'!$M615), "",IF('Prediction Log'!$E615&gt;0, 'Prediction Log'!$P615-'Prediction Log'!$E615, IF('Prediction Log'!$E615&lt;0, -'Prediction Log'!$P615+'Prediction Log'!$E615, "NA")))</f>
        <v/>
      </c>
      <c r="AE615" s="54" t="str">
        <f>IF(ISBLANK('Prediction Log'!$M615), "",ABS('Prediction Log'!$AD615))</f>
        <v/>
      </c>
    </row>
    <row r="616" spans="1:31" x14ac:dyDescent="0.45">
      <c r="A616" t="str">
        <f>IF(ISBLANK(Games!$B616), "",Games!A616)</f>
        <v/>
      </c>
      <c r="B616" t="str">
        <f>IF(ISBLANK(Games!$B616), "",Games!B616)</f>
        <v/>
      </c>
      <c r="C616" t="str">
        <f>IF(ISBLANK(Games!$B616), "",Games!C616)</f>
        <v/>
      </c>
      <c r="D616" t="str">
        <f>IF(ISBLANK(Games!$B616), "",Games!D616)</f>
        <v/>
      </c>
      <c r="E616" t="str">
        <f>IF(ISBLANK(Games!$B616), "",Games!E616)</f>
        <v/>
      </c>
      <c r="F616" s="30">
        <f>'Calc - Win Probability'!N616</f>
        <v>0</v>
      </c>
      <c r="G616" s="28">
        <f>Games!H616</f>
        <v>0</v>
      </c>
      <c r="H616" s="64" t="str">
        <f>IF(ISBLANK(Games!B616), "", IF('Prediction Log'!$D616&lt;0, 'Prediction Log'!$B616, 'Prediction Log'!$C616))</f>
        <v/>
      </c>
      <c r="I616" s="60" t="str">
        <f>IF(ISBLANK(Games!$B616), "",Games!F616)</f>
        <v/>
      </c>
      <c r="J616" s="60" t="str">
        <f>IF('Prediction Log'!$F616&gt;0.5, 'Prediction Log'!$B616, IF('Prediction Log'!$F616&lt;0.5, 'Prediction Log'!$C616, "PICK"))</f>
        <v/>
      </c>
      <c r="K616" s="62" t="str">
        <f>IF(ISBLANK(Games!B616), "",IF('Prediction Log'!$J616='Prediction Log'!$B616, 'Prediction Log'!$F616, 1-'Prediction Log'!$F616))</f>
        <v/>
      </c>
      <c r="L616" s="28" t="str">
        <f>IF(ISBLANK(Games!$B616), "",Games!I616)</f>
        <v/>
      </c>
      <c r="P616" s="48" t="str">
        <f>IF(ISBLANK('Prediction Log'!$N616), "",'Prediction Log'!$O616-'Prediction Log'!$N616)</f>
        <v/>
      </c>
      <c r="Q616" s="55" t="str">
        <f>IF(ISBLANK('Prediction Log'!$N616), "",IF('Prediction Log'!$M616&lt;&gt;'Prediction Log'!$H616, "Y", IF(AND('Prediction Log'!$M616='Prediction Log'!$H616, ABS((-1*'Prediction Log'!$P616))&gt;ABS('Prediction Log'!$D616)), "Y", IF('Prediction Log'!$D616='Prediction Log'!$P616, "PUSH", "N"))))</f>
        <v/>
      </c>
      <c r="R616" s="56" t="str">
        <f>IF(ISBLANK('Prediction Log'!$M616), "",IF('Prediction Log'!$P616&lt;'Prediction Log'!$D616, "Y", IF('Prediction Log'!$P616='Prediction Log'!$D616, "PUSH", "N")))</f>
        <v/>
      </c>
      <c r="S616" s="56" t="str">
        <f>IF(ISBLANK('Prediction Log'!$M616), "",IF('Prediction Log'!$P616&lt;'Prediction Log'!$E616, "Y", IF('Prediction Log'!$P616='Prediction Log'!$E616, "PUSH", "N")))</f>
        <v/>
      </c>
      <c r="T616" s="66" t="str">
        <f>IF(ISBLANK('Prediction Log'!$M616), "",IF('Prediction Log'!$J616='Prediction Log'!$M616, "Y", "N"))</f>
        <v/>
      </c>
      <c r="U616" s="57" t="str">
        <f>IF(ISBLANK('Prediction Log'!$M616),"",IF('Prediction Log'!$M616='Prediction Log'!$H616, "Y", "N"))</f>
        <v/>
      </c>
      <c r="V616" s="52" t="str">
        <f>IF(ISBLANK('Prediction Log'!$M616), "",IF('Prediction Log'!$H616&lt;&gt;'Prediction Log'!$M616, "Y",IF(AND('Prediction Log'!$D616&gt;0, 'Prediction Log'!$P616&gt;'Prediction Log'!$D616), "Y", IF(AND('Prediction Log'!$D616&lt;0, 'Prediction Log'!$P616&lt;'Prediction Log'!$D616), "Y", IF('Prediction Log'!$P616='Prediction Log'!$D616, "PUSH", "N")))))</f>
        <v/>
      </c>
      <c r="W616" s="53" t="str">
        <f>IF(ISBLANK('Prediction Log'!$M616), "",IF(AND('Prediction Log'!$U616="Y", 'Prediction Log'!$V616="Y"), "Y", "N"))</f>
        <v/>
      </c>
      <c r="X616" s="54" t="str">
        <f>IF(ISBLANK('Prediction Log'!$M616),"",IF('Prediction Log'!$M616='Prediction Log'!$I616, "Y", "N"))</f>
        <v/>
      </c>
      <c r="Y616" s="54" t="str">
        <f>IF(ISBLANK('Prediction Log'!$M616), "", IF('Prediction Log'!$Z616="N", "N", "Y"))</f>
        <v/>
      </c>
      <c r="Z616" s="54" t="str">
        <f>IF(ISBLANK('Prediction Log'!$M616), "",IF('Prediction Log'!$I616&lt;&gt;'Prediction Log'!$M616, "Y",IF(AND('Prediction Log'!$E616&gt;0, 'Prediction Log'!$P616&gt;'Prediction Log'!$E616), "Y", IF(AND('Prediction Log'!$E616&lt;0, 'Prediction Log'!$P616&lt;'Prediction Log'!$E616), "Y", IF('Prediction Log'!$P616='Prediction Log'!$E616, "PUSH", "N")))))</f>
        <v/>
      </c>
      <c r="AA616" s="54" t="str">
        <f>IF(ISBLANK('Prediction Log'!$M616), "",IF(AND('Prediction Log'!$X616="Y", 'Prediction Log'!$Z616="Y"), "Y", "N"))</f>
        <v/>
      </c>
      <c r="AB616" s="53" t="str">
        <f>IF(ISBLANK('Prediction Log'!$M616), "",IF('Prediction Log'!$D616&gt;0, 'Prediction Log'!$P616-'Prediction Log'!$D616, IF('Prediction Log'!$D616&lt;0, -'Prediction Log'!$P616+'Prediction Log'!$D616, "NA")))</f>
        <v/>
      </c>
      <c r="AC616" s="53" t="str">
        <f>IF(ISBLANK('Prediction Log'!$M616), "",ABS('Prediction Log'!$AB616))</f>
        <v/>
      </c>
      <c r="AD616" s="54" t="str">
        <f>IF(ISBLANK('Prediction Log'!$M616), "",IF('Prediction Log'!$E616&gt;0, 'Prediction Log'!$P616-'Prediction Log'!$E616, IF('Prediction Log'!$E616&lt;0, -'Prediction Log'!$P616+'Prediction Log'!$E616, "NA")))</f>
        <v/>
      </c>
      <c r="AE616" s="54" t="str">
        <f>IF(ISBLANK('Prediction Log'!$M616), "",ABS('Prediction Log'!$AD616))</f>
        <v/>
      </c>
    </row>
    <row r="617" spans="1:31" x14ac:dyDescent="0.45">
      <c r="A617" t="str">
        <f>IF(ISBLANK(Games!$B617), "",Games!A617)</f>
        <v/>
      </c>
      <c r="B617" t="str">
        <f>IF(ISBLANK(Games!$B617), "",Games!B617)</f>
        <v/>
      </c>
      <c r="C617" t="str">
        <f>IF(ISBLANK(Games!$B617), "",Games!C617)</f>
        <v/>
      </c>
      <c r="D617" t="str">
        <f>IF(ISBLANK(Games!$B617), "",Games!D617)</f>
        <v/>
      </c>
      <c r="E617" t="str">
        <f>IF(ISBLANK(Games!$B617), "",Games!E617)</f>
        <v/>
      </c>
      <c r="F617" s="30">
        <f>'Calc - Win Probability'!N617</f>
        <v>0</v>
      </c>
      <c r="G617" s="28">
        <f>Games!H617</f>
        <v>0</v>
      </c>
      <c r="H617" s="64" t="str">
        <f>IF(ISBLANK(Games!B617), "", IF('Prediction Log'!$D617&lt;0, 'Prediction Log'!$B617, 'Prediction Log'!$C617))</f>
        <v/>
      </c>
      <c r="I617" s="60" t="str">
        <f>IF(ISBLANK(Games!$B617), "",Games!F617)</f>
        <v/>
      </c>
      <c r="J617" s="60" t="str">
        <f>IF('Prediction Log'!$F617&gt;0.5, 'Prediction Log'!$B617, IF('Prediction Log'!$F617&lt;0.5, 'Prediction Log'!$C617, "PICK"))</f>
        <v/>
      </c>
      <c r="K617" s="62" t="str">
        <f>IF(ISBLANK(Games!B617), "",IF('Prediction Log'!$J617='Prediction Log'!$B617, 'Prediction Log'!$F617, 1-'Prediction Log'!$F617))</f>
        <v/>
      </c>
      <c r="L617" s="28" t="str">
        <f>IF(ISBLANK(Games!$B617), "",Games!I617)</f>
        <v/>
      </c>
      <c r="P617" s="48" t="str">
        <f>IF(ISBLANK('Prediction Log'!$N617), "",'Prediction Log'!$O617-'Prediction Log'!$N617)</f>
        <v/>
      </c>
      <c r="Q617" s="55" t="str">
        <f>IF(ISBLANK('Prediction Log'!$N617), "",IF('Prediction Log'!$M617&lt;&gt;'Prediction Log'!$H617, "Y", IF(AND('Prediction Log'!$M617='Prediction Log'!$H617, ABS((-1*'Prediction Log'!$P617))&gt;ABS('Prediction Log'!$D617)), "Y", IF('Prediction Log'!$D617='Prediction Log'!$P617, "PUSH", "N"))))</f>
        <v/>
      </c>
      <c r="R617" s="56" t="str">
        <f>IF(ISBLANK('Prediction Log'!$M617), "",IF('Prediction Log'!$P617&lt;'Prediction Log'!$D617, "Y", IF('Prediction Log'!$P617='Prediction Log'!$D617, "PUSH", "N")))</f>
        <v/>
      </c>
      <c r="S617" s="56" t="str">
        <f>IF(ISBLANK('Prediction Log'!$M617), "",IF('Prediction Log'!$P617&lt;'Prediction Log'!$E617, "Y", IF('Prediction Log'!$P617='Prediction Log'!$E617, "PUSH", "N")))</f>
        <v/>
      </c>
      <c r="T617" s="66" t="str">
        <f>IF(ISBLANK('Prediction Log'!$M617), "",IF('Prediction Log'!$J617='Prediction Log'!$M617, "Y", "N"))</f>
        <v/>
      </c>
      <c r="U617" s="57" t="str">
        <f>IF(ISBLANK('Prediction Log'!$M617),"",IF('Prediction Log'!$M617='Prediction Log'!$H617, "Y", "N"))</f>
        <v/>
      </c>
      <c r="V617" s="52" t="str">
        <f>IF(ISBLANK('Prediction Log'!$M617), "",IF('Prediction Log'!$H617&lt;&gt;'Prediction Log'!$M617, "Y",IF(AND('Prediction Log'!$D617&gt;0, 'Prediction Log'!$P617&gt;'Prediction Log'!$D617), "Y", IF(AND('Prediction Log'!$D617&lt;0, 'Prediction Log'!$P617&lt;'Prediction Log'!$D617), "Y", IF('Prediction Log'!$P617='Prediction Log'!$D617, "PUSH", "N")))))</f>
        <v/>
      </c>
      <c r="W617" s="53" t="str">
        <f>IF(ISBLANK('Prediction Log'!$M617), "",IF(AND('Prediction Log'!$U617="Y", 'Prediction Log'!$V617="Y"), "Y", "N"))</f>
        <v/>
      </c>
      <c r="X617" s="54" t="str">
        <f>IF(ISBLANK('Prediction Log'!$M617),"",IF('Prediction Log'!$M617='Prediction Log'!$I617, "Y", "N"))</f>
        <v/>
      </c>
      <c r="Y617" s="54" t="str">
        <f>IF(ISBLANK('Prediction Log'!$M617), "", IF('Prediction Log'!$Z617="N", "N", "Y"))</f>
        <v/>
      </c>
      <c r="Z617" s="54" t="str">
        <f>IF(ISBLANK('Prediction Log'!$M617), "",IF('Prediction Log'!$I617&lt;&gt;'Prediction Log'!$M617, "Y",IF(AND('Prediction Log'!$E617&gt;0, 'Prediction Log'!$P617&gt;'Prediction Log'!$E617), "Y", IF(AND('Prediction Log'!$E617&lt;0, 'Prediction Log'!$P617&lt;'Prediction Log'!$E617), "Y", IF('Prediction Log'!$P617='Prediction Log'!$E617, "PUSH", "N")))))</f>
        <v/>
      </c>
      <c r="AA617" s="54" t="str">
        <f>IF(ISBLANK('Prediction Log'!$M617), "",IF(AND('Prediction Log'!$X617="Y", 'Prediction Log'!$Z617="Y"), "Y", "N"))</f>
        <v/>
      </c>
      <c r="AB617" s="53" t="str">
        <f>IF(ISBLANK('Prediction Log'!$M617), "",IF('Prediction Log'!$D617&gt;0, 'Prediction Log'!$P617-'Prediction Log'!$D617, IF('Prediction Log'!$D617&lt;0, -'Prediction Log'!$P617+'Prediction Log'!$D617, "NA")))</f>
        <v/>
      </c>
      <c r="AC617" s="53" t="str">
        <f>IF(ISBLANK('Prediction Log'!$M617), "",ABS('Prediction Log'!$AB617))</f>
        <v/>
      </c>
      <c r="AD617" s="54" t="str">
        <f>IF(ISBLANK('Prediction Log'!$M617), "",IF('Prediction Log'!$E617&gt;0, 'Prediction Log'!$P617-'Prediction Log'!$E617, IF('Prediction Log'!$E617&lt;0, -'Prediction Log'!$P617+'Prediction Log'!$E617, "NA")))</f>
        <v/>
      </c>
      <c r="AE617" s="54" t="str">
        <f>IF(ISBLANK('Prediction Log'!$M617), "",ABS('Prediction Log'!$AD617))</f>
        <v/>
      </c>
    </row>
    <row r="618" spans="1:31" x14ac:dyDescent="0.45">
      <c r="A618" t="str">
        <f>IF(ISBLANK(Games!$B618), "",Games!A618)</f>
        <v/>
      </c>
      <c r="B618" t="str">
        <f>IF(ISBLANK(Games!$B618), "",Games!B618)</f>
        <v/>
      </c>
      <c r="C618" t="str">
        <f>IF(ISBLANK(Games!$B618), "",Games!C618)</f>
        <v/>
      </c>
      <c r="D618" t="str">
        <f>IF(ISBLANK(Games!$B618), "",Games!D618)</f>
        <v/>
      </c>
      <c r="E618" t="str">
        <f>IF(ISBLANK(Games!$B618), "",Games!E618)</f>
        <v/>
      </c>
      <c r="F618" s="30">
        <f>'Calc - Win Probability'!N618</f>
        <v>0</v>
      </c>
      <c r="G618" s="28">
        <f>Games!H618</f>
        <v>0</v>
      </c>
      <c r="H618" s="64" t="str">
        <f>IF(ISBLANK(Games!B618), "", IF('Prediction Log'!$D618&lt;0, 'Prediction Log'!$B618, 'Prediction Log'!$C618))</f>
        <v/>
      </c>
      <c r="I618" s="60" t="str">
        <f>IF(ISBLANK(Games!$B618), "",Games!F618)</f>
        <v/>
      </c>
      <c r="J618" s="60" t="str">
        <f>IF('Prediction Log'!$F618&gt;0.5, 'Prediction Log'!$B618, IF('Prediction Log'!$F618&lt;0.5, 'Prediction Log'!$C618, "PICK"))</f>
        <v/>
      </c>
      <c r="K618" s="62" t="str">
        <f>IF(ISBLANK(Games!B618), "",IF('Prediction Log'!$J618='Prediction Log'!$B618, 'Prediction Log'!$F618, 1-'Prediction Log'!$F618))</f>
        <v/>
      </c>
      <c r="L618" s="28" t="str">
        <f>IF(ISBLANK(Games!$B618), "",Games!I618)</f>
        <v/>
      </c>
      <c r="P618" s="48" t="str">
        <f>IF(ISBLANK('Prediction Log'!$N618), "",'Prediction Log'!$O618-'Prediction Log'!$N618)</f>
        <v/>
      </c>
      <c r="Q618" s="55" t="str">
        <f>IF(ISBLANK('Prediction Log'!$N618), "",IF('Prediction Log'!$M618&lt;&gt;'Prediction Log'!$H618, "Y", IF(AND('Prediction Log'!$M618='Prediction Log'!$H618, ABS((-1*'Prediction Log'!$P618))&gt;ABS('Prediction Log'!$D618)), "Y", IF('Prediction Log'!$D618='Prediction Log'!$P618, "PUSH", "N"))))</f>
        <v/>
      </c>
      <c r="R618" s="56" t="str">
        <f>IF(ISBLANK('Prediction Log'!$M618), "",IF('Prediction Log'!$P618&lt;'Prediction Log'!$D618, "Y", IF('Prediction Log'!$P618='Prediction Log'!$D618, "PUSH", "N")))</f>
        <v/>
      </c>
      <c r="S618" s="56" t="str">
        <f>IF(ISBLANK('Prediction Log'!$M618), "",IF('Prediction Log'!$P618&lt;'Prediction Log'!$E618, "Y", IF('Prediction Log'!$P618='Prediction Log'!$E618, "PUSH", "N")))</f>
        <v/>
      </c>
      <c r="T618" s="66" t="str">
        <f>IF(ISBLANK('Prediction Log'!$M618), "",IF('Prediction Log'!$J618='Prediction Log'!$M618, "Y", "N"))</f>
        <v/>
      </c>
      <c r="U618" s="57" t="str">
        <f>IF(ISBLANK('Prediction Log'!$M618),"",IF('Prediction Log'!$M618='Prediction Log'!$H618, "Y", "N"))</f>
        <v/>
      </c>
      <c r="V618" s="52" t="str">
        <f>IF(ISBLANK('Prediction Log'!$M618), "",IF('Prediction Log'!$H618&lt;&gt;'Prediction Log'!$M618, "Y",IF(AND('Prediction Log'!$D618&gt;0, 'Prediction Log'!$P618&gt;'Prediction Log'!$D618), "Y", IF(AND('Prediction Log'!$D618&lt;0, 'Prediction Log'!$P618&lt;'Prediction Log'!$D618), "Y", IF('Prediction Log'!$P618='Prediction Log'!$D618, "PUSH", "N")))))</f>
        <v/>
      </c>
      <c r="W618" s="53" t="str">
        <f>IF(ISBLANK('Prediction Log'!$M618), "",IF(AND('Prediction Log'!$U618="Y", 'Prediction Log'!$V618="Y"), "Y", "N"))</f>
        <v/>
      </c>
      <c r="X618" s="54" t="str">
        <f>IF(ISBLANK('Prediction Log'!$M618),"",IF('Prediction Log'!$M618='Prediction Log'!$I618, "Y", "N"))</f>
        <v/>
      </c>
      <c r="Y618" s="54" t="str">
        <f>IF(ISBLANK('Prediction Log'!$M618), "", IF('Prediction Log'!$Z618="N", "N", "Y"))</f>
        <v/>
      </c>
      <c r="Z618" s="54" t="str">
        <f>IF(ISBLANK('Prediction Log'!$M618), "",IF('Prediction Log'!$I618&lt;&gt;'Prediction Log'!$M618, "Y",IF(AND('Prediction Log'!$E618&gt;0, 'Prediction Log'!$P618&gt;'Prediction Log'!$E618), "Y", IF(AND('Prediction Log'!$E618&lt;0, 'Prediction Log'!$P618&lt;'Prediction Log'!$E618), "Y", IF('Prediction Log'!$P618='Prediction Log'!$E618, "PUSH", "N")))))</f>
        <v/>
      </c>
      <c r="AA618" s="54" t="str">
        <f>IF(ISBLANK('Prediction Log'!$M618), "",IF(AND('Prediction Log'!$X618="Y", 'Prediction Log'!$Z618="Y"), "Y", "N"))</f>
        <v/>
      </c>
      <c r="AB618" s="53" t="str">
        <f>IF(ISBLANK('Prediction Log'!$M618), "",IF('Prediction Log'!$D618&gt;0, 'Prediction Log'!$P618-'Prediction Log'!$D618, IF('Prediction Log'!$D618&lt;0, -'Prediction Log'!$P618+'Prediction Log'!$D618, "NA")))</f>
        <v/>
      </c>
      <c r="AC618" s="53" t="str">
        <f>IF(ISBLANK('Prediction Log'!$M618), "",ABS('Prediction Log'!$AB618))</f>
        <v/>
      </c>
      <c r="AD618" s="54" t="str">
        <f>IF(ISBLANK('Prediction Log'!$M618), "",IF('Prediction Log'!$E618&gt;0, 'Prediction Log'!$P618-'Prediction Log'!$E618, IF('Prediction Log'!$E618&lt;0, -'Prediction Log'!$P618+'Prediction Log'!$E618, "NA")))</f>
        <v/>
      </c>
      <c r="AE618" s="54" t="str">
        <f>IF(ISBLANK('Prediction Log'!$M618), "",ABS('Prediction Log'!$AD618))</f>
        <v/>
      </c>
    </row>
    <row r="619" spans="1:31" x14ac:dyDescent="0.45">
      <c r="A619" t="str">
        <f>IF(ISBLANK(Games!$B619), "",Games!A619)</f>
        <v/>
      </c>
      <c r="B619" t="str">
        <f>IF(ISBLANK(Games!$B619), "",Games!B619)</f>
        <v/>
      </c>
      <c r="C619" t="str">
        <f>IF(ISBLANK(Games!$B619), "",Games!C619)</f>
        <v/>
      </c>
      <c r="D619" t="str">
        <f>IF(ISBLANK(Games!$B619), "",Games!D619)</f>
        <v/>
      </c>
      <c r="E619" t="str">
        <f>IF(ISBLANK(Games!$B619), "",Games!E619)</f>
        <v/>
      </c>
      <c r="F619" s="30">
        <f>'Calc - Win Probability'!N619</f>
        <v>0</v>
      </c>
      <c r="G619" s="28">
        <f>Games!H619</f>
        <v>0</v>
      </c>
      <c r="H619" s="64" t="str">
        <f>IF(ISBLANK(Games!B619), "", IF('Prediction Log'!$D619&lt;0, 'Prediction Log'!$B619, 'Prediction Log'!$C619))</f>
        <v/>
      </c>
      <c r="I619" s="60" t="str">
        <f>IF(ISBLANK(Games!$B619), "",Games!F619)</f>
        <v/>
      </c>
      <c r="J619" s="60" t="str">
        <f>IF('Prediction Log'!$F619&gt;0.5, 'Prediction Log'!$B619, IF('Prediction Log'!$F619&lt;0.5, 'Prediction Log'!$C619, "PICK"))</f>
        <v/>
      </c>
      <c r="K619" s="62" t="str">
        <f>IF(ISBLANK(Games!B619), "",IF('Prediction Log'!$J619='Prediction Log'!$B619, 'Prediction Log'!$F619, 1-'Prediction Log'!$F619))</f>
        <v/>
      </c>
      <c r="L619" s="28" t="str">
        <f>IF(ISBLANK(Games!$B619), "",Games!I619)</f>
        <v/>
      </c>
      <c r="P619" s="48" t="str">
        <f>IF(ISBLANK('Prediction Log'!$N619), "",'Prediction Log'!$O619-'Prediction Log'!$N619)</f>
        <v/>
      </c>
      <c r="Q619" s="55" t="str">
        <f>IF(ISBLANK('Prediction Log'!$N619), "",IF('Prediction Log'!$M619&lt;&gt;'Prediction Log'!$H619, "Y", IF(AND('Prediction Log'!$M619='Prediction Log'!$H619, ABS((-1*'Prediction Log'!$P619))&gt;ABS('Prediction Log'!$D619)), "Y", IF('Prediction Log'!$D619='Prediction Log'!$P619, "PUSH", "N"))))</f>
        <v/>
      </c>
      <c r="R619" s="56" t="str">
        <f>IF(ISBLANK('Prediction Log'!$M619), "",IF('Prediction Log'!$P619&lt;'Prediction Log'!$D619, "Y", IF('Prediction Log'!$P619='Prediction Log'!$D619, "PUSH", "N")))</f>
        <v/>
      </c>
      <c r="S619" s="56" t="str">
        <f>IF(ISBLANK('Prediction Log'!$M619), "",IF('Prediction Log'!$P619&lt;'Prediction Log'!$E619, "Y", IF('Prediction Log'!$P619='Prediction Log'!$E619, "PUSH", "N")))</f>
        <v/>
      </c>
      <c r="T619" s="66" t="str">
        <f>IF(ISBLANK('Prediction Log'!$M619), "",IF('Prediction Log'!$J619='Prediction Log'!$M619, "Y", "N"))</f>
        <v/>
      </c>
      <c r="U619" s="57" t="str">
        <f>IF(ISBLANK('Prediction Log'!$M619),"",IF('Prediction Log'!$M619='Prediction Log'!$H619, "Y", "N"))</f>
        <v/>
      </c>
      <c r="V619" s="52" t="str">
        <f>IF(ISBLANK('Prediction Log'!$M619), "",IF('Prediction Log'!$H619&lt;&gt;'Prediction Log'!$M619, "Y",IF(AND('Prediction Log'!$D619&gt;0, 'Prediction Log'!$P619&gt;'Prediction Log'!$D619), "Y", IF(AND('Prediction Log'!$D619&lt;0, 'Prediction Log'!$P619&lt;'Prediction Log'!$D619), "Y", IF('Prediction Log'!$P619='Prediction Log'!$D619, "PUSH", "N")))))</f>
        <v/>
      </c>
      <c r="W619" s="53" t="str">
        <f>IF(ISBLANK('Prediction Log'!$M619), "",IF(AND('Prediction Log'!$U619="Y", 'Prediction Log'!$V619="Y"), "Y", "N"))</f>
        <v/>
      </c>
      <c r="X619" s="54" t="str">
        <f>IF(ISBLANK('Prediction Log'!$M619),"",IF('Prediction Log'!$M619='Prediction Log'!$I619, "Y", "N"))</f>
        <v/>
      </c>
      <c r="Y619" s="54" t="str">
        <f>IF(ISBLANK('Prediction Log'!$M619), "", IF('Prediction Log'!$Z619="N", "N", "Y"))</f>
        <v/>
      </c>
      <c r="Z619" s="54" t="str">
        <f>IF(ISBLANK('Prediction Log'!$M619), "",IF('Prediction Log'!$I619&lt;&gt;'Prediction Log'!$M619, "Y",IF(AND('Prediction Log'!$E619&gt;0, 'Prediction Log'!$P619&gt;'Prediction Log'!$E619), "Y", IF(AND('Prediction Log'!$E619&lt;0, 'Prediction Log'!$P619&lt;'Prediction Log'!$E619), "Y", IF('Prediction Log'!$P619='Prediction Log'!$E619, "PUSH", "N")))))</f>
        <v/>
      </c>
      <c r="AA619" s="54" t="str">
        <f>IF(ISBLANK('Prediction Log'!$M619), "",IF(AND('Prediction Log'!$X619="Y", 'Prediction Log'!$Z619="Y"), "Y", "N"))</f>
        <v/>
      </c>
      <c r="AB619" s="53" t="str">
        <f>IF(ISBLANK('Prediction Log'!$M619), "",IF('Prediction Log'!$D619&gt;0, 'Prediction Log'!$P619-'Prediction Log'!$D619, IF('Prediction Log'!$D619&lt;0, -'Prediction Log'!$P619+'Prediction Log'!$D619, "NA")))</f>
        <v/>
      </c>
      <c r="AC619" s="53" t="str">
        <f>IF(ISBLANK('Prediction Log'!$M619), "",ABS('Prediction Log'!$AB619))</f>
        <v/>
      </c>
      <c r="AD619" s="54" t="str">
        <f>IF(ISBLANK('Prediction Log'!$M619), "",IF('Prediction Log'!$E619&gt;0, 'Prediction Log'!$P619-'Prediction Log'!$E619, IF('Prediction Log'!$E619&lt;0, -'Prediction Log'!$P619+'Prediction Log'!$E619, "NA")))</f>
        <v/>
      </c>
      <c r="AE619" s="54" t="str">
        <f>IF(ISBLANK('Prediction Log'!$M619), "",ABS('Prediction Log'!$AD619))</f>
        <v/>
      </c>
    </row>
    <row r="620" spans="1:31" x14ac:dyDescent="0.45">
      <c r="A620" t="str">
        <f>IF(ISBLANK(Games!$B620), "",Games!A620)</f>
        <v/>
      </c>
      <c r="B620" t="str">
        <f>IF(ISBLANK(Games!$B620), "",Games!B620)</f>
        <v/>
      </c>
      <c r="C620" t="str">
        <f>IF(ISBLANK(Games!$B620), "",Games!C620)</f>
        <v/>
      </c>
      <c r="D620" t="str">
        <f>IF(ISBLANK(Games!$B620), "",Games!D620)</f>
        <v/>
      </c>
      <c r="E620" t="str">
        <f>IF(ISBLANK(Games!$B620), "",Games!E620)</f>
        <v/>
      </c>
      <c r="F620" s="30">
        <f>'Calc - Win Probability'!N620</f>
        <v>0</v>
      </c>
      <c r="G620" s="28">
        <f>Games!H620</f>
        <v>0</v>
      </c>
      <c r="H620" s="64" t="str">
        <f>IF(ISBLANK(Games!B620), "", IF('Prediction Log'!$D620&lt;0, 'Prediction Log'!$B620, 'Prediction Log'!$C620))</f>
        <v/>
      </c>
      <c r="I620" s="60" t="str">
        <f>IF(ISBLANK(Games!$B620), "",Games!F620)</f>
        <v/>
      </c>
      <c r="J620" s="60" t="str">
        <f>IF('Prediction Log'!$F620&gt;0.5, 'Prediction Log'!$B620, IF('Prediction Log'!$F620&lt;0.5, 'Prediction Log'!$C620, "PICK"))</f>
        <v/>
      </c>
      <c r="K620" s="62" t="str">
        <f>IF(ISBLANK(Games!B620), "",IF('Prediction Log'!$J620='Prediction Log'!$B620, 'Prediction Log'!$F620, 1-'Prediction Log'!$F620))</f>
        <v/>
      </c>
      <c r="L620" s="28" t="str">
        <f>IF(ISBLANK(Games!$B620), "",Games!I620)</f>
        <v/>
      </c>
      <c r="P620" s="48" t="str">
        <f>IF(ISBLANK('Prediction Log'!$N620), "",'Prediction Log'!$O620-'Prediction Log'!$N620)</f>
        <v/>
      </c>
      <c r="Q620" s="55" t="str">
        <f>IF(ISBLANK('Prediction Log'!$N620), "",IF('Prediction Log'!$M620&lt;&gt;'Prediction Log'!$H620, "Y", IF(AND('Prediction Log'!$M620='Prediction Log'!$H620, ABS((-1*'Prediction Log'!$P620))&gt;ABS('Prediction Log'!$D620)), "Y", IF('Prediction Log'!$D620='Prediction Log'!$P620, "PUSH", "N"))))</f>
        <v/>
      </c>
      <c r="R620" s="56" t="str">
        <f>IF(ISBLANK('Prediction Log'!$M620), "",IF('Prediction Log'!$P620&lt;'Prediction Log'!$D620, "Y", IF('Prediction Log'!$P620='Prediction Log'!$D620, "PUSH", "N")))</f>
        <v/>
      </c>
      <c r="S620" s="56" t="str">
        <f>IF(ISBLANK('Prediction Log'!$M620), "",IF('Prediction Log'!$P620&lt;'Prediction Log'!$E620, "Y", IF('Prediction Log'!$P620='Prediction Log'!$E620, "PUSH", "N")))</f>
        <v/>
      </c>
      <c r="T620" s="66" t="str">
        <f>IF(ISBLANK('Prediction Log'!$M620), "",IF('Prediction Log'!$J620='Prediction Log'!$M620, "Y", "N"))</f>
        <v/>
      </c>
      <c r="U620" s="57" t="str">
        <f>IF(ISBLANK('Prediction Log'!$M620),"",IF('Prediction Log'!$M620='Prediction Log'!$H620, "Y", "N"))</f>
        <v/>
      </c>
      <c r="V620" s="52" t="str">
        <f>IF(ISBLANK('Prediction Log'!$M620), "",IF('Prediction Log'!$H620&lt;&gt;'Prediction Log'!$M620, "Y",IF(AND('Prediction Log'!$D620&gt;0, 'Prediction Log'!$P620&gt;'Prediction Log'!$D620), "Y", IF(AND('Prediction Log'!$D620&lt;0, 'Prediction Log'!$P620&lt;'Prediction Log'!$D620), "Y", IF('Prediction Log'!$P620='Prediction Log'!$D620, "PUSH", "N")))))</f>
        <v/>
      </c>
      <c r="W620" s="53" t="str">
        <f>IF(ISBLANK('Prediction Log'!$M620), "",IF(AND('Prediction Log'!$U620="Y", 'Prediction Log'!$V620="Y"), "Y", "N"))</f>
        <v/>
      </c>
      <c r="X620" s="54" t="str">
        <f>IF(ISBLANK('Prediction Log'!$M620),"",IF('Prediction Log'!$M620='Prediction Log'!$I620, "Y", "N"))</f>
        <v/>
      </c>
      <c r="Y620" s="54" t="str">
        <f>IF(ISBLANK('Prediction Log'!$M620), "", IF('Prediction Log'!$Z620="N", "N", "Y"))</f>
        <v/>
      </c>
      <c r="Z620" s="54" t="str">
        <f>IF(ISBLANK('Prediction Log'!$M620), "",IF('Prediction Log'!$I620&lt;&gt;'Prediction Log'!$M620, "Y",IF(AND('Prediction Log'!$E620&gt;0, 'Prediction Log'!$P620&gt;'Prediction Log'!$E620), "Y", IF(AND('Prediction Log'!$E620&lt;0, 'Prediction Log'!$P620&lt;'Prediction Log'!$E620), "Y", IF('Prediction Log'!$P620='Prediction Log'!$E620, "PUSH", "N")))))</f>
        <v/>
      </c>
      <c r="AA620" s="54" t="str">
        <f>IF(ISBLANK('Prediction Log'!$M620), "",IF(AND('Prediction Log'!$X620="Y", 'Prediction Log'!$Z620="Y"), "Y", "N"))</f>
        <v/>
      </c>
      <c r="AB620" s="53" t="str">
        <f>IF(ISBLANK('Prediction Log'!$M620), "",IF('Prediction Log'!$D620&gt;0, 'Prediction Log'!$P620-'Prediction Log'!$D620, IF('Prediction Log'!$D620&lt;0, -'Prediction Log'!$P620+'Prediction Log'!$D620, "NA")))</f>
        <v/>
      </c>
      <c r="AC620" s="53" t="str">
        <f>IF(ISBLANK('Prediction Log'!$M620), "",ABS('Prediction Log'!$AB620))</f>
        <v/>
      </c>
      <c r="AD620" s="54" t="str">
        <f>IF(ISBLANK('Prediction Log'!$M620), "",IF('Prediction Log'!$E620&gt;0, 'Prediction Log'!$P620-'Prediction Log'!$E620, IF('Prediction Log'!$E620&lt;0, -'Prediction Log'!$P620+'Prediction Log'!$E620, "NA")))</f>
        <v/>
      </c>
      <c r="AE620" s="54" t="str">
        <f>IF(ISBLANK('Prediction Log'!$M620), "",ABS('Prediction Log'!$AD620))</f>
        <v/>
      </c>
    </row>
    <row r="621" spans="1:31" x14ac:dyDescent="0.45">
      <c r="A621" t="str">
        <f>IF(ISBLANK(Games!$B621), "",Games!A621)</f>
        <v/>
      </c>
      <c r="B621" t="str">
        <f>IF(ISBLANK(Games!$B621), "",Games!B621)</f>
        <v/>
      </c>
      <c r="C621" t="str">
        <f>IF(ISBLANK(Games!$B621), "",Games!C621)</f>
        <v/>
      </c>
      <c r="D621" t="str">
        <f>IF(ISBLANK(Games!$B621), "",Games!D621)</f>
        <v/>
      </c>
      <c r="E621" t="str">
        <f>IF(ISBLANK(Games!$B621), "",Games!E621)</f>
        <v/>
      </c>
      <c r="F621" s="30">
        <f>'Calc - Win Probability'!N621</f>
        <v>0</v>
      </c>
      <c r="G621" s="28">
        <f>Games!H621</f>
        <v>0</v>
      </c>
      <c r="H621" s="64" t="str">
        <f>IF(ISBLANK(Games!B621), "", IF('Prediction Log'!$D621&lt;0, 'Prediction Log'!$B621, 'Prediction Log'!$C621))</f>
        <v/>
      </c>
      <c r="I621" s="60" t="str">
        <f>IF(ISBLANK(Games!$B621), "",Games!F621)</f>
        <v/>
      </c>
      <c r="J621" s="60" t="str">
        <f>IF('Prediction Log'!$F621&gt;0.5, 'Prediction Log'!$B621, IF('Prediction Log'!$F621&lt;0.5, 'Prediction Log'!$C621, "PICK"))</f>
        <v/>
      </c>
      <c r="K621" s="62" t="str">
        <f>IF(ISBLANK(Games!B621), "",IF('Prediction Log'!$J621='Prediction Log'!$B621, 'Prediction Log'!$F621, 1-'Prediction Log'!$F621))</f>
        <v/>
      </c>
      <c r="L621" s="28" t="str">
        <f>IF(ISBLANK(Games!$B621), "",Games!I621)</f>
        <v/>
      </c>
      <c r="P621" s="48" t="str">
        <f>IF(ISBLANK('Prediction Log'!$N621), "",'Prediction Log'!$O621-'Prediction Log'!$N621)</f>
        <v/>
      </c>
      <c r="Q621" s="55" t="str">
        <f>IF(ISBLANK('Prediction Log'!$N621), "",IF('Prediction Log'!$M621&lt;&gt;'Prediction Log'!$H621, "Y", IF(AND('Prediction Log'!$M621='Prediction Log'!$H621, ABS((-1*'Prediction Log'!$P621))&gt;ABS('Prediction Log'!$D621)), "Y", IF('Prediction Log'!$D621='Prediction Log'!$P621, "PUSH", "N"))))</f>
        <v/>
      </c>
      <c r="R621" s="56" t="str">
        <f>IF(ISBLANK('Prediction Log'!$M621), "",IF('Prediction Log'!$P621&lt;'Prediction Log'!$D621, "Y", IF('Prediction Log'!$P621='Prediction Log'!$D621, "PUSH", "N")))</f>
        <v/>
      </c>
      <c r="S621" s="56" t="str">
        <f>IF(ISBLANK('Prediction Log'!$M621), "",IF('Prediction Log'!$P621&lt;'Prediction Log'!$E621, "Y", IF('Prediction Log'!$P621='Prediction Log'!$E621, "PUSH", "N")))</f>
        <v/>
      </c>
      <c r="T621" s="66" t="str">
        <f>IF(ISBLANK('Prediction Log'!$M621), "",IF('Prediction Log'!$J621='Prediction Log'!$M621, "Y", "N"))</f>
        <v/>
      </c>
      <c r="U621" s="57" t="str">
        <f>IF(ISBLANK('Prediction Log'!$M621),"",IF('Prediction Log'!$M621='Prediction Log'!$H621, "Y", "N"))</f>
        <v/>
      </c>
      <c r="V621" s="52" t="str">
        <f>IF(ISBLANK('Prediction Log'!$M621), "",IF('Prediction Log'!$H621&lt;&gt;'Prediction Log'!$M621, "Y",IF(AND('Prediction Log'!$D621&gt;0, 'Prediction Log'!$P621&gt;'Prediction Log'!$D621), "Y", IF(AND('Prediction Log'!$D621&lt;0, 'Prediction Log'!$P621&lt;'Prediction Log'!$D621), "Y", IF('Prediction Log'!$P621='Prediction Log'!$D621, "PUSH", "N")))))</f>
        <v/>
      </c>
      <c r="W621" s="53" t="str">
        <f>IF(ISBLANK('Prediction Log'!$M621), "",IF(AND('Prediction Log'!$U621="Y", 'Prediction Log'!$V621="Y"), "Y", "N"))</f>
        <v/>
      </c>
      <c r="X621" s="54" t="str">
        <f>IF(ISBLANK('Prediction Log'!$M621),"",IF('Prediction Log'!$M621='Prediction Log'!$I621, "Y", "N"))</f>
        <v/>
      </c>
      <c r="Y621" s="54" t="str">
        <f>IF(ISBLANK('Prediction Log'!$M621), "", IF('Prediction Log'!$Z621="N", "N", "Y"))</f>
        <v/>
      </c>
      <c r="Z621" s="54" t="str">
        <f>IF(ISBLANK('Prediction Log'!$M621), "",IF('Prediction Log'!$I621&lt;&gt;'Prediction Log'!$M621, "Y",IF(AND('Prediction Log'!$E621&gt;0, 'Prediction Log'!$P621&gt;'Prediction Log'!$E621), "Y", IF(AND('Prediction Log'!$E621&lt;0, 'Prediction Log'!$P621&lt;'Prediction Log'!$E621), "Y", IF('Prediction Log'!$P621='Prediction Log'!$E621, "PUSH", "N")))))</f>
        <v/>
      </c>
      <c r="AA621" s="54" t="str">
        <f>IF(ISBLANK('Prediction Log'!$M621), "",IF(AND('Prediction Log'!$X621="Y", 'Prediction Log'!$Z621="Y"), "Y", "N"))</f>
        <v/>
      </c>
      <c r="AB621" s="53" t="str">
        <f>IF(ISBLANK('Prediction Log'!$M621), "",IF('Prediction Log'!$D621&gt;0, 'Prediction Log'!$P621-'Prediction Log'!$D621, IF('Prediction Log'!$D621&lt;0, -'Prediction Log'!$P621+'Prediction Log'!$D621, "NA")))</f>
        <v/>
      </c>
      <c r="AC621" s="53" t="str">
        <f>IF(ISBLANK('Prediction Log'!$M621), "",ABS('Prediction Log'!$AB621))</f>
        <v/>
      </c>
      <c r="AD621" s="54" t="str">
        <f>IF(ISBLANK('Prediction Log'!$M621), "",IF('Prediction Log'!$E621&gt;0, 'Prediction Log'!$P621-'Prediction Log'!$E621, IF('Prediction Log'!$E621&lt;0, -'Prediction Log'!$P621+'Prediction Log'!$E621, "NA")))</f>
        <v/>
      </c>
      <c r="AE621" s="54" t="str">
        <f>IF(ISBLANK('Prediction Log'!$M621), "",ABS('Prediction Log'!$AD621))</f>
        <v/>
      </c>
    </row>
    <row r="622" spans="1:31" x14ac:dyDescent="0.45">
      <c r="A622" t="str">
        <f>IF(ISBLANK(Games!$B622), "",Games!A622)</f>
        <v/>
      </c>
      <c r="B622" t="str">
        <f>IF(ISBLANK(Games!$B622), "",Games!B622)</f>
        <v/>
      </c>
      <c r="C622" t="str">
        <f>IF(ISBLANK(Games!$B622), "",Games!C622)</f>
        <v/>
      </c>
      <c r="D622" t="str">
        <f>IF(ISBLANK(Games!$B622), "",Games!D622)</f>
        <v/>
      </c>
      <c r="E622" t="str">
        <f>IF(ISBLANK(Games!$B622), "",Games!E622)</f>
        <v/>
      </c>
      <c r="F622" s="30">
        <f>'Calc - Win Probability'!N622</f>
        <v>0</v>
      </c>
      <c r="G622" s="28">
        <f>Games!H622</f>
        <v>0</v>
      </c>
      <c r="H622" s="64" t="str">
        <f>IF(ISBLANK(Games!B622), "", IF('Prediction Log'!$D622&lt;0, 'Prediction Log'!$B622, 'Prediction Log'!$C622))</f>
        <v/>
      </c>
      <c r="I622" s="60" t="str">
        <f>IF(ISBLANK(Games!$B622), "",Games!F622)</f>
        <v/>
      </c>
      <c r="J622" s="60" t="str">
        <f>IF('Prediction Log'!$F622&gt;0.5, 'Prediction Log'!$B622, IF('Prediction Log'!$F622&lt;0.5, 'Prediction Log'!$C622, "PICK"))</f>
        <v/>
      </c>
      <c r="K622" s="62" t="str">
        <f>IF(ISBLANK(Games!B622), "",IF('Prediction Log'!$J622='Prediction Log'!$B622, 'Prediction Log'!$F622, 1-'Prediction Log'!$F622))</f>
        <v/>
      </c>
      <c r="L622" s="28" t="str">
        <f>IF(ISBLANK(Games!$B622), "",Games!I622)</f>
        <v/>
      </c>
      <c r="P622" s="48" t="str">
        <f>IF(ISBLANK('Prediction Log'!$N622), "",'Prediction Log'!$O622-'Prediction Log'!$N622)</f>
        <v/>
      </c>
      <c r="Q622" s="55" t="str">
        <f>IF(ISBLANK('Prediction Log'!$N622), "",IF('Prediction Log'!$M622&lt;&gt;'Prediction Log'!$H622, "Y", IF(AND('Prediction Log'!$M622='Prediction Log'!$H622, ABS((-1*'Prediction Log'!$P622))&gt;ABS('Prediction Log'!$D622)), "Y", IF('Prediction Log'!$D622='Prediction Log'!$P622, "PUSH", "N"))))</f>
        <v/>
      </c>
      <c r="R622" s="56" t="str">
        <f>IF(ISBLANK('Prediction Log'!$M622), "",IF('Prediction Log'!$P622&lt;'Prediction Log'!$D622, "Y", IF('Prediction Log'!$P622='Prediction Log'!$D622, "PUSH", "N")))</f>
        <v/>
      </c>
      <c r="S622" s="56" t="str">
        <f>IF(ISBLANK('Prediction Log'!$M622), "",IF('Prediction Log'!$P622&lt;'Prediction Log'!$E622, "Y", IF('Prediction Log'!$P622='Prediction Log'!$E622, "PUSH", "N")))</f>
        <v/>
      </c>
      <c r="T622" s="66" t="str">
        <f>IF(ISBLANK('Prediction Log'!$M622), "",IF('Prediction Log'!$J622='Prediction Log'!$M622, "Y", "N"))</f>
        <v/>
      </c>
      <c r="U622" s="57" t="str">
        <f>IF(ISBLANK('Prediction Log'!$M622),"",IF('Prediction Log'!$M622='Prediction Log'!$H622, "Y", "N"))</f>
        <v/>
      </c>
      <c r="V622" s="52" t="str">
        <f>IF(ISBLANK('Prediction Log'!$M622), "",IF('Prediction Log'!$H622&lt;&gt;'Prediction Log'!$M622, "Y",IF(AND('Prediction Log'!$D622&gt;0, 'Prediction Log'!$P622&gt;'Prediction Log'!$D622), "Y", IF(AND('Prediction Log'!$D622&lt;0, 'Prediction Log'!$P622&lt;'Prediction Log'!$D622), "Y", IF('Prediction Log'!$P622='Prediction Log'!$D622, "PUSH", "N")))))</f>
        <v/>
      </c>
      <c r="W622" s="53" t="str">
        <f>IF(ISBLANK('Prediction Log'!$M622), "",IF(AND('Prediction Log'!$U622="Y", 'Prediction Log'!$V622="Y"), "Y", "N"))</f>
        <v/>
      </c>
      <c r="X622" s="54" t="str">
        <f>IF(ISBLANK('Prediction Log'!$M622),"",IF('Prediction Log'!$M622='Prediction Log'!$I622, "Y", "N"))</f>
        <v/>
      </c>
      <c r="Y622" s="54" t="str">
        <f>IF(ISBLANK('Prediction Log'!$M622), "", IF('Prediction Log'!$Z622="N", "N", "Y"))</f>
        <v/>
      </c>
      <c r="Z622" s="54" t="str">
        <f>IF(ISBLANK('Prediction Log'!$M622), "",IF('Prediction Log'!$I622&lt;&gt;'Prediction Log'!$M622, "Y",IF(AND('Prediction Log'!$E622&gt;0, 'Prediction Log'!$P622&gt;'Prediction Log'!$E622), "Y", IF(AND('Prediction Log'!$E622&lt;0, 'Prediction Log'!$P622&lt;'Prediction Log'!$E622), "Y", IF('Prediction Log'!$P622='Prediction Log'!$E622, "PUSH", "N")))))</f>
        <v/>
      </c>
      <c r="AA622" s="54" t="str">
        <f>IF(ISBLANK('Prediction Log'!$M622), "",IF(AND('Prediction Log'!$X622="Y", 'Prediction Log'!$Z622="Y"), "Y", "N"))</f>
        <v/>
      </c>
      <c r="AB622" s="53" t="str">
        <f>IF(ISBLANK('Prediction Log'!$M622), "",IF('Prediction Log'!$D622&gt;0, 'Prediction Log'!$P622-'Prediction Log'!$D622, IF('Prediction Log'!$D622&lt;0, -'Prediction Log'!$P622+'Prediction Log'!$D622, "NA")))</f>
        <v/>
      </c>
      <c r="AC622" s="53" t="str">
        <f>IF(ISBLANK('Prediction Log'!$M622), "",ABS('Prediction Log'!$AB622))</f>
        <v/>
      </c>
      <c r="AD622" s="54" t="str">
        <f>IF(ISBLANK('Prediction Log'!$M622), "",IF('Prediction Log'!$E622&gt;0, 'Prediction Log'!$P622-'Prediction Log'!$E622, IF('Prediction Log'!$E622&lt;0, -'Prediction Log'!$P622+'Prediction Log'!$E622, "NA")))</f>
        <v/>
      </c>
      <c r="AE622" s="54" t="str">
        <f>IF(ISBLANK('Prediction Log'!$M622), "",ABS('Prediction Log'!$AD622))</f>
        <v/>
      </c>
    </row>
    <row r="623" spans="1:31" x14ac:dyDescent="0.45">
      <c r="A623" t="str">
        <f>IF(ISBLANK(Games!$B623), "",Games!A623)</f>
        <v/>
      </c>
      <c r="B623" t="str">
        <f>IF(ISBLANK(Games!$B623), "",Games!B623)</f>
        <v/>
      </c>
      <c r="C623" t="str">
        <f>IF(ISBLANK(Games!$B623), "",Games!C623)</f>
        <v/>
      </c>
      <c r="D623" t="str">
        <f>IF(ISBLANK(Games!$B623), "",Games!D623)</f>
        <v/>
      </c>
      <c r="E623" t="str">
        <f>IF(ISBLANK(Games!$B623), "",Games!E623)</f>
        <v/>
      </c>
      <c r="F623" s="30">
        <f>'Calc - Win Probability'!N623</f>
        <v>0</v>
      </c>
      <c r="G623" s="28">
        <f>Games!H623</f>
        <v>0</v>
      </c>
      <c r="H623" s="64" t="str">
        <f>IF(ISBLANK(Games!B623), "", IF('Prediction Log'!$D623&lt;0, 'Prediction Log'!$B623, 'Prediction Log'!$C623))</f>
        <v/>
      </c>
      <c r="I623" s="60" t="str">
        <f>IF(ISBLANK(Games!$B623), "",Games!F623)</f>
        <v/>
      </c>
      <c r="J623" s="60" t="str">
        <f>IF('Prediction Log'!$F623&gt;0.5, 'Prediction Log'!$B623, IF('Prediction Log'!$F623&lt;0.5, 'Prediction Log'!$C623, "PICK"))</f>
        <v/>
      </c>
      <c r="K623" s="62" t="str">
        <f>IF(ISBLANK(Games!B623), "",IF('Prediction Log'!$J623='Prediction Log'!$B623, 'Prediction Log'!$F623, 1-'Prediction Log'!$F623))</f>
        <v/>
      </c>
      <c r="L623" s="28" t="str">
        <f>IF(ISBLANK(Games!$B623), "",Games!I623)</f>
        <v/>
      </c>
      <c r="P623" s="48" t="str">
        <f>IF(ISBLANK('Prediction Log'!$N623), "",'Prediction Log'!$O623-'Prediction Log'!$N623)</f>
        <v/>
      </c>
      <c r="Q623" s="55" t="str">
        <f>IF(ISBLANK('Prediction Log'!$N623), "",IF('Prediction Log'!$M623&lt;&gt;'Prediction Log'!$H623, "Y", IF(AND('Prediction Log'!$M623='Prediction Log'!$H623, ABS((-1*'Prediction Log'!$P623))&gt;ABS('Prediction Log'!$D623)), "Y", IF('Prediction Log'!$D623='Prediction Log'!$P623, "PUSH", "N"))))</f>
        <v/>
      </c>
      <c r="R623" s="56" t="str">
        <f>IF(ISBLANK('Prediction Log'!$M623), "",IF('Prediction Log'!$P623&lt;'Prediction Log'!$D623, "Y", IF('Prediction Log'!$P623='Prediction Log'!$D623, "PUSH", "N")))</f>
        <v/>
      </c>
      <c r="S623" s="56" t="str">
        <f>IF(ISBLANK('Prediction Log'!$M623), "",IF('Prediction Log'!$P623&lt;'Prediction Log'!$E623, "Y", IF('Prediction Log'!$P623='Prediction Log'!$E623, "PUSH", "N")))</f>
        <v/>
      </c>
      <c r="T623" s="66" t="str">
        <f>IF(ISBLANK('Prediction Log'!$M623), "",IF('Prediction Log'!$J623='Prediction Log'!$M623, "Y", "N"))</f>
        <v/>
      </c>
      <c r="U623" s="57" t="str">
        <f>IF(ISBLANK('Prediction Log'!$M623),"",IF('Prediction Log'!$M623='Prediction Log'!$H623, "Y", "N"))</f>
        <v/>
      </c>
      <c r="V623" s="52" t="str">
        <f>IF(ISBLANK('Prediction Log'!$M623), "",IF('Prediction Log'!$H623&lt;&gt;'Prediction Log'!$M623, "Y",IF(AND('Prediction Log'!$D623&gt;0, 'Prediction Log'!$P623&gt;'Prediction Log'!$D623), "Y", IF(AND('Prediction Log'!$D623&lt;0, 'Prediction Log'!$P623&lt;'Prediction Log'!$D623), "Y", IF('Prediction Log'!$P623='Prediction Log'!$D623, "PUSH", "N")))))</f>
        <v/>
      </c>
      <c r="W623" s="53" t="str">
        <f>IF(ISBLANK('Prediction Log'!$M623), "",IF(AND('Prediction Log'!$U623="Y", 'Prediction Log'!$V623="Y"), "Y", "N"))</f>
        <v/>
      </c>
      <c r="X623" s="54" t="str">
        <f>IF(ISBLANK('Prediction Log'!$M623),"",IF('Prediction Log'!$M623='Prediction Log'!$I623, "Y", "N"))</f>
        <v/>
      </c>
      <c r="Y623" s="54" t="str">
        <f>IF(ISBLANK('Prediction Log'!$M623), "", IF('Prediction Log'!$Z623="N", "N", "Y"))</f>
        <v/>
      </c>
      <c r="Z623" s="54" t="str">
        <f>IF(ISBLANK('Prediction Log'!$M623), "",IF('Prediction Log'!$I623&lt;&gt;'Prediction Log'!$M623, "Y",IF(AND('Prediction Log'!$E623&gt;0, 'Prediction Log'!$P623&gt;'Prediction Log'!$E623), "Y", IF(AND('Prediction Log'!$E623&lt;0, 'Prediction Log'!$P623&lt;'Prediction Log'!$E623), "Y", IF('Prediction Log'!$P623='Prediction Log'!$E623, "PUSH", "N")))))</f>
        <v/>
      </c>
      <c r="AA623" s="54" t="str">
        <f>IF(ISBLANK('Prediction Log'!$M623), "",IF(AND('Prediction Log'!$X623="Y", 'Prediction Log'!$Z623="Y"), "Y", "N"))</f>
        <v/>
      </c>
      <c r="AB623" s="53" t="str">
        <f>IF(ISBLANK('Prediction Log'!$M623), "",IF('Prediction Log'!$D623&gt;0, 'Prediction Log'!$P623-'Prediction Log'!$D623, IF('Prediction Log'!$D623&lt;0, -'Prediction Log'!$P623+'Prediction Log'!$D623, "NA")))</f>
        <v/>
      </c>
      <c r="AC623" s="53" t="str">
        <f>IF(ISBLANK('Prediction Log'!$M623), "",ABS('Prediction Log'!$AB623))</f>
        <v/>
      </c>
      <c r="AD623" s="54" t="str">
        <f>IF(ISBLANK('Prediction Log'!$M623), "",IF('Prediction Log'!$E623&gt;0, 'Prediction Log'!$P623-'Prediction Log'!$E623, IF('Prediction Log'!$E623&lt;0, -'Prediction Log'!$P623+'Prediction Log'!$E623, "NA")))</f>
        <v/>
      </c>
      <c r="AE623" s="54" t="str">
        <f>IF(ISBLANK('Prediction Log'!$M623), "",ABS('Prediction Log'!$AD623))</f>
        <v/>
      </c>
    </row>
    <row r="624" spans="1:31" x14ac:dyDescent="0.45">
      <c r="A624" t="str">
        <f>IF(ISBLANK(Games!$B624), "",Games!A624)</f>
        <v/>
      </c>
      <c r="B624" t="str">
        <f>IF(ISBLANK(Games!$B624), "",Games!B624)</f>
        <v/>
      </c>
      <c r="C624" t="str">
        <f>IF(ISBLANK(Games!$B624), "",Games!C624)</f>
        <v/>
      </c>
      <c r="D624" t="str">
        <f>IF(ISBLANK(Games!$B624), "",Games!D624)</f>
        <v/>
      </c>
      <c r="E624" t="str">
        <f>IF(ISBLANK(Games!$B624), "",Games!E624)</f>
        <v/>
      </c>
      <c r="F624" s="30">
        <f>'Calc - Win Probability'!N624</f>
        <v>0</v>
      </c>
      <c r="G624" s="28">
        <f>Games!H624</f>
        <v>0</v>
      </c>
      <c r="H624" s="64" t="str">
        <f>IF(ISBLANK(Games!B624), "", IF('Prediction Log'!$D624&lt;0, 'Prediction Log'!$B624, 'Prediction Log'!$C624))</f>
        <v/>
      </c>
      <c r="I624" s="60" t="str">
        <f>IF(ISBLANK(Games!$B624), "",Games!F624)</f>
        <v/>
      </c>
      <c r="J624" s="60" t="str">
        <f>IF('Prediction Log'!$F624&gt;0.5, 'Prediction Log'!$B624, IF('Prediction Log'!$F624&lt;0.5, 'Prediction Log'!$C624, "PICK"))</f>
        <v/>
      </c>
      <c r="K624" s="62" t="str">
        <f>IF(ISBLANK(Games!B624), "",IF('Prediction Log'!$J624='Prediction Log'!$B624, 'Prediction Log'!$F624, 1-'Prediction Log'!$F624))</f>
        <v/>
      </c>
      <c r="L624" s="28" t="str">
        <f>IF(ISBLANK(Games!$B624), "",Games!I624)</f>
        <v/>
      </c>
      <c r="P624" s="48" t="str">
        <f>IF(ISBLANK('Prediction Log'!$N624), "",'Prediction Log'!$O624-'Prediction Log'!$N624)</f>
        <v/>
      </c>
      <c r="Q624" s="55" t="str">
        <f>IF(ISBLANK('Prediction Log'!$N624), "",IF('Prediction Log'!$M624&lt;&gt;'Prediction Log'!$H624, "Y", IF(AND('Prediction Log'!$M624='Prediction Log'!$H624, ABS((-1*'Prediction Log'!$P624))&gt;ABS('Prediction Log'!$D624)), "Y", IF('Prediction Log'!$D624='Prediction Log'!$P624, "PUSH", "N"))))</f>
        <v/>
      </c>
      <c r="R624" s="56" t="str">
        <f>IF(ISBLANK('Prediction Log'!$M624), "",IF('Prediction Log'!$P624&lt;'Prediction Log'!$D624, "Y", IF('Prediction Log'!$P624='Prediction Log'!$D624, "PUSH", "N")))</f>
        <v/>
      </c>
      <c r="S624" s="56" t="str">
        <f>IF(ISBLANK('Prediction Log'!$M624), "",IF('Prediction Log'!$P624&lt;'Prediction Log'!$E624, "Y", IF('Prediction Log'!$P624='Prediction Log'!$E624, "PUSH", "N")))</f>
        <v/>
      </c>
      <c r="T624" s="66" t="str">
        <f>IF(ISBLANK('Prediction Log'!$M624), "",IF('Prediction Log'!$J624='Prediction Log'!$M624, "Y", "N"))</f>
        <v/>
      </c>
      <c r="U624" s="57" t="str">
        <f>IF(ISBLANK('Prediction Log'!$M624),"",IF('Prediction Log'!$M624='Prediction Log'!$H624, "Y", "N"))</f>
        <v/>
      </c>
      <c r="V624" s="52" t="str">
        <f>IF(ISBLANK('Prediction Log'!$M624), "",IF('Prediction Log'!$H624&lt;&gt;'Prediction Log'!$M624, "Y",IF(AND('Prediction Log'!$D624&gt;0, 'Prediction Log'!$P624&gt;'Prediction Log'!$D624), "Y", IF(AND('Prediction Log'!$D624&lt;0, 'Prediction Log'!$P624&lt;'Prediction Log'!$D624), "Y", IF('Prediction Log'!$P624='Prediction Log'!$D624, "PUSH", "N")))))</f>
        <v/>
      </c>
      <c r="W624" s="53" t="str">
        <f>IF(ISBLANK('Prediction Log'!$M624), "",IF(AND('Prediction Log'!$U624="Y", 'Prediction Log'!$V624="Y"), "Y", "N"))</f>
        <v/>
      </c>
      <c r="X624" s="54" t="str">
        <f>IF(ISBLANK('Prediction Log'!$M624),"",IF('Prediction Log'!$M624='Prediction Log'!$I624, "Y", "N"))</f>
        <v/>
      </c>
      <c r="Y624" s="54" t="str">
        <f>IF(ISBLANK('Prediction Log'!$M624), "", IF('Prediction Log'!$Z624="N", "N", "Y"))</f>
        <v/>
      </c>
      <c r="Z624" s="54" t="str">
        <f>IF(ISBLANK('Prediction Log'!$M624), "",IF('Prediction Log'!$I624&lt;&gt;'Prediction Log'!$M624, "Y",IF(AND('Prediction Log'!$E624&gt;0, 'Prediction Log'!$P624&gt;'Prediction Log'!$E624), "Y", IF(AND('Prediction Log'!$E624&lt;0, 'Prediction Log'!$P624&lt;'Prediction Log'!$E624), "Y", IF('Prediction Log'!$P624='Prediction Log'!$E624, "PUSH", "N")))))</f>
        <v/>
      </c>
      <c r="AA624" s="54" t="str">
        <f>IF(ISBLANK('Prediction Log'!$M624), "",IF(AND('Prediction Log'!$X624="Y", 'Prediction Log'!$Z624="Y"), "Y", "N"))</f>
        <v/>
      </c>
      <c r="AB624" s="53" t="str">
        <f>IF(ISBLANK('Prediction Log'!$M624), "",IF('Prediction Log'!$D624&gt;0, 'Prediction Log'!$P624-'Prediction Log'!$D624, IF('Prediction Log'!$D624&lt;0, -'Prediction Log'!$P624+'Prediction Log'!$D624, "NA")))</f>
        <v/>
      </c>
      <c r="AC624" s="53" t="str">
        <f>IF(ISBLANK('Prediction Log'!$M624), "",ABS('Prediction Log'!$AB624))</f>
        <v/>
      </c>
      <c r="AD624" s="54" t="str">
        <f>IF(ISBLANK('Prediction Log'!$M624), "",IF('Prediction Log'!$E624&gt;0, 'Prediction Log'!$P624-'Prediction Log'!$E624, IF('Prediction Log'!$E624&lt;0, -'Prediction Log'!$P624+'Prediction Log'!$E624, "NA")))</f>
        <v/>
      </c>
      <c r="AE624" s="54" t="str">
        <f>IF(ISBLANK('Prediction Log'!$M624), "",ABS('Prediction Log'!$AD624))</f>
        <v/>
      </c>
    </row>
    <row r="625" spans="1:31" x14ac:dyDescent="0.45">
      <c r="A625" t="str">
        <f>IF(ISBLANK(Games!$B625), "",Games!A625)</f>
        <v/>
      </c>
      <c r="B625" t="str">
        <f>IF(ISBLANK(Games!$B625), "",Games!B625)</f>
        <v/>
      </c>
      <c r="C625" t="str">
        <f>IF(ISBLANK(Games!$B625), "",Games!C625)</f>
        <v/>
      </c>
      <c r="D625" t="str">
        <f>IF(ISBLANK(Games!$B625), "",Games!D625)</f>
        <v/>
      </c>
      <c r="E625" t="str">
        <f>IF(ISBLANK(Games!$B625), "",Games!E625)</f>
        <v/>
      </c>
      <c r="F625" s="30">
        <f>'Calc - Win Probability'!N625</f>
        <v>0</v>
      </c>
      <c r="G625" s="28">
        <f>Games!H625</f>
        <v>0</v>
      </c>
      <c r="H625" s="64" t="str">
        <f>IF(ISBLANK(Games!B625), "", IF('Prediction Log'!$D625&lt;0, 'Prediction Log'!$B625, 'Prediction Log'!$C625))</f>
        <v/>
      </c>
      <c r="I625" s="60" t="str">
        <f>IF(ISBLANK(Games!$B625), "",Games!F625)</f>
        <v/>
      </c>
      <c r="J625" s="60" t="str">
        <f>IF('Prediction Log'!$F625&gt;0.5, 'Prediction Log'!$B625, IF('Prediction Log'!$F625&lt;0.5, 'Prediction Log'!$C625, "PICK"))</f>
        <v/>
      </c>
      <c r="K625" s="62" t="str">
        <f>IF(ISBLANK(Games!B625), "",IF('Prediction Log'!$J625='Prediction Log'!$B625, 'Prediction Log'!$F625, 1-'Prediction Log'!$F625))</f>
        <v/>
      </c>
      <c r="L625" s="28" t="str">
        <f>IF(ISBLANK(Games!$B625), "",Games!I625)</f>
        <v/>
      </c>
      <c r="P625" s="48" t="str">
        <f>IF(ISBLANK('Prediction Log'!$N625), "",'Prediction Log'!$O625-'Prediction Log'!$N625)</f>
        <v/>
      </c>
      <c r="Q625" s="55" t="str">
        <f>IF(ISBLANK('Prediction Log'!$N625), "",IF('Prediction Log'!$M625&lt;&gt;'Prediction Log'!$H625, "Y", IF(AND('Prediction Log'!$M625='Prediction Log'!$H625, ABS((-1*'Prediction Log'!$P625))&gt;ABS('Prediction Log'!$D625)), "Y", IF('Prediction Log'!$D625='Prediction Log'!$P625, "PUSH", "N"))))</f>
        <v/>
      </c>
      <c r="R625" s="56" t="str">
        <f>IF(ISBLANK('Prediction Log'!$M625), "",IF('Prediction Log'!$P625&lt;'Prediction Log'!$D625, "Y", IF('Prediction Log'!$P625='Prediction Log'!$D625, "PUSH", "N")))</f>
        <v/>
      </c>
      <c r="S625" s="56" t="str">
        <f>IF(ISBLANK('Prediction Log'!$M625), "",IF('Prediction Log'!$P625&lt;'Prediction Log'!$E625, "Y", IF('Prediction Log'!$P625='Prediction Log'!$E625, "PUSH", "N")))</f>
        <v/>
      </c>
      <c r="T625" s="66" t="str">
        <f>IF(ISBLANK('Prediction Log'!$M625), "",IF('Prediction Log'!$J625='Prediction Log'!$M625, "Y", "N"))</f>
        <v/>
      </c>
      <c r="U625" s="57" t="str">
        <f>IF(ISBLANK('Prediction Log'!$M625),"",IF('Prediction Log'!$M625='Prediction Log'!$H625, "Y", "N"))</f>
        <v/>
      </c>
      <c r="V625" s="52" t="str">
        <f>IF(ISBLANK('Prediction Log'!$M625), "",IF('Prediction Log'!$H625&lt;&gt;'Prediction Log'!$M625, "Y",IF(AND('Prediction Log'!$D625&gt;0, 'Prediction Log'!$P625&gt;'Prediction Log'!$D625), "Y", IF(AND('Prediction Log'!$D625&lt;0, 'Prediction Log'!$P625&lt;'Prediction Log'!$D625), "Y", IF('Prediction Log'!$P625='Prediction Log'!$D625, "PUSH", "N")))))</f>
        <v/>
      </c>
      <c r="W625" s="53" t="str">
        <f>IF(ISBLANK('Prediction Log'!$M625), "",IF(AND('Prediction Log'!$U625="Y", 'Prediction Log'!$V625="Y"), "Y", "N"))</f>
        <v/>
      </c>
      <c r="X625" s="54" t="str">
        <f>IF(ISBLANK('Prediction Log'!$M625),"",IF('Prediction Log'!$M625='Prediction Log'!$I625, "Y", "N"))</f>
        <v/>
      </c>
      <c r="Y625" s="54" t="str">
        <f>IF(ISBLANK('Prediction Log'!$M625), "", IF('Prediction Log'!$Z625="N", "N", "Y"))</f>
        <v/>
      </c>
      <c r="Z625" s="54" t="str">
        <f>IF(ISBLANK('Prediction Log'!$M625), "",IF('Prediction Log'!$I625&lt;&gt;'Prediction Log'!$M625, "Y",IF(AND('Prediction Log'!$E625&gt;0, 'Prediction Log'!$P625&gt;'Prediction Log'!$E625), "Y", IF(AND('Prediction Log'!$E625&lt;0, 'Prediction Log'!$P625&lt;'Prediction Log'!$E625), "Y", IF('Prediction Log'!$P625='Prediction Log'!$E625, "PUSH", "N")))))</f>
        <v/>
      </c>
      <c r="AA625" s="54" t="str">
        <f>IF(ISBLANK('Prediction Log'!$M625), "",IF(AND('Prediction Log'!$X625="Y", 'Prediction Log'!$Z625="Y"), "Y", "N"))</f>
        <v/>
      </c>
      <c r="AB625" s="53" t="str">
        <f>IF(ISBLANK('Prediction Log'!$M625), "",IF('Prediction Log'!$D625&gt;0, 'Prediction Log'!$P625-'Prediction Log'!$D625, IF('Prediction Log'!$D625&lt;0, -'Prediction Log'!$P625+'Prediction Log'!$D625, "NA")))</f>
        <v/>
      </c>
      <c r="AC625" s="53" t="str">
        <f>IF(ISBLANK('Prediction Log'!$M625), "",ABS('Prediction Log'!$AB625))</f>
        <v/>
      </c>
      <c r="AD625" s="54" t="str">
        <f>IF(ISBLANK('Prediction Log'!$M625), "",IF('Prediction Log'!$E625&gt;0, 'Prediction Log'!$P625-'Prediction Log'!$E625, IF('Prediction Log'!$E625&lt;0, -'Prediction Log'!$P625+'Prediction Log'!$E625, "NA")))</f>
        <v/>
      </c>
      <c r="AE625" s="54" t="str">
        <f>IF(ISBLANK('Prediction Log'!$M625), "",ABS('Prediction Log'!$AD625))</f>
        <v/>
      </c>
    </row>
    <row r="626" spans="1:31" x14ac:dyDescent="0.45">
      <c r="A626" t="str">
        <f>IF(ISBLANK(Games!$B626), "",Games!A626)</f>
        <v/>
      </c>
      <c r="B626" t="str">
        <f>IF(ISBLANK(Games!$B626), "",Games!B626)</f>
        <v/>
      </c>
      <c r="C626" t="str">
        <f>IF(ISBLANK(Games!$B626), "",Games!C626)</f>
        <v/>
      </c>
      <c r="D626" t="str">
        <f>IF(ISBLANK(Games!$B626), "",Games!D626)</f>
        <v/>
      </c>
      <c r="E626" t="str">
        <f>IF(ISBLANK(Games!$B626), "",Games!E626)</f>
        <v/>
      </c>
      <c r="F626" s="30">
        <f>'Calc - Win Probability'!N626</f>
        <v>0</v>
      </c>
      <c r="G626" s="28">
        <f>Games!H626</f>
        <v>0</v>
      </c>
      <c r="H626" s="64" t="str">
        <f>IF(ISBLANK(Games!B626), "", IF('Prediction Log'!$D626&lt;0, 'Prediction Log'!$B626, 'Prediction Log'!$C626))</f>
        <v/>
      </c>
      <c r="I626" s="60" t="str">
        <f>IF(ISBLANK(Games!$B626), "",Games!F626)</f>
        <v/>
      </c>
      <c r="J626" s="60" t="str">
        <f>IF('Prediction Log'!$F626&gt;0.5, 'Prediction Log'!$B626, IF('Prediction Log'!$F626&lt;0.5, 'Prediction Log'!$C626, "PICK"))</f>
        <v/>
      </c>
      <c r="K626" s="62" t="str">
        <f>IF(ISBLANK(Games!B626), "",IF('Prediction Log'!$J626='Prediction Log'!$B626, 'Prediction Log'!$F626, 1-'Prediction Log'!$F626))</f>
        <v/>
      </c>
      <c r="L626" s="28" t="str">
        <f>IF(ISBLANK(Games!$B626), "",Games!I626)</f>
        <v/>
      </c>
      <c r="P626" s="48" t="str">
        <f>IF(ISBLANK('Prediction Log'!$N626), "",'Prediction Log'!$O626-'Prediction Log'!$N626)</f>
        <v/>
      </c>
      <c r="Q626" s="55" t="str">
        <f>IF(ISBLANK('Prediction Log'!$N626), "",IF('Prediction Log'!$M626&lt;&gt;'Prediction Log'!$H626, "Y", IF(AND('Prediction Log'!$M626='Prediction Log'!$H626, ABS((-1*'Prediction Log'!$P626))&gt;ABS('Prediction Log'!$D626)), "Y", IF('Prediction Log'!$D626='Prediction Log'!$P626, "PUSH", "N"))))</f>
        <v/>
      </c>
      <c r="R626" s="56" t="str">
        <f>IF(ISBLANK('Prediction Log'!$M626), "",IF('Prediction Log'!$P626&lt;'Prediction Log'!$D626, "Y", IF('Prediction Log'!$P626='Prediction Log'!$D626, "PUSH", "N")))</f>
        <v/>
      </c>
      <c r="S626" s="56" t="str">
        <f>IF(ISBLANK('Prediction Log'!$M626), "",IF('Prediction Log'!$P626&lt;'Prediction Log'!$E626, "Y", IF('Prediction Log'!$P626='Prediction Log'!$E626, "PUSH", "N")))</f>
        <v/>
      </c>
      <c r="T626" s="66" t="str">
        <f>IF(ISBLANK('Prediction Log'!$M626), "",IF('Prediction Log'!$J626='Prediction Log'!$M626, "Y", "N"))</f>
        <v/>
      </c>
      <c r="U626" s="57" t="str">
        <f>IF(ISBLANK('Prediction Log'!$M626),"",IF('Prediction Log'!$M626='Prediction Log'!$H626, "Y", "N"))</f>
        <v/>
      </c>
      <c r="V626" s="52" t="str">
        <f>IF(ISBLANK('Prediction Log'!$M626), "",IF('Prediction Log'!$H626&lt;&gt;'Prediction Log'!$M626, "Y",IF(AND('Prediction Log'!$D626&gt;0, 'Prediction Log'!$P626&gt;'Prediction Log'!$D626), "Y", IF(AND('Prediction Log'!$D626&lt;0, 'Prediction Log'!$P626&lt;'Prediction Log'!$D626), "Y", IF('Prediction Log'!$P626='Prediction Log'!$D626, "PUSH", "N")))))</f>
        <v/>
      </c>
      <c r="W626" s="53" t="str">
        <f>IF(ISBLANK('Prediction Log'!$M626), "",IF(AND('Prediction Log'!$U626="Y", 'Prediction Log'!$V626="Y"), "Y", "N"))</f>
        <v/>
      </c>
      <c r="X626" s="54" t="str">
        <f>IF(ISBLANK('Prediction Log'!$M626),"",IF('Prediction Log'!$M626='Prediction Log'!$I626, "Y", "N"))</f>
        <v/>
      </c>
      <c r="Y626" s="54" t="str">
        <f>IF(ISBLANK('Prediction Log'!$M626), "", IF('Prediction Log'!$Z626="N", "N", "Y"))</f>
        <v/>
      </c>
      <c r="Z626" s="54" t="str">
        <f>IF(ISBLANK('Prediction Log'!$M626), "",IF('Prediction Log'!$I626&lt;&gt;'Prediction Log'!$M626, "Y",IF(AND('Prediction Log'!$E626&gt;0, 'Prediction Log'!$P626&gt;'Prediction Log'!$E626), "Y", IF(AND('Prediction Log'!$E626&lt;0, 'Prediction Log'!$P626&lt;'Prediction Log'!$E626), "Y", IF('Prediction Log'!$P626='Prediction Log'!$E626, "PUSH", "N")))))</f>
        <v/>
      </c>
      <c r="AA626" s="54" t="str">
        <f>IF(ISBLANK('Prediction Log'!$M626), "",IF(AND('Prediction Log'!$X626="Y", 'Prediction Log'!$Z626="Y"), "Y", "N"))</f>
        <v/>
      </c>
      <c r="AB626" s="53" t="str">
        <f>IF(ISBLANK('Prediction Log'!$M626), "",IF('Prediction Log'!$D626&gt;0, 'Prediction Log'!$P626-'Prediction Log'!$D626, IF('Prediction Log'!$D626&lt;0, -'Prediction Log'!$P626+'Prediction Log'!$D626, "NA")))</f>
        <v/>
      </c>
      <c r="AC626" s="53" t="str">
        <f>IF(ISBLANK('Prediction Log'!$M626), "",ABS('Prediction Log'!$AB626))</f>
        <v/>
      </c>
      <c r="AD626" s="54" t="str">
        <f>IF(ISBLANK('Prediction Log'!$M626), "",IF('Prediction Log'!$E626&gt;0, 'Prediction Log'!$P626-'Prediction Log'!$E626, IF('Prediction Log'!$E626&lt;0, -'Prediction Log'!$P626+'Prediction Log'!$E626, "NA")))</f>
        <v/>
      </c>
      <c r="AE626" s="54" t="str">
        <f>IF(ISBLANK('Prediction Log'!$M626), "",ABS('Prediction Log'!$AD626))</f>
        <v/>
      </c>
    </row>
    <row r="627" spans="1:31" x14ac:dyDescent="0.45">
      <c r="A627" t="str">
        <f>IF(ISBLANK(Games!$B627), "",Games!A627)</f>
        <v/>
      </c>
      <c r="B627" t="str">
        <f>IF(ISBLANK(Games!$B627), "",Games!B627)</f>
        <v/>
      </c>
      <c r="C627" t="str">
        <f>IF(ISBLANK(Games!$B627), "",Games!C627)</f>
        <v/>
      </c>
      <c r="D627" t="str">
        <f>IF(ISBLANK(Games!$B627), "",Games!D627)</f>
        <v/>
      </c>
      <c r="E627" t="str">
        <f>IF(ISBLANK(Games!$B627), "",Games!E627)</f>
        <v/>
      </c>
      <c r="F627" s="30">
        <f>'Calc - Win Probability'!N627</f>
        <v>0</v>
      </c>
      <c r="G627" s="28">
        <f>Games!H627</f>
        <v>0</v>
      </c>
      <c r="H627" s="64" t="str">
        <f>IF(ISBLANK(Games!B627), "", IF('Prediction Log'!$D627&lt;0, 'Prediction Log'!$B627, 'Prediction Log'!$C627))</f>
        <v/>
      </c>
      <c r="I627" s="60" t="str">
        <f>IF(ISBLANK(Games!$B627), "",Games!F627)</f>
        <v/>
      </c>
      <c r="J627" s="60" t="str">
        <f>IF('Prediction Log'!$F627&gt;0.5, 'Prediction Log'!$B627, IF('Prediction Log'!$F627&lt;0.5, 'Prediction Log'!$C627, "PICK"))</f>
        <v/>
      </c>
      <c r="K627" s="62" t="str">
        <f>IF(ISBLANK(Games!B627), "",IF('Prediction Log'!$J627='Prediction Log'!$B627, 'Prediction Log'!$F627, 1-'Prediction Log'!$F627))</f>
        <v/>
      </c>
      <c r="L627" s="28" t="str">
        <f>IF(ISBLANK(Games!$B627), "",Games!I627)</f>
        <v/>
      </c>
      <c r="P627" s="48" t="str">
        <f>IF(ISBLANK('Prediction Log'!$N627), "",'Prediction Log'!$O627-'Prediction Log'!$N627)</f>
        <v/>
      </c>
      <c r="Q627" s="55" t="str">
        <f>IF(ISBLANK('Prediction Log'!$N627), "",IF('Prediction Log'!$M627&lt;&gt;'Prediction Log'!$H627, "Y", IF(AND('Prediction Log'!$M627='Prediction Log'!$H627, ABS((-1*'Prediction Log'!$P627))&gt;ABS('Prediction Log'!$D627)), "Y", IF('Prediction Log'!$D627='Prediction Log'!$P627, "PUSH", "N"))))</f>
        <v/>
      </c>
      <c r="R627" s="56" t="str">
        <f>IF(ISBLANK('Prediction Log'!$M627), "",IF('Prediction Log'!$P627&lt;'Prediction Log'!$D627, "Y", IF('Prediction Log'!$P627='Prediction Log'!$D627, "PUSH", "N")))</f>
        <v/>
      </c>
      <c r="S627" s="56" t="str">
        <f>IF(ISBLANK('Prediction Log'!$M627), "",IF('Prediction Log'!$P627&lt;'Prediction Log'!$E627, "Y", IF('Prediction Log'!$P627='Prediction Log'!$E627, "PUSH", "N")))</f>
        <v/>
      </c>
      <c r="T627" s="66" t="str">
        <f>IF(ISBLANK('Prediction Log'!$M627), "",IF('Prediction Log'!$J627='Prediction Log'!$M627, "Y", "N"))</f>
        <v/>
      </c>
      <c r="U627" s="57" t="str">
        <f>IF(ISBLANK('Prediction Log'!$M627),"",IF('Prediction Log'!$M627='Prediction Log'!$H627, "Y", "N"))</f>
        <v/>
      </c>
      <c r="V627" s="52" t="str">
        <f>IF(ISBLANK('Prediction Log'!$M627), "",IF('Prediction Log'!$H627&lt;&gt;'Prediction Log'!$M627, "Y",IF(AND('Prediction Log'!$D627&gt;0, 'Prediction Log'!$P627&gt;'Prediction Log'!$D627), "Y", IF(AND('Prediction Log'!$D627&lt;0, 'Prediction Log'!$P627&lt;'Prediction Log'!$D627), "Y", IF('Prediction Log'!$P627='Prediction Log'!$D627, "PUSH", "N")))))</f>
        <v/>
      </c>
      <c r="W627" s="53" t="str">
        <f>IF(ISBLANK('Prediction Log'!$M627), "",IF(AND('Prediction Log'!$U627="Y", 'Prediction Log'!$V627="Y"), "Y", "N"))</f>
        <v/>
      </c>
      <c r="X627" s="54" t="str">
        <f>IF(ISBLANK('Prediction Log'!$M627),"",IF('Prediction Log'!$M627='Prediction Log'!$I627, "Y", "N"))</f>
        <v/>
      </c>
      <c r="Y627" s="54" t="str">
        <f>IF(ISBLANK('Prediction Log'!$M627), "", IF('Prediction Log'!$Z627="N", "N", "Y"))</f>
        <v/>
      </c>
      <c r="Z627" s="54" t="str">
        <f>IF(ISBLANK('Prediction Log'!$M627), "",IF('Prediction Log'!$I627&lt;&gt;'Prediction Log'!$M627, "Y",IF(AND('Prediction Log'!$E627&gt;0, 'Prediction Log'!$P627&gt;'Prediction Log'!$E627), "Y", IF(AND('Prediction Log'!$E627&lt;0, 'Prediction Log'!$P627&lt;'Prediction Log'!$E627), "Y", IF('Prediction Log'!$P627='Prediction Log'!$E627, "PUSH", "N")))))</f>
        <v/>
      </c>
      <c r="AA627" s="54" t="str">
        <f>IF(ISBLANK('Prediction Log'!$M627), "",IF(AND('Prediction Log'!$X627="Y", 'Prediction Log'!$Z627="Y"), "Y", "N"))</f>
        <v/>
      </c>
      <c r="AB627" s="53" t="str">
        <f>IF(ISBLANK('Prediction Log'!$M627), "",IF('Prediction Log'!$D627&gt;0, 'Prediction Log'!$P627-'Prediction Log'!$D627, IF('Prediction Log'!$D627&lt;0, -'Prediction Log'!$P627+'Prediction Log'!$D627, "NA")))</f>
        <v/>
      </c>
      <c r="AC627" s="53" t="str">
        <f>IF(ISBLANK('Prediction Log'!$M627), "",ABS('Prediction Log'!$AB627))</f>
        <v/>
      </c>
      <c r="AD627" s="54" t="str">
        <f>IF(ISBLANK('Prediction Log'!$M627), "",IF('Prediction Log'!$E627&gt;0, 'Prediction Log'!$P627-'Prediction Log'!$E627, IF('Prediction Log'!$E627&lt;0, -'Prediction Log'!$P627+'Prediction Log'!$E627, "NA")))</f>
        <v/>
      </c>
      <c r="AE627" s="54" t="str">
        <f>IF(ISBLANK('Prediction Log'!$M627), "",ABS('Prediction Log'!$AD627))</f>
        <v/>
      </c>
    </row>
    <row r="628" spans="1:31" x14ac:dyDescent="0.45">
      <c r="A628" t="str">
        <f>IF(ISBLANK(Games!$B628), "",Games!A628)</f>
        <v/>
      </c>
      <c r="B628" t="str">
        <f>IF(ISBLANK(Games!$B628), "",Games!B628)</f>
        <v/>
      </c>
      <c r="C628" t="str">
        <f>IF(ISBLANK(Games!$B628), "",Games!C628)</f>
        <v/>
      </c>
      <c r="D628" t="str">
        <f>IF(ISBLANK(Games!$B628), "",Games!D628)</f>
        <v/>
      </c>
      <c r="E628" t="str">
        <f>IF(ISBLANK(Games!$B628), "",Games!E628)</f>
        <v/>
      </c>
      <c r="F628" s="30">
        <f>'Calc - Win Probability'!N628</f>
        <v>0</v>
      </c>
      <c r="G628" s="28">
        <f>Games!H628</f>
        <v>0</v>
      </c>
      <c r="H628" s="64" t="str">
        <f>IF(ISBLANK(Games!B628), "", IF('Prediction Log'!$D628&lt;0, 'Prediction Log'!$B628, 'Prediction Log'!$C628))</f>
        <v/>
      </c>
      <c r="I628" s="60" t="str">
        <f>IF(ISBLANK(Games!$B628), "",Games!F628)</f>
        <v/>
      </c>
      <c r="J628" s="60" t="str">
        <f>IF('Prediction Log'!$F628&gt;0.5, 'Prediction Log'!$B628, IF('Prediction Log'!$F628&lt;0.5, 'Prediction Log'!$C628, "PICK"))</f>
        <v/>
      </c>
      <c r="K628" s="62" t="str">
        <f>IF(ISBLANK(Games!B628), "",IF('Prediction Log'!$J628='Prediction Log'!$B628, 'Prediction Log'!$F628, 1-'Prediction Log'!$F628))</f>
        <v/>
      </c>
      <c r="L628" s="28" t="str">
        <f>IF(ISBLANK(Games!$B628), "",Games!I628)</f>
        <v/>
      </c>
      <c r="P628" s="48" t="str">
        <f>IF(ISBLANK('Prediction Log'!$N628), "",'Prediction Log'!$O628-'Prediction Log'!$N628)</f>
        <v/>
      </c>
      <c r="Q628" s="55" t="str">
        <f>IF(ISBLANK('Prediction Log'!$N628), "",IF('Prediction Log'!$M628&lt;&gt;'Prediction Log'!$H628, "Y", IF(AND('Prediction Log'!$M628='Prediction Log'!$H628, ABS((-1*'Prediction Log'!$P628))&gt;ABS('Prediction Log'!$D628)), "Y", IF('Prediction Log'!$D628='Prediction Log'!$P628, "PUSH", "N"))))</f>
        <v/>
      </c>
      <c r="R628" s="56" t="str">
        <f>IF(ISBLANK('Prediction Log'!$M628), "",IF('Prediction Log'!$P628&lt;'Prediction Log'!$D628, "Y", IF('Prediction Log'!$P628='Prediction Log'!$D628, "PUSH", "N")))</f>
        <v/>
      </c>
      <c r="S628" s="56" t="str">
        <f>IF(ISBLANK('Prediction Log'!$M628), "",IF('Prediction Log'!$P628&lt;'Prediction Log'!$E628, "Y", IF('Prediction Log'!$P628='Prediction Log'!$E628, "PUSH", "N")))</f>
        <v/>
      </c>
      <c r="T628" s="66" t="str">
        <f>IF(ISBLANK('Prediction Log'!$M628), "",IF('Prediction Log'!$J628='Prediction Log'!$M628, "Y", "N"))</f>
        <v/>
      </c>
      <c r="U628" s="57" t="str">
        <f>IF(ISBLANK('Prediction Log'!$M628),"",IF('Prediction Log'!$M628='Prediction Log'!$H628, "Y", "N"))</f>
        <v/>
      </c>
      <c r="V628" s="52" t="str">
        <f>IF(ISBLANK('Prediction Log'!$M628), "",IF('Prediction Log'!$H628&lt;&gt;'Prediction Log'!$M628, "Y",IF(AND('Prediction Log'!$D628&gt;0, 'Prediction Log'!$P628&gt;'Prediction Log'!$D628), "Y", IF(AND('Prediction Log'!$D628&lt;0, 'Prediction Log'!$P628&lt;'Prediction Log'!$D628), "Y", IF('Prediction Log'!$P628='Prediction Log'!$D628, "PUSH", "N")))))</f>
        <v/>
      </c>
      <c r="W628" s="53" t="str">
        <f>IF(ISBLANK('Prediction Log'!$M628), "",IF(AND('Prediction Log'!$U628="Y", 'Prediction Log'!$V628="Y"), "Y", "N"))</f>
        <v/>
      </c>
      <c r="X628" s="54" t="str">
        <f>IF(ISBLANK('Prediction Log'!$M628),"",IF('Prediction Log'!$M628='Prediction Log'!$I628, "Y", "N"))</f>
        <v/>
      </c>
      <c r="Y628" s="54" t="str">
        <f>IF(ISBLANK('Prediction Log'!$M628), "", IF('Prediction Log'!$Z628="N", "N", "Y"))</f>
        <v/>
      </c>
      <c r="Z628" s="54" t="str">
        <f>IF(ISBLANK('Prediction Log'!$M628), "",IF('Prediction Log'!$I628&lt;&gt;'Prediction Log'!$M628, "Y",IF(AND('Prediction Log'!$E628&gt;0, 'Prediction Log'!$P628&gt;'Prediction Log'!$E628), "Y", IF(AND('Prediction Log'!$E628&lt;0, 'Prediction Log'!$P628&lt;'Prediction Log'!$E628), "Y", IF('Prediction Log'!$P628='Prediction Log'!$E628, "PUSH", "N")))))</f>
        <v/>
      </c>
      <c r="AA628" s="54" t="str">
        <f>IF(ISBLANK('Prediction Log'!$M628), "",IF(AND('Prediction Log'!$X628="Y", 'Prediction Log'!$Z628="Y"), "Y", "N"))</f>
        <v/>
      </c>
      <c r="AB628" s="53" t="str">
        <f>IF(ISBLANK('Prediction Log'!$M628), "",IF('Prediction Log'!$D628&gt;0, 'Prediction Log'!$P628-'Prediction Log'!$D628, IF('Prediction Log'!$D628&lt;0, -'Prediction Log'!$P628+'Prediction Log'!$D628, "NA")))</f>
        <v/>
      </c>
      <c r="AC628" s="53" t="str">
        <f>IF(ISBLANK('Prediction Log'!$M628), "",ABS('Prediction Log'!$AB628))</f>
        <v/>
      </c>
      <c r="AD628" s="54" t="str">
        <f>IF(ISBLANK('Prediction Log'!$M628), "",IF('Prediction Log'!$E628&gt;0, 'Prediction Log'!$P628-'Prediction Log'!$E628, IF('Prediction Log'!$E628&lt;0, -'Prediction Log'!$P628+'Prediction Log'!$E628, "NA")))</f>
        <v/>
      </c>
      <c r="AE628" s="54" t="str">
        <f>IF(ISBLANK('Prediction Log'!$M628), "",ABS('Prediction Log'!$AD628))</f>
        <v/>
      </c>
    </row>
    <row r="629" spans="1:31" x14ac:dyDescent="0.45">
      <c r="A629" t="str">
        <f>IF(ISBLANK(Games!$B629), "",Games!A629)</f>
        <v/>
      </c>
      <c r="B629" t="str">
        <f>IF(ISBLANK(Games!$B629), "",Games!B629)</f>
        <v/>
      </c>
      <c r="C629" t="str">
        <f>IF(ISBLANK(Games!$B629), "",Games!C629)</f>
        <v/>
      </c>
      <c r="D629" t="str">
        <f>IF(ISBLANK(Games!$B629), "",Games!D629)</f>
        <v/>
      </c>
      <c r="E629" t="str">
        <f>IF(ISBLANK(Games!$B629), "",Games!E629)</f>
        <v/>
      </c>
      <c r="F629" s="30">
        <f>'Calc - Win Probability'!N629</f>
        <v>0</v>
      </c>
      <c r="G629" s="28">
        <f>Games!H629</f>
        <v>0</v>
      </c>
      <c r="H629" s="64" t="str">
        <f>IF(ISBLANK(Games!B629), "", IF('Prediction Log'!$D629&lt;0, 'Prediction Log'!$B629, 'Prediction Log'!$C629))</f>
        <v/>
      </c>
      <c r="I629" s="60" t="str">
        <f>IF(ISBLANK(Games!$B629), "",Games!F629)</f>
        <v/>
      </c>
      <c r="J629" s="60" t="str">
        <f>IF('Prediction Log'!$F629&gt;0.5, 'Prediction Log'!$B629, IF('Prediction Log'!$F629&lt;0.5, 'Prediction Log'!$C629, "PICK"))</f>
        <v/>
      </c>
      <c r="K629" s="62" t="str">
        <f>IF(ISBLANK(Games!B629), "",IF('Prediction Log'!$J629='Prediction Log'!$B629, 'Prediction Log'!$F629, 1-'Prediction Log'!$F629))</f>
        <v/>
      </c>
      <c r="L629" s="28" t="str">
        <f>IF(ISBLANK(Games!$B629), "",Games!I629)</f>
        <v/>
      </c>
      <c r="P629" s="48" t="str">
        <f>IF(ISBLANK('Prediction Log'!$N629), "",'Prediction Log'!$O629-'Prediction Log'!$N629)</f>
        <v/>
      </c>
      <c r="Q629" s="55" t="str">
        <f>IF(ISBLANK('Prediction Log'!$N629), "",IF('Prediction Log'!$M629&lt;&gt;'Prediction Log'!$H629, "Y", IF(AND('Prediction Log'!$M629='Prediction Log'!$H629, ABS((-1*'Prediction Log'!$P629))&gt;ABS('Prediction Log'!$D629)), "Y", IF('Prediction Log'!$D629='Prediction Log'!$P629, "PUSH", "N"))))</f>
        <v/>
      </c>
      <c r="R629" s="56" t="str">
        <f>IF(ISBLANK('Prediction Log'!$M629), "",IF('Prediction Log'!$P629&lt;'Prediction Log'!$D629, "Y", IF('Prediction Log'!$P629='Prediction Log'!$D629, "PUSH", "N")))</f>
        <v/>
      </c>
      <c r="S629" s="56" t="str">
        <f>IF(ISBLANK('Prediction Log'!$M629), "",IF('Prediction Log'!$P629&lt;'Prediction Log'!$E629, "Y", IF('Prediction Log'!$P629='Prediction Log'!$E629, "PUSH", "N")))</f>
        <v/>
      </c>
      <c r="T629" s="66" t="str">
        <f>IF(ISBLANK('Prediction Log'!$M629), "",IF('Prediction Log'!$J629='Prediction Log'!$M629, "Y", "N"))</f>
        <v/>
      </c>
      <c r="U629" s="57" t="str">
        <f>IF(ISBLANK('Prediction Log'!$M629),"",IF('Prediction Log'!$M629='Prediction Log'!$H629, "Y", "N"))</f>
        <v/>
      </c>
      <c r="V629" s="52" t="str">
        <f>IF(ISBLANK('Prediction Log'!$M629), "",IF('Prediction Log'!$H629&lt;&gt;'Prediction Log'!$M629, "Y",IF(AND('Prediction Log'!$D629&gt;0, 'Prediction Log'!$P629&gt;'Prediction Log'!$D629), "Y", IF(AND('Prediction Log'!$D629&lt;0, 'Prediction Log'!$P629&lt;'Prediction Log'!$D629), "Y", IF('Prediction Log'!$P629='Prediction Log'!$D629, "PUSH", "N")))))</f>
        <v/>
      </c>
      <c r="W629" s="53" t="str">
        <f>IF(ISBLANK('Prediction Log'!$M629), "",IF(AND('Prediction Log'!$U629="Y", 'Prediction Log'!$V629="Y"), "Y", "N"))</f>
        <v/>
      </c>
      <c r="X629" s="54" t="str">
        <f>IF(ISBLANK('Prediction Log'!$M629),"",IF('Prediction Log'!$M629='Prediction Log'!$I629, "Y", "N"))</f>
        <v/>
      </c>
      <c r="Y629" s="54" t="str">
        <f>IF(ISBLANK('Prediction Log'!$M629), "", IF('Prediction Log'!$Z629="N", "N", "Y"))</f>
        <v/>
      </c>
      <c r="Z629" s="54" t="str">
        <f>IF(ISBLANK('Prediction Log'!$M629), "",IF('Prediction Log'!$I629&lt;&gt;'Prediction Log'!$M629, "Y",IF(AND('Prediction Log'!$E629&gt;0, 'Prediction Log'!$P629&gt;'Prediction Log'!$E629), "Y", IF(AND('Prediction Log'!$E629&lt;0, 'Prediction Log'!$P629&lt;'Prediction Log'!$E629), "Y", IF('Prediction Log'!$P629='Prediction Log'!$E629, "PUSH", "N")))))</f>
        <v/>
      </c>
      <c r="AA629" s="54" t="str">
        <f>IF(ISBLANK('Prediction Log'!$M629), "",IF(AND('Prediction Log'!$X629="Y", 'Prediction Log'!$Z629="Y"), "Y", "N"))</f>
        <v/>
      </c>
      <c r="AB629" s="53" t="str">
        <f>IF(ISBLANK('Prediction Log'!$M629), "",IF('Prediction Log'!$D629&gt;0, 'Prediction Log'!$P629-'Prediction Log'!$D629, IF('Prediction Log'!$D629&lt;0, -'Prediction Log'!$P629+'Prediction Log'!$D629, "NA")))</f>
        <v/>
      </c>
      <c r="AC629" s="53" t="str">
        <f>IF(ISBLANK('Prediction Log'!$M629), "",ABS('Prediction Log'!$AB629))</f>
        <v/>
      </c>
      <c r="AD629" s="54" t="str">
        <f>IF(ISBLANK('Prediction Log'!$M629), "",IF('Prediction Log'!$E629&gt;0, 'Prediction Log'!$P629-'Prediction Log'!$E629, IF('Prediction Log'!$E629&lt;0, -'Prediction Log'!$P629+'Prediction Log'!$E629, "NA")))</f>
        <v/>
      </c>
      <c r="AE629" s="54" t="str">
        <f>IF(ISBLANK('Prediction Log'!$M629), "",ABS('Prediction Log'!$AD629))</f>
        <v/>
      </c>
    </row>
    <row r="630" spans="1:31" x14ac:dyDescent="0.45">
      <c r="A630" t="str">
        <f>IF(ISBLANK(Games!$B630), "",Games!A630)</f>
        <v/>
      </c>
      <c r="B630" t="str">
        <f>IF(ISBLANK(Games!$B630), "",Games!B630)</f>
        <v/>
      </c>
      <c r="C630" t="str">
        <f>IF(ISBLANK(Games!$B630), "",Games!C630)</f>
        <v/>
      </c>
      <c r="D630" t="str">
        <f>IF(ISBLANK(Games!$B630), "",Games!D630)</f>
        <v/>
      </c>
      <c r="E630" t="str">
        <f>IF(ISBLANK(Games!$B630), "",Games!E630)</f>
        <v/>
      </c>
      <c r="F630" s="30">
        <f>'Calc - Win Probability'!N630</f>
        <v>0</v>
      </c>
      <c r="G630" s="28">
        <f>Games!H630</f>
        <v>0</v>
      </c>
      <c r="H630" s="64" t="str">
        <f>IF(ISBLANK(Games!B630), "", IF('Prediction Log'!$D630&lt;0, 'Prediction Log'!$B630, 'Prediction Log'!$C630))</f>
        <v/>
      </c>
      <c r="I630" s="60" t="str">
        <f>IF(ISBLANK(Games!$B630), "",Games!F630)</f>
        <v/>
      </c>
      <c r="J630" s="60" t="str">
        <f>IF('Prediction Log'!$F630&gt;0.5, 'Prediction Log'!$B630, IF('Prediction Log'!$F630&lt;0.5, 'Prediction Log'!$C630, "PICK"))</f>
        <v/>
      </c>
      <c r="K630" s="62" t="str">
        <f>IF(ISBLANK(Games!B630), "",IF('Prediction Log'!$J630='Prediction Log'!$B630, 'Prediction Log'!$F630, 1-'Prediction Log'!$F630))</f>
        <v/>
      </c>
      <c r="L630" s="28" t="str">
        <f>IF(ISBLANK(Games!$B630), "",Games!I630)</f>
        <v/>
      </c>
      <c r="P630" s="48" t="str">
        <f>IF(ISBLANK('Prediction Log'!$N630), "",'Prediction Log'!$O630-'Prediction Log'!$N630)</f>
        <v/>
      </c>
      <c r="Q630" s="55" t="str">
        <f>IF(ISBLANK('Prediction Log'!$N630), "",IF('Prediction Log'!$M630&lt;&gt;'Prediction Log'!$H630, "Y", IF(AND('Prediction Log'!$M630='Prediction Log'!$H630, ABS((-1*'Prediction Log'!$P630))&gt;ABS('Prediction Log'!$D630)), "Y", IF('Prediction Log'!$D630='Prediction Log'!$P630, "PUSH", "N"))))</f>
        <v/>
      </c>
      <c r="R630" s="56" t="str">
        <f>IF(ISBLANK('Prediction Log'!$M630), "",IF('Prediction Log'!$P630&lt;'Prediction Log'!$D630, "Y", IF('Prediction Log'!$P630='Prediction Log'!$D630, "PUSH", "N")))</f>
        <v/>
      </c>
      <c r="S630" s="56" t="str">
        <f>IF(ISBLANK('Prediction Log'!$M630), "",IF('Prediction Log'!$P630&lt;'Prediction Log'!$E630, "Y", IF('Prediction Log'!$P630='Prediction Log'!$E630, "PUSH", "N")))</f>
        <v/>
      </c>
      <c r="T630" s="66" t="str">
        <f>IF(ISBLANK('Prediction Log'!$M630), "",IF('Prediction Log'!$J630='Prediction Log'!$M630, "Y", "N"))</f>
        <v/>
      </c>
      <c r="U630" s="57" t="str">
        <f>IF(ISBLANK('Prediction Log'!$M630),"",IF('Prediction Log'!$M630='Prediction Log'!$H630, "Y", "N"))</f>
        <v/>
      </c>
      <c r="V630" s="52" t="str">
        <f>IF(ISBLANK('Prediction Log'!$M630), "",IF('Prediction Log'!$H630&lt;&gt;'Prediction Log'!$M630, "Y",IF(AND('Prediction Log'!$D630&gt;0, 'Prediction Log'!$P630&gt;'Prediction Log'!$D630), "Y", IF(AND('Prediction Log'!$D630&lt;0, 'Prediction Log'!$P630&lt;'Prediction Log'!$D630), "Y", IF('Prediction Log'!$P630='Prediction Log'!$D630, "PUSH", "N")))))</f>
        <v/>
      </c>
      <c r="W630" s="53" t="str">
        <f>IF(ISBLANK('Prediction Log'!$M630), "",IF(AND('Prediction Log'!$U630="Y", 'Prediction Log'!$V630="Y"), "Y", "N"))</f>
        <v/>
      </c>
      <c r="X630" s="54" t="str">
        <f>IF(ISBLANK('Prediction Log'!$M630),"",IF('Prediction Log'!$M630='Prediction Log'!$I630, "Y", "N"))</f>
        <v/>
      </c>
      <c r="Y630" s="54" t="str">
        <f>IF(ISBLANK('Prediction Log'!$M630), "", IF('Prediction Log'!$Z630="N", "N", "Y"))</f>
        <v/>
      </c>
      <c r="Z630" s="54" t="str">
        <f>IF(ISBLANK('Prediction Log'!$M630), "",IF('Prediction Log'!$I630&lt;&gt;'Prediction Log'!$M630, "Y",IF(AND('Prediction Log'!$E630&gt;0, 'Prediction Log'!$P630&gt;'Prediction Log'!$E630), "Y", IF(AND('Prediction Log'!$E630&lt;0, 'Prediction Log'!$P630&lt;'Prediction Log'!$E630), "Y", IF('Prediction Log'!$P630='Prediction Log'!$E630, "PUSH", "N")))))</f>
        <v/>
      </c>
      <c r="AA630" s="54" t="str">
        <f>IF(ISBLANK('Prediction Log'!$M630), "",IF(AND('Prediction Log'!$X630="Y", 'Prediction Log'!$Z630="Y"), "Y", "N"))</f>
        <v/>
      </c>
      <c r="AB630" s="53" t="str">
        <f>IF(ISBLANK('Prediction Log'!$M630), "",IF('Prediction Log'!$D630&gt;0, 'Prediction Log'!$P630-'Prediction Log'!$D630, IF('Prediction Log'!$D630&lt;0, -'Prediction Log'!$P630+'Prediction Log'!$D630, "NA")))</f>
        <v/>
      </c>
      <c r="AC630" s="53" t="str">
        <f>IF(ISBLANK('Prediction Log'!$M630), "",ABS('Prediction Log'!$AB630))</f>
        <v/>
      </c>
      <c r="AD630" s="54" t="str">
        <f>IF(ISBLANK('Prediction Log'!$M630), "",IF('Prediction Log'!$E630&gt;0, 'Prediction Log'!$P630-'Prediction Log'!$E630, IF('Prediction Log'!$E630&lt;0, -'Prediction Log'!$P630+'Prediction Log'!$E630, "NA")))</f>
        <v/>
      </c>
      <c r="AE630" s="54" t="str">
        <f>IF(ISBLANK('Prediction Log'!$M630), "",ABS('Prediction Log'!$AD630))</f>
        <v/>
      </c>
    </row>
    <row r="631" spans="1:31" x14ac:dyDescent="0.45">
      <c r="A631" t="str">
        <f>IF(ISBLANK(Games!$B631), "",Games!A631)</f>
        <v/>
      </c>
      <c r="B631" t="str">
        <f>IF(ISBLANK(Games!$B631), "",Games!B631)</f>
        <v/>
      </c>
      <c r="C631" t="str">
        <f>IF(ISBLANK(Games!$B631), "",Games!C631)</f>
        <v/>
      </c>
      <c r="D631" t="str">
        <f>IF(ISBLANK(Games!$B631), "",Games!D631)</f>
        <v/>
      </c>
      <c r="E631" t="str">
        <f>IF(ISBLANK(Games!$B631), "",Games!E631)</f>
        <v/>
      </c>
      <c r="F631" s="30">
        <f>'Calc - Win Probability'!N631</f>
        <v>0</v>
      </c>
      <c r="G631" s="28">
        <f>Games!H631</f>
        <v>0</v>
      </c>
      <c r="H631" s="64" t="str">
        <f>IF(ISBLANK(Games!B631), "", IF('Prediction Log'!$D631&lt;0, 'Prediction Log'!$B631, 'Prediction Log'!$C631))</f>
        <v/>
      </c>
      <c r="I631" s="60" t="str">
        <f>IF(ISBLANK(Games!$B631), "",Games!F631)</f>
        <v/>
      </c>
      <c r="J631" s="60" t="str">
        <f>IF('Prediction Log'!$F631&gt;0.5, 'Prediction Log'!$B631, IF('Prediction Log'!$F631&lt;0.5, 'Prediction Log'!$C631, "PICK"))</f>
        <v/>
      </c>
      <c r="K631" s="62" t="str">
        <f>IF(ISBLANK(Games!B631), "",IF('Prediction Log'!$J631='Prediction Log'!$B631, 'Prediction Log'!$F631, 1-'Prediction Log'!$F631))</f>
        <v/>
      </c>
      <c r="L631" s="28" t="str">
        <f>IF(ISBLANK(Games!$B631), "",Games!I631)</f>
        <v/>
      </c>
      <c r="P631" s="48" t="str">
        <f>IF(ISBLANK('Prediction Log'!$N631), "",'Prediction Log'!$O631-'Prediction Log'!$N631)</f>
        <v/>
      </c>
      <c r="Q631" s="55" t="str">
        <f>IF(ISBLANK('Prediction Log'!$N631), "",IF('Prediction Log'!$M631&lt;&gt;'Prediction Log'!$H631, "Y", IF(AND('Prediction Log'!$M631='Prediction Log'!$H631, ABS((-1*'Prediction Log'!$P631))&gt;ABS('Prediction Log'!$D631)), "Y", IF('Prediction Log'!$D631='Prediction Log'!$P631, "PUSH", "N"))))</f>
        <v/>
      </c>
      <c r="R631" s="56" t="str">
        <f>IF(ISBLANK('Prediction Log'!$M631), "",IF('Prediction Log'!$P631&lt;'Prediction Log'!$D631, "Y", IF('Prediction Log'!$P631='Prediction Log'!$D631, "PUSH", "N")))</f>
        <v/>
      </c>
      <c r="S631" s="56" t="str">
        <f>IF(ISBLANK('Prediction Log'!$M631), "",IF('Prediction Log'!$P631&lt;'Prediction Log'!$E631, "Y", IF('Prediction Log'!$P631='Prediction Log'!$E631, "PUSH", "N")))</f>
        <v/>
      </c>
      <c r="T631" s="66" t="str">
        <f>IF(ISBLANK('Prediction Log'!$M631), "",IF('Prediction Log'!$J631='Prediction Log'!$M631, "Y", "N"))</f>
        <v/>
      </c>
      <c r="U631" s="57" t="str">
        <f>IF(ISBLANK('Prediction Log'!$M631),"",IF('Prediction Log'!$M631='Prediction Log'!$H631, "Y", "N"))</f>
        <v/>
      </c>
      <c r="V631" s="52" t="str">
        <f>IF(ISBLANK('Prediction Log'!$M631), "",IF('Prediction Log'!$H631&lt;&gt;'Prediction Log'!$M631, "Y",IF(AND('Prediction Log'!$D631&gt;0, 'Prediction Log'!$P631&gt;'Prediction Log'!$D631), "Y", IF(AND('Prediction Log'!$D631&lt;0, 'Prediction Log'!$P631&lt;'Prediction Log'!$D631), "Y", IF('Prediction Log'!$P631='Prediction Log'!$D631, "PUSH", "N")))))</f>
        <v/>
      </c>
      <c r="W631" s="53" t="str">
        <f>IF(ISBLANK('Prediction Log'!$M631), "",IF(AND('Prediction Log'!$U631="Y", 'Prediction Log'!$V631="Y"), "Y", "N"))</f>
        <v/>
      </c>
      <c r="X631" s="54" t="str">
        <f>IF(ISBLANK('Prediction Log'!$M631),"",IF('Prediction Log'!$M631='Prediction Log'!$I631, "Y", "N"))</f>
        <v/>
      </c>
      <c r="Y631" s="54" t="str">
        <f>IF(ISBLANK('Prediction Log'!$M631), "", IF('Prediction Log'!$Z631="N", "N", "Y"))</f>
        <v/>
      </c>
      <c r="Z631" s="54" t="str">
        <f>IF(ISBLANK('Prediction Log'!$M631), "",IF('Prediction Log'!$I631&lt;&gt;'Prediction Log'!$M631, "Y",IF(AND('Prediction Log'!$E631&gt;0, 'Prediction Log'!$P631&gt;'Prediction Log'!$E631), "Y", IF(AND('Prediction Log'!$E631&lt;0, 'Prediction Log'!$P631&lt;'Prediction Log'!$E631), "Y", IF('Prediction Log'!$P631='Prediction Log'!$E631, "PUSH", "N")))))</f>
        <v/>
      </c>
      <c r="AA631" s="54" t="str">
        <f>IF(ISBLANK('Prediction Log'!$M631), "",IF(AND('Prediction Log'!$X631="Y", 'Prediction Log'!$Z631="Y"), "Y", "N"))</f>
        <v/>
      </c>
      <c r="AB631" s="53" t="str">
        <f>IF(ISBLANK('Prediction Log'!$M631), "",IF('Prediction Log'!$D631&gt;0, 'Prediction Log'!$P631-'Prediction Log'!$D631, IF('Prediction Log'!$D631&lt;0, -'Prediction Log'!$P631+'Prediction Log'!$D631, "NA")))</f>
        <v/>
      </c>
      <c r="AC631" s="53" t="str">
        <f>IF(ISBLANK('Prediction Log'!$M631), "",ABS('Prediction Log'!$AB631))</f>
        <v/>
      </c>
      <c r="AD631" s="54" t="str">
        <f>IF(ISBLANK('Prediction Log'!$M631), "",IF('Prediction Log'!$E631&gt;0, 'Prediction Log'!$P631-'Prediction Log'!$E631, IF('Prediction Log'!$E631&lt;0, -'Prediction Log'!$P631+'Prediction Log'!$E631, "NA")))</f>
        <v/>
      </c>
      <c r="AE631" s="54" t="str">
        <f>IF(ISBLANK('Prediction Log'!$M631), "",ABS('Prediction Log'!$AD631))</f>
        <v/>
      </c>
    </row>
    <row r="632" spans="1:31" x14ac:dyDescent="0.45">
      <c r="A632" t="str">
        <f>IF(ISBLANK(Games!$B632), "",Games!A632)</f>
        <v/>
      </c>
      <c r="B632" t="str">
        <f>IF(ISBLANK(Games!$B632), "",Games!B632)</f>
        <v/>
      </c>
      <c r="C632" t="str">
        <f>IF(ISBLANK(Games!$B632), "",Games!C632)</f>
        <v/>
      </c>
      <c r="D632" t="str">
        <f>IF(ISBLANK(Games!$B632), "",Games!D632)</f>
        <v/>
      </c>
      <c r="E632" t="str">
        <f>IF(ISBLANK(Games!$B632), "",Games!E632)</f>
        <v/>
      </c>
      <c r="F632" s="30">
        <f>'Calc - Win Probability'!N632</f>
        <v>0</v>
      </c>
      <c r="G632" s="28">
        <f>Games!H632</f>
        <v>0</v>
      </c>
      <c r="H632" s="64" t="str">
        <f>IF(ISBLANK(Games!B632), "", IF('Prediction Log'!$D632&lt;0, 'Prediction Log'!$B632, 'Prediction Log'!$C632))</f>
        <v/>
      </c>
      <c r="I632" s="60" t="str">
        <f>IF(ISBLANK(Games!$B632), "",Games!F632)</f>
        <v/>
      </c>
      <c r="J632" s="60" t="str">
        <f>IF('Prediction Log'!$F632&gt;0.5, 'Prediction Log'!$B632, IF('Prediction Log'!$F632&lt;0.5, 'Prediction Log'!$C632, "PICK"))</f>
        <v/>
      </c>
      <c r="K632" s="62" t="str">
        <f>IF(ISBLANK(Games!B632), "",IF('Prediction Log'!$J632='Prediction Log'!$B632, 'Prediction Log'!$F632, 1-'Prediction Log'!$F632))</f>
        <v/>
      </c>
      <c r="L632" s="28" t="str">
        <f>IF(ISBLANK(Games!$B632), "",Games!I632)</f>
        <v/>
      </c>
      <c r="P632" s="48" t="str">
        <f>IF(ISBLANK('Prediction Log'!$N632), "",'Prediction Log'!$O632-'Prediction Log'!$N632)</f>
        <v/>
      </c>
      <c r="Q632" s="55" t="str">
        <f>IF(ISBLANK('Prediction Log'!$N632), "",IF('Prediction Log'!$M632&lt;&gt;'Prediction Log'!$H632, "Y", IF(AND('Prediction Log'!$M632='Prediction Log'!$H632, ABS((-1*'Prediction Log'!$P632))&gt;ABS('Prediction Log'!$D632)), "Y", IF('Prediction Log'!$D632='Prediction Log'!$P632, "PUSH", "N"))))</f>
        <v/>
      </c>
      <c r="R632" s="56" t="str">
        <f>IF(ISBLANK('Prediction Log'!$M632), "",IF('Prediction Log'!$P632&lt;'Prediction Log'!$D632, "Y", IF('Prediction Log'!$P632='Prediction Log'!$D632, "PUSH", "N")))</f>
        <v/>
      </c>
      <c r="S632" s="56" t="str">
        <f>IF(ISBLANK('Prediction Log'!$M632), "",IF('Prediction Log'!$P632&lt;'Prediction Log'!$E632, "Y", IF('Prediction Log'!$P632='Prediction Log'!$E632, "PUSH", "N")))</f>
        <v/>
      </c>
      <c r="T632" s="66" t="str">
        <f>IF(ISBLANK('Prediction Log'!$M632), "",IF('Prediction Log'!$J632='Prediction Log'!$M632, "Y", "N"))</f>
        <v/>
      </c>
      <c r="U632" s="57" t="str">
        <f>IF(ISBLANK('Prediction Log'!$M632),"",IF('Prediction Log'!$M632='Prediction Log'!$H632, "Y", "N"))</f>
        <v/>
      </c>
      <c r="V632" s="52" t="str">
        <f>IF(ISBLANK('Prediction Log'!$M632), "",IF('Prediction Log'!$H632&lt;&gt;'Prediction Log'!$M632, "Y",IF(AND('Prediction Log'!$D632&gt;0, 'Prediction Log'!$P632&gt;'Prediction Log'!$D632), "Y", IF(AND('Prediction Log'!$D632&lt;0, 'Prediction Log'!$P632&lt;'Prediction Log'!$D632), "Y", IF('Prediction Log'!$P632='Prediction Log'!$D632, "PUSH", "N")))))</f>
        <v/>
      </c>
      <c r="W632" s="53" t="str">
        <f>IF(ISBLANK('Prediction Log'!$M632), "",IF(AND('Prediction Log'!$U632="Y", 'Prediction Log'!$V632="Y"), "Y", "N"))</f>
        <v/>
      </c>
      <c r="X632" s="54" t="str">
        <f>IF(ISBLANK('Prediction Log'!$M632),"",IF('Prediction Log'!$M632='Prediction Log'!$I632, "Y", "N"))</f>
        <v/>
      </c>
      <c r="Y632" s="54" t="str">
        <f>IF(ISBLANK('Prediction Log'!$M632), "", IF('Prediction Log'!$Z632="N", "N", "Y"))</f>
        <v/>
      </c>
      <c r="Z632" s="54" t="str">
        <f>IF(ISBLANK('Prediction Log'!$M632), "",IF('Prediction Log'!$I632&lt;&gt;'Prediction Log'!$M632, "Y",IF(AND('Prediction Log'!$E632&gt;0, 'Prediction Log'!$P632&gt;'Prediction Log'!$E632), "Y", IF(AND('Prediction Log'!$E632&lt;0, 'Prediction Log'!$P632&lt;'Prediction Log'!$E632), "Y", IF('Prediction Log'!$P632='Prediction Log'!$E632, "PUSH", "N")))))</f>
        <v/>
      </c>
      <c r="AA632" s="54" t="str">
        <f>IF(ISBLANK('Prediction Log'!$M632), "",IF(AND('Prediction Log'!$X632="Y", 'Prediction Log'!$Z632="Y"), "Y", "N"))</f>
        <v/>
      </c>
      <c r="AB632" s="53" t="str">
        <f>IF(ISBLANK('Prediction Log'!$M632), "",IF('Prediction Log'!$D632&gt;0, 'Prediction Log'!$P632-'Prediction Log'!$D632, IF('Prediction Log'!$D632&lt;0, -'Prediction Log'!$P632+'Prediction Log'!$D632, "NA")))</f>
        <v/>
      </c>
      <c r="AC632" s="53" t="str">
        <f>IF(ISBLANK('Prediction Log'!$M632), "",ABS('Prediction Log'!$AB632))</f>
        <v/>
      </c>
      <c r="AD632" s="54" t="str">
        <f>IF(ISBLANK('Prediction Log'!$M632), "",IF('Prediction Log'!$E632&gt;0, 'Prediction Log'!$P632-'Prediction Log'!$E632, IF('Prediction Log'!$E632&lt;0, -'Prediction Log'!$P632+'Prediction Log'!$E632, "NA")))</f>
        <v/>
      </c>
      <c r="AE632" s="54" t="str">
        <f>IF(ISBLANK('Prediction Log'!$M632), "",ABS('Prediction Log'!$AD632))</f>
        <v/>
      </c>
    </row>
    <row r="633" spans="1:31" x14ac:dyDescent="0.45">
      <c r="A633" t="str">
        <f>IF(ISBLANK(Games!$B633), "",Games!A633)</f>
        <v/>
      </c>
      <c r="B633" t="str">
        <f>IF(ISBLANK(Games!$B633), "",Games!B633)</f>
        <v/>
      </c>
      <c r="C633" t="str">
        <f>IF(ISBLANK(Games!$B633), "",Games!C633)</f>
        <v/>
      </c>
      <c r="D633" t="str">
        <f>IF(ISBLANK(Games!$B633), "",Games!D633)</f>
        <v/>
      </c>
      <c r="E633" t="str">
        <f>IF(ISBLANK(Games!$B633), "",Games!E633)</f>
        <v/>
      </c>
      <c r="F633" s="30">
        <f>'Calc - Win Probability'!N633</f>
        <v>0</v>
      </c>
      <c r="G633" s="28">
        <f>Games!H633</f>
        <v>0</v>
      </c>
      <c r="H633" s="64" t="str">
        <f>IF(ISBLANK(Games!B633), "", IF('Prediction Log'!$D633&lt;0, 'Prediction Log'!$B633, 'Prediction Log'!$C633))</f>
        <v/>
      </c>
      <c r="I633" s="60" t="str">
        <f>IF(ISBLANK(Games!$B633), "",Games!F633)</f>
        <v/>
      </c>
      <c r="J633" s="60" t="str">
        <f>IF('Prediction Log'!$F633&gt;0.5, 'Prediction Log'!$B633, IF('Prediction Log'!$F633&lt;0.5, 'Prediction Log'!$C633, "PICK"))</f>
        <v/>
      </c>
      <c r="K633" s="62" t="str">
        <f>IF(ISBLANK(Games!B633), "",IF('Prediction Log'!$J633='Prediction Log'!$B633, 'Prediction Log'!$F633, 1-'Prediction Log'!$F633))</f>
        <v/>
      </c>
      <c r="L633" s="28" t="str">
        <f>IF(ISBLANK(Games!$B633), "",Games!I633)</f>
        <v/>
      </c>
      <c r="P633" s="48" t="str">
        <f>IF(ISBLANK('Prediction Log'!$N633), "",'Prediction Log'!$O633-'Prediction Log'!$N633)</f>
        <v/>
      </c>
      <c r="Q633" s="55" t="str">
        <f>IF(ISBLANK('Prediction Log'!$N633), "",IF('Prediction Log'!$M633&lt;&gt;'Prediction Log'!$H633, "Y", IF(AND('Prediction Log'!$M633='Prediction Log'!$H633, ABS((-1*'Prediction Log'!$P633))&gt;ABS('Prediction Log'!$D633)), "Y", IF('Prediction Log'!$D633='Prediction Log'!$P633, "PUSH", "N"))))</f>
        <v/>
      </c>
      <c r="R633" s="56" t="str">
        <f>IF(ISBLANK('Prediction Log'!$M633), "",IF('Prediction Log'!$P633&lt;'Prediction Log'!$D633, "Y", IF('Prediction Log'!$P633='Prediction Log'!$D633, "PUSH", "N")))</f>
        <v/>
      </c>
      <c r="S633" s="56" t="str">
        <f>IF(ISBLANK('Prediction Log'!$M633), "",IF('Prediction Log'!$P633&lt;'Prediction Log'!$E633, "Y", IF('Prediction Log'!$P633='Prediction Log'!$E633, "PUSH", "N")))</f>
        <v/>
      </c>
      <c r="T633" s="66" t="str">
        <f>IF(ISBLANK('Prediction Log'!$M633), "",IF('Prediction Log'!$J633='Prediction Log'!$M633, "Y", "N"))</f>
        <v/>
      </c>
      <c r="U633" s="57" t="str">
        <f>IF(ISBLANK('Prediction Log'!$M633),"",IF('Prediction Log'!$M633='Prediction Log'!$H633, "Y", "N"))</f>
        <v/>
      </c>
      <c r="V633" s="52" t="str">
        <f>IF(ISBLANK('Prediction Log'!$M633), "",IF('Prediction Log'!$H633&lt;&gt;'Prediction Log'!$M633, "Y",IF(AND('Prediction Log'!$D633&gt;0, 'Prediction Log'!$P633&gt;'Prediction Log'!$D633), "Y", IF(AND('Prediction Log'!$D633&lt;0, 'Prediction Log'!$P633&lt;'Prediction Log'!$D633), "Y", IF('Prediction Log'!$P633='Prediction Log'!$D633, "PUSH", "N")))))</f>
        <v/>
      </c>
      <c r="W633" s="53" t="str">
        <f>IF(ISBLANK('Prediction Log'!$M633), "",IF(AND('Prediction Log'!$U633="Y", 'Prediction Log'!$V633="Y"), "Y", "N"))</f>
        <v/>
      </c>
      <c r="X633" s="54" t="str">
        <f>IF(ISBLANK('Prediction Log'!$M633),"",IF('Prediction Log'!$M633='Prediction Log'!$I633, "Y", "N"))</f>
        <v/>
      </c>
      <c r="Y633" s="54" t="str">
        <f>IF(ISBLANK('Prediction Log'!$M633), "", IF('Prediction Log'!$Z633="N", "N", "Y"))</f>
        <v/>
      </c>
      <c r="Z633" s="54" t="str">
        <f>IF(ISBLANK('Prediction Log'!$M633), "",IF('Prediction Log'!$I633&lt;&gt;'Prediction Log'!$M633, "Y",IF(AND('Prediction Log'!$E633&gt;0, 'Prediction Log'!$P633&gt;'Prediction Log'!$E633), "Y", IF(AND('Prediction Log'!$E633&lt;0, 'Prediction Log'!$P633&lt;'Prediction Log'!$E633), "Y", IF('Prediction Log'!$P633='Prediction Log'!$E633, "PUSH", "N")))))</f>
        <v/>
      </c>
      <c r="AA633" s="54" t="str">
        <f>IF(ISBLANK('Prediction Log'!$M633), "",IF(AND('Prediction Log'!$X633="Y", 'Prediction Log'!$Z633="Y"), "Y", "N"))</f>
        <v/>
      </c>
      <c r="AB633" s="53" t="str">
        <f>IF(ISBLANK('Prediction Log'!$M633), "",IF('Prediction Log'!$D633&gt;0, 'Prediction Log'!$P633-'Prediction Log'!$D633, IF('Prediction Log'!$D633&lt;0, -'Prediction Log'!$P633+'Prediction Log'!$D633, "NA")))</f>
        <v/>
      </c>
      <c r="AC633" s="53" t="str">
        <f>IF(ISBLANK('Prediction Log'!$M633), "",ABS('Prediction Log'!$AB633))</f>
        <v/>
      </c>
      <c r="AD633" s="54" t="str">
        <f>IF(ISBLANK('Prediction Log'!$M633), "",IF('Prediction Log'!$E633&gt;0, 'Prediction Log'!$P633-'Prediction Log'!$E633, IF('Prediction Log'!$E633&lt;0, -'Prediction Log'!$P633+'Prediction Log'!$E633, "NA")))</f>
        <v/>
      </c>
      <c r="AE633" s="54" t="str">
        <f>IF(ISBLANK('Prediction Log'!$M633), "",ABS('Prediction Log'!$AD633))</f>
        <v/>
      </c>
    </row>
    <row r="634" spans="1:31" x14ac:dyDescent="0.45">
      <c r="A634" t="str">
        <f>IF(ISBLANK(Games!$B634), "",Games!A634)</f>
        <v/>
      </c>
      <c r="B634" t="str">
        <f>IF(ISBLANK(Games!$B634), "",Games!B634)</f>
        <v/>
      </c>
      <c r="C634" t="str">
        <f>IF(ISBLANK(Games!$B634), "",Games!C634)</f>
        <v/>
      </c>
      <c r="D634" t="str">
        <f>IF(ISBLANK(Games!$B634), "",Games!D634)</f>
        <v/>
      </c>
      <c r="E634" t="str">
        <f>IF(ISBLANK(Games!$B634), "",Games!E634)</f>
        <v/>
      </c>
      <c r="F634" s="30">
        <f>'Calc - Win Probability'!N634</f>
        <v>0</v>
      </c>
      <c r="G634" s="28">
        <f>Games!H634</f>
        <v>0</v>
      </c>
      <c r="H634" s="64" t="str">
        <f>IF(ISBLANK(Games!B634), "", IF('Prediction Log'!$D634&lt;0, 'Prediction Log'!$B634, 'Prediction Log'!$C634))</f>
        <v/>
      </c>
      <c r="I634" s="60" t="str">
        <f>IF(ISBLANK(Games!$B634), "",Games!F634)</f>
        <v/>
      </c>
      <c r="J634" s="60" t="str">
        <f>IF('Prediction Log'!$F634&gt;0.5, 'Prediction Log'!$B634, IF('Prediction Log'!$F634&lt;0.5, 'Prediction Log'!$C634, "PICK"))</f>
        <v/>
      </c>
      <c r="K634" s="62" t="str">
        <f>IF(ISBLANK(Games!B634), "",IF('Prediction Log'!$J634='Prediction Log'!$B634, 'Prediction Log'!$F634, 1-'Prediction Log'!$F634))</f>
        <v/>
      </c>
      <c r="L634" s="28" t="str">
        <f>IF(ISBLANK(Games!$B634), "",Games!I634)</f>
        <v/>
      </c>
      <c r="P634" s="48" t="str">
        <f>IF(ISBLANK('Prediction Log'!$N634), "",'Prediction Log'!$O634-'Prediction Log'!$N634)</f>
        <v/>
      </c>
      <c r="Q634" s="55" t="str">
        <f>IF(ISBLANK('Prediction Log'!$N634), "",IF('Prediction Log'!$M634&lt;&gt;'Prediction Log'!$H634, "Y", IF(AND('Prediction Log'!$M634='Prediction Log'!$H634, ABS((-1*'Prediction Log'!$P634))&gt;ABS('Prediction Log'!$D634)), "Y", IF('Prediction Log'!$D634='Prediction Log'!$P634, "PUSH", "N"))))</f>
        <v/>
      </c>
      <c r="R634" s="56" t="str">
        <f>IF(ISBLANK('Prediction Log'!$M634), "",IF('Prediction Log'!$P634&lt;'Prediction Log'!$D634, "Y", IF('Prediction Log'!$P634='Prediction Log'!$D634, "PUSH", "N")))</f>
        <v/>
      </c>
      <c r="S634" s="56" t="str">
        <f>IF(ISBLANK('Prediction Log'!$M634), "",IF('Prediction Log'!$P634&lt;'Prediction Log'!$E634, "Y", IF('Prediction Log'!$P634='Prediction Log'!$E634, "PUSH", "N")))</f>
        <v/>
      </c>
      <c r="T634" s="66" t="str">
        <f>IF(ISBLANK('Prediction Log'!$M634), "",IF('Prediction Log'!$J634='Prediction Log'!$M634, "Y", "N"))</f>
        <v/>
      </c>
      <c r="U634" s="57" t="str">
        <f>IF(ISBLANK('Prediction Log'!$M634),"",IF('Prediction Log'!$M634='Prediction Log'!$H634, "Y", "N"))</f>
        <v/>
      </c>
      <c r="V634" s="52" t="str">
        <f>IF(ISBLANK('Prediction Log'!$M634), "",IF('Prediction Log'!$H634&lt;&gt;'Prediction Log'!$M634, "Y",IF(AND('Prediction Log'!$D634&gt;0, 'Prediction Log'!$P634&gt;'Prediction Log'!$D634), "Y", IF(AND('Prediction Log'!$D634&lt;0, 'Prediction Log'!$P634&lt;'Prediction Log'!$D634), "Y", IF('Prediction Log'!$P634='Prediction Log'!$D634, "PUSH", "N")))))</f>
        <v/>
      </c>
      <c r="W634" s="53" t="str">
        <f>IF(ISBLANK('Prediction Log'!$M634), "",IF(AND('Prediction Log'!$U634="Y", 'Prediction Log'!$V634="Y"), "Y", "N"))</f>
        <v/>
      </c>
      <c r="X634" s="54" t="str">
        <f>IF(ISBLANK('Prediction Log'!$M634),"",IF('Prediction Log'!$M634='Prediction Log'!$I634, "Y", "N"))</f>
        <v/>
      </c>
      <c r="Y634" s="54" t="str">
        <f>IF(ISBLANK('Prediction Log'!$M634), "", IF('Prediction Log'!$Z634="N", "N", "Y"))</f>
        <v/>
      </c>
      <c r="Z634" s="54" t="str">
        <f>IF(ISBLANK('Prediction Log'!$M634), "",IF('Prediction Log'!$I634&lt;&gt;'Prediction Log'!$M634, "Y",IF(AND('Prediction Log'!$E634&gt;0, 'Prediction Log'!$P634&gt;'Prediction Log'!$E634), "Y", IF(AND('Prediction Log'!$E634&lt;0, 'Prediction Log'!$P634&lt;'Prediction Log'!$E634), "Y", IF('Prediction Log'!$P634='Prediction Log'!$E634, "PUSH", "N")))))</f>
        <v/>
      </c>
      <c r="AA634" s="54" t="str">
        <f>IF(ISBLANK('Prediction Log'!$M634), "",IF(AND('Prediction Log'!$X634="Y", 'Prediction Log'!$Z634="Y"), "Y", "N"))</f>
        <v/>
      </c>
      <c r="AB634" s="53" t="str">
        <f>IF(ISBLANK('Prediction Log'!$M634), "",IF('Prediction Log'!$D634&gt;0, 'Prediction Log'!$P634-'Prediction Log'!$D634, IF('Prediction Log'!$D634&lt;0, -'Prediction Log'!$P634+'Prediction Log'!$D634, "NA")))</f>
        <v/>
      </c>
      <c r="AC634" s="53" t="str">
        <f>IF(ISBLANK('Prediction Log'!$M634), "",ABS('Prediction Log'!$AB634))</f>
        <v/>
      </c>
      <c r="AD634" s="54" t="str">
        <f>IF(ISBLANK('Prediction Log'!$M634), "",IF('Prediction Log'!$E634&gt;0, 'Prediction Log'!$P634-'Prediction Log'!$E634, IF('Prediction Log'!$E634&lt;0, -'Prediction Log'!$P634+'Prediction Log'!$E634, "NA")))</f>
        <v/>
      </c>
      <c r="AE634" s="54" t="str">
        <f>IF(ISBLANK('Prediction Log'!$M634), "",ABS('Prediction Log'!$AD634))</f>
        <v/>
      </c>
    </row>
    <row r="635" spans="1:31" x14ac:dyDescent="0.45">
      <c r="A635" t="str">
        <f>IF(ISBLANK(Games!$B635), "",Games!A635)</f>
        <v/>
      </c>
      <c r="B635" t="str">
        <f>IF(ISBLANK(Games!$B635), "",Games!B635)</f>
        <v/>
      </c>
      <c r="C635" t="str">
        <f>IF(ISBLANK(Games!$B635), "",Games!C635)</f>
        <v/>
      </c>
      <c r="D635" t="str">
        <f>IF(ISBLANK(Games!$B635), "",Games!D635)</f>
        <v/>
      </c>
      <c r="E635" t="str">
        <f>IF(ISBLANK(Games!$B635), "",Games!E635)</f>
        <v/>
      </c>
      <c r="F635" s="30">
        <f>'Calc - Win Probability'!N635</f>
        <v>0</v>
      </c>
      <c r="G635" s="28">
        <f>Games!H635</f>
        <v>0</v>
      </c>
      <c r="H635" s="64" t="str">
        <f>IF(ISBLANK(Games!B635), "", IF('Prediction Log'!$D635&lt;0, 'Prediction Log'!$B635, 'Prediction Log'!$C635))</f>
        <v/>
      </c>
      <c r="I635" s="60" t="str">
        <f>IF(ISBLANK(Games!$B635), "",Games!F635)</f>
        <v/>
      </c>
      <c r="J635" s="60" t="str">
        <f>IF('Prediction Log'!$F635&gt;0.5, 'Prediction Log'!$B635, IF('Prediction Log'!$F635&lt;0.5, 'Prediction Log'!$C635, "PICK"))</f>
        <v/>
      </c>
      <c r="K635" s="62" t="str">
        <f>IF(ISBLANK(Games!B635), "",IF('Prediction Log'!$J635='Prediction Log'!$B635, 'Prediction Log'!$F635, 1-'Prediction Log'!$F635))</f>
        <v/>
      </c>
      <c r="L635" s="28" t="str">
        <f>IF(ISBLANK(Games!$B635), "",Games!I635)</f>
        <v/>
      </c>
      <c r="P635" s="48" t="str">
        <f>IF(ISBLANK('Prediction Log'!$N635), "",'Prediction Log'!$O635-'Prediction Log'!$N635)</f>
        <v/>
      </c>
      <c r="Q635" s="55" t="str">
        <f>IF(ISBLANK('Prediction Log'!$N635), "",IF('Prediction Log'!$M635&lt;&gt;'Prediction Log'!$H635, "Y", IF(AND('Prediction Log'!$M635='Prediction Log'!$H635, ABS((-1*'Prediction Log'!$P635))&gt;ABS('Prediction Log'!$D635)), "Y", IF('Prediction Log'!$D635='Prediction Log'!$P635, "PUSH", "N"))))</f>
        <v/>
      </c>
      <c r="R635" s="56" t="str">
        <f>IF(ISBLANK('Prediction Log'!$M635), "",IF('Prediction Log'!$P635&lt;'Prediction Log'!$D635, "Y", IF('Prediction Log'!$P635='Prediction Log'!$D635, "PUSH", "N")))</f>
        <v/>
      </c>
      <c r="S635" s="56" t="str">
        <f>IF(ISBLANK('Prediction Log'!$M635), "",IF('Prediction Log'!$P635&lt;'Prediction Log'!$E635, "Y", IF('Prediction Log'!$P635='Prediction Log'!$E635, "PUSH", "N")))</f>
        <v/>
      </c>
      <c r="T635" s="66" t="str">
        <f>IF(ISBLANK('Prediction Log'!$M635), "",IF('Prediction Log'!$J635='Prediction Log'!$M635, "Y", "N"))</f>
        <v/>
      </c>
      <c r="U635" s="57" t="str">
        <f>IF(ISBLANK('Prediction Log'!$M635),"",IF('Prediction Log'!$M635='Prediction Log'!$H635, "Y", "N"))</f>
        <v/>
      </c>
      <c r="V635" s="52" t="str">
        <f>IF(ISBLANK('Prediction Log'!$M635), "",IF('Prediction Log'!$H635&lt;&gt;'Prediction Log'!$M635, "Y",IF(AND('Prediction Log'!$D635&gt;0, 'Prediction Log'!$P635&gt;'Prediction Log'!$D635), "Y", IF(AND('Prediction Log'!$D635&lt;0, 'Prediction Log'!$P635&lt;'Prediction Log'!$D635), "Y", IF('Prediction Log'!$P635='Prediction Log'!$D635, "PUSH", "N")))))</f>
        <v/>
      </c>
      <c r="W635" s="53" t="str">
        <f>IF(ISBLANK('Prediction Log'!$M635), "",IF(AND('Prediction Log'!$U635="Y", 'Prediction Log'!$V635="Y"), "Y", "N"))</f>
        <v/>
      </c>
      <c r="X635" s="54" t="str">
        <f>IF(ISBLANK('Prediction Log'!$M635),"",IF('Prediction Log'!$M635='Prediction Log'!$I635, "Y", "N"))</f>
        <v/>
      </c>
      <c r="Y635" s="54" t="str">
        <f>IF(ISBLANK('Prediction Log'!$M635), "", IF('Prediction Log'!$Z635="N", "N", "Y"))</f>
        <v/>
      </c>
      <c r="Z635" s="54" t="str">
        <f>IF(ISBLANK('Prediction Log'!$M635), "",IF('Prediction Log'!$I635&lt;&gt;'Prediction Log'!$M635, "Y",IF(AND('Prediction Log'!$E635&gt;0, 'Prediction Log'!$P635&gt;'Prediction Log'!$E635), "Y", IF(AND('Prediction Log'!$E635&lt;0, 'Prediction Log'!$P635&lt;'Prediction Log'!$E635), "Y", IF('Prediction Log'!$P635='Prediction Log'!$E635, "PUSH", "N")))))</f>
        <v/>
      </c>
      <c r="AA635" s="54" t="str">
        <f>IF(ISBLANK('Prediction Log'!$M635), "",IF(AND('Prediction Log'!$X635="Y", 'Prediction Log'!$Z635="Y"), "Y", "N"))</f>
        <v/>
      </c>
      <c r="AB635" s="53" t="str">
        <f>IF(ISBLANK('Prediction Log'!$M635), "",IF('Prediction Log'!$D635&gt;0, 'Prediction Log'!$P635-'Prediction Log'!$D635, IF('Prediction Log'!$D635&lt;0, -'Prediction Log'!$P635+'Prediction Log'!$D635, "NA")))</f>
        <v/>
      </c>
      <c r="AC635" s="53" t="str">
        <f>IF(ISBLANK('Prediction Log'!$M635), "",ABS('Prediction Log'!$AB635))</f>
        <v/>
      </c>
      <c r="AD635" s="54" t="str">
        <f>IF(ISBLANK('Prediction Log'!$M635), "",IF('Prediction Log'!$E635&gt;0, 'Prediction Log'!$P635-'Prediction Log'!$E635, IF('Prediction Log'!$E635&lt;0, -'Prediction Log'!$P635+'Prediction Log'!$E635, "NA")))</f>
        <v/>
      </c>
      <c r="AE635" s="54" t="str">
        <f>IF(ISBLANK('Prediction Log'!$M635), "",ABS('Prediction Log'!$AD635))</f>
        <v/>
      </c>
    </row>
    <row r="636" spans="1:31" x14ac:dyDescent="0.45">
      <c r="A636" t="str">
        <f>IF(ISBLANK(Games!$B636), "",Games!A636)</f>
        <v/>
      </c>
      <c r="B636" t="str">
        <f>IF(ISBLANK(Games!$B636), "",Games!B636)</f>
        <v/>
      </c>
      <c r="C636" t="str">
        <f>IF(ISBLANK(Games!$B636), "",Games!C636)</f>
        <v/>
      </c>
      <c r="D636" t="str">
        <f>IF(ISBLANK(Games!$B636), "",Games!D636)</f>
        <v/>
      </c>
      <c r="E636" t="str">
        <f>IF(ISBLANK(Games!$B636), "",Games!E636)</f>
        <v/>
      </c>
      <c r="F636" s="30">
        <f>'Calc - Win Probability'!N636</f>
        <v>0</v>
      </c>
      <c r="G636" s="28">
        <f>Games!H636</f>
        <v>0</v>
      </c>
      <c r="H636" s="64" t="str">
        <f>IF(ISBLANK(Games!B636), "", IF('Prediction Log'!$D636&lt;0, 'Prediction Log'!$B636, 'Prediction Log'!$C636))</f>
        <v/>
      </c>
      <c r="I636" s="60" t="str">
        <f>IF(ISBLANK(Games!$B636), "",Games!F636)</f>
        <v/>
      </c>
      <c r="J636" s="60" t="str">
        <f>IF('Prediction Log'!$F636&gt;0.5, 'Prediction Log'!$B636, IF('Prediction Log'!$F636&lt;0.5, 'Prediction Log'!$C636, "PICK"))</f>
        <v/>
      </c>
      <c r="K636" s="62" t="str">
        <f>IF(ISBLANK(Games!B636), "",IF('Prediction Log'!$J636='Prediction Log'!$B636, 'Prediction Log'!$F636, 1-'Prediction Log'!$F636))</f>
        <v/>
      </c>
      <c r="L636" s="28" t="str">
        <f>IF(ISBLANK(Games!$B636), "",Games!I636)</f>
        <v/>
      </c>
      <c r="P636" s="48" t="str">
        <f>IF(ISBLANK('Prediction Log'!$N636), "",'Prediction Log'!$O636-'Prediction Log'!$N636)</f>
        <v/>
      </c>
      <c r="Q636" s="55" t="str">
        <f>IF(ISBLANK('Prediction Log'!$N636), "",IF('Prediction Log'!$M636&lt;&gt;'Prediction Log'!$H636, "Y", IF(AND('Prediction Log'!$M636='Prediction Log'!$H636, ABS((-1*'Prediction Log'!$P636))&gt;ABS('Prediction Log'!$D636)), "Y", IF('Prediction Log'!$D636='Prediction Log'!$P636, "PUSH", "N"))))</f>
        <v/>
      </c>
      <c r="R636" s="56" t="str">
        <f>IF(ISBLANK('Prediction Log'!$M636), "",IF('Prediction Log'!$P636&lt;'Prediction Log'!$D636, "Y", IF('Prediction Log'!$P636='Prediction Log'!$D636, "PUSH", "N")))</f>
        <v/>
      </c>
      <c r="S636" s="56" t="str">
        <f>IF(ISBLANK('Prediction Log'!$M636), "",IF('Prediction Log'!$P636&lt;'Prediction Log'!$E636, "Y", IF('Prediction Log'!$P636='Prediction Log'!$E636, "PUSH", "N")))</f>
        <v/>
      </c>
      <c r="T636" s="66" t="str">
        <f>IF(ISBLANK('Prediction Log'!$M636), "",IF('Prediction Log'!$J636='Prediction Log'!$M636, "Y", "N"))</f>
        <v/>
      </c>
      <c r="U636" s="57" t="str">
        <f>IF(ISBLANK('Prediction Log'!$M636),"",IF('Prediction Log'!$M636='Prediction Log'!$H636, "Y", "N"))</f>
        <v/>
      </c>
      <c r="V636" s="52" t="str">
        <f>IF(ISBLANK('Prediction Log'!$M636), "",IF('Prediction Log'!$H636&lt;&gt;'Prediction Log'!$M636, "Y",IF(AND('Prediction Log'!$D636&gt;0, 'Prediction Log'!$P636&gt;'Prediction Log'!$D636), "Y", IF(AND('Prediction Log'!$D636&lt;0, 'Prediction Log'!$P636&lt;'Prediction Log'!$D636), "Y", IF('Prediction Log'!$P636='Prediction Log'!$D636, "PUSH", "N")))))</f>
        <v/>
      </c>
      <c r="W636" s="53" t="str">
        <f>IF(ISBLANK('Prediction Log'!$M636), "",IF(AND('Prediction Log'!$U636="Y", 'Prediction Log'!$V636="Y"), "Y", "N"))</f>
        <v/>
      </c>
      <c r="X636" s="54" t="str">
        <f>IF(ISBLANK('Prediction Log'!$M636),"",IF('Prediction Log'!$M636='Prediction Log'!$I636, "Y", "N"))</f>
        <v/>
      </c>
      <c r="Y636" s="54" t="str">
        <f>IF(ISBLANK('Prediction Log'!$M636), "", IF('Prediction Log'!$Z636="N", "N", "Y"))</f>
        <v/>
      </c>
      <c r="Z636" s="54" t="str">
        <f>IF(ISBLANK('Prediction Log'!$M636), "",IF('Prediction Log'!$I636&lt;&gt;'Prediction Log'!$M636, "Y",IF(AND('Prediction Log'!$E636&gt;0, 'Prediction Log'!$P636&gt;'Prediction Log'!$E636), "Y", IF(AND('Prediction Log'!$E636&lt;0, 'Prediction Log'!$P636&lt;'Prediction Log'!$E636), "Y", IF('Prediction Log'!$P636='Prediction Log'!$E636, "PUSH", "N")))))</f>
        <v/>
      </c>
      <c r="AA636" s="54" t="str">
        <f>IF(ISBLANK('Prediction Log'!$M636), "",IF(AND('Prediction Log'!$X636="Y", 'Prediction Log'!$Z636="Y"), "Y", "N"))</f>
        <v/>
      </c>
      <c r="AB636" s="53" t="str">
        <f>IF(ISBLANK('Prediction Log'!$M636), "",IF('Prediction Log'!$D636&gt;0, 'Prediction Log'!$P636-'Prediction Log'!$D636, IF('Prediction Log'!$D636&lt;0, -'Prediction Log'!$P636+'Prediction Log'!$D636, "NA")))</f>
        <v/>
      </c>
      <c r="AC636" s="53" t="str">
        <f>IF(ISBLANK('Prediction Log'!$M636), "",ABS('Prediction Log'!$AB636))</f>
        <v/>
      </c>
      <c r="AD636" s="54" t="str">
        <f>IF(ISBLANK('Prediction Log'!$M636), "",IF('Prediction Log'!$E636&gt;0, 'Prediction Log'!$P636-'Prediction Log'!$E636, IF('Prediction Log'!$E636&lt;0, -'Prediction Log'!$P636+'Prediction Log'!$E636, "NA")))</f>
        <v/>
      </c>
      <c r="AE636" s="54" t="str">
        <f>IF(ISBLANK('Prediction Log'!$M636), "",ABS('Prediction Log'!$AD636))</f>
        <v/>
      </c>
    </row>
    <row r="637" spans="1:31" x14ac:dyDescent="0.45">
      <c r="A637" t="str">
        <f>IF(ISBLANK(Games!$B637), "",Games!A637)</f>
        <v/>
      </c>
      <c r="B637" t="str">
        <f>IF(ISBLANK(Games!$B637), "",Games!B637)</f>
        <v/>
      </c>
      <c r="C637" t="str">
        <f>IF(ISBLANK(Games!$B637), "",Games!C637)</f>
        <v/>
      </c>
      <c r="D637" t="str">
        <f>IF(ISBLANK(Games!$B637), "",Games!D637)</f>
        <v/>
      </c>
      <c r="E637" t="str">
        <f>IF(ISBLANK(Games!$B637), "",Games!E637)</f>
        <v/>
      </c>
      <c r="F637" s="30">
        <f>'Calc - Win Probability'!N637</f>
        <v>0</v>
      </c>
      <c r="G637" s="28">
        <f>Games!H637</f>
        <v>0</v>
      </c>
      <c r="H637" s="64" t="str">
        <f>IF(ISBLANK(Games!B637), "", IF('Prediction Log'!$D637&lt;0, 'Prediction Log'!$B637, 'Prediction Log'!$C637))</f>
        <v/>
      </c>
      <c r="I637" s="60" t="str">
        <f>IF(ISBLANK(Games!$B637), "",Games!F637)</f>
        <v/>
      </c>
      <c r="J637" s="60" t="str">
        <f>IF('Prediction Log'!$F637&gt;0.5, 'Prediction Log'!$B637, IF('Prediction Log'!$F637&lt;0.5, 'Prediction Log'!$C637, "PICK"))</f>
        <v/>
      </c>
      <c r="K637" s="62" t="str">
        <f>IF(ISBLANK(Games!B637), "",IF('Prediction Log'!$J637='Prediction Log'!$B637, 'Prediction Log'!$F637, 1-'Prediction Log'!$F637))</f>
        <v/>
      </c>
      <c r="L637" s="28" t="str">
        <f>IF(ISBLANK(Games!$B637), "",Games!I637)</f>
        <v/>
      </c>
      <c r="P637" s="48" t="str">
        <f>IF(ISBLANK('Prediction Log'!$N637), "",'Prediction Log'!$O637-'Prediction Log'!$N637)</f>
        <v/>
      </c>
      <c r="Q637" s="55" t="str">
        <f>IF(ISBLANK('Prediction Log'!$N637), "",IF('Prediction Log'!$M637&lt;&gt;'Prediction Log'!$H637, "Y", IF(AND('Prediction Log'!$M637='Prediction Log'!$H637, ABS((-1*'Prediction Log'!$P637))&gt;ABS('Prediction Log'!$D637)), "Y", IF('Prediction Log'!$D637='Prediction Log'!$P637, "PUSH", "N"))))</f>
        <v/>
      </c>
      <c r="R637" s="56" t="str">
        <f>IF(ISBLANK('Prediction Log'!$M637), "",IF('Prediction Log'!$P637&lt;'Prediction Log'!$D637, "Y", IF('Prediction Log'!$P637='Prediction Log'!$D637, "PUSH", "N")))</f>
        <v/>
      </c>
      <c r="S637" s="56" t="str">
        <f>IF(ISBLANK('Prediction Log'!$M637), "",IF('Prediction Log'!$P637&lt;'Prediction Log'!$E637, "Y", IF('Prediction Log'!$P637='Prediction Log'!$E637, "PUSH", "N")))</f>
        <v/>
      </c>
      <c r="T637" s="66" t="str">
        <f>IF(ISBLANK('Prediction Log'!$M637), "",IF('Prediction Log'!$J637='Prediction Log'!$M637, "Y", "N"))</f>
        <v/>
      </c>
      <c r="U637" s="57" t="str">
        <f>IF(ISBLANK('Prediction Log'!$M637),"",IF('Prediction Log'!$M637='Prediction Log'!$H637, "Y", "N"))</f>
        <v/>
      </c>
      <c r="V637" s="52" t="str">
        <f>IF(ISBLANK('Prediction Log'!$M637), "",IF('Prediction Log'!$H637&lt;&gt;'Prediction Log'!$M637, "Y",IF(AND('Prediction Log'!$D637&gt;0, 'Prediction Log'!$P637&gt;'Prediction Log'!$D637), "Y", IF(AND('Prediction Log'!$D637&lt;0, 'Prediction Log'!$P637&lt;'Prediction Log'!$D637), "Y", IF('Prediction Log'!$P637='Prediction Log'!$D637, "PUSH", "N")))))</f>
        <v/>
      </c>
      <c r="W637" s="53" t="str">
        <f>IF(ISBLANK('Prediction Log'!$M637), "",IF(AND('Prediction Log'!$U637="Y", 'Prediction Log'!$V637="Y"), "Y", "N"))</f>
        <v/>
      </c>
      <c r="X637" s="54" t="str">
        <f>IF(ISBLANK('Prediction Log'!$M637),"",IF('Prediction Log'!$M637='Prediction Log'!$I637, "Y", "N"))</f>
        <v/>
      </c>
      <c r="Y637" s="54" t="str">
        <f>IF(ISBLANK('Prediction Log'!$M637), "", IF('Prediction Log'!$Z637="N", "N", "Y"))</f>
        <v/>
      </c>
      <c r="Z637" s="54" t="str">
        <f>IF(ISBLANK('Prediction Log'!$M637), "",IF('Prediction Log'!$I637&lt;&gt;'Prediction Log'!$M637, "Y",IF(AND('Prediction Log'!$E637&gt;0, 'Prediction Log'!$P637&gt;'Prediction Log'!$E637), "Y", IF(AND('Prediction Log'!$E637&lt;0, 'Prediction Log'!$P637&lt;'Prediction Log'!$E637), "Y", IF('Prediction Log'!$P637='Prediction Log'!$E637, "PUSH", "N")))))</f>
        <v/>
      </c>
      <c r="AA637" s="54" t="str">
        <f>IF(ISBLANK('Prediction Log'!$M637), "",IF(AND('Prediction Log'!$X637="Y", 'Prediction Log'!$Z637="Y"), "Y", "N"))</f>
        <v/>
      </c>
      <c r="AB637" s="53" t="str">
        <f>IF(ISBLANK('Prediction Log'!$M637), "",IF('Prediction Log'!$D637&gt;0, 'Prediction Log'!$P637-'Prediction Log'!$D637, IF('Prediction Log'!$D637&lt;0, -'Prediction Log'!$P637+'Prediction Log'!$D637, "NA")))</f>
        <v/>
      </c>
      <c r="AC637" s="53" t="str">
        <f>IF(ISBLANK('Prediction Log'!$M637), "",ABS('Prediction Log'!$AB637))</f>
        <v/>
      </c>
      <c r="AD637" s="54" t="str">
        <f>IF(ISBLANK('Prediction Log'!$M637), "",IF('Prediction Log'!$E637&gt;0, 'Prediction Log'!$P637-'Prediction Log'!$E637, IF('Prediction Log'!$E637&lt;0, -'Prediction Log'!$P637+'Prediction Log'!$E637, "NA")))</f>
        <v/>
      </c>
      <c r="AE637" s="54" t="str">
        <f>IF(ISBLANK('Prediction Log'!$M637), "",ABS('Prediction Log'!$AD637))</f>
        <v/>
      </c>
    </row>
    <row r="638" spans="1:31" x14ac:dyDescent="0.45">
      <c r="A638" t="str">
        <f>IF(ISBLANK(Games!$B638), "",Games!A638)</f>
        <v/>
      </c>
      <c r="B638" t="str">
        <f>IF(ISBLANK(Games!$B638), "",Games!B638)</f>
        <v/>
      </c>
      <c r="C638" t="str">
        <f>IF(ISBLANK(Games!$B638), "",Games!C638)</f>
        <v/>
      </c>
      <c r="D638" t="str">
        <f>IF(ISBLANK(Games!$B638), "",Games!D638)</f>
        <v/>
      </c>
      <c r="E638" t="str">
        <f>IF(ISBLANK(Games!$B638), "",Games!E638)</f>
        <v/>
      </c>
      <c r="F638" s="30">
        <f>'Calc - Win Probability'!N638</f>
        <v>0</v>
      </c>
      <c r="G638" s="28">
        <f>Games!H638</f>
        <v>0</v>
      </c>
      <c r="H638" s="64" t="str">
        <f>IF(ISBLANK(Games!B638), "", IF('Prediction Log'!$D638&lt;0, 'Prediction Log'!$B638, 'Prediction Log'!$C638))</f>
        <v/>
      </c>
      <c r="I638" s="60" t="str">
        <f>IF(ISBLANK(Games!$B638), "",Games!F638)</f>
        <v/>
      </c>
      <c r="J638" s="60" t="str">
        <f>IF('Prediction Log'!$F638&gt;0.5, 'Prediction Log'!$B638, IF('Prediction Log'!$F638&lt;0.5, 'Prediction Log'!$C638, "PICK"))</f>
        <v/>
      </c>
      <c r="K638" s="62" t="str">
        <f>IF(ISBLANK(Games!B638), "",IF('Prediction Log'!$J638='Prediction Log'!$B638, 'Prediction Log'!$F638, 1-'Prediction Log'!$F638))</f>
        <v/>
      </c>
      <c r="L638" s="28" t="str">
        <f>IF(ISBLANK(Games!$B638), "",Games!I638)</f>
        <v/>
      </c>
      <c r="P638" s="48" t="str">
        <f>IF(ISBLANK('Prediction Log'!$N638), "",'Prediction Log'!$O638-'Prediction Log'!$N638)</f>
        <v/>
      </c>
      <c r="Q638" s="55" t="str">
        <f>IF(ISBLANK('Prediction Log'!$N638), "",IF('Prediction Log'!$M638&lt;&gt;'Prediction Log'!$H638, "Y", IF(AND('Prediction Log'!$M638='Prediction Log'!$H638, ABS((-1*'Prediction Log'!$P638))&gt;ABS('Prediction Log'!$D638)), "Y", IF('Prediction Log'!$D638='Prediction Log'!$P638, "PUSH", "N"))))</f>
        <v/>
      </c>
      <c r="R638" s="56" t="str">
        <f>IF(ISBLANK('Prediction Log'!$M638), "",IF('Prediction Log'!$P638&lt;'Prediction Log'!$D638, "Y", IF('Prediction Log'!$P638='Prediction Log'!$D638, "PUSH", "N")))</f>
        <v/>
      </c>
      <c r="S638" s="56" t="str">
        <f>IF(ISBLANK('Prediction Log'!$M638), "",IF('Prediction Log'!$P638&lt;'Prediction Log'!$E638, "Y", IF('Prediction Log'!$P638='Prediction Log'!$E638, "PUSH", "N")))</f>
        <v/>
      </c>
      <c r="T638" s="66" t="str">
        <f>IF(ISBLANK('Prediction Log'!$M638), "",IF('Prediction Log'!$J638='Prediction Log'!$M638, "Y", "N"))</f>
        <v/>
      </c>
      <c r="U638" s="57" t="str">
        <f>IF(ISBLANK('Prediction Log'!$M638),"",IF('Prediction Log'!$M638='Prediction Log'!$H638, "Y", "N"))</f>
        <v/>
      </c>
      <c r="V638" s="52" t="str">
        <f>IF(ISBLANK('Prediction Log'!$M638), "",IF('Prediction Log'!$H638&lt;&gt;'Prediction Log'!$M638, "Y",IF(AND('Prediction Log'!$D638&gt;0, 'Prediction Log'!$P638&gt;'Prediction Log'!$D638), "Y", IF(AND('Prediction Log'!$D638&lt;0, 'Prediction Log'!$P638&lt;'Prediction Log'!$D638), "Y", IF('Prediction Log'!$P638='Prediction Log'!$D638, "PUSH", "N")))))</f>
        <v/>
      </c>
      <c r="W638" s="53" t="str">
        <f>IF(ISBLANK('Prediction Log'!$M638), "",IF(AND('Prediction Log'!$U638="Y", 'Prediction Log'!$V638="Y"), "Y", "N"))</f>
        <v/>
      </c>
      <c r="X638" s="54" t="str">
        <f>IF(ISBLANK('Prediction Log'!$M638),"",IF('Prediction Log'!$M638='Prediction Log'!$I638, "Y", "N"))</f>
        <v/>
      </c>
      <c r="Y638" s="54" t="str">
        <f>IF(ISBLANK('Prediction Log'!$M638), "", IF('Prediction Log'!$Z638="N", "N", "Y"))</f>
        <v/>
      </c>
      <c r="Z638" s="54" t="str">
        <f>IF(ISBLANK('Prediction Log'!$M638), "",IF('Prediction Log'!$I638&lt;&gt;'Prediction Log'!$M638, "Y",IF(AND('Prediction Log'!$E638&gt;0, 'Prediction Log'!$P638&gt;'Prediction Log'!$E638), "Y", IF(AND('Prediction Log'!$E638&lt;0, 'Prediction Log'!$P638&lt;'Prediction Log'!$E638), "Y", IF('Prediction Log'!$P638='Prediction Log'!$E638, "PUSH", "N")))))</f>
        <v/>
      </c>
      <c r="AA638" s="54" t="str">
        <f>IF(ISBLANK('Prediction Log'!$M638), "",IF(AND('Prediction Log'!$X638="Y", 'Prediction Log'!$Z638="Y"), "Y", "N"))</f>
        <v/>
      </c>
      <c r="AB638" s="53" t="str">
        <f>IF(ISBLANK('Prediction Log'!$M638), "",IF('Prediction Log'!$D638&gt;0, 'Prediction Log'!$P638-'Prediction Log'!$D638, IF('Prediction Log'!$D638&lt;0, -'Prediction Log'!$P638+'Prediction Log'!$D638, "NA")))</f>
        <v/>
      </c>
      <c r="AC638" s="53" t="str">
        <f>IF(ISBLANK('Prediction Log'!$M638), "",ABS('Prediction Log'!$AB638))</f>
        <v/>
      </c>
      <c r="AD638" s="54" t="str">
        <f>IF(ISBLANK('Prediction Log'!$M638), "",IF('Prediction Log'!$E638&gt;0, 'Prediction Log'!$P638-'Prediction Log'!$E638, IF('Prediction Log'!$E638&lt;0, -'Prediction Log'!$P638+'Prediction Log'!$E638, "NA")))</f>
        <v/>
      </c>
      <c r="AE638" s="54" t="str">
        <f>IF(ISBLANK('Prediction Log'!$M638), "",ABS('Prediction Log'!$AD638))</f>
        <v/>
      </c>
    </row>
    <row r="639" spans="1:31" x14ac:dyDescent="0.45">
      <c r="A639" t="str">
        <f>IF(ISBLANK(Games!$B639), "",Games!A639)</f>
        <v/>
      </c>
      <c r="B639" t="str">
        <f>IF(ISBLANK(Games!$B639), "",Games!B639)</f>
        <v/>
      </c>
      <c r="C639" t="str">
        <f>IF(ISBLANK(Games!$B639), "",Games!C639)</f>
        <v/>
      </c>
      <c r="D639" t="str">
        <f>IF(ISBLANK(Games!$B639), "",Games!D639)</f>
        <v/>
      </c>
      <c r="E639" t="str">
        <f>IF(ISBLANK(Games!$B639), "",Games!E639)</f>
        <v/>
      </c>
      <c r="F639" s="30">
        <f>'Calc - Win Probability'!N639</f>
        <v>0</v>
      </c>
      <c r="G639" s="28">
        <f>Games!H639</f>
        <v>0</v>
      </c>
      <c r="H639" s="64" t="str">
        <f>IF(ISBLANK(Games!B639), "", IF('Prediction Log'!$D639&lt;0, 'Prediction Log'!$B639, 'Prediction Log'!$C639))</f>
        <v/>
      </c>
      <c r="I639" s="60" t="str">
        <f>IF(ISBLANK(Games!$B639), "",Games!F639)</f>
        <v/>
      </c>
      <c r="J639" s="60" t="str">
        <f>IF('Prediction Log'!$F639&gt;0.5, 'Prediction Log'!$B639, IF('Prediction Log'!$F639&lt;0.5, 'Prediction Log'!$C639, "PICK"))</f>
        <v/>
      </c>
      <c r="K639" s="62" t="str">
        <f>IF(ISBLANK(Games!B639), "",IF('Prediction Log'!$J639='Prediction Log'!$B639, 'Prediction Log'!$F639, 1-'Prediction Log'!$F639))</f>
        <v/>
      </c>
      <c r="L639" s="28" t="str">
        <f>IF(ISBLANK(Games!$B639), "",Games!I639)</f>
        <v/>
      </c>
      <c r="P639" s="48" t="str">
        <f>IF(ISBLANK('Prediction Log'!$N639), "",'Prediction Log'!$O639-'Prediction Log'!$N639)</f>
        <v/>
      </c>
      <c r="Q639" s="55" t="str">
        <f>IF(ISBLANK('Prediction Log'!$N639), "",IF('Prediction Log'!$M639&lt;&gt;'Prediction Log'!$H639, "Y", IF(AND('Prediction Log'!$M639='Prediction Log'!$H639, ABS((-1*'Prediction Log'!$P639))&gt;ABS('Prediction Log'!$D639)), "Y", IF('Prediction Log'!$D639='Prediction Log'!$P639, "PUSH", "N"))))</f>
        <v/>
      </c>
      <c r="R639" s="56" t="str">
        <f>IF(ISBLANK('Prediction Log'!$M639), "",IF('Prediction Log'!$P639&lt;'Prediction Log'!$D639, "Y", IF('Prediction Log'!$P639='Prediction Log'!$D639, "PUSH", "N")))</f>
        <v/>
      </c>
      <c r="S639" s="56" t="str">
        <f>IF(ISBLANK('Prediction Log'!$M639), "",IF('Prediction Log'!$P639&lt;'Prediction Log'!$E639, "Y", IF('Prediction Log'!$P639='Prediction Log'!$E639, "PUSH", "N")))</f>
        <v/>
      </c>
      <c r="T639" s="66" t="str">
        <f>IF(ISBLANK('Prediction Log'!$M639), "",IF('Prediction Log'!$J639='Prediction Log'!$M639, "Y", "N"))</f>
        <v/>
      </c>
      <c r="U639" s="57" t="str">
        <f>IF(ISBLANK('Prediction Log'!$M639),"",IF('Prediction Log'!$M639='Prediction Log'!$H639, "Y", "N"))</f>
        <v/>
      </c>
      <c r="V639" s="52" t="str">
        <f>IF(ISBLANK('Prediction Log'!$M639), "",IF('Prediction Log'!$H639&lt;&gt;'Prediction Log'!$M639, "Y",IF(AND('Prediction Log'!$D639&gt;0, 'Prediction Log'!$P639&gt;'Prediction Log'!$D639), "Y", IF(AND('Prediction Log'!$D639&lt;0, 'Prediction Log'!$P639&lt;'Prediction Log'!$D639), "Y", IF('Prediction Log'!$P639='Prediction Log'!$D639, "PUSH", "N")))))</f>
        <v/>
      </c>
      <c r="W639" s="53" t="str">
        <f>IF(ISBLANK('Prediction Log'!$M639), "",IF(AND('Prediction Log'!$U639="Y", 'Prediction Log'!$V639="Y"), "Y", "N"))</f>
        <v/>
      </c>
      <c r="X639" s="54" t="str">
        <f>IF(ISBLANK('Prediction Log'!$M639),"",IF('Prediction Log'!$M639='Prediction Log'!$I639, "Y", "N"))</f>
        <v/>
      </c>
      <c r="Y639" s="54" t="str">
        <f>IF(ISBLANK('Prediction Log'!$M639), "", IF('Prediction Log'!$Z639="N", "N", "Y"))</f>
        <v/>
      </c>
      <c r="Z639" s="54" t="str">
        <f>IF(ISBLANK('Prediction Log'!$M639), "",IF('Prediction Log'!$I639&lt;&gt;'Prediction Log'!$M639, "Y",IF(AND('Prediction Log'!$E639&gt;0, 'Prediction Log'!$P639&gt;'Prediction Log'!$E639), "Y", IF(AND('Prediction Log'!$E639&lt;0, 'Prediction Log'!$P639&lt;'Prediction Log'!$E639), "Y", IF('Prediction Log'!$P639='Prediction Log'!$E639, "PUSH", "N")))))</f>
        <v/>
      </c>
      <c r="AA639" s="54" t="str">
        <f>IF(ISBLANK('Prediction Log'!$M639), "",IF(AND('Prediction Log'!$X639="Y", 'Prediction Log'!$Z639="Y"), "Y", "N"))</f>
        <v/>
      </c>
      <c r="AB639" s="53" t="str">
        <f>IF(ISBLANK('Prediction Log'!$M639), "",IF('Prediction Log'!$D639&gt;0, 'Prediction Log'!$P639-'Prediction Log'!$D639, IF('Prediction Log'!$D639&lt;0, -'Prediction Log'!$P639+'Prediction Log'!$D639, "NA")))</f>
        <v/>
      </c>
      <c r="AC639" s="53" t="str">
        <f>IF(ISBLANK('Prediction Log'!$M639), "",ABS('Prediction Log'!$AB639))</f>
        <v/>
      </c>
      <c r="AD639" s="54" t="str">
        <f>IF(ISBLANK('Prediction Log'!$M639), "",IF('Prediction Log'!$E639&gt;0, 'Prediction Log'!$P639-'Prediction Log'!$E639, IF('Prediction Log'!$E639&lt;0, -'Prediction Log'!$P639+'Prediction Log'!$E639, "NA")))</f>
        <v/>
      </c>
      <c r="AE639" s="54" t="str">
        <f>IF(ISBLANK('Prediction Log'!$M639), "",ABS('Prediction Log'!$AD639))</f>
        <v/>
      </c>
    </row>
    <row r="640" spans="1:31" x14ac:dyDescent="0.45">
      <c r="A640" t="str">
        <f>IF(ISBLANK(Games!$B640), "",Games!A640)</f>
        <v/>
      </c>
      <c r="B640" t="str">
        <f>IF(ISBLANK(Games!$B640), "",Games!B640)</f>
        <v/>
      </c>
      <c r="C640" t="str">
        <f>IF(ISBLANK(Games!$B640), "",Games!C640)</f>
        <v/>
      </c>
      <c r="D640" t="str">
        <f>IF(ISBLANK(Games!$B640), "",Games!D640)</f>
        <v/>
      </c>
      <c r="E640" t="str">
        <f>IF(ISBLANK(Games!$B640), "",Games!E640)</f>
        <v/>
      </c>
      <c r="F640" s="30">
        <f>'Calc - Win Probability'!N640</f>
        <v>0</v>
      </c>
      <c r="G640" s="28">
        <f>Games!H640</f>
        <v>0</v>
      </c>
      <c r="H640" s="64" t="str">
        <f>IF(ISBLANK(Games!B640), "", IF('Prediction Log'!$D640&lt;0, 'Prediction Log'!$B640, 'Prediction Log'!$C640))</f>
        <v/>
      </c>
      <c r="I640" s="60" t="str">
        <f>IF(ISBLANK(Games!$B640), "",Games!F640)</f>
        <v/>
      </c>
      <c r="J640" s="60" t="str">
        <f>IF('Prediction Log'!$F640&gt;0.5, 'Prediction Log'!$B640, IF('Prediction Log'!$F640&lt;0.5, 'Prediction Log'!$C640, "PICK"))</f>
        <v/>
      </c>
      <c r="K640" s="62" t="str">
        <f>IF(ISBLANK(Games!B640), "",IF('Prediction Log'!$J640='Prediction Log'!$B640, 'Prediction Log'!$F640, 1-'Prediction Log'!$F640))</f>
        <v/>
      </c>
      <c r="L640" s="28" t="str">
        <f>IF(ISBLANK(Games!$B640), "",Games!I640)</f>
        <v/>
      </c>
      <c r="P640" s="48" t="str">
        <f>IF(ISBLANK('Prediction Log'!$N640), "",'Prediction Log'!$O640-'Prediction Log'!$N640)</f>
        <v/>
      </c>
      <c r="Q640" s="55" t="str">
        <f>IF(ISBLANK('Prediction Log'!$N640), "",IF('Prediction Log'!$M640&lt;&gt;'Prediction Log'!$H640, "Y", IF(AND('Prediction Log'!$M640='Prediction Log'!$H640, ABS((-1*'Prediction Log'!$P640))&gt;ABS('Prediction Log'!$D640)), "Y", IF('Prediction Log'!$D640='Prediction Log'!$P640, "PUSH", "N"))))</f>
        <v/>
      </c>
      <c r="R640" s="56" t="str">
        <f>IF(ISBLANK('Prediction Log'!$M640), "",IF('Prediction Log'!$P640&lt;'Prediction Log'!$D640, "Y", IF('Prediction Log'!$P640='Prediction Log'!$D640, "PUSH", "N")))</f>
        <v/>
      </c>
      <c r="S640" s="56" t="str">
        <f>IF(ISBLANK('Prediction Log'!$M640), "",IF('Prediction Log'!$P640&lt;'Prediction Log'!$E640, "Y", IF('Prediction Log'!$P640='Prediction Log'!$E640, "PUSH", "N")))</f>
        <v/>
      </c>
      <c r="T640" s="66" t="str">
        <f>IF(ISBLANK('Prediction Log'!$M640), "",IF('Prediction Log'!$J640='Prediction Log'!$M640, "Y", "N"))</f>
        <v/>
      </c>
      <c r="U640" s="57" t="str">
        <f>IF(ISBLANK('Prediction Log'!$M640),"",IF('Prediction Log'!$M640='Prediction Log'!$H640, "Y", "N"))</f>
        <v/>
      </c>
      <c r="V640" s="52" t="str">
        <f>IF(ISBLANK('Prediction Log'!$M640), "",IF('Prediction Log'!$H640&lt;&gt;'Prediction Log'!$M640, "Y",IF(AND('Prediction Log'!$D640&gt;0, 'Prediction Log'!$P640&gt;'Prediction Log'!$D640), "Y", IF(AND('Prediction Log'!$D640&lt;0, 'Prediction Log'!$P640&lt;'Prediction Log'!$D640), "Y", IF('Prediction Log'!$P640='Prediction Log'!$D640, "PUSH", "N")))))</f>
        <v/>
      </c>
      <c r="W640" s="53" t="str">
        <f>IF(ISBLANK('Prediction Log'!$M640), "",IF(AND('Prediction Log'!$U640="Y", 'Prediction Log'!$V640="Y"), "Y", "N"))</f>
        <v/>
      </c>
      <c r="X640" s="54" t="str">
        <f>IF(ISBLANK('Prediction Log'!$M640),"",IF('Prediction Log'!$M640='Prediction Log'!$I640, "Y", "N"))</f>
        <v/>
      </c>
      <c r="Y640" s="54" t="str">
        <f>IF(ISBLANK('Prediction Log'!$M640), "", IF('Prediction Log'!$Z640="N", "N", "Y"))</f>
        <v/>
      </c>
      <c r="Z640" s="54" t="str">
        <f>IF(ISBLANK('Prediction Log'!$M640), "",IF('Prediction Log'!$I640&lt;&gt;'Prediction Log'!$M640, "Y",IF(AND('Prediction Log'!$E640&gt;0, 'Prediction Log'!$P640&gt;'Prediction Log'!$E640), "Y", IF(AND('Prediction Log'!$E640&lt;0, 'Prediction Log'!$P640&lt;'Prediction Log'!$E640), "Y", IF('Prediction Log'!$P640='Prediction Log'!$E640, "PUSH", "N")))))</f>
        <v/>
      </c>
      <c r="AA640" s="54" t="str">
        <f>IF(ISBLANK('Prediction Log'!$M640), "",IF(AND('Prediction Log'!$X640="Y", 'Prediction Log'!$Z640="Y"), "Y", "N"))</f>
        <v/>
      </c>
      <c r="AB640" s="53" t="str">
        <f>IF(ISBLANK('Prediction Log'!$M640), "",IF('Prediction Log'!$D640&gt;0, 'Prediction Log'!$P640-'Prediction Log'!$D640, IF('Prediction Log'!$D640&lt;0, -'Prediction Log'!$P640+'Prediction Log'!$D640, "NA")))</f>
        <v/>
      </c>
      <c r="AC640" s="53" t="str">
        <f>IF(ISBLANK('Prediction Log'!$M640), "",ABS('Prediction Log'!$AB640))</f>
        <v/>
      </c>
      <c r="AD640" s="54" t="str">
        <f>IF(ISBLANK('Prediction Log'!$M640), "",IF('Prediction Log'!$E640&gt;0, 'Prediction Log'!$P640-'Prediction Log'!$E640, IF('Prediction Log'!$E640&lt;0, -'Prediction Log'!$P640+'Prediction Log'!$E640, "NA")))</f>
        <v/>
      </c>
      <c r="AE640" s="54" t="str">
        <f>IF(ISBLANK('Prediction Log'!$M640), "",ABS('Prediction Log'!$AD640))</f>
        <v/>
      </c>
    </row>
    <row r="641" spans="1:31" x14ac:dyDescent="0.45">
      <c r="A641" t="str">
        <f>IF(ISBLANK(Games!$B641), "",Games!A641)</f>
        <v/>
      </c>
      <c r="B641" t="str">
        <f>IF(ISBLANK(Games!$B641), "",Games!B641)</f>
        <v/>
      </c>
      <c r="C641" t="str">
        <f>IF(ISBLANK(Games!$B641), "",Games!C641)</f>
        <v/>
      </c>
      <c r="D641" t="str">
        <f>IF(ISBLANK(Games!$B641), "",Games!D641)</f>
        <v/>
      </c>
      <c r="E641" t="str">
        <f>IF(ISBLANK(Games!$B641), "",Games!E641)</f>
        <v/>
      </c>
      <c r="F641" s="30">
        <f>'Calc - Win Probability'!N641</f>
        <v>0</v>
      </c>
      <c r="G641" s="28">
        <f>Games!H641</f>
        <v>0</v>
      </c>
      <c r="H641" s="64" t="str">
        <f>IF(ISBLANK(Games!B641), "", IF('Prediction Log'!$D641&lt;0, 'Prediction Log'!$B641, 'Prediction Log'!$C641))</f>
        <v/>
      </c>
      <c r="I641" s="60" t="str">
        <f>IF(ISBLANK(Games!$B641), "",Games!F641)</f>
        <v/>
      </c>
      <c r="J641" s="60" t="str">
        <f>IF('Prediction Log'!$F641&gt;0.5, 'Prediction Log'!$B641, IF('Prediction Log'!$F641&lt;0.5, 'Prediction Log'!$C641, "PICK"))</f>
        <v/>
      </c>
      <c r="K641" s="62" t="str">
        <f>IF(ISBLANK(Games!B641), "",IF('Prediction Log'!$J641='Prediction Log'!$B641, 'Prediction Log'!$F641, 1-'Prediction Log'!$F641))</f>
        <v/>
      </c>
      <c r="L641" s="28" t="str">
        <f>IF(ISBLANK(Games!$B641), "",Games!I641)</f>
        <v/>
      </c>
      <c r="P641" s="48" t="str">
        <f>IF(ISBLANK('Prediction Log'!$N641), "",'Prediction Log'!$O641-'Prediction Log'!$N641)</f>
        <v/>
      </c>
      <c r="Q641" s="55" t="str">
        <f>IF(ISBLANK('Prediction Log'!$N641), "",IF('Prediction Log'!$M641&lt;&gt;'Prediction Log'!$H641, "Y", IF(AND('Prediction Log'!$M641='Prediction Log'!$H641, ABS((-1*'Prediction Log'!$P641))&gt;ABS('Prediction Log'!$D641)), "Y", IF('Prediction Log'!$D641='Prediction Log'!$P641, "PUSH", "N"))))</f>
        <v/>
      </c>
      <c r="R641" s="56" t="str">
        <f>IF(ISBLANK('Prediction Log'!$M641), "",IF('Prediction Log'!$P641&lt;'Prediction Log'!$D641, "Y", IF('Prediction Log'!$P641='Prediction Log'!$D641, "PUSH", "N")))</f>
        <v/>
      </c>
      <c r="S641" s="56" t="str">
        <f>IF(ISBLANK('Prediction Log'!$M641), "",IF('Prediction Log'!$P641&lt;'Prediction Log'!$E641, "Y", IF('Prediction Log'!$P641='Prediction Log'!$E641, "PUSH", "N")))</f>
        <v/>
      </c>
      <c r="T641" s="66" t="str">
        <f>IF(ISBLANK('Prediction Log'!$M641), "",IF('Prediction Log'!$J641='Prediction Log'!$M641, "Y", "N"))</f>
        <v/>
      </c>
      <c r="U641" s="57" t="str">
        <f>IF(ISBLANK('Prediction Log'!$M641),"",IF('Prediction Log'!$M641='Prediction Log'!$H641, "Y", "N"))</f>
        <v/>
      </c>
      <c r="V641" s="52" t="str">
        <f>IF(ISBLANK('Prediction Log'!$M641), "",IF('Prediction Log'!$H641&lt;&gt;'Prediction Log'!$M641, "Y",IF(AND('Prediction Log'!$D641&gt;0, 'Prediction Log'!$P641&gt;'Prediction Log'!$D641), "Y", IF(AND('Prediction Log'!$D641&lt;0, 'Prediction Log'!$P641&lt;'Prediction Log'!$D641), "Y", IF('Prediction Log'!$P641='Prediction Log'!$D641, "PUSH", "N")))))</f>
        <v/>
      </c>
      <c r="W641" s="53" t="str">
        <f>IF(ISBLANK('Prediction Log'!$M641), "",IF(AND('Prediction Log'!$U641="Y", 'Prediction Log'!$V641="Y"), "Y", "N"))</f>
        <v/>
      </c>
      <c r="X641" s="54" t="str">
        <f>IF(ISBLANK('Prediction Log'!$M641),"",IF('Prediction Log'!$M641='Prediction Log'!$I641, "Y", "N"))</f>
        <v/>
      </c>
      <c r="Y641" s="54" t="str">
        <f>IF(ISBLANK('Prediction Log'!$M641), "", IF('Prediction Log'!$Z641="N", "N", "Y"))</f>
        <v/>
      </c>
      <c r="Z641" s="54" t="str">
        <f>IF(ISBLANK('Prediction Log'!$M641), "",IF('Prediction Log'!$I641&lt;&gt;'Prediction Log'!$M641, "Y",IF(AND('Prediction Log'!$E641&gt;0, 'Prediction Log'!$P641&gt;'Prediction Log'!$E641), "Y", IF(AND('Prediction Log'!$E641&lt;0, 'Prediction Log'!$P641&lt;'Prediction Log'!$E641), "Y", IF('Prediction Log'!$P641='Prediction Log'!$E641, "PUSH", "N")))))</f>
        <v/>
      </c>
      <c r="AA641" s="54" t="str">
        <f>IF(ISBLANK('Prediction Log'!$M641), "",IF(AND('Prediction Log'!$X641="Y", 'Prediction Log'!$Z641="Y"), "Y", "N"))</f>
        <v/>
      </c>
      <c r="AB641" s="53" t="str">
        <f>IF(ISBLANK('Prediction Log'!$M641), "",IF('Prediction Log'!$D641&gt;0, 'Prediction Log'!$P641-'Prediction Log'!$D641, IF('Prediction Log'!$D641&lt;0, -'Prediction Log'!$P641+'Prediction Log'!$D641, "NA")))</f>
        <v/>
      </c>
      <c r="AC641" s="53" t="str">
        <f>IF(ISBLANK('Prediction Log'!$M641), "",ABS('Prediction Log'!$AB641))</f>
        <v/>
      </c>
      <c r="AD641" s="54" t="str">
        <f>IF(ISBLANK('Prediction Log'!$M641), "",IF('Prediction Log'!$E641&gt;0, 'Prediction Log'!$P641-'Prediction Log'!$E641, IF('Prediction Log'!$E641&lt;0, -'Prediction Log'!$P641+'Prediction Log'!$E641, "NA")))</f>
        <v/>
      </c>
      <c r="AE641" s="54" t="str">
        <f>IF(ISBLANK('Prediction Log'!$M641), "",ABS('Prediction Log'!$AD641))</f>
        <v/>
      </c>
    </row>
    <row r="642" spans="1:31" x14ac:dyDescent="0.45">
      <c r="A642" t="str">
        <f>IF(ISBLANK(Games!$B642), "",Games!A642)</f>
        <v/>
      </c>
      <c r="B642" t="str">
        <f>IF(ISBLANK(Games!$B642), "",Games!B642)</f>
        <v/>
      </c>
      <c r="C642" t="str">
        <f>IF(ISBLANK(Games!$B642), "",Games!C642)</f>
        <v/>
      </c>
      <c r="D642" t="str">
        <f>IF(ISBLANK(Games!$B642), "",Games!D642)</f>
        <v/>
      </c>
      <c r="E642" t="str">
        <f>IF(ISBLANK(Games!$B642), "",Games!E642)</f>
        <v/>
      </c>
      <c r="F642" s="30">
        <f>'Calc - Win Probability'!N642</f>
        <v>0</v>
      </c>
      <c r="G642" s="28">
        <f>Games!H642</f>
        <v>0</v>
      </c>
      <c r="H642" s="64" t="str">
        <f>IF(ISBLANK(Games!B642), "", IF('Prediction Log'!$D642&lt;0, 'Prediction Log'!$B642, 'Prediction Log'!$C642))</f>
        <v/>
      </c>
      <c r="I642" s="60" t="str">
        <f>IF(ISBLANK(Games!$B642), "",Games!F642)</f>
        <v/>
      </c>
      <c r="J642" s="60" t="str">
        <f>IF('Prediction Log'!$F642&gt;0.5, 'Prediction Log'!$B642, IF('Prediction Log'!$F642&lt;0.5, 'Prediction Log'!$C642, "PICK"))</f>
        <v/>
      </c>
      <c r="K642" s="62" t="str">
        <f>IF(ISBLANK(Games!B642), "",IF('Prediction Log'!$J642='Prediction Log'!$B642, 'Prediction Log'!$F642, 1-'Prediction Log'!$F642))</f>
        <v/>
      </c>
      <c r="L642" s="28" t="str">
        <f>IF(ISBLANK(Games!$B642), "",Games!I642)</f>
        <v/>
      </c>
      <c r="P642" s="48" t="str">
        <f>IF(ISBLANK('Prediction Log'!$N642), "",'Prediction Log'!$O642-'Prediction Log'!$N642)</f>
        <v/>
      </c>
      <c r="Q642" s="55" t="str">
        <f>IF(ISBLANK('Prediction Log'!$N642), "",IF('Prediction Log'!$M642&lt;&gt;'Prediction Log'!$H642, "Y", IF(AND('Prediction Log'!$M642='Prediction Log'!$H642, ABS((-1*'Prediction Log'!$P642))&gt;ABS('Prediction Log'!$D642)), "Y", IF('Prediction Log'!$D642='Prediction Log'!$P642, "PUSH", "N"))))</f>
        <v/>
      </c>
      <c r="R642" s="56" t="str">
        <f>IF(ISBLANK('Prediction Log'!$M642), "",IF('Prediction Log'!$P642&lt;'Prediction Log'!$D642, "Y", IF('Prediction Log'!$P642='Prediction Log'!$D642, "PUSH", "N")))</f>
        <v/>
      </c>
      <c r="S642" s="56" t="str">
        <f>IF(ISBLANK('Prediction Log'!$M642), "",IF('Prediction Log'!$P642&lt;'Prediction Log'!$E642, "Y", IF('Prediction Log'!$P642='Prediction Log'!$E642, "PUSH", "N")))</f>
        <v/>
      </c>
      <c r="T642" s="66" t="str">
        <f>IF(ISBLANK('Prediction Log'!$M642), "",IF('Prediction Log'!$J642='Prediction Log'!$M642, "Y", "N"))</f>
        <v/>
      </c>
      <c r="U642" s="57" t="str">
        <f>IF(ISBLANK('Prediction Log'!$M642),"",IF('Prediction Log'!$M642='Prediction Log'!$H642, "Y", "N"))</f>
        <v/>
      </c>
      <c r="V642" s="52" t="str">
        <f>IF(ISBLANK('Prediction Log'!$M642), "",IF('Prediction Log'!$H642&lt;&gt;'Prediction Log'!$M642, "Y",IF(AND('Prediction Log'!$D642&gt;0, 'Prediction Log'!$P642&gt;'Prediction Log'!$D642), "Y", IF(AND('Prediction Log'!$D642&lt;0, 'Prediction Log'!$P642&lt;'Prediction Log'!$D642), "Y", IF('Prediction Log'!$P642='Prediction Log'!$D642, "PUSH", "N")))))</f>
        <v/>
      </c>
      <c r="W642" s="53" t="str">
        <f>IF(ISBLANK('Prediction Log'!$M642), "",IF(AND('Prediction Log'!$U642="Y", 'Prediction Log'!$V642="Y"), "Y", "N"))</f>
        <v/>
      </c>
      <c r="X642" s="54" t="str">
        <f>IF(ISBLANK('Prediction Log'!$M642),"",IF('Prediction Log'!$M642='Prediction Log'!$I642, "Y", "N"))</f>
        <v/>
      </c>
      <c r="Y642" s="54" t="str">
        <f>IF(ISBLANK('Prediction Log'!$M642), "", IF('Prediction Log'!$Z642="N", "N", "Y"))</f>
        <v/>
      </c>
      <c r="Z642" s="54" t="str">
        <f>IF(ISBLANK('Prediction Log'!$M642), "",IF('Prediction Log'!$I642&lt;&gt;'Prediction Log'!$M642, "Y",IF(AND('Prediction Log'!$E642&gt;0, 'Prediction Log'!$P642&gt;'Prediction Log'!$E642), "Y", IF(AND('Prediction Log'!$E642&lt;0, 'Prediction Log'!$P642&lt;'Prediction Log'!$E642), "Y", IF('Prediction Log'!$P642='Prediction Log'!$E642, "PUSH", "N")))))</f>
        <v/>
      </c>
      <c r="AA642" s="54" t="str">
        <f>IF(ISBLANK('Prediction Log'!$M642), "",IF(AND('Prediction Log'!$X642="Y", 'Prediction Log'!$Z642="Y"), "Y", "N"))</f>
        <v/>
      </c>
      <c r="AB642" s="53" t="str">
        <f>IF(ISBLANK('Prediction Log'!$M642), "",IF('Prediction Log'!$D642&gt;0, 'Prediction Log'!$P642-'Prediction Log'!$D642, IF('Prediction Log'!$D642&lt;0, -'Prediction Log'!$P642+'Prediction Log'!$D642, "NA")))</f>
        <v/>
      </c>
      <c r="AC642" s="53" t="str">
        <f>IF(ISBLANK('Prediction Log'!$M642), "",ABS('Prediction Log'!$AB642))</f>
        <v/>
      </c>
      <c r="AD642" s="54" t="str">
        <f>IF(ISBLANK('Prediction Log'!$M642), "",IF('Prediction Log'!$E642&gt;0, 'Prediction Log'!$P642-'Prediction Log'!$E642, IF('Prediction Log'!$E642&lt;0, -'Prediction Log'!$P642+'Prediction Log'!$E642, "NA")))</f>
        <v/>
      </c>
      <c r="AE642" s="54" t="str">
        <f>IF(ISBLANK('Prediction Log'!$M642), "",ABS('Prediction Log'!$AD642))</f>
        <v/>
      </c>
    </row>
    <row r="643" spans="1:31" x14ac:dyDescent="0.45">
      <c r="A643" t="str">
        <f>IF(ISBLANK(Games!$B643), "",Games!A643)</f>
        <v/>
      </c>
      <c r="B643" t="str">
        <f>IF(ISBLANK(Games!$B643), "",Games!B643)</f>
        <v/>
      </c>
      <c r="C643" t="str">
        <f>IF(ISBLANK(Games!$B643), "",Games!C643)</f>
        <v/>
      </c>
      <c r="D643" t="str">
        <f>IF(ISBLANK(Games!$B643), "",Games!D643)</f>
        <v/>
      </c>
      <c r="E643" t="str">
        <f>IF(ISBLANK(Games!$B643), "",Games!E643)</f>
        <v/>
      </c>
      <c r="F643" s="30">
        <f>'Calc - Win Probability'!N643</f>
        <v>0</v>
      </c>
      <c r="G643" s="28">
        <f>Games!H643</f>
        <v>0</v>
      </c>
      <c r="H643" s="64" t="str">
        <f>IF(ISBLANK(Games!B643), "", IF('Prediction Log'!$D643&lt;0, 'Prediction Log'!$B643, 'Prediction Log'!$C643))</f>
        <v/>
      </c>
      <c r="I643" s="60" t="str">
        <f>IF(ISBLANK(Games!$B643), "",Games!F643)</f>
        <v/>
      </c>
      <c r="J643" s="60" t="str">
        <f>IF('Prediction Log'!$F643&gt;0.5, 'Prediction Log'!$B643, IF('Prediction Log'!$F643&lt;0.5, 'Prediction Log'!$C643, "PICK"))</f>
        <v/>
      </c>
      <c r="K643" s="62" t="str">
        <f>IF(ISBLANK(Games!B643), "",IF('Prediction Log'!$J643='Prediction Log'!$B643, 'Prediction Log'!$F643, 1-'Prediction Log'!$F643))</f>
        <v/>
      </c>
      <c r="L643" s="28" t="str">
        <f>IF(ISBLANK(Games!$B643), "",Games!I643)</f>
        <v/>
      </c>
      <c r="P643" s="48" t="str">
        <f>IF(ISBLANK('Prediction Log'!$N643), "",'Prediction Log'!$O643-'Prediction Log'!$N643)</f>
        <v/>
      </c>
      <c r="Q643" s="55" t="str">
        <f>IF(ISBLANK('Prediction Log'!$N643), "",IF('Prediction Log'!$M643&lt;&gt;'Prediction Log'!$H643, "Y", IF(AND('Prediction Log'!$M643='Prediction Log'!$H643, ABS((-1*'Prediction Log'!$P643))&gt;ABS('Prediction Log'!$D643)), "Y", IF('Prediction Log'!$D643='Prediction Log'!$P643, "PUSH", "N"))))</f>
        <v/>
      </c>
      <c r="R643" s="56" t="str">
        <f>IF(ISBLANK('Prediction Log'!$M643), "",IF('Prediction Log'!$P643&lt;'Prediction Log'!$D643, "Y", IF('Prediction Log'!$P643='Prediction Log'!$D643, "PUSH", "N")))</f>
        <v/>
      </c>
      <c r="S643" s="56" t="str">
        <f>IF(ISBLANK('Prediction Log'!$M643), "",IF('Prediction Log'!$P643&lt;'Prediction Log'!$E643, "Y", IF('Prediction Log'!$P643='Prediction Log'!$E643, "PUSH", "N")))</f>
        <v/>
      </c>
      <c r="T643" s="66" t="str">
        <f>IF(ISBLANK('Prediction Log'!$M643), "",IF('Prediction Log'!$J643='Prediction Log'!$M643, "Y", "N"))</f>
        <v/>
      </c>
      <c r="U643" s="57" t="str">
        <f>IF(ISBLANK('Prediction Log'!$M643),"",IF('Prediction Log'!$M643='Prediction Log'!$H643, "Y", "N"))</f>
        <v/>
      </c>
      <c r="V643" s="52" t="str">
        <f>IF(ISBLANK('Prediction Log'!$M643), "",IF('Prediction Log'!$H643&lt;&gt;'Prediction Log'!$M643, "Y",IF(AND('Prediction Log'!$D643&gt;0, 'Prediction Log'!$P643&gt;'Prediction Log'!$D643), "Y", IF(AND('Prediction Log'!$D643&lt;0, 'Prediction Log'!$P643&lt;'Prediction Log'!$D643), "Y", IF('Prediction Log'!$P643='Prediction Log'!$D643, "PUSH", "N")))))</f>
        <v/>
      </c>
      <c r="W643" s="53" t="str">
        <f>IF(ISBLANK('Prediction Log'!$M643), "",IF(AND('Prediction Log'!$U643="Y", 'Prediction Log'!$V643="Y"), "Y", "N"))</f>
        <v/>
      </c>
      <c r="X643" s="54" t="str">
        <f>IF(ISBLANK('Prediction Log'!$M643),"",IF('Prediction Log'!$M643='Prediction Log'!$I643, "Y", "N"))</f>
        <v/>
      </c>
      <c r="Y643" s="54" t="str">
        <f>IF(ISBLANK('Prediction Log'!$M643), "", IF('Prediction Log'!$Z643="N", "N", "Y"))</f>
        <v/>
      </c>
      <c r="Z643" s="54" t="str">
        <f>IF(ISBLANK('Prediction Log'!$M643), "",IF('Prediction Log'!$I643&lt;&gt;'Prediction Log'!$M643, "Y",IF(AND('Prediction Log'!$E643&gt;0, 'Prediction Log'!$P643&gt;'Prediction Log'!$E643), "Y", IF(AND('Prediction Log'!$E643&lt;0, 'Prediction Log'!$P643&lt;'Prediction Log'!$E643), "Y", IF('Prediction Log'!$P643='Prediction Log'!$E643, "PUSH", "N")))))</f>
        <v/>
      </c>
      <c r="AA643" s="54" t="str">
        <f>IF(ISBLANK('Prediction Log'!$M643), "",IF(AND('Prediction Log'!$X643="Y", 'Prediction Log'!$Z643="Y"), "Y", "N"))</f>
        <v/>
      </c>
      <c r="AB643" s="53" t="str">
        <f>IF(ISBLANK('Prediction Log'!$M643), "",IF('Prediction Log'!$D643&gt;0, 'Prediction Log'!$P643-'Prediction Log'!$D643, IF('Prediction Log'!$D643&lt;0, -'Prediction Log'!$P643+'Prediction Log'!$D643, "NA")))</f>
        <v/>
      </c>
      <c r="AC643" s="53" t="str">
        <f>IF(ISBLANK('Prediction Log'!$M643), "",ABS('Prediction Log'!$AB643))</f>
        <v/>
      </c>
      <c r="AD643" s="54" t="str">
        <f>IF(ISBLANK('Prediction Log'!$M643), "",IF('Prediction Log'!$E643&gt;0, 'Prediction Log'!$P643-'Prediction Log'!$E643, IF('Prediction Log'!$E643&lt;0, -'Prediction Log'!$P643+'Prediction Log'!$E643, "NA")))</f>
        <v/>
      </c>
      <c r="AE643" s="54" t="str">
        <f>IF(ISBLANK('Prediction Log'!$M643), "",ABS('Prediction Log'!$AD643))</f>
        <v/>
      </c>
    </row>
    <row r="644" spans="1:31" x14ac:dyDescent="0.45">
      <c r="A644" t="str">
        <f>IF(ISBLANK(Games!$B644), "",Games!A644)</f>
        <v/>
      </c>
      <c r="B644" t="str">
        <f>IF(ISBLANK(Games!$B644), "",Games!B644)</f>
        <v/>
      </c>
      <c r="C644" t="str">
        <f>IF(ISBLANK(Games!$B644), "",Games!C644)</f>
        <v/>
      </c>
      <c r="D644" t="str">
        <f>IF(ISBLANK(Games!$B644), "",Games!D644)</f>
        <v/>
      </c>
      <c r="E644" t="str">
        <f>IF(ISBLANK(Games!$B644), "",Games!E644)</f>
        <v/>
      </c>
      <c r="F644" s="30">
        <f>'Calc - Win Probability'!N644</f>
        <v>0</v>
      </c>
      <c r="G644" s="28">
        <f>Games!H644</f>
        <v>0</v>
      </c>
      <c r="H644" s="64" t="str">
        <f>IF(ISBLANK(Games!B644), "", IF('Prediction Log'!$D644&lt;0, 'Prediction Log'!$B644, 'Prediction Log'!$C644))</f>
        <v/>
      </c>
      <c r="I644" s="60" t="str">
        <f>IF(ISBLANK(Games!$B644), "",Games!F644)</f>
        <v/>
      </c>
      <c r="J644" s="60" t="str">
        <f>IF('Prediction Log'!$F644&gt;0.5, 'Prediction Log'!$B644, IF('Prediction Log'!$F644&lt;0.5, 'Prediction Log'!$C644, "PICK"))</f>
        <v/>
      </c>
      <c r="K644" s="62" t="str">
        <f>IF(ISBLANK(Games!B644), "",IF('Prediction Log'!$J644='Prediction Log'!$B644, 'Prediction Log'!$F644, 1-'Prediction Log'!$F644))</f>
        <v/>
      </c>
      <c r="L644" s="28" t="str">
        <f>IF(ISBLANK(Games!$B644), "",Games!I644)</f>
        <v/>
      </c>
      <c r="P644" s="48" t="str">
        <f>IF(ISBLANK('Prediction Log'!$N644), "",'Prediction Log'!$O644-'Prediction Log'!$N644)</f>
        <v/>
      </c>
      <c r="Q644" s="55" t="str">
        <f>IF(ISBLANK('Prediction Log'!$N644), "",IF('Prediction Log'!$M644&lt;&gt;'Prediction Log'!$H644, "Y", IF(AND('Prediction Log'!$M644='Prediction Log'!$H644, ABS((-1*'Prediction Log'!$P644))&gt;ABS('Prediction Log'!$D644)), "Y", IF('Prediction Log'!$D644='Prediction Log'!$P644, "PUSH", "N"))))</f>
        <v/>
      </c>
      <c r="R644" s="56" t="str">
        <f>IF(ISBLANK('Prediction Log'!$M644), "",IF('Prediction Log'!$P644&lt;'Prediction Log'!$D644, "Y", IF('Prediction Log'!$P644='Prediction Log'!$D644, "PUSH", "N")))</f>
        <v/>
      </c>
      <c r="S644" s="56" t="str">
        <f>IF(ISBLANK('Prediction Log'!$M644), "",IF('Prediction Log'!$P644&lt;'Prediction Log'!$E644, "Y", IF('Prediction Log'!$P644='Prediction Log'!$E644, "PUSH", "N")))</f>
        <v/>
      </c>
      <c r="T644" s="66" t="str">
        <f>IF(ISBLANK('Prediction Log'!$M644), "",IF('Prediction Log'!$J644='Prediction Log'!$M644, "Y", "N"))</f>
        <v/>
      </c>
      <c r="U644" s="57" t="str">
        <f>IF(ISBLANK('Prediction Log'!$M644),"",IF('Prediction Log'!$M644='Prediction Log'!$H644, "Y", "N"))</f>
        <v/>
      </c>
      <c r="V644" s="52" t="str">
        <f>IF(ISBLANK('Prediction Log'!$M644), "",IF('Prediction Log'!$H644&lt;&gt;'Prediction Log'!$M644, "Y",IF(AND('Prediction Log'!$D644&gt;0, 'Prediction Log'!$P644&gt;'Prediction Log'!$D644), "Y", IF(AND('Prediction Log'!$D644&lt;0, 'Prediction Log'!$P644&lt;'Prediction Log'!$D644), "Y", IF('Prediction Log'!$P644='Prediction Log'!$D644, "PUSH", "N")))))</f>
        <v/>
      </c>
      <c r="W644" s="53" t="str">
        <f>IF(ISBLANK('Prediction Log'!$M644), "",IF(AND('Prediction Log'!$U644="Y", 'Prediction Log'!$V644="Y"), "Y", "N"))</f>
        <v/>
      </c>
      <c r="X644" s="54" t="str">
        <f>IF(ISBLANK('Prediction Log'!$M644),"",IF('Prediction Log'!$M644='Prediction Log'!$I644, "Y", "N"))</f>
        <v/>
      </c>
      <c r="Y644" s="54" t="str">
        <f>IF(ISBLANK('Prediction Log'!$M644), "", IF('Prediction Log'!$Z644="N", "N", "Y"))</f>
        <v/>
      </c>
      <c r="Z644" s="54" t="str">
        <f>IF(ISBLANK('Prediction Log'!$M644), "",IF('Prediction Log'!$I644&lt;&gt;'Prediction Log'!$M644, "Y",IF(AND('Prediction Log'!$E644&gt;0, 'Prediction Log'!$P644&gt;'Prediction Log'!$E644), "Y", IF(AND('Prediction Log'!$E644&lt;0, 'Prediction Log'!$P644&lt;'Prediction Log'!$E644), "Y", IF('Prediction Log'!$P644='Prediction Log'!$E644, "PUSH", "N")))))</f>
        <v/>
      </c>
      <c r="AA644" s="54" t="str">
        <f>IF(ISBLANK('Prediction Log'!$M644), "",IF(AND('Prediction Log'!$X644="Y", 'Prediction Log'!$Z644="Y"), "Y", "N"))</f>
        <v/>
      </c>
      <c r="AB644" s="53" t="str">
        <f>IF(ISBLANK('Prediction Log'!$M644), "",IF('Prediction Log'!$D644&gt;0, 'Prediction Log'!$P644-'Prediction Log'!$D644, IF('Prediction Log'!$D644&lt;0, -'Prediction Log'!$P644+'Prediction Log'!$D644, "NA")))</f>
        <v/>
      </c>
      <c r="AC644" s="53" t="str">
        <f>IF(ISBLANK('Prediction Log'!$M644), "",ABS('Prediction Log'!$AB644))</f>
        <v/>
      </c>
      <c r="AD644" s="54" t="str">
        <f>IF(ISBLANK('Prediction Log'!$M644), "",IF('Prediction Log'!$E644&gt;0, 'Prediction Log'!$P644-'Prediction Log'!$E644, IF('Prediction Log'!$E644&lt;0, -'Prediction Log'!$P644+'Prediction Log'!$E644, "NA")))</f>
        <v/>
      </c>
      <c r="AE644" s="54" t="str">
        <f>IF(ISBLANK('Prediction Log'!$M644), "",ABS('Prediction Log'!$AD644))</f>
        <v/>
      </c>
    </row>
    <row r="645" spans="1:31" x14ac:dyDescent="0.45">
      <c r="A645" t="str">
        <f>IF(ISBLANK(Games!$B645), "",Games!A645)</f>
        <v/>
      </c>
      <c r="B645" t="str">
        <f>IF(ISBLANK(Games!$B645), "",Games!B645)</f>
        <v/>
      </c>
      <c r="C645" t="str">
        <f>IF(ISBLANK(Games!$B645), "",Games!C645)</f>
        <v/>
      </c>
      <c r="D645" t="str">
        <f>IF(ISBLANK(Games!$B645), "",Games!D645)</f>
        <v/>
      </c>
      <c r="E645" t="str">
        <f>IF(ISBLANK(Games!$B645), "",Games!E645)</f>
        <v/>
      </c>
      <c r="F645" s="30">
        <f>'Calc - Win Probability'!N645</f>
        <v>0</v>
      </c>
      <c r="G645" s="28">
        <f>Games!H645</f>
        <v>0</v>
      </c>
      <c r="H645" s="64" t="str">
        <f>IF(ISBLANK(Games!B645), "", IF('Prediction Log'!$D645&lt;0, 'Prediction Log'!$B645, 'Prediction Log'!$C645))</f>
        <v/>
      </c>
      <c r="I645" s="60" t="str">
        <f>IF(ISBLANK(Games!$B645), "",Games!F645)</f>
        <v/>
      </c>
      <c r="J645" s="60" t="str">
        <f>IF('Prediction Log'!$F645&gt;0.5, 'Prediction Log'!$B645, IF('Prediction Log'!$F645&lt;0.5, 'Prediction Log'!$C645, "PICK"))</f>
        <v/>
      </c>
      <c r="K645" s="62" t="str">
        <f>IF(ISBLANK(Games!B645), "",IF('Prediction Log'!$J645='Prediction Log'!$B645, 'Prediction Log'!$F645, 1-'Prediction Log'!$F645))</f>
        <v/>
      </c>
      <c r="L645" s="28" t="str">
        <f>IF(ISBLANK(Games!$B645), "",Games!I645)</f>
        <v/>
      </c>
      <c r="P645" s="48" t="str">
        <f>IF(ISBLANK('Prediction Log'!$N645), "",'Prediction Log'!$O645-'Prediction Log'!$N645)</f>
        <v/>
      </c>
      <c r="Q645" s="55" t="str">
        <f>IF(ISBLANK('Prediction Log'!$N645), "",IF('Prediction Log'!$M645&lt;&gt;'Prediction Log'!$H645, "Y", IF(AND('Prediction Log'!$M645='Prediction Log'!$H645, ABS((-1*'Prediction Log'!$P645))&gt;ABS('Prediction Log'!$D645)), "Y", IF('Prediction Log'!$D645='Prediction Log'!$P645, "PUSH", "N"))))</f>
        <v/>
      </c>
      <c r="R645" s="56" t="str">
        <f>IF(ISBLANK('Prediction Log'!$M645), "",IF('Prediction Log'!$P645&lt;'Prediction Log'!$D645, "Y", IF('Prediction Log'!$P645='Prediction Log'!$D645, "PUSH", "N")))</f>
        <v/>
      </c>
      <c r="S645" s="56" t="str">
        <f>IF(ISBLANK('Prediction Log'!$M645), "",IF('Prediction Log'!$P645&lt;'Prediction Log'!$E645, "Y", IF('Prediction Log'!$P645='Prediction Log'!$E645, "PUSH", "N")))</f>
        <v/>
      </c>
      <c r="T645" s="66" t="str">
        <f>IF(ISBLANK('Prediction Log'!$M645), "",IF('Prediction Log'!$J645='Prediction Log'!$M645, "Y", "N"))</f>
        <v/>
      </c>
      <c r="U645" s="57" t="str">
        <f>IF(ISBLANK('Prediction Log'!$M645),"",IF('Prediction Log'!$M645='Prediction Log'!$H645, "Y", "N"))</f>
        <v/>
      </c>
      <c r="V645" s="52" t="str">
        <f>IF(ISBLANK('Prediction Log'!$M645), "",IF('Prediction Log'!$H645&lt;&gt;'Prediction Log'!$M645, "Y",IF(AND('Prediction Log'!$D645&gt;0, 'Prediction Log'!$P645&gt;'Prediction Log'!$D645), "Y", IF(AND('Prediction Log'!$D645&lt;0, 'Prediction Log'!$P645&lt;'Prediction Log'!$D645), "Y", IF('Prediction Log'!$P645='Prediction Log'!$D645, "PUSH", "N")))))</f>
        <v/>
      </c>
      <c r="W645" s="53" t="str">
        <f>IF(ISBLANK('Prediction Log'!$M645), "",IF(AND('Prediction Log'!$U645="Y", 'Prediction Log'!$V645="Y"), "Y", "N"))</f>
        <v/>
      </c>
      <c r="X645" s="54" t="str">
        <f>IF(ISBLANK('Prediction Log'!$M645),"",IF('Prediction Log'!$M645='Prediction Log'!$I645, "Y", "N"))</f>
        <v/>
      </c>
      <c r="Y645" s="54" t="str">
        <f>IF(ISBLANK('Prediction Log'!$M645), "", IF('Prediction Log'!$Z645="N", "N", "Y"))</f>
        <v/>
      </c>
      <c r="Z645" s="54" t="str">
        <f>IF(ISBLANK('Prediction Log'!$M645), "",IF('Prediction Log'!$I645&lt;&gt;'Prediction Log'!$M645, "Y",IF(AND('Prediction Log'!$E645&gt;0, 'Prediction Log'!$P645&gt;'Prediction Log'!$E645), "Y", IF(AND('Prediction Log'!$E645&lt;0, 'Prediction Log'!$P645&lt;'Prediction Log'!$E645), "Y", IF('Prediction Log'!$P645='Prediction Log'!$E645, "PUSH", "N")))))</f>
        <v/>
      </c>
      <c r="AA645" s="54" t="str">
        <f>IF(ISBLANK('Prediction Log'!$M645), "",IF(AND('Prediction Log'!$X645="Y", 'Prediction Log'!$Z645="Y"), "Y", "N"))</f>
        <v/>
      </c>
      <c r="AB645" s="53" t="str">
        <f>IF(ISBLANK('Prediction Log'!$M645), "",IF('Prediction Log'!$D645&gt;0, 'Prediction Log'!$P645-'Prediction Log'!$D645, IF('Prediction Log'!$D645&lt;0, -'Prediction Log'!$P645+'Prediction Log'!$D645, "NA")))</f>
        <v/>
      </c>
      <c r="AC645" s="53" t="str">
        <f>IF(ISBLANK('Prediction Log'!$M645), "",ABS('Prediction Log'!$AB645))</f>
        <v/>
      </c>
      <c r="AD645" s="54" t="str">
        <f>IF(ISBLANK('Prediction Log'!$M645), "",IF('Prediction Log'!$E645&gt;0, 'Prediction Log'!$P645-'Prediction Log'!$E645, IF('Prediction Log'!$E645&lt;0, -'Prediction Log'!$P645+'Prediction Log'!$E645, "NA")))</f>
        <v/>
      </c>
      <c r="AE645" s="54" t="str">
        <f>IF(ISBLANK('Prediction Log'!$M645), "",ABS('Prediction Log'!$AD645))</f>
        <v/>
      </c>
    </row>
    <row r="646" spans="1:31" x14ac:dyDescent="0.45">
      <c r="A646" t="str">
        <f>IF(ISBLANK(Games!$B646), "",Games!A646)</f>
        <v/>
      </c>
      <c r="B646" t="str">
        <f>IF(ISBLANK(Games!$B646), "",Games!B646)</f>
        <v/>
      </c>
      <c r="C646" t="str">
        <f>IF(ISBLANK(Games!$B646), "",Games!C646)</f>
        <v/>
      </c>
      <c r="D646" t="str">
        <f>IF(ISBLANK(Games!$B646), "",Games!D646)</f>
        <v/>
      </c>
      <c r="E646" t="str">
        <f>IF(ISBLANK(Games!$B646), "",Games!E646)</f>
        <v/>
      </c>
      <c r="F646" s="30">
        <f>'Calc - Win Probability'!N646</f>
        <v>0</v>
      </c>
      <c r="G646" s="28">
        <f>Games!H646</f>
        <v>0</v>
      </c>
      <c r="H646" s="64" t="str">
        <f>IF(ISBLANK(Games!B646), "", IF('Prediction Log'!$D646&lt;0, 'Prediction Log'!$B646, 'Prediction Log'!$C646))</f>
        <v/>
      </c>
      <c r="I646" s="60" t="str">
        <f>IF(ISBLANK(Games!$B646), "",Games!F646)</f>
        <v/>
      </c>
      <c r="J646" s="60" t="str">
        <f>IF('Prediction Log'!$F646&gt;0.5, 'Prediction Log'!$B646, IF('Prediction Log'!$F646&lt;0.5, 'Prediction Log'!$C646, "PICK"))</f>
        <v/>
      </c>
      <c r="K646" s="62" t="str">
        <f>IF(ISBLANK(Games!B646), "",IF('Prediction Log'!$J646='Prediction Log'!$B646, 'Prediction Log'!$F646, 1-'Prediction Log'!$F646))</f>
        <v/>
      </c>
      <c r="L646" s="28" t="str">
        <f>IF(ISBLANK(Games!$B646), "",Games!I646)</f>
        <v/>
      </c>
      <c r="P646" s="48" t="str">
        <f>IF(ISBLANK('Prediction Log'!$N646), "",'Prediction Log'!$O646-'Prediction Log'!$N646)</f>
        <v/>
      </c>
      <c r="Q646" s="55" t="str">
        <f>IF(ISBLANK('Prediction Log'!$N646), "",IF('Prediction Log'!$M646&lt;&gt;'Prediction Log'!$H646, "Y", IF(AND('Prediction Log'!$M646='Prediction Log'!$H646, ABS((-1*'Prediction Log'!$P646))&gt;ABS('Prediction Log'!$D646)), "Y", IF('Prediction Log'!$D646='Prediction Log'!$P646, "PUSH", "N"))))</f>
        <v/>
      </c>
      <c r="R646" s="56" t="str">
        <f>IF(ISBLANK('Prediction Log'!$M646), "",IF('Prediction Log'!$P646&lt;'Prediction Log'!$D646, "Y", IF('Prediction Log'!$P646='Prediction Log'!$D646, "PUSH", "N")))</f>
        <v/>
      </c>
      <c r="S646" s="56" t="str">
        <f>IF(ISBLANK('Prediction Log'!$M646), "",IF('Prediction Log'!$P646&lt;'Prediction Log'!$E646, "Y", IF('Prediction Log'!$P646='Prediction Log'!$E646, "PUSH", "N")))</f>
        <v/>
      </c>
      <c r="T646" s="66" t="str">
        <f>IF(ISBLANK('Prediction Log'!$M646), "",IF('Prediction Log'!$J646='Prediction Log'!$M646, "Y", "N"))</f>
        <v/>
      </c>
      <c r="U646" s="57" t="str">
        <f>IF(ISBLANK('Prediction Log'!$M646),"",IF('Prediction Log'!$M646='Prediction Log'!$H646, "Y", "N"))</f>
        <v/>
      </c>
      <c r="V646" s="52" t="str">
        <f>IF(ISBLANK('Prediction Log'!$M646), "",IF('Prediction Log'!$H646&lt;&gt;'Prediction Log'!$M646, "Y",IF(AND('Prediction Log'!$D646&gt;0, 'Prediction Log'!$P646&gt;'Prediction Log'!$D646), "Y", IF(AND('Prediction Log'!$D646&lt;0, 'Prediction Log'!$P646&lt;'Prediction Log'!$D646), "Y", IF('Prediction Log'!$P646='Prediction Log'!$D646, "PUSH", "N")))))</f>
        <v/>
      </c>
      <c r="W646" s="53" t="str">
        <f>IF(ISBLANK('Prediction Log'!$M646), "",IF(AND('Prediction Log'!$U646="Y", 'Prediction Log'!$V646="Y"), "Y", "N"))</f>
        <v/>
      </c>
      <c r="X646" s="54" t="str">
        <f>IF(ISBLANK('Prediction Log'!$M646),"",IF('Prediction Log'!$M646='Prediction Log'!$I646, "Y", "N"))</f>
        <v/>
      </c>
      <c r="Y646" s="54" t="str">
        <f>IF(ISBLANK('Prediction Log'!$M646), "", IF('Prediction Log'!$Z646="N", "N", "Y"))</f>
        <v/>
      </c>
      <c r="Z646" s="54" t="str">
        <f>IF(ISBLANK('Prediction Log'!$M646), "",IF('Prediction Log'!$I646&lt;&gt;'Prediction Log'!$M646, "Y",IF(AND('Prediction Log'!$E646&gt;0, 'Prediction Log'!$P646&gt;'Prediction Log'!$E646), "Y", IF(AND('Prediction Log'!$E646&lt;0, 'Prediction Log'!$P646&lt;'Prediction Log'!$E646), "Y", IF('Prediction Log'!$P646='Prediction Log'!$E646, "PUSH", "N")))))</f>
        <v/>
      </c>
      <c r="AA646" s="54" t="str">
        <f>IF(ISBLANK('Prediction Log'!$M646), "",IF(AND('Prediction Log'!$X646="Y", 'Prediction Log'!$Z646="Y"), "Y", "N"))</f>
        <v/>
      </c>
      <c r="AB646" s="53" t="str">
        <f>IF(ISBLANK('Prediction Log'!$M646), "",IF('Prediction Log'!$D646&gt;0, 'Prediction Log'!$P646-'Prediction Log'!$D646, IF('Prediction Log'!$D646&lt;0, -'Prediction Log'!$P646+'Prediction Log'!$D646, "NA")))</f>
        <v/>
      </c>
      <c r="AC646" s="53" t="str">
        <f>IF(ISBLANK('Prediction Log'!$M646), "",ABS('Prediction Log'!$AB646))</f>
        <v/>
      </c>
      <c r="AD646" s="54" t="str">
        <f>IF(ISBLANK('Prediction Log'!$M646), "",IF('Prediction Log'!$E646&gt;0, 'Prediction Log'!$P646-'Prediction Log'!$E646, IF('Prediction Log'!$E646&lt;0, -'Prediction Log'!$P646+'Prediction Log'!$E646, "NA")))</f>
        <v/>
      </c>
      <c r="AE646" s="54" t="str">
        <f>IF(ISBLANK('Prediction Log'!$M646), "",ABS('Prediction Log'!$AD646))</f>
        <v/>
      </c>
    </row>
    <row r="647" spans="1:31" x14ac:dyDescent="0.45">
      <c r="A647" t="str">
        <f>IF(ISBLANK(Games!$B647), "",Games!A647)</f>
        <v/>
      </c>
      <c r="B647" t="str">
        <f>IF(ISBLANK(Games!$B647), "",Games!B647)</f>
        <v/>
      </c>
      <c r="C647" t="str">
        <f>IF(ISBLANK(Games!$B647), "",Games!C647)</f>
        <v/>
      </c>
      <c r="D647" t="str">
        <f>IF(ISBLANK(Games!$B647), "",Games!D647)</f>
        <v/>
      </c>
      <c r="E647" t="str">
        <f>IF(ISBLANK(Games!$B647), "",Games!E647)</f>
        <v/>
      </c>
      <c r="F647" s="30">
        <f>'Calc - Win Probability'!N647</f>
        <v>0</v>
      </c>
      <c r="G647" s="28">
        <f>Games!H647</f>
        <v>0</v>
      </c>
      <c r="H647" s="64" t="str">
        <f>IF(ISBLANK(Games!B647), "", IF('Prediction Log'!$D647&lt;0, 'Prediction Log'!$B647, 'Prediction Log'!$C647))</f>
        <v/>
      </c>
      <c r="I647" s="60" t="str">
        <f>IF(ISBLANK(Games!$B647), "",Games!F647)</f>
        <v/>
      </c>
      <c r="J647" s="60" t="str">
        <f>IF('Prediction Log'!$F647&gt;0.5, 'Prediction Log'!$B647, IF('Prediction Log'!$F647&lt;0.5, 'Prediction Log'!$C647, "PICK"))</f>
        <v/>
      </c>
      <c r="K647" s="62" t="str">
        <f>IF(ISBLANK(Games!B647), "",IF('Prediction Log'!$J647='Prediction Log'!$B647, 'Prediction Log'!$F647, 1-'Prediction Log'!$F647))</f>
        <v/>
      </c>
      <c r="L647" s="28" t="str">
        <f>IF(ISBLANK(Games!$B647), "",Games!I647)</f>
        <v/>
      </c>
      <c r="P647" s="48" t="str">
        <f>IF(ISBLANK('Prediction Log'!$N647), "",'Prediction Log'!$O647-'Prediction Log'!$N647)</f>
        <v/>
      </c>
      <c r="Q647" s="55" t="str">
        <f>IF(ISBLANK('Prediction Log'!$N647), "",IF('Prediction Log'!$M647&lt;&gt;'Prediction Log'!$H647, "Y", IF(AND('Prediction Log'!$M647='Prediction Log'!$H647, ABS((-1*'Prediction Log'!$P647))&gt;ABS('Prediction Log'!$D647)), "Y", IF('Prediction Log'!$D647='Prediction Log'!$P647, "PUSH", "N"))))</f>
        <v/>
      </c>
      <c r="R647" s="56" t="str">
        <f>IF(ISBLANK('Prediction Log'!$M647), "",IF('Prediction Log'!$P647&lt;'Prediction Log'!$D647, "Y", IF('Prediction Log'!$P647='Prediction Log'!$D647, "PUSH", "N")))</f>
        <v/>
      </c>
      <c r="S647" s="56" t="str">
        <f>IF(ISBLANK('Prediction Log'!$M647), "",IF('Prediction Log'!$P647&lt;'Prediction Log'!$E647, "Y", IF('Prediction Log'!$P647='Prediction Log'!$E647, "PUSH", "N")))</f>
        <v/>
      </c>
      <c r="T647" s="66" t="str">
        <f>IF(ISBLANK('Prediction Log'!$M647), "",IF('Prediction Log'!$J647='Prediction Log'!$M647, "Y", "N"))</f>
        <v/>
      </c>
      <c r="U647" s="57" t="str">
        <f>IF(ISBLANK('Prediction Log'!$M647),"",IF('Prediction Log'!$M647='Prediction Log'!$H647, "Y", "N"))</f>
        <v/>
      </c>
      <c r="V647" s="52" t="str">
        <f>IF(ISBLANK('Prediction Log'!$M647), "",IF('Prediction Log'!$H647&lt;&gt;'Prediction Log'!$M647, "Y",IF(AND('Prediction Log'!$D647&gt;0, 'Prediction Log'!$P647&gt;'Prediction Log'!$D647), "Y", IF(AND('Prediction Log'!$D647&lt;0, 'Prediction Log'!$P647&lt;'Prediction Log'!$D647), "Y", IF('Prediction Log'!$P647='Prediction Log'!$D647, "PUSH", "N")))))</f>
        <v/>
      </c>
      <c r="W647" s="53" t="str">
        <f>IF(ISBLANK('Prediction Log'!$M647), "",IF(AND('Prediction Log'!$U647="Y", 'Prediction Log'!$V647="Y"), "Y", "N"))</f>
        <v/>
      </c>
      <c r="X647" s="54" t="str">
        <f>IF(ISBLANK('Prediction Log'!$M647),"",IF('Prediction Log'!$M647='Prediction Log'!$I647, "Y", "N"))</f>
        <v/>
      </c>
      <c r="Y647" s="54" t="str">
        <f>IF(ISBLANK('Prediction Log'!$M647), "", IF('Prediction Log'!$Z647="N", "N", "Y"))</f>
        <v/>
      </c>
      <c r="Z647" s="54" t="str">
        <f>IF(ISBLANK('Prediction Log'!$M647), "",IF('Prediction Log'!$I647&lt;&gt;'Prediction Log'!$M647, "Y",IF(AND('Prediction Log'!$E647&gt;0, 'Prediction Log'!$P647&gt;'Prediction Log'!$E647), "Y", IF(AND('Prediction Log'!$E647&lt;0, 'Prediction Log'!$P647&lt;'Prediction Log'!$E647), "Y", IF('Prediction Log'!$P647='Prediction Log'!$E647, "PUSH", "N")))))</f>
        <v/>
      </c>
      <c r="AA647" s="54" t="str">
        <f>IF(ISBLANK('Prediction Log'!$M647), "",IF(AND('Prediction Log'!$X647="Y", 'Prediction Log'!$Z647="Y"), "Y", "N"))</f>
        <v/>
      </c>
      <c r="AB647" s="53" t="str">
        <f>IF(ISBLANK('Prediction Log'!$M647), "",IF('Prediction Log'!$D647&gt;0, 'Prediction Log'!$P647-'Prediction Log'!$D647, IF('Prediction Log'!$D647&lt;0, -'Prediction Log'!$P647+'Prediction Log'!$D647, "NA")))</f>
        <v/>
      </c>
      <c r="AC647" s="53" t="str">
        <f>IF(ISBLANK('Prediction Log'!$M647), "",ABS('Prediction Log'!$AB647))</f>
        <v/>
      </c>
      <c r="AD647" s="54" t="str">
        <f>IF(ISBLANK('Prediction Log'!$M647), "",IF('Prediction Log'!$E647&gt;0, 'Prediction Log'!$P647-'Prediction Log'!$E647, IF('Prediction Log'!$E647&lt;0, -'Prediction Log'!$P647+'Prediction Log'!$E647, "NA")))</f>
        <v/>
      </c>
      <c r="AE647" s="54" t="str">
        <f>IF(ISBLANK('Prediction Log'!$M647), "",ABS('Prediction Log'!$AD647))</f>
        <v/>
      </c>
    </row>
    <row r="648" spans="1:31" x14ac:dyDescent="0.45">
      <c r="A648" t="str">
        <f>IF(ISBLANK(Games!$B648), "",Games!A648)</f>
        <v/>
      </c>
      <c r="B648" t="str">
        <f>IF(ISBLANK(Games!$B648), "",Games!B648)</f>
        <v/>
      </c>
      <c r="C648" t="str">
        <f>IF(ISBLANK(Games!$B648), "",Games!C648)</f>
        <v/>
      </c>
      <c r="D648" t="str">
        <f>IF(ISBLANK(Games!$B648), "",Games!D648)</f>
        <v/>
      </c>
      <c r="E648" t="str">
        <f>IF(ISBLANK(Games!$B648), "",Games!E648)</f>
        <v/>
      </c>
      <c r="F648" s="30">
        <f>'Calc - Win Probability'!N648</f>
        <v>0</v>
      </c>
      <c r="G648" s="28">
        <f>Games!H648</f>
        <v>0</v>
      </c>
      <c r="H648" s="64" t="str">
        <f>IF(ISBLANK(Games!B648), "", IF('Prediction Log'!$D648&lt;0, 'Prediction Log'!$B648, 'Prediction Log'!$C648))</f>
        <v/>
      </c>
      <c r="I648" s="60" t="str">
        <f>IF(ISBLANK(Games!$B648), "",Games!F648)</f>
        <v/>
      </c>
      <c r="J648" s="60" t="str">
        <f>IF('Prediction Log'!$F648&gt;0.5, 'Prediction Log'!$B648, IF('Prediction Log'!$F648&lt;0.5, 'Prediction Log'!$C648, "PICK"))</f>
        <v/>
      </c>
      <c r="K648" s="62" t="str">
        <f>IF(ISBLANK(Games!B648), "",IF('Prediction Log'!$J648='Prediction Log'!$B648, 'Prediction Log'!$F648, 1-'Prediction Log'!$F648))</f>
        <v/>
      </c>
      <c r="L648" s="28" t="str">
        <f>IF(ISBLANK(Games!$B648), "",Games!I648)</f>
        <v/>
      </c>
      <c r="P648" s="48" t="str">
        <f>IF(ISBLANK('Prediction Log'!$N648), "",'Prediction Log'!$O648-'Prediction Log'!$N648)</f>
        <v/>
      </c>
      <c r="Q648" s="55" t="str">
        <f>IF(ISBLANK('Prediction Log'!$N648), "",IF('Prediction Log'!$M648&lt;&gt;'Prediction Log'!$H648, "Y", IF(AND('Prediction Log'!$M648='Prediction Log'!$H648, ABS((-1*'Prediction Log'!$P648))&gt;ABS('Prediction Log'!$D648)), "Y", IF('Prediction Log'!$D648='Prediction Log'!$P648, "PUSH", "N"))))</f>
        <v/>
      </c>
      <c r="R648" s="56" t="str">
        <f>IF(ISBLANK('Prediction Log'!$M648), "",IF('Prediction Log'!$P648&lt;'Prediction Log'!$D648, "Y", IF('Prediction Log'!$P648='Prediction Log'!$D648, "PUSH", "N")))</f>
        <v/>
      </c>
      <c r="S648" s="56" t="str">
        <f>IF(ISBLANK('Prediction Log'!$M648), "",IF('Prediction Log'!$P648&lt;'Prediction Log'!$E648, "Y", IF('Prediction Log'!$P648='Prediction Log'!$E648, "PUSH", "N")))</f>
        <v/>
      </c>
      <c r="T648" s="66" t="str">
        <f>IF(ISBLANK('Prediction Log'!$M648), "",IF('Prediction Log'!$J648='Prediction Log'!$M648, "Y", "N"))</f>
        <v/>
      </c>
      <c r="U648" s="57" t="str">
        <f>IF(ISBLANK('Prediction Log'!$M648),"",IF('Prediction Log'!$M648='Prediction Log'!$H648, "Y", "N"))</f>
        <v/>
      </c>
      <c r="V648" s="52" t="str">
        <f>IF(ISBLANK('Prediction Log'!$M648), "",IF('Prediction Log'!$H648&lt;&gt;'Prediction Log'!$M648, "Y",IF(AND('Prediction Log'!$D648&gt;0, 'Prediction Log'!$P648&gt;'Prediction Log'!$D648), "Y", IF(AND('Prediction Log'!$D648&lt;0, 'Prediction Log'!$P648&lt;'Prediction Log'!$D648), "Y", IF('Prediction Log'!$P648='Prediction Log'!$D648, "PUSH", "N")))))</f>
        <v/>
      </c>
      <c r="W648" s="53" t="str">
        <f>IF(ISBLANK('Prediction Log'!$M648), "",IF(AND('Prediction Log'!$U648="Y", 'Prediction Log'!$V648="Y"), "Y", "N"))</f>
        <v/>
      </c>
      <c r="X648" s="54" t="str">
        <f>IF(ISBLANK('Prediction Log'!$M648),"",IF('Prediction Log'!$M648='Prediction Log'!$I648, "Y", "N"))</f>
        <v/>
      </c>
      <c r="Y648" s="54" t="str">
        <f>IF(ISBLANK('Prediction Log'!$M648), "", IF('Prediction Log'!$Z648="N", "N", "Y"))</f>
        <v/>
      </c>
      <c r="Z648" s="54" t="str">
        <f>IF(ISBLANK('Prediction Log'!$M648), "",IF('Prediction Log'!$I648&lt;&gt;'Prediction Log'!$M648, "Y",IF(AND('Prediction Log'!$E648&gt;0, 'Prediction Log'!$P648&gt;'Prediction Log'!$E648), "Y", IF(AND('Prediction Log'!$E648&lt;0, 'Prediction Log'!$P648&lt;'Prediction Log'!$E648), "Y", IF('Prediction Log'!$P648='Prediction Log'!$E648, "PUSH", "N")))))</f>
        <v/>
      </c>
      <c r="AA648" s="54" t="str">
        <f>IF(ISBLANK('Prediction Log'!$M648), "",IF(AND('Prediction Log'!$X648="Y", 'Prediction Log'!$Z648="Y"), "Y", "N"))</f>
        <v/>
      </c>
      <c r="AB648" s="53" t="str">
        <f>IF(ISBLANK('Prediction Log'!$M648), "",IF('Prediction Log'!$D648&gt;0, 'Prediction Log'!$P648-'Prediction Log'!$D648, IF('Prediction Log'!$D648&lt;0, -'Prediction Log'!$P648+'Prediction Log'!$D648, "NA")))</f>
        <v/>
      </c>
      <c r="AC648" s="53" t="str">
        <f>IF(ISBLANK('Prediction Log'!$M648), "",ABS('Prediction Log'!$AB648))</f>
        <v/>
      </c>
      <c r="AD648" s="54" t="str">
        <f>IF(ISBLANK('Prediction Log'!$M648), "",IF('Prediction Log'!$E648&gt;0, 'Prediction Log'!$P648-'Prediction Log'!$E648, IF('Prediction Log'!$E648&lt;0, -'Prediction Log'!$P648+'Prediction Log'!$E648, "NA")))</f>
        <v/>
      </c>
      <c r="AE648" s="54" t="str">
        <f>IF(ISBLANK('Prediction Log'!$M648), "",ABS('Prediction Log'!$AD648))</f>
        <v/>
      </c>
    </row>
    <row r="649" spans="1:31" x14ac:dyDescent="0.45">
      <c r="A649" t="str">
        <f>IF(ISBLANK(Games!$B649), "",Games!A649)</f>
        <v/>
      </c>
      <c r="B649" t="str">
        <f>IF(ISBLANK(Games!$B649), "",Games!B649)</f>
        <v/>
      </c>
      <c r="C649" t="str">
        <f>IF(ISBLANK(Games!$B649), "",Games!C649)</f>
        <v/>
      </c>
      <c r="D649" t="str">
        <f>IF(ISBLANK(Games!$B649), "",Games!D649)</f>
        <v/>
      </c>
      <c r="E649" t="str">
        <f>IF(ISBLANK(Games!$B649), "",Games!E649)</f>
        <v/>
      </c>
      <c r="F649" s="30">
        <f>'Calc - Win Probability'!N649</f>
        <v>0</v>
      </c>
      <c r="G649" s="28">
        <f>Games!H649</f>
        <v>0</v>
      </c>
      <c r="H649" s="64" t="str">
        <f>IF(ISBLANK(Games!B649), "", IF('Prediction Log'!$D649&lt;0, 'Prediction Log'!$B649, 'Prediction Log'!$C649))</f>
        <v/>
      </c>
      <c r="I649" s="60" t="str">
        <f>IF(ISBLANK(Games!$B649), "",Games!F649)</f>
        <v/>
      </c>
      <c r="J649" s="60" t="str">
        <f>IF('Prediction Log'!$F649&gt;0.5, 'Prediction Log'!$B649, IF('Prediction Log'!$F649&lt;0.5, 'Prediction Log'!$C649, "PICK"))</f>
        <v/>
      </c>
      <c r="K649" s="62" t="str">
        <f>IF(ISBLANK(Games!B649), "",IF('Prediction Log'!$J649='Prediction Log'!$B649, 'Prediction Log'!$F649, 1-'Prediction Log'!$F649))</f>
        <v/>
      </c>
      <c r="L649" s="28" t="str">
        <f>IF(ISBLANK(Games!$B649), "",Games!I649)</f>
        <v/>
      </c>
      <c r="P649" s="48" t="str">
        <f>IF(ISBLANK('Prediction Log'!$N649), "",'Prediction Log'!$O649-'Prediction Log'!$N649)</f>
        <v/>
      </c>
      <c r="Q649" s="55" t="str">
        <f>IF(ISBLANK('Prediction Log'!$N649), "",IF('Prediction Log'!$M649&lt;&gt;'Prediction Log'!$H649, "Y", IF(AND('Prediction Log'!$M649='Prediction Log'!$H649, ABS((-1*'Prediction Log'!$P649))&gt;ABS('Prediction Log'!$D649)), "Y", IF('Prediction Log'!$D649='Prediction Log'!$P649, "PUSH", "N"))))</f>
        <v/>
      </c>
      <c r="R649" s="56" t="str">
        <f>IF(ISBLANK('Prediction Log'!$M649), "",IF('Prediction Log'!$P649&lt;'Prediction Log'!$D649, "Y", IF('Prediction Log'!$P649='Prediction Log'!$D649, "PUSH", "N")))</f>
        <v/>
      </c>
      <c r="S649" s="56" t="str">
        <f>IF(ISBLANK('Prediction Log'!$M649), "",IF('Prediction Log'!$P649&lt;'Prediction Log'!$E649, "Y", IF('Prediction Log'!$P649='Prediction Log'!$E649, "PUSH", "N")))</f>
        <v/>
      </c>
      <c r="T649" s="66" t="str">
        <f>IF(ISBLANK('Prediction Log'!$M649), "",IF('Prediction Log'!$J649='Prediction Log'!$M649, "Y", "N"))</f>
        <v/>
      </c>
      <c r="U649" s="57" t="str">
        <f>IF(ISBLANK('Prediction Log'!$M649),"",IF('Prediction Log'!$M649='Prediction Log'!$H649, "Y", "N"))</f>
        <v/>
      </c>
      <c r="V649" s="52" t="str">
        <f>IF(ISBLANK('Prediction Log'!$M649), "",IF('Prediction Log'!$H649&lt;&gt;'Prediction Log'!$M649, "Y",IF(AND('Prediction Log'!$D649&gt;0, 'Prediction Log'!$P649&gt;'Prediction Log'!$D649), "Y", IF(AND('Prediction Log'!$D649&lt;0, 'Prediction Log'!$P649&lt;'Prediction Log'!$D649), "Y", IF('Prediction Log'!$P649='Prediction Log'!$D649, "PUSH", "N")))))</f>
        <v/>
      </c>
      <c r="W649" s="53" t="str">
        <f>IF(ISBLANK('Prediction Log'!$M649), "",IF(AND('Prediction Log'!$U649="Y", 'Prediction Log'!$V649="Y"), "Y", "N"))</f>
        <v/>
      </c>
      <c r="X649" s="54" t="str">
        <f>IF(ISBLANK('Prediction Log'!$M649),"",IF('Prediction Log'!$M649='Prediction Log'!$I649, "Y", "N"))</f>
        <v/>
      </c>
      <c r="Y649" s="54" t="str">
        <f>IF(ISBLANK('Prediction Log'!$M649), "", IF('Prediction Log'!$Z649="N", "N", "Y"))</f>
        <v/>
      </c>
      <c r="Z649" s="54" t="str">
        <f>IF(ISBLANK('Prediction Log'!$M649), "",IF('Prediction Log'!$I649&lt;&gt;'Prediction Log'!$M649, "Y",IF(AND('Prediction Log'!$E649&gt;0, 'Prediction Log'!$P649&gt;'Prediction Log'!$E649), "Y", IF(AND('Prediction Log'!$E649&lt;0, 'Prediction Log'!$P649&lt;'Prediction Log'!$E649), "Y", IF('Prediction Log'!$P649='Prediction Log'!$E649, "PUSH", "N")))))</f>
        <v/>
      </c>
      <c r="AA649" s="54" t="str">
        <f>IF(ISBLANK('Prediction Log'!$M649), "",IF(AND('Prediction Log'!$X649="Y", 'Prediction Log'!$Z649="Y"), "Y", "N"))</f>
        <v/>
      </c>
      <c r="AB649" s="53" t="str">
        <f>IF(ISBLANK('Prediction Log'!$M649), "",IF('Prediction Log'!$D649&gt;0, 'Prediction Log'!$P649-'Prediction Log'!$D649, IF('Prediction Log'!$D649&lt;0, -'Prediction Log'!$P649+'Prediction Log'!$D649, "NA")))</f>
        <v/>
      </c>
      <c r="AC649" s="53" t="str">
        <f>IF(ISBLANK('Prediction Log'!$M649), "",ABS('Prediction Log'!$AB649))</f>
        <v/>
      </c>
      <c r="AD649" s="54" t="str">
        <f>IF(ISBLANK('Prediction Log'!$M649), "",IF('Prediction Log'!$E649&gt;0, 'Prediction Log'!$P649-'Prediction Log'!$E649, IF('Prediction Log'!$E649&lt;0, -'Prediction Log'!$P649+'Prediction Log'!$E649, "NA")))</f>
        <v/>
      </c>
      <c r="AE649" s="54" t="str">
        <f>IF(ISBLANK('Prediction Log'!$M649), "",ABS('Prediction Log'!$AD649))</f>
        <v/>
      </c>
    </row>
    <row r="650" spans="1:31" x14ac:dyDescent="0.45">
      <c r="A650" t="str">
        <f>IF(ISBLANK(Games!$B650), "",Games!A650)</f>
        <v/>
      </c>
      <c r="B650" t="str">
        <f>IF(ISBLANK(Games!$B650), "",Games!B650)</f>
        <v/>
      </c>
      <c r="C650" t="str">
        <f>IF(ISBLANK(Games!$B650), "",Games!C650)</f>
        <v/>
      </c>
      <c r="D650" t="str">
        <f>IF(ISBLANK(Games!$B650), "",Games!D650)</f>
        <v/>
      </c>
      <c r="E650" t="str">
        <f>IF(ISBLANK(Games!$B650), "",Games!E650)</f>
        <v/>
      </c>
      <c r="F650" s="30">
        <f>'Calc - Win Probability'!N650</f>
        <v>0</v>
      </c>
      <c r="G650" s="28">
        <f>Games!H650</f>
        <v>0</v>
      </c>
      <c r="H650" s="64" t="str">
        <f>IF(ISBLANK(Games!B650), "", IF('Prediction Log'!$D650&lt;0, 'Prediction Log'!$B650, 'Prediction Log'!$C650))</f>
        <v/>
      </c>
      <c r="I650" s="60" t="str">
        <f>IF(ISBLANK(Games!$B650), "",Games!F650)</f>
        <v/>
      </c>
      <c r="J650" s="60" t="str">
        <f>IF('Prediction Log'!$F650&gt;0.5, 'Prediction Log'!$B650, IF('Prediction Log'!$F650&lt;0.5, 'Prediction Log'!$C650, "PICK"))</f>
        <v/>
      </c>
      <c r="K650" s="62" t="str">
        <f>IF(ISBLANK(Games!B650), "",IF('Prediction Log'!$J650='Prediction Log'!$B650, 'Prediction Log'!$F650, 1-'Prediction Log'!$F650))</f>
        <v/>
      </c>
      <c r="L650" s="28" t="str">
        <f>IF(ISBLANK(Games!$B650), "",Games!I650)</f>
        <v/>
      </c>
      <c r="P650" s="48" t="str">
        <f>IF(ISBLANK('Prediction Log'!$N650), "",'Prediction Log'!$O650-'Prediction Log'!$N650)</f>
        <v/>
      </c>
      <c r="Q650" s="55" t="str">
        <f>IF(ISBLANK('Prediction Log'!$N650), "",IF('Prediction Log'!$M650&lt;&gt;'Prediction Log'!$H650, "Y", IF(AND('Prediction Log'!$M650='Prediction Log'!$H650, ABS((-1*'Prediction Log'!$P650))&gt;ABS('Prediction Log'!$D650)), "Y", IF('Prediction Log'!$D650='Prediction Log'!$P650, "PUSH", "N"))))</f>
        <v/>
      </c>
      <c r="R650" s="56" t="str">
        <f>IF(ISBLANK('Prediction Log'!$M650), "",IF('Prediction Log'!$P650&lt;'Prediction Log'!$D650, "Y", IF('Prediction Log'!$P650='Prediction Log'!$D650, "PUSH", "N")))</f>
        <v/>
      </c>
      <c r="S650" s="56" t="str">
        <f>IF(ISBLANK('Prediction Log'!$M650), "",IF('Prediction Log'!$P650&lt;'Prediction Log'!$E650, "Y", IF('Prediction Log'!$P650='Prediction Log'!$E650, "PUSH", "N")))</f>
        <v/>
      </c>
      <c r="T650" s="66" t="str">
        <f>IF(ISBLANK('Prediction Log'!$M650), "",IF('Prediction Log'!$J650='Prediction Log'!$M650, "Y", "N"))</f>
        <v/>
      </c>
      <c r="U650" s="57" t="str">
        <f>IF(ISBLANK('Prediction Log'!$M650),"",IF('Prediction Log'!$M650='Prediction Log'!$H650, "Y", "N"))</f>
        <v/>
      </c>
      <c r="V650" s="52" t="str">
        <f>IF(ISBLANK('Prediction Log'!$M650), "",IF('Prediction Log'!$H650&lt;&gt;'Prediction Log'!$M650, "Y",IF(AND('Prediction Log'!$D650&gt;0, 'Prediction Log'!$P650&gt;'Prediction Log'!$D650), "Y", IF(AND('Prediction Log'!$D650&lt;0, 'Prediction Log'!$P650&lt;'Prediction Log'!$D650), "Y", IF('Prediction Log'!$P650='Prediction Log'!$D650, "PUSH", "N")))))</f>
        <v/>
      </c>
      <c r="W650" s="53" t="str">
        <f>IF(ISBLANK('Prediction Log'!$M650), "",IF(AND('Prediction Log'!$U650="Y", 'Prediction Log'!$V650="Y"), "Y", "N"))</f>
        <v/>
      </c>
      <c r="X650" s="54" t="str">
        <f>IF(ISBLANK('Prediction Log'!$M650),"",IF('Prediction Log'!$M650='Prediction Log'!$I650, "Y", "N"))</f>
        <v/>
      </c>
      <c r="Y650" s="54" t="str">
        <f>IF(ISBLANK('Prediction Log'!$M650), "", IF('Prediction Log'!$Z650="N", "N", "Y"))</f>
        <v/>
      </c>
      <c r="Z650" s="54" t="str">
        <f>IF(ISBLANK('Prediction Log'!$M650), "",IF('Prediction Log'!$I650&lt;&gt;'Prediction Log'!$M650, "Y",IF(AND('Prediction Log'!$E650&gt;0, 'Prediction Log'!$P650&gt;'Prediction Log'!$E650), "Y", IF(AND('Prediction Log'!$E650&lt;0, 'Prediction Log'!$P650&lt;'Prediction Log'!$E650), "Y", IF('Prediction Log'!$P650='Prediction Log'!$E650, "PUSH", "N")))))</f>
        <v/>
      </c>
      <c r="AA650" s="54" t="str">
        <f>IF(ISBLANK('Prediction Log'!$M650), "",IF(AND('Prediction Log'!$X650="Y", 'Prediction Log'!$Z650="Y"), "Y", "N"))</f>
        <v/>
      </c>
      <c r="AB650" s="53" t="str">
        <f>IF(ISBLANK('Prediction Log'!$M650), "",IF('Prediction Log'!$D650&gt;0, 'Prediction Log'!$P650-'Prediction Log'!$D650, IF('Prediction Log'!$D650&lt;0, -'Prediction Log'!$P650+'Prediction Log'!$D650, "NA")))</f>
        <v/>
      </c>
      <c r="AC650" s="53" t="str">
        <f>IF(ISBLANK('Prediction Log'!$M650), "",ABS('Prediction Log'!$AB650))</f>
        <v/>
      </c>
      <c r="AD650" s="54" t="str">
        <f>IF(ISBLANK('Prediction Log'!$M650), "",IF('Prediction Log'!$E650&gt;0, 'Prediction Log'!$P650-'Prediction Log'!$E650, IF('Prediction Log'!$E650&lt;0, -'Prediction Log'!$P650+'Prediction Log'!$E650, "NA")))</f>
        <v/>
      </c>
      <c r="AE650" s="54" t="str">
        <f>IF(ISBLANK('Prediction Log'!$M650), "",ABS('Prediction Log'!$AD650))</f>
        <v/>
      </c>
    </row>
    <row r="651" spans="1:31" x14ac:dyDescent="0.45">
      <c r="A651" t="str">
        <f>IF(ISBLANK(Games!$B651), "",Games!A651)</f>
        <v/>
      </c>
      <c r="B651" t="str">
        <f>IF(ISBLANK(Games!$B651), "",Games!B651)</f>
        <v/>
      </c>
      <c r="C651" t="str">
        <f>IF(ISBLANK(Games!$B651), "",Games!C651)</f>
        <v/>
      </c>
      <c r="D651" t="str">
        <f>IF(ISBLANK(Games!$B651), "",Games!D651)</f>
        <v/>
      </c>
      <c r="E651" t="str">
        <f>IF(ISBLANK(Games!$B651), "",Games!E651)</f>
        <v/>
      </c>
      <c r="F651" s="30">
        <f>'Calc - Win Probability'!N651</f>
        <v>0</v>
      </c>
      <c r="G651" s="28">
        <f>Games!H651</f>
        <v>0</v>
      </c>
      <c r="H651" s="64" t="str">
        <f>IF(ISBLANK(Games!B651), "", IF('Prediction Log'!$D651&lt;0, 'Prediction Log'!$B651, 'Prediction Log'!$C651))</f>
        <v/>
      </c>
      <c r="I651" s="60" t="str">
        <f>IF(ISBLANK(Games!$B651), "",Games!F651)</f>
        <v/>
      </c>
      <c r="J651" s="60" t="str">
        <f>IF('Prediction Log'!$F651&gt;0.5, 'Prediction Log'!$B651, IF('Prediction Log'!$F651&lt;0.5, 'Prediction Log'!$C651, "PICK"))</f>
        <v/>
      </c>
      <c r="K651" s="62" t="str">
        <f>IF(ISBLANK(Games!B651), "",IF('Prediction Log'!$J651='Prediction Log'!$B651, 'Prediction Log'!$F651, 1-'Prediction Log'!$F651))</f>
        <v/>
      </c>
      <c r="L651" s="28" t="str">
        <f>IF(ISBLANK(Games!$B651), "",Games!I651)</f>
        <v/>
      </c>
      <c r="P651" s="48" t="str">
        <f>IF(ISBLANK('Prediction Log'!$N651), "",'Prediction Log'!$O651-'Prediction Log'!$N651)</f>
        <v/>
      </c>
      <c r="Q651" s="55" t="str">
        <f>IF(ISBLANK('Prediction Log'!$N651), "",IF('Prediction Log'!$M651&lt;&gt;'Prediction Log'!$H651, "Y", IF(AND('Prediction Log'!$M651='Prediction Log'!$H651, ABS((-1*'Prediction Log'!$P651))&gt;ABS('Prediction Log'!$D651)), "Y", IF('Prediction Log'!$D651='Prediction Log'!$P651, "PUSH", "N"))))</f>
        <v/>
      </c>
      <c r="R651" s="56" t="str">
        <f>IF(ISBLANK('Prediction Log'!$M651), "",IF('Prediction Log'!$P651&lt;'Prediction Log'!$D651, "Y", IF('Prediction Log'!$P651='Prediction Log'!$D651, "PUSH", "N")))</f>
        <v/>
      </c>
      <c r="S651" s="56" t="str">
        <f>IF(ISBLANK('Prediction Log'!$M651), "",IF('Prediction Log'!$P651&lt;'Prediction Log'!$E651, "Y", IF('Prediction Log'!$P651='Prediction Log'!$E651, "PUSH", "N")))</f>
        <v/>
      </c>
      <c r="T651" s="66" t="str">
        <f>IF(ISBLANK('Prediction Log'!$M651), "",IF('Prediction Log'!$J651='Prediction Log'!$M651, "Y", "N"))</f>
        <v/>
      </c>
      <c r="U651" s="57" t="str">
        <f>IF(ISBLANK('Prediction Log'!$M651),"",IF('Prediction Log'!$M651='Prediction Log'!$H651, "Y", "N"))</f>
        <v/>
      </c>
      <c r="V651" s="52" t="str">
        <f>IF(ISBLANK('Prediction Log'!$M651), "",IF('Prediction Log'!$H651&lt;&gt;'Prediction Log'!$M651, "Y",IF(AND('Prediction Log'!$D651&gt;0, 'Prediction Log'!$P651&gt;'Prediction Log'!$D651), "Y", IF(AND('Prediction Log'!$D651&lt;0, 'Prediction Log'!$P651&lt;'Prediction Log'!$D651), "Y", IF('Prediction Log'!$P651='Prediction Log'!$D651, "PUSH", "N")))))</f>
        <v/>
      </c>
      <c r="W651" s="53" t="str">
        <f>IF(ISBLANK('Prediction Log'!$M651), "",IF(AND('Prediction Log'!$U651="Y", 'Prediction Log'!$V651="Y"), "Y", "N"))</f>
        <v/>
      </c>
      <c r="X651" s="54" t="str">
        <f>IF(ISBLANK('Prediction Log'!$M651),"",IF('Prediction Log'!$M651='Prediction Log'!$I651, "Y", "N"))</f>
        <v/>
      </c>
      <c r="Y651" s="54" t="str">
        <f>IF(ISBLANK('Prediction Log'!$M651), "", IF('Prediction Log'!$Z651="N", "N", "Y"))</f>
        <v/>
      </c>
      <c r="Z651" s="54" t="str">
        <f>IF(ISBLANK('Prediction Log'!$M651), "",IF('Prediction Log'!$I651&lt;&gt;'Prediction Log'!$M651, "Y",IF(AND('Prediction Log'!$E651&gt;0, 'Prediction Log'!$P651&gt;'Prediction Log'!$E651), "Y", IF(AND('Prediction Log'!$E651&lt;0, 'Prediction Log'!$P651&lt;'Prediction Log'!$E651), "Y", IF('Prediction Log'!$P651='Prediction Log'!$E651, "PUSH", "N")))))</f>
        <v/>
      </c>
      <c r="AA651" s="54" t="str">
        <f>IF(ISBLANK('Prediction Log'!$M651), "",IF(AND('Prediction Log'!$X651="Y", 'Prediction Log'!$Z651="Y"), "Y", "N"))</f>
        <v/>
      </c>
      <c r="AB651" s="53" t="str">
        <f>IF(ISBLANK('Prediction Log'!$M651), "",IF('Prediction Log'!$D651&gt;0, 'Prediction Log'!$P651-'Prediction Log'!$D651, IF('Prediction Log'!$D651&lt;0, -'Prediction Log'!$P651+'Prediction Log'!$D651, "NA")))</f>
        <v/>
      </c>
      <c r="AC651" s="53" t="str">
        <f>IF(ISBLANK('Prediction Log'!$M651), "",ABS('Prediction Log'!$AB651))</f>
        <v/>
      </c>
      <c r="AD651" s="54" t="str">
        <f>IF(ISBLANK('Prediction Log'!$M651), "",IF('Prediction Log'!$E651&gt;0, 'Prediction Log'!$P651-'Prediction Log'!$E651, IF('Prediction Log'!$E651&lt;0, -'Prediction Log'!$P651+'Prediction Log'!$E651, "NA")))</f>
        <v/>
      </c>
      <c r="AE651" s="54" t="str">
        <f>IF(ISBLANK('Prediction Log'!$M651), "",ABS('Prediction Log'!$AD651))</f>
        <v/>
      </c>
    </row>
    <row r="652" spans="1:31" x14ac:dyDescent="0.45">
      <c r="A652" t="str">
        <f>IF(ISBLANK(Games!$B652), "",Games!A652)</f>
        <v/>
      </c>
      <c r="B652" t="str">
        <f>IF(ISBLANK(Games!$B652), "",Games!B652)</f>
        <v/>
      </c>
      <c r="C652" t="str">
        <f>IF(ISBLANK(Games!$B652), "",Games!C652)</f>
        <v/>
      </c>
      <c r="D652" t="str">
        <f>IF(ISBLANK(Games!$B652), "",Games!D652)</f>
        <v/>
      </c>
      <c r="E652" t="str">
        <f>IF(ISBLANK(Games!$B652), "",Games!E652)</f>
        <v/>
      </c>
      <c r="F652" s="30">
        <f>'Calc - Win Probability'!N652</f>
        <v>0</v>
      </c>
      <c r="G652" s="28">
        <f>Games!H652</f>
        <v>0</v>
      </c>
      <c r="H652" s="64" t="str">
        <f>IF(ISBLANK(Games!B652), "", IF('Prediction Log'!$D652&lt;0, 'Prediction Log'!$B652, 'Prediction Log'!$C652))</f>
        <v/>
      </c>
      <c r="I652" s="60" t="str">
        <f>IF(ISBLANK(Games!$B652), "",Games!F652)</f>
        <v/>
      </c>
      <c r="J652" s="60" t="str">
        <f>IF('Prediction Log'!$F652&gt;0.5, 'Prediction Log'!$B652, IF('Prediction Log'!$F652&lt;0.5, 'Prediction Log'!$C652, "PICK"))</f>
        <v/>
      </c>
      <c r="K652" s="62" t="str">
        <f>IF(ISBLANK(Games!B652), "",IF('Prediction Log'!$J652='Prediction Log'!$B652, 'Prediction Log'!$F652, 1-'Prediction Log'!$F652))</f>
        <v/>
      </c>
      <c r="L652" s="28" t="str">
        <f>IF(ISBLANK(Games!$B652), "",Games!I652)</f>
        <v/>
      </c>
      <c r="P652" s="48" t="str">
        <f>IF(ISBLANK('Prediction Log'!$N652), "",'Prediction Log'!$O652-'Prediction Log'!$N652)</f>
        <v/>
      </c>
      <c r="Q652" s="55" t="str">
        <f>IF(ISBLANK('Prediction Log'!$N652), "",IF('Prediction Log'!$M652&lt;&gt;'Prediction Log'!$H652, "Y", IF(AND('Prediction Log'!$M652='Prediction Log'!$H652, ABS((-1*'Prediction Log'!$P652))&gt;ABS('Prediction Log'!$D652)), "Y", IF('Prediction Log'!$D652='Prediction Log'!$P652, "PUSH", "N"))))</f>
        <v/>
      </c>
      <c r="R652" s="56" t="str">
        <f>IF(ISBLANK('Prediction Log'!$M652), "",IF('Prediction Log'!$P652&lt;'Prediction Log'!$D652, "Y", IF('Prediction Log'!$P652='Prediction Log'!$D652, "PUSH", "N")))</f>
        <v/>
      </c>
      <c r="S652" s="56" t="str">
        <f>IF(ISBLANK('Prediction Log'!$M652), "",IF('Prediction Log'!$P652&lt;'Prediction Log'!$E652, "Y", IF('Prediction Log'!$P652='Prediction Log'!$E652, "PUSH", "N")))</f>
        <v/>
      </c>
      <c r="T652" s="66" t="str">
        <f>IF(ISBLANK('Prediction Log'!$M652), "",IF('Prediction Log'!$J652='Prediction Log'!$M652, "Y", "N"))</f>
        <v/>
      </c>
      <c r="U652" s="57" t="str">
        <f>IF(ISBLANK('Prediction Log'!$M652),"",IF('Prediction Log'!$M652='Prediction Log'!$H652, "Y", "N"))</f>
        <v/>
      </c>
      <c r="V652" s="52" t="str">
        <f>IF(ISBLANK('Prediction Log'!$M652), "",IF('Prediction Log'!$H652&lt;&gt;'Prediction Log'!$M652, "Y",IF(AND('Prediction Log'!$D652&gt;0, 'Prediction Log'!$P652&gt;'Prediction Log'!$D652), "Y", IF(AND('Prediction Log'!$D652&lt;0, 'Prediction Log'!$P652&lt;'Prediction Log'!$D652), "Y", IF('Prediction Log'!$P652='Prediction Log'!$D652, "PUSH", "N")))))</f>
        <v/>
      </c>
      <c r="W652" s="53" t="str">
        <f>IF(ISBLANK('Prediction Log'!$M652), "",IF(AND('Prediction Log'!$U652="Y", 'Prediction Log'!$V652="Y"), "Y", "N"))</f>
        <v/>
      </c>
      <c r="X652" s="54" t="str">
        <f>IF(ISBLANK('Prediction Log'!$M652),"",IF('Prediction Log'!$M652='Prediction Log'!$I652, "Y", "N"))</f>
        <v/>
      </c>
      <c r="Y652" s="54" t="str">
        <f>IF(ISBLANK('Prediction Log'!$M652), "", IF('Prediction Log'!$Z652="N", "N", "Y"))</f>
        <v/>
      </c>
      <c r="Z652" s="54" t="str">
        <f>IF(ISBLANK('Prediction Log'!$M652), "",IF('Prediction Log'!$I652&lt;&gt;'Prediction Log'!$M652, "Y",IF(AND('Prediction Log'!$E652&gt;0, 'Prediction Log'!$P652&gt;'Prediction Log'!$E652), "Y", IF(AND('Prediction Log'!$E652&lt;0, 'Prediction Log'!$P652&lt;'Prediction Log'!$E652), "Y", IF('Prediction Log'!$P652='Prediction Log'!$E652, "PUSH", "N")))))</f>
        <v/>
      </c>
      <c r="AA652" s="54" t="str">
        <f>IF(ISBLANK('Prediction Log'!$M652), "",IF(AND('Prediction Log'!$X652="Y", 'Prediction Log'!$Z652="Y"), "Y", "N"))</f>
        <v/>
      </c>
      <c r="AB652" s="53" t="str">
        <f>IF(ISBLANK('Prediction Log'!$M652), "",IF('Prediction Log'!$D652&gt;0, 'Prediction Log'!$P652-'Prediction Log'!$D652, IF('Prediction Log'!$D652&lt;0, -'Prediction Log'!$P652+'Prediction Log'!$D652, "NA")))</f>
        <v/>
      </c>
      <c r="AC652" s="53" t="str">
        <f>IF(ISBLANK('Prediction Log'!$M652), "",ABS('Prediction Log'!$AB652))</f>
        <v/>
      </c>
      <c r="AD652" s="54" t="str">
        <f>IF(ISBLANK('Prediction Log'!$M652), "",IF('Prediction Log'!$E652&gt;0, 'Prediction Log'!$P652-'Prediction Log'!$E652, IF('Prediction Log'!$E652&lt;0, -'Prediction Log'!$P652+'Prediction Log'!$E652, "NA")))</f>
        <v/>
      </c>
      <c r="AE652" s="54" t="str">
        <f>IF(ISBLANK('Prediction Log'!$M652), "",ABS('Prediction Log'!$AD652))</f>
        <v/>
      </c>
    </row>
    <row r="653" spans="1:31" x14ac:dyDescent="0.45">
      <c r="A653" t="str">
        <f>IF(ISBLANK(Games!$B653), "",Games!A653)</f>
        <v/>
      </c>
      <c r="B653" t="str">
        <f>IF(ISBLANK(Games!$B653), "",Games!B653)</f>
        <v/>
      </c>
      <c r="C653" t="str">
        <f>IF(ISBLANK(Games!$B653), "",Games!C653)</f>
        <v/>
      </c>
      <c r="D653" t="str">
        <f>IF(ISBLANK(Games!$B653), "",Games!D653)</f>
        <v/>
      </c>
      <c r="E653" t="str">
        <f>IF(ISBLANK(Games!$B653), "",Games!E653)</f>
        <v/>
      </c>
      <c r="F653" s="30">
        <f>'Calc - Win Probability'!N653</f>
        <v>0</v>
      </c>
      <c r="G653" s="28">
        <f>Games!H653</f>
        <v>0</v>
      </c>
      <c r="H653" s="64" t="str">
        <f>IF(ISBLANK(Games!B653), "", IF('Prediction Log'!$D653&lt;0, 'Prediction Log'!$B653, 'Prediction Log'!$C653))</f>
        <v/>
      </c>
      <c r="I653" s="60" t="str">
        <f>IF(ISBLANK(Games!$B653), "",Games!F653)</f>
        <v/>
      </c>
      <c r="J653" s="60" t="str">
        <f>IF('Prediction Log'!$F653&gt;0.5, 'Prediction Log'!$B653, IF('Prediction Log'!$F653&lt;0.5, 'Prediction Log'!$C653, "PICK"))</f>
        <v/>
      </c>
      <c r="K653" s="62" t="str">
        <f>IF(ISBLANK(Games!B653), "",IF('Prediction Log'!$J653='Prediction Log'!$B653, 'Prediction Log'!$F653, 1-'Prediction Log'!$F653))</f>
        <v/>
      </c>
      <c r="L653" s="28" t="str">
        <f>IF(ISBLANK(Games!$B653), "",Games!I653)</f>
        <v/>
      </c>
      <c r="P653" s="48" t="str">
        <f>IF(ISBLANK('Prediction Log'!$N653), "",'Prediction Log'!$O653-'Prediction Log'!$N653)</f>
        <v/>
      </c>
      <c r="Q653" s="55" t="str">
        <f>IF(ISBLANK('Prediction Log'!$N653), "",IF('Prediction Log'!$M653&lt;&gt;'Prediction Log'!$H653, "Y", IF(AND('Prediction Log'!$M653='Prediction Log'!$H653, ABS((-1*'Prediction Log'!$P653))&gt;ABS('Prediction Log'!$D653)), "Y", IF('Prediction Log'!$D653='Prediction Log'!$P653, "PUSH", "N"))))</f>
        <v/>
      </c>
      <c r="R653" s="56" t="str">
        <f>IF(ISBLANK('Prediction Log'!$M653), "",IF('Prediction Log'!$P653&lt;'Prediction Log'!$D653, "Y", IF('Prediction Log'!$P653='Prediction Log'!$D653, "PUSH", "N")))</f>
        <v/>
      </c>
      <c r="S653" s="56" t="str">
        <f>IF(ISBLANK('Prediction Log'!$M653), "",IF('Prediction Log'!$P653&lt;'Prediction Log'!$E653, "Y", IF('Prediction Log'!$P653='Prediction Log'!$E653, "PUSH", "N")))</f>
        <v/>
      </c>
      <c r="T653" s="66" t="str">
        <f>IF(ISBLANK('Prediction Log'!$M653), "",IF('Prediction Log'!$J653='Prediction Log'!$M653, "Y", "N"))</f>
        <v/>
      </c>
      <c r="U653" s="57" t="str">
        <f>IF(ISBLANK('Prediction Log'!$M653),"",IF('Prediction Log'!$M653='Prediction Log'!$H653, "Y", "N"))</f>
        <v/>
      </c>
      <c r="V653" s="52" t="str">
        <f>IF(ISBLANK('Prediction Log'!$M653), "",IF('Prediction Log'!$H653&lt;&gt;'Prediction Log'!$M653, "Y",IF(AND('Prediction Log'!$D653&gt;0, 'Prediction Log'!$P653&gt;'Prediction Log'!$D653), "Y", IF(AND('Prediction Log'!$D653&lt;0, 'Prediction Log'!$P653&lt;'Prediction Log'!$D653), "Y", IF('Prediction Log'!$P653='Prediction Log'!$D653, "PUSH", "N")))))</f>
        <v/>
      </c>
      <c r="W653" s="53" t="str">
        <f>IF(ISBLANK('Prediction Log'!$M653), "",IF(AND('Prediction Log'!$U653="Y", 'Prediction Log'!$V653="Y"), "Y", "N"))</f>
        <v/>
      </c>
      <c r="X653" s="54" t="str">
        <f>IF(ISBLANK('Prediction Log'!$M653),"",IF('Prediction Log'!$M653='Prediction Log'!$I653, "Y", "N"))</f>
        <v/>
      </c>
      <c r="Y653" s="54" t="str">
        <f>IF(ISBLANK('Prediction Log'!$M653), "", IF('Prediction Log'!$Z653="N", "N", "Y"))</f>
        <v/>
      </c>
      <c r="Z653" s="54" t="str">
        <f>IF(ISBLANK('Prediction Log'!$M653), "",IF('Prediction Log'!$I653&lt;&gt;'Prediction Log'!$M653, "Y",IF(AND('Prediction Log'!$E653&gt;0, 'Prediction Log'!$P653&gt;'Prediction Log'!$E653), "Y", IF(AND('Prediction Log'!$E653&lt;0, 'Prediction Log'!$P653&lt;'Prediction Log'!$E653), "Y", IF('Prediction Log'!$P653='Prediction Log'!$E653, "PUSH", "N")))))</f>
        <v/>
      </c>
      <c r="AA653" s="54" t="str">
        <f>IF(ISBLANK('Prediction Log'!$M653), "",IF(AND('Prediction Log'!$X653="Y", 'Prediction Log'!$Z653="Y"), "Y", "N"))</f>
        <v/>
      </c>
      <c r="AB653" s="53" t="str">
        <f>IF(ISBLANK('Prediction Log'!$M653), "",IF('Prediction Log'!$D653&gt;0, 'Prediction Log'!$P653-'Prediction Log'!$D653, IF('Prediction Log'!$D653&lt;0, -'Prediction Log'!$P653+'Prediction Log'!$D653, "NA")))</f>
        <v/>
      </c>
      <c r="AC653" s="53" t="str">
        <f>IF(ISBLANK('Prediction Log'!$M653), "",ABS('Prediction Log'!$AB653))</f>
        <v/>
      </c>
      <c r="AD653" s="54" t="str">
        <f>IF(ISBLANK('Prediction Log'!$M653), "",IF('Prediction Log'!$E653&gt;0, 'Prediction Log'!$P653-'Prediction Log'!$E653, IF('Prediction Log'!$E653&lt;0, -'Prediction Log'!$P653+'Prediction Log'!$E653, "NA")))</f>
        <v/>
      </c>
      <c r="AE653" s="54" t="str">
        <f>IF(ISBLANK('Prediction Log'!$M653), "",ABS('Prediction Log'!$AD653))</f>
        <v/>
      </c>
    </row>
    <row r="654" spans="1:31" x14ac:dyDescent="0.45">
      <c r="A654" t="str">
        <f>IF(ISBLANK(Games!$B654), "",Games!A654)</f>
        <v/>
      </c>
      <c r="B654" t="str">
        <f>IF(ISBLANK(Games!$B654), "",Games!B654)</f>
        <v/>
      </c>
      <c r="C654" t="str">
        <f>IF(ISBLANK(Games!$B654), "",Games!C654)</f>
        <v/>
      </c>
      <c r="D654" t="str">
        <f>IF(ISBLANK(Games!$B654), "",Games!D654)</f>
        <v/>
      </c>
      <c r="E654" t="str">
        <f>IF(ISBLANK(Games!$B654), "",Games!E654)</f>
        <v/>
      </c>
      <c r="F654" s="30">
        <f>'Calc - Win Probability'!N654</f>
        <v>0</v>
      </c>
      <c r="G654" s="28">
        <f>Games!H654</f>
        <v>0</v>
      </c>
      <c r="H654" s="64" t="str">
        <f>IF(ISBLANK(Games!B654), "", IF('Prediction Log'!$D654&lt;0, 'Prediction Log'!$B654, 'Prediction Log'!$C654))</f>
        <v/>
      </c>
      <c r="I654" s="60" t="str">
        <f>IF(ISBLANK(Games!$B654), "",Games!F654)</f>
        <v/>
      </c>
      <c r="J654" s="60" t="str">
        <f>IF('Prediction Log'!$F654&gt;0.5, 'Prediction Log'!$B654, IF('Prediction Log'!$F654&lt;0.5, 'Prediction Log'!$C654, "PICK"))</f>
        <v/>
      </c>
      <c r="K654" s="62" t="str">
        <f>IF(ISBLANK(Games!B654), "",IF('Prediction Log'!$J654='Prediction Log'!$B654, 'Prediction Log'!$F654, 1-'Prediction Log'!$F654))</f>
        <v/>
      </c>
      <c r="L654" s="28" t="str">
        <f>IF(ISBLANK(Games!$B654), "",Games!I654)</f>
        <v/>
      </c>
      <c r="P654" s="48" t="str">
        <f>IF(ISBLANK('Prediction Log'!$N654), "",'Prediction Log'!$O654-'Prediction Log'!$N654)</f>
        <v/>
      </c>
      <c r="Q654" s="55" t="str">
        <f>IF(ISBLANK('Prediction Log'!$N654), "",IF('Prediction Log'!$M654&lt;&gt;'Prediction Log'!$H654, "Y", IF(AND('Prediction Log'!$M654='Prediction Log'!$H654, ABS((-1*'Prediction Log'!$P654))&gt;ABS('Prediction Log'!$D654)), "Y", IF('Prediction Log'!$D654='Prediction Log'!$P654, "PUSH", "N"))))</f>
        <v/>
      </c>
      <c r="R654" s="56" t="str">
        <f>IF(ISBLANK('Prediction Log'!$M654), "",IF('Prediction Log'!$P654&lt;'Prediction Log'!$D654, "Y", IF('Prediction Log'!$P654='Prediction Log'!$D654, "PUSH", "N")))</f>
        <v/>
      </c>
      <c r="S654" s="56" t="str">
        <f>IF(ISBLANK('Prediction Log'!$M654), "",IF('Prediction Log'!$P654&lt;'Prediction Log'!$E654, "Y", IF('Prediction Log'!$P654='Prediction Log'!$E654, "PUSH", "N")))</f>
        <v/>
      </c>
      <c r="T654" s="66" t="str">
        <f>IF(ISBLANK('Prediction Log'!$M654), "",IF('Prediction Log'!$J654='Prediction Log'!$M654, "Y", "N"))</f>
        <v/>
      </c>
      <c r="U654" s="57" t="str">
        <f>IF(ISBLANK('Prediction Log'!$M654),"",IF('Prediction Log'!$M654='Prediction Log'!$H654, "Y", "N"))</f>
        <v/>
      </c>
      <c r="V654" s="52" t="str">
        <f>IF(ISBLANK('Prediction Log'!$M654), "",IF('Prediction Log'!$H654&lt;&gt;'Prediction Log'!$M654, "Y",IF(AND('Prediction Log'!$D654&gt;0, 'Prediction Log'!$P654&gt;'Prediction Log'!$D654), "Y", IF(AND('Prediction Log'!$D654&lt;0, 'Prediction Log'!$P654&lt;'Prediction Log'!$D654), "Y", IF('Prediction Log'!$P654='Prediction Log'!$D654, "PUSH", "N")))))</f>
        <v/>
      </c>
      <c r="W654" s="53" t="str">
        <f>IF(ISBLANK('Prediction Log'!$M654), "",IF(AND('Prediction Log'!$U654="Y", 'Prediction Log'!$V654="Y"), "Y", "N"))</f>
        <v/>
      </c>
      <c r="X654" s="54" t="str">
        <f>IF(ISBLANK('Prediction Log'!$M654),"",IF('Prediction Log'!$M654='Prediction Log'!$I654, "Y", "N"))</f>
        <v/>
      </c>
      <c r="Y654" s="54" t="str">
        <f>IF(ISBLANK('Prediction Log'!$M654), "", IF('Prediction Log'!$Z654="N", "N", "Y"))</f>
        <v/>
      </c>
      <c r="Z654" s="54" t="str">
        <f>IF(ISBLANK('Prediction Log'!$M654), "",IF('Prediction Log'!$I654&lt;&gt;'Prediction Log'!$M654, "Y",IF(AND('Prediction Log'!$E654&gt;0, 'Prediction Log'!$P654&gt;'Prediction Log'!$E654), "Y", IF(AND('Prediction Log'!$E654&lt;0, 'Prediction Log'!$P654&lt;'Prediction Log'!$E654), "Y", IF('Prediction Log'!$P654='Prediction Log'!$E654, "PUSH", "N")))))</f>
        <v/>
      </c>
      <c r="AA654" s="54" t="str">
        <f>IF(ISBLANK('Prediction Log'!$M654), "",IF(AND('Prediction Log'!$X654="Y", 'Prediction Log'!$Z654="Y"), "Y", "N"))</f>
        <v/>
      </c>
      <c r="AB654" s="53" t="str">
        <f>IF(ISBLANK('Prediction Log'!$M654), "",IF('Prediction Log'!$D654&gt;0, 'Prediction Log'!$P654-'Prediction Log'!$D654, IF('Prediction Log'!$D654&lt;0, -'Prediction Log'!$P654+'Prediction Log'!$D654, "NA")))</f>
        <v/>
      </c>
      <c r="AC654" s="53" t="str">
        <f>IF(ISBLANK('Prediction Log'!$M654), "",ABS('Prediction Log'!$AB654))</f>
        <v/>
      </c>
      <c r="AD654" s="54" t="str">
        <f>IF(ISBLANK('Prediction Log'!$M654), "",IF('Prediction Log'!$E654&gt;0, 'Prediction Log'!$P654-'Prediction Log'!$E654, IF('Prediction Log'!$E654&lt;0, -'Prediction Log'!$P654+'Prediction Log'!$E654, "NA")))</f>
        <v/>
      </c>
      <c r="AE654" s="54" t="str">
        <f>IF(ISBLANK('Prediction Log'!$M654), "",ABS('Prediction Log'!$AD654))</f>
        <v/>
      </c>
    </row>
    <row r="655" spans="1:31" x14ac:dyDescent="0.45">
      <c r="A655" t="str">
        <f>IF(ISBLANK(Games!$B655), "",Games!A655)</f>
        <v/>
      </c>
      <c r="B655" t="str">
        <f>IF(ISBLANK(Games!$B655), "",Games!B655)</f>
        <v/>
      </c>
      <c r="C655" t="str">
        <f>IF(ISBLANK(Games!$B655), "",Games!C655)</f>
        <v/>
      </c>
      <c r="D655" t="str">
        <f>IF(ISBLANK(Games!$B655), "",Games!D655)</f>
        <v/>
      </c>
      <c r="E655" t="str">
        <f>IF(ISBLANK(Games!$B655), "",Games!E655)</f>
        <v/>
      </c>
      <c r="F655" s="30">
        <f>'Calc - Win Probability'!N655</f>
        <v>0</v>
      </c>
      <c r="G655" s="28">
        <f>Games!H655</f>
        <v>0</v>
      </c>
      <c r="H655" s="64" t="str">
        <f>IF(ISBLANK(Games!B655), "", IF('Prediction Log'!$D655&lt;0, 'Prediction Log'!$B655, 'Prediction Log'!$C655))</f>
        <v/>
      </c>
      <c r="I655" s="60" t="str">
        <f>IF(ISBLANK(Games!$B655), "",Games!F655)</f>
        <v/>
      </c>
      <c r="J655" s="60" t="str">
        <f>IF('Prediction Log'!$F655&gt;0.5, 'Prediction Log'!$B655, IF('Prediction Log'!$F655&lt;0.5, 'Prediction Log'!$C655, "PICK"))</f>
        <v/>
      </c>
      <c r="K655" s="62" t="str">
        <f>IF(ISBLANK(Games!B655), "",IF('Prediction Log'!$J655='Prediction Log'!$B655, 'Prediction Log'!$F655, 1-'Prediction Log'!$F655))</f>
        <v/>
      </c>
      <c r="L655" s="28" t="str">
        <f>IF(ISBLANK(Games!$B655), "",Games!I655)</f>
        <v/>
      </c>
      <c r="P655" s="48" t="str">
        <f>IF(ISBLANK('Prediction Log'!$N655), "",'Prediction Log'!$O655-'Prediction Log'!$N655)</f>
        <v/>
      </c>
      <c r="Q655" s="55" t="str">
        <f>IF(ISBLANK('Prediction Log'!$N655), "",IF('Prediction Log'!$M655&lt;&gt;'Prediction Log'!$H655, "Y", IF(AND('Prediction Log'!$M655='Prediction Log'!$H655, ABS((-1*'Prediction Log'!$P655))&gt;ABS('Prediction Log'!$D655)), "Y", IF('Prediction Log'!$D655='Prediction Log'!$P655, "PUSH", "N"))))</f>
        <v/>
      </c>
      <c r="R655" s="56" t="str">
        <f>IF(ISBLANK('Prediction Log'!$M655), "",IF('Prediction Log'!$P655&lt;'Prediction Log'!$D655, "Y", IF('Prediction Log'!$P655='Prediction Log'!$D655, "PUSH", "N")))</f>
        <v/>
      </c>
      <c r="S655" s="56" t="str">
        <f>IF(ISBLANK('Prediction Log'!$M655), "",IF('Prediction Log'!$P655&lt;'Prediction Log'!$E655, "Y", IF('Prediction Log'!$P655='Prediction Log'!$E655, "PUSH", "N")))</f>
        <v/>
      </c>
      <c r="T655" s="66" t="str">
        <f>IF(ISBLANK('Prediction Log'!$M655), "",IF('Prediction Log'!$J655='Prediction Log'!$M655, "Y", "N"))</f>
        <v/>
      </c>
      <c r="U655" s="57" t="str">
        <f>IF(ISBLANK('Prediction Log'!$M655),"",IF('Prediction Log'!$M655='Prediction Log'!$H655, "Y", "N"))</f>
        <v/>
      </c>
      <c r="V655" s="52" t="str">
        <f>IF(ISBLANK('Prediction Log'!$M655), "",IF('Prediction Log'!$H655&lt;&gt;'Prediction Log'!$M655, "Y",IF(AND('Prediction Log'!$D655&gt;0, 'Prediction Log'!$P655&gt;'Prediction Log'!$D655), "Y", IF(AND('Prediction Log'!$D655&lt;0, 'Prediction Log'!$P655&lt;'Prediction Log'!$D655), "Y", IF('Prediction Log'!$P655='Prediction Log'!$D655, "PUSH", "N")))))</f>
        <v/>
      </c>
      <c r="W655" s="53" t="str">
        <f>IF(ISBLANK('Prediction Log'!$M655), "",IF(AND('Prediction Log'!$U655="Y", 'Prediction Log'!$V655="Y"), "Y", "N"))</f>
        <v/>
      </c>
      <c r="X655" s="54" t="str">
        <f>IF(ISBLANK('Prediction Log'!$M655),"",IF('Prediction Log'!$M655='Prediction Log'!$I655, "Y", "N"))</f>
        <v/>
      </c>
      <c r="Y655" s="54" t="str">
        <f>IF(ISBLANK('Prediction Log'!$M655), "", IF('Prediction Log'!$Z655="N", "N", "Y"))</f>
        <v/>
      </c>
      <c r="Z655" s="54" t="str">
        <f>IF(ISBLANK('Prediction Log'!$M655), "",IF('Prediction Log'!$I655&lt;&gt;'Prediction Log'!$M655, "Y",IF(AND('Prediction Log'!$E655&gt;0, 'Prediction Log'!$P655&gt;'Prediction Log'!$E655), "Y", IF(AND('Prediction Log'!$E655&lt;0, 'Prediction Log'!$P655&lt;'Prediction Log'!$E655), "Y", IF('Prediction Log'!$P655='Prediction Log'!$E655, "PUSH", "N")))))</f>
        <v/>
      </c>
      <c r="AA655" s="54" t="str">
        <f>IF(ISBLANK('Prediction Log'!$M655), "",IF(AND('Prediction Log'!$X655="Y", 'Prediction Log'!$Z655="Y"), "Y", "N"))</f>
        <v/>
      </c>
      <c r="AB655" s="53" t="str">
        <f>IF(ISBLANK('Prediction Log'!$M655), "",IF('Prediction Log'!$D655&gt;0, 'Prediction Log'!$P655-'Prediction Log'!$D655, IF('Prediction Log'!$D655&lt;0, -'Prediction Log'!$P655+'Prediction Log'!$D655, "NA")))</f>
        <v/>
      </c>
      <c r="AC655" s="53" t="str">
        <f>IF(ISBLANK('Prediction Log'!$M655), "",ABS('Prediction Log'!$AB655))</f>
        <v/>
      </c>
      <c r="AD655" s="54" t="str">
        <f>IF(ISBLANK('Prediction Log'!$M655), "",IF('Prediction Log'!$E655&gt;0, 'Prediction Log'!$P655-'Prediction Log'!$E655, IF('Prediction Log'!$E655&lt;0, -'Prediction Log'!$P655+'Prediction Log'!$E655, "NA")))</f>
        <v/>
      </c>
      <c r="AE655" s="54" t="str">
        <f>IF(ISBLANK('Prediction Log'!$M655), "",ABS('Prediction Log'!$AD655))</f>
        <v/>
      </c>
    </row>
    <row r="656" spans="1:31" x14ac:dyDescent="0.45">
      <c r="A656" t="str">
        <f>IF(ISBLANK(Games!$B656), "",Games!A656)</f>
        <v/>
      </c>
      <c r="B656" t="str">
        <f>IF(ISBLANK(Games!$B656), "",Games!B656)</f>
        <v/>
      </c>
      <c r="C656" t="str">
        <f>IF(ISBLANK(Games!$B656), "",Games!C656)</f>
        <v/>
      </c>
      <c r="D656" t="str">
        <f>IF(ISBLANK(Games!$B656), "",Games!D656)</f>
        <v/>
      </c>
      <c r="E656" t="str">
        <f>IF(ISBLANK(Games!$B656), "",Games!E656)</f>
        <v/>
      </c>
      <c r="F656" s="30">
        <f>'Calc - Win Probability'!N656</f>
        <v>0</v>
      </c>
      <c r="G656" s="28">
        <f>Games!H656</f>
        <v>0</v>
      </c>
      <c r="H656" s="64" t="str">
        <f>IF(ISBLANK(Games!B656), "", IF('Prediction Log'!$D656&lt;0, 'Prediction Log'!$B656, 'Prediction Log'!$C656))</f>
        <v/>
      </c>
      <c r="I656" s="60" t="str">
        <f>IF(ISBLANK(Games!$B656), "",Games!F656)</f>
        <v/>
      </c>
      <c r="J656" s="60" t="str">
        <f>IF('Prediction Log'!$F656&gt;0.5, 'Prediction Log'!$B656, IF('Prediction Log'!$F656&lt;0.5, 'Prediction Log'!$C656, "PICK"))</f>
        <v/>
      </c>
      <c r="K656" s="62" t="str">
        <f>IF(ISBLANK(Games!B656), "",IF('Prediction Log'!$J656='Prediction Log'!$B656, 'Prediction Log'!$F656, 1-'Prediction Log'!$F656))</f>
        <v/>
      </c>
      <c r="L656" s="28" t="str">
        <f>IF(ISBLANK(Games!$B656), "",Games!I656)</f>
        <v/>
      </c>
      <c r="P656" s="48" t="str">
        <f>IF(ISBLANK('Prediction Log'!$N656), "",'Prediction Log'!$O656-'Prediction Log'!$N656)</f>
        <v/>
      </c>
      <c r="Q656" s="55" t="str">
        <f>IF(ISBLANK('Prediction Log'!$N656), "",IF('Prediction Log'!$M656&lt;&gt;'Prediction Log'!$H656, "Y", IF(AND('Prediction Log'!$M656='Prediction Log'!$H656, ABS((-1*'Prediction Log'!$P656))&gt;ABS('Prediction Log'!$D656)), "Y", IF('Prediction Log'!$D656='Prediction Log'!$P656, "PUSH", "N"))))</f>
        <v/>
      </c>
      <c r="R656" s="56" t="str">
        <f>IF(ISBLANK('Prediction Log'!$M656), "",IF('Prediction Log'!$P656&lt;'Prediction Log'!$D656, "Y", IF('Prediction Log'!$P656='Prediction Log'!$D656, "PUSH", "N")))</f>
        <v/>
      </c>
      <c r="S656" s="56" t="str">
        <f>IF(ISBLANK('Prediction Log'!$M656), "",IF('Prediction Log'!$P656&lt;'Prediction Log'!$E656, "Y", IF('Prediction Log'!$P656='Prediction Log'!$E656, "PUSH", "N")))</f>
        <v/>
      </c>
      <c r="T656" s="66" t="str">
        <f>IF(ISBLANK('Prediction Log'!$M656), "",IF('Prediction Log'!$J656='Prediction Log'!$M656, "Y", "N"))</f>
        <v/>
      </c>
      <c r="U656" s="57" t="str">
        <f>IF(ISBLANK('Prediction Log'!$M656),"",IF('Prediction Log'!$M656='Prediction Log'!$H656, "Y", "N"))</f>
        <v/>
      </c>
      <c r="V656" s="52" t="str">
        <f>IF(ISBLANK('Prediction Log'!$M656), "",IF('Prediction Log'!$H656&lt;&gt;'Prediction Log'!$M656, "Y",IF(AND('Prediction Log'!$D656&gt;0, 'Prediction Log'!$P656&gt;'Prediction Log'!$D656), "Y", IF(AND('Prediction Log'!$D656&lt;0, 'Prediction Log'!$P656&lt;'Prediction Log'!$D656), "Y", IF('Prediction Log'!$P656='Prediction Log'!$D656, "PUSH", "N")))))</f>
        <v/>
      </c>
      <c r="W656" s="53" t="str">
        <f>IF(ISBLANK('Prediction Log'!$M656), "",IF(AND('Prediction Log'!$U656="Y", 'Prediction Log'!$V656="Y"), "Y", "N"))</f>
        <v/>
      </c>
      <c r="X656" s="54" t="str">
        <f>IF(ISBLANK('Prediction Log'!$M656),"",IF('Prediction Log'!$M656='Prediction Log'!$I656, "Y", "N"))</f>
        <v/>
      </c>
      <c r="Y656" s="54" t="str">
        <f>IF(ISBLANK('Prediction Log'!$M656), "", IF('Prediction Log'!$Z656="N", "N", "Y"))</f>
        <v/>
      </c>
      <c r="Z656" s="54" t="str">
        <f>IF(ISBLANK('Prediction Log'!$M656), "",IF('Prediction Log'!$I656&lt;&gt;'Prediction Log'!$M656, "Y",IF(AND('Prediction Log'!$E656&gt;0, 'Prediction Log'!$P656&gt;'Prediction Log'!$E656), "Y", IF(AND('Prediction Log'!$E656&lt;0, 'Prediction Log'!$P656&lt;'Prediction Log'!$E656), "Y", IF('Prediction Log'!$P656='Prediction Log'!$E656, "PUSH", "N")))))</f>
        <v/>
      </c>
      <c r="AA656" s="54" t="str">
        <f>IF(ISBLANK('Prediction Log'!$M656), "",IF(AND('Prediction Log'!$X656="Y", 'Prediction Log'!$Z656="Y"), "Y", "N"))</f>
        <v/>
      </c>
      <c r="AB656" s="53" t="str">
        <f>IF(ISBLANK('Prediction Log'!$M656), "",IF('Prediction Log'!$D656&gt;0, 'Prediction Log'!$P656-'Prediction Log'!$D656, IF('Prediction Log'!$D656&lt;0, -'Prediction Log'!$P656+'Prediction Log'!$D656, "NA")))</f>
        <v/>
      </c>
      <c r="AC656" s="53" t="str">
        <f>IF(ISBLANK('Prediction Log'!$M656), "",ABS('Prediction Log'!$AB656))</f>
        <v/>
      </c>
      <c r="AD656" s="54" t="str">
        <f>IF(ISBLANK('Prediction Log'!$M656), "",IF('Prediction Log'!$E656&gt;0, 'Prediction Log'!$P656-'Prediction Log'!$E656, IF('Prediction Log'!$E656&lt;0, -'Prediction Log'!$P656+'Prediction Log'!$E656, "NA")))</f>
        <v/>
      </c>
      <c r="AE656" s="54" t="str">
        <f>IF(ISBLANK('Prediction Log'!$M656), "",ABS('Prediction Log'!$AD656))</f>
        <v/>
      </c>
    </row>
    <row r="657" spans="1:31" x14ac:dyDescent="0.45">
      <c r="A657" t="str">
        <f>IF(ISBLANK(Games!$B657), "",Games!A657)</f>
        <v/>
      </c>
      <c r="B657" t="str">
        <f>IF(ISBLANK(Games!$B657), "",Games!B657)</f>
        <v/>
      </c>
      <c r="C657" t="str">
        <f>IF(ISBLANK(Games!$B657), "",Games!C657)</f>
        <v/>
      </c>
      <c r="D657" t="str">
        <f>IF(ISBLANK(Games!$B657), "",Games!D657)</f>
        <v/>
      </c>
      <c r="E657" t="str">
        <f>IF(ISBLANK(Games!$B657), "",Games!E657)</f>
        <v/>
      </c>
      <c r="F657" s="30">
        <f>'Calc - Win Probability'!N657</f>
        <v>0</v>
      </c>
      <c r="G657" s="28">
        <f>Games!H657</f>
        <v>0</v>
      </c>
      <c r="H657" s="64" t="str">
        <f>IF(ISBLANK(Games!B657), "", IF('Prediction Log'!$D657&lt;0, 'Prediction Log'!$B657, 'Prediction Log'!$C657))</f>
        <v/>
      </c>
      <c r="I657" s="60" t="str">
        <f>IF(ISBLANK(Games!$B657), "",Games!F657)</f>
        <v/>
      </c>
      <c r="J657" s="60" t="str">
        <f>IF('Prediction Log'!$F657&gt;0.5, 'Prediction Log'!$B657, IF('Prediction Log'!$F657&lt;0.5, 'Prediction Log'!$C657, "PICK"))</f>
        <v/>
      </c>
      <c r="K657" s="62" t="str">
        <f>IF(ISBLANK(Games!B657), "",IF('Prediction Log'!$J657='Prediction Log'!$B657, 'Prediction Log'!$F657, 1-'Prediction Log'!$F657))</f>
        <v/>
      </c>
      <c r="L657" s="28" t="str">
        <f>IF(ISBLANK(Games!$B657), "",Games!I657)</f>
        <v/>
      </c>
      <c r="P657" s="48" t="str">
        <f>IF(ISBLANK('Prediction Log'!$N657), "",'Prediction Log'!$O657-'Prediction Log'!$N657)</f>
        <v/>
      </c>
      <c r="Q657" s="55" t="str">
        <f>IF(ISBLANK('Prediction Log'!$N657), "",IF('Prediction Log'!$M657&lt;&gt;'Prediction Log'!$H657, "Y", IF(AND('Prediction Log'!$M657='Prediction Log'!$H657, ABS((-1*'Prediction Log'!$P657))&gt;ABS('Prediction Log'!$D657)), "Y", IF('Prediction Log'!$D657='Prediction Log'!$P657, "PUSH", "N"))))</f>
        <v/>
      </c>
      <c r="R657" s="56" t="str">
        <f>IF(ISBLANK('Prediction Log'!$M657), "",IF('Prediction Log'!$P657&lt;'Prediction Log'!$D657, "Y", IF('Prediction Log'!$P657='Prediction Log'!$D657, "PUSH", "N")))</f>
        <v/>
      </c>
      <c r="S657" s="56" t="str">
        <f>IF(ISBLANK('Prediction Log'!$M657), "",IF('Prediction Log'!$P657&lt;'Prediction Log'!$E657, "Y", IF('Prediction Log'!$P657='Prediction Log'!$E657, "PUSH", "N")))</f>
        <v/>
      </c>
      <c r="T657" s="66" t="str">
        <f>IF(ISBLANK('Prediction Log'!$M657), "",IF('Prediction Log'!$J657='Prediction Log'!$M657, "Y", "N"))</f>
        <v/>
      </c>
      <c r="U657" s="57" t="str">
        <f>IF(ISBLANK('Prediction Log'!$M657),"",IF('Prediction Log'!$M657='Prediction Log'!$H657, "Y", "N"))</f>
        <v/>
      </c>
      <c r="V657" s="52" t="str">
        <f>IF(ISBLANK('Prediction Log'!$M657), "",IF('Prediction Log'!$H657&lt;&gt;'Prediction Log'!$M657, "Y",IF(AND('Prediction Log'!$D657&gt;0, 'Prediction Log'!$P657&gt;'Prediction Log'!$D657), "Y", IF(AND('Prediction Log'!$D657&lt;0, 'Prediction Log'!$P657&lt;'Prediction Log'!$D657), "Y", IF('Prediction Log'!$P657='Prediction Log'!$D657, "PUSH", "N")))))</f>
        <v/>
      </c>
      <c r="W657" s="53" t="str">
        <f>IF(ISBLANK('Prediction Log'!$M657), "",IF(AND('Prediction Log'!$U657="Y", 'Prediction Log'!$V657="Y"), "Y", "N"))</f>
        <v/>
      </c>
      <c r="X657" s="54" t="str">
        <f>IF(ISBLANK('Prediction Log'!$M657),"",IF('Prediction Log'!$M657='Prediction Log'!$I657, "Y", "N"))</f>
        <v/>
      </c>
      <c r="Y657" s="54" t="str">
        <f>IF(ISBLANK('Prediction Log'!$M657), "", IF('Prediction Log'!$Z657="N", "N", "Y"))</f>
        <v/>
      </c>
      <c r="Z657" s="54" t="str">
        <f>IF(ISBLANK('Prediction Log'!$M657), "",IF('Prediction Log'!$I657&lt;&gt;'Prediction Log'!$M657, "Y",IF(AND('Prediction Log'!$E657&gt;0, 'Prediction Log'!$P657&gt;'Prediction Log'!$E657), "Y", IF(AND('Prediction Log'!$E657&lt;0, 'Prediction Log'!$P657&lt;'Prediction Log'!$E657), "Y", IF('Prediction Log'!$P657='Prediction Log'!$E657, "PUSH", "N")))))</f>
        <v/>
      </c>
      <c r="AA657" s="54" t="str">
        <f>IF(ISBLANK('Prediction Log'!$M657), "",IF(AND('Prediction Log'!$X657="Y", 'Prediction Log'!$Z657="Y"), "Y", "N"))</f>
        <v/>
      </c>
      <c r="AB657" s="53" t="str">
        <f>IF(ISBLANK('Prediction Log'!$M657), "",IF('Prediction Log'!$D657&gt;0, 'Prediction Log'!$P657-'Prediction Log'!$D657, IF('Prediction Log'!$D657&lt;0, -'Prediction Log'!$P657+'Prediction Log'!$D657, "NA")))</f>
        <v/>
      </c>
      <c r="AC657" s="53" t="str">
        <f>IF(ISBLANK('Prediction Log'!$M657), "",ABS('Prediction Log'!$AB657))</f>
        <v/>
      </c>
      <c r="AD657" s="54" t="str">
        <f>IF(ISBLANK('Prediction Log'!$M657), "",IF('Prediction Log'!$E657&gt;0, 'Prediction Log'!$P657-'Prediction Log'!$E657, IF('Prediction Log'!$E657&lt;0, -'Prediction Log'!$P657+'Prediction Log'!$E657, "NA")))</f>
        <v/>
      </c>
      <c r="AE657" s="54" t="str">
        <f>IF(ISBLANK('Prediction Log'!$M657), "",ABS('Prediction Log'!$AD657))</f>
        <v/>
      </c>
    </row>
    <row r="658" spans="1:31" x14ac:dyDescent="0.45">
      <c r="A658" t="str">
        <f>IF(ISBLANK(Games!$B658), "",Games!A658)</f>
        <v/>
      </c>
      <c r="B658" t="str">
        <f>IF(ISBLANK(Games!$B658), "",Games!B658)</f>
        <v/>
      </c>
      <c r="C658" t="str">
        <f>IF(ISBLANK(Games!$B658), "",Games!C658)</f>
        <v/>
      </c>
      <c r="D658" t="str">
        <f>IF(ISBLANK(Games!$B658), "",Games!D658)</f>
        <v/>
      </c>
      <c r="E658" t="str">
        <f>IF(ISBLANK(Games!$B658), "",Games!E658)</f>
        <v/>
      </c>
      <c r="F658" s="30">
        <f>'Calc - Win Probability'!N658</f>
        <v>0</v>
      </c>
      <c r="G658" s="28">
        <f>Games!H658</f>
        <v>0</v>
      </c>
      <c r="H658" s="64" t="str">
        <f>IF(ISBLANK(Games!B658), "", IF('Prediction Log'!$D658&lt;0, 'Prediction Log'!$B658, 'Prediction Log'!$C658))</f>
        <v/>
      </c>
      <c r="I658" s="60" t="str">
        <f>IF(ISBLANK(Games!$B658), "",Games!F658)</f>
        <v/>
      </c>
      <c r="J658" s="60" t="str">
        <f>IF('Prediction Log'!$F658&gt;0.5, 'Prediction Log'!$B658, IF('Prediction Log'!$F658&lt;0.5, 'Prediction Log'!$C658, "PICK"))</f>
        <v/>
      </c>
      <c r="K658" s="62" t="str">
        <f>IF(ISBLANK(Games!B658), "",IF('Prediction Log'!$J658='Prediction Log'!$B658, 'Prediction Log'!$F658, 1-'Prediction Log'!$F658))</f>
        <v/>
      </c>
      <c r="L658" s="28" t="str">
        <f>IF(ISBLANK(Games!$B658), "",Games!I658)</f>
        <v/>
      </c>
      <c r="P658" s="48" t="str">
        <f>IF(ISBLANK('Prediction Log'!$N658), "",'Prediction Log'!$O658-'Prediction Log'!$N658)</f>
        <v/>
      </c>
      <c r="Q658" s="55" t="str">
        <f>IF(ISBLANK('Prediction Log'!$N658), "",IF('Prediction Log'!$M658&lt;&gt;'Prediction Log'!$H658, "Y", IF(AND('Prediction Log'!$M658='Prediction Log'!$H658, ABS((-1*'Prediction Log'!$P658))&gt;ABS('Prediction Log'!$D658)), "Y", IF('Prediction Log'!$D658='Prediction Log'!$P658, "PUSH", "N"))))</f>
        <v/>
      </c>
      <c r="R658" s="56" t="str">
        <f>IF(ISBLANK('Prediction Log'!$M658), "",IF('Prediction Log'!$P658&lt;'Prediction Log'!$D658, "Y", IF('Prediction Log'!$P658='Prediction Log'!$D658, "PUSH", "N")))</f>
        <v/>
      </c>
      <c r="S658" s="56" t="str">
        <f>IF(ISBLANK('Prediction Log'!$M658), "",IF('Prediction Log'!$P658&lt;'Prediction Log'!$E658, "Y", IF('Prediction Log'!$P658='Prediction Log'!$E658, "PUSH", "N")))</f>
        <v/>
      </c>
      <c r="T658" s="66" t="str">
        <f>IF(ISBLANK('Prediction Log'!$M658), "",IF('Prediction Log'!$J658='Prediction Log'!$M658, "Y", "N"))</f>
        <v/>
      </c>
      <c r="U658" s="57" t="str">
        <f>IF(ISBLANK('Prediction Log'!$M658),"",IF('Prediction Log'!$M658='Prediction Log'!$H658, "Y", "N"))</f>
        <v/>
      </c>
      <c r="V658" s="52" t="str">
        <f>IF(ISBLANK('Prediction Log'!$M658), "",IF('Prediction Log'!$H658&lt;&gt;'Prediction Log'!$M658, "Y",IF(AND('Prediction Log'!$D658&gt;0, 'Prediction Log'!$P658&gt;'Prediction Log'!$D658), "Y", IF(AND('Prediction Log'!$D658&lt;0, 'Prediction Log'!$P658&lt;'Prediction Log'!$D658), "Y", IF('Prediction Log'!$P658='Prediction Log'!$D658, "PUSH", "N")))))</f>
        <v/>
      </c>
      <c r="W658" s="53" t="str">
        <f>IF(ISBLANK('Prediction Log'!$M658), "",IF(AND('Prediction Log'!$U658="Y", 'Prediction Log'!$V658="Y"), "Y", "N"))</f>
        <v/>
      </c>
      <c r="X658" s="54" t="str">
        <f>IF(ISBLANK('Prediction Log'!$M658),"",IF('Prediction Log'!$M658='Prediction Log'!$I658, "Y", "N"))</f>
        <v/>
      </c>
      <c r="Y658" s="54" t="str">
        <f>IF(ISBLANK('Prediction Log'!$M658), "", IF('Prediction Log'!$Z658="N", "N", "Y"))</f>
        <v/>
      </c>
      <c r="Z658" s="54" t="str">
        <f>IF(ISBLANK('Prediction Log'!$M658), "",IF('Prediction Log'!$I658&lt;&gt;'Prediction Log'!$M658, "Y",IF(AND('Prediction Log'!$E658&gt;0, 'Prediction Log'!$P658&gt;'Prediction Log'!$E658), "Y", IF(AND('Prediction Log'!$E658&lt;0, 'Prediction Log'!$P658&lt;'Prediction Log'!$E658), "Y", IF('Prediction Log'!$P658='Prediction Log'!$E658, "PUSH", "N")))))</f>
        <v/>
      </c>
      <c r="AA658" s="54" t="str">
        <f>IF(ISBLANK('Prediction Log'!$M658), "",IF(AND('Prediction Log'!$X658="Y", 'Prediction Log'!$Z658="Y"), "Y", "N"))</f>
        <v/>
      </c>
      <c r="AB658" s="53" t="str">
        <f>IF(ISBLANK('Prediction Log'!$M658), "",IF('Prediction Log'!$D658&gt;0, 'Prediction Log'!$P658-'Prediction Log'!$D658, IF('Prediction Log'!$D658&lt;0, -'Prediction Log'!$P658+'Prediction Log'!$D658, "NA")))</f>
        <v/>
      </c>
      <c r="AC658" s="53" t="str">
        <f>IF(ISBLANK('Prediction Log'!$M658), "",ABS('Prediction Log'!$AB658))</f>
        <v/>
      </c>
      <c r="AD658" s="54" t="str">
        <f>IF(ISBLANK('Prediction Log'!$M658), "",IF('Prediction Log'!$E658&gt;0, 'Prediction Log'!$P658-'Prediction Log'!$E658, IF('Prediction Log'!$E658&lt;0, -'Prediction Log'!$P658+'Prediction Log'!$E658, "NA")))</f>
        <v/>
      </c>
      <c r="AE658" s="54" t="str">
        <f>IF(ISBLANK('Prediction Log'!$M658), "",ABS('Prediction Log'!$AD658))</f>
        <v/>
      </c>
    </row>
    <row r="659" spans="1:31" x14ac:dyDescent="0.45">
      <c r="A659" t="str">
        <f>IF(ISBLANK(Games!$B659), "",Games!A659)</f>
        <v/>
      </c>
      <c r="B659" t="str">
        <f>IF(ISBLANK(Games!$B659), "",Games!B659)</f>
        <v/>
      </c>
      <c r="C659" t="str">
        <f>IF(ISBLANK(Games!$B659), "",Games!C659)</f>
        <v/>
      </c>
      <c r="D659" t="str">
        <f>IF(ISBLANK(Games!$B659), "",Games!D659)</f>
        <v/>
      </c>
      <c r="E659" t="str">
        <f>IF(ISBLANK(Games!$B659), "",Games!E659)</f>
        <v/>
      </c>
      <c r="F659" s="30">
        <f>'Calc - Win Probability'!N659</f>
        <v>0</v>
      </c>
      <c r="G659" s="28">
        <f>Games!H659</f>
        <v>0</v>
      </c>
      <c r="H659" s="64" t="str">
        <f>IF(ISBLANK(Games!B659), "", IF('Prediction Log'!$D659&lt;0, 'Prediction Log'!$B659, 'Prediction Log'!$C659))</f>
        <v/>
      </c>
      <c r="I659" s="60" t="str">
        <f>IF(ISBLANK(Games!$B659), "",Games!F659)</f>
        <v/>
      </c>
      <c r="J659" s="60" t="str">
        <f>IF('Prediction Log'!$F659&gt;0.5, 'Prediction Log'!$B659, IF('Prediction Log'!$F659&lt;0.5, 'Prediction Log'!$C659, "PICK"))</f>
        <v/>
      </c>
      <c r="K659" s="62" t="str">
        <f>IF(ISBLANK(Games!B659), "",IF('Prediction Log'!$J659='Prediction Log'!$B659, 'Prediction Log'!$F659, 1-'Prediction Log'!$F659))</f>
        <v/>
      </c>
      <c r="L659" s="28" t="str">
        <f>IF(ISBLANK(Games!$B659), "",Games!I659)</f>
        <v/>
      </c>
      <c r="P659" s="48" t="str">
        <f>IF(ISBLANK('Prediction Log'!$N659), "",'Prediction Log'!$O659-'Prediction Log'!$N659)</f>
        <v/>
      </c>
      <c r="Q659" s="55" t="str">
        <f>IF(ISBLANK('Prediction Log'!$N659), "",IF('Prediction Log'!$M659&lt;&gt;'Prediction Log'!$H659, "Y", IF(AND('Prediction Log'!$M659='Prediction Log'!$H659, ABS((-1*'Prediction Log'!$P659))&gt;ABS('Prediction Log'!$D659)), "Y", IF('Prediction Log'!$D659='Prediction Log'!$P659, "PUSH", "N"))))</f>
        <v/>
      </c>
      <c r="R659" s="56" t="str">
        <f>IF(ISBLANK('Prediction Log'!$M659), "",IF('Prediction Log'!$P659&lt;'Prediction Log'!$D659, "Y", IF('Prediction Log'!$P659='Prediction Log'!$D659, "PUSH", "N")))</f>
        <v/>
      </c>
      <c r="S659" s="56" t="str">
        <f>IF(ISBLANK('Prediction Log'!$M659), "",IF('Prediction Log'!$P659&lt;'Prediction Log'!$E659, "Y", IF('Prediction Log'!$P659='Prediction Log'!$E659, "PUSH", "N")))</f>
        <v/>
      </c>
      <c r="T659" s="66" t="str">
        <f>IF(ISBLANK('Prediction Log'!$M659), "",IF('Prediction Log'!$J659='Prediction Log'!$M659, "Y", "N"))</f>
        <v/>
      </c>
      <c r="U659" s="57" t="str">
        <f>IF(ISBLANK('Prediction Log'!$M659),"",IF('Prediction Log'!$M659='Prediction Log'!$H659, "Y", "N"))</f>
        <v/>
      </c>
      <c r="V659" s="52" t="str">
        <f>IF(ISBLANK('Prediction Log'!$M659), "",IF('Prediction Log'!$H659&lt;&gt;'Prediction Log'!$M659, "Y",IF(AND('Prediction Log'!$D659&gt;0, 'Prediction Log'!$P659&gt;'Prediction Log'!$D659), "Y", IF(AND('Prediction Log'!$D659&lt;0, 'Prediction Log'!$P659&lt;'Prediction Log'!$D659), "Y", IF('Prediction Log'!$P659='Prediction Log'!$D659, "PUSH", "N")))))</f>
        <v/>
      </c>
      <c r="W659" s="53" t="str">
        <f>IF(ISBLANK('Prediction Log'!$M659), "",IF(AND('Prediction Log'!$U659="Y", 'Prediction Log'!$V659="Y"), "Y", "N"))</f>
        <v/>
      </c>
      <c r="X659" s="54" t="str">
        <f>IF(ISBLANK('Prediction Log'!$M659),"",IF('Prediction Log'!$M659='Prediction Log'!$I659, "Y", "N"))</f>
        <v/>
      </c>
      <c r="Y659" s="54" t="str">
        <f>IF(ISBLANK('Prediction Log'!$M659), "", IF('Prediction Log'!$Z659="N", "N", "Y"))</f>
        <v/>
      </c>
      <c r="Z659" s="54" t="str">
        <f>IF(ISBLANK('Prediction Log'!$M659), "",IF('Prediction Log'!$I659&lt;&gt;'Prediction Log'!$M659, "Y",IF(AND('Prediction Log'!$E659&gt;0, 'Prediction Log'!$P659&gt;'Prediction Log'!$E659), "Y", IF(AND('Prediction Log'!$E659&lt;0, 'Prediction Log'!$P659&lt;'Prediction Log'!$E659), "Y", IF('Prediction Log'!$P659='Prediction Log'!$E659, "PUSH", "N")))))</f>
        <v/>
      </c>
      <c r="AA659" s="54" t="str">
        <f>IF(ISBLANK('Prediction Log'!$M659), "",IF(AND('Prediction Log'!$X659="Y", 'Prediction Log'!$Z659="Y"), "Y", "N"))</f>
        <v/>
      </c>
      <c r="AB659" s="53" t="str">
        <f>IF(ISBLANK('Prediction Log'!$M659), "",IF('Prediction Log'!$D659&gt;0, 'Prediction Log'!$P659-'Prediction Log'!$D659, IF('Prediction Log'!$D659&lt;0, -'Prediction Log'!$P659+'Prediction Log'!$D659, "NA")))</f>
        <v/>
      </c>
      <c r="AC659" s="53" t="str">
        <f>IF(ISBLANK('Prediction Log'!$M659), "",ABS('Prediction Log'!$AB659))</f>
        <v/>
      </c>
      <c r="AD659" s="54" t="str">
        <f>IF(ISBLANK('Prediction Log'!$M659), "",IF('Prediction Log'!$E659&gt;0, 'Prediction Log'!$P659-'Prediction Log'!$E659, IF('Prediction Log'!$E659&lt;0, -'Prediction Log'!$P659+'Prediction Log'!$E659, "NA")))</f>
        <v/>
      </c>
      <c r="AE659" s="54" t="str">
        <f>IF(ISBLANK('Prediction Log'!$M659), "",ABS('Prediction Log'!$AD659))</f>
        <v/>
      </c>
    </row>
    <row r="660" spans="1:31" x14ac:dyDescent="0.45">
      <c r="A660" t="str">
        <f>IF(ISBLANK(Games!$B660), "",Games!A660)</f>
        <v/>
      </c>
      <c r="B660" t="str">
        <f>IF(ISBLANK(Games!$B660), "",Games!B660)</f>
        <v/>
      </c>
      <c r="C660" t="str">
        <f>IF(ISBLANK(Games!$B660), "",Games!C660)</f>
        <v/>
      </c>
      <c r="D660" t="str">
        <f>IF(ISBLANK(Games!$B660), "",Games!D660)</f>
        <v/>
      </c>
      <c r="E660" t="str">
        <f>IF(ISBLANK(Games!$B660), "",Games!E660)</f>
        <v/>
      </c>
      <c r="F660" s="30">
        <f>'Calc - Win Probability'!N660</f>
        <v>0</v>
      </c>
      <c r="G660" s="28">
        <f>Games!H660</f>
        <v>0</v>
      </c>
      <c r="H660" s="64" t="str">
        <f>IF(ISBLANK(Games!B660), "", IF('Prediction Log'!$D660&lt;0, 'Prediction Log'!$B660, 'Prediction Log'!$C660))</f>
        <v/>
      </c>
      <c r="I660" s="60" t="str">
        <f>IF(ISBLANK(Games!$B660), "",Games!F660)</f>
        <v/>
      </c>
      <c r="J660" s="60" t="str">
        <f>IF('Prediction Log'!$F660&gt;0.5, 'Prediction Log'!$B660, IF('Prediction Log'!$F660&lt;0.5, 'Prediction Log'!$C660, "PICK"))</f>
        <v/>
      </c>
      <c r="K660" s="62" t="str">
        <f>IF(ISBLANK(Games!B660), "",IF('Prediction Log'!$J660='Prediction Log'!$B660, 'Prediction Log'!$F660, 1-'Prediction Log'!$F660))</f>
        <v/>
      </c>
      <c r="L660" s="28" t="str">
        <f>IF(ISBLANK(Games!$B660), "",Games!I660)</f>
        <v/>
      </c>
      <c r="P660" s="48" t="str">
        <f>IF(ISBLANK('Prediction Log'!$N660), "",'Prediction Log'!$O660-'Prediction Log'!$N660)</f>
        <v/>
      </c>
      <c r="Q660" s="55" t="str">
        <f>IF(ISBLANK('Prediction Log'!$N660), "",IF('Prediction Log'!$M660&lt;&gt;'Prediction Log'!$H660, "Y", IF(AND('Prediction Log'!$M660='Prediction Log'!$H660, ABS((-1*'Prediction Log'!$P660))&gt;ABS('Prediction Log'!$D660)), "Y", IF('Prediction Log'!$D660='Prediction Log'!$P660, "PUSH", "N"))))</f>
        <v/>
      </c>
      <c r="R660" s="56" t="str">
        <f>IF(ISBLANK('Prediction Log'!$M660), "",IF('Prediction Log'!$P660&lt;'Prediction Log'!$D660, "Y", IF('Prediction Log'!$P660='Prediction Log'!$D660, "PUSH", "N")))</f>
        <v/>
      </c>
      <c r="S660" s="56" t="str">
        <f>IF(ISBLANK('Prediction Log'!$M660), "",IF('Prediction Log'!$P660&lt;'Prediction Log'!$E660, "Y", IF('Prediction Log'!$P660='Prediction Log'!$E660, "PUSH", "N")))</f>
        <v/>
      </c>
      <c r="T660" s="66" t="str">
        <f>IF(ISBLANK('Prediction Log'!$M660), "",IF('Prediction Log'!$J660='Prediction Log'!$M660, "Y", "N"))</f>
        <v/>
      </c>
      <c r="U660" s="57" t="str">
        <f>IF(ISBLANK('Prediction Log'!$M660),"",IF('Prediction Log'!$M660='Prediction Log'!$H660, "Y", "N"))</f>
        <v/>
      </c>
      <c r="V660" s="52" t="str">
        <f>IF(ISBLANK('Prediction Log'!$M660), "",IF('Prediction Log'!$H660&lt;&gt;'Prediction Log'!$M660, "Y",IF(AND('Prediction Log'!$D660&gt;0, 'Prediction Log'!$P660&gt;'Prediction Log'!$D660), "Y", IF(AND('Prediction Log'!$D660&lt;0, 'Prediction Log'!$P660&lt;'Prediction Log'!$D660), "Y", IF('Prediction Log'!$P660='Prediction Log'!$D660, "PUSH", "N")))))</f>
        <v/>
      </c>
      <c r="W660" s="53" t="str">
        <f>IF(ISBLANK('Prediction Log'!$M660), "",IF(AND('Prediction Log'!$U660="Y", 'Prediction Log'!$V660="Y"), "Y", "N"))</f>
        <v/>
      </c>
      <c r="X660" s="54" t="str">
        <f>IF(ISBLANK('Prediction Log'!$M660),"",IF('Prediction Log'!$M660='Prediction Log'!$I660, "Y", "N"))</f>
        <v/>
      </c>
      <c r="Y660" s="54" t="str">
        <f>IF(ISBLANK('Prediction Log'!$M660), "", IF('Prediction Log'!$Z660="N", "N", "Y"))</f>
        <v/>
      </c>
      <c r="Z660" s="54" t="str">
        <f>IF(ISBLANK('Prediction Log'!$M660), "",IF('Prediction Log'!$I660&lt;&gt;'Prediction Log'!$M660, "Y",IF(AND('Prediction Log'!$E660&gt;0, 'Prediction Log'!$P660&gt;'Prediction Log'!$E660), "Y", IF(AND('Prediction Log'!$E660&lt;0, 'Prediction Log'!$P660&lt;'Prediction Log'!$E660), "Y", IF('Prediction Log'!$P660='Prediction Log'!$E660, "PUSH", "N")))))</f>
        <v/>
      </c>
      <c r="AA660" s="54" t="str">
        <f>IF(ISBLANK('Prediction Log'!$M660), "",IF(AND('Prediction Log'!$X660="Y", 'Prediction Log'!$Z660="Y"), "Y", "N"))</f>
        <v/>
      </c>
      <c r="AB660" s="53" t="str">
        <f>IF(ISBLANK('Prediction Log'!$M660), "",IF('Prediction Log'!$D660&gt;0, 'Prediction Log'!$P660-'Prediction Log'!$D660, IF('Prediction Log'!$D660&lt;0, -'Prediction Log'!$P660+'Prediction Log'!$D660, "NA")))</f>
        <v/>
      </c>
      <c r="AC660" s="53" t="str">
        <f>IF(ISBLANK('Prediction Log'!$M660), "",ABS('Prediction Log'!$AB660))</f>
        <v/>
      </c>
      <c r="AD660" s="54" t="str">
        <f>IF(ISBLANK('Prediction Log'!$M660), "",IF('Prediction Log'!$E660&gt;0, 'Prediction Log'!$P660-'Prediction Log'!$E660, IF('Prediction Log'!$E660&lt;0, -'Prediction Log'!$P660+'Prediction Log'!$E660, "NA")))</f>
        <v/>
      </c>
      <c r="AE660" s="54" t="str">
        <f>IF(ISBLANK('Prediction Log'!$M660), "",ABS('Prediction Log'!$AD660))</f>
        <v/>
      </c>
    </row>
    <row r="661" spans="1:31" x14ac:dyDescent="0.45">
      <c r="A661" t="str">
        <f>IF(ISBLANK(Games!$B661), "",Games!A661)</f>
        <v/>
      </c>
      <c r="B661" t="str">
        <f>IF(ISBLANK(Games!$B661), "",Games!B661)</f>
        <v/>
      </c>
      <c r="C661" t="str">
        <f>IF(ISBLANK(Games!$B661), "",Games!C661)</f>
        <v/>
      </c>
      <c r="D661" t="str">
        <f>IF(ISBLANK(Games!$B661), "",Games!D661)</f>
        <v/>
      </c>
      <c r="E661" t="str">
        <f>IF(ISBLANK(Games!$B661), "",Games!E661)</f>
        <v/>
      </c>
      <c r="F661" s="30">
        <f>'Calc - Win Probability'!N661</f>
        <v>0</v>
      </c>
      <c r="G661" s="28">
        <f>Games!H661</f>
        <v>0</v>
      </c>
      <c r="H661" s="64" t="str">
        <f>IF(ISBLANK(Games!B661), "", IF('Prediction Log'!$D661&lt;0, 'Prediction Log'!$B661, 'Prediction Log'!$C661))</f>
        <v/>
      </c>
      <c r="I661" s="60" t="str">
        <f>IF(ISBLANK(Games!$B661), "",Games!F661)</f>
        <v/>
      </c>
      <c r="J661" s="60" t="str">
        <f>IF('Prediction Log'!$F661&gt;0.5, 'Prediction Log'!$B661, IF('Prediction Log'!$F661&lt;0.5, 'Prediction Log'!$C661, "PICK"))</f>
        <v/>
      </c>
      <c r="K661" s="62" t="str">
        <f>IF(ISBLANK(Games!B661), "",IF('Prediction Log'!$J661='Prediction Log'!$B661, 'Prediction Log'!$F661, 1-'Prediction Log'!$F661))</f>
        <v/>
      </c>
      <c r="L661" s="28" t="str">
        <f>IF(ISBLANK(Games!$B661), "",Games!I661)</f>
        <v/>
      </c>
      <c r="P661" s="48" t="str">
        <f>IF(ISBLANK('Prediction Log'!$N661), "",'Prediction Log'!$O661-'Prediction Log'!$N661)</f>
        <v/>
      </c>
      <c r="Q661" s="55" t="str">
        <f>IF(ISBLANK('Prediction Log'!$N661), "",IF('Prediction Log'!$M661&lt;&gt;'Prediction Log'!$H661, "Y", IF(AND('Prediction Log'!$M661='Prediction Log'!$H661, ABS((-1*'Prediction Log'!$P661))&gt;ABS('Prediction Log'!$D661)), "Y", IF('Prediction Log'!$D661='Prediction Log'!$P661, "PUSH", "N"))))</f>
        <v/>
      </c>
      <c r="R661" s="56" t="str">
        <f>IF(ISBLANK('Prediction Log'!$M661), "",IF('Prediction Log'!$P661&lt;'Prediction Log'!$D661, "Y", IF('Prediction Log'!$P661='Prediction Log'!$D661, "PUSH", "N")))</f>
        <v/>
      </c>
      <c r="S661" s="56" t="str">
        <f>IF(ISBLANK('Prediction Log'!$M661), "",IF('Prediction Log'!$P661&lt;'Prediction Log'!$E661, "Y", IF('Prediction Log'!$P661='Prediction Log'!$E661, "PUSH", "N")))</f>
        <v/>
      </c>
      <c r="T661" s="66" t="str">
        <f>IF(ISBLANK('Prediction Log'!$M661), "",IF('Prediction Log'!$J661='Prediction Log'!$M661, "Y", "N"))</f>
        <v/>
      </c>
      <c r="U661" s="57" t="str">
        <f>IF(ISBLANK('Prediction Log'!$M661),"",IF('Prediction Log'!$M661='Prediction Log'!$H661, "Y", "N"))</f>
        <v/>
      </c>
      <c r="V661" s="52" t="str">
        <f>IF(ISBLANK('Prediction Log'!$M661), "",IF('Prediction Log'!$H661&lt;&gt;'Prediction Log'!$M661, "Y",IF(AND('Prediction Log'!$D661&gt;0, 'Prediction Log'!$P661&gt;'Prediction Log'!$D661), "Y", IF(AND('Prediction Log'!$D661&lt;0, 'Prediction Log'!$P661&lt;'Prediction Log'!$D661), "Y", IF('Prediction Log'!$P661='Prediction Log'!$D661, "PUSH", "N")))))</f>
        <v/>
      </c>
      <c r="W661" s="53" t="str">
        <f>IF(ISBLANK('Prediction Log'!$M661), "",IF(AND('Prediction Log'!$U661="Y", 'Prediction Log'!$V661="Y"), "Y", "N"))</f>
        <v/>
      </c>
      <c r="X661" s="54" t="str">
        <f>IF(ISBLANK('Prediction Log'!$M661),"",IF('Prediction Log'!$M661='Prediction Log'!$I661, "Y", "N"))</f>
        <v/>
      </c>
      <c r="Y661" s="54" t="str">
        <f>IF(ISBLANK('Prediction Log'!$M661), "", IF('Prediction Log'!$Z661="N", "N", "Y"))</f>
        <v/>
      </c>
      <c r="Z661" s="54" t="str">
        <f>IF(ISBLANK('Prediction Log'!$M661), "",IF('Prediction Log'!$I661&lt;&gt;'Prediction Log'!$M661, "Y",IF(AND('Prediction Log'!$E661&gt;0, 'Prediction Log'!$P661&gt;'Prediction Log'!$E661), "Y", IF(AND('Prediction Log'!$E661&lt;0, 'Prediction Log'!$P661&lt;'Prediction Log'!$E661), "Y", IF('Prediction Log'!$P661='Prediction Log'!$E661, "PUSH", "N")))))</f>
        <v/>
      </c>
      <c r="AA661" s="54" t="str">
        <f>IF(ISBLANK('Prediction Log'!$M661), "",IF(AND('Prediction Log'!$X661="Y", 'Prediction Log'!$Z661="Y"), "Y", "N"))</f>
        <v/>
      </c>
      <c r="AB661" s="53" t="str">
        <f>IF(ISBLANK('Prediction Log'!$M661), "",IF('Prediction Log'!$D661&gt;0, 'Prediction Log'!$P661-'Prediction Log'!$D661, IF('Prediction Log'!$D661&lt;0, -'Prediction Log'!$P661+'Prediction Log'!$D661, "NA")))</f>
        <v/>
      </c>
      <c r="AC661" s="53" t="str">
        <f>IF(ISBLANK('Prediction Log'!$M661), "",ABS('Prediction Log'!$AB661))</f>
        <v/>
      </c>
      <c r="AD661" s="54" t="str">
        <f>IF(ISBLANK('Prediction Log'!$M661), "",IF('Prediction Log'!$E661&gt;0, 'Prediction Log'!$P661-'Prediction Log'!$E661, IF('Prediction Log'!$E661&lt;0, -'Prediction Log'!$P661+'Prediction Log'!$E661, "NA")))</f>
        <v/>
      </c>
      <c r="AE661" s="54" t="str">
        <f>IF(ISBLANK('Prediction Log'!$M661), "",ABS('Prediction Log'!$AD661))</f>
        <v/>
      </c>
    </row>
    <row r="662" spans="1:31" x14ac:dyDescent="0.45">
      <c r="A662" t="str">
        <f>IF(ISBLANK(Games!$B662), "",Games!A662)</f>
        <v/>
      </c>
      <c r="B662" t="str">
        <f>IF(ISBLANK(Games!$B662), "",Games!B662)</f>
        <v/>
      </c>
      <c r="C662" t="str">
        <f>IF(ISBLANK(Games!$B662), "",Games!C662)</f>
        <v/>
      </c>
      <c r="D662" t="str">
        <f>IF(ISBLANK(Games!$B662), "",Games!D662)</f>
        <v/>
      </c>
      <c r="E662" t="str">
        <f>IF(ISBLANK(Games!$B662), "",Games!E662)</f>
        <v/>
      </c>
      <c r="F662" s="30">
        <f>'Calc - Win Probability'!N662</f>
        <v>0</v>
      </c>
      <c r="G662" s="28">
        <f>Games!H662</f>
        <v>0</v>
      </c>
      <c r="H662" s="64" t="str">
        <f>IF(ISBLANK(Games!B662), "", IF('Prediction Log'!$D662&lt;0, 'Prediction Log'!$B662, 'Prediction Log'!$C662))</f>
        <v/>
      </c>
      <c r="I662" s="60" t="str">
        <f>IF(ISBLANK(Games!$B662), "",Games!F662)</f>
        <v/>
      </c>
      <c r="J662" s="60" t="str">
        <f>IF('Prediction Log'!$F662&gt;0.5, 'Prediction Log'!$B662, IF('Prediction Log'!$F662&lt;0.5, 'Prediction Log'!$C662, "PICK"))</f>
        <v/>
      </c>
      <c r="K662" s="62" t="str">
        <f>IF(ISBLANK(Games!B662), "",IF('Prediction Log'!$J662='Prediction Log'!$B662, 'Prediction Log'!$F662, 1-'Prediction Log'!$F662))</f>
        <v/>
      </c>
      <c r="L662" s="28" t="str">
        <f>IF(ISBLANK(Games!$B662), "",Games!I662)</f>
        <v/>
      </c>
      <c r="P662" s="48" t="str">
        <f>IF(ISBLANK('Prediction Log'!$N662), "",'Prediction Log'!$O662-'Prediction Log'!$N662)</f>
        <v/>
      </c>
      <c r="Q662" s="55" t="str">
        <f>IF(ISBLANK('Prediction Log'!$N662), "",IF('Prediction Log'!$M662&lt;&gt;'Prediction Log'!$H662, "Y", IF(AND('Prediction Log'!$M662='Prediction Log'!$H662, ABS((-1*'Prediction Log'!$P662))&gt;ABS('Prediction Log'!$D662)), "Y", IF('Prediction Log'!$D662='Prediction Log'!$P662, "PUSH", "N"))))</f>
        <v/>
      </c>
      <c r="R662" s="56" t="str">
        <f>IF(ISBLANK('Prediction Log'!$M662), "",IF('Prediction Log'!$P662&lt;'Prediction Log'!$D662, "Y", IF('Prediction Log'!$P662='Prediction Log'!$D662, "PUSH", "N")))</f>
        <v/>
      </c>
      <c r="S662" s="56" t="str">
        <f>IF(ISBLANK('Prediction Log'!$M662), "",IF('Prediction Log'!$P662&lt;'Prediction Log'!$E662, "Y", IF('Prediction Log'!$P662='Prediction Log'!$E662, "PUSH", "N")))</f>
        <v/>
      </c>
      <c r="T662" s="66" t="str">
        <f>IF(ISBLANK('Prediction Log'!$M662), "",IF('Prediction Log'!$J662='Prediction Log'!$M662, "Y", "N"))</f>
        <v/>
      </c>
      <c r="U662" s="57" t="str">
        <f>IF(ISBLANK('Prediction Log'!$M662),"",IF('Prediction Log'!$M662='Prediction Log'!$H662, "Y", "N"))</f>
        <v/>
      </c>
      <c r="V662" s="52" t="str">
        <f>IF(ISBLANK('Prediction Log'!$M662), "",IF('Prediction Log'!$H662&lt;&gt;'Prediction Log'!$M662, "Y",IF(AND('Prediction Log'!$D662&gt;0, 'Prediction Log'!$P662&gt;'Prediction Log'!$D662), "Y", IF(AND('Prediction Log'!$D662&lt;0, 'Prediction Log'!$P662&lt;'Prediction Log'!$D662), "Y", IF('Prediction Log'!$P662='Prediction Log'!$D662, "PUSH", "N")))))</f>
        <v/>
      </c>
      <c r="W662" s="53" t="str">
        <f>IF(ISBLANK('Prediction Log'!$M662), "",IF(AND('Prediction Log'!$U662="Y", 'Prediction Log'!$V662="Y"), "Y", "N"))</f>
        <v/>
      </c>
      <c r="X662" s="54" t="str">
        <f>IF(ISBLANK('Prediction Log'!$M662),"",IF('Prediction Log'!$M662='Prediction Log'!$I662, "Y", "N"))</f>
        <v/>
      </c>
      <c r="Y662" s="54" t="str">
        <f>IF(ISBLANK('Prediction Log'!$M662), "", IF('Prediction Log'!$Z662="N", "N", "Y"))</f>
        <v/>
      </c>
      <c r="Z662" s="54" t="str">
        <f>IF(ISBLANK('Prediction Log'!$M662), "",IF('Prediction Log'!$I662&lt;&gt;'Prediction Log'!$M662, "Y",IF(AND('Prediction Log'!$E662&gt;0, 'Prediction Log'!$P662&gt;'Prediction Log'!$E662), "Y", IF(AND('Prediction Log'!$E662&lt;0, 'Prediction Log'!$P662&lt;'Prediction Log'!$E662), "Y", IF('Prediction Log'!$P662='Prediction Log'!$E662, "PUSH", "N")))))</f>
        <v/>
      </c>
      <c r="AA662" s="54" t="str">
        <f>IF(ISBLANK('Prediction Log'!$M662), "",IF(AND('Prediction Log'!$X662="Y", 'Prediction Log'!$Z662="Y"), "Y", "N"))</f>
        <v/>
      </c>
      <c r="AB662" s="53" t="str">
        <f>IF(ISBLANK('Prediction Log'!$M662), "",IF('Prediction Log'!$D662&gt;0, 'Prediction Log'!$P662-'Prediction Log'!$D662, IF('Prediction Log'!$D662&lt;0, -'Prediction Log'!$P662+'Prediction Log'!$D662, "NA")))</f>
        <v/>
      </c>
      <c r="AC662" s="53" t="str">
        <f>IF(ISBLANK('Prediction Log'!$M662), "",ABS('Prediction Log'!$AB662))</f>
        <v/>
      </c>
      <c r="AD662" s="54" t="str">
        <f>IF(ISBLANK('Prediction Log'!$M662), "",IF('Prediction Log'!$E662&gt;0, 'Prediction Log'!$P662-'Prediction Log'!$E662, IF('Prediction Log'!$E662&lt;0, -'Prediction Log'!$P662+'Prediction Log'!$E662, "NA")))</f>
        <v/>
      </c>
      <c r="AE662" s="54" t="str">
        <f>IF(ISBLANK('Prediction Log'!$M662), "",ABS('Prediction Log'!$AD662))</f>
        <v/>
      </c>
    </row>
    <row r="663" spans="1:31" x14ac:dyDescent="0.45">
      <c r="A663" t="str">
        <f>IF(ISBLANK(Games!$B663), "",Games!A663)</f>
        <v/>
      </c>
      <c r="B663" t="str">
        <f>IF(ISBLANK(Games!$B663), "",Games!B663)</f>
        <v/>
      </c>
      <c r="C663" t="str">
        <f>IF(ISBLANK(Games!$B663), "",Games!C663)</f>
        <v/>
      </c>
      <c r="D663" t="str">
        <f>IF(ISBLANK(Games!$B663), "",Games!D663)</f>
        <v/>
      </c>
      <c r="E663" t="str">
        <f>IF(ISBLANK(Games!$B663), "",Games!E663)</f>
        <v/>
      </c>
      <c r="F663" s="30">
        <f>'Calc - Win Probability'!N663</f>
        <v>0</v>
      </c>
      <c r="G663" s="28">
        <f>Games!H663</f>
        <v>0</v>
      </c>
      <c r="H663" s="64" t="str">
        <f>IF(ISBLANK(Games!B663), "", IF('Prediction Log'!$D663&lt;0, 'Prediction Log'!$B663, 'Prediction Log'!$C663))</f>
        <v/>
      </c>
      <c r="I663" s="60" t="str">
        <f>IF(ISBLANK(Games!$B663), "",Games!F663)</f>
        <v/>
      </c>
      <c r="J663" s="60" t="str">
        <f>IF('Prediction Log'!$F663&gt;0.5, 'Prediction Log'!$B663, IF('Prediction Log'!$F663&lt;0.5, 'Prediction Log'!$C663, "PICK"))</f>
        <v/>
      </c>
      <c r="K663" s="62" t="str">
        <f>IF(ISBLANK(Games!B663), "",IF('Prediction Log'!$J663='Prediction Log'!$B663, 'Prediction Log'!$F663, 1-'Prediction Log'!$F663))</f>
        <v/>
      </c>
      <c r="L663" s="28" t="str">
        <f>IF(ISBLANK(Games!$B663), "",Games!I663)</f>
        <v/>
      </c>
      <c r="P663" s="48" t="str">
        <f>IF(ISBLANK('Prediction Log'!$N663), "",'Prediction Log'!$O663-'Prediction Log'!$N663)</f>
        <v/>
      </c>
      <c r="Q663" s="55" t="str">
        <f>IF(ISBLANK('Prediction Log'!$N663), "",IF('Prediction Log'!$M663&lt;&gt;'Prediction Log'!$H663, "Y", IF(AND('Prediction Log'!$M663='Prediction Log'!$H663, ABS((-1*'Prediction Log'!$P663))&gt;ABS('Prediction Log'!$D663)), "Y", IF('Prediction Log'!$D663='Prediction Log'!$P663, "PUSH", "N"))))</f>
        <v/>
      </c>
      <c r="R663" s="56" t="str">
        <f>IF(ISBLANK('Prediction Log'!$M663), "",IF('Prediction Log'!$P663&lt;'Prediction Log'!$D663, "Y", IF('Prediction Log'!$P663='Prediction Log'!$D663, "PUSH", "N")))</f>
        <v/>
      </c>
      <c r="S663" s="56" t="str">
        <f>IF(ISBLANK('Prediction Log'!$M663), "",IF('Prediction Log'!$P663&lt;'Prediction Log'!$E663, "Y", IF('Prediction Log'!$P663='Prediction Log'!$E663, "PUSH", "N")))</f>
        <v/>
      </c>
      <c r="T663" s="66" t="str">
        <f>IF(ISBLANK('Prediction Log'!$M663), "",IF('Prediction Log'!$J663='Prediction Log'!$M663, "Y", "N"))</f>
        <v/>
      </c>
      <c r="U663" s="57" t="str">
        <f>IF(ISBLANK('Prediction Log'!$M663),"",IF('Prediction Log'!$M663='Prediction Log'!$H663, "Y", "N"))</f>
        <v/>
      </c>
      <c r="V663" s="52" t="str">
        <f>IF(ISBLANK('Prediction Log'!$M663), "",IF('Prediction Log'!$H663&lt;&gt;'Prediction Log'!$M663, "Y",IF(AND('Prediction Log'!$D663&gt;0, 'Prediction Log'!$P663&gt;'Prediction Log'!$D663), "Y", IF(AND('Prediction Log'!$D663&lt;0, 'Prediction Log'!$P663&lt;'Prediction Log'!$D663), "Y", IF('Prediction Log'!$P663='Prediction Log'!$D663, "PUSH", "N")))))</f>
        <v/>
      </c>
      <c r="W663" s="53" t="str">
        <f>IF(ISBLANK('Prediction Log'!$M663), "",IF(AND('Prediction Log'!$U663="Y", 'Prediction Log'!$V663="Y"), "Y", "N"))</f>
        <v/>
      </c>
      <c r="X663" s="54" t="str">
        <f>IF(ISBLANK('Prediction Log'!$M663),"",IF('Prediction Log'!$M663='Prediction Log'!$I663, "Y", "N"))</f>
        <v/>
      </c>
      <c r="Y663" s="54" t="str">
        <f>IF(ISBLANK('Prediction Log'!$M663), "", IF('Prediction Log'!$Z663="N", "N", "Y"))</f>
        <v/>
      </c>
      <c r="Z663" s="54" t="str">
        <f>IF(ISBLANK('Prediction Log'!$M663), "",IF('Prediction Log'!$I663&lt;&gt;'Prediction Log'!$M663, "Y",IF(AND('Prediction Log'!$E663&gt;0, 'Prediction Log'!$P663&gt;'Prediction Log'!$E663), "Y", IF(AND('Prediction Log'!$E663&lt;0, 'Prediction Log'!$P663&lt;'Prediction Log'!$E663), "Y", IF('Prediction Log'!$P663='Prediction Log'!$E663, "PUSH", "N")))))</f>
        <v/>
      </c>
      <c r="AA663" s="54" t="str">
        <f>IF(ISBLANK('Prediction Log'!$M663), "",IF(AND('Prediction Log'!$X663="Y", 'Prediction Log'!$Z663="Y"), "Y", "N"))</f>
        <v/>
      </c>
      <c r="AB663" s="53" t="str">
        <f>IF(ISBLANK('Prediction Log'!$M663), "",IF('Prediction Log'!$D663&gt;0, 'Prediction Log'!$P663-'Prediction Log'!$D663, IF('Prediction Log'!$D663&lt;0, -'Prediction Log'!$P663+'Prediction Log'!$D663, "NA")))</f>
        <v/>
      </c>
      <c r="AC663" s="53" t="str">
        <f>IF(ISBLANK('Prediction Log'!$M663), "",ABS('Prediction Log'!$AB663))</f>
        <v/>
      </c>
      <c r="AD663" s="54" t="str">
        <f>IF(ISBLANK('Prediction Log'!$M663), "",IF('Prediction Log'!$E663&gt;0, 'Prediction Log'!$P663-'Prediction Log'!$E663, IF('Prediction Log'!$E663&lt;0, -'Prediction Log'!$P663+'Prediction Log'!$E663, "NA")))</f>
        <v/>
      </c>
      <c r="AE663" s="54" t="str">
        <f>IF(ISBLANK('Prediction Log'!$M663), "",ABS('Prediction Log'!$AD663))</f>
        <v/>
      </c>
    </row>
    <row r="664" spans="1:31" x14ac:dyDescent="0.45">
      <c r="A664" t="str">
        <f>IF(ISBLANK(Games!$B664), "",Games!A664)</f>
        <v/>
      </c>
      <c r="B664" t="str">
        <f>IF(ISBLANK(Games!$B664), "",Games!B664)</f>
        <v/>
      </c>
      <c r="C664" t="str">
        <f>IF(ISBLANK(Games!$B664), "",Games!C664)</f>
        <v/>
      </c>
      <c r="D664" t="str">
        <f>IF(ISBLANK(Games!$B664), "",Games!D664)</f>
        <v/>
      </c>
      <c r="E664" t="str">
        <f>IF(ISBLANK(Games!$B664), "",Games!E664)</f>
        <v/>
      </c>
      <c r="F664" s="30">
        <f>'Calc - Win Probability'!N664</f>
        <v>0</v>
      </c>
      <c r="G664" s="28">
        <f>Games!H664</f>
        <v>0</v>
      </c>
      <c r="H664" s="64" t="str">
        <f>IF(ISBLANK(Games!B664), "", IF('Prediction Log'!$D664&lt;0, 'Prediction Log'!$B664, 'Prediction Log'!$C664))</f>
        <v/>
      </c>
      <c r="I664" s="60" t="str">
        <f>IF(ISBLANK(Games!$B664), "",Games!F664)</f>
        <v/>
      </c>
      <c r="J664" s="60" t="str">
        <f>IF('Prediction Log'!$F664&gt;0.5, 'Prediction Log'!$B664, IF('Prediction Log'!$F664&lt;0.5, 'Prediction Log'!$C664, "PICK"))</f>
        <v/>
      </c>
      <c r="K664" s="62" t="str">
        <f>IF(ISBLANK(Games!B664), "",IF('Prediction Log'!$J664='Prediction Log'!$B664, 'Prediction Log'!$F664, 1-'Prediction Log'!$F664))</f>
        <v/>
      </c>
      <c r="L664" s="28" t="str">
        <f>IF(ISBLANK(Games!$B664), "",Games!I664)</f>
        <v/>
      </c>
      <c r="P664" s="48" t="str">
        <f>IF(ISBLANK('Prediction Log'!$N664), "",'Prediction Log'!$O664-'Prediction Log'!$N664)</f>
        <v/>
      </c>
      <c r="Q664" s="55" t="str">
        <f>IF(ISBLANK('Prediction Log'!$N664), "",IF('Prediction Log'!$M664&lt;&gt;'Prediction Log'!$H664, "Y", IF(AND('Prediction Log'!$M664='Prediction Log'!$H664, ABS((-1*'Prediction Log'!$P664))&gt;ABS('Prediction Log'!$D664)), "Y", IF('Prediction Log'!$D664='Prediction Log'!$P664, "PUSH", "N"))))</f>
        <v/>
      </c>
      <c r="R664" s="56" t="str">
        <f>IF(ISBLANK('Prediction Log'!$M664), "",IF('Prediction Log'!$P664&lt;'Prediction Log'!$D664, "Y", IF('Prediction Log'!$P664='Prediction Log'!$D664, "PUSH", "N")))</f>
        <v/>
      </c>
      <c r="S664" s="56" t="str">
        <f>IF(ISBLANK('Prediction Log'!$M664), "",IF('Prediction Log'!$P664&lt;'Prediction Log'!$E664, "Y", IF('Prediction Log'!$P664='Prediction Log'!$E664, "PUSH", "N")))</f>
        <v/>
      </c>
      <c r="T664" s="66" t="str">
        <f>IF(ISBLANK('Prediction Log'!$M664), "",IF('Prediction Log'!$J664='Prediction Log'!$M664, "Y", "N"))</f>
        <v/>
      </c>
      <c r="U664" s="57" t="str">
        <f>IF(ISBLANK('Prediction Log'!$M664),"",IF('Prediction Log'!$M664='Prediction Log'!$H664, "Y", "N"))</f>
        <v/>
      </c>
      <c r="V664" s="52" t="str">
        <f>IF(ISBLANK('Prediction Log'!$M664), "",IF('Prediction Log'!$H664&lt;&gt;'Prediction Log'!$M664, "Y",IF(AND('Prediction Log'!$D664&gt;0, 'Prediction Log'!$P664&gt;'Prediction Log'!$D664), "Y", IF(AND('Prediction Log'!$D664&lt;0, 'Prediction Log'!$P664&lt;'Prediction Log'!$D664), "Y", IF('Prediction Log'!$P664='Prediction Log'!$D664, "PUSH", "N")))))</f>
        <v/>
      </c>
      <c r="W664" s="53" t="str">
        <f>IF(ISBLANK('Prediction Log'!$M664), "",IF(AND('Prediction Log'!$U664="Y", 'Prediction Log'!$V664="Y"), "Y", "N"))</f>
        <v/>
      </c>
      <c r="X664" s="54" t="str">
        <f>IF(ISBLANK('Prediction Log'!$M664),"",IF('Prediction Log'!$M664='Prediction Log'!$I664, "Y", "N"))</f>
        <v/>
      </c>
      <c r="Y664" s="54" t="str">
        <f>IF(ISBLANK('Prediction Log'!$M664), "", IF('Prediction Log'!$Z664="N", "N", "Y"))</f>
        <v/>
      </c>
      <c r="Z664" s="54" t="str">
        <f>IF(ISBLANK('Prediction Log'!$M664), "",IF('Prediction Log'!$I664&lt;&gt;'Prediction Log'!$M664, "Y",IF(AND('Prediction Log'!$E664&gt;0, 'Prediction Log'!$P664&gt;'Prediction Log'!$E664), "Y", IF(AND('Prediction Log'!$E664&lt;0, 'Prediction Log'!$P664&lt;'Prediction Log'!$E664), "Y", IF('Prediction Log'!$P664='Prediction Log'!$E664, "PUSH", "N")))))</f>
        <v/>
      </c>
      <c r="AA664" s="54" t="str">
        <f>IF(ISBLANK('Prediction Log'!$M664), "",IF(AND('Prediction Log'!$X664="Y", 'Prediction Log'!$Z664="Y"), "Y", "N"))</f>
        <v/>
      </c>
      <c r="AB664" s="53" t="str">
        <f>IF(ISBLANK('Prediction Log'!$M664), "",IF('Prediction Log'!$D664&gt;0, 'Prediction Log'!$P664-'Prediction Log'!$D664, IF('Prediction Log'!$D664&lt;0, -'Prediction Log'!$P664+'Prediction Log'!$D664, "NA")))</f>
        <v/>
      </c>
      <c r="AC664" s="53" t="str">
        <f>IF(ISBLANK('Prediction Log'!$M664), "",ABS('Prediction Log'!$AB664))</f>
        <v/>
      </c>
      <c r="AD664" s="54" t="str">
        <f>IF(ISBLANK('Prediction Log'!$M664), "",IF('Prediction Log'!$E664&gt;0, 'Prediction Log'!$P664-'Prediction Log'!$E664, IF('Prediction Log'!$E664&lt;0, -'Prediction Log'!$P664+'Prediction Log'!$E664, "NA")))</f>
        <v/>
      </c>
      <c r="AE664" s="54" t="str">
        <f>IF(ISBLANK('Prediction Log'!$M664), "",ABS('Prediction Log'!$AD664))</f>
        <v/>
      </c>
    </row>
    <row r="665" spans="1:31" x14ac:dyDescent="0.45">
      <c r="A665" t="str">
        <f>IF(ISBLANK(Games!$B665), "",Games!A665)</f>
        <v/>
      </c>
      <c r="B665" t="str">
        <f>IF(ISBLANK(Games!$B665), "",Games!B665)</f>
        <v/>
      </c>
      <c r="C665" t="str">
        <f>IF(ISBLANK(Games!$B665), "",Games!C665)</f>
        <v/>
      </c>
      <c r="D665" t="str">
        <f>IF(ISBLANK(Games!$B665), "",Games!D665)</f>
        <v/>
      </c>
      <c r="E665" t="str">
        <f>IF(ISBLANK(Games!$B665), "",Games!E665)</f>
        <v/>
      </c>
      <c r="F665" s="30">
        <f>'Calc - Win Probability'!N665</f>
        <v>0</v>
      </c>
      <c r="G665" s="28">
        <f>Games!H665</f>
        <v>0</v>
      </c>
      <c r="H665" s="64" t="str">
        <f>IF(ISBLANK(Games!B665), "", IF('Prediction Log'!$D665&lt;0, 'Prediction Log'!$B665, 'Prediction Log'!$C665))</f>
        <v/>
      </c>
      <c r="I665" s="60" t="str">
        <f>IF(ISBLANK(Games!$B665), "",Games!F665)</f>
        <v/>
      </c>
      <c r="J665" s="60" t="str">
        <f>IF('Prediction Log'!$F665&gt;0.5, 'Prediction Log'!$B665, IF('Prediction Log'!$F665&lt;0.5, 'Prediction Log'!$C665, "PICK"))</f>
        <v/>
      </c>
      <c r="K665" s="62" t="str">
        <f>IF(ISBLANK(Games!B665), "",IF('Prediction Log'!$J665='Prediction Log'!$B665, 'Prediction Log'!$F665, 1-'Prediction Log'!$F665))</f>
        <v/>
      </c>
      <c r="L665" s="28" t="str">
        <f>IF(ISBLANK(Games!$B665), "",Games!I665)</f>
        <v/>
      </c>
      <c r="P665" s="48" t="str">
        <f>IF(ISBLANK('Prediction Log'!$N665), "",'Prediction Log'!$O665-'Prediction Log'!$N665)</f>
        <v/>
      </c>
      <c r="Q665" s="55" t="str">
        <f>IF(ISBLANK('Prediction Log'!$N665), "",IF('Prediction Log'!$M665&lt;&gt;'Prediction Log'!$H665, "Y", IF(AND('Prediction Log'!$M665='Prediction Log'!$H665, ABS((-1*'Prediction Log'!$P665))&gt;ABS('Prediction Log'!$D665)), "Y", IF('Prediction Log'!$D665='Prediction Log'!$P665, "PUSH", "N"))))</f>
        <v/>
      </c>
      <c r="R665" s="56" t="str">
        <f>IF(ISBLANK('Prediction Log'!$M665), "",IF('Prediction Log'!$P665&lt;'Prediction Log'!$D665, "Y", IF('Prediction Log'!$P665='Prediction Log'!$D665, "PUSH", "N")))</f>
        <v/>
      </c>
      <c r="S665" s="56" t="str">
        <f>IF(ISBLANK('Prediction Log'!$M665), "",IF('Prediction Log'!$P665&lt;'Prediction Log'!$E665, "Y", IF('Prediction Log'!$P665='Prediction Log'!$E665, "PUSH", "N")))</f>
        <v/>
      </c>
      <c r="T665" s="66" t="str">
        <f>IF(ISBLANK('Prediction Log'!$M665), "",IF('Prediction Log'!$J665='Prediction Log'!$M665, "Y", "N"))</f>
        <v/>
      </c>
      <c r="U665" s="57" t="str">
        <f>IF(ISBLANK('Prediction Log'!$M665),"",IF('Prediction Log'!$M665='Prediction Log'!$H665, "Y", "N"))</f>
        <v/>
      </c>
      <c r="V665" s="52" t="str">
        <f>IF(ISBLANK('Prediction Log'!$M665), "",IF('Prediction Log'!$H665&lt;&gt;'Prediction Log'!$M665, "Y",IF(AND('Prediction Log'!$D665&gt;0, 'Prediction Log'!$P665&gt;'Prediction Log'!$D665), "Y", IF(AND('Prediction Log'!$D665&lt;0, 'Prediction Log'!$P665&lt;'Prediction Log'!$D665), "Y", IF('Prediction Log'!$P665='Prediction Log'!$D665, "PUSH", "N")))))</f>
        <v/>
      </c>
      <c r="W665" s="53" t="str">
        <f>IF(ISBLANK('Prediction Log'!$M665), "",IF(AND('Prediction Log'!$U665="Y", 'Prediction Log'!$V665="Y"), "Y", "N"))</f>
        <v/>
      </c>
      <c r="X665" s="54" t="str">
        <f>IF(ISBLANK('Prediction Log'!$M665),"",IF('Prediction Log'!$M665='Prediction Log'!$I665, "Y", "N"))</f>
        <v/>
      </c>
      <c r="Y665" s="54" t="str">
        <f>IF(ISBLANK('Prediction Log'!$M665), "", IF('Prediction Log'!$Z665="N", "N", "Y"))</f>
        <v/>
      </c>
      <c r="Z665" s="54" t="str">
        <f>IF(ISBLANK('Prediction Log'!$M665), "",IF('Prediction Log'!$I665&lt;&gt;'Prediction Log'!$M665, "Y",IF(AND('Prediction Log'!$E665&gt;0, 'Prediction Log'!$P665&gt;'Prediction Log'!$E665), "Y", IF(AND('Prediction Log'!$E665&lt;0, 'Prediction Log'!$P665&lt;'Prediction Log'!$E665), "Y", IF('Prediction Log'!$P665='Prediction Log'!$E665, "PUSH", "N")))))</f>
        <v/>
      </c>
      <c r="AA665" s="54" t="str">
        <f>IF(ISBLANK('Prediction Log'!$M665), "",IF(AND('Prediction Log'!$X665="Y", 'Prediction Log'!$Z665="Y"), "Y", "N"))</f>
        <v/>
      </c>
      <c r="AB665" s="53" t="str">
        <f>IF(ISBLANK('Prediction Log'!$M665), "",IF('Prediction Log'!$D665&gt;0, 'Prediction Log'!$P665-'Prediction Log'!$D665, IF('Prediction Log'!$D665&lt;0, -'Prediction Log'!$P665+'Prediction Log'!$D665, "NA")))</f>
        <v/>
      </c>
      <c r="AC665" s="53" t="str">
        <f>IF(ISBLANK('Prediction Log'!$M665), "",ABS('Prediction Log'!$AB665))</f>
        <v/>
      </c>
      <c r="AD665" s="54" t="str">
        <f>IF(ISBLANK('Prediction Log'!$M665), "",IF('Prediction Log'!$E665&gt;0, 'Prediction Log'!$P665-'Prediction Log'!$E665, IF('Prediction Log'!$E665&lt;0, -'Prediction Log'!$P665+'Prediction Log'!$E665, "NA")))</f>
        <v/>
      </c>
      <c r="AE665" s="54" t="str">
        <f>IF(ISBLANK('Prediction Log'!$M665), "",ABS('Prediction Log'!$AD665))</f>
        <v/>
      </c>
    </row>
    <row r="666" spans="1:31" x14ac:dyDescent="0.45">
      <c r="A666" t="str">
        <f>IF(ISBLANK(Games!$B666), "",Games!A666)</f>
        <v/>
      </c>
      <c r="B666" t="str">
        <f>IF(ISBLANK(Games!$B666), "",Games!B666)</f>
        <v/>
      </c>
      <c r="C666" t="str">
        <f>IF(ISBLANK(Games!$B666), "",Games!C666)</f>
        <v/>
      </c>
      <c r="D666" t="str">
        <f>IF(ISBLANK(Games!$B666), "",Games!D666)</f>
        <v/>
      </c>
      <c r="E666" t="str">
        <f>IF(ISBLANK(Games!$B666), "",Games!E666)</f>
        <v/>
      </c>
      <c r="F666" s="30">
        <f>'Calc - Win Probability'!N666</f>
        <v>0</v>
      </c>
      <c r="G666" s="28">
        <f>Games!H666</f>
        <v>0</v>
      </c>
      <c r="H666" s="64" t="str">
        <f>IF(ISBLANK(Games!B666), "", IF('Prediction Log'!$D666&lt;0, 'Prediction Log'!$B666, 'Prediction Log'!$C666))</f>
        <v/>
      </c>
      <c r="I666" s="60" t="str">
        <f>IF(ISBLANK(Games!$B666), "",Games!F666)</f>
        <v/>
      </c>
      <c r="J666" s="60" t="str">
        <f>IF('Prediction Log'!$F666&gt;0.5, 'Prediction Log'!$B666, IF('Prediction Log'!$F666&lt;0.5, 'Prediction Log'!$C666, "PICK"))</f>
        <v/>
      </c>
      <c r="K666" s="62" t="str">
        <f>IF(ISBLANK(Games!B666), "",IF('Prediction Log'!$J666='Prediction Log'!$B666, 'Prediction Log'!$F666, 1-'Prediction Log'!$F666))</f>
        <v/>
      </c>
      <c r="L666" s="28" t="str">
        <f>IF(ISBLANK(Games!$B666), "",Games!I666)</f>
        <v/>
      </c>
      <c r="P666" s="48" t="str">
        <f>IF(ISBLANK('Prediction Log'!$N666), "",'Prediction Log'!$O666-'Prediction Log'!$N666)</f>
        <v/>
      </c>
      <c r="Q666" s="55" t="str">
        <f>IF(ISBLANK('Prediction Log'!$N666), "",IF('Prediction Log'!$M666&lt;&gt;'Prediction Log'!$H666, "Y", IF(AND('Prediction Log'!$M666='Prediction Log'!$H666, ABS((-1*'Prediction Log'!$P666))&gt;ABS('Prediction Log'!$D666)), "Y", IF('Prediction Log'!$D666='Prediction Log'!$P666, "PUSH", "N"))))</f>
        <v/>
      </c>
      <c r="R666" s="56" t="str">
        <f>IF(ISBLANK('Prediction Log'!$M666), "",IF('Prediction Log'!$P666&lt;'Prediction Log'!$D666, "Y", IF('Prediction Log'!$P666='Prediction Log'!$D666, "PUSH", "N")))</f>
        <v/>
      </c>
      <c r="S666" s="56" t="str">
        <f>IF(ISBLANK('Prediction Log'!$M666), "",IF('Prediction Log'!$P666&lt;'Prediction Log'!$E666, "Y", IF('Prediction Log'!$P666='Prediction Log'!$E666, "PUSH", "N")))</f>
        <v/>
      </c>
      <c r="T666" s="66" t="str">
        <f>IF(ISBLANK('Prediction Log'!$M666), "",IF('Prediction Log'!$J666='Prediction Log'!$M666, "Y", "N"))</f>
        <v/>
      </c>
      <c r="U666" s="57" t="str">
        <f>IF(ISBLANK('Prediction Log'!$M666),"",IF('Prediction Log'!$M666='Prediction Log'!$H666, "Y", "N"))</f>
        <v/>
      </c>
      <c r="V666" s="52" t="str">
        <f>IF(ISBLANK('Prediction Log'!$M666), "",IF('Prediction Log'!$H666&lt;&gt;'Prediction Log'!$M666, "Y",IF(AND('Prediction Log'!$D666&gt;0, 'Prediction Log'!$P666&gt;'Prediction Log'!$D666), "Y", IF(AND('Prediction Log'!$D666&lt;0, 'Prediction Log'!$P666&lt;'Prediction Log'!$D666), "Y", IF('Prediction Log'!$P666='Prediction Log'!$D666, "PUSH", "N")))))</f>
        <v/>
      </c>
      <c r="W666" s="53" t="str">
        <f>IF(ISBLANK('Prediction Log'!$M666), "",IF(AND('Prediction Log'!$U666="Y", 'Prediction Log'!$V666="Y"), "Y", "N"))</f>
        <v/>
      </c>
      <c r="X666" s="54" t="str">
        <f>IF(ISBLANK('Prediction Log'!$M666),"",IF('Prediction Log'!$M666='Prediction Log'!$I666, "Y", "N"))</f>
        <v/>
      </c>
      <c r="Y666" s="54" t="str">
        <f>IF(ISBLANK('Prediction Log'!$M666), "", IF('Prediction Log'!$Z666="N", "N", "Y"))</f>
        <v/>
      </c>
      <c r="Z666" s="54" t="str">
        <f>IF(ISBLANK('Prediction Log'!$M666), "",IF('Prediction Log'!$I666&lt;&gt;'Prediction Log'!$M666, "Y",IF(AND('Prediction Log'!$E666&gt;0, 'Prediction Log'!$P666&gt;'Prediction Log'!$E666), "Y", IF(AND('Prediction Log'!$E666&lt;0, 'Prediction Log'!$P666&lt;'Prediction Log'!$E666), "Y", IF('Prediction Log'!$P666='Prediction Log'!$E666, "PUSH", "N")))))</f>
        <v/>
      </c>
      <c r="AA666" s="54" t="str">
        <f>IF(ISBLANK('Prediction Log'!$M666), "",IF(AND('Prediction Log'!$X666="Y", 'Prediction Log'!$Z666="Y"), "Y", "N"))</f>
        <v/>
      </c>
      <c r="AB666" s="53" t="str">
        <f>IF(ISBLANK('Prediction Log'!$M666), "",IF('Prediction Log'!$D666&gt;0, 'Prediction Log'!$P666-'Prediction Log'!$D666, IF('Prediction Log'!$D666&lt;0, -'Prediction Log'!$P666+'Prediction Log'!$D666, "NA")))</f>
        <v/>
      </c>
      <c r="AC666" s="53" t="str">
        <f>IF(ISBLANK('Prediction Log'!$M666), "",ABS('Prediction Log'!$AB666))</f>
        <v/>
      </c>
      <c r="AD666" s="54" t="str">
        <f>IF(ISBLANK('Prediction Log'!$M666), "",IF('Prediction Log'!$E666&gt;0, 'Prediction Log'!$P666-'Prediction Log'!$E666, IF('Prediction Log'!$E666&lt;0, -'Prediction Log'!$P666+'Prediction Log'!$E666, "NA")))</f>
        <v/>
      </c>
      <c r="AE666" s="54" t="str">
        <f>IF(ISBLANK('Prediction Log'!$M666), "",ABS('Prediction Log'!$AD666))</f>
        <v/>
      </c>
    </row>
    <row r="667" spans="1:31" x14ac:dyDescent="0.45">
      <c r="A667" t="str">
        <f>IF(ISBLANK(Games!$B667), "",Games!A667)</f>
        <v/>
      </c>
      <c r="B667" t="str">
        <f>IF(ISBLANK(Games!$B667), "",Games!B667)</f>
        <v/>
      </c>
      <c r="C667" t="str">
        <f>IF(ISBLANK(Games!$B667), "",Games!C667)</f>
        <v/>
      </c>
      <c r="D667" t="str">
        <f>IF(ISBLANK(Games!$B667), "",Games!D667)</f>
        <v/>
      </c>
      <c r="E667" t="str">
        <f>IF(ISBLANK(Games!$B667), "",Games!E667)</f>
        <v/>
      </c>
      <c r="F667" s="30">
        <f>'Calc - Win Probability'!N667</f>
        <v>0</v>
      </c>
      <c r="G667" s="28">
        <f>Games!H667</f>
        <v>0</v>
      </c>
      <c r="H667" s="64" t="str">
        <f>IF(ISBLANK(Games!B667), "", IF('Prediction Log'!$D667&lt;0, 'Prediction Log'!$B667, 'Prediction Log'!$C667))</f>
        <v/>
      </c>
      <c r="I667" s="60" t="str">
        <f>IF(ISBLANK(Games!$B667), "",Games!F667)</f>
        <v/>
      </c>
      <c r="J667" s="60" t="str">
        <f>IF('Prediction Log'!$F667&gt;0.5, 'Prediction Log'!$B667, IF('Prediction Log'!$F667&lt;0.5, 'Prediction Log'!$C667, "PICK"))</f>
        <v/>
      </c>
      <c r="K667" s="62" t="str">
        <f>IF(ISBLANK(Games!B667), "",IF('Prediction Log'!$J667='Prediction Log'!$B667, 'Prediction Log'!$F667, 1-'Prediction Log'!$F667))</f>
        <v/>
      </c>
      <c r="L667" s="28" t="str">
        <f>IF(ISBLANK(Games!$B667), "",Games!I667)</f>
        <v/>
      </c>
      <c r="P667" s="48" t="str">
        <f>IF(ISBLANK('Prediction Log'!$N667), "",'Prediction Log'!$O667-'Prediction Log'!$N667)</f>
        <v/>
      </c>
      <c r="Q667" s="55" t="str">
        <f>IF(ISBLANK('Prediction Log'!$N667), "",IF('Prediction Log'!$M667&lt;&gt;'Prediction Log'!$H667, "Y", IF(AND('Prediction Log'!$M667='Prediction Log'!$H667, ABS((-1*'Prediction Log'!$P667))&gt;ABS('Prediction Log'!$D667)), "Y", IF('Prediction Log'!$D667='Prediction Log'!$P667, "PUSH", "N"))))</f>
        <v/>
      </c>
      <c r="R667" s="56" t="str">
        <f>IF(ISBLANK('Prediction Log'!$M667), "",IF('Prediction Log'!$P667&lt;'Prediction Log'!$D667, "Y", IF('Prediction Log'!$P667='Prediction Log'!$D667, "PUSH", "N")))</f>
        <v/>
      </c>
      <c r="S667" s="56" t="str">
        <f>IF(ISBLANK('Prediction Log'!$M667), "",IF('Prediction Log'!$P667&lt;'Prediction Log'!$E667, "Y", IF('Prediction Log'!$P667='Prediction Log'!$E667, "PUSH", "N")))</f>
        <v/>
      </c>
      <c r="T667" s="66" t="str">
        <f>IF(ISBLANK('Prediction Log'!$M667), "",IF('Prediction Log'!$J667='Prediction Log'!$M667, "Y", "N"))</f>
        <v/>
      </c>
      <c r="U667" s="57" t="str">
        <f>IF(ISBLANK('Prediction Log'!$M667),"",IF('Prediction Log'!$M667='Prediction Log'!$H667, "Y", "N"))</f>
        <v/>
      </c>
      <c r="V667" s="52" t="str">
        <f>IF(ISBLANK('Prediction Log'!$M667), "",IF('Prediction Log'!$H667&lt;&gt;'Prediction Log'!$M667, "Y",IF(AND('Prediction Log'!$D667&gt;0, 'Prediction Log'!$P667&gt;'Prediction Log'!$D667), "Y", IF(AND('Prediction Log'!$D667&lt;0, 'Prediction Log'!$P667&lt;'Prediction Log'!$D667), "Y", IF('Prediction Log'!$P667='Prediction Log'!$D667, "PUSH", "N")))))</f>
        <v/>
      </c>
      <c r="W667" s="53" t="str">
        <f>IF(ISBLANK('Prediction Log'!$M667), "",IF(AND('Prediction Log'!$U667="Y", 'Prediction Log'!$V667="Y"), "Y", "N"))</f>
        <v/>
      </c>
      <c r="X667" s="54" t="str">
        <f>IF(ISBLANK('Prediction Log'!$M667),"",IF('Prediction Log'!$M667='Prediction Log'!$I667, "Y", "N"))</f>
        <v/>
      </c>
      <c r="Y667" s="54" t="str">
        <f>IF(ISBLANK('Prediction Log'!$M667), "", IF('Prediction Log'!$Z667="N", "N", "Y"))</f>
        <v/>
      </c>
      <c r="Z667" s="54" t="str">
        <f>IF(ISBLANK('Prediction Log'!$M667), "",IF('Prediction Log'!$I667&lt;&gt;'Prediction Log'!$M667, "Y",IF(AND('Prediction Log'!$E667&gt;0, 'Prediction Log'!$P667&gt;'Prediction Log'!$E667), "Y", IF(AND('Prediction Log'!$E667&lt;0, 'Prediction Log'!$P667&lt;'Prediction Log'!$E667), "Y", IF('Prediction Log'!$P667='Prediction Log'!$E667, "PUSH", "N")))))</f>
        <v/>
      </c>
      <c r="AA667" s="54" t="str">
        <f>IF(ISBLANK('Prediction Log'!$M667), "",IF(AND('Prediction Log'!$X667="Y", 'Prediction Log'!$Z667="Y"), "Y", "N"))</f>
        <v/>
      </c>
      <c r="AB667" s="53" t="str">
        <f>IF(ISBLANK('Prediction Log'!$M667), "",IF('Prediction Log'!$D667&gt;0, 'Prediction Log'!$P667-'Prediction Log'!$D667, IF('Prediction Log'!$D667&lt;0, -'Prediction Log'!$P667+'Prediction Log'!$D667, "NA")))</f>
        <v/>
      </c>
      <c r="AC667" s="53" t="str">
        <f>IF(ISBLANK('Prediction Log'!$M667), "",ABS('Prediction Log'!$AB667))</f>
        <v/>
      </c>
      <c r="AD667" s="54" t="str">
        <f>IF(ISBLANK('Prediction Log'!$M667), "",IF('Prediction Log'!$E667&gt;0, 'Prediction Log'!$P667-'Prediction Log'!$E667, IF('Prediction Log'!$E667&lt;0, -'Prediction Log'!$P667+'Prediction Log'!$E667, "NA")))</f>
        <v/>
      </c>
      <c r="AE667" s="54" t="str">
        <f>IF(ISBLANK('Prediction Log'!$M667), "",ABS('Prediction Log'!$AD667))</f>
        <v/>
      </c>
    </row>
    <row r="668" spans="1:31" x14ac:dyDescent="0.45">
      <c r="A668" t="str">
        <f>IF(ISBLANK(Games!$B668), "",Games!A668)</f>
        <v/>
      </c>
      <c r="B668" t="str">
        <f>IF(ISBLANK(Games!$B668), "",Games!B668)</f>
        <v/>
      </c>
      <c r="C668" t="str">
        <f>IF(ISBLANK(Games!$B668), "",Games!C668)</f>
        <v/>
      </c>
      <c r="D668" t="str">
        <f>IF(ISBLANK(Games!$B668), "",Games!D668)</f>
        <v/>
      </c>
      <c r="E668" t="str">
        <f>IF(ISBLANK(Games!$B668), "",Games!E668)</f>
        <v/>
      </c>
      <c r="F668" s="30">
        <f>'Calc - Win Probability'!N668</f>
        <v>0</v>
      </c>
      <c r="G668" s="28">
        <f>Games!H668</f>
        <v>0</v>
      </c>
      <c r="H668" s="64" t="str">
        <f>IF(ISBLANK(Games!B668), "", IF('Prediction Log'!$D668&lt;0, 'Prediction Log'!$B668, 'Prediction Log'!$C668))</f>
        <v/>
      </c>
      <c r="I668" s="60" t="str">
        <f>IF(ISBLANK(Games!$B668), "",Games!F668)</f>
        <v/>
      </c>
      <c r="J668" s="60" t="str">
        <f>IF('Prediction Log'!$F668&gt;0.5, 'Prediction Log'!$B668, IF('Prediction Log'!$F668&lt;0.5, 'Prediction Log'!$C668, "PICK"))</f>
        <v/>
      </c>
      <c r="K668" s="62" t="str">
        <f>IF(ISBLANK(Games!B668), "",IF('Prediction Log'!$J668='Prediction Log'!$B668, 'Prediction Log'!$F668, 1-'Prediction Log'!$F668))</f>
        <v/>
      </c>
      <c r="L668" s="28" t="str">
        <f>IF(ISBLANK(Games!$B668), "",Games!I668)</f>
        <v/>
      </c>
      <c r="P668" s="48" t="str">
        <f>IF(ISBLANK('Prediction Log'!$N668), "",'Prediction Log'!$O668-'Prediction Log'!$N668)</f>
        <v/>
      </c>
      <c r="Q668" s="55" t="str">
        <f>IF(ISBLANK('Prediction Log'!$N668), "",IF('Prediction Log'!$M668&lt;&gt;'Prediction Log'!$H668, "Y", IF(AND('Prediction Log'!$M668='Prediction Log'!$H668, ABS((-1*'Prediction Log'!$P668))&gt;ABS('Prediction Log'!$D668)), "Y", IF('Prediction Log'!$D668='Prediction Log'!$P668, "PUSH", "N"))))</f>
        <v/>
      </c>
      <c r="R668" s="56" t="str">
        <f>IF(ISBLANK('Prediction Log'!$M668), "",IF('Prediction Log'!$P668&lt;'Prediction Log'!$D668, "Y", IF('Prediction Log'!$P668='Prediction Log'!$D668, "PUSH", "N")))</f>
        <v/>
      </c>
      <c r="S668" s="56" t="str">
        <f>IF(ISBLANK('Prediction Log'!$M668), "",IF('Prediction Log'!$P668&lt;'Prediction Log'!$E668, "Y", IF('Prediction Log'!$P668='Prediction Log'!$E668, "PUSH", "N")))</f>
        <v/>
      </c>
      <c r="T668" s="66" t="str">
        <f>IF(ISBLANK('Prediction Log'!$M668), "",IF('Prediction Log'!$J668='Prediction Log'!$M668, "Y", "N"))</f>
        <v/>
      </c>
      <c r="U668" s="57" t="str">
        <f>IF(ISBLANK('Prediction Log'!$M668),"",IF('Prediction Log'!$M668='Prediction Log'!$H668, "Y", "N"))</f>
        <v/>
      </c>
      <c r="V668" s="52" t="str">
        <f>IF(ISBLANK('Prediction Log'!$M668), "",IF('Prediction Log'!$H668&lt;&gt;'Prediction Log'!$M668, "Y",IF(AND('Prediction Log'!$D668&gt;0, 'Prediction Log'!$P668&gt;'Prediction Log'!$D668), "Y", IF(AND('Prediction Log'!$D668&lt;0, 'Prediction Log'!$P668&lt;'Prediction Log'!$D668), "Y", IF('Prediction Log'!$P668='Prediction Log'!$D668, "PUSH", "N")))))</f>
        <v/>
      </c>
      <c r="W668" s="53" t="str">
        <f>IF(ISBLANK('Prediction Log'!$M668), "",IF(AND('Prediction Log'!$U668="Y", 'Prediction Log'!$V668="Y"), "Y", "N"))</f>
        <v/>
      </c>
      <c r="X668" s="54" t="str">
        <f>IF(ISBLANK('Prediction Log'!$M668),"",IF('Prediction Log'!$M668='Prediction Log'!$I668, "Y", "N"))</f>
        <v/>
      </c>
      <c r="Y668" s="54" t="str">
        <f>IF(ISBLANK('Prediction Log'!$M668), "", IF('Prediction Log'!$Z668="N", "N", "Y"))</f>
        <v/>
      </c>
      <c r="Z668" s="54" t="str">
        <f>IF(ISBLANK('Prediction Log'!$M668), "",IF('Prediction Log'!$I668&lt;&gt;'Prediction Log'!$M668, "Y",IF(AND('Prediction Log'!$E668&gt;0, 'Prediction Log'!$P668&gt;'Prediction Log'!$E668), "Y", IF(AND('Prediction Log'!$E668&lt;0, 'Prediction Log'!$P668&lt;'Prediction Log'!$E668), "Y", IF('Prediction Log'!$P668='Prediction Log'!$E668, "PUSH", "N")))))</f>
        <v/>
      </c>
      <c r="AA668" s="54" t="str">
        <f>IF(ISBLANK('Prediction Log'!$M668), "",IF(AND('Prediction Log'!$X668="Y", 'Prediction Log'!$Z668="Y"), "Y", "N"))</f>
        <v/>
      </c>
      <c r="AB668" s="53" t="str">
        <f>IF(ISBLANK('Prediction Log'!$M668), "",IF('Prediction Log'!$D668&gt;0, 'Prediction Log'!$P668-'Prediction Log'!$D668, IF('Prediction Log'!$D668&lt;0, -'Prediction Log'!$P668+'Prediction Log'!$D668, "NA")))</f>
        <v/>
      </c>
      <c r="AC668" s="53" t="str">
        <f>IF(ISBLANK('Prediction Log'!$M668), "",ABS('Prediction Log'!$AB668))</f>
        <v/>
      </c>
      <c r="AD668" s="54" t="str">
        <f>IF(ISBLANK('Prediction Log'!$M668), "",IF('Prediction Log'!$E668&gt;0, 'Prediction Log'!$P668-'Prediction Log'!$E668, IF('Prediction Log'!$E668&lt;0, -'Prediction Log'!$P668+'Prediction Log'!$E668, "NA")))</f>
        <v/>
      </c>
      <c r="AE668" s="54" t="str">
        <f>IF(ISBLANK('Prediction Log'!$M668), "",ABS('Prediction Log'!$AD668))</f>
        <v/>
      </c>
    </row>
    <row r="669" spans="1:31" x14ac:dyDescent="0.45">
      <c r="A669" t="str">
        <f>IF(ISBLANK(Games!$B669), "",Games!A669)</f>
        <v/>
      </c>
      <c r="B669" t="str">
        <f>IF(ISBLANK(Games!$B669), "",Games!B669)</f>
        <v/>
      </c>
      <c r="C669" t="str">
        <f>IF(ISBLANK(Games!$B669), "",Games!C669)</f>
        <v/>
      </c>
      <c r="D669" t="str">
        <f>IF(ISBLANK(Games!$B669), "",Games!D669)</f>
        <v/>
      </c>
      <c r="E669" t="str">
        <f>IF(ISBLANK(Games!$B669), "",Games!E669)</f>
        <v/>
      </c>
      <c r="F669" s="30">
        <f>'Calc - Win Probability'!N669</f>
        <v>0</v>
      </c>
      <c r="G669" s="28">
        <f>Games!H669</f>
        <v>0</v>
      </c>
      <c r="H669" s="64" t="str">
        <f>IF(ISBLANK(Games!B669), "", IF('Prediction Log'!$D669&lt;0, 'Prediction Log'!$B669, 'Prediction Log'!$C669))</f>
        <v/>
      </c>
      <c r="I669" s="60" t="str">
        <f>IF(ISBLANK(Games!$B669), "",Games!F669)</f>
        <v/>
      </c>
      <c r="J669" s="60" t="str">
        <f>IF('Prediction Log'!$F669&gt;0.5, 'Prediction Log'!$B669, IF('Prediction Log'!$F669&lt;0.5, 'Prediction Log'!$C669, "PICK"))</f>
        <v/>
      </c>
      <c r="K669" s="62" t="str">
        <f>IF(ISBLANK(Games!B669), "",IF('Prediction Log'!$J669='Prediction Log'!$B669, 'Prediction Log'!$F669, 1-'Prediction Log'!$F669))</f>
        <v/>
      </c>
      <c r="L669" s="28" t="str">
        <f>IF(ISBLANK(Games!$B669), "",Games!I669)</f>
        <v/>
      </c>
      <c r="P669" s="48" t="str">
        <f>IF(ISBLANK('Prediction Log'!$N669), "",'Prediction Log'!$O669-'Prediction Log'!$N669)</f>
        <v/>
      </c>
      <c r="Q669" s="55" t="str">
        <f>IF(ISBLANK('Prediction Log'!$N669), "",IF('Prediction Log'!$M669&lt;&gt;'Prediction Log'!$H669, "Y", IF(AND('Prediction Log'!$M669='Prediction Log'!$H669, ABS((-1*'Prediction Log'!$P669))&gt;ABS('Prediction Log'!$D669)), "Y", IF('Prediction Log'!$D669='Prediction Log'!$P669, "PUSH", "N"))))</f>
        <v/>
      </c>
      <c r="R669" s="56" t="str">
        <f>IF(ISBLANK('Prediction Log'!$M669), "",IF('Prediction Log'!$P669&lt;'Prediction Log'!$D669, "Y", IF('Prediction Log'!$P669='Prediction Log'!$D669, "PUSH", "N")))</f>
        <v/>
      </c>
      <c r="S669" s="56" t="str">
        <f>IF(ISBLANK('Prediction Log'!$M669), "",IF('Prediction Log'!$P669&lt;'Prediction Log'!$E669, "Y", IF('Prediction Log'!$P669='Prediction Log'!$E669, "PUSH", "N")))</f>
        <v/>
      </c>
      <c r="T669" s="66" t="str">
        <f>IF(ISBLANK('Prediction Log'!$M669), "",IF('Prediction Log'!$J669='Prediction Log'!$M669, "Y", "N"))</f>
        <v/>
      </c>
      <c r="U669" s="57" t="str">
        <f>IF(ISBLANK('Prediction Log'!$M669),"",IF('Prediction Log'!$M669='Prediction Log'!$H669, "Y", "N"))</f>
        <v/>
      </c>
      <c r="V669" s="52" t="str">
        <f>IF(ISBLANK('Prediction Log'!$M669), "",IF('Prediction Log'!$H669&lt;&gt;'Prediction Log'!$M669, "Y",IF(AND('Prediction Log'!$D669&gt;0, 'Prediction Log'!$P669&gt;'Prediction Log'!$D669), "Y", IF(AND('Prediction Log'!$D669&lt;0, 'Prediction Log'!$P669&lt;'Prediction Log'!$D669), "Y", IF('Prediction Log'!$P669='Prediction Log'!$D669, "PUSH", "N")))))</f>
        <v/>
      </c>
      <c r="W669" s="53" t="str">
        <f>IF(ISBLANK('Prediction Log'!$M669), "",IF(AND('Prediction Log'!$U669="Y", 'Prediction Log'!$V669="Y"), "Y", "N"))</f>
        <v/>
      </c>
      <c r="X669" s="54" t="str">
        <f>IF(ISBLANK('Prediction Log'!$M669),"",IF('Prediction Log'!$M669='Prediction Log'!$I669, "Y", "N"))</f>
        <v/>
      </c>
      <c r="Y669" s="54" t="str">
        <f>IF(ISBLANK('Prediction Log'!$M669), "", IF('Prediction Log'!$Z669="N", "N", "Y"))</f>
        <v/>
      </c>
      <c r="Z669" s="54" t="str">
        <f>IF(ISBLANK('Prediction Log'!$M669), "",IF('Prediction Log'!$I669&lt;&gt;'Prediction Log'!$M669, "Y",IF(AND('Prediction Log'!$E669&gt;0, 'Prediction Log'!$P669&gt;'Prediction Log'!$E669), "Y", IF(AND('Prediction Log'!$E669&lt;0, 'Prediction Log'!$P669&lt;'Prediction Log'!$E669), "Y", IF('Prediction Log'!$P669='Prediction Log'!$E669, "PUSH", "N")))))</f>
        <v/>
      </c>
      <c r="AA669" s="54" t="str">
        <f>IF(ISBLANK('Prediction Log'!$M669), "",IF(AND('Prediction Log'!$X669="Y", 'Prediction Log'!$Z669="Y"), "Y", "N"))</f>
        <v/>
      </c>
      <c r="AB669" s="53" t="str">
        <f>IF(ISBLANK('Prediction Log'!$M669), "",IF('Prediction Log'!$D669&gt;0, 'Prediction Log'!$P669-'Prediction Log'!$D669, IF('Prediction Log'!$D669&lt;0, -'Prediction Log'!$P669+'Prediction Log'!$D669, "NA")))</f>
        <v/>
      </c>
      <c r="AC669" s="53" t="str">
        <f>IF(ISBLANK('Prediction Log'!$M669), "",ABS('Prediction Log'!$AB669))</f>
        <v/>
      </c>
      <c r="AD669" s="54" t="str">
        <f>IF(ISBLANK('Prediction Log'!$M669), "",IF('Prediction Log'!$E669&gt;0, 'Prediction Log'!$P669-'Prediction Log'!$E669, IF('Prediction Log'!$E669&lt;0, -'Prediction Log'!$P669+'Prediction Log'!$E669, "NA")))</f>
        <v/>
      </c>
      <c r="AE669" s="54" t="str">
        <f>IF(ISBLANK('Prediction Log'!$M669), "",ABS('Prediction Log'!$AD669))</f>
        <v/>
      </c>
    </row>
    <row r="670" spans="1:31" x14ac:dyDescent="0.45">
      <c r="A670" t="str">
        <f>IF(ISBLANK(Games!$B670), "",Games!A670)</f>
        <v/>
      </c>
      <c r="B670" t="str">
        <f>IF(ISBLANK(Games!$B670), "",Games!B670)</f>
        <v/>
      </c>
      <c r="C670" t="str">
        <f>IF(ISBLANK(Games!$B670), "",Games!C670)</f>
        <v/>
      </c>
      <c r="D670" t="str">
        <f>IF(ISBLANK(Games!$B670), "",Games!D670)</f>
        <v/>
      </c>
      <c r="E670" t="str">
        <f>IF(ISBLANK(Games!$B670), "",Games!E670)</f>
        <v/>
      </c>
      <c r="F670" s="30">
        <f>'Calc - Win Probability'!N670</f>
        <v>0</v>
      </c>
      <c r="G670" s="28">
        <f>Games!H670</f>
        <v>0</v>
      </c>
      <c r="H670" s="64" t="str">
        <f>IF(ISBLANK(Games!B670), "", IF('Prediction Log'!$D670&lt;0, 'Prediction Log'!$B670, 'Prediction Log'!$C670))</f>
        <v/>
      </c>
      <c r="I670" s="60" t="str">
        <f>IF(ISBLANK(Games!$B670), "",Games!F670)</f>
        <v/>
      </c>
      <c r="J670" s="60" t="str">
        <f>IF('Prediction Log'!$F670&gt;0.5, 'Prediction Log'!$B670, IF('Prediction Log'!$F670&lt;0.5, 'Prediction Log'!$C670, "PICK"))</f>
        <v/>
      </c>
      <c r="K670" s="62" t="str">
        <f>IF(ISBLANK(Games!B670), "",IF('Prediction Log'!$J670='Prediction Log'!$B670, 'Prediction Log'!$F670, 1-'Prediction Log'!$F670))</f>
        <v/>
      </c>
      <c r="L670" s="28" t="str">
        <f>IF(ISBLANK(Games!$B670), "",Games!I670)</f>
        <v/>
      </c>
      <c r="P670" s="48" t="str">
        <f>IF(ISBLANK('Prediction Log'!$N670), "",'Prediction Log'!$O670-'Prediction Log'!$N670)</f>
        <v/>
      </c>
      <c r="Q670" s="55" t="str">
        <f>IF(ISBLANK('Prediction Log'!$N670), "",IF('Prediction Log'!$M670&lt;&gt;'Prediction Log'!$H670, "Y", IF(AND('Prediction Log'!$M670='Prediction Log'!$H670, ABS((-1*'Prediction Log'!$P670))&gt;ABS('Prediction Log'!$D670)), "Y", IF('Prediction Log'!$D670='Prediction Log'!$P670, "PUSH", "N"))))</f>
        <v/>
      </c>
      <c r="R670" s="56" t="str">
        <f>IF(ISBLANK('Prediction Log'!$M670), "",IF('Prediction Log'!$P670&lt;'Prediction Log'!$D670, "Y", IF('Prediction Log'!$P670='Prediction Log'!$D670, "PUSH", "N")))</f>
        <v/>
      </c>
      <c r="S670" s="56" t="str">
        <f>IF(ISBLANK('Prediction Log'!$M670), "",IF('Prediction Log'!$P670&lt;'Prediction Log'!$E670, "Y", IF('Prediction Log'!$P670='Prediction Log'!$E670, "PUSH", "N")))</f>
        <v/>
      </c>
      <c r="T670" s="66" t="str">
        <f>IF(ISBLANK('Prediction Log'!$M670), "",IF('Prediction Log'!$J670='Prediction Log'!$M670, "Y", "N"))</f>
        <v/>
      </c>
      <c r="U670" s="57" t="str">
        <f>IF(ISBLANK('Prediction Log'!$M670),"",IF('Prediction Log'!$M670='Prediction Log'!$H670, "Y", "N"))</f>
        <v/>
      </c>
      <c r="V670" s="52" t="str">
        <f>IF(ISBLANK('Prediction Log'!$M670), "",IF('Prediction Log'!$H670&lt;&gt;'Prediction Log'!$M670, "Y",IF(AND('Prediction Log'!$D670&gt;0, 'Prediction Log'!$P670&gt;'Prediction Log'!$D670), "Y", IF(AND('Prediction Log'!$D670&lt;0, 'Prediction Log'!$P670&lt;'Prediction Log'!$D670), "Y", IF('Prediction Log'!$P670='Prediction Log'!$D670, "PUSH", "N")))))</f>
        <v/>
      </c>
      <c r="W670" s="53" t="str">
        <f>IF(ISBLANK('Prediction Log'!$M670), "",IF(AND('Prediction Log'!$U670="Y", 'Prediction Log'!$V670="Y"), "Y", "N"))</f>
        <v/>
      </c>
      <c r="X670" s="54" t="str">
        <f>IF(ISBLANK('Prediction Log'!$M670),"",IF('Prediction Log'!$M670='Prediction Log'!$I670, "Y", "N"))</f>
        <v/>
      </c>
      <c r="Y670" s="54" t="str">
        <f>IF(ISBLANK('Prediction Log'!$M670), "", IF('Prediction Log'!$Z670="N", "N", "Y"))</f>
        <v/>
      </c>
      <c r="Z670" s="54" t="str">
        <f>IF(ISBLANK('Prediction Log'!$M670), "",IF('Prediction Log'!$I670&lt;&gt;'Prediction Log'!$M670, "Y",IF(AND('Prediction Log'!$E670&gt;0, 'Prediction Log'!$P670&gt;'Prediction Log'!$E670), "Y", IF(AND('Prediction Log'!$E670&lt;0, 'Prediction Log'!$P670&lt;'Prediction Log'!$E670), "Y", IF('Prediction Log'!$P670='Prediction Log'!$E670, "PUSH", "N")))))</f>
        <v/>
      </c>
      <c r="AA670" s="54" t="str">
        <f>IF(ISBLANK('Prediction Log'!$M670), "",IF(AND('Prediction Log'!$X670="Y", 'Prediction Log'!$Z670="Y"), "Y", "N"))</f>
        <v/>
      </c>
      <c r="AB670" s="53" t="str">
        <f>IF(ISBLANK('Prediction Log'!$M670), "",IF('Prediction Log'!$D670&gt;0, 'Prediction Log'!$P670-'Prediction Log'!$D670, IF('Prediction Log'!$D670&lt;0, -'Prediction Log'!$P670+'Prediction Log'!$D670, "NA")))</f>
        <v/>
      </c>
      <c r="AC670" s="53" t="str">
        <f>IF(ISBLANK('Prediction Log'!$M670), "",ABS('Prediction Log'!$AB670))</f>
        <v/>
      </c>
      <c r="AD670" s="54" t="str">
        <f>IF(ISBLANK('Prediction Log'!$M670), "",IF('Prediction Log'!$E670&gt;0, 'Prediction Log'!$P670-'Prediction Log'!$E670, IF('Prediction Log'!$E670&lt;0, -'Prediction Log'!$P670+'Prediction Log'!$E670, "NA")))</f>
        <v/>
      </c>
      <c r="AE670" s="54" t="str">
        <f>IF(ISBLANK('Prediction Log'!$M670), "",ABS('Prediction Log'!$AD670))</f>
        <v/>
      </c>
    </row>
    <row r="671" spans="1:31" x14ac:dyDescent="0.45">
      <c r="A671" t="str">
        <f>IF(ISBLANK(Games!$B671), "",Games!A671)</f>
        <v/>
      </c>
      <c r="B671" t="str">
        <f>IF(ISBLANK(Games!$B671), "",Games!B671)</f>
        <v/>
      </c>
      <c r="C671" t="str">
        <f>IF(ISBLANK(Games!$B671), "",Games!C671)</f>
        <v/>
      </c>
      <c r="D671" t="str">
        <f>IF(ISBLANK(Games!$B671), "",Games!D671)</f>
        <v/>
      </c>
      <c r="E671" t="str">
        <f>IF(ISBLANK(Games!$B671), "",Games!E671)</f>
        <v/>
      </c>
      <c r="F671" s="30">
        <f>'Calc - Win Probability'!N671</f>
        <v>0</v>
      </c>
      <c r="G671" s="28">
        <f>Games!H671</f>
        <v>0</v>
      </c>
      <c r="H671" s="64" t="str">
        <f>IF(ISBLANK(Games!B671), "", IF('Prediction Log'!$D671&lt;0, 'Prediction Log'!$B671, 'Prediction Log'!$C671))</f>
        <v/>
      </c>
      <c r="I671" s="60" t="str">
        <f>IF(ISBLANK(Games!$B671), "",Games!F671)</f>
        <v/>
      </c>
      <c r="J671" s="60" t="str">
        <f>IF('Prediction Log'!$F671&gt;0.5, 'Prediction Log'!$B671, IF('Prediction Log'!$F671&lt;0.5, 'Prediction Log'!$C671, "PICK"))</f>
        <v/>
      </c>
      <c r="K671" s="62" t="str">
        <f>IF(ISBLANK(Games!B671), "",IF('Prediction Log'!$J671='Prediction Log'!$B671, 'Prediction Log'!$F671, 1-'Prediction Log'!$F671))</f>
        <v/>
      </c>
      <c r="L671" s="28" t="str">
        <f>IF(ISBLANK(Games!$B671), "",Games!I671)</f>
        <v/>
      </c>
      <c r="P671" s="48" t="str">
        <f>IF(ISBLANK('Prediction Log'!$N671), "",'Prediction Log'!$O671-'Prediction Log'!$N671)</f>
        <v/>
      </c>
      <c r="Q671" s="55" t="str">
        <f>IF(ISBLANK('Prediction Log'!$N671), "",IF('Prediction Log'!$M671&lt;&gt;'Prediction Log'!$H671, "Y", IF(AND('Prediction Log'!$M671='Prediction Log'!$H671, ABS((-1*'Prediction Log'!$P671))&gt;ABS('Prediction Log'!$D671)), "Y", IF('Prediction Log'!$D671='Prediction Log'!$P671, "PUSH", "N"))))</f>
        <v/>
      </c>
      <c r="R671" s="56" t="str">
        <f>IF(ISBLANK('Prediction Log'!$M671), "",IF('Prediction Log'!$P671&lt;'Prediction Log'!$D671, "Y", IF('Prediction Log'!$P671='Prediction Log'!$D671, "PUSH", "N")))</f>
        <v/>
      </c>
      <c r="S671" s="56" t="str">
        <f>IF(ISBLANK('Prediction Log'!$M671), "",IF('Prediction Log'!$P671&lt;'Prediction Log'!$E671, "Y", IF('Prediction Log'!$P671='Prediction Log'!$E671, "PUSH", "N")))</f>
        <v/>
      </c>
      <c r="T671" s="66" t="str">
        <f>IF(ISBLANK('Prediction Log'!$M671), "",IF('Prediction Log'!$J671='Prediction Log'!$M671, "Y", "N"))</f>
        <v/>
      </c>
      <c r="U671" s="57" t="str">
        <f>IF(ISBLANK('Prediction Log'!$M671),"",IF('Prediction Log'!$M671='Prediction Log'!$H671, "Y", "N"))</f>
        <v/>
      </c>
      <c r="V671" s="52" t="str">
        <f>IF(ISBLANK('Prediction Log'!$M671), "",IF('Prediction Log'!$H671&lt;&gt;'Prediction Log'!$M671, "Y",IF(AND('Prediction Log'!$D671&gt;0, 'Prediction Log'!$P671&gt;'Prediction Log'!$D671), "Y", IF(AND('Prediction Log'!$D671&lt;0, 'Prediction Log'!$P671&lt;'Prediction Log'!$D671), "Y", IF('Prediction Log'!$P671='Prediction Log'!$D671, "PUSH", "N")))))</f>
        <v/>
      </c>
      <c r="W671" s="53" t="str">
        <f>IF(ISBLANK('Prediction Log'!$M671), "",IF(AND('Prediction Log'!$U671="Y", 'Prediction Log'!$V671="Y"), "Y", "N"))</f>
        <v/>
      </c>
      <c r="X671" s="54" t="str">
        <f>IF(ISBLANK('Prediction Log'!$M671),"",IF('Prediction Log'!$M671='Prediction Log'!$I671, "Y", "N"))</f>
        <v/>
      </c>
      <c r="Y671" s="54" t="str">
        <f>IF(ISBLANK('Prediction Log'!$M671), "", IF('Prediction Log'!$Z671="N", "N", "Y"))</f>
        <v/>
      </c>
      <c r="Z671" s="54" t="str">
        <f>IF(ISBLANK('Prediction Log'!$M671), "",IF('Prediction Log'!$I671&lt;&gt;'Prediction Log'!$M671, "Y",IF(AND('Prediction Log'!$E671&gt;0, 'Prediction Log'!$P671&gt;'Prediction Log'!$E671), "Y", IF(AND('Prediction Log'!$E671&lt;0, 'Prediction Log'!$P671&lt;'Prediction Log'!$E671), "Y", IF('Prediction Log'!$P671='Prediction Log'!$E671, "PUSH", "N")))))</f>
        <v/>
      </c>
      <c r="AA671" s="54" t="str">
        <f>IF(ISBLANK('Prediction Log'!$M671), "",IF(AND('Prediction Log'!$X671="Y", 'Prediction Log'!$Z671="Y"), "Y", "N"))</f>
        <v/>
      </c>
      <c r="AB671" s="53" t="str">
        <f>IF(ISBLANK('Prediction Log'!$M671), "",IF('Prediction Log'!$D671&gt;0, 'Prediction Log'!$P671-'Prediction Log'!$D671, IF('Prediction Log'!$D671&lt;0, -'Prediction Log'!$P671+'Prediction Log'!$D671, "NA")))</f>
        <v/>
      </c>
      <c r="AC671" s="53" t="str">
        <f>IF(ISBLANK('Prediction Log'!$M671), "",ABS('Prediction Log'!$AB671))</f>
        <v/>
      </c>
      <c r="AD671" s="54" t="str">
        <f>IF(ISBLANK('Prediction Log'!$M671), "",IF('Prediction Log'!$E671&gt;0, 'Prediction Log'!$P671-'Prediction Log'!$E671, IF('Prediction Log'!$E671&lt;0, -'Prediction Log'!$P671+'Prediction Log'!$E671, "NA")))</f>
        <v/>
      </c>
      <c r="AE671" s="54" t="str">
        <f>IF(ISBLANK('Prediction Log'!$M671), "",ABS('Prediction Log'!$AD671))</f>
        <v/>
      </c>
    </row>
    <row r="672" spans="1:31" x14ac:dyDescent="0.45">
      <c r="A672" t="str">
        <f>IF(ISBLANK(Games!$B672), "",Games!A672)</f>
        <v/>
      </c>
      <c r="B672" t="str">
        <f>IF(ISBLANK(Games!$B672), "",Games!B672)</f>
        <v/>
      </c>
      <c r="C672" t="str">
        <f>IF(ISBLANK(Games!$B672), "",Games!C672)</f>
        <v/>
      </c>
      <c r="D672" t="str">
        <f>IF(ISBLANK(Games!$B672), "",Games!D672)</f>
        <v/>
      </c>
      <c r="E672" t="str">
        <f>IF(ISBLANK(Games!$B672), "",Games!E672)</f>
        <v/>
      </c>
      <c r="F672" s="30">
        <f>'Calc - Win Probability'!N672</f>
        <v>0</v>
      </c>
      <c r="G672" s="28">
        <f>Games!H672</f>
        <v>0</v>
      </c>
      <c r="H672" s="64" t="str">
        <f>IF(ISBLANK(Games!B672), "", IF('Prediction Log'!$D672&lt;0, 'Prediction Log'!$B672, 'Prediction Log'!$C672))</f>
        <v/>
      </c>
      <c r="I672" s="60" t="str">
        <f>IF(ISBLANK(Games!$B672), "",Games!F672)</f>
        <v/>
      </c>
      <c r="J672" s="60" t="str">
        <f>IF('Prediction Log'!$F672&gt;0.5, 'Prediction Log'!$B672, IF('Prediction Log'!$F672&lt;0.5, 'Prediction Log'!$C672, "PICK"))</f>
        <v/>
      </c>
      <c r="K672" s="62" t="str">
        <f>IF(ISBLANK(Games!B672), "",IF('Prediction Log'!$J672='Prediction Log'!$B672, 'Prediction Log'!$F672, 1-'Prediction Log'!$F672))</f>
        <v/>
      </c>
      <c r="L672" s="28" t="str">
        <f>IF(ISBLANK(Games!$B672), "",Games!I672)</f>
        <v/>
      </c>
      <c r="P672" s="48" t="str">
        <f>IF(ISBLANK('Prediction Log'!$N672), "",'Prediction Log'!$O672-'Prediction Log'!$N672)</f>
        <v/>
      </c>
      <c r="Q672" s="55" t="str">
        <f>IF(ISBLANK('Prediction Log'!$N672), "",IF('Prediction Log'!$M672&lt;&gt;'Prediction Log'!$H672, "Y", IF(AND('Prediction Log'!$M672='Prediction Log'!$H672, ABS((-1*'Prediction Log'!$P672))&gt;ABS('Prediction Log'!$D672)), "Y", IF('Prediction Log'!$D672='Prediction Log'!$P672, "PUSH", "N"))))</f>
        <v/>
      </c>
      <c r="R672" s="56" t="str">
        <f>IF(ISBLANK('Prediction Log'!$M672), "",IF('Prediction Log'!$P672&lt;'Prediction Log'!$D672, "Y", IF('Prediction Log'!$P672='Prediction Log'!$D672, "PUSH", "N")))</f>
        <v/>
      </c>
      <c r="S672" s="56" t="str">
        <f>IF(ISBLANK('Prediction Log'!$M672), "",IF('Prediction Log'!$P672&lt;'Prediction Log'!$E672, "Y", IF('Prediction Log'!$P672='Prediction Log'!$E672, "PUSH", "N")))</f>
        <v/>
      </c>
      <c r="T672" s="66" t="str">
        <f>IF(ISBLANK('Prediction Log'!$M672), "",IF('Prediction Log'!$J672='Prediction Log'!$M672, "Y", "N"))</f>
        <v/>
      </c>
      <c r="U672" s="57" t="str">
        <f>IF(ISBLANK('Prediction Log'!$M672),"",IF('Prediction Log'!$M672='Prediction Log'!$H672, "Y", "N"))</f>
        <v/>
      </c>
      <c r="V672" s="52" t="str">
        <f>IF(ISBLANK('Prediction Log'!$M672), "",IF('Prediction Log'!$H672&lt;&gt;'Prediction Log'!$M672, "Y",IF(AND('Prediction Log'!$D672&gt;0, 'Prediction Log'!$P672&gt;'Prediction Log'!$D672), "Y", IF(AND('Prediction Log'!$D672&lt;0, 'Prediction Log'!$P672&lt;'Prediction Log'!$D672), "Y", IF('Prediction Log'!$P672='Prediction Log'!$D672, "PUSH", "N")))))</f>
        <v/>
      </c>
      <c r="W672" s="53" t="str">
        <f>IF(ISBLANK('Prediction Log'!$M672), "",IF(AND('Prediction Log'!$U672="Y", 'Prediction Log'!$V672="Y"), "Y", "N"))</f>
        <v/>
      </c>
      <c r="X672" s="54" t="str">
        <f>IF(ISBLANK('Prediction Log'!$M672),"",IF('Prediction Log'!$M672='Prediction Log'!$I672, "Y", "N"))</f>
        <v/>
      </c>
      <c r="Y672" s="54" t="str">
        <f>IF(ISBLANK('Prediction Log'!$M672), "", IF('Prediction Log'!$Z672="N", "N", "Y"))</f>
        <v/>
      </c>
      <c r="Z672" s="54" t="str">
        <f>IF(ISBLANK('Prediction Log'!$M672), "",IF('Prediction Log'!$I672&lt;&gt;'Prediction Log'!$M672, "Y",IF(AND('Prediction Log'!$E672&gt;0, 'Prediction Log'!$P672&gt;'Prediction Log'!$E672), "Y", IF(AND('Prediction Log'!$E672&lt;0, 'Prediction Log'!$P672&lt;'Prediction Log'!$E672), "Y", IF('Prediction Log'!$P672='Prediction Log'!$E672, "PUSH", "N")))))</f>
        <v/>
      </c>
      <c r="AA672" s="54" t="str">
        <f>IF(ISBLANK('Prediction Log'!$M672), "",IF(AND('Prediction Log'!$X672="Y", 'Prediction Log'!$Z672="Y"), "Y", "N"))</f>
        <v/>
      </c>
      <c r="AB672" s="53" t="str">
        <f>IF(ISBLANK('Prediction Log'!$M672), "",IF('Prediction Log'!$D672&gt;0, 'Prediction Log'!$P672-'Prediction Log'!$D672, IF('Prediction Log'!$D672&lt;0, -'Prediction Log'!$P672+'Prediction Log'!$D672, "NA")))</f>
        <v/>
      </c>
      <c r="AC672" s="53" t="str">
        <f>IF(ISBLANK('Prediction Log'!$M672), "",ABS('Prediction Log'!$AB672))</f>
        <v/>
      </c>
      <c r="AD672" s="54" t="str">
        <f>IF(ISBLANK('Prediction Log'!$M672), "",IF('Prediction Log'!$E672&gt;0, 'Prediction Log'!$P672-'Prediction Log'!$E672, IF('Prediction Log'!$E672&lt;0, -'Prediction Log'!$P672+'Prediction Log'!$E672, "NA")))</f>
        <v/>
      </c>
      <c r="AE672" s="54" t="str">
        <f>IF(ISBLANK('Prediction Log'!$M672), "",ABS('Prediction Log'!$AD672))</f>
        <v/>
      </c>
    </row>
    <row r="673" spans="1:31" x14ac:dyDescent="0.45">
      <c r="A673" t="str">
        <f>IF(ISBLANK(Games!$B673), "",Games!A673)</f>
        <v/>
      </c>
      <c r="B673" t="str">
        <f>IF(ISBLANK(Games!$B673), "",Games!B673)</f>
        <v/>
      </c>
      <c r="C673" t="str">
        <f>IF(ISBLANK(Games!$B673), "",Games!C673)</f>
        <v/>
      </c>
      <c r="D673" t="str">
        <f>IF(ISBLANK(Games!$B673), "",Games!D673)</f>
        <v/>
      </c>
      <c r="E673" t="str">
        <f>IF(ISBLANK(Games!$B673), "",Games!E673)</f>
        <v/>
      </c>
      <c r="F673" s="30">
        <f>'Calc - Win Probability'!N673</f>
        <v>0</v>
      </c>
      <c r="G673" s="28">
        <f>Games!H673</f>
        <v>0</v>
      </c>
      <c r="H673" s="64" t="str">
        <f>IF(ISBLANK(Games!B673), "", IF('Prediction Log'!$D673&lt;0, 'Prediction Log'!$B673, 'Prediction Log'!$C673))</f>
        <v/>
      </c>
      <c r="I673" s="60" t="str">
        <f>IF(ISBLANK(Games!$B673), "",Games!F673)</f>
        <v/>
      </c>
      <c r="J673" s="60" t="str">
        <f>IF('Prediction Log'!$F673&gt;0.5, 'Prediction Log'!$B673, IF('Prediction Log'!$F673&lt;0.5, 'Prediction Log'!$C673, "PICK"))</f>
        <v/>
      </c>
      <c r="K673" s="62" t="str">
        <f>IF(ISBLANK(Games!B673), "",IF('Prediction Log'!$J673='Prediction Log'!$B673, 'Prediction Log'!$F673, 1-'Prediction Log'!$F673))</f>
        <v/>
      </c>
      <c r="L673" s="28" t="str">
        <f>IF(ISBLANK(Games!$B673), "",Games!I673)</f>
        <v/>
      </c>
      <c r="P673" s="48" t="str">
        <f>IF(ISBLANK('Prediction Log'!$N673), "",'Prediction Log'!$O673-'Prediction Log'!$N673)</f>
        <v/>
      </c>
      <c r="Q673" s="55" t="str">
        <f>IF(ISBLANK('Prediction Log'!$N673), "",IF('Prediction Log'!$M673&lt;&gt;'Prediction Log'!$H673, "Y", IF(AND('Prediction Log'!$M673='Prediction Log'!$H673, ABS((-1*'Prediction Log'!$P673))&gt;ABS('Prediction Log'!$D673)), "Y", IF('Prediction Log'!$D673='Prediction Log'!$P673, "PUSH", "N"))))</f>
        <v/>
      </c>
      <c r="R673" s="56" t="str">
        <f>IF(ISBLANK('Prediction Log'!$M673), "",IF('Prediction Log'!$P673&lt;'Prediction Log'!$D673, "Y", IF('Prediction Log'!$P673='Prediction Log'!$D673, "PUSH", "N")))</f>
        <v/>
      </c>
      <c r="S673" s="56" t="str">
        <f>IF(ISBLANK('Prediction Log'!$M673), "",IF('Prediction Log'!$P673&lt;'Prediction Log'!$E673, "Y", IF('Prediction Log'!$P673='Prediction Log'!$E673, "PUSH", "N")))</f>
        <v/>
      </c>
      <c r="T673" s="66" t="str">
        <f>IF(ISBLANK('Prediction Log'!$M673), "",IF('Prediction Log'!$J673='Prediction Log'!$M673, "Y", "N"))</f>
        <v/>
      </c>
      <c r="U673" s="57" t="str">
        <f>IF(ISBLANK('Prediction Log'!$M673),"",IF('Prediction Log'!$M673='Prediction Log'!$H673, "Y", "N"))</f>
        <v/>
      </c>
      <c r="V673" s="52" t="str">
        <f>IF(ISBLANK('Prediction Log'!$M673), "",IF('Prediction Log'!$H673&lt;&gt;'Prediction Log'!$M673, "Y",IF(AND('Prediction Log'!$D673&gt;0, 'Prediction Log'!$P673&gt;'Prediction Log'!$D673), "Y", IF(AND('Prediction Log'!$D673&lt;0, 'Prediction Log'!$P673&lt;'Prediction Log'!$D673), "Y", IF('Prediction Log'!$P673='Prediction Log'!$D673, "PUSH", "N")))))</f>
        <v/>
      </c>
      <c r="W673" s="53" t="str">
        <f>IF(ISBLANK('Prediction Log'!$M673), "",IF(AND('Prediction Log'!$U673="Y", 'Prediction Log'!$V673="Y"), "Y", "N"))</f>
        <v/>
      </c>
      <c r="X673" s="54" t="str">
        <f>IF(ISBLANK('Prediction Log'!$M673),"",IF('Prediction Log'!$M673='Prediction Log'!$I673, "Y", "N"))</f>
        <v/>
      </c>
      <c r="Y673" s="54" t="str">
        <f>IF(ISBLANK('Prediction Log'!$M673), "", IF('Prediction Log'!$Z673="N", "N", "Y"))</f>
        <v/>
      </c>
      <c r="Z673" s="54" t="str">
        <f>IF(ISBLANK('Prediction Log'!$M673), "",IF('Prediction Log'!$I673&lt;&gt;'Prediction Log'!$M673, "Y",IF(AND('Prediction Log'!$E673&gt;0, 'Prediction Log'!$P673&gt;'Prediction Log'!$E673), "Y", IF(AND('Prediction Log'!$E673&lt;0, 'Prediction Log'!$P673&lt;'Prediction Log'!$E673), "Y", IF('Prediction Log'!$P673='Prediction Log'!$E673, "PUSH", "N")))))</f>
        <v/>
      </c>
      <c r="AA673" s="54" t="str">
        <f>IF(ISBLANK('Prediction Log'!$M673), "",IF(AND('Prediction Log'!$X673="Y", 'Prediction Log'!$Z673="Y"), "Y", "N"))</f>
        <v/>
      </c>
      <c r="AB673" s="53" t="str">
        <f>IF(ISBLANK('Prediction Log'!$M673), "",IF('Prediction Log'!$D673&gt;0, 'Prediction Log'!$P673-'Prediction Log'!$D673, IF('Prediction Log'!$D673&lt;0, -'Prediction Log'!$P673+'Prediction Log'!$D673, "NA")))</f>
        <v/>
      </c>
      <c r="AC673" s="53" t="str">
        <f>IF(ISBLANK('Prediction Log'!$M673), "",ABS('Prediction Log'!$AB673))</f>
        <v/>
      </c>
      <c r="AD673" s="54" t="str">
        <f>IF(ISBLANK('Prediction Log'!$M673), "",IF('Prediction Log'!$E673&gt;0, 'Prediction Log'!$P673-'Prediction Log'!$E673, IF('Prediction Log'!$E673&lt;0, -'Prediction Log'!$P673+'Prediction Log'!$E673, "NA")))</f>
        <v/>
      </c>
      <c r="AE673" s="54" t="str">
        <f>IF(ISBLANK('Prediction Log'!$M673), "",ABS('Prediction Log'!$AD673))</f>
        <v/>
      </c>
    </row>
    <row r="674" spans="1:31" x14ac:dyDescent="0.45">
      <c r="A674" t="str">
        <f>IF(ISBLANK(Games!$B674), "",Games!A674)</f>
        <v/>
      </c>
      <c r="B674" t="str">
        <f>IF(ISBLANK(Games!$B674), "",Games!B674)</f>
        <v/>
      </c>
      <c r="C674" t="str">
        <f>IF(ISBLANK(Games!$B674), "",Games!C674)</f>
        <v/>
      </c>
      <c r="D674" t="str">
        <f>IF(ISBLANK(Games!$B674), "",Games!D674)</f>
        <v/>
      </c>
      <c r="E674" t="str">
        <f>IF(ISBLANK(Games!$B674), "",Games!E674)</f>
        <v/>
      </c>
      <c r="F674" s="30">
        <f>'Calc - Win Probability'!N674</f>
        <v>0</v>
      </c>
      <c r="G674" s="28">
        <f>Games!H674</f>
        <v>0</v>
      </c>
      <c r="H674" s="64" t="str">
        <f>IF(ISBLANK(Games!B674), "", IF('Prediction Log'!$D674&lt;0, 'Prediction Log'!$B674, 'Prediction Log'!$C674))</f>
        <v/>
      </c>
      <c r="I674" s="60" t="str">
        <f>IF(ISBLANK(Games!$B674), "",Games!F674)</f>
        <v/>
      </c>
      <c r="J674" s="60" t="str">
        <f>IF('Prediction Log'!$F674&gt;0.5, 'Prediction Log'!$B674, IF('Prediction Log'!$F674&lt;0.5, 'Prediction Log'!$C674, "PICK"))</f>
        <v/>
      </c>
      <c r="K674" s="62" t="str">
        <f>IF(ISBLANK(Games!B674), "",IF('Prediction Log'!$J674='Prediction Log'!$B674, 'Prediction Log'!$F674, 1-'Prediction Log'!$F674))</f>
        <v/>
      </c>
      <c r="L674" s="28" t="str">
        <f>IF(ISBLANK(Games!$B674), "",Games!I674)</f>
        <v/>
      </c>
      <c r="P674" s="48" t="str">
        <f>IF(ISBLANK('Prediction Log'!$N674), "",'Prediction Log'!$O674-'Prediction Log'!$N674)</f>
        <v/>
      </c>
      <c r="Q674" s="55" t="str">
        <f>IF(ISBLANK('Prediction Log'!$N674), "",IF('Prediction Log'!$M674&lt;&gt;'Prediction Log'!$H674, "Y", IF(AND('Prediction Log'!$M674='Prediction Log'!$H674, ABS((-1*'Prediction Log'!$P674))&gt;ABS('Prediction Log'!$D674)), "Y", IF('Prediction Log'!$D674='Prediction Log'!$P674, "PUSH", "N"))))</f>
        <v/>
      </c>
      <c r="R674" s="56" t="str">
        <f>IF(ISBLANK('Prediction Log'!$M674), "",IF('Prediction Log'!$P674&lt;'Prediction Log'!$D674, "Y", IF('Prediction Log'!$P674='Prediction Log'!$D674, "PUSH", "N")))</f>
        <v/>
      </c>
      <c r="S674" s="56" t="str">
        <f>IF(ISBLANK('Prediction Log'!$M674), "",IF('Prediction Log'!$P674&lt;'Prediction Log'!$E674, "Y", IF('Prediction Log'!$P674='Prediction Log'!$E674, "PUSH", "N")))</f>
        <v/>
      </c>
      <c r="T674" s="66" t="str">
        <f>IF(ISBLANK('Prediction Log'!$M674), "",IF('Prediction Log'!$J674='Prediction Log'!$M674, "Y", "N"))</f>
        <v/>
      </c>
      <c r="U674" s="57" t="str">
        <f>IF(ISBLANK('Prediction Log'!$M674),"",IF('Prediction Log'!$M674='Prediction Log'!$H674, "Y", "N"))</f>
        <v/>
      </c>
      <c r="V674" s="52" t="str">
        <f>IF(ISBLANK('Prediction Log'!$M674), "",IF('Prediction Log'!$H674&lt;&gt;'Prediction Log'!$M674, "Y",IF(AND('Prediction Log'!$D674&gt;0, 'Prediction Log'!$P674&gt;'Prediction Log'!$D674), "Y", IF(AND('Prediction Log'!$D674&lt;0, 'Prediction Log'!$P674&lt;'Prediction Log'!$D674), "Y", IF('Prediction Log'!$P674='Prediction Log'!$D674, "PUSH", "N")))))</f>
        <v/>
      </c>
      <c r="W674" s="53" t="str">
        <f>IF(ISBLANK('Prediction Log'!$M674), "",IF(AND('Prediction Log'!$U674="Y", 'Prediction Log'!$V674="Y"), "Y", "N"))</f>
        <v/>
      </c>
      <c r="X674" s="54" t="str">
        <f>IF(ISBLANK('Prediction Log'!$M674),"",IF('Prediction Log'!$M674='Prediction Log'!$I674, "Y", "N"))</f>
        <v/>
      </c>
      <c r="Y674" s="54" t="str">
        <f>IF(ISBLANK('Prediction Log'!$M674), "", IF('Prediction Log'!$Z674="N", "N", "Y"))</f>
        <v/>
      </c>
      <c r="Z674" s="54" t="str">
        <f>IF(ISBLANK('Prediction Log'!$M674), "",IF('Prediction Log'!$I674&lt;&gt;'Prediction Log'!$M674, "Y",IF(AND('Prediction Log'!$E674&gt;0, 'Prediction Log'!$P674&gt;'Prediction Log'!$E674), "Y", IF(AND('Prediction Log'!$E674&lt;0, 'Prediction Log'!$P674&lt;'Prediction Log'!$E674), "Y", IF('Prediction Log'!$P674='Prediction Log'!$E674, "PUSH", "N")))))</f>
        <v/>
      </c>
      <c r="AA674" s="54" t="str">
        <f>IF(ISBLANK('Prediction Log'!$M674), "",IF(AND('Prediction Log'!$X674="Y", 'Prediction Log'!$Z674="Y"), "Y", "N"))</f>
        <v/>
      </c>
      <c r="AB674" s="53" t="str">
        <f>IF(ISBLANK('Prediction Log'!$M674), "",IF('Prediction Log'!$D674&gt;0, 'Prediction Log'!$P674-'Prediction Log'!$D674, IF('Prediction Log'!$D674&lt;0, -'Prediction Log'!$P674+'Prediction Log'!$D674, "NA")))</f>
        <v/>
      </c>
      <c r="AC674" s="53" t="str">
        <f>IF(ISBLANK('Prediction Log'!$M674), "",ABS('Prediction Log'!$AB674))</f>
        <v/>
      </c>
      <c r="AD674" s="54" t="str">
        <f>IF(ISBLANK('Prediction Log'!$M674), "",IF('Prediction Log'!$E674&gt;0, 'Prediction Log'!$P674-'Prediction Log'!$E674, IF('Prediction Log'!$E674&lt;0, -'Prediction Log'!$P674+'Prediction Log'!$E674, "NA")))</f>
        <v/>
      </c>
      <c r="AE674" s="54" t="str">
        <f>IF(ISBLANK('Prediction Log'!$M674), "",ABS('Prediction Log'!$AD674))</f>
        <v/>
      </c>
    </row>
    <row r="675" spans="1:31" x14ac:dyDescent="0.45">
      <c r="A675" t="str">
        <f>IF(ISBLANK(Games!$B675), "",Games!A675)</f>
        <v/>
      </c>
      <c r="B675" t="str">
        <f>IF(ISBLANK(Games!$B675), "",Games!B675)</f>
        <v/>
      </c>
      <c r="C675" t="str">
        <f>IF(ISBLANK(Games!$B675), "",Games!C675)</f>
        <v/>
      </c>
      <c r="D675" t="str">
        <f>IF(ISBLANK(Games!$B675), "",Games!D675)</f>
        <v/>
      </c>
      <c r="E675" t="str">
        <f>IF(ISBLANK(Games!$B675), "",Games!E675)</f>
        <v/>
      </c>
      <c r="F675" s="30">
        <f>'Calc - Win Probability'!N675</f>
        <v>0</v>
      </c>
      <c r="G675" s="28">
        <f>Games!H675</f>
        <v>0</v>
      </c>
      <c r="H675" s="64" t="str">
        <f>IF(ISBLANK(Games!B675), "", IF('Prediction Log'!$D675&lt;0, 'Prediction Log'!$B675, 'Prediction Log'!$C675))</f>
        <v/>
      </c>
      <c r="I675" s="60" t="str">
        <f>IF(ISBLANK(Games!$B675), "",Games!F675)</f>
        <v/>
      </c>
      <c r="J675" s="60" t="str">
        <f>IF('Prediction Log'!$F675&gt;0.5, 'Prediction Log'!$B675, IF('Prediction Log'!$F675&lt;0.5, 'Prediction Log'!$C675, "PICK"))</f>
        <v/>
      </c>
      <c r="K675" s="62" t="str">
        <f>IF(ISBLANK(Games!B675), "",IF('Prediction Log'!$J675='Prediction Log'!$B675, 'Prediction Log'!$F675, 1-'Prediction Log'!$F675))</f>
        <v/>
      </c>
      <c r="L675" s="28" t="str">
        <f>IF(ISBLANK(Games!$B675), "",Games!I675)</f>
        <v/>
      </c>
      <c r="P675" s="48" t="str">
        <f>IF(ISBLANK('Prediction Log'!$N675), "",'Prediction Log'!$O675-'Prediction Log'!$N675)</f>
        <v/>
      </c>
      <c r="Q675" s="55" t="str">
        <f>IF(ISBLANK('Prediction Log'!$N675), "",IF('Prediction Log'!$M675&lt;&gt;'Prediction Log'!$H675, "Y", IF(AND('Prediction Log'!$M675='Prediction Log'!$H675, ABS((-1*'Prediction Log'!$P675))&gt;ABS('Prediction Log'!$D675)), "Y", IF('Prediction Log'!$D675='Prediction Log'!$P675, "PUSH", "N"))))</f>
        <v/>
      </c>
      <c r="R675" s="56" t="str">
        <f>IF(ISBLANK('Prediction Log'!$M675), "",IF('Prediction Log'!$P675&lt;'Prediction Log'!$D675, "Y", IF('Prediction Log'!$P675='Prediction Log'!$D675, "PUSH", "N")))</f>
        <v/>
      </c>
      <c r="S675" s="56" t="str">
        <f>IF(ISBLANK('Prediction Log'!$M675), "",IF('Prediction Log'!$P675&lt;'Prediction Log'!$E675, "Y", IF('Prediction Log'!$P675='Prediction Log'!$E675, "PUSH", "N")))</f>
        <v/>
      </c>
      <c r="T675" s="66" t="str">
        <f>IF(ISBLANK('Prediction Log'!$M675), "",IF('Prediction Log'!$J675='Prediction Log'!$M675, "Y", "N"))</f>
        <v/>
      </c>
      <c r="U675" s="57" t="str">
        <f>IF(ISBLANK('Prediction Log'!$M675),"",IF('Prediction Log'!$M675='Prediction Log'!$H675, "Y", "N"))</f>
        <v/>
      </c>
      <c r="V675" s="52" t="str">
        <f>IF(ISBLANK('Prediction Log'!$M675), "",IF('Prediction Log'!$H675&lt;&gt;'Prediction Log'!$M675, "Y",IF(AND('Prediction Log'!$D675&gt;0, 'Prediction Log'!$P675&gt;'Prediction Log'!$D675), "Y", IF(AND('Prediction Log'!$D675&lt;0, 'Prediction Log'!$P675&lt;'Prediction Log'!$D675), "Y", IF('Prediction Log'!$P675='Prediction Log'!$D675, "PUSH", "N")))))</f>
        <v/>
      </c>
      <c r="W675" s="53" t="str">
        <f>IF(ISBLANK('Prediction Log'!$M675), "",IF(AND('Prediction Log'!$U675="Y", 'Prediction Log'!$V675="Y"), "Y", "N"))</f>
        <v/>
      </c>
      <c r="X675" s="54" t="str">
        <f>IF(ISBLANK('Prediction Log'!$M675),"",IF('Prediction Log'!$M675='Prediction Log'!$I675, "Y", "N"))</f>
        <v/>
      </c>
      <c r="Y675" s="54" t="str">
        <f>IF(ISBLANK('Prediction Log'!$M675), "", IF('Prediction Log'!$Z675="N", "N", "Y"))</f>
        <v/>
      </c>
      <c r="Z675" s="54" t="str">
        <f>IF(ISBLANK('Prediction Log'!$M675), "",IF('Prediction Log'!$I675&lt;&gt;'Prediction Log'!$M675, "Y",IF(AND('Prediction Log'!$E675&gt;0, 'Prediction Log'!$P675&gt;'Prediction Log'!$E675), "Y", IF(AND('Prediction Log'!$E675&lt;0, 'Prediction Log'!$P675&lt;'Prediction Log'!$E675), "Y", IF('Prediction Log'!$P675='Prediction Log'!$E675, "PUSH", "N")))))</f>
        <v/>
      </c>
      <c r="AA675" s="54" t="str">
        <f>IF(ISBLANK('Prediction Log'!$M675), "",IF(AND('Prediction Log'!$X675="Y", 'Prediction Log'!$Z675="Y"), "Y", "N"))</f>
        <v/>
      </c>
      <c r="AB675" s="53" t="str">
        <f>IF(ISBLANK('Prediction Log'!$M675), "",IF('Prediction Log'!$D675&gt;0, 'Prediction Log'!$P675-'Prediction Log'!$D675, IF('Prediction Log'!$D675&lt;0, -'Prediction Log'!$P675+'Prediction Log'!$D675, "NA")))</f>
        <v/>
      </c>
      <c r="AC675" s="53" t="str">
        <f>IF(ISBLANK('Prediction Log'!$M675), "",ABS('Prediction Log'!$AB675))</f>
        <v/>
      </c>
      <c r="AD675" s="54" t="str">
        <f>IF(ISBLANK('Prediction Log'!$M675), "",IF('Prediction Log'!$E675&gt;0, 'Prediction Log'!$P675-'Prediction Log'!$E675, IF('Prediction Log'!$E675&lt;0, -'Prediction Log'!$P675+'Prediction Log'!$E675, "NA")))</f>
        <v/>
      </c>
      <c r="AE675" s="54" t="str">
        <f>IF(ISBLANK('Prediction Log'!$M675), "",ABS('Prediction Log'!$AD675))</f>
        <v/>
      </c>
    </row>
    <row r="676" spans="1:31" x14ac:dyDescent="0.45">
      <c r="A676" t="str">
        <f>IF(ISBLANK(Games!$B676), "",Games!A676)</f>
        <v/>
      </c>
      <c r="B676" t="str">
        <f>IF(ISBLANK(Games!$B676), "",Games!B676)</f>
        <v/>
      </c>
      <c r="C676" t="str">
        <f>IF(ISBLANK(Games!$B676), "",Games!C676)</f>
        <v/>
      </c>
      <c r="D676" t="str">
        <f>IF(ISBLANK(Games!$B676), "",Games!D676)</f>
        <v/>
      </c>
      <c r="E676" t="str">
        <f>IF(ISBLANK(Games!$B676), "",Games!E676)</f>
        <v/>
      </c>
      <c r="F676" s="30">
        <f>'Calc - Win Probability'!N676</f>
        <v>0</v>
      </c>
      <c r="G676" s="28">
        <f>Games!H676</f>
        <v>0</v>
      </c>
      <c r="H676" s="64" t="str">
        <f>IF(ISBLANK(Games!B676), "", IF('Prediction Log'!$D676&lt;0, 'Prediction Log'!$B676, 'Prediction Log'!$C676))</f>
        <v/>
      </c>
      <c r="I676" s="60" t="str">
        <f>IF(ISBLANK(Games!$B676), "",Games!F676)</f>
        <v/>
      </c>
      <c r="J676" s="60" t="str">
        <f>IF('Prediction Log'!$F676&gt;0.5, 'Prediction Log'!$B676, IF('Prediction Log'!$F676&lt;0.5, 'Prediction Log'!$C676, "PICK"))</f>
        <v/>
      </c>
      <c r="K676" s="62" t="str">
        <f>IF(ISBLANK(Games!B676), "",IF('Prediction Log'!$J676='Prediction Log'!$B676, 'Prediction Log'!$F676, 1-'Prediction Log'!$F676))</f>
        <v/>
      </c>
      <c r="L676" s="28" t="str">
        <f>IF(ISBLANK(Games!$B676), "",Games!I676)</f>
        <v/>
      </c>
      <c r="P676" s="48" t="str">
        <f>IF(ISBLANK('Prediction Log'!$N676), "",'Prediction Log'!$O676-'Prediction Log'!$N676)</f>
        <v/>
      </c>
      <c r="Q676" s="55" t="str">
        <f>IF(ISBLANK('Prediction Log'!$N676), "",IF('Prediction Log'!$M676&lt;&gt;'Prediction Log'!$H676, "Y", IF(AND('Prediction Log'!$M676='Prediction Log'!$H676, ABS((-1*'Prediction Log'!$P676))&gt;ABS('Prediction Log'!$D676)), "Y", IF('Prediction Log'!$D676='Prediction Log'!$P676, "PUSH", "N"))))</f>
        <v/>
      </c>
      <c r="R676" s="56" t="str">
        <f>IF(ISBLANK('Prediction Log'!$M676), "",IF('Prediction Log'!$P676&lt;'Prediction Log'!$D676, "Y", IF('Prediction Log'!$P676='Prediction Log'!$D676, "PUSH", "N")))</f>
        <v/>
      </c>
      <c r="S676" s="56" t="str">
        <f>IF(ISBLANK('Prediction Log'!$M676), "",IF('Prediction Log'!$P676&lt;'Prediction Log'!$E676, "Y", IF('Prediction Log'!$P676='Prediction Log'!$E676, "PUSH", "N")))</f>
        <v/>
      </c>
      <c r="T676" s="66" t="str">
        <f>IF(ISBLANK('Prediction Log'!$M676), "",IF('Prediction Log'!$J676='Prediction Log'!$M676, "Y", "N"))</f>
        <v/>
      </c>
      <c r="U676" s="57" t="str">
        <f>IF(ISBLANK('Prediction Log'!$M676),"",IF('Prediction Log'!$M676='Prediction Log'!$H676, "Y", "N"))</f>
        <v/>
      </c>
      <c r="V676" s="52" t="str">
        <f>IF(ISBLANK('Prediction Log'!$M676), "",IF('Prediction Log'!$H676&lt;&gt;'Prediction Log'!$M676, "Y",IF(AND('Prediction Log'!$D676&gt;0, 'Prediction Log'!$P676&gt;'Prediction Log'!$D676), "Y", IF(AND('Prediction Log'!$D676&lt;0, 'Prediction Log'!$P676&lt;'Prediction Log'!$D676), "Y", IF('Prediction Log'!$P676='Prediction Log'!$D676, "PUSH", "N")))))</f>
        <v/>
      </c>
      <c r="W676" s="53" t="str">
        <f>IF(ISBLANK('Prediction Log'!$M676), "",IF(AND('Prediction Log'!$U676="Y", 'Prediction Log'!$V676="Y"), "Y", "N"))</f>
        <v/>
      </c>
      <c r="X676" s="54" t="str">
        <f>IF(ISBLANK('Prediction Log'!$M676),"",IF('Prediction Log'!$M676='Prediction Log'!$I676, "Y", "N"))</f>
        <v/>
      </c>
      <c r="Y676" s="54" t="str">
        <f>IF(ISBLANK('Prediction Log'!$M676), "", IF('Prediction Log'!$Z676="N", "N", "Y"))</f>
        <v/>
      </c>
      <c r="Z676" s="54" t="str">
        <f>IF(ISBLANK('Prediction Log'!$M676), "",IF('Prediction Log'!$I676&lt;&gt;'Prediction Log'!$M676, "Y",IF(AND('Prediction Log'!$E676&gt;0, 'Prediction Log'!$P676&gt;'Prediction Log'!$E676), "Y", IF(AND('Prediction Log'!$E676&lt;0, 'Prediction Log'!$P676&lt;'Prediction Log'!$E676), "Y", IF('Prediction Log'!$P676='Prediction Log'!$E676, "PUSH", "N")))))</f>
        <v/>
      </c>
      <c r="AA676" s="54" t="str">
        <f>IF(ISBLANK('Prediction Log'!$M676), "",IF(AND('Prediction Log'!$X676="Y", 'Prediction Log'!$Z676="Y"), "Y", "N"))</f>
        <v/>
      </c>
      <c r="AB676" s="53" t="str">
        <f>IF(ISBLANK('Prediction Log'!$M676), "",IF('Prediction Log'!$D676&gt;0, 'Prediction Log'!$P676-'Prediction Log'!$D676, IF('Prediction Log'!$D676&lt;0, -'Prediction Log'!$P676+'Prediction Log'!$D676, "NA")))</f>
        <v/>
      </c>
      <c r="AC676" s="53" t="str">
        <f>IF(ISBLANK('Prediction Log'!$M676), "",ABS('Prediction Log'!$AB676))</f>
        <v/>
      </c>
      <c r="AD676" s="54" t="str">
        <f>IF(ISBLANK('Prediction Log'!$M676), "",IF('Prediction Log'!$E676&gt;0, 'Prediction Log'!$P676-'Prediction Log'!$E676, IF('Prediction Log'!$E676&lt;0, -'Prediction Log'!$P676+'Prediction Log'!$E676, "NA")))</f>
        <v/>
      </c>
      <c r="AE676" s="54" t="str">
        <f>IF(ISBLANK('Prediction Log'!$M676), "",ABS('Prediction Log'!$AD676))</f>
        <v/>
      </c>
    </row>
    <row r="677" spans="1:31" x14ac:dyDescent="0.45">
      <c r="A677" t="str">
        <f>IF(ISBLANK(Games!$B677), "",Games!A677)</f>
        <v/>
      </c>
      <c r="B677" t="str">
        <f>IF(ISBLANK(Games!$B677), "",Games!B677)</f>
        <v/>
      </c>
      <c r="C677" t="str">
        <f>IF(ISBLANK(Games!$B677), "",Games!C677)</f>
        <v/>
      </c>
      <c r="D677" t="str">
        <f>IF(ISBLANK(Games!$B677), "",Games!D677)</f>
        <v/>
      </c>
      <c r="E677" t="str">
        <f>IF(ISBLANK(Games!$B677), "",Games!E677)</f>
        <v/>
      </c>
      <c r="F677" s="30">
        <f>'Calc - Win Probability'!N677</f>
        <v>0</v>
      </c>
      <c r="G677" s="28">
        <f>Games!H677</f>
        <v>0</v>
      </c>
      <c r="H677" s="64" t="str">
        <f>IF(ISBLANK(Games!B677), "", IF('Prediction Log'!$D677&lt;0, 'Prediction Log'!$B677, 'Prediction Log'!$C677))</f>
        <v/>
      </c>
      <c r="I677" s="60" t="str">
        <f>IF(ISBLANK(Games!$B677), "",Games!F677)</f>
        <v/>
      </c>
      <c r="J677" s="60" t="str">
        <f>IF('Prediction Log'!$F677&gt;0.5, 'Prediction Log'!$B677, IF('Prediction Log'!$F677&lt;0.5, 'Prediction Log'!$C677, "PICK"))</f>
        <v/>
      </c>
      <c r="K677" s="62" t="str">
        <f>IF(ISBLANK(Games!B677), "",IF('Prediction Log'!$J677='Prediction Log'!$B677, 'Prediction Log'!$F677, 1-'Prediction Log'!$F677))</f>
        <v/>
      </c>
      <c r="L677" s="28" t="str">
        <f>IF(ISBLANK(Games!$B677), "",Games!I677)</f>
        <v/>
      </c>
      <c r="P677" s="48" t="str">
        <f>IF(ISBLANK('Prediction Log'!$N677), "",'Prediction Log'!$O677-'Prediction Log'!$N677)</f>
        <v/>
      </c>
      <c r="Q677" s="55" t="str">
        <f>IF(ISBLANK('Prediction Log'!$N677), "",IF('Prediction Log'!$M677&lt;&gt;'Prediction Log'!$H677, "Y", IF(AND('Prediction Log'!$M677='Prediction Log'!$H677, ABS((-1*'Prediction Log'!$P677))&gt;ABS('Prediction Log'!$D677)), "Y", IF('Prediction Log'!$D677='Prediction Log'!$P677, "PUSH", "N"))))</f>
        <v/>
      </c>
      <c r="R677" s="56" t="str">
        <f>IF(ISBLANK('Prediction Log'!$M677), "",IF('Prediction Log'!$P677&lt;'Prediction Log'!$D677, "Y", IF('Prediction Log'!$P677='Prediction Log'!$D677, "PUSH", "N")))</f>
        <v/>
      </c>
      <c r="S677" s="56" t="str">
        <f>IF(ISBLANK('Prediction Log'!$M677), "",IF('Prediction Log'!$P677&lt;'Prediction Log'!$E677, "Y", IF('Prediction Log'!$P677='Prediction Log'!$E677, "PUSH", "N")))</f>
        <v/>
      </c>
      <c r="T677" s="66" t="str">
        <f>IF(ISBLANK('Prediction Log'!$M677), "",IF('Prediction Log'!$J677='Prediction Log'!$M677, "Y", "N"))</f>
        <v/>
      </c>
      <c r="U677" s="57" t="str">
        <f>IF(ISBLANK('Prediction Log'!$M677),"",IF('Prediction Log'!$M677='Prediction Log'!$H677, "Y", "N"))</f>
        <v/>
      </c>
      <c r="V677" s="52" t="str">
        <f>IF(ISBLANK('Prediction Log'!$M677), "",IF('Prediction Log'!$H677&lt;&gt;'Prediction Log'!$M677, "Y",IF(AND('Prediction Log'!$D677&gt;0, 'Prediction Log'!$P677&gt;'Prediction Log'!$D677), "Y", IF(AND('Prediction Log'!$D677&lt;0, 'Prediction Log'!$P677&lt;'Prediction Log'!$D677), "Y", IF('Prediction Log'!$P677='Prediction Log'!$D677, "PUSH", "N")))))</f>
        <v/>
      </c>
      <c r="W677" s="53" t="str">
        <f>IF(ISBLANK('Prediction Log'!$M677), "",IF(AND('Prediction Log'!$U677="Y", 'Prediction Log'!$V677="Y"), "Y", "N"))</f>
        <v/>
      </c>
      <c r="X677" s="54" t="str">
        <f>IF(ISBLANK('Prediction Log'!$M677),"",IF('Prediction Log'!$M677='Prediction Log'!$I677, "Y", "N"))</f>
        <v/>
      </c>
      <c r="Y677" s="54" t="str">
        <f>IF(ISBLANK('Prediction Log'!$M677), "", IF('Prediction Log'!$Z677="N", "N", "Y"))</f>
        <v/>
      </c>
      <c r="Z677" s="54" t="str">
        <f>IF(ISBLANK('Prediction Log'!$M677), "",IF('Prediction Log'!$I677&lt;&gt;'Prediction Log'!$M677, "Y",IF(AND('Prediction Log'!$E677&gt;0, 'Prediction Log'!$P677&gt;'Prediction Log'!$E677), "Y", IF(AND('Prediction Log'!$E677&lt;0, 'Prediction Log'!$P677&lt;'Prediction Log'!$E677), "Y", IF('Prediction Log'!$P677='Prediction Log'!$E677, "PUSH", "N")))))</f>
        <v/>
      </c>
      <c r="AA677" s="54" t="str">
        <f>IF(ISBLANK('Prediction Log'!$M677), "",IF(AND('Prediction Log'!$X677="Y", 'Prediction Log'!$Z677="Y"), "Y", "N"))</f>
        <v/>
      </c>
      <c r="AB677" s="53" t="str">
        <f>IF(ISBLANK('Prediction Log'!$M677), "",IF('Prediction Log'!$D677&gt;0, 'Prediction Log'!$P677-'Prediction Log'!$D677, IF('Prediction Log'!$D677&lt;0, -'Prediction Log'!$P677+'Prediction Log'!$D677, "NA")))</f>
        <v/>
      </c>
      <c r="AC677" s="53" t="str">
        <f>IF(ISBLANK('Prediction Log'!$M677), "",ABS('Prediction Log'!$AB677))</f>
        <v/>
      </c>
      <c r="AD677" s="54" t="str">
        <f>IF(ISBLANK('Prediction Log'!$M677), "",IF('Prediction Log'!$E677&gt;0, 'Prediction Log'!$P677-'Prediction Log'!$E677, IF('Prediction Log'!$E677&lt;0, -'Prediction Log'!$P677+'Prediction Log'!$E677, "NA")))</f>
        <v/>
      </c>
      <c r="AE677" s="54" t="str">
        <f>IF(ISBLANK('Prediction Log'!$M677), "",ABS('Prediction Log'!$AD677))</f>
        <v/>
      </c>
    </row>
    <row r="678" spans="1:31" x14ac:dyDescent="0.45">
      <c r="A678" t="str">
        <f>IF(ISBLANK(Games!$B678), "",Games!A678)</f>
        <v/>
      </c>
      <c r="B678" t="str">
        <f>IF(ISBLANK(Games!$B678), "",Games!B678)</f>
        <v/>
      </c>
      <c r="C678" t="str">
        <f>IF(ISBLANK(Games!$B678), "",Games!C678)</f>
        <v/>
      </c>
      <c r="D678" t="str">
        <f>IF(ISBLANK(Games!$B678), "",Games!D678)</f>
        <v/>
      </c>
      <c r="E678" t="str">
        <f>IF(ISBLANK(Games!$B678), "",Games!E678)</f>
        <v/>
      </c>
      <c r="F678" s="30">
        <f>'Calc - Win Probability'!N678</f>
        <v>0</v>
      </c>
      <c r="G678" s="28">
        <f>Games!H678</f>
        <v>0</v>
      </c>
      <c r="H678" s="64" t="str">
        <f>IF(ISBLANK(Games!B678), "", IF('Prediction Log'!$D678&lt;0, 'Prediction Log'!$B678, 'Prediction Log'!$C678))</f>
        <v/>
      </c>
      <c r="I678" s="60" t="str">
        <f>IF(ISBLANK(Games!$B678), "",Games!F678)</f>
        <v/>
      </c>
      <c r="J678" s="60" t="str">
        <f>IF('Prediction Log'!$F678&gt;0.5, 'Prediction Log'!$B678, IF('Prediction Log'!$F678&lt;0.5, 'Prediction Log'!$C678, "PICK"))</f>
        <v/>
      </c>
      <c r="K678" s="62" t="str">
        <f>IF(ISBLANK(Games!B678), "",IF('Prediction Log'!$J678='Prediction Log'!$B678, 'Prediction Log'!$F678, 1-'Prediction Log'!$F678))</f>
        <v/>
      </c>
      <c r="L678" s="28" t="str">
        <f>IF(ISBLANK(Games!$B678), "",Games!I678)</f>
        <v/>
      </c>
      <c r="P678" s="48" t="str">
        <f>IF(ISBLANK('Prediction Log'!$N678), "",'Prediction Log'!$O678-'Prediction Log'!$N678)</f>
        <v/>
      </c>
      <c r="Q678" s="55" t="str">
        <f>IF(ISBLANK('Prediction Log'!$N678), "",IF('Prediction Log'!$M678&lt;&gt;'Prediction Log'!$H678, "Y", IF(AND('Prediction Log'!$M678='Prediction Log'!$H678, ABS((-1*'Prediction Log'!$P678))&gt;ABS('Prediction Log'!$D678)), "Y", IF('Prediction Log'!$D678='Prediction Log'!$P678, "PUSH", "N"))))</f>
        <v/>
      </c>
      <c r="R678" s="56" t="str">
        <f>IF(ISBLANK('Prediction Log'!$M678), "",IF('Prediction Log'!$P678&lt;'Prediction Log'!$D678, "Y", IF('Prediction Log'!$P678='Prediction Log'!$D678, "PUSH", "N")))</f>
        <v/>
      </c>
      <c r="S678" s="56" t="str">
        <f>IF(ISBLANK('Prediction Log'!$M678), "",IF('Prediction Log'!$P678&lt;'Prediction Log'!$E678, "Y", IF('Prediction Log'!$P678='Prediction Log'!$E678, "PUSH", "N")))</f>
        <v/>
      </c>
      <c r="T678" s="66" t="str">
        <f>IF(ISBLANK('Prediction Log'!$M678), "",IF('Prediction Log'!$J678='Prediction Log'!$M678, "Y", "N"))</f>
        <v/>
      </c>
      <c r="U678" s="57" t="str">
        <f>IF(ISBLANK('Prediction Log'!$M678),"",IF('Prediction Log'!$M678='Prediction Log'!$H678, "Y", "N"))</f>
        <v/>
      </c>
      <c r="V678" s="52" t="str">
        <f>IF(ISBLANK('Prediction Log'!$M678), "",IF('Prediction Log'!$H678&lt;&gt;'Prediction Log'!$M678, "Y",IF(AND('Prediction Log'!$D678&gt;0, 'Prediction Log'!$P678&gt;'Prediction Log'!$D678), "Y", IF(AND('Prediction Log'!$D678&lt;0, 'Prediction Log'!$P678&lt;'Prediction Log'!$D678), "Y", IF('Prediction Log'!$P678='Prediction Log'!$D678, "PUSH", "N")))))</f>
        <v/>
      </c>
      <c r="W678" s="53" t="str">
        <f>IF(ISBLANK('Prediction Log'!$M678), "",IF(AND('Prediction Log'!$U678="Y", 'Prediction Log'!$V678="Y"), "Y", "N"))</f>
        <v/>
      </c>
      <c r="X678" s="54" t="str">
        <f>IF(ISBLANK('Prediction Log'!$M678),"",IF('Prediction Log'!$M678='Prediction Log'!$I678, "Y", "N"))</f>
        <v/>
      </c>
      <c r="Y678" s="54" t="str">
        <f>IF(ISBLANK('Prediction Log'!$M678), "", IF('Prediction Log'!$Z678="N", "N", "Y"))</f>
        <v/>
      </c>
      <c r="Z678" s="54" t="str">
        <f>IF(ISBLANK('Prediction Log'!$M678), "",IF('Prediction Log'!$I678&lt;&gt;'Prediction Log'!$M678, "Y",IF(AND('Prediction Log'!$E678&gt;0, 'Prediction Log'!$P678&gt;'Prediction Log'!$E678), "Y", IF(AND('Prediction Log'!$E678&lt;0, 'Prediction Log'!$P678&lt;'Prediction Log'!$E678), "Y", IF('Prediction Log'!$P678='Prediction Log'!$E678, "PUSH", "N")))))</f>
        <v/>
      </c>
      <c r="AA678" s="54" t="str">
        <f>IF(ISBLANK('Prediction Log'!$M678), "",IF(AND('Prediction Log'!$X678="Y", 'Prediction Log'!$Z678="Y"), "Y", "N"))</f>
        <v/>
      </c>
      <c r="AB678" s="53" t="str">
        <f>IF(ISBLANK('Prediction Log'!$M678), "",IF('Prediction Log'!$D678&gt;0, 'Prediction Log'!$P678-'Prediction Log'!$D678, IF('Prediction Log'!$D678&lt;0, -'Prediction Log'!$P678+'Prediction Log'!$D678, "NA")))</f>
        <v/>
      </c>
      <c r="AC678" s="53" t="str">
        <f>IF(ISBLANK('Prediction Log'!$M678), "",ABS('Prediction Log'!$AB678))</f>
        <v/>
      </c>
      <c r="AD678" s="54" t="str">
        <f>IF(ISBLANK('Prediction Log'!$M678), "",IF('Prediction Log'!$E678&gt;0, 'Prediction Log'!$P678-'Prediction Log'!$E678, IF('Prediction Log'!$E678&lt;0, -'Prediction Log'!$P678+'Prediction Log'!$E678, "NA")))</f>
        <v/>
      </c>
      <c r="AE678" s="54" t="str">
        <f>IF(ISBLANK('Prediction Log'!$M678), "",ABS('Prediction Log'!$AD678))</f>
        <v/>
      </c>
    </row>
    <row r="679" spans="1:31" x14ac:dyDescent="0.45">
      <c r="A679" t="str">
        <f>IF(ISBLANK(Games!$B679), "",Games!A679)</f>
        <v/>
      </c>
      <c r="B679" t="str">
        <f>IF(ISBLANK(Games!$B679), "",Games!B679)</f>
        <v/>
      </c>
      <c r="C679" t="str">
        <f>IF(ISBLANK(Games!$B679), "",Games!C679)</f>
        <v/>
      </c>
      <c r="D679" t="str">
        <f>IF(ISBLANK(Games!$B679), "",Games!D679)</f>
        <v/>
      </c>
      <c r="E679" t="str">
        <f>IF(ISBLANK(Games!$B679), "",Games!E679)</f>
        <v/>
      </c>
      <c r="F679" s="30">
        <f>'Calc - Win Probability'!N679</f>
        <v>0</v>
      </c>
      <c r="G679" s="28">
        <f>Games!H679</f>
        <v>0</v>
      </c>
      <c r="H679" s="64" t="str">
        <f>IF(ISBLANK(Games!B679), "", IF('Prediction Log'!$D679&lt;0, 'Prediction Log'!$B679, 'Prediction Log'!$C679))</f>
        <v/>
      </c>
      <c r="I679" s="60" t="str">
        <f>IF(ISBLANK(Games!$B679), "",Games!F679)</f>
        <v/>
      </c>
      <c r="J679" s="60" t="str">
        <f>IF('Prediction Log'!$F679&gt;0.5, 'Prediction Log'!$B679, IF('Prediction Log'!$F679&lt;0.5, 'Prediction Log'!$C679, "PICK"))</f>
        <v/>
      </c>
      <c r="K679" s="62" t="str">
        <f>IF(ISBLANK(Games!B679), "",IF('Prediction Log'!$J679='Prediction Log'!$B679, 'Prediction Log'!$F679, 1-'Prediction Log'!$F679))</f>
        <v/>
      </c>
      <c r="L679" s="28" t="str">
        <f>IF(ISBLANK(Games!$B679), "",Games!I679)</f>
        <v/>
      </c>
      <c r="P679" s="48" t="str">
        <f>IF(ISBLANK('Prediction Log'!$N679), "",'Prediction Log'!$O679-'Prediction Log'!$N679)</f>
        <v/>
      </c>
      <c r="Q679" s="55" t="str">
        <f>IF(ISBLANK('Prediction Log'!$N679), "",IF('Prediction Log'!$M679&lt;&gt;'Prediction Log'!$H679, "Y", IF(AND('Prediction Log'!$M679='Prediction Log'!$H679, ABS((-1*'Prediction Log'!$P679))&gt;ABS('Prediction Log'!$D679)), "Y", IF('Prediction Log'!$D679='Prediction Log'!$P679, "PUSH", "N"))))</f>
        <v/>
      </c>
      <c r="R679" s="56" t="str">
        <f>IF(ISBLANK('Prediction Log'!$M679), "",IF('Prediction Log'!$P679&lt;'Prediction Log'!$D679, "Y", IF('Prediction Log'!$P679='Prediction Log'!$D679, "PUSH", "N")))</f>
        <v/>
      </c>
      <c r="S679" s="56" t="str">
        <f>IF(ISBLANK('Prediction Log'!$M679), "",IF('Prediction Log'!$P679&lt;'Prediction Log'!$E679, "Y", IF('Prediction Log'!$P679='Prediction Log'!$E679, "PUSH", "N")))</f>
        <v/>
      </c>
      <c r="T679" s="66" t="str">
        <f>IF(ISBLANK('Prediction Log'!$M679), "",IF('Prediction Log'!$J679='Prediction Log'!$M679, "Y", "N"))</f>
        <v/>
      </c>
      <c r="U679" s="57" t="str">
        <f>IF(ISBLANK('Prediction Log'!$M679),"",IF('Prediction Log'!$M679='Prediction Log'!$H679, "Y", "N"))</f>
        <v/>
      </c>
      <c r="V679" s="52" t="str">
        <f>IF(ISBLANK('Prediction Log'!$M679), "",IF('Prediction Log'!$H679&lt;&gt;'Prediction Log'!$M679, "Y",IF(AND('Prediction Log'!$D679&gt;0, 'Prediction Log'!$P679&gt;'Prediction Log'!$D679), "Y", IF(AND('Prediction Log'!$D679&lt;0, 'Prediction Log'!$P679&lt;'Prediction Log'!$D679), "Y", IF('Prediction Log'!$P679='Prediction Log'!$D679, "PUSH", "N")))))</f>
        <v/>
      </c>
      <c r="W679" s="53" t="str">
        <f>IF(ISBLANK('Prediction Log'!$M679), "",IF(AND('Prediction Log'!$U679="Y", 'Prediction Log'!$V679="Y"), "Y", "N"))</f>
        <v/>
      </c>
      <c r="X679" s="54" t="str">
        <f>IF(ISBLANK('Prediction Log'!$M679),"",IF('Prediction Log'!$M679='Prediction Log'!$I679, "Y", "N"))</f>
        <v/>
      </c>
      <c r="Y679" s="54" t="str">
        <f>IF(ISBLANK('Prediction Log'!$M679), "", IF('Prediction Log'!$Z679="N", "N", "Y"))</f>
        <v/>
      </c>
      <c r="Z679" s="54" t="str">
        <f>IF(ISBLANK('Prediction Log'!$M679), "",IF('Prediction Log'!$I679&lt;&gt;'Prediction Log'!$M679, "Y",IF(AND('Prediction Log'!$E679&gt;0, 'Prediction Log'!$P679&gt;'Prediction Log'!$E679), "Y", IF(AND('Prediction Log'!$E679&lt;0, 'Prediction Log'!$P679&lt;'Prediction Log'!$E679), "Y", IF('Prediction Log'!$P679='Prediction Log'!$E679, "PUSH", "N")))))</f>
        <v/>
      </c>
      <c r="AA679" s="54" t="str">
        <f>IF(ISBLANK('Prediction Log'!$M679), "",IF(AND('Prediction Log'!$X679="Y", 'Prediction Log'!$Z679="Y"), "Y", "N"))</f>
        <v/>
      </c>
      <c r="AB679" s="53" t="str">
        <f>IF(ISBLANK('Prediction Log'!$M679), "",IF('Prediction Log'!$D679&gt;0, 'Prediction Log'!$P679-'Prediction Log'!$D679, IF('Prediction Log'!$D679&lt;0, -'Prediction Log'!$P679+'Prediction Log'!$D679, "NA")))</f>
        <v/>
      </c>
      <c r="AC679" s="53" t="str">
        <f>IF(ISBLANK('Prediction Log'!$M679), "",ABS('Prediction Log'!$AB679))</f>
        <v/>
      </c>
      <c r="AD679" s="54" t="str">
        <f>IF(ISBLANK('Prediction Log'!$M679), "",IF('Prediction Log'!$E679&gt;0, 'Prediction Log'!$P679-'Prediction Log'!$E679, IF('Prediction Log'!$E679&lt;0, -'Prediction Log'!$P679+'Prediction Log'!$E679, "NA")))</f>
        <v/>
      </c>
      <c r="AE679" s="54" t="str">
        <f>IF(ISBLANK('Prediction Log'!$M679), "",ABS('Prediction Log'!$AD679))</f>
        <v/>
      </c>
    </row>
    <row r="680" spans="1:31" x14ac:dyDescent="0.45">
      <c r="A680" t="str">
        <f>IF(ISBLANK(Games!$B680), "",Games!A680)</f>
        <v/>
      </c>
      <c r="B680" t="str">
        <f>IF(ISBLANK(Games!$B680), "",Games!B680)</f>
        <v/>
      </c>
      <c r="C680" t="str">
        <f>IF(ISBLANK(Games!$B680), "",Games!C680)</f>
        <v/>
      </c>
      <c r="D680" t="str">
        <f>IF(ISBLANK(Games!$B680), "",Games!D680)</f>
        <v/>
      </c>
      <c r="E680" t="str">
        <f>IF(ISBLANK(Games!$B680), "",Games!E680)</f>
        <v/>
      </c>
      <c r="F680" s="30">
        <f>'Calc - Win Probability'!N680</f>
        <v>0</v>
      </c>
      <c r="G680" s="28">
        <f>Games!H680</f>
        <v>0</v>
      </c>
      <c r="H680" s="64" t="str">
        <f>IF(ISBLANK(Games!B680), "", IF('Prediction Log'!$D680&lt;0, 'Prediction Log'!$B680, 'Prediction Log'!$C680))</f>
        <v/>
      </c>
      <c r="I680" s="60" t="str">
        <f>IF(ISBLANK(Games!$B680), "",Games!F680)</f>
        <v/>
      </c>
      <c r="J680" s="60" t="str">
        <f>IF('Prediction Log'!$F680&gt;0.5, 'Prediction Log'!$B680, IF('Prediction Log'!$F680&lt;0.5, 'Prediction Log'!$C680, "PICK"))</f>
        <v/>
      </c>
      <c r="K680" s="62" t="str">
        <f>IF(ISBLANK(Games!B680), "",IF('Prediction Log'!$J680='Prediction Log'!$B680, 'Prediction Log'!$F680, 1-'Prediction Log'!$F680))</f>
        <v/>
      </c>
      <c r="L680" s="28" t="str">
        <f>IF(ISBLANK(Games!$B680), "",Games!I680)</f>
        <v/>
      </c>
      <c r="P680" s="48" t="str">
        <f>IF(ISBLANK('Prediction Log'!$N680), "",'Prediction Log'!$O680-'Prediction Log'!$N680)</f>
        <v/>
      </c>
      <c r="Q680" s="55" t="str">
        <f>IF(ISBLANK('Prediction Log'!$N680), "",IF('Prediction Log'!$M680&lt;&gt;'Prediction Log'!$H680, "Y", IF(AND('Prediction Log'!$M680='Prediction Log'!$H680, ABS((-1*'Prediction Log'!$P680))&gt;ABS('Prediction Log'!$D680)), "Y", IF('Prediction Log'!$D680='Prediction Log'!$P680, "PUSH", "N"))))</f>
        <v/>
      </c>
      <c r="R680" s="56" t="str">
        <f>IF(ISBLANK('Prediction Log'!$M680), "",IF('Prediction Log'!$P680&lt;'Prediction Log'!$D680, "Y", IF('Prediction Log'!$P680='Prediction Log'!$D680, "PUSH", "N")))</f>
        <v/>
      </c>
      <c r="S680" s="56" t="str">
        <f>IF(ISBLANK('Prediction Log'!$M680), "",IF('Prediction Log'!$P680&lt;'Prediction Log'!$E680, "Y", IF('Prediction Log'!$P680='Prediction Log'!$E680, "PUSH", "N")))</f>
        <v/>
      </c>
      <c r="T680" s="66" t="str">
        <f>IF(ISBLANK('Prediction Log'!$M680), "",IF('Prediction Log'!$J680='Prediction Log'!$M680, "Y", "N"))</f>
        <v/>
      </c>
      <c r="U680" s="57" t="str">
        <f>IF(ISBLANK('Prediction Log'!$M680),"",IF('Prediction Log'!$M680='Prediction Log'!$H680, "Y", "N"))</f>
        <v/>
      </c>
      <c r="V680" s="52" t="str">
        <f>IF(ISBLANK('Prediction Log'!$M680), "",IF('Prediction Log'!$H680&lt;&gt;'Prediction Log'!$M680, "Y",IF(AND('Prediction Log'!$D680&gt;0, 'Prediction Log'!$P680&gt;'Prediction Log'!$D680), "Y", IF(AND('Prediction Log'!$D680&lt;0, 'Prediction Log'!$P680&lt;'Prediction Log'!$D680), "Y", IF('Prediction Log'!$P680='Prediction Log'!$D680, "PUSH", "N")))))</f>
        <v/>
      </c>
      <c r="W680" s="53" t="str">
        <f>IF(ISBLANK('Prediction Log'!$M680), "",IF(AND('Prediction Log'!$U680="Y", 'Prediction Log'!$V680="Y"), "Y", "N"))</f>
        <v/>
      </c>
      <c r="X680" s="54" t="str">
        <f>IF(ISBLANK('Prediction Log'!$M680),"",IF('Prediction Log'!$M680='Prediction Log'!$I680, "Y", "N"))</f>
        <v/>
      </c>
      <c r="Y680" s="54" t="str">
        <f>IF(ISBLANK('Prediction Log'!$M680), "", IF('Prediction Log'!$Z680="N", "N", "Y"))</f>
        <v/>
      </c>
      <c r="Z680" s="54" t="str">
        <f>IF(ISBLANK('Prediction Log'!$M680), "",IF('Prediction Log'!$I680&lt;&gt;'Prediction Log'!$M680, "Y",IF(AND('Prediction Log'!$E680&gt;0, 'Prediction Log'!$P680&gt;'Prediction Log'!$E680), "Y", IF(AND('Prediction Log'!$E680&lt;0, 'Prediction Log'!$P680&lt;'Prediction Log'!$E680), "Y", IF('Prediction Log'!$P680='Prediction Log'!$E680, "PUSH", "N")))))</f>
        <v/>
      </c>
      <c r="AA680" s="54" t="str">
        <f>IF(ISBLANK('Prediction Log'!$M680), "",IF(AND('Prediction Log'!$X680="Y", 'Prediction Log'!$Z680="Y"), "Y", "N"))</f>
        <v/>
      </c>
      <c r="AB680" s="53" t="str">
        <f>IF(ISBLANK('Prediction Log'!$M680), "",IF('Prediction Log'!$D680&gt;0, 'Prediction Log'!$P680-'Prediction Log'!$D680, IF('Prediction Log'!$D680&lt;0, -'Prediction Log'!$P680+'Prediction Log'!$D680, "NA")))</f>
        <v/>
      </c>
      <c r="AC680" s="53" t="str">
        <f>IF(ISBLANK('Prediction Log'!$M680), "",ABS('Prediction Log'!$AB680))</f>
        <v/>
      </c>
      <c r="AD680" s="54" t="str">
        <f>IF(ISBLANK('Prediction Log'!$M680), "",IF('Prediction Log'!$E680&gt;0, 'Prediction Log'!$P680-'Prediction Log'!$E680, IF('Prediction Log'!$E680&lt;0, -'Prediction Log'!$P680+'Prediction Log'!$E680, "NA")))</f>
        <v/>
      </c>
      <c r="AE680" s="54" t="str">
        <f>IF(ISBLANK('Prediction Log'!$M680), "",ABS('Prediction Log'!$AD680))</f>
        <v/>
      </c>
    </row>
    <row r="681" spans="1:31" x14ac:dyDescent="0.45">
      <c r="A681" t="str">
        <f>IF(ISBLANK(Games!$B681), "",Games!A681)</f>
        <v/>
      </c>
      <c r="B681" t="str">
        <f>IF(ISBLANK(Games!$B681), "",Games!B681)</f>
        <v/>
      </c>
      <c r="C681" t="str">
        <f>IF(ISBLANK(Games!$B681), "",Games!C681)</f>
        <v/>
      </c>
      <c r="D681" t="str">
        <f>IF(ISBLANK(Games!$B681), "",Games!D681)</f>
        <v/>
      </c>
      <c r="E681" t="str">
        <f>IF(ISBLANK(Games!$B681), "",Games!E681)</f>
        <v/>
      </c>
      <c r="F681" s="30">
        <f>'Calc - Win Probability'!N681</f>
        <v>0</v>
      </c>
      <c r="G681" s="28">
        <f>Games!H681</f>
        <v>0</v>
      </c>
      <c r="H681" s="64" t="str">
        <f>IF(ISBLANK(Games!B681), "", IF('Prediction Log'!$D681&lt;0, 'Prediction Log'!$B681, 'Prediction Log'!$C681))</f>
        <v/>
      </c>
      <c r="I681" s="60" t="str">
        <f>IF(ISBLANK(Games!$B681), "",Games!F681)</f>
        <v/>
      </c>
      <c r="J681" s="60" t="str">
        <f>IF('Prediction Log'!$F681&gt;0.5, 'Prediction Log'!$B681, IF('Prediction Log'!$F681&lt;0.5, 'Prediction Log'!$C681, "PICK"))</f>
        <v/>
      </c>
      <c r="K681" s="62" t="str">
        <f>IF(ISBLANK(Games!B681), "",IF('Prediction Log'!$J681='Prediction Log'!$B681, 'Prediction Log'!$F681, 1-'Prediction Log'!$F681))</f>
        <v/>
      </c>
      <c r="L681" s="28" t="str">
        <f>IF(ISBLANK(Games!$B681), "",Games!I681)</f>
        <v/>
      </c>
      <c r="P681" s="48" t="str">
        <f>IF(ISBLANK('Prediction Log'!$N681), "",'Prediction Log'!$O681-'Prediction Log'!$N681)</f>
        <v/>
      </c>
      <c r="Q681" s="55" t="str">
        <f>IF(ISBLANK('Prediction Log'!$N681), "",IF('Prediction Log'!$M681&lt;&gt;'Prediction Log'!$H681, "Y", IF(AND('Prediction Log'!$M681='Prediction Log'!$H681, ABS((-1*'Prediction Log'!$P681))&gt;ABS('Prediction Log'!$D681)), "Y", IF('Prediction Log'!$D681='Prediction Log'!$P681, "PUSH", "N"))))</f>
        <v/>
      </c>
      <c r="R681" s="56" t="str">
        <f>IF(ISBLANK('Prediction Log'!$M681), "",IF('Prediction Log'!$P681&lt;'Prediction Log'!$D681, "Y", IF('Prediction Log'!$P681='Prediction Log'!$D681, "PUSH", "N")))</f>
        <v/>
      </c>
      <c r="S681" s="56" t="str">
        <f>IF(ISBLANK('Prediction Log'!$M681), "",IF('Prediction Log'!$P681&lt;'Prediction Log'!$E681, "Y", IF('Prediction Log'!$P681='Prediction Log'!$E681, "PUSH", "N")))</f>
        <v/>
      </c>
      <c r="T681" s="66" t="str">
        <f>IF(ISBLANK('Prediction Log'!$M681), "",IF('Prediction Log'!$J681='Prediction Log'!$M681, "Y", "N"))</f>
        <v/>
      </c>
      <c r="U681" s="57" t="str">
        <f>IF(ISBLANK('Prediction Log'!$M681),"",IF('Prediction Log'!$M681='Prediction Log'!$H681, "Y", "N"))</f>
        <v/>
      </c>
      <c r="V681" s="52" t="str">
        <f>IF(ISBLANK('Prediction Log'!$M681), "",IF('Prediction Log'!$H681&lt;&gt;'Prediction Log'!$M681, "Y",IF(AND('Prediction Log'!$D681&gt;0, 'Prediction Log'!$P681&gt;'Prediction Log'!$D681), "Y", IF(AND('Prediction Log'!$D681&lt;0, 'Prediction Log'!$P681&lt;'Prediction Log'!$D681), "Y", IF('Prediction Log'!$P681='Prediction Log'!$D681, "PUSH", "N")))))</f>
        <v/>
      </c>
      <c r="W681" s="53" t="str">
        <f>IF(ISBLANK('Prediction Log'!$M681), "",IF(AND('Prediction Log'!$U681="Y", 'Prediction Log'!$V681="Y"), "Y", "N"))</f>
        <v/>
      </c>
      <c r="X681" s="54" t="str">
        <f>IF(ISBLANK('Prediction Log'!$M681),"",IF('Prediction Log'!$M681='Prediction Log'!$I681, "Y", "N"))</f>
        <v/>
      </c>
      <c r="Y681" s="54" t="str">
        <f>IF(ISBLANK('Prediction Log'!$M681), "", IF('Prediction Log'!$Z681="N", "N", "Y"))</f>
        <v/>
      </c>
      <c r="Z681" s="54" t="str">
        <f>IF(ISBLANK('Prediction Log'!$M681), "",IF('Prediction Log'!$I681&lt;&gt;'Prediction Log'!$M681, "Y",IF(AND('Prediction Log'!$E681&gt;0, 'Prediction Log'!$P681&gt;'Prediction Log'!$E681), "Y", IF(AND('Prediction Log'!$E681&lt;0, 'Prediction Log'!$P681&lt;'Prediction Log'!$E681), "Y", IF('Prediction Log'!$P681='Prediction Log'!$E681, "PUSH", "N")))))</f>
        <v/>
      </c>
      <c r="AA681" s="54" t="str">
        <f>IF(ISBLANK('Prediction Log'!$M681), "",IF(AND('Prediction Log'!$X681="Y", 'Prediction Log'!$Z681="Y"), "Y", "N"))</f>
        <v/>
      </c>
      <c r="AB681" s="53" t="str">
        <f>IF(ISBLANK('Prediction Log'!$M681), "",IF('Prediction Log'!$D681&gt;0, 'Prediction Log'!$P681-'Prediction Log'!$D681, IF('Prediction Log'!$D681&lt;0, -'Prediction Log'!$P681+'Prediction Log'!$D681, "NA")))</f>
        <v/>
      </c>
      <c r="AC681" s="53" t="str">
        <f>IF(ISBLANK('Prediction Log'!$M681), "",ABS('Prediction Log'!$AB681))</f>
        <v/>
      </c>
      <c r="AD681" s="54" t="str">
        <f>IF(ISBLANK('Prediction Log'!$M681), "",IF('Prediction Log'!$E681&gt;0, 'Prediction Log'!$P681-'Prediction Log'!$E681, IF('Prediction Log'!$E681&lt;0, -'Prediction Log'!$P681+'Prediction Log'!$E681, "NA")))</f>
        <v/>
      </c>
      <c r="AE681" s="54" t="str">
        <f>IF(ISBLANK('Prediction Log'!$M681), "",ABS('Prediction Log'!$AD681))</f>
        <v/>
      </c>
    </row>
    <row r="682" spans="1:31" x14ac:dyDescent="0.45">
      <c r="A682" t="str">
        <f>IF(ISBLANK(Games!$B682), "",Games!A682)</f>
        <v/>
      </c>
      <c r="B682" t="str">
        <f>IF(ISBLANK(Games!$B682), "",Games!B682)</f>
        <v/>
      </c>
      <c r="C682" t="str">
        <f>IF(ISBLANK(Games!$B682), "",Games!C682)</f>
        <v/>
      </c>
      <c r="D682" t="str">
        <f>IF(ISBLANK(Games!$B682), "",Games!D682)</f>
        <v/>
      </c>
      <c r="E682" t="str">
        <f>IF(ISBLANK(Games!$B682), "",Games!E682)</f>
        <v/>
      </c>
      <c r="F682" s="30">
        <f>'Calc - Win Probability'!N682</f>
        <v>0</v>
      </c>
      <c r="G682" s="28">
        <f>Games!H682</f>
        <v>0</v>
      </c>
      <c r="H682" s="64" t="str">
        <f>IF(ISBLANK(Games!B682), "", IF('Prediction Log'!$D682&lt;0, 'Prediction Log'!$B682, 'Prediction Log'!$C682))</f>
        <v/>
      </c>
      <c r="I682" s="60" t="str">
        <f>IF(ISBLANK(Games!$B682), "",Games!F682)</f>
        <v/>
      </c>
      <c r="J682" s="60" t="str">
        <f>IF('Prediction Log'!$F682&gt;0.5, 'Prediction Log'!$B682, IF('Prediction Log'!$F682&lt;0.5, 'Prediction Log'!$C682, "PICK"))</f>
        <v/>
      </c>
      <c r="K682" s="62" t="str">
        <f>IF(ISBLANK(Games!B682), "",IF('Prediction Log'!$J682='Prediction Log'!$B682, 'Prediction Log'!$F682, 1-'Prediction Log'!$F682))</f>
        <v/>
      </c>
      <c r="L682" s="28" t="str">
        <f>IF(ISBLANK(Games!$B682), "",Games!I682)</f>
        <v/>
      </c>
      <c r="P682" s="48" t="str">
        <f>IF(ISBLANK('Prediction Log'!$N682), "",'Prediction Log'!$O682-'Prediction Log'!$N682)</f>
        <v/>
      </c>
      <c r="Q682" s="55" t="str">
        <f>IF(ISBLANK('Prediction Log'!$N682), "",IF('Prediction Log'!$M682&lt;&gt;'Prediction Log'!$H682, "Y", IF(AND('Prediction Log'!$M682='Prediction Log'!$H682, ABS((-1*'Prediction Log'!$P682))&gt;ABS('Prediction Log'!$D682)), "Y", IF('Prediction Log'!$D682='Prediction Log'!$P682, "PUSH", "N"))))</f>
        <v/>
      </c>
      <c r="R682" s="56" t="str">
        <f>IF(ISBLANK('Prediction Log'!$M682), "",IF('Prediction Log'!$P682&lt;'Prediction Log'!$D682, "Y", IF('Prediction Log'!$P682='Prediction Log'!$D682, "PUSH", "N")))</f>
        <v/>
      </c>
      <c r="S682" s="56" t="str">
        <f>IF(ISBLANK('Prediction Log'!$M682), "",IF('Prediction Log'!$P682&lt;'Prediction Log'!$E682, "Y", IF('Prediction Log'!$P682='Prediction Log'!$E682, "PUSH", "N")))</f>
        <v/>
      </c>
      <c r="T682" s="66" t="str">
        <f>IF(ISBLANK('Prediction Log'!$M682), "",IF('Prediction Log'!$J682='Prediction Log'!$M682, "Y", "N"))</f>
        <v/>
      </c>
      <c r="U682" s="57" t="str">
        <f>IF(ISBLANK('Prediction Log'!$M682),"",IF('Prediction Log'!$M682='Prediction Log'!$H682, "Y", "N"))</f>
        <v/>
      </c>
      <c r="V682" s="52" t="str">
        <f>IF(ISBLANK('Prediction Log'!$M682), "",IF('Prediction Log'!$H682&lt;&gt;'Prediction Log'!$M682, "Y",IF(AND('Prediction Log'!$D682&gt;0, 'Prediction Log'!$P682&gt;'Prediction Log'!$D682), "Y", IF(AND('Prediction Log'!$D682&lt;0, 'Prediction Log'!$P682&lt;'Prediction Log'!$D682), "Y", IF('Prediction Log'!$P682='Prediction Log'!$D682, "PUSH", "N")))))</f>
        <v/>
      </c>
      <c r="W682" s="53" t="str">
        <f>IF(ISBLANK('Prediction Log'!$M682), "",IF(AND('Prediction Log'!$U682="Y", 'Prediction Log'!$V682="Y"), "Y", "N"))</f>
        <v/>
      </c>
      <c r="X682" s="54" t="str">
        <f>IF(ISBLANK('Prediction Log'!$M682),"",IF('Prediction Log'!$M682='Prediction Log'!$I682, "Y", "N"))</f>
        <v/>
      </c>
      <c r="Y682" s="54" t="str">
        <f>IF(ISBLANK('Prediction Log'!$M682), "", IF('Prediction Log'!$Z682="N", "N", "Y"))</f>
        <v/>
      </c>
      <c r="Z682" s="54" t="str">
        <f>IF(ISBLANK('Prediction Log'!$M682), "",IF('Prediction Log'!$I682&lt;&gt;'Prediction Log'!$M682, "Y",IF(AND('Prediction Log'!$E682&gt;0, 'Prediction Log'!$P682&gt;'Prediction Log'!$E682), "Y", IF(AND('Prediction Log'!$E682&lt;0, 'Prediction Log'!$P682&lt;'Prediction Log'!$E682), "Y", IF('Prediction Log'!$P682='Prediction Log'!$E682, "PUSH", "N")))))</f>
        <v/>
      </c>
      <c r="AA682" s="54" t="str">
        <f>IF(ISBLANK('Prediction Log'!$M682), "",IF(AND('Prediction Log'!$X682="Y", 'Prediction Log'!$Z682="Y"), "Y", "N"))</f>
        <v/>
      </c>
      <c r="AB682" s="53" t="str">
        <f>IF(ISBLANK('Prediction Log'!$M682), "",IF('Prediction Log'!$D682&gt;0, 'Prediction Log'!$P682-'Prediction Log'!$D682, IF('Prediction Log'!$D682&lt;0, -'Prediction Log'!$P682+'Prediction Log'!$D682, "NA")))</f>
        <v/>
      </c>
      <c r="AC682" s="53" t="str">
        <f>IF(ISBLANK('Prediction Log'!$M682), "",ABS('Prediction Log'!$AB682))</f>
        <v/>
      </c>
      <c r="AD682" s="54" t="str">
        <f>IF(ISBLANK('Prediction Log'!$M682), "",IF('Prediction Log'!$E682&gt;0, 'Prediction Log'!$P682-'Prediction Log'!$E682, IF('Prediction Log'!$E682&lt;0, -'Prediction Log'!$P682+'Prediction Log'!$E682, "NA")))</f>
        <v/>
      </c>
      <c r="AE682" s="54" t="str">
        <f>IF(ISBLANK('Prediction Log'!$M682), "",ABS('Prediction Log'!$AD682))</f>
        <v/>
      </c>
    </row>
    <row r="683" spans="1:31" x14ac:dyDescent="0.45">
      <c r="A683" t="str">
        <f>IF(ISBLANK(Games!$B683), "",Games!A683)</f>
        <v/>
      </c>
      <c r="B683" t="str">
        <f>IF(ISBLANK(Games!$B683), "",Games!B683)</f>
        <v/>
      </c>
      <c r="C683" t="str">
        <f>IF(ISBLANK(Games!$B683), "",Games!C683)</f>
        <v/>
      </c>
      <c r="D683" t="str">
        <f>IF(ISBLANK(Games!$B683), "",Games!D683)</f>
        <v/>
      </c>
      <c r="E683" t="str">
        <f>IF(ISBLANK(Games!$B683), "",Games!E683)</f>
        <v/>
      </c>
      <c r="F683" s="30">
        <f>'Calc - Win Probability'!N683</f>
        <v>0</v>
      </c>
      <c r="G683" s="28">
        <f>Games!H683</f>
        <v>0</v>
      </c>
      <c r="H683" s="64" t="str">
        <f>IF(ISBLANK(Games!B683), "", IF('Prediction Log'!$D683&lt;0, 'Prediction Log'!$B683, 'Prediction Log'!$C683))</f>
        <v/>
      </c>
      <c r="I683" s="60" t="str">
        <f>IF(ISBLANK(Games!$B683), "",Games!F683)</f>
        <v/>
      </c>
      <c r="J683" s="60" t="str">
        <f>IF('Prediction Log'!$F683&gt;0.5, 'Prediction Log'!$B683, IF('Prediction Log'!$F683&lt;0.5, 'Prediction Log'!$C683, "PICK"))</f>
        <v/>
      </c>
      <c r="K683" s="62" t="str">
        <f>IF(ISBLANK(Games!B683), "",IF('Prediction Log'!$J683='Prediction Log'!$B683, 'Prediction Log'!$F683, 1-'Prediction Log'!$F683))</f>
        <v/>
      </c>
      <c r="L683" s="28" t="str">
        <f>IF(ISBLANK(Games!$B683), "",Games!I683)</f>
        <v/>
      </c>
      <c r="P683" s="48" t="str">
        <f>IF(ISBLANK('Prediction Log'!$N683), "",'Prediction Log'!$O683-'Prediction Log'!$N683)</f>
        <v/>
      </c>
      <c r="Q683" s="55" t="str">
        <f>IF(ISBLANK('Prediction Log'!$N683), "",IF('Prediction Log'!$M683&lt;&gt;'Prediction Log'!$H683, "Y", IF(AND('Prediction Log'!$M683='Prediction Log'!$H683, ABS((-1*'Prediction Log'!$P683))&gt;ABS('Prediction Log'!$D683)), "Y", IF('Prediction Log'!$D683='Prediction Log'!$P683, "PUSH", "N"))))</f>
        <v/>
      </c>
      <c r="R683" s="56" t="str">
        <f>IF(ISBLANK('Prediction Log'!$M683), "",IF('Prediction Log'!$P683&lt;'Prediction Log'!$D683, "Y", IF('Prediction Log'!$P683='Prediction Log'!$D683, "PUSH", "N")))</f>
        <v/>
      </c>
      <c r="S683" s="56" t="str">
        <f>IF(ISBLANK('Prediction Log'!$M683), "",IF('Prediction Log'!$P683&lt;'Prediction Log'!$E683, "Y", IF('Prediction Log'!$P683='Prediction Log'!$E683, "PUSH", "N")))</f>
        <v/>
      </c>
      <c r="T683" s="66" t="str">
        <f>IF(ISBLANK('Prediction Log'!$M683), "",IF('Prediction Log'!$J683='Prediction Log'!$M683, "Y", "N"))</f>
        <v/>
      </c>
      <c r="U683" s="57" t="str">
        <f>IF(ISBLANK('Prediction Log'!$M683),"",IF('Prediction Log'!$M683='Prediction Log'!$H683, "Y", "N"))</f>
        <v/>
      </c>
      <c r="V683" s="52" t="str">
        <f>IF(ISBLANK('Prediction Log'!$M683), "",IF('Prediction Log'!$H683&lt;&gt;'Prediction Log'!$M683, "Y",IF(AND('Prediction Log'!$D683&gt;0, 'Prediction Log'!$P683&gt;'Prediction Log'!$D683), "Y", IF(AND('Prediction Log'!$D683&lt;0, 'Prediction Log'!$P683&lt;'Prediction Log'!$D683), "Y", IF('Prediction Log'!$P683='Prediction Log'!$D683, "PUSH", "N")))))</f>
        <v/>
      </c>
      <c r="W683" s="53" t="str">
        <f>IF(ISBLANK('Prediction Log'!$M683), "",IF(AND('Prediction Log'!$U683="Y", 'Prediction Log'!$V683="Y"), "Y", "N"))</f>
        <v/>
      </c>
      <c r="X683" s="54" t="str">
        <f>IF(ISBLANK('Prediction Log'!$M683),"",IF('Prediction Log'!$M683='Prediction Log'!$I683, "Y", "N"))</f>
        <v/>
      </c>
      <c r="Y683" s="54" t="str">
        <f>IF(ISBLANK('Prediction Log'!$M683), "", IF('Prediction Log'!$Z683="N", "N", "Y"))</f>
        <v/>
      </c>
      <c r="Z683" s="54" t="str">
        <f>IF(ISBLANK('Prediction Log'!$M683), "",IF('Prediction Log'!$I683&lt;&gt;'Prediction Log'!$M683, "Y",IF(AND('Prediction Log'!$E683&gt;0, 'Prediction Log'!$P683&gt;'Prediction Log'!$E683), "Y", IF(AND('Prediction Log'!$E683&lt;0, 'Prediction Log'!$P683&lt;'Prediction Log'!$E683), "Y", IF('Prediction Log'!$P683='Prediction Log'!$E683, "PUSH", "N")))))</f>
        <v/>
      </c>
      <c r="AA683" s="54" t="str">
        <f>IF(ISBLANK('Prediction Log'!$M683), "",IF(AND('Prediction Log'!$X683="Y", 'Prediction Log'!$Z683="Y"), "Y", "N"))</f>
        <v/>
      </c>
      <c r="AB683" s="53" t="str">
        <f>IF(ISBLANK('Prediction Log'!$M683), "",IF('Prediction Log'!$D683&gt;0, 'Prediction Log'!$P683-'Prediction Log'!$D683, IF('Prediction Log'!$D683&lt;0, -'Prediction Log'!$P683+'Prediction Log'!$D683, "NA")))</f>
        <v/>
      </c>
      <c r="AC683" s="53" t="str">
        <f>IF(ISBLANK('Prediction Log'!$M683), "",ABS('Prediction Log'!$AB683))</f>
        <v/>
      </c>
      <c r="AD683" s="54" t="str">
        <f>IF(ISBLANK('Prediction Log'!$M683), "",IF('Prediction Log'!$E683&gt;0, 'Prediction Log'!$P683-'Prediction Log'!$E683, IF('Prediction Log'!$E683&lt;0, -'Prediction Log'!$P683+'Prediction Log'!$E683, "NA")))</f>
        <v/>
      </c>
      <c r="AE683" s="54" t="str">
        <f>IF(ISBLANK('Prediction Log'!$M683), "",ABS('Prediction Log'!$AD683))</f>
        <v/>
      </c>
    </row>
    <row r="684" spans="1:31" x14ac:dyDescent="0.45">
      <c r="A684" t="str">
        <f>IF(ISBLANK(Games!$B684), "",Games!A684)</f>
        <v/>
      </c>
      <c r="B684" t="str">
        <f>IF(ISBLANK(Games!$B684), "",Games!B684)</f>
        <v/>
      </c>
      <c r="C684" t="str">
        <f>IF(ISBLANK(Games!$B684), "",Games!C684)</f>
        <v/>
      </c>
      <c r="D684" t="str">
        <f>IF(ISBLANK(Games!$B684), "",Games!D684)</f>
        <v/>
      </c>
      <c r="E684" t="str">
        <f>IF(ISBLANK(Games!$B684), "",Games!E684)</f>
        <v/>
      </c>
      <c r="F684" s="30">
        <f>'Calc - Win Probability'!N684</f>
        <v>0</v>
      </c>
      <c r="G684" s="28">
        <f>Games!H684</f>
        <v>0</v>
      </c>
      <c r="H684" s="64" t="str">
        <f>IF(ISBLANK(Games!B684), "", IF('Prediction Log'!$D684&lt;0, 'Prediction Log'!$B684, 'Prediction Log'!$C684))</f>
        <v/>
      </c>
      <c r="I684" s="60" t="str">
        <f>IF(ISBLANK(Games!$B684), "",Games!F684)</f>
        <v/>
      </c>
      <c r="J684" s="60" t="str">
        <f>IF('Prediction Log'!$F684&gt;0.5, 'Prediction Log'!$B684, IF('Prediction Log'!$F684&lt;0.5, 'Prediction Log'!$C684, "PICK"))</f>
        <v/>
      </c>
      <c r="K684" s="62" t="str">
        <f>IF(ISBLANK(Games!B684), "",IF('Prediction Log'!$J684='Prediction Log'!$B684, 'Prediction Log'!$F684, 1-'Prediction Log'!$F684))</f>
        <v/>
      </c>
      <c r="L684" s="28" t="str">
        <f>IF(ISBLANK(Games!$B684), "",Games!I684)</f>
        <v/>
      </c>
      <c r="P684" s="48" t="str">
        <f>IF(ISBLANK('Prediction Log'!$N684), "",'Prediction Log'!$O684-'Prediction Log'!$N684)</f>
        <v/>
      </c>
      <c r="Q684" s="55" t="str">
        <f>IF(ISBLANK('Prediction Log'!$N684), "",IF('Prediction Log'!$M684&lt;&gt;'Prediction Log'!$H684, "Y", IF(AND('Prediction Log'!$M684='Prediction Log'!$H684, ABS((-1*'Prediction Log'!$P684))&gt;ABS('Prediction Log'!$D684)), "Y", IF('Prediction Log'!$D684='Prediction Log'!$P684, "PUSH", "N"))))</f>
        <v/>
      </c>
      <c r="R684" s="56" t="str">
        <f>IF(ISBLANK('Prediction Log'!$M684), "",IF('Prediction Log'!$P684&lt;'Prediction Log'!$D684, "Y", IF('Prediction Log'!$P684='Prediction Log'!$D684, "PUSH", "N")))</f>
        <v/>
      </c>
      <c r="S684" s="56" t="str">
        <f>IF(ISBLANK('Prediction Log'!$M684), "",IF('Prediction Log'!$P684&lt;'Prediction Log'!$E684, "Y", IF('Prediction Log'!$P684='Prediction Log'!$E684, "PUSH", "N")))</f>
        <v/>
      </c>
      <c r="T684" s="66" t="str">
        <f>IF(ISBLANK('Prediction Log'!$M684), "",IF('Prediction Log'!$J684='Prediction Log'!$M684, "Y", "N"))</f>
        <v/>
      </c>
      <c r="U684" s="57" t="str">
        <f>IF(ISBLANK('Prediction Log'!$M684),"",IF('Prediction Log'!$M684='Prediction Log'!$H684, "Y", "N"))</f>
        <v/>
      </c>
      <c r="V684" s="52" t="str">
        <f>IF(ISBLANK('Prediction Log'!$M684), "",IF('Prediction Log'!$H684&lt;&gt;'Prediction Log'!$M684, "Y",IF(AND('Prediction Log'!$D684&gt;0, 'Prediction Log'!$P684&gt;'Prediction Log'!$D684), "Y", IF(AND('Prediction Log'!$D684&lt;0, 'Prediction Log'!$P684&lt;'Prediction Log'!$D684), "Y", IF('Prediction Log'!$P684='Prediction Log'!$D684, "PUSH", "N")))))</f>
        <v/>
      </c>
      <c r="W684" s="53" t="str">
        <f>IF(ISBLANK('Prediction Log'!$M684), "",IF(AND('Prediction Log'!$U684="Y", 'Prediction Log'!$V684="Y"), "Y", "N"))</f>
        <v/>
      </c>
      <c r="X684" s="54" t="str">
        <f>IF(ISBLANK('Prediction Log'!$M684),"",IF('Prediction Log'!$M684='Prediction Log'!$I684, "Y", "N"))</f>
        <v/>
      </c>
      <c r="Y684" s="54" t="str">
        <f>IF(ISBLANK('Prediction Log'!$M684), "", IF('Prediction Log'!$Z684="N", "N", "Y"))</f>
        <v/>
      </c>
      <c r="Z684" s="54" t="str">
        <f>IF(ISBLANK('Prediction Log'!$M684), "",IF('Prediction Log'!$I684&lt;&gt;'Prediction Log'!$M684, "Y",IF(AND('Prediction Log'!$E684&gt;0, 'Prediction Log'!$P684&gt;'Prediction Log'!$E684), "Y", IF(AND('Prediction Log'!$E684&lt;0, 'Prediction Log'!$P684&lt;'Prediction Log'!$E684), "Y", IF('Prediction Log'!$P684='Prediction Log'!$E684, "PUSH", "N")))))</f>
        <v/>
      </c>
      <c r="AA684" s="54" t="str">
        <f>IF(ISBLANK('Prediction Log'!$M684), "",IF(AND('Prediction Log'!$X684="Y", 'Prediction Log'!$Z684="Y"), "Y", "N"))</f>
        <v/>
      </c>
      <c r="AB684" s="53" t="str">
        <f>IF(ISBLANK('Prediction Log'!$M684), "",IF('Prediction Log'!$D684&gt;0, 'Prediction Log'!$P684-'Prediction Log'!$D684, IF('Prediction Log'!$D684&lt;0, -'Prediction Log'!$P684+'Prediction Log'!$D684, "NA")))</f>
        <v/>
      </c>
      <c r="AC684" s="53" t="str">
        <f>IF(ISBLANK('Prediction Log'!$M684), "",ABS('Prediction Log'!$AB684))</f>
        <v/>
      </c>
      <c r="AD684" s="54" t="str">
        <f>IF(ISBLANK('Prediction Log'!$M684), "",IF('Prediction Log'!$E684&gt;0, 'Prediction Log'!$P684-'Prediction Log'!$E684, IF('Prediction Log'!$E684&lt;0, -'Prediction Log'!$P684+'Prediction Log'!$E684, "NA")))</f>
        <v/>
      </c>
      <c r="AE684" s="54" t="str">
        <f>IF(ISBLANK('Prediction Log'!$M684), "",ABS('Prediction Log'!$AD684))</f>
        <v/>
      </c>
    </row>
    <row r="685" spans="1:31" x14ac:dyDescent="0.45">
      <c r="A685" t="str">
        <f>IF(ISBLANK(Games!$B685), "",Games!A685)</f>
        <v/>
      </c>
      <c r="B685" t="str">
        <f>IF(ISBLANK(Games!$B685), "",Games!B685)</f>
        <v/>
      </c>
      <c r="C685" t="str">
        <f>IF(ISBLANK(Games!$B685), "",Games!C685)</f>
        <v/>
      </c>
      <c r="D685" t="str">
        <f>IF(ISBLANK(Games!$B685), "",Games!D685)</f>
        <v/>
      </c>
      <c r="E685" t="str">
        <f>IF(ISBLANK(Games!$B685), "",Games!E685)</f>
        <v/>
      </c>
      <c r="F685" s="30">
        <f>'Calc - Win Probability'!N685</f>
        <v>0</v>
      </c>
      <c r="G685" s="28">
        <f>Games!H685</f>
        <v>0</v>
      </c>
      <c r="H685" s="64" t="str">
        <f>IF(ISBLANK(Games!B685), "", IF('Prediction Log'!$D685&lt;0, 'Prediction Log'!$B685, 'Prediction Log'!$C685))</f>
        <v/>
      </c>
      <c r="I685" s="60" t="str">
        <f>IF(ISBLANK(Games!$B685), "",Games!F685)</f>
        <v/>
      </c>
      <c r="J685" s="60" t="str">
        <f>IF('Prediction Log'!$F685&gt;0.5, 'Prediction Log'!$B685, IF('Prediction Log'!$F685&lt;0.5, 'Prediction Log'!$C685, "PICK"))</f>
        <v/>
      </c>
      <c r="K685" s="62" t="str">
        <f>IF(ISBLANK(Games!B685), "",IF('Prediction Log'!$J685='Prediction Log'!$B685, 'Prediction Log'!$F685, 1-'Prediction Log'!$F685))</f>
        <v/>
      </c>
      <c r="L685" s="28" t="str">
        <f>IF(ISBLANK(Games!$B685), "",Games!I685)</f>
        <v/>
      </c>
      <c r="P685" s="48" t="str">
        <f>IF(ISBLANK('Prediction Log'!$N685), "",'Prediction Log'!$O685-'Prediction Log'!$N685)</f>
        <v/>
      </c>
      <c r="Q685" s="55" t="str">
        <f>IF(ISBLANK('Prediction Log'!$N685), "",IF('Prediction Log'!$M685&lt;&gt;'Prediction Log'!$H685, "Y", IF(AND('Prediction Log'!$M685='Prediction Log'!$H685, ABS((-1*'Prediction Log'!$P685))&gt;ABS('Prediction Log'!$D685)), "Y", IF('Prediction Log'!$D685='Prediction Log'!$P685, "PUSH", "N"))))</f>
        <v/>
      </c>
      <c r="R685" s="56" t="str">
        <f>IF(ISBLANK('Prediction Log'!$M685), "",IF('Prediction Log'!$P685&lt;'Prediction Log'!$D685, "Y", IF('Prediction Log'!$P685='Prediction Log'!$D685, "PUSH", "N")))</f>
        <v/>
      </c>
      <c r="S685" s="56" t="str">
        <f>IF(ISBLANK('Prediction Log'!$M685), "",IF('Prediction Log'!$P685&lt;'Prediction Log'!$E685, "Y", IF('Prediction Log'!$P685='Prediction Log'!$E685, "PUSH", "N")))</f>
        <v/>
      </c>
      <c r="T685" s="66" t="str">
        <f>IF(ISBLANK('Prediction Log'!$M685), "",IF('Prediction Log'!$J685='Prediction Log'!$M685, "Y", "N"))</f>
        <v/>
      </c>
      <c r="U685" s="57" t="str">
        <f>IF(ISBLANK('Prediction Log'!$M685),"",IF('Prediction Log'!$M685='Prediction Log'!$H685, "Y", "N"))</f>
        <v/>
      </c>
      <c r="V685" s="52" t="str">
        <f>IF(ISBLANK('Prediction Log'!$M685), "",IF('Prediction Log'!$H685&lt;&gt;'Prediction Log'!$M685, "Y",IF(AND('Prediction Log'!$D685&gt;0, 'Prediction Log'!$P685&gt;'Prediction Log'!$D685), "Y", IF(AND('Prediction Log'!$D685&lt;0, 'Prediction Log'!$P685&lt;'Prediction Log'!$D685), "Y", IF('Prediction Log'!$P685='Prediction Log'!$D685, "PUSH", "N")))))</f>
        <v/>
      </c>
      <c r="W685" s="53" t="str">
        <f>IF(ISBLANK('Prediction Log'!$M685), "",IF(AND('Prediction Log'!$U685="Y", 'Prediction Log'!$V685="Y"), "Y", "N"))</f>
        <v/>
      </c>
      <c r="X685" s="54" t="str">
        <f>IF(ISBLANK('Prediction Log'!$M685),"",IF('Prediction Log'!$M685='Prediction Log'!$I685, "Y", "N"))</f>
        <v/>
      </c>
      <c r="Y685" s="54" t="str">
        <f>IF(ISBLANK('Prediction Log'!$M685), "", IF('Prediction Log'!$Z685="N", "N", "Y"))</f>
        <v/>
      </c>
      <c r="Z685" s="54" t="str">
        <f>IF(ISBLANK('Prediction Log'!$M685), "",IF('Prediction Log'!$I685&lt;&gt;'Prediction Log'!$M685, "Y",IF(AND('Prediction Log'!$E685&gt;0, 'Prediction Log'!$P685&gt;'Prediction Log'!$E685), "Y", IF(AND('Prediction Log'!$E685&lt;0, 'Prediction Log'!$P685&lt;'Prediction Log'!$E685), "Y", IF('Prediction Log'!$P685='Prediction Log'!$E685, "PUSH", "N")))))</f>
        <v/>
      </c>
      <c r="AA685" s="54" t="str">
        <f>IF(ISBLANK('Prediction Log'!$M685), "",IF(AND('Prediction Log'!$X685="Y", 'Prediction Log'!$Z685="Y"), "Y", "N"))</f>
        <v/>
      </c>
      <c r="AB685" s="53" t="str">
        <f>IF(ISBLANK('Prediction Log'!$M685), "",IF('Prediction Log'!$D685&gt;0, 'Prediction Log'!$P685-'Prediction Log'!$D685, IF('Prediction Log'!$D685&lt;0, -'Prediction Log'!$P685+'Prediction Log'!$D685, "NA")))</f>
        <v/>
      </c>
      <c r="AC685" s="53" t="str">
        <f>IF(ISBLANK('Prediction Log'!$M685), "",ABS('Prediction Log'!$AB685))</f>
        <v/>
      </c>
      <c r="AD685" s="54" t="str">
        <f>IF(ISBLANK('Prediction Log'!$M685), "",IF('Prediction Log'!$E685&gt;0, 'Prediction Log'!$P685-'Prediction Log'!$E685, IF('Prediction Log'!$E685&lt;0, -'Prediction Log'!$P685+'Prediction Log'!$E685, "NA")))</f>
        <v/>
      </c>
      <c r="AE685" s="54" t="str">
        <f>IF(ISBLANK('Prediction Log'!$M685), "",ABS('Prediction Log'!$AD685))</f>
        <v/>
      </c>
    </row>
    <row r="686" spans="1:31" x14ac:dyDescent="0.45">
      <c r="A686" t="str">
        <f>IF(ISBLANK(Games!$B686), "",Games!A686)</f>
        <v/>
      </c>
      <c r="B686" t="str">
        <f>IF(ISBLANK(Games!$B686), "",Games!B686)</f>
        <v/>
      </c>
      <c r="C686" t="str">
        <f>IF(ISBLANK(Games!$B686), "",Games!C686)</f>
        <v/>
      </c>
      <c r="D686" t="str">
        <f>IF(ISBLANK(Games!$B686), "",Games!D686)</f>
        <v/>
      </c>
      <c r="E686" t="str">
        <f>IF(ISBLANK(Games!$B686), "",Games!E686)</f>
        <v/>
      </c>
      <c r="F686" s="30">
        <f>'Calc - Win Probability'!N686</f>
        <v>0</v>
      </c>
      <c r="G686" s="28">
        <f>Games!H686</f>
        <v>0</v>
      </c>
      <c r="H686" s="64" t="str">
        <f>IF(ISBLANK(Games!B686), "", IF('Prediction Log'!$D686&lt;0, 'Prediction Log'!$B686, 'Prediction Log'!$C686))</f>
        <v/>
      </c>
      <c r="I686" s="60" t="str">
        <f>IF(ISBLANK(Games!$B686), "",Games!F686)</f>
        <v/>
      </c>
      <c r="J686" s="60" t="str">
        <f>IF('Prediction Log'!$F686&gt;0.5, 'Prediction Log'!$B686, IF('Prediction Log'!$F686&lt;0.5, 'Prediction Log'!$C686, "PICK"))</f>
        <v/>
      </c>
      <c r="K686" s="62" t="str">
        <f>IF(ISBLANK(Games!B686), "",IF('Prediction Log'!$J686='Prediction Log'!$B686, 'Prediction Log'!$F686, 1-'Prediction Log'!$F686))</f>
        <v/>
      </c>
      <c r="L686" s="28" t="str">
        <f>IF(ISBLANK(Games!$B686), "",Games!I686)</f>
        <v/>
      </c>
      <c r="P686" s="48" t="str">
        <f>IF(ISBLANK('Prediction Log'!$N686), "",'Prediction Log'!$O686-'Prediction Log'!$N686)</f>
        <v/>
      </c>
      <c r="Q686" s="55" t="str">
        <f>IF(ISBLANK('Prediction Log'!$N686), "",IF('Prediction Log'!$M686&lt;&gt;'Prediction Log'!$H686, "Y", IF(AND('Prediction Log'!$M686='Prediction Log'!$H686, ABS((-1*'Prediction Log'!$P686))&gt;ABS('Prediction Log'!$D686)), "Y", IF('Prediction Log'!$D686='Prediction Log'!$P686, "PUSH", "N"))))</f>
        <v/>
      </c>
      <c r="R686" s="56" t="str">
        <f>IF(ISBLANK('Prediction Log'!$M686), "",IF('Prediction Log'!$P686&lt;'Prediction Log'!$D686, "Y", IF('Prediction Log'!$P686='Prediction Log'!$D686, "PUSH", "N")))</f>
        <v/>
      </c>
      <c r="S686" s="56" t="str">
        <f>IF(ISBLANK('Prediction Log'!$M686), "",IF('Prediction Log'!$P686&lt;'Prediction Log'!$E686, "Y", IF('Prediction Log'!$P686='Prediction Log'!$E686, "PUSH", "N")))</f>
        <v/>
      </c>
      <c r="T686" s="66" t="str">
        <f>IF(ISBLANK('Prediction Log'!$M686), "",IF('Prediction Log'!$J686='Prediction Log'!$M686, "Y", "N"))</f>
        <v/>
      </c>
      <c r="U686" s="57" t="str">
        <f>IF(ISBLANK('Prediction Log'!$M686),"",IF('Prediction Log'!$M686='Prediction Log'!$H686, "Y", "N"))</f>
        <v/>
      </c>
      <c r="V686" s="52" t="str">
        <f>IF(ISBLANK('Prediction Log'!$M686), "",IF('Prediction Log'!$H686&lt;&gt;'Prediction Log'!$M686, "Y",IF(AND('Prediction Log'!$D686&gt;0, 'Prediction Log'!$P686&gt;'Prediction Log'!$D686), "Y", IF(AND('Prediction Log'!$D686&lt;0, 'Prediction Log'!$P686&lt;'Prediction Log'!$D686), "Y", IF('Prediction Log'!$P686='Prediction Log'!$D686, "PUSH", "N")))))</f>
        <v/>
      </c>
      <c r="W686" s="53" t="str">
        <f>IF(ISBLANK('Prediction Log'!$M686), "",IF(AND('Prediction Log'!$U686="Y", 'Prediction Log'!$V686="Y"), "Y", "N"))</f>
        <v/>
      </c>
      <c r="X686" s="54" t="str">
        <f>IF(ISBLANK('Prediction Log'!$M686),"",IF('Prediction Log'!$M686='Prediction Log'!$I686, "Y", "N"))</f>
        <v/>
      </c>
      <c r="Y686" s="54" t="str">
        <f>IF(ISBLANK('Prediction Log'!$M686), "", IF('Prediction Log'!$Z686="N", "N", "Y"))</f>
        <v/>
      </c>
      <c r="Z686" s="54" t="str">
        <f>IF(ISBLANK('Prediction Log'!$M686), "",IF('Prediction Log'!$I686&lt;&gt;'Prediction Log'!$M686, "Y",IF(AND('Prediction Log'!$E686&gt;0, 'Prediction Log'!$P686&gt;'Prediction Log'!$E686), "Y", IF(AND('Prediction Log'!$E686&lt;0, 'Prediction Log'!$P686&lt;'Prediction Log'!$E686), "Y", IF('Prediction Log'!$P686='Prediction Log'!$E686, "PUSH", "N")))))</f>
        <v/>
      </c>
      <c r="AA686" s="54" t="str">
        <f>IF(ISBLANK('Prediction Log'!$M686), "",IF(AND('Prediction Log'!$X686="Y", 'Prediction Log'!$Z686="Y"), "Y", "N"))</f>
        <v/>
      </c>
      <c r="AB686" s="53" t="str">
        <f>IF(ISBLANK('Prediction Log'!$M686), "",IF('Prediction Log'!$D686&gt;0, 'Prediction Log'!$P686-'Prediction Log'!$D686, IF('Prediction Log'!$D686&lt;0, -'Prediction Log'!$P686+'Prediction Log'!$D686, "NA")))</f>
        <v/>
      </c>
      <c r="AC686" s="53" t="str">
        <f>IF(ISBLANK('Prediction Log'!$M686), "",ABS('Prediction Log'!$AB686))</f>
        <v/>
      </c>
      <c r="AD686" s="54" t="str">
        <f>IF(ISBLANK('Prediction Log'!$M686), "",IF('Prediction Log'!$E686&gt;0, 'Prediction Log'!$P686-'Prediction Log'!$E686, IF('Prediction Log'!$E686&lt;0, -'Prediction Log'!$P686+'Prediction Log'!$E686, "NA")))</f>
        <v/>
      </c>
      <c r="AE686" s="54" t="str">
        <f>IF(ISBLANK('Prediction Log'!$M686), "",ABS('Prediction Log'!$AD686))</f>
        <v/>
      </c>
    </row>
    <row r="687" spans="1:31" x14ac:dyDescent="0.45">
      <c r="A687" t="str">
        <f>IF(ISBLANK(Games!$B687), "",Games!A687)</f>
        <v/>
      </c>
      <c r="B687" t="str">
        <f>IF(ISBLANK(Games!$B687), "",Games!B687)</f>
        <v/>
      </c>
      <c r="C687" t="str">
        <f>IF(ISBLANK(Games!$B687), "",Games!C687)</f>
        <v/>
      </c>
      <c r="D687" t="str">
        <f>IF(ISBLANK(Games!$B687), "",Games!D687)</f>
        <v/>
      </c>
      <c r="E687" t="str">
        <f>IF(ISBLANK(Games!$B687), "",Games!E687)</f>
        <v/>
      </c>
      <c r="F687" s="30">
        <f>'Calc - Win Probability'!N687</f>
        <v>0</v>
      </c>
      <c r="G687" s="28">
        <f>Games!H687</f>
        <v>0</v>
      </c>
      <c r="H687" s="64" t="str">
        <f>IF(ISBLANK(Games!B687), "", IF('Prediction Log'!$D687&lt;0, 'Prediction Log'!$B687, 'Prediction Log'!$C687))</f>
        <v/>
      </c>
      <c r="I687" s="60" t="str">
        <f>IF(ISBLANK(Games!$B687), "",Games!F687)</f>
        <v/>
      </c>
      <c r="J687" s="60" t="str">
        <f>IF('Prediction Log'!$F687&gt;0.5, 'Prediction Log'!$B687, IF('Prediction Log'!$F687&lt;0.5, 'Prediction Log'!$C687, "PICK"))</f>
        <v/>
      </c>
      <c r="K687" s="62" t="str">
        <f>IF(ISBLANK(Games!B687), "",IF('Prediction Log'!$J687='Prediction Log'!$B687, 'Prediction Log'!$F687, 1-'Prediction Log'!$F687))</f>
        <v/>
      </c>
      <c r="L687" s="28" t="str">
        <f>IF(ISBLANK(Games!$B687), "",Games!I687)</f>
        <v/>
      </c>
      <c r="P687" s="48" t="str">
        <f>IF(ISBLANK('Prediction Log'!$N687), "",'Prediction Log'!$O687-'Prediction Log'!$N687)</f>
        <v/>
      </c>
      <c r="Q687" s="55" t="str">
        <f>IF(ISBLANK('Prediction Log'!$N687), "",IF('Prediction Log'!$M687&lt;&gt;'Prediction Log'!$H687, "Y", IF(AND('Prediction Log'!$M687='Prediction Log'!$H687, ABS((-1*'Prediction Log'!$P687))&gt;ABS('Prediction Log'!$D687)), "Y", IF('Prediction Log'!$D687='Prediction Log'!$P687, "PUSH", "N"))))</f>
        <v/>
      </c>
      <c r="R687" s="56" t="str">
        <f>IF(ISBLANK('Prediction Log'!$M687), "",IF('Prediction Log'!$P687&lt;'Prediction Log'!$D687, "Y", IF('Prediction Log'!$P687='Prediction Log'!$D687, "PUSH", "N")))</f>
        <v/>
      </c>
      <c r="S687" s="56" t="str">
        <f>IF(ISBLANK('Prediction Log'!$M687), "",IF('Prediction Log'!$P687&lt;'Prediction Log'!$E687, "Y", IF('Prediction Log'!$P687='Prediction Log'!$E687, "PUSH", "N")))</f>
        <v/>
      </c>
      <c r="T687" s="66" t="str">
        <f>IF(ISBLANK('Prediction Log'!$M687), "",IF('Prediction Log'!$J687='Prediction Log'!$M687, "Y", "N"))</f>
        <v/>
      </c>
      <c r="U687" s="57" t="str">
        <f>IF(ISBLANK('Prediction Log'!$M687),"",IF('Prediction Log'!$M687='Prediction Log'!$H687, "Y", "N"))</f>
        <v/>
      </c>
      <c r="V687" s="52" t="str">
        <f>IF(ISBLANK('Prediction Log'!$M687), "",IF('Prediction Log'!$H687&lt;&gt;'Prediction Log'!$M687, "Y",IF(AND('Prediction Log'!$D687&gt;0, 'Prediction Log'!$P687&gt;'Prediction Log'!$D687), "Y", IF(AND('Prediction Log'!$D687&lt;0, 'Prediction Log'!$P687&lt;'Prediction Log'!$D687), "Y", IF('Prediction Log'!$P687='Prediction Log'!$D687, "PUSH", "N")))))</f>
        <v/>
      </c>
      <c r="W687" s="53" t="str">
        <f>IF(ISBLANK('Prediction Log'!$M687), "",IF(AND('Prediction Log'!$U687="Y", 'Prediction Log'!$V687="Y"), "Y", "N"))</f>
        <v/>
      </c>
      <c r="X687" s="54" t="str">
        <f>IF(ISBLANK('Prediction Log'!$M687),"",IF('Prediction Log'!$M687='Prediction Log'!$I687, "Y", "N"))</f>
        <v/>
      </c>
      <c r="Y687" s="54" t="str">
        <f>IF(ISBLANK('Prediction Log'!$M687), "", IF('Prediction Log'!$Z687="N", "N", "Y"))</f>
        <v/>
      </c>
      <c r="Z687" s="54" t="str">
        <f>IF(ISBLANK('Prediction Log'!$M687), "",IF('Prediction Log'!$I687&lt;&gt;'Prediction Log'!$M687, "Y",IF(AND('Prediction Log'!$E687&gt;0, 'Prediction Log'!$P687&gt;'Prediction Log'!$E687), "Y", IF(AND('Prediction Log'!$E687&lt;0, 'Prediction Log'!$P687&lt;'Prediction Log'!$E687), "Y", IF('Prediction Log'!$P687='Prediction Log'!$E687, "PUSH", "N")))))</f>
        <v/>
      </c>
      <c r="AA687" s="54" t="str">
        <f>IF(ISBLANK('Prediction Log'!$M687), "",IF(AND('Prediction Log'!$X687="Y", 'Prediction Log'!$Z687="Y"), "Y", "N"))</f>
        <v/>
      </c>
      <c r="AB687" s="53" t="str">
        <f>IF(ISBLANK('Prediction Log'!$M687), "",IF('Prediction Log'!$D687&gt;0, 'Prediction Log'!$P687-'Prediction Log'!$D687, IF('Prediction Log'!$D687&lt;0, -'Prediction Log'!$P687+'Prediction Log'!$D687, "NA")))</f>
        <v/>
      </c>
      <c r="AC687" s="53" t="str">
        <f>IF(ISBLANK('Prediction Log'!$M687), "",ABS('Prediction Log'!$AB687))</f>
        <v/>
      </c>
      <c r="AD687" s="54" t="str">
        <f>IF(ISBLANK('Prediction Log'!$M687), "",IF('Prediction Log'!$E687&gt;0, 'Prediction Log'!$P687-'Prediction Log'!$E687, IF('Prediction Log'!$E687&lt;0, -'Prediction Log'!$P687+'Prediction Log'!$E687, "NA")))</f>
        <v/>
      </c>
      <c r="AE687" s="54" t="str">
        <f>IF(ISBLANK('Prediction Log'!$M687), "",ABS('Prediction Log'!$AD687))</f>
        <v/>
      </c>
    </row>
    <row r="688" spans="1:31" x14ac:dyDescent="0.45">
      <c r="A688" t="str">
        <f>IF(ISBLANK(Games!$B688), "",Games!A688)</f>
        <v/>
      </c>
      <c r="B688" t="str">
        <f>IF(ISBLANK(Games!$B688), "",Games!B688)</f>
        <v/>
      </c>
      <c r="C688" t="str">
        <f>IF(ISBLANK(Games!$B688), "",Games!C688)</f>
        <v/>
      </c>
      <c r="D688" t="str">
        <f>IF(ISBLANK(Games!$B688), "",Games!D688)</f>
        <v/>
      </c>
      <c r="E688" t="str">
        <f>IF(ISBLANK(Games!$B688), "",Games!E688)</f>
        <v/>
      </c>
      <c r="F688" s="30">
        <f>'Calc - Win Probability'!N688</f>
        <v>0</v>
      </c>
      <c r="G688" s="28">
        <f>Games!H688</f>
        <v>0</v>
      </c>
      <c r="H688" s="64" t="str">
        <f>IF(ISBLANK(Games!B688), "", IF('Prediction Log'!$D688&lt;0, 'Prediction Log'!$B688, 'Prediction Log'!$C688))</f>
        <v/>
      </c>
      <c r="I688" s="60" t="str">
        <f>IF(ISBLANK(Games!$B688), "",Games!F688)</f>
        <v/>
      </c>
      <c r="J688" s="60" t="str">
        <f>IF('Prediction Log'!$F688&gt;0.5, 'Prediction Log'!$B688, IF('Prediction Log'!$F688&lt;0.5, 'Prediction Log'!$C688, "PICK"))</f>
        <v/>
      </c>
      <c r="K688" s="62" t="str">
        <f>IF(ISBLANK(Games!B688), "",IF('Prediction Log'!$J688='Prediction Log'!$B688, 'Prediction Log'!$F688, 1-'Prediction Log'!$F688))</f>
        <v/>
      </c>
      <c r="L688" s="28" t="str">
        <f>IF(ISBLANK(Games!$B688), "",Games!I688)</f>
        <v/>
      </c>
      <c r="P688" s="48" t="str">
        <f>IF(ISBLANK('Prediction Log'!$N688), "",'Prediction Log'!$O688-'Prediction Log'!$N688)</f>
        <v/>
      </c>
      <c r="Q688" s="55" t="str">
        <f>IF(ISBLANK('Prediction Log'!$N688), "",IF('Prediction Log'!$M688&lt;&gt;'Prediction Log'!$H688, "Y", IF(AND('Prediction Log'!$M688='Prediction Log'!$H688, ABS((-1*'Prediction Log'!$P688))&gt;ABS('Prediction Log'!$D688)), "Y", IF('Prediction Log'!$D688='Prediction Log'!$P688, "PUSH", "N"))))</f>
        <v/>
      </c>
      <c r="R688" s="56" t="str">
        <f>IF(ISBLANK('Prediction Log'!$M688), "",IF('Prediction Log'!$P688&lt;'Prediction Log'!$D688, "Y", IF('Prediction Log'!$P688='Prediction Log'!$D688, "PUSH", "N")))</f>
        <v/>
      </c>
      <c r="S688" s="56" t="str">
        <f>IF(ISBLANK('Prediction Log'!$M688), "",IF('Prediction Log'!$P688&lt;'Prediction Log'!$E688, "Y", IF('Prediction Log'!$P688='Prediction Log'!$E688, "PUSH", "N")))</f>
        <v/>
      </c>
      <c r="T688" s="66" t="str">
        <f>IF(ISBLANK('Prediction Log'!$M688), "",IF('Prediction Log'!$J688='Prediction Log'!$M688, "Y", "N"))</f>
        <v/>
      </c>
      <c r="U688" s="57" t="str">
        <f>IF(ISBLANK('Prediction Log'!$M688),"",IF('Prediction Log'!$M688='Prediction Log'!$H688, "Y", "N"))</f>
        <v/>
      </c>
      <c r="V688" s="52" t="str">
        <f>IF(ISBLANK('Prediction Log'!$M688), "",IF('Prediction Log'!$H688&lt;&gt;'Prediction Log'!$M688, "Y",IF(AND('Prediction Log'!$D688&gt;0, 'Prediction Log'!$P688&gt;'Prediction Log'!$D688), "Y", IF(AND('Prediction Log'!$D688&lt;0, 'Prediction Log'!$P688&lt;'Prediction Log'!$D688), "Y", IF('Prediction Log'!$P688='Prediction Log'!$D688, "PUSH", "N")))))</f>
        <v/>
      </c>
      <c r="W688" s="53" t="str">
        <f>IF(ISBLANK('Prediction Log'!$M688), "",IF(AND('Prediction Log'!$U688="Y", 'Prediction Log'!$V688="Y"), "Y", "N"))</f>
        <v/>
      </c>
      <c r="X688" s="54" t="str">
        <f>IF(ISBLANK('Prediction Log'!$M688),"",IF('Prediction Log'!$M688='Prediction Log'!$I688, "Y", "N"))</f>
        <v/>
      </c>
      <c r="Y688" s="54" t="str">
        <f>IF(ISBLANK('Prediction Log'!$M688), "", IF('Prediction Log'!$Z688="N", "N", "Y"))</f>
        <v/>
      </c>
      <c r="Z688" s="54" t="str">
        <f>IF(ISBLANK('Prediction Log'!$M688), "",IF('Prediction Log'!$I688&lt;&gt;'Prediction Log'!$M688, "Y",IF(AND('Prediction Log'!$E688&gt;0, 'Prediction Log'!$P688&gt;'Prediction Log'!$E688), "Y", IF(AND('Prediction Log'!$E688&lt;0, 'Prediction Log'!$P688&lt;'Prediction Log'!$E688), "Y", IF('Prediction Log'!$P688='Prediction Log'!$E688, "PUSH", "N")))))</f>
        <v/>
      </c>
      <c r="AA688" s="54" t="str">
        <f>IF(ISBLANK('Prediction Log'!$M688), "",IF(AND('Prediction Log'!$X688="Y", 'Prediction Log'!$Z688="Y"), "Y", "N"))</f>
        <v/>
      </c>
      <c r="AB688" s="53" t="str">
        <f>IF(ISBLANK('Prediction Log'!$M688), "",IF('Prediction Log'!$D688&gt;0, 'Prediction Log'!$P688-'Prediction Log'!$D688, IF('Prediction Log'!$D688&lt;0, -'Prediction Log'!$P688+'Prediction Log'!$D688, "NA")))</f>
        <v/>
      </c>
      <c r="AC688" s="53" t="str">
        <f>IF(ISBLANK('Prediction Log'!$M688), "",ABS('Prediction Log'!$AB688))</f>
        <v/>
      </c>
      <c r="AD688" s="54" t="str">
        <f>IF(ISBLANK('Prediction Log'!$M688), "",IF('Prediction Log'!$E688&gt;0, 'Prediction Log'!$P688-'Prediction Log'!$E688, IF('Prediction Log'!$E688&lt;0, -'Prediction Log'!$P688+'Prediction Log'!$E688, "NA")))</f>
        <v/>
      </c>
      <c r="AE688" s="54" t="str">
        <f>IF(ISBLANK('Prediction Log'!$M688), "",ABS('Prediction Log'!$AD688))</f>
        <v/>
      </c>
    </row>
    <row r="689" spans="1:31" x14ac:dyDescent="0.45">
      <c r="A689" t="str">
        <f>IF(ISBLANK(Games!$B689), "",Games!A689)</f>
        <v/>
      </c>
      <c r="B689" t="str">
        <f>IF(ISBLANK(Games!$B689), "",Games!B689)</f>
        <v/>
      </c>
      <c r="C689" t="str">
        <f>IF(ISBLANK(Games!$B689), "",Games!C689)</f>
        <v/>
      </c>
      <c r="D689" t="str">
        <f>IF(ISBLANK(Games!$B689), "",Games!D689)</f>
        <v/>
      </c>
      <c r="E689" t="str">
        <f>IF(ISBLANK(Games!$B689), "",Games!E689)</f>
        <v/>
      </c>
      <c r="F689" s="30">
        <f>'Calc - Win Probability'!N689</f>
        <v>0</v>
      </c>
      <c r="G689" s="28">
        <f>Games!H689</f>
        <v>0</v>
      </c>
      <c r="H689" s="64" t="str">
        <f>IF(ISBLANK(Games!B689), "", IF('Prediction Log'!$D689&lt;0, 'Prediction Log'!$B689, 'Prediction Log'!$C689))</f>
        <v/>
      </c>
      <c r="I689" s="60" t="str">
        <f>IF(ISBLANK(Games!$B689), "",Games!F689)</f>
        <v/>
      </c>
      <c r="J689" s="60" t="str">
        <f>IF('Prediction Log'!$F689&gt;0.5, 'Prediction Log'!$B689, IF('Prediction Log'!$F689&lt;0.5, 'Prediction Log'!$C689, "PICK"))</f>
        <v/>
      </c>
      <c r="K689" s="62" t="str">
        <f>IF(ISBLANK(Games!B689), "",IF('Prediction Log'!$J689='Prediction Log'!$B689, 'Prediction Log'!$F689, 1-'Prediction Log'!$F689))</f>
        <v/>
      </c>
      <c r="L689" s="28" t="str">
        <f>IF(ISBLANK(Games!$B689), "",Games!I689)</f>
        <v/>
      </c>
      <c r="P689" s="48" t="str">
        <f>IF(ISBLANK('Prediction Log'!$N689), "",'Prediction Log'!$O689-'Prediction Log'!$N689)</f>
        <v/>
      </c>
      <c r="Q689" s="55" t="str">
        <f>IF(ISBLANK('Prediction Log'!$N689), "",IF('Prediction Log'!$M689&lt;&gt;'Prediction Log'!$H689, "Y", IF(AND('Prediction Log'!$M689='Prediction Log'!$H689, ABS((-1*'Prediction Log'!$P689))&gt;ABS('Prediction Log'!$D689)), "Y", IF('Prediction Log'!$D689='Prediction Log'!$P689, "PUSH", "N"))))</f>
        <v/>
      </c>
      <c r="R689" s="56" t="str">
        <f>IF(ISBLANK('Prediction Log'!$M689), "",IF('Prediction Log'!$P689&lt;'Prediction Log'!$D689, "Y", IF('Prediction Log'!$P689='Prediction Log'!$D689, "PUSH", "N")))</f>
        <v/>
      </c>
      <c r="S689" s="56" t="str">
        <f>IF(ISBLANK('Prediction Log'!$M689), "",IF('Prediction Log'!$P689&lt;'Prediction Log'!$E689, "Y", IF('Prediction Log'!$P689='Prediction Log'!$E689, "PUSH", "N")))</f>
        <v/>
      </c>
      <c r="T689" s="66" t="str">
        <f>IF(ISBLANK('Prediction Log'!$M689), "",IF('Prediction Log'!$J689='Prediction Log'!$M689, "Y", "N"))</f>
        <v/>
      </c>
      <c r="U689" s="57" t="str">
        <f>IF(ISBLANK('Prediction Log'!$M689),"",IF('Prediction Log'!$M689='Prediction Log'!$H689, "Y", "N"))</f>
        <v/>
      </c>
      <c r="V689" s="52" t="str">
        <f>IF(ISBLANK('Prediction Log'!$M689), "",IF('Prediction Log'!$H689&lt;&gt;'Prediction Log'!$M689, "Y",IF(AND('Prediction Log'!$D689&gt;0, 'Prediction Log'!$P689&gt;'Prediction Log'!$D689), "Y", IF(AND('Prediction Log'!$D689&lt;0, 'Prediction Log'!$P689&lt;'Prediction Log'!$D689), "Y", IF('Prediction Log'!$P689='Prediction Log'!$D689, "PUSH", "N")))))</f>
        <v/>
      </c>
      <c r="W689" s="53" t="str">
        <f>IF(ISBLANK('Prediction Log'!$M689), "",IF(AND('Prediction Log'!$U689="Y", 'Prediction Log'!$V689="Y"), "Y", "N"))</f>
        <v/>
      </c>
      <c r="X689" s="54" t="str">
        <f>IF(ISBLANK('Prediction Log'!$M689),"",IF('Prediction Log'!$M689='Prediction Log'!$I689, "Y", "N"))</f>
        <v/>
      </c>
      <c r="Y689" s="54" t="str">
        <f>IF(ISBLANK('Prediction Log'!$M689), "", IF('Prediction Log'!$Z689="N", "N", "Y"))</f>
        <v/>
      </c>
      <c r="Z689" s="54" t="str">
        <f>IF(ISBLANK('Prediction Log'!$M689), "",IF('Prediction Log'!$I689&lt;&gt;'Prediction Log'!$M689, "Y",IF(AND('Prediction Log'!$E689&gt;0, 'Prediction Log'!$P689&gt;'Prediction Log'!$E689), "Y", IF(AND('Prediction Log'!$E689&lt;0, 'Prediction Log'!$P689&lt;'Prediction Log'!$E689), "Y", IF('Prediction Log'!$P689='Prediction Log'!$E689, "PUSH", "N")))))</f>
        <v/>
      </c>
      <c r="AA689" s="54" t="str">
        <f>IF(ISBLANK('Prediction Log'!$M689), "",IF(AND('Prediction Log'!$X689="Y", 'Prediction Log'!$Z689="Y"), "Y", "N"))</f>
        <v/>
      </c>
      <c r="AB689" s="53" t="str">
        <f>IF(ISBLANK('Prediction Log'!$M689), "",IF('Prediction Log'!$D689&gt;0, 'Prediction Log'!$P689-'Prediction Log'!$D689, IF('Prediction Log'!$D689&lt;0, -'Prediction Log'!$P689+'Prediction Log'!$D689, "NA")))</f>
        <v/>
      </c>
      <c r="AC689" s="53" t="str">
        <f>IF(ISBLANK('Prediction Log'!$M689), "",ABS('Prediction Log'!$AB689))</f>
        <v/>
      </c>
      <c r="AD689" s="54" t="str">
        <f>IF(ISBLANK('Prediction Log'!$M689), "",IF('Prediction Log'!$E689&gt;0, 'Prediction Log'!$P689-'Prediction Log'!$E689, IF('Prediction Log'!$E689&lt;0, -'Prediction Log'!$P689+'Prediction Log'!$E689, "NA")))</f>
        <v/>
      </c>
      <c r="AE689" s="54" t="str">
        <f>IF(ISBLANK('Prediction Log'!$M689), "",ABS('Prediction Log'!$AD689))</f>
        <v/>
      </c>
    </row>
    <row r="690" spans="1:31" x14ac:dyDescent="0.45">
      <c r="A690" t="str">
        <f>IF(ISBLANK(Games!$B690), "",Games!A690)</f>
        <v/>
      </c>
      <c r="B690" t="str">
        <f>IF(ISBLANK(Games!$B690), "",Games!B690)</f>
        <v/>
      </c>
      <c r="C690" t="str">
        <f>IF(ISBLANK(Games!$B690), "",Games!C690)</f>
        <v/>
      </c>
      <c r="D690" t="str">
        <f>IF(ISBLANK(Games!$B690), "",Games!D690)</f>
        <v/>
      </c>
      <c r="E690" t="str">
        <f>IF(ISBLANK(Games!$B690), "",Games!E690)</f>
        <v/>
      </c>
      <c r="F690" s="30">
        <f>'Calc - Win Probability'!N690</f>
        <v>0</v>
      </c>
      <c r="G690" s="28">
        <f>Games!H690</f>
        <v>0</v>
      </c>
      <c r="H690" s="64" t="str">
        <f>IF(ISBLANK(Games!B690), "", IF('Prediction Log'!$D690&lt;0, 'Prediction Log'!$B690, 'Prediction Log'!$C690))</f>
        <v/>
      </c>
      <c r="I690" s="60" t="str">
        <f>IF(ISBLANK(Games!$B690), "",Games!F690)</f>
        <v/>
      </c>
      <c r="J690" s="60" t="str">
        <f>IF('Prediction Log'!$F690&gt;0.5, 'Prediction Log'!$B690, IF('Prediction Log'!$F690&lt;0.5, 'Prediction Log'!$C690, "PICK"))</f>
        <v/>
      </c>
      <c r="K690" s="62" t="str">
        <f>IF(ISBLANK(Games!B690), "",IF('Prediction Log'!$J690='Prediction Log'!$B690, 'Prediction Log'!$F690, 1-'Prediction Log'!$F690))</f>
        <v/>
      </c>
      <c r="L690" s="28" t="str">
        <f>IF(ISBLANK(Games!$B690), "",Games!I690)</f>
        <v/>
      </c>
      <c r="P690" s="48" t="str">
        <f>IF(ISBLANK('Prediction Log'!$N690), "",'Prediction Log'!$O690-'Prediction Log'!$N690)</f>
        <v/>
      </c>
      <c r="Q690" s="55" t="str">
        <f>IF(ISBLANK('Prediction Log'!$N690), "",IF('Prediction Log'!$M690&lt;&gt;'Prediction Log'!$H690, "Y", IF(AND('Prediction Log'!$M690='Prediction Log'!$H690, ABS((-1*'Prediction Log'!$P690))&gt;ABS('Prediction Log'!$D690)), "Y", IF('Prediction Log'!$D690='Prediction Log'!$P690, "PUSH", "N"))))</f>
        <v/>
      </c>
      <c r="R690" s="56" t="str">
        <f>IF(ISBLANK('Prediction Log'!$M690), "",IF('Prediction Log'!$P690&lt;'Prediction Log'!$D690, "Y", IF('Prediction Log'!$P690='Prediction Log'!$D690, "PUSH", "N")))</f>
        <v/>
      </c>
      <c r="S690" s="56" t="str">
        <f>IF(ISBLANK('Prediction Log'!$M690), "",IF('Prediction Log'!$P690&lt;'Prediction Log'!$E690, "Y", IF('Prediction Log'!$P690='Prediction Log'!$E690, "PUSH", "N")))</f>
        <v/>
      </c>
      <c r="T690" s="66" t="str">
        <f>IF(ISBLANK('Prediction Log'!$M690), "",IF('Prediction Log'!$J690='Prediction Log'!$M690, "Y", "N"))</f>
        <v/>
      </c>
      <c r="U690" s="57" t="str">
        <f>IF(ISBLANK('Prediction Log'!$M690),"",IF('Prediction Log'!$M690='Prediction Log'!$H690, "Y", "N"))</f>
        <v/>
      </c>
      <c r="V690" s="52" t="str">
        <f>IF(ISBLANK('Prediction Log'!$M690), "",IF('Prediction Log'!$H690&lt;&gt;'Prediction Log'!$M690, "Y",IF(AND('Prediction Log'!$D690&gt;0, 'Prediction Log'!$P690&gt;'Prediction Log'!$D690), "Y", IF(AND('Prediction Log'!$D690&lt;0, 'Prediction Log'!$P690&lt;'Prediction Log'!$D690), "Y", IF('Prediction Log'!$P690='Prediction Log'!$D690, "PUSH", "N")))))</f>
        <v/>
      </c>
      <c r="W690" s="53" t="str">
        <f>IF(ISBLANK('Prediction Log'!$M690), "",IF(AND('Prediction Log'!$U690="Y", 'Prediction Log'!$V690="Y"), "Y", "N"))</f>
        <v/>
      </c>
      <c r="X690" s="54" t="str">
        <f>IF(ISBLANK('Prediction Log'!$M690),"",IF('Prediction Log'!$M690='Prediction Log'!$I690, "Y", "N"))</f>
        <v/>
      </c>
      <c r="Y690" s="54" t="str">
        <f>IF(ISBLANK('Prediction Log'!$M690), "", IF('Prediction Log'!$Z690="N", "N", "Y"))</f>
        <v/>
      </c>
      <c r="Z690" s="54" t="str">
        <f>IF(ISBLANK('Prediction Log'!$M690), "",IF('Prediction Log'!$I690&lt;&gt;'Prediction Log'!$M690, "Y",IF(AND('Prediction Log'!$E690&gt;0, 'Prediction Log'!$P690&gt;'Prediction Log'!$E690), "Y", IF(AND('Prediction Log'!$E690&lt;0, 'Prediction Log'!$P690&lt;'Prediction Log'!$E690), "Y", IF('Prediction Log'!$P690='Prediction Log'!$E690, "PUSH", "N")))))</f>
        <v/>
      </c>
      <c r="AA690" s="54" t="str">
        <f>IF(ISBLANK('Prediction Log'!$M690), "",IF(AND('Prediction Log'!$X690="Y", 'Prediction Log'!$Z690="Y"), "Y", "N"))</f>
        <v/>
      </c>
      <c r="AB690" s="53" t="str">
        <f>IF(ISBLANK('Prediction Log'!$M690), "",IF('Prediction Log'!$D690&gt;0, 'Prediction Log'!$P690-'Prediction Log'!$D690, IF('Prediction Log'!$D690&lt;0, -'Prediction Log'!$P690+'Prediction Log'!$D690, "NA")))</f>
        <v/>
      </c>
      <c r="AC690" s="53" t="str">
        <f>IF(ISBLANK('Prediction Log'!$M690), "",ABS('Prediction Log'!$AB690))</f>
        <v/>
      </c>
      <c r="AD690" s="54" t="str">
        <f>IF(ISBLANK('Prediction Log'!$M690), "",IF('Prediction Log'!$E690&gt;0, 'Prediction Log'!$P690-'Prediction Log'!$E690, IF('Prediction Log'!$E690&lt;0, -'Prediction Log'!$P690+'Prediction Log'!$E690, "NA")))</f>
        <v/>
      </c>
      <c r="AE690" s="54" t="str">
        <f>IF(ISBLANK('Prediction Log'!$M690), "",ABS('Prediction Log'!$AD690))</f>
        <v/>
      </c>
    </row>
    <row r="691" spans="1:31" x14ac:dyDescent="0.45">
      <c r="A691" t="str">
        <f>IF(ISBLANK(Games!$B691), "",Games!A691)</f>
        <v/>
      </c>
      <c r="B691" t="str">
        <f>IF(ISBLANK(Games!$B691), "",Games!B691)</f>
        <v/>
      </c>
      <c r="C691" t="str">
        <f>IF(ISBLANK(Games!$B691), "",Games!C691)</f>
        <v/>
      </c>
      <c r="D691" t="str">
        <f>IF(ISBLANK(Games!$B691), "",Games!D691)</f>
        <v/>
      </c>
      <c r="E691" t="str">
        <f>IF(ISBLANK(Games!$B691), "",Games!E691)</f>
        <v/>
      </c>
      <c r="F691" s="30">
        <f>'Calc - Win Probability'!N691</f>
        <v>0</v>
      </c>
      <c r="G691" s="28">
        <f>Games!H691</f>
        <v>0</v>
      </c>
      <c r="H691" s="64" t="str">
        <f>IF(ISBLANK(Games!B691), "", IF('Prediction Log'!$D691&lt;0, 'Prediction Log'!$B691, 'Prediction Log'!$C691))</f>
        <v/>
      </c>
      <c r="I691" s="60" t="str">
        <f>IF(ISBLANK(Games!$B691), "",Games!F691)</f>
        <v/>
      </c>
      <c r="J691" s="60" t="str">
        <f>IF('Prediction Log'!$F691&gt;0.5, 'Prediction Log'!$B691, IF('Prediction Log'!$F691&lt;0.5, 'Prediction Log'!$C691, "PICK"))</f>
        <v/>
      </c>
      <c r="K691" s="62" t="str">
        <f>IF(ISBLANK(Games!B691), "",IF('Prediction Log'!$J691='Prediction Log'!$B691, 'Prediction Log'!$F691, 1-'Prediction Log'!$F691))</f>
        <v/>
      </c>
      <c r="L691" s="28" t="str">
        <f>IF(ISBLANK(Games!$B691), "",Games!I691)</f>
        <v/>
      </c>
      <c r="P691" s="48" t="str">
        <f>IF(ISBLANK('Prediction Log'!$N691), "",'Prediction Log'!$O691-'Prediction Log'!$N691)</f>
        <v/>
      </c>
      <c r="Q691" s="55" t="str">
        <f>IF(ISBLANK('Prediction Log'!$N691), "",IF('Prediction Log'!$M691&lt;&gt;'Prediction Log'!$H691, "Y", IF(AND('Prediction Log'!$M691='Prediction Log'!$H691, ABS((-1*'Prediction Log'!$P691))&gt;ABS('Prediction Log'!$D691)), "Y", IF('Prediction Log'!$D691='Prediction Log'!$P691, "PUSH", "N"))))</f>
        <v/>
      </c>
      <c r="R691" s="56" t="str">
        <f>IF(ISBLANK('Prediction Log'!$M691), "",IF('Prediction Log'!$P691&lt;'Prediction Log'!$D691, "Y", IF('Prediction Log'!$P691='Prediction Log'!$D691, "PUSH", "N")))</f>
        <v/>
      </c>
      <c r="S691" s="56" t="str">
        <f>IF(ISBLANK('Prediction Log'!$M691), "",IF('Prediction Log'!$P691&lt;'Prediction Log'!$E691, "Y", IF('Prediction Log'!$P691='Prediction Log'!$E691, "PUSH", "N")))</f>
        <v/>
      </c>
      <c r="T691" s="66" t="str">
        <f>IF(ISBLANK('Prediction Log'!$M691), "",IF('Prediction Log'!$J691='Prediction Log'!$M691, "Y", "N"))</f>
        <v/>
      </c>
      <c r="U691" s="57" t="str">
        <f>IF(ISBLANK('Prediction Log'!$M691),"",IF('Prediction Log'!$M691='Prediction Log'!$H691, "Y", "N"))</f>
        <v/>
      </c>
      <c r="V691" s="52" t="str">
        <f>IF(ISBLANK('Prediction Log'!$M691), "",IF('Prediction Log'!$H691&lt;&gt;'Prediction Log'!$M691, "Y",IF(AND('Prediction Log'!$D691&gt;0, 'Prediction Log'!$P691&gt;'Prediction Log'!$D691), "Y", IF(AND('Prediction Log'!$D691&lt;0, 'Prediction Log'!$P691&lt;'Prediction Log'!$D691), "Y", IF('Prediction Log'!$P691='Prediction Log'!$D691, "PUSH", "N")))))</f>
        <v/>
      </c>
      <c r="W691" s="53" t="str">
        <f>IF(ISBLANK('Prediction Log'!$M691), "",IF(AND('Prediction Log'!$U691="Y", 'Prediction Log'!$V691="Y"), "Y", "N"))</f>
        <v/>
      </c>
      <c r="X691" s="54" t="str">
        <f>IF(ISBLANK('Prediction Log'!$M691),"",IF('Prediction Log'!$M691='Prediction Log'!$I691, "Y", "N"))</f>
        <v/>
      </c>
      <c r="Y691" s="54" t="str">
        <f>IF(ISBLANK('Prediction Log'!$M691), "", IF('Prediction Log'!$Z691="N", "N", "Y"))</f>
        <v/>
      </c>
      <c r="Z691" s="54" t="str">
        <f>IF(ISBLANK('Prediction Log'!$M691), "",IF('Prediction Log'!$I691&lt;&gt;'Prediction Log'!$M691, "Y",IF(AND('Prediction Log'!$E691&gt;0, 'Prediction Log'!$P691&gt;'Prediction Log'!$E691), "Y", IF(AND('Prediction Log'!$E691&lt;0, 'Prediction Log'!$P691&lt;'Prediction Log'!$E691), "Y", IF('Prediction Log'!$P691='Prediction Log'!$E691, "PUSH", "N")))))</f>
        <v/>
      </c>
      <c r="AA691" s="54" t="str">
        <f>IF(ISBLANK('Prediction Log'!$M691), "",IF(AND('Prediction Log'!$X691="Y", 'Prediction Log'!$Z691="Y"), "Y", "N"))</f>
        <v/>
      </c>
      <c r="AB691" s="53" t="str">
        <f>IF(ISBLANK('Prediction Log'!$M691), "",IF('Prediction Log'!$D691&gt;0, 'Prediction Log'!$P691-'Prediction Log'!$D691, IF('Prediction Log'!$D691&lt;0, -'Prediction Log'!$P691+'Prediction Log'!$D691, "NA")))</f>
        <v/>
      </c>
      <c r="AC691" s="53" t="str">
        <f>IF(ISBLANK('Prediction Log'!$M691), "",ABS('Prediction Log'!$AB691))</f>
        <v/>
      </c>
      <c r="AD691" s="54" t="str">
        <f>IF(ISBLANK('Prediction Log'!$M691), "",IF('Prediction Log'!$E691&gt;0, 'Prediction Log'!$P691-'Prediction Log'!$E691, IF('Prediction Log'!$E691&lt;0, -'Prediction Log'!$P691+'Prediction Log'!$E691, "NA")))</f>
        <v/>
      </c>
      <c r="AE691" s="54" t="str">
        <f>IF(ISBLANK('Prediction Log'!$M691), "",ABS('Prediction Log'!$AD691))</f>
        <v/>
      </c>
    </row>
    <row r="692" spans="1:31" x14ac:dyDescent="0.45">
      <c r="A692" t="str">
        <f>IF(ISBLANK(Games!$B692), "",Games!A692)</f>
        <v/>
      </c>
      <c r="B692" t="str">
        <f>IF(ISBLANK(Games!$B692), "",Games!B692)</f>
        <v/>
      </c>
      <c r="C692" t="str">
        <f>IF(ISBLANK(Games!$B692), "",Games!C692)</f>
        <v/>
      </c>
      <c r="D692" t="str">
        <f>IF(ISBLANK(Games!$B692), "",Games!D692)</f>
        <v/>
      </c>
      <c r="E692" t="str">
        <f>IF(ISBLANK(Games!$B692), "",Games!E692)</f>
        <v/>
      </c>
      <c r="F692" s="30">
        <f>'Calc - Win Probability'!N692</f>
        <v>0</v>
      </c>
      <c r="G692" s="28">
        <f>Games!H692</f>
        <v>0</v>
      </c>
      <c r="H692" s="64" t="str">
        <f>IF(ISBLANK(Games!B692), "", IF('Prediction Log'!$D692&lt;0, 'Prediction Log'!$B692, 'Prediction Log'!$C692))</f>
        <v/>
      </c>
      <c r="I692" s="60" t="str">
        <f>IF(ISBLANK(Games!$B692), "",Games!F692)</f>
        <v/>
      </c>
      <c r="J692" s="60" t="str">
        <f>IF('Prediction Log'!$F692&gt;0.5, 'Prediction Log'!$B692, IF('Prediction Log'!$F692&lt;0.5, 'Prediction Log'!$C692, "PICK"))</f>
        <v/>
      </c>
      <c r="K692" s="62" t="str">
        <f>IF(ISBLANK(Games!B692), "",IF('Prediction Log'!$J692='Prediction Log'!$B692, 'Prediction Log'!$F692, 1-'Prediction Log'!$F692))</f>
        <v/>
      </c>
      <c r="L692" s="28" t="str">
        <f>IF(ISBLANK(Games!$B692), "",Games!I692)</f>
        <v/>
      </c>
      <c r="P692" s="48" t="str">
        <f>IF(ISBLANK('Prediction Log'!$N692), "",'Prediction Log'!$O692-'Prediction Log'!$N692)</f>
        <v/>
      </c>
      <c r="Q692" s="55" t="str">
        <f>IF(ISBLANK('Prediction Log'!$N692), "",IF('Prediction Log'!$M692&lt;&gt;'Prediction Log'!$H692, "Y", IF(AND('Prediction Log'!$M692='Prediction Log'!$H692, ABS((-1*'Prediction Log'!$P692))&gt;ABS('Prediction Log'!$D692)), "Y", IF('Prediction Log'!$D692='Prediction Log'!$P692, "PUSH", "N"))))</f>
        <v/>
      </c>
      <c r="R692" s="56" t="str">
        <f>IF(ISBLANK('Prediction Log'!$M692), "",IF('Prediction Log'!$P692&lt;'Prediction Log'!$D692, "Y", IF('Prediction Log'!$P692='Prediction Log'!$D692, "PUSH", "N")))</f>
        <v/>
      </c>
      <c r="S692" s="56" t="str">
        <f>IF(ISBLANK('Prediction Log'!$M692), "",IF('Prediction Log'!$P692&lt;'Prediction Log'!$E692, "Y", IF('Prediction Log'!$P692='Prediction Log'!$E692, "PUSH", "N")))</f>
        <v/>
      </c>
      <c r="T692" s="66" t="str">
        <f>IF(ISBLANK('Prediction Log'!$M692), "",IF('Prediction Log'!$J692='Prediction Log'!$M692, "Y", "N"))</f>
        <v/>
      </c>
      <c r="U692" s="57" t="str">
        <f>IF(ISBLANK('Prediction Log'!$M692),"",IF('Prediction Log'!$M692='Prediction Log'!$H692, "Y", "N"))</f>
        <v/>
      </c>
      <c r="V692" s="52" t="str">
        <f>IF(ISBLANK('Prediction Log'!$M692), "",IF('Prediction Log'!$H692&lt;&gt;'Prediction Log'!$M692, "Y",IF(AND('Prediction Log'!$D692&gt;0, 'Prediction Log'!$P692&gt;'Prediction Log'!$D692), "Y", IF(AND('Prediction Log'!$D692&lt;0, 'Prediction Log'!$P692&lt;'Prediction Log'!$D692), "Y", IF('Prediction Log'!$P692='Prediction Log'!$D692, "PUSH", "N")))))</f>
        <v/>
      </c>
      <c r="W692" s="53" t="str">
        <f>IF(ISBLANK('Prediction Log'!$M692), "",IF(AND('Prediction Log'!$U692="Y", 'Prediction Log'!$V692="Y"), "Y", "N"))</f>
        <v/>
      </c>
      <c r="X692" s="54" t="str">
        <f>IF(ISBLANK('Prediction Log'!$M692),"",IF('Prediction Log'!$M692='Prediction Log'!$I692, "Y", "N"))</f>
        <v/>
      </c>
      <c r="Y692" s="54" t="str">
        <f>IF(ISBLANK('Prediction Log'!$M692), "", IF('Prediction Log'!$Z692="N", "N", "Y"))</f>
        <v/>
      </c>
      <c r="Z692" s="54" t="str">
        <f>IF(ISBLANK('Prediction Log'!$M692), "",IF('Prediction Log'!$I692&lt;&gt;'Prediction Log'!$M692, "Y",IF(AND('Prediction Log'!$E692&gt;0, 'Prediction Log'!$P692&gt;'Prediction Log'!$E692), "Y", IF(AND('Prediction Log'!$E692&lt;0, 'Prediction Log'!$P692&lt;'Prediction Log'!$E692), "Y", IF('Prediction Log'!$P692='Prediction Log'!$E692, "PUSH", "N")))))</f>
        <v/>
      </c>
      <c r="AA692" s="54" t="str">
        <f>IF(ISBLANK('Prediction Log'!$M692), "",IF(AND('Prediction Log'!$X692="Y", 'Prediction Log'!$Z692="Y"), "Y", "N"))</f>
        <v/>
      </c>
      <c r="AB692" s="53" t="str">
        <f>IF(ISBLANK('Prediction Log'!$M692), "",IF('Prediction Log'!$D692&gt;0, 'Prediction Log'!$P692-'Prediction Log'!$D692, IF('Prediction Log'!$D692&lt;0, -'Prediction Log'!$P692+'Prediction Log'!$D692, "NA")))</f>
        <v/>
      </c>
      <c r="AC692" s="53" t="str">
        <f>IF(ISBLANK('Prediction Log'!$M692), "",ABS('Prediction Log'!$AB692))</f>
        <v/>
      </c>
      <c r="AD692" s="54" t="str">
        <f>IF(ISBLANK('Prediction Log'!$M692), "",IF('Prediction Log'!$E692&gt;0, 'Prediction Log'!$P692-'Prediction Log'!$E692, IF('Prediction Log'!$E692&lt;0, -'Prediction Log'!$P692+'Prediction Log'!$E692, "NA")))</f>
        <v/>
      </c>
      <c r="AE692" s="54" t="str">
        <f>IF(ISBLANK('Prediction Log'!$M692), "",ABS('Prediction Log'!$AD692))</f>
        <v/>
      </c>
    </row>
    <row r="693" spans="1:31" x14ac:dyDescent="0.45">
      <c r="A693" t="str">
        <f>IF(ISBLANK(Games!$B693), "",Games!A693)</f>
        <v/>
      </c>
      <c r="B693" t="str">
        <f>IF(ISBLANK(Games!$B693), "",Games!B693)</f>
        <v/>
      </c>
      <c r="C693" t="str">
        <f>IF(ISBLANK(Games!$B693), "",Games!C693)</f>
        <v/>
      </c>
      <c r="D693" t="str">
        <f>IF(ISBLANK(Games!$B693), "",Games!D693)</f>
        <v/>
      </c>
      <c r="E693" t="str">
        <f>IF(ISBLANK(Games!$B693), "",Games!E693)</f>
        <v/>
      </c>
      <c r="F693" s="30">
        <f>'Calc - Win Probability'!N693</f>
        <v>0</v>
      </c>
      <c r="G693" s="28">
        <f>Games!H693</f>
        <v>0</v>
      </c>
      <c r="H693" s="64" t="str">
        <f>IF(ISBLANK(Games!B693), "", IF('Prediction Log'!$D693&lt;0, 'Prediction Log'!$B693, 'Prediction Log'!$C693))</f>
        <v/>
      </c>
      <c r="I693" s="60" t="str">
        <f>IF(ISBLANK(Games!$B693), "",Games!F693)</f>
        <v/>
      </c>
      <c r="J693" s="60" t="str">
        <f>IF('Prediction Log'!$F693&gt;0.5, 'Prediction Log'!$B693, IF('Prediction Log'!$F693&lt;0.5, 'Prediction Log'!$C693, "PICK"))</f>
        <v/>
      </c>
      <c r="K693" s="62" t="str">
        <f>IF(ISBLANK(Games!B693), "",IF('Prediction Log'!$J693='Prediction Log'!$B693, 'Prediction Log'!$F693, 1-'Prediction Log'!$F693))</f>
        <v/>
      </c>
      <c r="L693" s="28" t="str">
        <f>IF(ISBLANK(Games!$B693), "",Games!I693)</f>
        <v/>
      </c>
      <c r="P693" s="48" t="str">
        <f>IF(ISBLANK('Prediction Log'!$N693), "",'Prediction Log'!$O693-'Prediction Log'!$N693)</f>
        <v/>
      </c>
      <c r="Q693" s="55" t="str">
        <f>IF(ISBLANK('Prediction Log'!$N693), "",IF('Prediction Log'!$M693&lt;&gt;'Prediction Log'!$H693, "Y", IF(AND('Prediction Log'!$M693='Prediction Log'!$H693, ABS((-1*'Prediction Log'!$P693))&gt;ABS('Prediction Log'!$D693)), "Y", IF('Prediction Log'!$D693='Prediction Log'!$P693, "PUSH", "N"))))</f>
        <v/>
      </c>
      <c r="R693" s="56" t="str">
        <f>IF(ISBLANK('Prediction Log'!$M693), "",IF('Prediction Log'!$P693&lt;'Prediction Log'!$D693, "Y", IF('Prediction Log'!$P693='Prediction Log'!$D693, "PUSH", "N")))</f>
        <v/>
      </c>
      <c r="S693" s="56" t="str">
        <f>IF(ISBLANK('Prediction Log'!$M693), "",IF('Prediction Log'!$P693&lt;'Prediction Log'!$E693, "Y", IF('Prediction Log'!$P693='Prediction Log'!$E693, "PUSH", "N")))</f>
        <v/>
      </c>
      <c r="T693" s="66" t="str">
        <f>IF(ISBLANK('Prediction Log'!$M693), "",IF('Prediction Log'!$J693='Prediction Log'!$M693, "Y", "N"))</f>
        <v/>
      </c>
      <c r="U693" s="57" t="str">
        <f>IF(ISBLANK('Prediction Log'!$M693),"",IF('Prediction Log'!$M693='Prediction Log'!$H693, "Y", "N"))</f>
        <v/>
      </c>
      <c r="V693" s="52" t="str">
        <f>IF(ISBLANK('Prediction Log'!$M693), "",IF('Prediction Log'!$H693&lt;&gt;'Prediction Log'!$M693, "Y",IF(AND('Prediction Log'!$D693&gt;0, 'Prediction Log'!$P693&gt;'Prediction Log'!$D693), "Y", IF(AND('Prediction Log'!$D693&lt;0, 'Prediction Log'!$P693&lt;'Prediction Log'!$D693), "Y", IF('Prediction Log'!$P693='Prediction Log'!$D693, "PUSH", "N")))))</f>
        <v/>
      </c>
      <c r="W693" s="53" t="str">
        <f>IF(ISBLANK('Prediction Log'!$M693), "",IF(AND('Prediction Log'!$U693="Y", 'Prediction Log'!$V693="Y"), "Y", "N"))</f>
        <v/>
      </c>
      <c r="X693" s="54" t="str">
        <f>IF(ISBLANK('Prediction Log'!$M693),"",IF('Prediction Log'!$M693='Prediction Log'!$I693, "Y", "N"))</f>
        <v/>
      </c>
      <c r="Y693" s="54" t="str">
        <f>IF(ISBLANK('Prediction Log'!$M693), "", IF('Prediction Log'!$Z693="N", "N", "Y"))</f>
        <v/>
      </c>
      <c r="Z693" s="54" t="str">
        <f>IF(ISBLANK('Prediction Log'!$M693), "",IF('Prediction Log'!$I693&lt;&gt;'Prediction Log'!$M693, "Y",IF(AND('Prediction Log'!$E693&gt;0, 'Prediction Log'!$P693&gt;'Prediction Log'!$E693), "Y", IF(AND('Prediction Log'!$E693&lt;0, 'Prediction Log'!$P693&lt;'Prediction Log'!$E693), "Y", IF('Prediction Log'!$P693='Prediction Log'!$E693, "PUSH", "N")))))</f>
        <v/>
      </c>
      <c r="AA693" s="54" t="str">
        <f>IF(ISBLANK('Prediction Log'!$M693), "",IF(AND('Prediction Log'!$X693="Y", 'Prediction Log'!$Z693="Y"), "Y", "N"))</f>
        <v/>
      </c>
      <c r="AB693" s="53" t="str">
        <f>IF(ISBLANK('Prediction Log'!$M693), "",IF('Prediction Log'!$D693&gt;0, 'Prediction Log'!$P693-'Prediction Log'!$D693, IF('Prediction Log'!$D693&lt;0, -'Prediction Log'!$P693+'Prediction Log'!$D693, "NA")))</f>
        <v/>
      </c>
      <c r="AC693" s="53" t="str">
        <f>IF(ISBLANK('Prediction Log'!$M693), "",ABS('Prediction Log'!$AB693))</f>
        <v/>
      </c>
      <c r="AD693" s="54" t="str">
        <f>IF(ISBLANK('Prediction Log'!$M693), "",IF('Prediction Log'!$E693&gt;0, 'Prediction Log'!$P693-'Prediction Log'!$E693, IF('Prediction Log'!$E693&lt;0, -'Prediction Log'!$P693+'Prediction Log'!$E693, "NA")))</f>
        <v/>
      </c>
      <c r="AE693" s="54" t="str">
        <f>IF(ISBLANK('Prediction Log'!$M693), "",ABS('Prediction Log'!$AD693))</f>
        <v/>
      </c>
    </row>
    <row r="694" spans="1:31" x14ac:dyDescent="0.45">
      <c r="A694" t="str">
        <f>IF(ISBLANK(Games!$B694), "",Games!A694)</f>
        <v/>
      </c>
      <c r="B694" t="str">
        <f>IF(ISBLANK(Games!$B694), "",Games!B694)</f>
        <v/>
      </c>
      <c r="C694" t="str">
        <f>IF(ISBLANK(Games!$B694), "",Games!C694)</f>
        <v/>
      </c>
      <c r="D694" t="str">
        <f>IF(ISBLANK(Games!$B694), "",Games!D694)</f>
        <v/>
      </c>
      <c r="E694" t="str">
        <f>IF(ISBLANK(Games!$B694), "",Games!E694)</f>
        <v/>
      </c>
      <c r="F694" s="30">
        <f>'Calc - Win Probability'!N694</f>
        <v>0</v>
      </c>
      <c r="G694" s="28">
        <f>Games!H694</f>
        <v>0</v>
      </c>
      <c r="H694" s="64" t="str">
        <f>IF(ISBLANK(Games!B694), "", IF('Prediction Log'!$D694&lt;0, 'Prediction Log'!$B694, 'Prediction Log'!$C694))</f>
        <v/>
      </c>
      <c r="I694" s="60" t="str">
        <f>IF(ISBLANK(Games!$B694), "",Games!F694)</f>
        <v/>
      </c>
      <c r="J694" s="60" t="str">
        <f>IF('Prediction Log'!$F694&gt;0.5, 'Prediction Log'!$B694, IF('Prediction Log'!$F694&lt;0.5, 'Prediction Log'!$C694, "PICK"))</f>
        <v/>
      </c>
      <c r="K694" s="62" t="str">
        <f>IF(ISBLANK(Games!B694), "",IF('Prediction Log'!$J694='Prediction Log'!$B694, 'Prediction Log'!$F694, 1-'Prediction Log'!$F694))</f>
        <v/>
      </c>
      <c r="L694" s="28" t="str">
        <f>IF(ISBLANK(Games!$B694), "",Games!I694)</f>
        <v/>
      </c>
      <c r="P694" s="48" t="str">
        <f>IF(ISBLANK('Prediction Log'!$N694), "",'Prediction Log'!$O694-'Prediction Log'!$N694)</f>
        <v/>
      </c>
      <c r="Q694" s="55" t="str">
        <f>IF(ISBLANK('Prediction Log'!$N694), "",IF('Prediction Log'!$M694&lt;&gt;'Prediction Log'!$H694, "Y", IF(AND('Prediction Log'!$M694='Prediction Log'!$H694, ABS((-1*'Prediction Log'!$P694))&gt;ABS('Prediction Log'!$D694)), "Y", IF('Prediction Log'!$D694='Prediction Log'!$P694, "PUSH", "N"))))</f>
        <v/>
      </c>
      <c r="R694" s="56" t="str">
        <f>IF(ISBLANK('Prediction Log'!$M694), "",IF('Prediction Log'!$P694&lt;'Prediction Log'!$D694, "Y", IF('Prediction Log'!$P694='Prediction Log'!$D694, "PUSH", "N")))</f>
        <v/>
      </c>
      <c r="S694" s="56" t="str">
        <f>IF(ISBLANK('Prediction Log'!$M694), "",IF('Prediction Log'!$P694&lt;'Prediction Log'!$E694, "Y", IF('Prediction Log'!$P694='Prediction Log'!$E694, "PUSH", "N")))</f>
        <v/>
      </c>
      <c r="T694" s="66" t="str">
        <f>IF(ISBLANK('Prediction Log'!$M694), "",IF('Prediction Log'!$J694='Prediction Log'!$M694, "Y", "N"))</f>
        <v/>
      </c>
      <c r="U694" s="57" t="str">
        <f>IF(ISBLANK('Prediction Log'!$M694),"",IF('Prediction Log'!$M694='Prediction Log'!$H694, "Y", "N"))</f>
        <v/>
      </c>
      <c r="V694" s="52" t="str">
        <f>IF(ISBLANK('Prediction Log'!$M694), "",IF('Prediction Log'!$H694&lt;&gt;'Prediction Log'!$M694, "Y",IF(AND('Prediction Log'!$D694&gt;0, 'Prediction Log'!$P694&gt;'Prediction Log'!$D694), "Y", IF(AND('Prediction Log'!$D694&lt;0, 'Prediction Log'!$P694&lt;'Prediction Log'!$D694), "Y", IF('Prediction Log'!$P694='Prediction Log'!$D694, "PUSH", "N")))))</f>
        <v/>
      </c>
      <c r="W694" s="53" t="str">
        <f>IF(ISBLANK('Prediction Log'!$M694), "",IF(AND('Prediction Log'!$U694="Y", 'Prediction Log'!$V694="Y"), "Y", "N"))</f>
        <v/>
      </c>
      <c r="X694" s="54" t="str">
        <f>IF(ISBLANK('Prediction Log'!$M694),"",IF('Prediction Log'!$M694='Prediction Log'!$I694, "Y", "N"))</f>
        <v/>
      </c>
      <c r="Y694" s="54" t="str">
        <f>IF(ISBLANK('Prediction Log'!$M694), "", IF('Prediction Log'!$Z694="N", "N", "Y"))</f>
        <v/>
      </c>
      <c r="Z694" s="54" t="str">
        <f>IF(ISBLANK('Prediction Log'!$M694), "",IF('Prediction Log'!$I694&lt;&gt;'Prediction Log'!$M694, "Y",IF(AND('Prediction Log'!$E694&gt;0, 'Prediction Log'!$P694&gt;'Prediction Log'!$E694), "Y", IF(AND('Prediction Log'!$E694&lt;0, 'Prediction Log'!$P694&lt;'Prediction Log'!$E694), "Y", IF('Prediction Log'!$P694='Prediction Log'!$E694, "PUSH", "N")))))</f>
        <v/>
      </c>
      <c r="AA694" s="54" t="str">
        <f>IF(ISBLANK('Prediction Log'!$M694), "",IF(AND('Prediction Log'!$X694="Y", 'Prediction Log'!$Z694="Y"), "Y", "N"))</f>
        <v/>
      </c>
      <c r="AB694" s="53" t="str">
        <f>IF(ISBLANK('Prediction Log'!$M694), "",IF('Prediction Log'!$D694&gt;0, 'Prediction Log'!$P694-'Prediction Log'!$D694, IF('Prediction Log'!$D694&lt;0, -'Prediction Log'!$P694+'Prediction Log'!$D694, "NA")))</f>
        <v/>
      </c>
      <c r="AC694" s="53" t="str">
        <f>IF(ISBLANK('Prediction Log'!$M694), "",ABS('Prediction Log'!$AB694))</f>
        <v/>
      </c>
      <c r="AD694" s="54" t="str">
        <f>IF(ISBLANK('Prediction Log'!$M694), "",IF('Prediction Log'!$E694&gt;0, 'Prediction Log'!$P694-'Prediction Log'!$E694, IF('Prediction Log'!$E694&lt;0, -'Prediction Log'!$P694+'Prediction Log'!$E694, "NA")))</f>
        <v/>
      </c>
      <c r="AE694" s="54" t="str">
        <f>IF(ISBLANK('Prediction Log'!$M694), "",ABS('Prediction Log'!$AD694))</f>
        <v/>
      </c>
    </row>
    <row r="695" spans="1:31" x14ac:dyDescent="0.45">
      <c r="A695" t="str">
        <f>IF(ISBLANK(Games!$B695), "",Games!A695)</f>
        <v/>
      </c>
      <c r="B695" t="str">
        <f>IF(ISBLANK(Games!$B695), "",Games!B695)</f>
        <v/>
      </c>
      <c r="C695" t="str">
        <f>IF(ISBLANK(Games!$B695), "",Games!C695)</f>
        <v/>
      </c>
      <c r="D695" t="str">
        <f>IF(ISBLANK(Games!$B695), "",Games!D695)</f>
        <v/>
      </c>
      <c r="E695" t="str">
        <f>IF(ISBLANK(Games!$B695), "",Games!E695)</f>
        <v/>
      </c>
      <c r="F695" s="30">
        <f>'Calc - Win Probability'!N695</f>
        <v>0</v>
      </c>
      <c r="G695" s="28">
        <f>Games!H695</f>
        <v>0</v>
      </c>
      <c r="H695" s="64" t="str">
        <f>IF(ISBLANK(Games!B695), "", IF('Prediction Log'!$D695&lt;0, 'Prediction Log'!$B695, 'Prediction Log'!$C695))</f>
        <v/>
      </c>
      <c r="I695" s="60" t="str">
        <f>IF(ISBLANK(Games!$B695), "",Games!F695)</f>
        <v/>
      </c>
      <c r="J695" s="60" t="str">
        <f>IF('Prediction Log'!$F695&gt;0.5, 'Prediction Log'!$B695, IF('Prediction Log'!$F695&lt;0.5, 'Prediction Log'!$C695, "PICK"))</f>
        <v/>
      </c>
      <c r="K695" s="62" t="str">
        <f>IF(ISBLANK(Games!B695), "",IF('Prediction Log'!$J695='Prediction Log'!$B695, 'Prediction Log'!$F695, 1-'Prediction Log'!$F695))</f>
        <v/>
      </c>
      <c r="L695" s="28" t="str">
        <f>IF(ISBLANK(Games!$B695), "",Games!I695)</f>
        <v/>
      </c>
      <c r="P695" s="48" t="str">
        <f>IF(ISBLANK('Prediction Log'!$N695), "",'Prediction Log'!$O695-'Prediction Log'!$N695)</f>
        <v/>
      </c>
      <c r="Q695" s="55" t="str">
        <f>IF(ISBLANK('Prediction Log'!$N695), "",IF('Prediction Log'!$M695&lt;&gt;'Prediction Log'!$H695, "Y", IF(AND('Prediction Log'!$M695='Prediction Log'!$H695, ABS((-1*'Prediction Log'!$P695))&gt;ABS('Prediction Log'!$D695)), "Y", IF('Prediction Log'!$D695='Prediction Log'!$P695, "PUSH", "N"))))</f>
        <v/>
      </c>
      <c r="R695" s="56" t="str">
        <f>IF(ISBLANK('Prediction Log'!$M695), "",IF('Prediction Log'!$P695&lt;'Prediction Log'!$D695, "Y", IF('Prediction Log'!$P695='Prediction Log'!$D695, "PUSH", "N")))</f>
        <v/>
      </c>
      <c r="S695" s="56" t="str">
        <f>IF(ISBLANK('Prediction Log'!$M695), "",IF('Prediction Log'!$P695&lt;'Prediction Log'!$E695, "Y", IF('Prediction Log'!$P695='Prediction Log'!$E695, "PUSH", "N")))</f>
        <v/>
      </c>
      <c r="T695" s="66" t="str">
        <f>IF(ISBLANK('Prediction Log'!$M695), "",IF('Prediction Log'!$J695='Prediction Log'!$M695, "Y", "N"))</f>
        <v/>
      </c>
      <c r="U695" s="57" t="str">
        <f>IF(ISBLANK('Prediction Log'!$M695),"",IF('Prediction Log'!$M695='Prediction Log'!$H695, "Y", "N"))</f>
        <v/>
      </c>
      <c r="V695" s="52" t="str">
        <f>IF(ISBLANK('Prediction Log'!$M695), "",IF('Prediction Log'!$H695&lt;&gt;'Prediction Log'!$M695, "Y",IF(AND('Prediction Log'!$D695&gt;0, 'Prediction Log'!$P695&gt;'Prediction Log'!$D695), "Y", IF(AND('Prediction Log'!$D695&lt;0, 'Prediction Log'!$P695&lt;'Prediction Log'!$D695), "Y", IF('Prediction Log'!$P695='Prediction Log'!$D695, "PUSH", "N")))))</f>
        <v/>
      </c>
      <c r="W695" s="53" t="str">
        <f>IF(ISBLANK('Prediction Log'!$M695), "",IF(AND('Prediction Log'!$U695="Y", 'Prediction Log'!$V695="Y"), "Y", "N"))</f>
        <v/>
      </c>
      <c r="X695" s="54" t="str">
        <f>IF(ISBLANK('Prediction Log'!$M695),"",IF('Prediction Log'!$M695='Prediction Log'!$I695, "Y", "N"))</f>
        <v/>
      </c>
      <c r="Y695" s="54" t="str">
        <f>IF(ISBLANK('Prediction Log'!$M695), "", IF('Prediction Log'!$Z695="N", "N", "Y"))</f>
        <v/>
      </c>
      <c r="Z695" s="54" t="str">
        <f>IF(ISBLANK('Prediction Log'!$M695), "",IF('Prediction Log'!$I695&lt;&gt;'Prediction Log'!$M695, "Y",IF(AND('Prediction Log'!$E695&gt;0, 'Prediction Log'!$P695&gt;'Prediction Log'!$E695), "Y", IF(AND('Prediction Log'!$E695&lt;0, 'Prediction Log'!$P695&lt;'Prediction Log'!$E695), "Y", IF('Prediction Log'!$P695='Prediction Log'!$E695, "PUSH", "N")))))</f>
        <v/>
      </c>
      <c r="AA695" s="54" t="str">
        <f>IF(ISBLANK('Prediction Log'!$M695), "",IF(AND('Prediction Log'!$X695="Y", 'Prediction Log'!$Z695="Y"), "Y", "N"))</f>
        <v/>
      </c>
      <c r="AB695" s="53" t="str">
        <f>IF(ISBLANK('Prediction Log'!$M695), "",IF('Prediction Log'!$D695&gt;0, 'Prediction Log'!$P695-'Prediction Log'!$D695, IF('Prediction Log'!$D695&lt;0, -'Prediction Log'!$P695+'Prediction Log'!$D695, "NA")))</f>
        <v/>
      </c>
      <c r="AC695" s="53" t="str">
        <f>IF(ISBLANK('Prediction Log'!$M695), "",ABS('Prediction Log'!$AB695))</f>
        <v/>
      </c>
      <c r="AD695" s="54" t="str">
        <f>IF(ISBLANK('Prediction Log'!$M695), "",IF('Prediction Log'!$E695&gt;0, 'Prediction Log'!$P695-'Prediction Log'!$E695, IF('Prediction Log'!$E695&lt;0, -'Prediction Log'!$P695+'Prediction Log'!$E695, "NA")))</f>
        <v/>
      </c>
      <c r="AE695" s="54" t="str">
        <f>IF(ISBLANK('Prediction Log'!$M695), "",ABS('Prediction Log'!$AD695))</f>
        <v/>
      </c>
    </row>
    <row r="696" spans="1:31" x14ac:dyDescent="0.45">
      <c r="A696" t="str">
        <f>IF(ISBLANK(Games!$B696), "",Games!A696)</f>
        <v/>
      </c>
      <c r="B696" t="str">
        <f>IF(ISBLANK(Games!$B696), "",Games!B696)</f>
        <v/>
      </c>
      <c r="C696" t="str">
        <f>IF(ISBLANK(Games!$B696), "",Games!C696)</f>
        <v/>
      </c>
      <c r="D696" t="str">
        <f>IF(ISBLANK(Games!$B696), "",Games!D696)</f>
        <v/>
      </c>
      <c r="E696" t="str">
        <f>IF(ISBLANK(Games!$B696), "",Games!E696)</f>
        <v/>
      </c>
      <c r="F696" s="30">
        <f>'Calc - Win Probability'!N696</f>
        <v>0</v>
      </c>
      <c r="G696" s="28">
        <f>Games!H696</f>
        <v>0</v>
      </c>
      <c r="H696" s="64" t="str">
        <f>IF(ISBLANK(Games!B696), "", IF('Prediction Log'!$D696&lt;0, 'Prediction Log'!$B696, 'Prediction Log'!$C696))</f>
        <v/>
      </c>
      <c r="I696" s="60" t="str">
        <f>IF(ISBLANK(Games!$B696), "",Games!F696)</f>
        <v/>
      </c>
      <c r="J696" s="60" t="str">
        <f>IF('Prediction Log'!$F696&gt;0.5, 'Prediction Log'!$B696, IF('Prediction Log'!$F696&lt;0.5, 'Prediction Log'!$C696, "PICK"))</f>
        <v/>
      </c>
      <c r="K696" s="62" t="str">
        <f>IF(ISBLANK(Games!B696), "",IF('Prediction Log'!$J696='Prediction Log'!$B696, 'Prediction Log'!$F696, 1-'Prediction Log'!$F696))</f>
        <v/>
      </c>
      <c r="L696" s="28" t="str">
        <f>IF(ISBLANK(Games!$B696), "",Games!I696)</f>
        <v/>
      </c>
      <c r="P696" s="48" t="str">
        <f>IF(ISBLANK('Prediction Log'!$N696), "",'Prediction Log'!$O696-'Prediction Log'!$N696)</f>
        <v/>
      </c>
      <c r="Q696" s="55" t="str">
        <f>IF(ISBLANK('Prediction Log'!$N696), "",IF('Prediction Log'!$M696&lt;&gt;'Prediction Log'!$H696, "Y", IF(AND('Prediction Log'!$M696='Prediction Log'!$H696, ABS((-1*'Prediction Log'!$P696))&gt;ABS('Prediction Log'!$D696)), "Y", IF('Prediction Log'!$D696='Prediction Log'!$P696, "PUSH", "N"))))</f>
        <v/>
      </c>
      <c r="R696" s="56" t="str">
        <f>IF(ISBLANK('Prediction Log'!$M696), "",IF('Prediction Log'!$P696&lt;'Prediction Log'!$D696, "Y", IF('Prediction Log'!$P696='Prediction Log'!$D696, "PUSH", "N")))</f>
        <v/>
      </c>
      <c r="S696" s="56" t="str">
        <f>IF(ISBLANK('Prediction Log'!$M696), "",IF('Prediction Log'!$P696&lt;'Prediction Log'!$E696, "Y", IF('Prediction Log'!$P696='Prediction Log'!$E696, "PUSH", "N")))</f>
        <v/>
      </c>
      <c r="T696" s="66" t="str">
        <f>IF(ISBLANK('Prediction Log'!$M696), "",IF('Prediction Log'!$J696='Prediction Log'!$M696, "Y", "N"))</f>
        <v/>
      </c>
      <c r="U696" s="57" t="str">
        <f>IF(ISBLANK('Prediction Log'!$M696),"",IF('Prediction Log'!$M696='Prediction Log'!$H696, "Y", "N"))</f>
        <v/>
      </c>
      <c r="V696" s="52" t="str">
        <f>IF(ISBLANK('Prediction Log'!$M696), "",IF('Prediction Log'!$H696&lt;&gt;'Prediction Log'!$M696, "Y",IF(AND('Prediction Log'!$D696&gt;0, 'Prediction Log'!$P696&gt;'Prediction Log'!$D696), "Y", IF(AND('Prediction Log'!$D696&lt;0, 'Prediction Log'!$P696&lt;'Prediction Log'!$D696), "Y", IF('Prediction Log'!$P696='Prediction Log'!$D696, "PUSH", "N")))))</f>
        <v/>
      </c>
      <c r="W696" s="53" t="str">
        <f>IF(ISBLANK('Prediction Log'!$M696), "",IF(AND('Prediction Log'!$U696="Y", 'Prediction Log'!$V696="Y"), "Y", "N"))</f>
        <v/>
      </c>
      <c r="X696" s="54" t="str">
        <f>IF(ISBLANK('Prediction Log'!$M696),"",IF('Prediction Log'!$M696='Prediction Log'!$I696, "Y", "N"))</f>
        <v/>
      </c>
      <c r="Y696" s="54" t="str">
        <f>IF(ISBLANK('Prediction Log'!$M696), "", IF('Prediction Log'!$Z696="N", "N", "Y"))</f>
        <v/>
      </c>
      <c r="Z696" s="54" t="str">
        <f>IF(ISBLANK('Prediction Log'!$M696), "",IF('Prediction Log'!$I696&lt;&gt;'Prediction Log'!$M696, "Y",IF(AND('Prediction Log'!$E696&gt;0, 'Prediction Log'!$P696&gt;'Prediction Log'!$E696), "Y", IF(AND('Prediction Log'!$E696&lt;0, 'Prediction Log'!$P696&lt;'Prediction Log'!$E696), "Y", IF('Prediction Log'!$P696='Prediction Log'!$E696, "PUSH", "N")))))</f>
        <v/>
      </c>
      <c r="AA696" s="54" t="str">
        <f>IF(ISBLANK('Prediction Log'!$M696), "",IF(AND('Prediction Log'!$X696="Y", 'Prediction Log'!$Z696="Y"), "Y", "N"))</f>
        <v/>
      </c>
      <c r="AB696" s="53" t="str">
        <f>IF(ISBLANK('Prediction Log'!$M696), "",IF('Prediction Log'!$D696&gt;0, 'Prediction Log'!$P696-'Prediction Log'!$D696, IF('Prediction Log'!$D696&lt;0, -'Prediction Log'!$P696+'Prediction Log'!$D696, "NA")))</f>
        <v/>
      </c>
      <c r="AC696" s="53" t="str">
        <f>IF(ISBLANK('Prediction Log'!$M696), "",ABS('Prediction Log'!$AB696))</f>
        <v/>
      </c>
      <c r="AD696" s="54" t="str">
        <f>IF(ISBLANK('Prediction Log'!$M696), "",IF('Prediction Log'!$E696&gt;0, 'Prediction Log'!$P696-'Prediction Log'!$E696, IF('Prediction Log'!$E696&lt;0, -'Prediction Log'!$P696+'Prediction Log'!$E696, "NA")))</f>
        <v/>
      </c>
      <c r="AE696" s="54" t="str">
        <f>IF(ISBLANK('Prediction Log'!$M696), "",ABS('Prediction Log'!$AD696))</f>
        <v/>
      </c>
    </row>
    <row r="697" spans="1:31" x14ac:dyDescent="0.45">
      <c r="A697" t="str">
        <f>IF(ISBLANK(Games!$B697), "",Games!A697)</f>
        <v/>
      </c>
      <c r="B697" t="str">
        <f>IF(ISBLANK(Games!$B697), "",Games!B697)</f>
        <v/>
      </c>
      <c r="C697" t="str">
        <f>IF(ISBLANK(Games!$B697), "",Games!C697)</f>
        <v/>
      </c>
      <c r="D697" t="str">
        <f>IF(ISBLANK(Games!$B697), "",Games!D697)</f>
        <v/>
      </c>
      <c r="E697" t="str">
        <f>IF(ISBLANK(Games!$B697), "",Games!E697)</f>
        <v/>
      </c>
      <c r="F697" s="30">
        <f>'Calc - Win Probability'!N697</f>
        <v>0</v>
      </c>
      <c r="G697" s="28">
        <f>Games!H697</f>
        <v>0</v>
      </c>
      <c r="H697" s="64" t="str">
        <f>IF(ISBLANK(Games!B697), "", IF('Prediction Log'!$D697&lt;0, 'Prediction Log'!$B697, 'Prediction Log'!$C697))</f>
        <v/>
      </c>
      <c r="I697" s="60" t="str">
        <f>IF(ISBLANK(Games!$B697), "",Games!F697)</f>
        <v/>
      </c>
      <c r="J697" s="60" t="str">
        <f>IF('Prediction Log'!$F697&gt;0.5, 'Prediction Log'!$B697, IF('Prediction Log'!$F697&lt;0.5, 'Prediction Log'!$C697, "PICK"))</f>
        <v/>
      </c>
      <c r="K697" s="62" t="str">
        <f>IF(ISBLANK(Games!B697), "",IF('Prediction Log'!$J697='Prediction Log'!$B697, 'Prediction Log'!$F697, 1-'Prediction Log'!$F697))</f>
        <v/>
      </c>
      <c r="L697" s="28" t="str">
        <f>IF(ISBLANK(Games!$B697), "",Games!I697)</f>
        <v/>
      </c>
      <c r="P697" s="48" t="str">
        <f>IF(ISBLANK('Prediction Log'!$N697), "",'Prediction Log'!$O697-'Prediction Log'!$N697)</f>
        <v/>
      </c>
      <c r="Q697" s="55" t="str">
        <f>IF(ISBLANK('Prediction Log'!$N697), "",IF('Prediction Log'!$M697&lt;&gt;'Prediction Log'!$H697, "Y", IF(AND('Prediction Log'!$M697='Prediction Log'!$H697, ABS((-1*'Prediction Log'!$P697))&gt;ABS('Prediction Log'!$D697)), "Y", IF('Prediction Log'!$D697='Prediction Log'!$P697, "PUSH", "N"))))</f>
        <v/>
      </c>
      <c r="R697" s="56" t="str">
        <f>IF(ISBLANK('Prediction Log'!$M697), "",IF('Prediction Log'!$P697&lt;'Prediction Log'!$D697, "Y", IF('Prediction Log'!$P697='Prediction Log'!$D697, "PUSH", "N")))</f>
        <v/>
      </c>
      <c r="S697" s="56" t="str">
        <f>IF(ISBLANK('Prediction Log'!$M697), "",IF('Prediction Log'!$P697&lt;'Prediction Log'!$E697, "Y", IF('Prediction Log'!$P697='Prediction Log'!$E697, "PUSH", "N")))</f>
        <v/>
      </c>
      <c r="T697" s="66" t="str">
        <f>IF(ISBLANK('Prediction Log'!$M697), "",IF('Prediction Log'!$J697='Prediction Log'!$M697, "Y", "N"))</f>
        <v/>
      </c>
      <c r="U697" s="57" t="str">
        <f>IF(ISBLANK('Prediction Log'!$M697),"",IF('Prediction Log'!$M697='Prediction Log'!$H697, "Y", "N"))</f>
        <v/>
      </c>
      <c r="V697" s="52" t="str">
        <f>IF(ISBLANK('Prediction Log'!$M697), "",IF('Prediction Log'!$H697&lt;&gt;'Prediction Log'!$M697, "Y",IF(AND('Prediction Log'!$D697&gt;0, 'Prediction Log'!$P697&gt;'Prediction Log'!$D697), "Y", IF(AND('Prediction Log'!$D697&lt;0, 'Prediction Log'!$P697&lt;'Prediction Log'!$D697), "Y", IF('Prediction Log'!$P697='Prediction Log'!$D697, "PUSH", "N")))))</f>
        <v/>
      </c>
      <c r="W697" s="53" t="str">
        <f>IF(ISBLANK('Prediction Log'!$M697), "",IF(AND('Prediction Log'!$U697="Y", 'Prediction Log'!$V697="Y"), "Y", "N"))</f>
        <v/>
      </c>
      <c r="X697" s="54" t="str">
        <f>IF(ISBLANK('Prediction Log'!$M697),"",IF('Prediction Log'!$M697='Prediction Log'!$I697, "Y", "N"))</f>
        <v/>
      </c>
      <c r="Y697" s="54" t="str">
        <f>IF(ISBLANK('Prediction Log'!$M697), "", IF('Prediction Log'!$Z697="N", "N", "Y"))</f>
        <v/>
      </c>
      <c r="Z697" s="54" t="str">
        <f>IF(ISBLANK('Prediction Log'!$M697), "",IF('Prediction Log'!$I697&lt;&gt;'Prediction Log'!$M697, "Y",IF(AND('Prediction Log'!$E697&gt;0, 'Prediction Log'!$P697&gt;'Prediction Log'!$E697), "Y", IF(AND('Prediction Log'!$E697&lt;0, 'Prediction Log'!$P697&lt;'Prediction Log'!$E697), "Y", IF('Prediction Log'!$P697='Prediction Log'!$E697, "PUSH", "N")))))</f>
        <v/>
      </c>
      <c r="AA697" s="54" t="str">
        <f>IF(ISBLANK('Prediction Log'!$M697), "",IF(AND('Prediction Log'!$X697="Y", 'Prediction Log'!$Z697="Y"), "Y", "N"))</f>
        <v/>
      </c>
      <c r="AB697" s="53" t="str">
        <f>IF(ISBLANK('Prediction Log'!$M697), "",IF('Prediction Log'!$D697&gt;0, 'Prediction Log'!$P697-'Prediction Log'!$D697, IF('Prediction Log'!$D697&lt;0, -'Prediction Log'!$P697+'Prediction Log'!$D697, "NA")))</f>
        <v/>
      </c>
      <c r="AC697" s="53" t="str">
        <f>IF(ISBLANK('Prediction Log'!$M697), "",ABS('Prediction Log'!$AB697))</f>
        <v/>
      </c>
      <c r="AD697" s="54" t="str">
        <f>IF(ISBLANK('Prediction Log'!$M697), "",IF('Prediction Log'!$E697&gt;0, 'Prediction Log'!$P697-'Prediction Log'!$E697, IF('Prediction Log'!$E697&lt;0, -'Prediction Log'!$P697+'Prediction Log'!$E697, "NA")))</f>
        <v/>
      </c>
      <c r="AE697" s="54" t="str">
        <f>IF(ISBLANK('Prediction Log'!$M697), "",ABS('Prediction Log'!$AD697))</f>
        <v/>
      </c>
    </row>
    <row r="698" spans="1:31" x14ac:dyDescent="0.45">
      <c r="A698" t="str">
        <f>IF(ISBLANK(Games!$B698), "",Games!A698)</f>
        <v/>
      </c>
      <c r="B698" t="str">
        <f>IF(ISBLANK(Games!$B698), "",Games!B698)</f>
        <v/>
      </c>
      <c r="C698" t="str">
        <f>IF(ISBLANK(Games!$B698), "",Games!C698)</f>
        <v/>
      </c>
      <c r="D698" t="str">
        <f>IF(ISBLANK(Games!$B698), "",Games!D698)</f>
        <v/>
      </c>
      <c r="E698" t="str">
        <f>IF(ISBLANK(Games!$B698), "",Games!E698)</f>
        <v/>
      </c>
      <c r="F698" s="30">
        <f>'Calc - Win Probability'!N698</f>
        <v>0</v>
      </c>
      <c r="G698" s="28">
        <f>Games!H698</f>
        <v>0</v>
      </c>
      <c r="H698" s="64" t="str">
        <f>IF(ISBLANK(Games!B698), "", IF('Prediction Log'!$D698&lt;0, 'Prediction Log'!$B698, 'Prediction Log'!$C698))</f>
        <v/>
      </c>
      <c r="I698" s="60" t="str">
        <f>IF(ISBLANK(Games!$B698), "",Games!F698)</f>
        <v/>
      </c>
      <c r="J698" s="60" t="str">
        <f>IF('Prediction Log'!$F698&gt;0.5, 'Prediction Log'!$B698, IF('Prediction Log'!$F698&lt;0.5, 'Prediction Log'!$C698, "PICK"))</f>
        <v/>
      </c>
      <c r="K698" s="62" t="str">
        <f>IF(ISBLANK(Games!B698), "",IF('Prediction Log'!$J698='Prediction Log'!$B698, 'Prediction Log'!$F698, 1-'Prediction Log'!$F698))</f>
        <v/>
      </c>
      <c r="L698" s="28" t="str">
        <f>IF(ISBLANK(Games!$B698), "",Games!I698)</f>
        <v/>
      </c>
      <c r="P698" s="48" t="str">
        <f>IF(ISBLANK('Prediction Log'!$N698), "",'Prediction Log'!$O698-'Prediction Log'!$N698)</f>
        <v/>
      </c>
      <c r="Q698" s="55" t="str">
        <f>IF(ISBLANK('Prediction Log'!$N698), "",IF('Prediction Log'!$M698&lt;&gt;'Prediction Log'!$H698, "Y", IF(AND('Prediction Log'!$M698='Prediction Log'!$H698, ABS((-1*'Prediction Log'!$P698))&gt;ABS('Prediction Log'!$D698)), "Y", IF('Prediction Log'!$D698='Prediction Log'!$P698, "PUSH", "N"))))</f>
        <v/>
      </c>
      <c r="R698" s="56" t="str">
        <f>IF(ISBLANK('Prediction Log'!$M698), "",IF('Prediction Log'!$P698&lt;'Prediction Log'!$D698, "Y", IF('Prediction Log'!$P698='Prediction Log'!$D698, "PUSH", "N")))</f>
        <v/>
      </c>
      <c r="S698" s="56" t="str">
        <f>IF(ISBLANK('Prediction Log'!$M698), "",IF('Prediction Log'!$P698&lt;'Prediction Log'!$E698, "Y", IF('Prediction Log'!$P698='Prediction Log'!$E698, "PUSH", "N")))</f>
        <v/>
      </c>
      <c r="T698" s="66" t="str">
        <f>IF(ISBLANK('Prediction Log'!$M698), "",IF('Prediction Log'!$J698='Prediction Log'!$M698, "Y", "N"))</f>
        <v/>
      </c>
      <c r="U698" s="57" t="str">
        <f>IF(ISBLANK('Prediction Log'!$M698),"",IF('Prediction Log'!$M698='Prediction Log'!$H698, "Y", "N"))</f>
        <v/>
      </c>
      <c r="V698" s="52" t="str">
        <f>IF(ISBLANK('Prediction Log'!$M698), "",IF('Prediction Log'!$H698&lt;&gt;'Prediction Log'!$M698, "Y",IF(AND('Prediction Log'!$D698&gt;0, 'Prediction Log'!$P698&gt;'Prediction Log'!$D698), "Y", IF(AND('Prediction Log'!$D698&lt;0, 'Prediction Log'!$P698&lt;'Prediction Log'!$D698), "Y", IF('Prediction Log'!$P698='Prediction Log'!$D698, "PUSH", "N")))))</f>
        <v/>
      </c>
      <c r="W698" s="53" t="str">
        <f>IF(ISBLANK('Prediction Log'!$M698), "",IF(AND('Prediction Log'!$U698="Y", 'Prediction Log'!$V698="Y"), "Y", "N"))</f>
        <v/>
      </c>
      <c r="X698" s="54" t="str">
        <f>IF(ISBLANK('Prediction Log'!$M698),"",IF('Prediction Log'!$M698='Prediction Log'!$I698, "Y", "N"))</f>
        <v/>
      </c>
      <c r="Y698" s="54" t="str">
        <f>IF(ISBLANK('Prediction Log'!$M698), "", IF('Prediction Log'!$Z698="N", "N", "Y"))</f>
        <v/>
      </c>
      <c r="Z698" s="54" t="str">
        <f>IF(ISBLANK('Prediction Log'!$M698), "",IF('Prediction Log'!$I698&lt;&gt;'Prediction Log'!$M698, "Y",IF(AND('Prediction Log'!$E698&gt;0, 'Prediction Log'!$P698&gt;'Prediction Log'!$E698), "Y", IF(AND('Prediction Log'!$E698&lt;0, 'Prediction Log'!$P698&lt;'Prediction Log'!$E698), "Y", IF('Prediction Log'!$P698='Prediction Log'!$E698, "PUSH", "N")))))</f>
        <v/>
      </c>
      <c r="AA698" s="54" t="str">
        <f>IF(ISBLANK('Prediction Log'!$M698), "",IF(AND('Prediction Log'!$X698="Y", 'Prediction Log'!$Z698="Y"), "Y", "N"))</f>
        <v/>
      </c>
      <c r="AB698" s="53" t="str">
        <f>IF(ISBLANK('Prediction Log'!$M698), "",IF('Prediction Log'!$D698&gt;0, 'Prediction Log'!$P698-'Prediction Log'!$D698, IF('Prediction Log'!$D698&lt;0, -'Prediction Log'!$P698+'Prediction Log'!$D698, "NA")))</f>
        <v/>
      </c>
      <c r="AC698" s="53" t="str">
        <f>IF(ISBLANK('Prediction Log'!$M698), "",ABS('Prediction Log'!$AB698))</f>
        <v/>
      </c>
      <c r="AD698" s="54" t="str">
        <f>IF(ISBLANK('Prediction Log'!$M698), "",IF('Prediction Log'!$E698&gt;0, 'Prediction Log'!$P698-'Prediction Log'!$E698, IF('Prediction Log'!$E698&lt;0, -'Prediction Log'!$P698+'Prediction Log'!$E698, "NA")))</f>
        <v/>
      </c>
      <c r="AE698" s="54" t="str">
        <f>IF(ISBLANK('Prediction Log'!$M698), "",ABS('Prediction Log'!$AD698))</f>
        <v/>
      </c>
    </row>
    <row r="699" spans="1:31" x14ac:dyDescent="0.45">
      <c r="A699" t="str">
        <f>IF(ISBLANK(Games!$B699), "",Games!A699)</f>
        <v/>
      </c>
      <c r="B699" t="str">
        <f>IF(ISBLANK(Games!$B699), "",Games!B699)</f>
        <v/>
      </c>
      <c r="C699" t="str">
        <f>IF(ISBLANK(Games!$B699), "",Games!C699)</f>
        <v/>
      </c>
      <c r="D699" t="str">
        <f>IF(ISBLANK(Games!$B699), "",Games!D699)</f>
        <v/>
      </c>
      <c r="E699" t="str">
        <f>IF(ISBLANK(Games!$B699), "",Games!E699)</f>
        <v/>
      </c>
      <c r="F699" s="30">
        <f>'Calc - Win Probability'!N699</f>
        <v>0</v>
      </c>
      <c r="G699" s="28">
        <f>Games!H699</f>
        <v>0</v>
      </c>
      <c r="H699" s="64" t="str">
        <f>IF(ISBLANK(Games!B699), "", IF('Prediction Log'!$D699&lt;0, 'Prediction Log'!$B699, 'Prediction Log'!$C699))</f>
        <v/>
      </c>
      <c r="I699" s="60" t="str">
        <f>IF(ISBLANK(Games!$B699), "",Games!F699)</f>
        <v/>
      </c>
      <c r="J699" s="60" t="str">
        <f>IF('Prediction Log'!$F699&gt;0.5, 'Prediction Log'!$B699, IF('Prediction Log'!$F699&lt;0.5, 'Prediction Log'!$C699, "PICK"))</f>
        <v/>
      </c>
      <c r="K699" s="62" t="str">
        <f>IF(ISBLANK(Games!B699), "",IF('Prediction Log'!$J699='Prediction Log'!$B699, 'Prediction Log'!$F699, 1-'Prediction Log'!$F699))</f>
        <v/>
      </c>
      <c r="L699" s="28" t="str">
        <f>IF(ISBLANK(Games!$B699), "",Games!I699)</f>
        <v/>
      </c>
      <c r="P699" s="48" t="str">
        <f>IF(ISBLANK('Prediction Log'!$N699), "",'Prediction Log'!$O699-'Prediction Log'!$N699)</f>
        <v/>
      </c>
      <c r="Q699" s="55" t="str">
        <f>IF(ISBLANK('Prediction Log'!$N699), "",IF('Prediction Log'!$M699&lt;&gt;'Prediction Log'!$H699, "Y", IF(AND('Prediction Log'!$M699='Prediction Log'!$H699, ABS((-1*'Prediction Log'!$P699))&gt;ABS('Prediction Log'!$D699)), "Y", IF('Prediction Log'!$D699='Prediction Log'!$P699, "PUSH", "N"))))</f>
        <v/>
      </c>
      <c r="R699" s="56" t="str">
        <f>IF(ISBLANK('Prediction Log'!$M699), "",IF('Prediction Log'!$P699&lt;'Prediction Log'!$D699, "Y", IF('Prediction Log'!$P699='Prediction Log'!$D699, "PUSH", "N")))</f>
        <v/>
      </c>
      <c r="S699" s="56" t="str">
        <f>IF(ISBLANK('Prediction Log'!$M699), "",IF('Prediction Log'!$P699&lt;'Prediction Log'!$E699, "Y", IF('Prediction Log'!$P699='Prediction Log'!$E699, "PUSH", "N")))</f>
        <v/>
      </c>
      <c r="T699" s="66" t="str">
        <f>IF(ISBLANK('Prediction Log'!$M699), "",IF('Prediction Log'!$J699='Prediction Log'!$M699, "Y", "N"))</f>
        <v/>
      </c>
      <c r="U699" s="57" t="str">
        <f>IF(ISBLANK('Prediction Log'!$M699),"",IF('Prediction Log'!$M699='Prediction Log'!$H699, "Y", "N"))</f>
        <v/>
      </c>
      <c r="V699" s="52" t="str">
        <f>IF(ISBLANK('Prediction Log'!$M699), "",IF('Prediction Log'!$H699&lt;&gt;'Prediction Log'!$M699, "Y",IF(AND('Prediction Log'!$D699&gt;0, 'Prediction Log'!$P699&gt;'Prediction Log'!$D699), "Y", IF(AND('Prediction Log'!$D699&lt;0, 'Prediction Log'!$P699&lt;'Prediction Log'!$D699), "Y", IF('Prediction Log'!$P699='Prediction Log'!$D699, "PUSH", "N")))))</f>
        <v/>
      </c>
      <c r="W699" s="53" t="str">
        <f>IF(ISBLANK('Prediction Log'!$M699), "",IF(AND('Prediction Log'!$U699="Y", 'Prediction Log'!$V699="Y"), "Y", "N"))</f>
        <v/>
      </c>
      <c r="X699" s="54" t="str">
        <f>IF(ISBLANK('Prediction Log'!$M699),"",IF('Prediction Log'!$M699='Prediction Log'!$I699, "Y", "N"))</f>
        <v/>
      </c>
      <c r="Y699" s="54" t="str">
        <f>IF(ISBLANK('Prediction Log'!$M699), "", IF('Prediction Log'!$Z699="N", "N", "Y"))</f>
        <v/>
      </c>
      <c r="Z699" s="54" t="str">
        <f>IF(ISBLANK('Prediction Log'!$M699), "",IF('Prediction Log'!$I699&lt;&gt;'Prediction Log'!$M699, "Y",IF(AND('Prediction Log'!$E699&gt;0, 'Prediction Log'!$P699&gt;'Prediction Log'!$E699), "Y", IF(AND('Prediction Log'!$E699&lt;0, 'Prediction Log'!$P699&lt;'Prediction Log'!$E699), "Y", IF('Prediction Log'!$P699='Prediction Log'!$E699, "PUSH", "N")))))</f>
        <v/>
      </c>
      <c r="AA699" s="54" t="str">
        <f>IF(ISBLANK('Prediction Log'!$M699), "",IF(AND('Prediction Log'!$X699="Y", 'Prediction Log'!$Z699="Y"), "Y", "N"))</f>
        <v/>
      </c>
      <c r="AB699" s="53" t="str">
        <f>IF(ISBLANK('Prediction Log'!$M699), "",IF('Prediction Log'!$D699&gt;0, 'Prediction Log'!$P699-'Prediction Log'!$D699, IF('Prediction Log'!$D699&lt;0, -'Prediction Log'!$P699+'Prediction Log'!$D699, "NA")))</f>
        <v/>
      </c>
      <c r="AC699" s="53" t="str">
        <f>IF(ISBLANK('Prediction Log'!$M699), "",ABS('Prediction Log'!$AB699))</f>
        <v/>
      </c>
      <c r="AD699" s="54" t="str">
        <f>IF(ISBLANK('Prediction Log'!$M699), "",IF('Prediction Log'!$E699&gt;0, 'Prediction Log'!$P699-'Prediction Log'!$E699, IF('Prediction Log'!$E699&lt;0, -'Prediction Log'!$P699+'Prediction Log'!$E699, "NA")))</f>
        <v/>
      </c>
      <c r="AE699" s="54" t="str">
        <f>IF(ISBLANK('Prediction Log'!$M699), "",ABS('Prediction Log'!$AD699))</f>
        <v/>
      </c>
    </row>
    <row r="700" spans="1:31" x14ac:dyDescent="0.45">
      <c r="A700" t="str">
        <f>IF(ISBLANK(Games!$B700), "",Games!A700)</f>
        <v/>
      </c>
      <c r="B700" t="str">
        <f>IF(ISBLANK(Games!$B700), "",Games!B700)</f>
        <v/>
      </c>
      <c r="C700" t="str">
        <f>IF(ISBLANK(Games!$B700), "",Games!C700)</f>
        <v/>
      </c>
      <c r="D700" t="str">
        <f>IF(ISBLANK(Games!$B700), "",Games!D700)</f>
        <v/>
      </c>
      <c r="E700" t="str">
        <f>IF(ISBLANK(Games!$B700), "",Games!E700)</f>
        <v/>
      </c>
      <c r="F700" s="30">
        <f>'Calc - Win Probability'!N700</f>
        <v>0</v>
      </c>
      <c r="G700" s="28">
        <f>Games!H700</f>
        <v>0</v>
      </c>
      <c r="H700" s="64" t="str">
        <f>IF(ISBLANK(Games!B700), "", IF('Prediction Log'!$D700&lt;0, 'Prediction Log'!$B700, 'Prediction Log'!$C700))</f>
        <v/>
      </c>
      <c r="I700" s="60" t="str">
        <f>IF(ISBLANK(Games!$B700), "",Games!F700)</f>
        <v/>
      </c>
      <c r="J700" s="60" t="str">
        <f>IF('Prediction Log'!$F700&gt;0.5, 'Prediction Log'!$B700, IF('Prediction Log'!$F700&lt;0.5, 'Prediction Log'!$C700, "PICK"))</f>
        <v/>
      </c>
      <c r="K700" s="62" t="str">
        <f>IF(ISBLANK(Games!B700), "",IF('Prediction Log'!$J700='Prediction Log'!$B700, 'Prediction Log'!$F700, 1-'Prediction Log'!$F700))</f>
        <v/>
      </c>
      <c r="L700" s="28" t="str">
        <f>IF(ISBLANK(Games!$B700), "",Games!I700)</f>
        <v/>
      </c>
      <c r="P700" s="48" t="str">
        <f>IF(ISBLANK('Prediction Log'!$N700), "",'Prediction Log'!$O700-'Prediction Log'!$N700)</f>
        <v/>
      </c>
      <c r="Q700" s="55" t="str">
        <f>IF(ISBLANK('Prediction Log'!$N700), "",IF('Prediction Log'!$M700&lt;&gt;'Prediction Log'!$H700, "Y", IF(AND('Prediction Log'!$M700='Prediction Log'!$H700, ABS((-1*'Prediction Log'!$P700))&gt;ABS('Prediction Log'!$D700)), "Y", IF('Prediction Log'!$D700='Prediction Log'!$P700, "PUSH", "N"))))</f>
        <v/>
      </c>
      <c r="R700" s="56" t="str">
        <f>IF(ISBLANK('Prediction Log'!$M700), "",IF('Prediction Log'!$P700&lt;'Prediction Log'!$D700, "Y", IF('Prediction Log'!$P700='Prediction Log'!$D700, "PUSH", "N")))</f>
        <v/>
      </c>
      <c r="S700" s="56" t="str">
        <f>IF(ISBLANK('Prediction Log'!$M700), "",IF('Prediction Log'!$P700&lt;'Prediction Log'!$E700, "Y", IF('Prediction Log'!$P700='Prediction Log'!$E700, "PUSH", "N")))</f>
        <v/>
      </c>
      <c r="T700" s="66" t="str">
        <f>IF(ISBLANK('Prediction Log'!$M700), "",IF('Prediction Log'!$J700='Prediction Log'!$M700, "Y", "N"))</f>
        <v/>
      </c>
      <c r="U700" s="57" t="str">
        <f>IF(ISBLANK('Prediction Log'!$M700),"",IF('Prediction Log'!$M700='Prediction Log'!$H700, "Y", "N"))</f>
        <v/>
      </c>
      <c r="V700" s="52" t="str">
        <f>IF(ISBLANK('Prediction Log'!$M700), "",IF('Prediction Log'!$H700&lt;&gt;'Prediction Log'!$M700, "Y",IF(AND('Prediction Log'!$D700&gt;0, 'Prediction Log'!$P700&gt;'Prediction Log'!$D700), "Y", IF(AND('Prediction Log'!$D700&lt;0, 'Prediction Log'!$P700&lt;'Prediction Log'!$D700), "Y", IF('Prediction Log'!$P700='Prediction Log'!$D700, "PUSH", "N")))))</f>
        <v/>
      </c>
      <c r="W700" s="53" t="str">
        <f>IF(ISBLANK('Prediction Log'!$M700), "",IF(AND('Prediction Log'!$U700="Y", 'Prediction Log'!$V700="Y"), "Y", "N"))</f>
        <v/>
      </c>
      <c r="X700" s="54" t="str">
        <f>IF(ISBLANK('Prediction Log'!$M700),"",IF('Prediction Log'!$M700='Prediction Log'!$I700, "Y", "N"))</f>
        <v/>
      </c>
      <c r="Y700" s="54" t="str">
        <f>IF(ISBLANK('Prediction Log'!$M700), "", IF('Prediction Log'!$Z700="N", "N", "Y"))</f>
        <v/>
      </c>
      <c r="Z700" s="54" t="str">
        <f>IF(ISBLANK('Prediction Log'!$M700), "",IF('Prediction Log'!$I700&lt;&gt;'Prediction Log'!$M700, "Y",IF(AND('Prediction Log'!$E700&gt;0, 'Prediction Log'!$P700&gt;'Prediction Log'!$E700), "Y", IF(AND('Prediction Log'!$E700&lt;0, 'Prediction Log'!$P700&lt;'Prediction Log'!$E700), "Y", IF('Prediction Log'!$P700='Prediction Log'!$E700, "PUSH", "N")))))</f>
        <v/>
      </c>
      <c r="AA700" s="54" t="str">
        <f>IF(ISBLANK('Prediction Log'!$M700), "",IF(AND('Prediction Log'!$X700="Y", 'Prediction Log'!$Z700="Y"), "Y", "N"))</f>
        <v/>
      </c>
      <c r="AB700" s="53" t="str">
        <f>IF(ISBLANK('Prediction Log'!$M700), "",IF('Prediction Log'!$D700&gt;0, 'Prediction Log'!$P700-'Prediction Log'!$D700, IF('Prediction Log'!$D700&lt;0, -'Prediction Log'!$P700+'Prediction Log'!$D700, "NA")))</f>
        <v/>
      </c>
      <c r="AC700" s="53" t="str">
        <f>IF(ISBLANK('Prediction Log'!$M700), "",ABS('Prediction Log'!$AB700))</f>
        <v/>
      </c>
      <c r="AD700" s="54" t="str">
        <f>IF(ISBLANK('Prediction Log'!$M700), "",IF('Prediction Log'!$E700&gt;0, 'Prediction Log'!$P700-'Prediction Log'!$E700, IF('Prediction Log'!$E700&lt;0, -'Prediction Log'!$P700+'Prediction Log'!$E700, "NA")))</f>
        <v/>
      </c>
      <c r="AE700" s="54" t="str">
        <f>IF(ISBLANK('Prediction Log'!$M700), "",ABS('Prediction Log'!$AD700))</f>
        <v/>
      </c>
    </row>
    <row r="701" spans="1:31" x14ac:dyDescent="0.45">
      <c r="A701" t="str">
        <f>IF(ISBLANK(Games!$B701), "",Games!A701)</f>
        <v/>
      </c>
      <c r="B701" t="str">
        <f>IF(ISBLANK(Games!$B701), "",Games!B701)</f>
        <v/>
      </c>
      <c r="C701" t="str">
        <f>IF(ISBLANK(Games!$B701), "",Games!C701)</f>
        <v/>
      </c>
      <c r="D701" t="str">
        <f>IF(ISBLANK(Games!$B701), "",Games!D701)</f>
        <v/>
      </c>
      <c r="E701" t="str">
        <f>IF(ISBLANK(Games!$B701), "",Games!E701)</f>
        <v/>
      </c>
      <c r="F701" s="30">
        <f>'Calc - Win Probability'!N701</f>
        <v>0</v>
      </c>
      <c r="G701" s="28">
        <f>Games!H701</f>
        <v>0</v>
      </c>
      <c r="H701" s="64" t="str">
        <f>IF(ISBLANK(Games!B701), "", IF('Prediction Log'!$D701&lt;0, 'Prediction Log'!$B701, 'Prediction Log'!$C701))</f>
        <v/>
      </c>
      <c r="I701" s="60" t="str">
        <f>IF(ISBLANK(Games!$B701), "",Games!F701)</f>
        <v/>
      </c>
      <c r="J701" s="60" t="str">
        <f>IF('Prediction Log'!$F701&gt;0.5, 'Prediction Log'!$B701, IF('Prediction Log'!$F701&lt;0.5, 'Prediction Log'!$C701, "PICK"))</f>
        <v/>
      </c>
      <c r="K701" s="62" t="str">
        <f>IF(ISBLANK(Games!B701), "",IF('Prediction Log'!$J701='Prediction Log'!$B701, 'Prediction Log'!$F701, 1-'Prediction Log'!$F701))</f>
        <v/>
      </c>
      <c r="L701" s="28" t="str">
        <f>IF(ISBLANK(Games!$B701), "",Games!I701)</f>
        <v/>
      </c>
      <c r="P701" s="48" t="str">
        <f>IF(ISBLANK('Prediction Log'!$N701), "",'Prediction Log'!$O701-'Prediction Log'!$N701)</f>
        <v/>
      </c>
      <c r="Q701" s="55" t="str">
        <f>IF(ISBLANK('Prediction Log'!$N701), "",IF('Prediction Log'!$M701&lt;&gt;'Prediction Log'!$H701, "Y", IF(AND('Prediction Log'!$M701='Prediction Log'!$H701, ABS((-1*'Prediction Log'!$P701))&gt;ABS('Prediction Log'!$D701)), "Y", IF('Prediction Log'!$D701='Prediction Log'!$P701, "PUSH", "N"))))</f>
        <v/>
      </c>
      <c r="R701" s="56" t="str">
        <f>IF(ISBLANK('Prediction Log'!$M701), "",IF('Prediction Log'!$P701&lt;'Prediction Log'!$D701, "Y", IF('Prediction Log'!$P701='Prediction Log'!$D701, "PUSH", "N")))</f>
        <v/>
      </c>
      <c r="S701" s="56" t="str">
        <f>IF(ISBLANK('Prediction Log'!$M701), "",IF('Prediction Log'!$P701&lt;'Prediction Log'!$E701, "Y", IF('Prediction Log'!$P701='Prediction Log'!$E701, "PUSH", "N")))</f>
        <v/>
      </c>
      <c r="T701" s="66" t="str">
        <f>IF(ISBLANK('Prediction Log'!$M701), "",IF('Prediction Log'!$J701='Prediction Log'!$M701, "Y", "N"))</f>
        <v/>
      </c>
      <c r="U701" s="57" t="str">
        <f>IF(ISBLANK('Prediction Log'!$M701),"",IF('Prediction Log'!$M701='Prediction Log'!$H701, "Y", "N"))</f>
        <v/>
      </c>
      <c r="V701" s="52" t="str">
        <f>IF(ISBLANK('Prediction Log'!$M701), "",IF('Prediction Log'!$H701&lt;&gt;'Prediction Log'!$M701, "Y",IF(AND('Prediction Log'!$D701&gt;0, 'Prediction Log'!$P701&gt;'Prediction Log'!$D701), "Y", IF(AND('Prediction Log'!$D701&lt;0, 'Prediction Log'!$P701&lt;'Prediction Log'!$D701), "Y", IF('Prediction Log'!$P701='Prediction Log'!$D701, "PUSH", "N")))))</f>
        <v/>
      </c>
      <c r="W701" s="53" t="str">
        <f>IF(ISBLANK('Prediction Log'!$M701), "",IF(AND('Prediction Log'!$U701="Y", 'Prediction Log'!$V701="Y"), "Y", "N"))</f>
        <v/>
      </c>
      <c r="X701" s="54" t="str">
        <f>IF(ISBLANK('Prediction Log'!$M701),"",IF('Prediction Log'!$M701='Prediction Log'!$I701, "Y", "N"))</f>
        <v/>
      </c>
      <c r="Y701" s="54" t="str">
        <f>IF(ISBLANK('Prediction Log'!$M701), "", IF('Prediction Log'!$Z701="N", "N", "Y"))</f>
        <v/>
      </c>
      <c r="Z701" s="54" t="str">
        <f>IF(ISBLANK('Prediction Log'!$M701), "",IF('Prediction Log'!$I701&lt;&gt;'Prediction Log'!$M701, "Y",IF(AND('Prediction Log'!$E701&gt;0, 'Prediction Log'!$P701&gt;'Prediction Log'!$E701), "Y", IF(AND('Prediction Log'!$E701&lt;0, 'Prediction Log'!$P701&lt;'Prediction Log'!$E701), "Y", IF('Prediction Log'!$P701='Prediction Log'!$E701, "PUSH", "N")))))</f>
        <v/>
      </c>
      <c r="AA701" s="54" t="str">
        <f>IF(ISBLANK('Prediction Log'!$M701), "",IF(AND('Prediction Log'!$X701="Y", 'Prediction Log'!$Z701="Y"), "Y", "N"))</f>
        <v/>
      </c>
      <c r="AB701" s="53" t="str">
        <f>IF(ISBLANK('Prediction Log'!$M701), "",IF('Prediction Log'!$D701&gt;0, 'Prediction Log'!$P701-'Prediction Log'!$D701, IF('Prediction Log'!$D701&lt;0, -'Prediction Log'!$P701+'Prediction Log'!$D701, "NA")))</f>
        <v/>
      </c>
      <c r="AC701" s="53" t="str">
        <f>IF(ISBLANK('Prediction Log'!$M701), "",ABS('Prediction Log'!$AB701))</f>
        <v/>
      </c>
      <c r="AD701" s="54" t="str">
        <f>IF(ISBLANK('Prediction Log'!$M701), "",IF('Prediction Log'!$E701&gt;0, 'Prediction Log'!$P701-'Prediction Log'!$E701, IF('Prediction Log'!$E701&lt;0, -'Prediction Log'!$P701+'Prediction Log'!$E701, "NA")))</f>
        <v/>
      </c>
      <c r="AE701" s="54" t="str">
        <f>IF(ISBLANK('Prediction Log'!$M701), "",ABS('Prediction Log'!$AD701))</f>
        <v/>
      </c>
    </row>
    <row r="702" spans="1:31" x14ac:dyDescent="0.45">
      <c r="A702" t="str">
        <f>IF(ISBLANK(Games!$B702), "",Games!A702)</f>
        <v/>
      </c>
      <c r="B702" t="str">
        <f>IF(ISBLANK(Games!$B702), "",Games!B702)</f>
        <v/>
      </c>
      <c r="C702" t="str">
        <f>IF(ISBLANK(Games!$B702), "",Games!C702)</f>
        <v/>
      </c>
      <c r="D702" t="str">
        <f>IF(ISBLANK(Games!$B702), "",Games!D702)</f>
        <v/>
      </c>
      <c r="E702" t="str">
        <f>IF(ISBLANK(Games!$B702), "",Games!E702)</f>
        <v/>
      </c>
      <c r="F702" s="30">
        <f>'Calc - Win Probability'!N702</f>
        <v>0</v>
      </c>
      <c r="G702" s="28">
        <f>Games!H702</f>
        <v>0</v>
      </c>
      <c r="H702" s="64" t="str">
        <f>IF(ISBLANK(Games!B702), "", IF('Prediction Log'!$D702&lt;0, 'Prediction Log'!$B702, 'Prediction Log'!$C702))</f>
        <v/>
      </c>
      <c r="I702" s="60" t="str">
        <f>IF(ISBLANK(Games!$B702), "",Games!F702)</f>
        <v/>
      </c>
      <c r="J702" s="60" t="str">
        <f>IF('Prediction Log'!$F702&gt;0.5, 'Prediction Log'!$B702, IF('Prediction Log'!$F702&lt;0.5, 'Prediction Log'!$C702, "PICK"))</f>
        <v/>
      </c>
      <c r="K702" s="62" t="str">
        <f>IF(ISBLANK(Games!B702), "",IF('Prediction Log'!$J702='Prediction Log'!$B702, 'Prediction Log'!$F702, 1-'Prediction Log'!$F702))</f>
        <v/>
      </c>
      <c r="L702" s="28" t="str">
        <f>IF(ISBLANK(Games!$B702), "",Games!I702)</f>
        <v/>
      </c>
      <c r="P702" s="48" t="str">
        <f>IF(ISBLANK('Prediction Log'!$N702), "",'Prediction Log'!$O702-'Prediction Log'!$N702)</f>
        <v/>
      </c>
      <c r="Q702" s="55" t="str">
        <f>IF(ISBLANK('Prediction Log'!$N702), "",IF('Prediction Log'!$M702&lt;&gt;'Prediction Log'!$H702, "Y", IF(AND('Prediction Log'!$M702='Prediction Log'!$H702, ABS((-1*'Prediction Log'!$P702))&gt;ABS('Prediction Log'!$D702)), "Y", IF('Prediction Log'!$D702='Prediction Log'!$P702, "PUSH", "N"))))</f>
        <v/>
      </c>
      <c r="R702" s="56" t="str">
        <f>IF(ISBLANK('Prediction Log'!$M702), "",IF('Prediction Log'!$P702&lt;'Prediction Log'!$D702, "Y", IF('Prediction Log'!$P702='Prediction Log'!$D702, "PUSH", "N")))</f>
        <v/>
      </c>
      <c r="S702" s="56" t="str">
        <f>IF(ISBLANK('Prediction Log'!$M702), "",IF('Prediction Log'!$P702&lt;'Prediction Log'!$E702, "Y", IF('Prediction Log'!$P702='Prediction Log'!$E702, "PUSH", "N")))</f>
        <v/>
      </c>
      <c r="T702" s="66" t="str">
        <f>IF(ISBLANK('Prediction Log'!$M702), "",IF('Prediction Log'!$J702='Prediction Log'!$M702, "Y", "N"))</f>
        <v/>
      </c>
      <c r="U702" s="57" t="str">
        <f>IF(ISBLANK('Prediction Log'!$M702),"",IF('Prediction Log'!$M702='Prediction Log'!$H702, "Y", "N"))</f>
        <v/>
      </c>
      <c r="V702" s="52" t="str">
        <f>IF(ISBLANK('Prediction Log'!$M702), "",IF('Prediction Log'!$H702&lt;&gt;'Prediction Log'!$M702, "Y",IF(AND('Prediction Log'!$D702&gt;0, 'Prediction Log'!$P702&gt;'Prediction Log'!$D702), "Y", IF(AND('Prediction Log'!$D702&lt;0, 'Prediction Log'!$P702&lt;'Prediction Log'!$D702), "Y", IF('Prediction Log'!$P702='Prediction Log'!$D702, "PUSH", "N")))))</f>
        <v/>
      </c>
      <c r="W702" s="53" t="str">
        <f>IF(ISBLANK('Prediction Log'!$M702), "",IF(AND('Prediction Log'!$U702="Y", 'Prediction Log'!$V702="Y"), "Y", "N"))</f>
        <v/>
      </c>
      <c r="X702" s="54" t="str">
        <f>IF(ISBLANK('Prediction Log'!$M702),"",IF('Prediction Log'!$M702='Prediction Log'!$I702, "Y", "N"))</f>
        <v/>
      </c>
      <c r="Y702" s="54" t="str">
        <f>IF(ISBLANK('Prediction Log'!$M702), "", IF('Prediction Log'!$Z702="N", "N", "Y"))</f>
        <v/>
      </c>
      <c r="Z702" s="54" t="str">
        <f>IF(ISBLANK('Prediction Log'!$M702), "",IF('Prediction Log'!$I702&lt;&gt;'Prediction Log'!$M702, "Y",IF(AND('Prediction Log'!$E702&gt;0, 'Prediction Log'!$P702&gt;'Prediction Log'!$E702), "Y", IF(AND('Prediction Log'!$E702&lt;0, 'Prediction Log'!$P702&lt;'Prediction Log'!$E702), "Y", IF('Prediction Log'!$P702='Prediction Log'!$E702, "PUSH", "N")))))</f>
        <v/>
      </c>
      <c r="AA702" s="54" t="str">
        <f>IF(ISBLANK('Prediction Log'!$M702), "",IF(AND('Prediction Log'!$X702="Y", 'Prediction Log'!$Z702="Y"), "Y", "N"))</f>
        <v/>
      </c>
      <c r="AB702" s="53" t="str">
        <f>IF(ISBLANK('Prediction Log'!$M702), "",IF('Prediction Log'!$D702&gt;0, 'Prediction Log'!$P702-'Prediction Log'!$D702, IF('Prediction Log'!$D702&lt;0, -'Prediction Log'!$P702+'Prediction Log'!$D702, "NA")))</f>
        <v/>
      </c>
      <c r="AC702" s="53" t="str">
        <f>IF(ISBLANK('Prediction Log'!$M702), "",ABS('Prediction Log'!$AB702))</f>
        <v/>
      </c>
      <c r="AD702" s="54" t="str">
        <f>IF(ISBLANK('Prediction Log'!$M702), "",IF('Prediction Log'!$E702&gt;0, 'Prediction Log'!$P702-'Prediction Log'!$E702, IF('Prediction Log'!$E702&lt;0, -'Prediction Log'!$P702+'Prediction Log'!$E702, "NA")))</f>
        <v/>
      </c>
      <c r="AE702" s="54" t="str">
        <f>IF(ISBLANK('Prediction Log'!$M702), "",ABS('Prediction Log'!$AD702))</f>
        <v/>
      </c>
    </row>
    <row r="703" spans="1:31" x14ac:dyDescent="0.45">
      <c r="A703" t="str">
        <f>IF(ISBLANK(Games!$B703), "",Games!A703)</f>
        <v/>
      </c>
      <c r="B703" t="str">
        <f>IF(ISBLANK(Games!$B703), "",Games!B703)</f>
        <v/>
      </c>
      <c r="C703" t="str">
        <f>IF(ISBLANK(Games!$B703), "",Games!C703)</f>
        <v/>
      </c>
      <c r="D703" t="str">
        <f>IF(ISBLANK(Games!$B703), "",Games!D703)</f>
        <v/>
      </c>
      <c r="E703" t="str">
        <f>IF(ISBLANK(Games!$B703), "",Games!E703)</f>
        <v/>
      </c>
      <c r="F703" s="30">
        <f>'Calc - Win Probability'!N703</f>
        <v>0</v>
      </c>
      <c r="G703" s="28">
        <f>Games!H703</f>
        <v>0</v>
      </c>
      <c r="H703" s="64" t="str">
        <f>IF(ISBLANK(Games!B703), "", IF('Prediction Log'!$D703&lt;0, 'Prediction Log'!$B703, 'Prediction Log'!$C703))</f>
        <v/>
      </c>
      <c r="I703" s="60" t="str">
        <f>IF(ISBLANK(Games!$B703), "",Games!F703)</f>
        <v/>
      </c>
      <c r="J703" s="60" t="str">
        <f>IF('Prediction Log'!$F703&gt;0.5, 'Prediction Log'!$B703, IF('Prediction Log'!$F703&lt;0.5, 'Prediction Log'!$C703, "PICK"))</f>
        <v/>
      </c>
      <c r="K703" s="62" t="str">
        <f>IF(ISBLANK(Games!B703), "",IF('Prediction Log'!$J703='Prediction Log'!$B703, 'Prediction Log'!$F703, 1-'Prediction Log'!$F703))</f>
        <v/>
      </c>
      <c r="L703" s="28" t="str">
        <f>IF(ISBLANK(Games!$B703), "",Games!I703)</f>
        <v/>
      </c>
      <c r="P703" s="48" t="str">
        <f>IF(ISBLANK('Prediction Log'!$N703), "",'Prediction Log'!$O703-'Prediction Log'!$N703)</f>
        <v/>
      </c>
      <c r="Q703" s="55" t="str">
        <f>IF(ISBLANK('Prediction Log'!$N703), "",IF('Prediction Log'!$M703&lt;&gt;'Prediction Log'!$H703, "Y", IF(AND('Prediction Log'!$M703='Prediction Log'!$H703, ABS((-1*'Prediction Log'!$P703))&gt;ABS('Prediction Log'!$D703)), "Y", IF('Prediction Log'!$D703='Prediction Log'!$P703, "PUSH", "N"))))</f>
        <v/>
      </c>
      <c r="R703" s="56" t="str">
        <f>IF(ISBLANK('Prediction Log'!$M703), "",IF('Prediction Log'!$P703&lt;'Prediction Log'!$D703, "Y", IF('Prediction Log'!$P703='Prediction Log'!$D703, "PUSH", "N")))</f>
        <v/>
      </c>
      <c r="S703" s="56" t="str">
        <f>IF(ISBLANK('Prediction Log'!$M703), "",IF('Prediction Log'!$P703&lt;'Prediction Log'!$E703, "Y", IF('Prediction Log'!$P703='Prediction Log'!$E703, "PUSH", "N")))</f>
        <v/>
      </c>
      <c r="T703" s="66" t="str">
        <f>IF(ISBLANK('Prediction Log'!$M703), "",IF('Prediction Log'!$J703='Prediction Log'!$M703, "Y", "N"))</f>
        <v/>
      </c>
      <c r="U703" s="57" t="str">
        <f>IF(ISBLANK('Prediction Log'!$M703),"",IF('Prediction Log'!$M703='Prediction Log'!$H703, "Y", "N"))</f>
        <v/>
      </c>
      <c r="V703" s="52" t="str">
        <f>IF(ISBLANK('Prediction Log'!$M703), "",IF('Prediction Log'!$H703&lt;&gt;'Prediction Log'!$M703, "Y",IF(AND('Prediction Log'!$D703&gt;0, 'Prediction Log'!$P703&gt;'Prediction Log'!$D703), "Y", IF(AND('Prediction Log'!$D703&lt;0, 'Prediction Log'!$P703&lt;'Prediction Log'!$D703), "Y", IF('Prediction Log'!$P703='Prediction Log'!$D703, "PUSH", "N")))))</f>
        <v/>
      </c>
      <c r="W703" s="53" t="str">
        <f>IF(ISBLANK('Prediction Log'!$M703), "",IF(AND('Prediction Log'!$U703="Y", 'Prediction Log'!$V703="Y"), "Y", "N"))</f>
        <v/>
      </c>
      <c r="X703" s="54" t="str">
        <f>IF(ISBLANK('Prediction Log'!$M703),"",IF('Prediction Log'!$M703='Prediction Log'!$I703, "Y", "N"))</f>
        <v/>
      </c>
      <c r="Y703" s="54" t="str">
        <f>IF(ISBLANK('Prediction Log'!$M703), "", IF('Prediction Log'!$Z703="N", "N", "Y"))</f>
        <v/>
      </c>
      <c r="Z703" s="54" t="str">
        <f>IF(ISBLANK('Prediction Log'!$M703), "",IF('Prediction Log'!$I703&lt;&gt;'Prediction Log'!$M703, "Y",IF(AND('Prediction Log'!$E703&gt;0, 'Prediction Log'!$P703&gt;'Prediction Log'!$E703), "Y", IF(AND('Prediction Log'!$E703&lt;0, 'Prediction Log'!$P703&lt;'Prediction Log'!$E703), "Y", IF('Prediction Log'!$P703='Prediction Log'!$E703, "PUSH", "N")))))</f>
        <v/>
      </c>
      <c r="AA703" s="54" t="str">
        <f>IF(ISBLANK('Prediction Log'!$M703), "",IF(AND('Prediction Log'!$X703="Y", 'Prediction Log'!$Z703="Y"), "Y", "N"))</f>
        <v/>
      </c>
      <c r="AB703" s="53" t="str">
        <f>IF(ISBLANK('Prediction Log'!$M703), "",IF('Prediction Log'!$D703&gt;0, 'Prediction Log'!$P703-'Prediction Log'!$D703, IF('Prediction Log'!$D703&lt;0, -'Prediction Log'!$P703+'Prediction Log'!$D703, "NA")))</f>
        <v/>
      </c>
      <c r="AC703" s="53" t="str">
        <f>IF(ISBLANK('Prediction Log'!$M703), "",ABS('Prediction Log'!$AB703))</f>
        <v/>
      </c>
      <c r="AD703" s="54" t="str">
        <f>IF(ISBLANK('Prediction Log'!$M703), "",IF('Prediction Log'!$E703&gt;0, 'Prediction Log'!$P703-'Prediction Log'!$E703, IF('Prediction Log'!$E703&lt;0, -'Prediction Log'!$P703+'Prediction Log'!$E703, "NA")))</f>
        <v/>
      </c>
      <c r="AE703" s="54" t="str">
        <f>IF(ISBLANK('Prediction Log'!$M703), "",ABS('Prediction Log'!$AD703))</f>
        <v/>
      </c>
    </row>
    <row r="704" spans="1:31" x14ac:dyDescent="0.45">
      <c r="A704" t="str">
        <f>IF(ISBLANK(Games!$B704), "",Games!A704)</f>
        <v/>
      </c>
      <c r="B704" t="str">
        <f>IF(ISBLANK(Games!$B704), "",Games!B704)</f>
        <v/>
      </c>
      <c r="C704" t="str">
        <f>IF(ISBLANK(Games!$B704), "",Games!C704)</f>
        <v/>
      </c>
      <c r="D704" t="str">
        <f>IF(ISBLANK(Games!$B704), "",Games!D704)</f>
        <v/>
      </c>
      <c r="E704" t="str">
        <f>IF(ISBLANK(Games!$B704), "",Games!E704)</f>
        <v/>
      </c>
      <c r="F704" s="30">
        <f>'Calc - Win Probability'!N704</f>
        <v>0</v>
      </c>
      <c r="G704" s="28">
        <f>Games!H704</f>
        <v>0</v>
      </c>
      <c r="H704" s="64" t="str">
        <f>IF(ISBLANK(Games!B704), "", IF('Prediction Log'!$D704&lt;0, 'Prediction Log'!$B704, 'Prediction Log'!$C704))</f>
        <v/>
      </c>
      <c r="I704" s="60" t="str">
        <f>IF(ISBLANK(Games!$B704), "",Games!F704)</f>
        <v/>
      </c>
      <c r="J704" s="60" t="str">
        <f>IF('Prediction Log'!$F704&gt;0.5, 'Prediction Log'!$B704, IF('Prediction Log'!$F704&lt;0.5, 'Prediction Log'!$C704, "PICK"))</f>
        <v/>
      </c>
      <c r="K704" s="62" t="str">
        <f>IF(ISBLANK(Games!B704), "",IF('Prediction Log'!$J704='Prediction Log'!$B704, 'Prediction Log'!$F704, 1-'Prediction Log'!$F704))</f>
        <v/>
      </c>
      <c r="L704" s="28" t="str">
        <f>IF(ISBLANK(Games!$B704), "",Games!I704)</f>
        <v/>
      </c>
      <c r="P704" s="48" t="str">
        <f>IF(ISBLANK('Prediction Log'!$N704), "",'Prediction Log'!$O704-'Prediction Log'!$N704)</f>
        <v/>
      </c>
      <c r="Q704" s="55" t="str">
        <f>IF(ISBLANK('Prediction Log'!$N704), "",IF('Prediction Log'!$M704&lt;&gt;'Prediction Log'!$H704, "Y", IF(AND('Prediction Log'!$M704='Prediction Log'!$H704, ABS((-1*'Prediction Log'!$P704))&gt;ABS('Prediction Log'!$D704)), "Y", IF('Prediction Log'!$D704='Prediction Log'!$P704, "PUSH", "N"))))</f>
        <v/>
      </c>
      <c r="R704" s="56" t="str">
        <f>IF(ISBLANK('Prediction Log'!$M704), "",IF('Prediction Log'!$P704&lt;'Prediction Log'!$D704, "Y", IF('Prediction Log'!$P704='Prediction Log'!$D704, "PUSH", "N")))</f>
        <v/>
      </c>
      <c r="S704" s="56" t="str">
        <f>IF(ISBLANK('Prediction Log'!$M704), "",IF('Prediction Log'!$P704&lt;'Prediction Log'!$E704, "Y", IF('Prediction Log'!$P704='Prediction Log'!$E704, "PUSH", "N")))</f>
        <v/>
      </c>
      <c r="T704" s="66" t="str">
        <f>IF(ISBLANK('Prediction Log'!$M704), "",IF('Prediction Log'!$J704='Prediction Log'!$M704, "Y", "N"))</f>
        <v/>
      </c>
      <c r="U704" s="57" t="str">
        <f>IF(ISBLANK('Prediction Log'!$M704),"",IF('Prediction Log'!$M704='Prediction Log'!$H704, "Y", "N"))</f>
        <v/>
      </c>
      <c r="V704" s="52" t="str">
        <f>IF(ISBLANK('Prediction Log'!$M704), "",IF('Prediction Log'!$H704&lt;&gt;'Prediction Log'!$M704, "Y",IF(AND('Prediction Log'!$D704&gt;0, 'Prediction Log'!$P704&gt;'Prediction Log'!$D704), "Y", IF(AND('Prediction Log'!$D704&lt;0, 'Prediction Log'!$P704&lt;'Prediction Log'!$D704), "Y", IF('Prediction Log'!$P704='Prediction Log'!$D704, "PUSH", "N")))))</f>
        <v/>
      </c>
      <c r="W704" s="53" t="str">
        <f>IF(ISBLANK('Prediction Log'!$M704), "",IF(AND('Prediction Log'!$U704="Y", 'Prediction Log'!$V704="Y"), "Y", "N"))</f>
        <v/>
      </c>
      <c r="X704" s="54" t="str">
        <f>IF(ISBLANK('Prediction Log'!$M704),"",IF('Prediction Log'!$M704='Prediction Log'!$I704, "Y", "N"))</f>
        <v/>
      </c>
      <c r="Y704" s="54" t="str">
        <f>IF(ISBLANK('Prediction Log'!$M704), "", IF('Prediction Log'!$Z704="N", "N", "Y"))</f>
        <v/>
      </c>
      <c r="Z704" s="54" t="str">
        <f>IF(ISBLANK('Prediction Log'!$M704), "",IF('Prediction Log'!$I704&lt;&gt;'Prediction Log'!$M704, "Y",IF(AND('Prediction Log'!$E704&gt;0, 'Prediction Log'!$P704&gt;'Prediction Log'!$E704), "Y", IF(AND('Prediction Log'!$E704&lt;0, 'Prediction Log'!$P704&lt;'Prediction Log'!$E704), "Y", IF('Prediction Log'!$P704='Prediction Log'!$E704, "PUSH", "N")))))</f>
        <v/>
      </c>
      <c r="AA704" s="54" t="str">
        <f>IF(ISBLANK('Prediction Log'!$M704), "",IF(AND('Prediction Log'!$X704="Y", 'Prediction Log'!$Z704="Y"), "Y", "N"))</f>
        <v/>
      </c>
      <c r="AB704" s="53" t="str">
        <f>IF(ISBLANK('Prediction Log'!$M704), "",IF('Prediction Log'!$D704&gt;0, 'Prediction Log'!$P704-'Prediction Log'!$D704, IF('Prediction Log'!$D704&lt;0, -'Prediction Log'!$P704+'Prediction Log'!$D704, "NA")))</f>
        <v/>
      </c>
      <c r="AC704" s="53" t="str">
        <f>IF(ISBLANK('Prediction Log'!$M704), "",ABS('Prediction Log'!$AB704))</f>
        <v/>
      </c>
      <c r="AD704" s="54" t="str">
        <f>IF(ISBLANK('Prediction Log'!$M704), "",IF('Prediction Log'!$E704&gt;0, 'Prediction Log'!$P704-'Prediction Log'!$E704, IF('Prediction Log'!$E704&lt;0, -'Prediction Log'!$P704+'Prediction Log'!$E704, "NA")))</f>
        <v/>
      </c>
      <c r="AE704" s="54" t="str">
        <f>IF(ISBLANK('Prediction Log'!$M704), "",ABS('Prediction Log'!$AD704))</f>
        <v/>
      </c>
    </row>
    <row r="705" spans="1:31" x14ac:dyDescent="0.45">
      <c r="A705" t="str">
        <f>IF(ISBLANK(Games!$B705), "",Games!A705)</f>
        <v/>
      </c>
      <c r="B705" t="str">
        <f>IF(ISBLANK(Games!$B705), "",Games!B705)</f>
        <v/>
      </c>
      <c r="C705" t="str">
        <f>IF(ISBLANK(Games!$B705), "",Games!C705)</f>
        <v/>
      </c>
      <c r="D705" t="str">
        <f>IF(ISBLANK(Games!$B705), "",Games!D705)</f>
        <v/>
      </c>
      <c r="E705" t="str">
        <f>IF(ISBLANK(Games!$B705), "",Games!E705)</f>
        <v/>
      </c>
      <c r="F705" s="30">
        <f>'Calc - Win Probability'!N705</f>
        <v>0</v>
      </c>
      <c r="G705" s="28">
        <f>Games!H705</f>
        <v>0</v>
      </c>
      <c r="H705" s="64" t="str">
        <f>IF(ISBLANK(Games!B705), "", IF('Prediction Log'!$D705&lt;0, 'Prediction Log'!$B705, 'Prediction Log'!$C705))</f>
        <v/>
      </c>
      <c r="I705" s="60" t="str">
        <f>IF(ISBLANK(Games!$B705), "",Games!F705)</f>
        <v/>
      </c>
      <c r="J705" s="60" t="str">
        <f>IF('Prediction Log'!$F705&gt;0.5, 'Prediction Log'!$B705, IF('Prediction Log'!$F705&lt;0.5, 'Prediction Log'!$C705, "PICK"))</f>
        <v/>
      </c>
      <c r="K705" s="62" t="str">
        <f>IF(ISBLANK(Games!B705), "",IF('Prediction Log'!$J705='Prediction Log'!$B705, 'Prediction Log'!$F705, 1-'Prediction Log'!$F705))</f>
        <v/>
      </c>
      <c r="L705" s="28" t="str">
        <f>IF(ISBLANK(Games!$B705), "",Games!I705)</f>
        <v/>
      </c>
      <c r="P705" s="48" t="str">
        <f>IF(ISBLANK('Prediction Log'!$N705), "",'Prediction Log'!$O705-'Prediction Log'!$N705)</f>
        <v/>
      </c>
      <c r="Q705" s="55" t="str">
        <f>IF(ISBLANK('Prediction Log'!$N705), "",IF('Prediction Log'!$M705&lt;&gt;'Prediction Log'!$H705, "Y", IF(AND('Prediction Log'!$M705='Prediction Log'!$H705, ABS((-1*'Prediction Log'!$P705))&gt;ABS('Prediction Log'!$D705)), "Y", IF('Prediction Log'!$D705='Prediction Log'!$P705, "PUSH", "N"))))</f>
        <v/>
      </c>
      <c r="R705" s="56" t="str">
        <f>IF(ISBLANK('Prediction Log'!$M705), "",IF('Prediction Log'!$P705&lt;'Prediction Log'!$D705, "Y", IF('Prediction Log'!$P705='Prediction Log'!$D705, "PUSH", "N")))</f>
        <v/>
      </c>
      <c r="S705" s="56" t="str">
        <f>IF(ISBLANK('Prediction Log'!$M705), "",IF('Prediction Log'!$P705&lt;'Prediction Log'!$E705, "Y", IF('Prediction Log'!$P705='Prediction Log'!$E705, "PUSH", "N")))</f>
        <v/>
      </c>
      <c r="T705" s="66" t="str">
        <f>IF(ISBLANK('Prediction Log'!$M705), "",IF('Prediction Log'!$J705='Prediction Log'!$M705, "Y", "N"))</f>
        <v/>
      </c>
      <c r="U705" s="57" t="str">
        <f>IF(ISBLANK('Prediction Log'!$M705),"",IF('Prediction Log'!$M705='Prediction Log'!$H705, "Y", "N"))</f>
        <v/>
      </c>
      <c r="V705" s="52" t="str">
        <f>IF(ISBLANK('Prediction Log'!$M705), "",IF('Prediction Log'!$H705&lt;&gt;'Prediction Log'!$M705, "Y",IF(AND('Prediction Log'!$D705&gt;0, 'Prediction Log'!$P705&gt;'Prediction Log'!$D705), "Y", IF(AND('Prediction Log'!$D705&lt;0, 'Prediction Log'!$P705&lt;'Prediction Log'!$D705), "Y", IF('Prediction Log'!$P705='Prediction Log'!$D705, "PUSH", "N")))))</f>
        <v/>
      </c>
      <c r="W705" s="53" t="str">
        <f>IF(ISBLANK('Prediction Log'!$M705), "",IF(AND('Prediction Log'!$U705="Y", 'Prediction Log'!$V705="Y"), "Y", "N"))</f>
        <v/>
      </c>
      <c r="X705" s="54" t="str">
        <f>IF(ISBLANK('Prediction Log'!$M705),"",IF('Prediction Log'!$M705='Prediction Log'!$I705, "Y", "N"))</f>
        <v/>
      </c>
      <c r="Y705" s="54" t="str">
        <f>IF(ISBLANK('Prediction Log'!$M705), "", IF('Prediction Log'!$Z705="N", "N", "Y"))</f>
        <v/>
      </c>
      <c r="Z705" s="54" t="str">
        <f>IF(ISBLANK('Prediction Log'!$M705), "",IF('Prediction Log'!$I705&lt;&gt;'Prediction Log'!$M705, "Y",IF(AND('Prediction Log'!$E705&gt;0, 'Prediction Log'!$P705&gt;'Prediction Log'!$E705), "Y", IF(AND('Prediction Log'!$E705&lt;0, 'Prediction Log'!$P705&lt;'Prediction Log'!$E705), "Y", IF('Prediction Log'!$P705='Prediction Log'!$E705, "PUSH", "N")))))</f>
        <v/>
      </c>
      <c r="AA705" s="54" t="str">
        <f>IF(ISBLANK('Prediction Log'!$M705), "",IF(AND('Prediction Log'!$X705="Y", 'Prediction Log'!$Z705="Y"), "Y", "N"))</f>
        <v/>
      </c>
      <c r="AB705" s="53" t="str">
        <f>IF(ISBLANK('Prediction Log'!$M705), "",IF('Prediction Log'!$D705&gt;0, 'Prediction Log'!$P705-'Prediction Log'!$D705, IF('Prediction Log'!$D705&lt;0, -'Prediction Log'!$P705+'Prediction Log'!$D705, "NA")))</f>
        <v/>
      </c>
      <c r="AC705" s="53" t="str">
        <f>IF(ISBLANK('Prediction Log'!$M705), "",ABS('Prediction Log'!$AB705))</f>
        <v/>
      </c>
      <c r="AD705" s="54" t="str">
        <f>IF(ISBLANK('Prediction Log'!$M705), "",IF('Prediction Log'!$E705&gt;0, 'Prediction Log'!$P705-'Prediction Log'!$E705, IF('Prediction Log'!$E705&lt;0, -'Prediction Log'!$P705+'Prediction Log'!$E705, "NA")))</f>
        <v/>
      </c>
      <c r="AE705" s="54" t="str">
        <f>IF(ISBLANK('Prediction Log'!$M705), "",ABS('Prediction Log'!$AD705))</f>
        <v/>
      </c>
    </row>
    <row r="706" spans="1:31" x14ac:dyDescent="0.45">
      <c r="A706" t="str">
        <f>IF(ISBLANK(Games!$B706), "",Games!A706)</f>
        <v/>
      </c>
      <c r="B706" t="str">
        <f>IF(ISBLANK(Games!$B706), "",Games!B706)</f>
        <v/>
      </c>
      <c r="C706" t="str">
        <f>IF(ISBLANK(Games!$B706), "",Games!C706)</f>
        <v/>
      </c>
      <c r="D706" t="str">
        <f>IF(ISBLANK(Games!$B706), "",Games!D706)</f>
        <v/>
      </c>
      <c r="E706" t="str">
        <f>IF(ISBLANK(Games!$B706), "",Games!E706)</f>
        <v/>
      </c>
      <c r="F706" s="30">
        <f>'Calc - Win Probability'!N706</f>
        <v>0</v>
      </c>
      <c r="G706" s="28">
        <f>Games!H706</f>
        <v>0</v>
      </c>
      <c r="H706" s="64" t="str">
        <f>IF(ISBLANK(Games!B706), "", IF('Prediction Log'!$D706&lt;0, 'Prediction Log'!$B706, 'Prediction Log'!$C706))</f>
        <v/>
      </c>
      <c r="I706" s="60" t="str">
        <f>IF(ISBLANK(Games!$B706), "",Games!F706)</f>
        <v/>
      </c>
      <c r="J706" s="60" t="str">
        <f>IF('Prediction Log'!$F706&gt;0.5, 'Prediction Log'!$B706, IF('Prediction Log'!$F706&lt;0.5, 'Prediction Log'!$C706, "PICK"))</f>
        <v/>
      </c>
      <c r="K706" s="62" t="str">
        <f>IF(ISBLANK(Games!B706), "",IF('Prediction Log'!$J706='Prediction Log'!$B706, 'Prediction Log'!$F706, 1-'Prediction Log'!$F706))</f>
        <v/>
      </c>
      <c r="L706" s="28" t="str">
        <f>IF(ISBLANK(Games!$B706), "",Games!I706)</f>
        <v/>
      </c>
      <c r="P706" s="48" t="str">
        <f>IF(ISBLANK('Prediction Log'!$N706), "",'Prediction Log'!$O706-'Prediction Log'!$N706)</f>
        <v/>
      </c>
      <c r="Q706" s="55" t="str">
        <f>IF(ISBLANK('Prediction Log'!$N706), "",IF('Prediction Log'!$M706&lt;&gt;'Prediction Log'!$H706, "Y", IF(AND('Prediction Log'!$M706='Prediction Log'!$H706, ABS((-1*'Prediction Log'!$P706))&gt;ABS('Prediction Log'!$D706)), "Y", IF('Prediction Log'!$D706='Prediction Log'!$P706, "PUSH", "N"))))</f>
        <v/>
      </c>
      <c r="R706" s="56" t="str">
        <f>IF(ISBLANK('Prediction Log'!$M706), "",IF('Prediction Log'!$P706&lt;'Prediction Log'!$D706, "Y", IF('Prediction Log'!$P706='Prediction Log'!$D706, "PUSH", "N")))</f>
        <v/>
      </c>
      <c r="S706" s="56" t="str">
        <f>IF(ISBLANK('Prediction Log'!$M706), "",IF('Prediction Log'!$P706&lt;'Prediction Log'!$E706, "Y", IF('Prediction Log'!$P706='Prediction Log'!$E706, "PUSH", "N")))</f>
        <v/>
      </c>
      <c r="T706" s="66" t="str">
        <f>IF(ISBLANK('Prediction Log'!$M706), "",IF('Prediction Log'!$J706='Prediction Log'!$M706, "Y", "N"))</f>
        <v/>
      </c>
      <c r="U706" s="57" t="str">
        <f>IF(ISBLANK('Prediction Log'!$M706),"",IF('Prediction Log'!$M706='Prediction Log'!$H706, "Y", "N"))</f>
        <v/>
      </c>
      <c r="V706" s="52" t="str">
        <f>IF(ISBLANK('Prediction Log'!$M706), "",IF('Prediction Log'!$H706&lt;&gt;'Prediction Log'!$M706, "Y",IF(AND('Prediction Log'!$D706&gt;0, 'Prediction Log'!$P706&gt;'Prediction Log'!$D706), "Y", IF(AND('Prediction Log'!$D706&lt;0, 'Prediction Log'!$P706&lt;'Prediction Log'!$D706), "Y", IF('Prediction Log'!$P706='Prediction Log'!$D706, "PUSH", "N")))))</f>
        <v/>
      </c>
      <c r="W706" s="53" t="str">
        <f>IF(ISBLANK('Prediction Log'!$M706), "",IF(AND('Prediction Log'!$U706="Y", 'Prediction Log'!$V706="Y"), "Y", "N"))</f>
        <v/>
      </c>
      <c r="X706" s="54" t="str">
        <f>IF(ISBLANK('Prediction Log'!$M706),"",IF('Prediction Log'!$M706='Prediction Log'!$I706, "Y", "N"))</f>
        <v/>
      </c>
      <c r="Y706" s="54" t="str">
        <f>IF(ISBLANK('Prediction Log'!$M706), "", IF('Prediction Log'!$Z706="N", "N", "Y"))</f>
        <v/>
      </c>
      <c r="Z706" s="54" t="str">
        <f>IF(ISBLANK('Prediction Log'!$M706), "",IF('Prediction Log'!$I706&lt;&gt;'Prediction Log'!$M706, "Y",IF(AND('Prediction Log'!$E706&gt;0, 'Prediction Log'!$P706&gt;'Prediction Log'!$E706), "Y", IF(AND('Prediction Log'!$E706&lt;0, 'Prediction Log'!$P706&lt;'Prediction Log'!$E706), "Y", IF('Prediction Log'!$P706='Prediction Log'!$E706, "PUSH", "N")))))</f>
        <v/>
      </c>
      <c r="AA706" s="54" t="str">
        <f>IF(ISBLANK('Prediction Log'!$M706), "",IF(AND('Prediction Log'!$X706="Y", 'Prediction Log'!$Z706="Y"), "Y", "N"))</f>
        <v/>
      </c>
      <c r="AB706" s="53" t="str">
        <f>IF(ISBLANK('Prediction Log'!$M706), "",IF('Prediction Log'!$D706&gt;0, 'Prediction Log'!$P706-'Prediction Log'!$D706, IF('Prediction Log'!$D706&lt;0, -'Prediction Log'!$P706+'Prediction Log'!$D706, "NA")))</f>
        <v/>
      </c>
      <c r="AC706" s="53" t="str">
        <f>IF(ISBLANK('Prediction Log'!$M706), "",ABS('Prediction Log'!$AB706))</f>
        <v/>
      </c>
      <c r="AD706" s="54" t="str">
        <f>IF(ISBLANK('Prediction Log'!$M706), "",IF('Prediction Log'!$E706&gt;0, 'Prediction Log'!$P706-'Prediction Log'!$E706, IF('Prediction Log'!$E706&lt;0, -'Prediction Log'!$P706+'Prediction Log'!$E706, "NA")))</f>
        <v/>
      </c>
      <c r="AE706" s="54" t="str">
        <f>IF(ISBLANK('Prediction Log'!$M706), "",ABS('Prediction Log'!$AD706))</f>
        <v/>
      </c>
    </row>
    <row r="707" spans="1:31" x14ac:dyDescent="0.45">
      <c r="A707" t="str">
        <f>IF(ISBLANK(Games!$B707), "",Games!A707)</f>
        <v/>
      </c>
      <c r="B707" t="str">
        <f>IF(ISBLANK(Games!$B707), "",Games!B707)</f>
        <v/>
      </c>
      <c r="C707" t="str">
        <f>IF(ISBLANK(Games!$B707), "",Games!C707)</f>
        <v/>
      </c>
      <c r="D707" t="str">
        <f>IF(ISBLANK(Games!$B707), "",Games!D707)</f>
        <v/>
      </c>
      <c r="E707" t="str">
        <f>IF(ISBLANK(Games!$B707), "",Games!E707)</f>
        <v/>
      </c>
      <c r="F707" s="30">
        <f>'Calc - Win Probability'!N707</f>
        <v>0</v>
      </c>
      <c r="G707" s="28">
        <f>Games!H707</f>
        <v>0</v>
      </c>
      <c r="H707" s="64" t="str">
        <f>IF(ISBLANK(Games!B707), "", IF('Prediction Log'!$D707&lt;0, 'Prediction Log'!$B707, 'Prediction Log'!$C707))</f>
        <v/>
      </c>
      <c r="I707" s="60" t="str">
        <f>IF(ISBLANK(Games!$B707), "",Games!F707)</f>
        <v/>
      </c>
      <c r="J707" s="60" t="str">
        <f>IF('Prediction Log'!$F707&gt;0.5, 'Prediction Log'!$B707, IF('Prediction Log'!$F707&lt;0.5, 'Prediction Log'!$C707, "PICK"))</f>
        <v/>
      </c>
      <c r="K707" s="62" t="str">
        <f>IF(ISBLANK(Games!B707), "",IF('Prediction Log'!$J707='Prediction Log'!$B707, 'Prediction Log'!$F707, 1-'Prediction Log'!$F707))</f>
        <v/>
      </c>
      <c r="L707" s="28" t="str">
        <f>IF(ISBLANK(Games!$B707), "",Games!I707)</f>
        <v/>
      </c>
      <c r="P707" s="48" t="str">
        <f>IF(ISBLANK('Prediction Log'!$N707), "",'Prediction Log'!$O707-'Prediction Log'!$N707)</f>
        <v/>
      </c>
      <c r="Q707" s="55" t="str">
        <f>IF(ISBLANK('Prediction Log'!$N707), "",IF('Prediction Log'!$M707&lt;&gt;'Prediction Log'!$H707, "Y", IF(AND('Prediction Log'!$M707='Prediction Log'!$H707, ABS((-1*'Prediction Log'!$P707))&gt;ABS('Prediction Log'!$D707)), "Y", IF('Prediction Log'!$D707='Prediction Log'!$P707, "PUSH", "N"))))</f>
        <v/>
      </c>
      <c r="R707" s="56" t="str">
        <f>IF(ISBLANK('Prediction Log'!$M707), "",IF('Prediction Log'!$P707&lt;'Prediction Log'!$D707, "Y", IF('Prediction Log'!$P707='Prediction Log'!$D707, "PUSH", "N")))</f>
        <v/>
      </c>
      <c r="S707" s="56" t="str">
        <f>IF(ISBLANK('Prediction Log'!$M707), "",IF('Prediction Log'!$P707&lt;'Prediction Log'!$E707, "Y", IF('Prediction Log'!$P707='Prediction Log'!$E707, "PUSH", "N")))</f>
        <v/>
      </c>
      <c r="T707" s="66" t="str">
        <f>IF(ISBLANK('Prediction Log'!$M707), "",IF('Prediction Log'!$J707='Prediction Log'!$M707, "Y", "N"))</f>
        <v/>
      </c>
      <c r="U707" s="57" t="str">
        <f>IF(ISBLANK('Prediction Log'!$M707),"",IF('Prediction Log'!$M707='Prediction Log'!$H707, "Y", "N"))</f>
        <v/>
      </c>
      <c r="V707" s="52" t="str">
        <f>IF(ISBLANK('Prediction Log'!$M707), "",IF('Prediction Log'!$H707&lt;&gt;'Prediction Log'!$M707, "Y",IF(AND('Prediction Log'!$D707&gt;0, 'Prediction Log'!$P707&gt;'Prediction Log'!$D707), "Y", IF(AND('Prediction Log'!$D707&lt;0, 'Prediction Log'!$P707&lt;'Prediction Log'!$D707), "Y", IF('Prediction Log'!$P707='Prediction Log'!$D707, "PUSH", "N")))))</f>
        <v/>
      </c>
      <c r="W707" s="53" t="str">
        <f>IF(ISBLANK('Prediction Log'!$M707), "",IF(AND('Prediction Log'!$U707="Y", 'Prediction Log'!$V707="Y"), "Y", "N"))</f>
        <v/>
      </c>
      <c r="X707" s="54" t="str">
        <f>IF(ISBLANK('Prediction Log'!$M707),"",IF('Prediction Log'!$M707='Prediction Log'!$I707, "Y", "N"))</f>
        <v/>
      </c>
      <c r="Y707" s="54" t="str">
        <f>IF(ISBLANK('Prediction Log'!$M707), "", IF('Prediction Log'!$Z707="N", "N", "Y"))</f>
        <v/>
      </c>
      <c r="Z707" s="54" t="str">
        <f>IF(ISBLANK('Prediction Log'!$M707), "",IF('Prediction Log'!$I707&lt;&gt;'Prediction Log'!$M707, "Y",IF(AND('Prediction Log'!$E707&gt;0, 'Prediction Log'!$P707&gt;'Prediction Log'!$E707), "Y", IF(AND('Prediction Log'!$E707&lt;0, 'Prediction Log'!$P707&lt;'Prediction Log'!$E707), "Y", IF('Prediction Log'!$P707='Prediction Log'!$E707, "PUSH", "N")))))</f>
        <v/>
      </c>
      <c r="AA707" s="54" t="str">
        <f>IF(ISBLANK('Prediction Log'!$M707), "",IF(AND('Prediction Log'!$X707="Y", 'Prediction Log'!$Z707="Y"), "Y", "N"))</f>
        <v/>
      </c>
      <c r="AB707" s="53" t="str">
        <f>IF(ISBLANK('Prediction Log'!$M707), "",IF('Prediction Log'!$D707&gt;0, 'Prediction Log'!$P707-'Prediction Log'!$D707, IF('Prediction Log'!$D707&lt;0, -'Prediction Log'!$P707+'Prediction Log'!$D707, "NA")))</f>
        <v/>
      </c>
      <c r="AC707" s="53" t="str">
        <f>IF(ISBLANK('Prediction Log'!$M707), "",ABS('Prediction Log'!$AB707))</f>
        <v/>
      </c>
      <c r="AD707" s="54" t="str">
        <f>IF(ISBLANK('Prediction Log'!$M707), "",IF('Prediction Log'!$E707&gt;0, 'Prediction Log'!$P707-'Prediction Log'!$E707, IF('Prediction Log'!$E707&lt;0, -'Prediction Log'!$P707+'Prediction Log'!$E707, "NA")))</f>
        <v/>
      </c>
      <c r="AE707" s="54" t="str">
        <f>IF(ISBLANK('Prediction Log'!$M707), "",ABS('Prediction Log'!$AD707))</f>
        <v/>
      </c>
    </row>
    <row r="708" spans="1:31" x14ac:dyDescent="0.45">
      <c r="A708" t="str">
        <f>IF(ISBLANK(Games!$B708), "",Games!A708)</f>
        <v/>
      </c>
      <c r="B708" t="str">
        <f>IF(ISBLANK(Games!$B708), "",Games!B708)</f>
        <v/>
      </c>
      <c r="C708" t="str">
        <f>IF(ISBLANK(Games!$B708), "",Games!C708)</f>
        <v/>
      </c>
      <c r="D708" t="str">
        <f>IF(ISBLANK(Games!$B708), "",Games!D708)</f>
        <v/>
      </c>
      <c r="E708" t="str">
        <f>IF(ISBLANK(Games!$B708), "",Games!E708)</f>
        <v/>
      </c>
      <c r="F708" s="30">
        <f>'Calc - Win Probability'!N708</f>
        <v>0</v>
      </c>
      <c r="G708" s="28">
        <f>Games!H708</f>
        <v>0</v>
      </c>
      <c r="H708" s="64" t="str">
        <f>IF(ISBLANK(Games!B708), "", IF('Prediction Log'!$D708&lt;0, 'Prediction Log'!$B708, 'Prediction Log'!$C708))</f>
        <v/>
      </c>
      <c r="I708" s="60" t="str">
        <f>IF(ISBLANK(Games!$B708), "",Games!F708)</f>
        <v/>
      </c>
      <c r="J708" s="60" t="str">
        <f>IF('Prediction Log'!$F708&gt;0.5, 'Prediction Log'!$B708, IF('Prediction Log'!$F708&lt;0.5, 'Prediction Log'!$C708, "PICK"))</f>
        <v/>
      </c>
      <c r="K708" s="62" t="str">
        <f>IF(ISBLANK(Games!B708), "",IF('Prediction Log'!$J708='Prediction Log'!$B708, 'Prediction Log'!$F708, 1-'Prediction Log'!$F708))</f>
        <v/>
      </c>
      <c r="L708" s="28" t="str">
        <f>IF(ISBLANK(Games!$B708), "",Games!I708)</f>
        <v/>
      </c>
      <c r="P708" s="48" t="str">
        <f>IF(ISBLANK('Prediction Log'!$N708), "",'Prediction Log'!$O708-'Prediction Log'!$N708)</f>
        <v/>
      </c>
      <c r="Q708" s="55" t="str">
        <f>IF(ISBLANK('Prediction Log'!$N708), "",IF('Prediction Log'!$M708&lt;&gt;'Prediction Log'!$H708, "Y", IF(AND('Prediction Log'!$M708='Prediction Log'!$H708, ABS((-1*'Prediction Log'!$P708))&gt;ABS('Prediction Log'!$D708)), "Y", IF('Prediction Log'!$D708='Prediction Log'!$P708, "PUSH", "N"))))</f>
        <v/>
      </c>
      <c r="R708" s="56" t="str">
        <f>IF(ISBLANK('Prediction Log'!$M708), "",IF('Prediction Log'!$P708&lt;'Prediction Log'!$D708, "Y", IF('Prediction Log'!$P708='Prediction Log'!$D708, "PUSH", "N")))</f>
        <v/>
      </c>
      <c r="S708" s="56" t="str">
        <f>IF(ISBLANK('Prediction Log'!$M708), "",IF('Prediction Log'!$P708&lt;'Prediction Log'!$E708, "Y", IF('Prediction Log'!$P708='Prediction Log'!$E708, "PUSH", "N")))</f>
        <v/>
      </c>
      <c r="T708" s="66" t="str">
        <f>IF(ISBLANK('Prediction Log'!$M708), "",IF('Prediction Log'!$J708='Prediction Log'!$M708, "Y", "N"))</f>
        <v/>
      </c>
      <c r="U708" s="57" t="str">
        <f>IF(ISBLANK('Prediction Log'!$M708),"",IF('Prediction Log'!$M708='Prediction Log'!$H708, "Y", "N"))</f>
        <v/>
      </c>
      <c r="V708" s="52" t="str">
        <f>IF(ISBLANK('Prediction Log'!$M708), "",IF('Prediction Log'!$H708&lt;&gt;'Prediction Log'!$M708, "Y",IF(AND('Prediction Log'!$D708&gt;0, 'Prediction Log'!$P708&gt;'Prediction Log'!$D708), "Y", IF(AND('Prediction Log'!$D708&lt;0, 'Prediction Log'!$P708&lt;'Prediction Log'!$D708), "Y", IF('Prediction Log'!$P708='Prediction Log'!$D708, "PUSH", "N")))))</f>
        <v/>
      </c>
      <c r="W708" s="53" t="str">
        <f>IF(ISBLANK('Prediction Log'!$M708), "",IF(AND('Prediction Log'!$U708="Y", 'Prediction Log'!$V708="Y"), "Y", "N"))</f>
        <v/>
      </c>
      <c r="X708" s="54" t="str">
        <f>IF(ISBLANK('Prediction Log'!$M708),"",IF('Prediction Log'!$M708='Prediction Log'!$I708, "Y", "N"))</f>
        <v/>
      </c>
      <c r="Y708" s="54" t="str">
        <f>IF(ISBLANK('Prediction Log'!$M708), "", IF('Prediction Log'!$Z708="N", "N", "Y"))</f>
        <v/>
      </c>
      <c r="Z708" s="54" t="str">
        <f>IF(ISBLANK('Prediction Log'!$M708), "",IF('Prediction Log'!$I708&lt;&gt;'Prediction Log'!$M708, "Y",IF(AND('Prediction Log'!$E708&gt;0, 'Prediction Log'!$P708&gt;'Prediction Log'!$E708), "Y", IF(AND('Prediction Log'!$E708&lt;0, 'Prediction Log'!$P708&lt;'Prediction Log'!$E708), "Y", IF('Prediction Log'!$P708='Prediction Log'!$E708, "PUSH", "N")))))</f>
        <v/>
      </c>
      <c r="AA708" s="54" t="str">
        <f>IF(ISBLANK('Prediction Log'!$M708), "",IF(AND('Prediction Log'!$X708="Y", 'Prediction Log'!$Z708="Y"), "Y", "N"))</f>
        <v/>
      </c>
      <c r="AB708" s="53" t="str">
        <f>IF(ISBLANK('Prediction Log'!$M708), "",IF('Prediction Log'!$D708&gt;0, 'Prediction Log'!$P708-'Prediction Log'!$D708, IF('Prediction Log'!$D708&lt;0, -'Prediction Log'!$P708+'Prediction Log'!$D708, "NA")))</f>
        <v/>
      </c>
      <c r="AC708" s="53" t="str">
        <f>IF(ISBLANK('Prediction Log'!$M708), "",ABS('Prediction Log'!$AB708))</f>
        <v/>
      </c>
      <c r="AD708" s="54" t="str">
        <f>IF(ISBLANK('Prediction Log'!$M708), "",IF('Prediction Log'!$E708&gt;0, 'Prediction Log'!$P708-'Prediction Log'!$E708, IF('Prediction Log'!$E708&lt;0, -'Prediction Log'!$P708+'Prediction Log'!$E708, "NA")))</f>
        <v/>
      </c>
      <c r="AE708" s="54" t="str">
        <f>IF(ISBLANK('Prediction Log'!$M708), "",ABS('Prediction Log'!$AD708))</f>
        <v/>
      </c>
    </row>
    <row r="709" spans="1:31" x14ac:dyDescent="0.45">
      <c r="A709" t="str">
        <f>IF(ISBLANK(Games!$B709), "",Games!A709)</f>
        <v/>
      </c>
      <c r="B709" t="str">
        <f>IF(ISBLANK(Games!$B709), "",Games!B709)</f>
        <v/>
      </c>
      <c r="C709" t="str">
        <f>IF(ISBLANK(Games!$B709), "",Games!C709)</f>
        <v/>
      </c>
      <c r="D709" t="str">
        <f>IF(ISBLANK(Games!$B709), "",Games!D709)</f>
        <v/>
      </c>
      <c r="E709" t="str">
        <f>IF(ISBLANK(Games!$B709), "",Games!E709)</f>
        <v/>
      </c>
      <c r="F709" s="30">
        <f>'Calc - Win Probability'!N709</f>
        <v>0</v>
      </c>
      <c r="G709" s="28">
        <f>Games!H709</f>
        <v>0</v>
      </c>
      <c r="H709" s="64" t="str">
        <f>IF(ISBLANK(Games!B709), "", IF('Prediction Log'!$D709&lt;0, 'Prediction Log'!$B709, 'Prediction Log'!$C709))</f>
        <v/>
      </c>
      <c r="I709" s="60" t="str">
        <f>IF(ISBLANK(Games!$B709), "",Games!F709)</f>
        <v/>
      </c>
      <c r="J709" s="60" t="str">
        <f>IF('Prediction Log'!$F709&gt;0.5, 'Prediction Log'!$B709, IF('Prediction Log'!$F709&lt;0.5, 'Prediction Log'!$C709, "PICK"))</f>
        <v/>
      </c>
      <c r="K709" s="62" t="str">
        <f>IF(ISBLANK(Games!B709), "",IF('Prediction Log'!$J709='Prediction Log'!$B709, 'Prediction Log'!$F709, 1-'Prediction Log'!$F709))</f>
        <v/>
      </c>
      <c r="L709" s="28" t="str">
        <f>IF(ISBLANK(Games!$B709), "",Games!I709)</f>
        <v/>
      </c>
      <c r="P709" s="48" t="str">
        <f>IF(ISBLANK('Prediction Log'!$N709), "",'Prediction Log'!$O709-'Prediction Log'!$N709)</f>
        <v/>
      </c>
      <c r="Q709" s="55" t="str">
        <f>IF(ISBLANK('Prediction Log'!$N709), "",IF('Prediction Log'!$M709&lt;&gt;'Prediction Log'!$H709, "Y", IF(AND('Prediction Log'!$M709='Prediction Log'!$H709, ABS((-1*'Prediction Log'!$P709))&gt;ABS('Prediction Log'!$D709)), "Y", IF('Prediction Log'!$D709='Prediction Log'!$P709, "PUSH", "N"))))</f>
        <v/>
      </c>
      <c r="R709" s="56" t="str">
        <f>IF(ISBLANK('Prediction Log'!$M709), "",IF('Prediction Log'!$P709&lt;'Prediction Log'!$D709, "Y", IF('Prediction Log'!$P709='Prediction Log'!$D709, "PUSH", "N")))</f>
        <v/>
      </c>
      <c r="S709" s="56" t="str">
        <f>IF(ISBLANK('Prediction Log'!$M709), "",IF('Prediction Log'!$P709&lt;'Prediction Log'!$E709, "Y", IF('Prediction Log'!$P709='Prediction Log'!$E709, "PUSH", "N")))</f>
        <v/>
      </c>
      <c r="T709" s="66" t="str">
        <f>IF(ISBLANK('Prediction Log'!$M709), "",IF('Prediction Log'!$J709='Prediction Log'!$M709, "Y", "N"))</f>
        <v/>
      </c>
      <c r="U709" s="57" t="str">
        <f>IF(ISBLANK('Prediction Log'!$M709),"",IF('Prediction Log'!$M709='Prediction Log'!$H709, "Y", "N"))</f>
        <v/>
      </c>
      <c r="V709" s="52" t="str">
        <f>IF(ISBLANK('Prediction Log'!$M709), "",IF('Prediction Log'!$H709&lt;&gt;'Prediction Log'!$M709, "Y",IF(AND('Prediction Log'!$D709&gt;0, 'Prediction Log'!$P709&gt;'Prediction Log'!$D709), "Y", IF(AND('Prediction Log'!$D709&lt;0, 'Prediction Log'!$P709&lt;'Prediction Log'!$D709), "Y", IF('Prediction Log'!$P709='Prediction Log'!$D709, "PUSH", "N")))))</f>
        <v/>
      </c>
      <c r="W709" s="53" t="str">
        <f>IF(ISBLANK('Prediction Log'!$M709), "",IF(AND('Prediction Log'!$U709="Y", 'Prediction Log'!$V709="Y"), "Y", "N"))</f>
        <v/>
      </c>
      <c r="X709" s="54" t="str">
        <f>IF(ISBLANK('Prediction Log'!$M709),"",IF('Prediction Log'!$M709='Prediction Log'!$I709, "Y", "N"))</f>
        <v/>
      </c>
      <c r="Y709" s="54" t="str">
        <f>IF(ISBLANK('Prediction Log'!$M709), "", IF('Prediction Log'!$Z709="N", "N", "Y"))</f>
        <v/>
      </c>
      <c r="Z709" s="54" t="str">
        <f>IF(ISBLANK('Prediction Log'!$M709), "",IF('Prediction Log'!$I709&lt;&gt;'Prediction Log'!$M709, "Y",IF(AND('Prediction Log'!$E709&gt;0, 'Prediction Log'!$P709&gt;'Prediction Log'!$E709), "Y", IF(AND('Prediction Log'!$E709&lt;0, 'Prediction Log'!$P709&lt;'Prediction Log'!$E709), "Y", IF('Prediction Log'!$P709='Prediction Log'!$E709, "PUSH", "N")))))</f>
        <v/>
      </c>
      <c r="AA709" s="54" t="str">
        <f>IF(ISBLANK('Prediction Log'!$M709), "",IF(AND('Prediction Log'!$X709="Y", 'Prediction Log'!$Z709="Y"), "Y", "N"))</f>
        <v/>
      </c>
      <c r="AB709" s="53" t="str">
        <f>IF(ISBLANK('Prediction Log'!$M709), "",IF('Prediction Log'!$D709&gt;0, 'Prediction Log'!$P709-'Prediction Log'!$D709, IF('Prediction Log'!$D709&lt;0, -'Prediction Log'!$P709+'Prediction Log'!$D709, "NA")))</f>
        <v/>
      </c>
      <c r="AC709" s="53" t="str">
        <f>IF(ISBLANK('Prediction Log'!$M709), "",ABS('Prediction Log'!$AB709))</f>
        <v/>
      </c>
      <c r="AD709" s="54" t="str">
        <f>IF(ISBLANK('Prediction Log'!$M709), "",IF('Prediction Log'!$E709&gt;0, 'Prediction Log'!$P709-'Prediction Log'!$E709, IF('Prediction Log'!$E709&lt;0, -'Prediction Log'!$P709+'Prediction Log'!$E709, "NA")))</f>
        <v/>
      </c>
      <c r="AE709" s="54" t="str">
        <f>IF(ISBLANK('Prediction Log'!$M709), "",ABS('Prediction Log'!$AD709))</f>
        <v/>
      </c>
    </row>
    <row r="710" spans="1:31" x14ac:dyDescent="0.45">
      <c r="A710" t="str">
        <f>IF(ISBLANK(Games!$B710), "",Games!A710)</f>
        <v/>
      </c>
      <c r="B710" t="str">
        <f>IF(ISBLANK(Games!$B710), "",Games!B710)</f>
        <v/>
      </c>
      <c r="C710" t="str">
        <f>IF(ISBLANK(Games!$B710), "",Games!C710)</f>
        <v/>
      </c>
      <c r="D710" t="str">
        <f>IF(ISBLANK(Games!$B710), "",Games!D710)</f>
        <v/>
      </c>
      <c r="E710" t="str">
        <f>IF(ISBLANK(Games!$B710), "",Games!E710)</f>
        <v/>
      </c>
      <c r="F710" s="30">
        <f>'Calc - Win Probability'!N710</f>
        <v>0</v>
      </c>
      <c r="G710" s="28">
        <f>Games!H710</f>
        <v>0</v>
      </c>
      <c r="H710" s="64" t="str">
        <f>IF(ISBLANK(Games!B710), "", IF('Prediction Log'!$D710&lt;0, 'Prediction Log'!$B710, 'Prediction Log'!$C710))</f>
        <v/>
      </c>
      <c r="I710" s="60" t="str">
        <f>IF(ISBLANK(Games!$B710), "",Games!F710)</f>
        <v/>
      </c>
      <c r="J710" s="60" t="str">
        <f>IF('Prediction Log'!$F710&gt;0.5, 'Prediction Log'!$B710, IF('Prediction Log'!$F710&lt;0.5, 'Prediction Log'!$C710, "PICK"))</f>
        <v/>
      </c>
      <c r="K710" s="62" t="str">
        <f>IF(ISBLANK(Games!B710), "",IF('Prediction Log'!$J710='Prediction Log'!$B710, 'Prediction Log'!$F710, 1-'Prediction Log'!$F710))</f>
        <v/>
      </c>
      <c r="L710" s="28" t="str">
        <f>IF(ISBLANK(Games!$B710), "",Games!I710)</f>
        <v/>
      </c>
      <c r="P710" s="48" t="str">
        <f>IF(ISBLANK('Prediction Log'!$N710), "",'Prediction Log'!$O710-'Prediction Log'!$N710)</f>
        <v/>
      </c>
      <c r="Q710" s="55" t="str">
        <f>IF(ISBLANK('Prediction Log'!$N710), "",IF('Prediction Log'!$M710&lt;&gt;'Prediction Log'!$H710, "Y", IF(AND('Prediction Log'!$M710='Prediction Log'!$H710, ABS((-1*'Prediction Log'!$P710))&gt;ABS('Prediction Log'!$D710)), "Y", IF('Prediction Log'!$D710='Prediction Log'!$P710, "PUSH", "N"))))</f>
        <v/>
      </c>
      <c r="R710" s="56" t="str">
        <f>IF(ISBLANK('Prediction Log'!$M710), "",IF('Prediction Log'!$P710&lt;'Prediction Log'!$D710, "Y", IF('Prediction Log'!$P710='Prediction Log'!$D710, "PUSH", "N")))</f>
        <v/>
      </c>
      <c r="S710" s="56" t="str">
        <f>IF(ISBLANK('Prediction Log'!$M710), "",IF('Prediction Log'!$P710&lt;'Prediction Log'!$E710, "Y", IF('Prediction Log'!$P710='Prediction Log'!$E710, "PUSH", "N")))</f>
        <v/>
      </c>
      <c r="T710" s="66" t="str">
        <f>IF(ISBLANK('Prediction Log'!$M710), "",IF('Prediction Log'!$J710='Prediction Log'!$M710, "Y", "N"))</f>
        <v/>
      </c>
      <c r="U710" s="57" t="str">
        <f>IF(ISBLANK('Prediction Log'!$M710),"",IF('Prediction Log'!$M710='Prediction Log'!$H710, "Y", "N"))</f>
        <v/>
      </c>
      <c r="V710" s="52" t="str">
        <f>IF(ISBLANK('Prediction Log'!$M710), "",IF('Prediction Log'!$H710&lt;&gt;'Prediction Log'!$M710, "Y",IF(AND('Prediction Log'!$D710&gt;0, 'Prediction Log'!$P710&gt;'Prediction Log'!$D710), "Y", IF(AND('Prediction Log'!$D710&lt;0, 'Prediction Log'!$P710&lt;'Prediction Log'!$D710), "Y", IF('Prediction Log'!$P710='Prediction Log'!$D710, "PUSH", "N")))))</f>
        <v/>
      </c>
      <c r="W710" s="53" t="str">
        <f>IF(ISBLANK('Prediction Log'!$M710), "",IF(AND('Prediction Log'!$U710="Y", 'Prediction Log'!$V710="Y"), "Y", "N"))</f>
        <v/>
      </c>
      <c r="X710" s="54" t="str">
        <f>IF(ISBLANK('Prediction Log'!$M710),"",IF('Prediction Log'!$M710='Prediction Log'!$I710, "Y", "N"))</f>
        <v/>
      </c>
      <c r="Y710" s="54" t="str">
        <f>IF(ISBLANK('Prediction Log'!$M710), "", IF('Prediction Log'!$Z710="N", "N", "Y"))</f>
        <v/>
      </c>
      <c r="Z710" s="54" t="str">
        <f>IF(ISBLANK('Prediction Log'!$M710), "",IF('Prediction Log'!$I710&lt;&gt;'Prediction Log'!$M710, "Y",IF(AND('Prediction Log'!$E710&gt;0, 'Prediction Log'!$P710&gt;'Prediction Log'!$E710), "Y", IF(AND('Prediction Log'!$E710&lt;0, 'Prediction Log'!$P710&lt;'Prediction Log'!$E710), "Y", IF('Prediction Log'!$P710='Prediction Log'!$E710, "PUSH", "N")))))</f>
        <v/>
      </c>
      <c r="AA710" s="54" t="str">
        <f>IF(ISBLANK('Prediction Log'!$M710), "",IF(AND('Prediction Log'!$X710="Y", 'Prediction Log'!$Z710="Y"), "Y", "N"))</f>
        <v/>
      </c>
      <c r="AB710" s="53" t="str">
        <f>IF(ISBLANK('Prediction Log'!$M710), "",IF('Prediction Log'!$D710&gt;0, 'Prediction Log'!$P710-'Prediction Log'!$D710, IF('Prediction Log'!$D710&lt;0, -'Prediction Log'!$P710+'Prediction Log'!$D710, "NA")))</f>
        <v/>
      </c>
      <c r="AC710" s="53" t="str">
        <f>IF(ISBLANK('Prediction Log'!$M710), "",ABS('Prediction Log'!$AB710))</f>
        <v/>
      </c>
      <c r="AD710" s="54" t="str">
        <f>IF(ISBLANK('Prediction Log'!$M710), "",IF('Prediction Log'!$E710&gt;0, 'Prediction Log'!$P710-'Prediction Log'!$E710, IF('Prediction Log'!$E710&lt;0, -'Prediction Log'!$P710+'Prediction Log'!$E710, "NA")))</f>
        <v/>
      </c>
      <c r="AE710" s="54" t="str">
        <f>IF(ISBLANK('Prediction Log'!$M710), "",ABS('Prediction Log'!$AD710))</f>
        <v/>
      </c>
    </row>
    <row r="711" spans="1:31" x14ac:dyDescent="0.45">
      <c r="A711" t="str">
        <f>IF(ISBLANK(Games!$B711), "",Games!A711)</f>
        <v/>
      </c>
      <c r="B711" t="str">
        <f>IF(ISBLANK(Games!$B711), "",Games!B711)</f>
        <v/>
      </c>
      <c r="C711" t="str">
        <f>IF(ISBLANK(Games!$B711), "",Games!C711)</f>
        <v/>
      </c>
      <c r="D711" t="str">
        <f>IF(ISBLANK(Games!$B711), "",Games!D711)</f>
        <v/>
      </c>
      <c r="E711" t="str">
        <f>IF(ISBLANK(Games!$B711), "",Games!E711)</f>
        <v/>
      </c>
      <c r="F711" s="30">
        <f>'Calc - Win Probability'!N711</f>
        <v>0</v>
      </c>
      <c r="G711" s="28">
        <f>Games!H711</f>
        <v>0</v>
      </c>
      <c r="H711" s="64" t="str">
        <f>IF(ISBLANK(Games!B711), "", IF('Prediction Log'!$D711&lt;0, 'Prediction Log'!$B711, 'Prediction Log'!$C711))</f>
        <v/>
      </c>
      <c r="I711" s="60" t="str">
        <f>IF(ISBLANK(Games!$B711), "",Games!F711)</f>
        <v/>
      </c>
      <c r="J711" s="60" t="str">
        <f>IF('Prediction Log'!$F711&gt;0.5, 'Prediction Log'!$B711, IF('Prediction Log'!$F711&lt;0.5, 'Prediction Log'!$C711, "PICK"))</f>
        <v/>
      </c>
      <c r="K711" s="62" t="str">
        <f>IF(ISBLANK(Games!B711), "",IF('Prediction Log'!$J711='Prediction Log'!$B711, 'Prediction Log'!$F711, 1-'Prediction Log'!$F711))</f>
        <v/>
      </c>
      <c r="L711" s="28" t="str">
        <f>IF(ISBLANK(Games!$B711), "",Games!I711)</f>
        <v/>
      </c>
      <c r="P711" s="48" t="str">
        <f>IF(ISBLANK('Prediction Log'!$N711), "",'Prediction Log'!$O711-'Prediction Log'!$N711)</f>
        <v/>
      </c>
      <c r="Q711" s="55" t="str">
        <f>IF(ISBLANK('Prediction Log'!$N711), "",IF('Prediction Log'!$M711&lt;&gt;'Prediction Log'!$H711, "Y", IF(AND('Prediction Log'!$M711='Prediction Log'!$H711, ABS((-1*'Prediction Log'!$P711))&gt;ABS('Prediction Log'!$D711)), "Y", IF('Prediction Log'!$D711='Prediction Log'!$P711, "PUSH", "N"))))</f>
        <v/>
      </c>
      <c r="R711" s="56" t="str">
        <f>IF(ISBLANK('Prediction Log'!$M711), "",IF('Prediction Log'!$P711&lt;'Prediction Log'!$D711, "Y", IF('Prediction Log'!$P711='Prediction Log'!$D711, "PUSH", "N")))</f>
        <v/>
      </c>
      <c r="S711" s="56" t="str">
        <f>IF(ISBLANK('Prediction Log'!$M711), "",IF('Prediction Log'!$P711&lt;'Prediction Log'!$E711, "Y", IF('Prediction Log'!$P711='Prediction Log'!$E711, "PUSH", "N")))</f>
        <v/>
      </c>
      <c r="T711" s="66" t="str">
        <f>IF(ISBLANK('Prediction Log'!$M711), "",IF('Prediction Log'!$J711='Prediction Log'!$M711, "Y", "N"))</f>
        <v/>
      </c>
      <c r="U711" s="57" t="str">
        <f>IF(ISBLANK('Prediction Log'!$M711),"",IF('Prediction Log'!$M711='Prediction Log'!$H711, "Y", "N"))</f>
        <v/>
      </c>
      <c r="V711" s="52" t="str">
        <f>IF(ISBLANK('Prediction Log'!$M711), "",IF('Prediction Log'!$H711&lt;&gt;'Prediction Log'!$M711, "Y",IF(AND('Prediction Log'!$D711&gt;0, 'Prediction Log'!$P711&gt;'Prediction Log'!$D711), "Y", IF(AND('Prediction Log'!$D711&lt;0, 'Prediction Log'!$P711&lt;'Prediction Log'!$D711), "Y", IF('Prediction Log'!$P711='Prediction Log'!$D711, "PUSH", "N")))))</f>
        <v/>
      </c>
      <c r="W711" s="53" t="str">
        <f>IF(ISBLANK('Prediction Log'!$M711), "",IF(AND('Prediction Log'!$U711="Y", 'Prediction Log'!$V711="Y"), "Y", "N"))</f>
        <v/>
      </c>
      <c r="X711" s="54" t="str">
        <f>IF(ISBLANK('Prediction Log'!$M711),"",IF('Prediction Log'!$M711='Prediction Log'!$I711, "Y", "N"))</f>
        <v/>
      </c>
      <c r="Y711" s="54" t="str">
        <f>IF(ISBLANK('Prediction Log'!$M711), "", IF('Prediction Log'!$Z711="N", "N", "Y"))</f>
        <v/>
      </c>
      <c r="Z711" s="54" t="str">
        <f>IF(ISBLANK('Prediction Log'!$M711), "",IF('Prediction Log'!$I711&lt;&gt;'Prediction Log'!$M711, "Y",IF(AND('Prediction Log'!$E711&gt;0, 'Prediction Log'!$P711&gt;'Prediction Log'!$E711), "Y", IF(AND('Prediction Log'!$E711&lt;0, 'Prediction Log'!$P711&lt;'Prediction Log'!$E711), "Y", IF('Prediction Log'!$P711='Prediction Log'!$E711, "PUSH", "N")))))</f>
        <v/>
      </c>
      <c r="AA711" s="54" t="str">
        <f>IF(ISBLANK('Prediction Log'!$M711), "",IF(AND('Prediction Log'!$X711="Y", 'Prediction Log'!$Z711="Y"), "Y", "N"))</f>
        <v/>
      </c>
      <c r="AB711" s="53" t="str">
        <f>IF(ISBLANK('Prediction Log'!$M711), "",IF('Prediction Log'!$D711&gt;0, 'Prediction Log'!$P711-'Prediction Log'!$D711, IF('Prediction Log'!$D711&lt;0, -'Prediction Log'!$P711+'Prediction Log'!$D711, "NA")))</f>
        <v/>
      </c>
      <c r="AC711" s="53" t="str">
        <f>IF(ISBLANK('Prediction Log'!$M711), "",ABS('Prediction Log'!$AB711))</f>
        <v/>
      </c>
      <c r="AD711" s="54" t="str">
        <f>IF(ISBLANK('Prediction Log'!$M711), "",IF('Prediction Log'!$E711&gt;0, 'Prediction Log'!$P711-'Prediction Log'!$E711, IF('Prediction Log'!$E711&lt;0, -'Prediction Log'!$P711+'Prediction Log'!$E711, "NA")))</f>
        <v/>
      </c>
      <c r="AE711" s="54" t="str">
        <f>IF(ISBLANK('Prediction Log'!$M711), "",ABS('Prediction Log'!$AD711))</f>
        <v/>
      </c>
    </row>
    <row r="712" spans="1:31" x14ac:dyDescent="0.45">
      <c r="A712" t="str">
        <f>IF(ISBLANK(Games!$B712), "",Games!A712)</f>
        <v/>
      </c>
      <c r="B712" t="str">
        <f>IF(ISBLANK(Games!$B712), "",Games!B712)</f>
        <v/>
      </c>
      <c r="C712" t="str">
        <f>IF(ISBLANK(Games!$B712), "",Games!C712)</f>
        <v/>
      </c>
      <c r="D712" t="str">
        <f>IF(ISBLANK(Games!$B712), "",Games!D712)</f>
        <v/>
      </c>
      <c r="E712" t="str">
        <f>IF(ISBLANK(Games!$B712), "",Games!E712)</f>
        <v/>
      </c>
      <c r="F712" s="30">
        <f>'Calc - Win Probability'!N712</f>
        <v>0</v>
      </c>
      <c r="G712" s="28">
        <f>Games!H712</f>
        <v>0</v>
      </c>
      <c r="H712" s="64" t="str">
        <f>IF(ISBLANK(Games!B712), "", IF('Prediction Log'!$D712&lt;0, 'Prediction Log'!$B712, 'Prediction Log'!$C712))</f>
        <v/>
      </c>
      <c r="I712" s="60" t="str">
        <f>IF(ISBLANK(Games!$B712), "",Games!F712)</f>
        <v/>
      </c>
      <c r="J712" s="60" t="str">
        <f>IF('Prediction Log'!$F712&gt;0.5, 'Prediction Log'!$B712, IF('Prediction Log'!$F712&lt;0.5, 'Prediction Log'!$C712, "PICK"))</f>
        <v/>
      </c>
      <c r="K712" s="62" t="str">
        <f>IF(ISBLANK(Games!B712), "",IF('Prediction Log'!$J712='Prediction Log'!$B712, 'Prediction Log'!$F712, 1-'Prediction Log'!$F712))</f>
        <v/>
      </c>
      <c r="L712" s="28" t="str">
        <f>IF(ISBLANK(Games!$B712), "",Games!I712)</f>
        <v/>
      </c>
      <c r="P712" s="48" t="str">
        <f>IF(ISBLANK('Prediction Log'!$N712), "",'Prediction Log'!$O712-'Prediction Log'!$N712)</f>
        <v/>
      </c>
      <c r="Q712" s="55" t="str">
        <f>IF(ISBLANK('Prediction Log'!$N712), "",IF('Prediction Log'!$M712&lt;&gt;'Prediction Log'!$H712, "Y", IF(AND('Prediction Log'!$M712='Prediction Log'!$H712, ABS((-1*'Prediction Log'!$P712))&gt;ABS('Prediction Log'!$D712)), "Y", IF('Prediction Log'!$D712='Prediction Log'!$P712, "PUSH", "N"))))</f>
        <v/>
      </c>
      <c r="R712" s="56" t="str">
        <f>IF(ISBLANK('Prediction Log'!$M712), "",IF('Prediction Log'!$P712&lt;'Prediction Log'!$D712, "Y", IF('Prediction Log'!$P712='Prediction Log'!$D712, "PUSH", "N")))</f>
        <v/>
      </c>
      <c r="S712" s="56" t="str">
        <f>IF(ISBLANK('Prediction Log'!$M712), "",IF('Prediction Log'!$P712&lt;'Prediction Log'!$E712, "Y", IF('Prediction Log'!$P712='Prediction Log'!$E712, "PUSH", "N")))</f>
        <v/>
      </c>
      <c r="T712" s="66" t="str">
        <f>IF(ISBLANK('Prediction Log'!$M712), "",IF('Prediction Log'!$J712='Prediction Log'!$M712, "Y", "N"))</f>
        <v/>
      </c>
      <c r="U712" s="57" t="str">
        <f>IF(ISBLANK('Prediction Log'!$M712),"",IF('Prediction Log'!$M712='Prediction Log'!$H712, "Y", "N"))</f>
        <v/>
      </c>
      <c r="V712" s="52" t="str">
        <f>IF(ISBLANK('Prediction Log'!$M712), "",IF('Prediction Log'!$H712&lt;&gt;'Prediction Log'!$M712, "Y",IF(AND('Prediction Log'!$D712&gt;0, 'Prediction Log'!$P712&gt;'Prediction Log'!$D712), "Y", IF(AND('Prediction Log'!$D712&lt;0, 'Prediction Log'!$P712&lt;'Prediction Log'!$D712), "Y", IF('Prediction Log'!$P712='Prediction Log'!$D712, "PUSH", "N")))))</f>
        <v/>
      </c>
      <c r="W712" s="53" t="str">
        <f>IF(ISBLANK('Prediction Log'!$M712), "",IF(AND('Prediction Log'!$U712="Y", 'Prediction Log'!$V712="Y"), "Y", "N"))</f>
        <v/>
      </c>
      <c r="X712" s="54" t="str">
        <f>IF(ISBLANK('Prediction Log'!$M712),"",IF('Prediction Log'!$M712='Prediction Log'!$I712, "Y", "N"))</f>
        <v/>
      </c>
      <c r="Y712" s="54" t="str">
        <f>IF(ISBLANK('Prediction Log'!$M712), "", IF('Prediction Log'!$Z712="N", "N", "Y"))</f>
        <v/>
      </c>
      <c r="Z712" s="54" t="str">
        <f>IF(ISBLANK('Prediction Log'!$M712), "",IF('Prediction Log'!$I712&lt;&gt;'Prediction Log'!$M712, "Y",IF(AND('Prediction Log'!$E712&gt;0, 'Prediction Log'!$P712&gt;'Prediction Log'!$E712), "Y", IF(AND('Prediction Log'!$E712&lt;0, 'Prediction Log'!$P712&lt;'Prediction Log'!$E712), "Y", IF('Prediction Log'!$P712='Prediction Log'!$E712, "PUSH", "N")))))</f>
        <v/>
      </c>
      <c r="AA712" s="54" t="str">
        <f>IF(ISBLANK('Prediction Log'!$M712), "",IF(AND('Prediction Log'!$X712="Y", 'Prediction Log'!$Z712="Y"), "Y", "N"))</f>
        <v/>
      </c>
      <c r="AB712" s="53" t="str">
        <f>IF(ISBLANK('Prediction Log'!$M712), "",IF('Prediction Log'!$D712&gt;0, 'Prediction Log'!$P712-'Prediction Log'!$D712, IF('Prediction Log'!$D712&lt;0, -'Prediction Log'!$P712+'Prediction Log'!$D712, "NA")))</f>
        <v/>
      </c>
      <c r="AC712" s="53" t="str">
        <f>IF(ISBLANK('Prediction Log'!$M712), "",ABS('Prediction Log'!$AB712))</f>
        <v/>
      </c>
      <c r="AD712" s="54" t="str">
        <f>IF(ISBLANK('Prediction Log'!$M712), "",IF('Prediction Log'!$E712&gt;0, 'Prediction Log'!$P712-'Prediction Log'!$E712, IF('Prediction Log'!$E712&lt;0, -'Prediction Log'!$P712+'Prediction Log'!$E712, "NA")))</f>
        <v/>
      </c>
      <c r="AE712" s="54" t="str">
        <f>IF(ISBLANK('Prediction Log'!$M712), "",ABS('Prediction Log'!$AD712))</f>
        <v/>
      </c>
    </row>
    <row r="713" spans="1:31" x14ac:dyDescent="0.45">
      <c r="A713" t="str">
        <f>IF(ISBLANK(Games!$B713), "",Games!A713)</f>
        <v/>
      </c>
      <c r="B713" t="str">
        <f>IF(ISBLANK(Games!$B713), "",Games!B713)</f>
        <v/>
      </c>
      <c r="C713" t="str">
        <f>IF(ISBLANK(Games!$B713), "",Games!C713)</f>
        <v/>
      </c>
      <c r="D713" t="str">
        <f>IF(ISBLANK(Games!$B713), "",Games!D713)</f>
        <v/>
      </c>
      <c r="E713" t="str">
        <f>IF(ISBLANK(Games!$B713), "",Games!E713)</f>
        <v/>
      </c>
      <c r="F713" s="30">
        <f>'Calc - Win Probability'!N713</f>
        <v>0</v>
      </c>
      <c r="G713" s="28">
        <f>Games!H713</f>
        <v>0</v>
      </c>
      <c r="H713" s="64" t="str">
        <f>IF(ISBLANK(Games!B713), "", IF('Prediction Log'!$D713&lt;0, 'Prediction Log'!$B713, 'Prediction Log'!$C713))</f>
        <v/>
      </c>
      <c r="I713" s="60" t="str">
        <f>IF(ISBLANK(Games!$B713), "",Games!F713)</f>
        <v/>
      </c>
      <c r="J713" s="60" t="str">
        <f>IF('Prediction Log'!$F713&gt;0.5, 'Prediction Log'!$B713, IF('Prediction Log'!$F713&lt;0.5, 'Prediction Log'!$C713, "PICK"))</f>
        <v/>
      </c>
      <c r="K713" s="62" t="str">
        <f>IF(ISBLANK(Games!B713), "",IF('Prediction Log'!$J713='Prediction Log'!$B713, 'Prediction Log'!$F713, 1-'Prediction Log'!$F713))</f>
        <v/>
      </c>
      <c r="L713" s="28" t="str">
        <f>IF(ISBLANK(Games!$B713), "",Games!I713)</f>
        <v/>
      </c>
      <c r="P713" s="48" t="str">
        <f>IF(ISBLANK('Prediction Log'!$N713), "",'Prediction Log'!$O713-'Prediction Log'!$N713)</f>
        <v/>
      </c>
      <c r="Q713" s="55" t="str">
        <f>IF(ISBLANK('Prediction Log'!$N713), "",IF('Prediction Log'!$M713&lt;&gt;'Prediction Log'!$H713, "Y", IF(AND('Prediction Log'!$M713='Prediction Log'!$H713, ABS((-1*'Prediction Log'!$P713))&gt;ABS('Prediction Log'!$D713)), "Y", IF('Prediction Log'!$D713='Prediction Log'!$P713, "PUSH", "N"))))</f>
        <v/>
      </c>
      <c r="R713" s="56" t="str">
        <f>IF(ISBLANK('Prediction Log'!$M713), "",IF('Prediction Log'!$P713&lt;'Prediction Log'!$D713, "Y", IF('Prediction Log'!$P713='Prediction Log'!$D713, "PUSH", "N")))</f>
        <v/>
      </c>
      <c r="S713" s="56" t="str">
        <f>IF(ISBLANK('Prediction Log'!$M713), "",IF('Prediction Log'!$P713&lt;'Prediction Log'!$E713, "Y", IF('Prediction Log'!$P713='Prediction Log'!$E713, "PUSH", "N")))</f>
        <v/>
      </c>
      <c r="T713" s="66" t="str">
        <f>IF(ISBLANK('Prediction Log'!$M713), "",IF('Prediction Log'!$J713='Prediction Log'!$M713, "Y", "N"))</f>
        <v/>
      </c>
      <c r="U713" s="57" t="str">
        <f>IF(ISBLANK('Prediction Log'!$M713),"",IF('Prediction Log'!$M713='Prediction Log'!$H713, "Y", "N"))</f>
        <v/>
      </c>
      <c r="V713" s="52" t="str">
        <f>IF(ISBLANK('Prediction Log'!$M713), "",IF('Prediction Log'!$H713&lt;&gt;'Prediction Log'!$M713, "Y",IF(AND('Prediction Log'!$D713&gt;0, 'Prediction Log'!$P713&gt;'Prediction Log'!$D713), "Y", IF(AND('Prediction Log'!$D713&lt;0, 'Prediction Log'!$P713&lt;'Prediction Log'!$D713), "Y", IF('Prediction Log'!$P713='Prediction Log'!$D713, "PUSH", "N")))))</f>
        <v/>
      </c>
      <c r="W713" s="53" t="str">
        <f>IF(ISBLANK('Prediction Log'!$M713), "",IF(AND('Prediction Log'!$U713="Y", 'Prediction Log'!$V713="Y"), "Y", "N"))</f>
        <v/>
      </c>
      <c r="X713" s="54" t="str">
        <f>IF(ISBLANK('Prediction Log'!$M713),"",IF('Prediction Log'!$M713='Prediction Log'!$I713, "Y", "N"))</f>
        <v/>
      </c>
      <c r="Y713" s="54" t="str">
        <f>IF(ISBLANK('Prediction Log'!$M713), "", IF('Prediction Log'!$Z713="N", "N", "Y"))</f>
        <v/>
      </c>
      <c r="Z713" s="54" t="str">
        <f>IF(ISBLANK('Prediction Log'!$M713), "",IF('Prediction Log'!$I713&lt;&gt;'Prediction Log'!$M713, "Y",IF(AND('Prediction Log'!$E713&gt;0, 'Prediction Log'!$P713&gt;'Prediction Log'!$E713), "Y", IF(AND('Prediction Log'!$E713&lt;0, 'Prediction Log'!$P713&lt;'Prediction Log'!$E713), "Y", IF('Prediction Log'!$P713='Prediction Log'!$E713, "PUSH", "N")))))</f>
        <v/>
      </c>
      <c r="AA713" s="54" t="str">
        <f>IF(ISBLANK('Prediction Log'!$M713), "",IF(AND('Prediction Log'!$X713="Y", 'Prediction Log'!$Z713="Y"), "Y", "N"))</f>
        <v/>
      </c>
      <c r="AB713" s="53" t="str">
        <f>IF(ISBLANK('Prediction Log'!$M713), "",IF('Prediction Log'!$D713&gt;0, 'Prediction Log'!$P713-'Prediction Log'!$D713, IF('Prediction Log'!$D713&lt;0, -'Prediction Log'!$P713+'Prediction Log'!$D713, "NA")))</f>
        <v/>
      </c>
      <c r="AC713" s="53" t="str">
        <f>IF(ISBLANK('Prediction Log'!$M713), "",ABS('Prediction Log'!$AB713))</f>
        <v/>
      </c>
      <c r="AD713" s="54" t="str">
        <f>IF(ISBLANK('Prediction Log'!$M713), "",IF('Prediction Log'!$E713&gt;0, 'Prediction Log'!$P713-'Prediction Log'!$E713, IF('Prediction Log'!$E713&lt;0, -'Prediction Log'!$P713+'Prediction Log'!$E713, "NA")))</f>
        <v/>
      </c>
      <c r="AE713" s="54" t="str">
        <f>IF(ISBLANK('Prediction Log'!$M713), "",ABS('Prediction Log'!$AD713))</f>
        <v/>
      </c>
    </row>
    <row r="714" spans="1:31" x14ac:dyDescent="0.45">
      <c r="A714" t="str">
        <f>IF(ISBLANK(Games!$B714), "",Games!A714)</f>
        <v/>
      </c>
      <c r="B714" t="str">
        <f>IF(ISBLANK(Games!$B714), "",Games!B714)</f>
        <v/>
      </c>
      <c r="C714" t="str">
        <f>IF(ISBLANK(Games!$B714), "",Games!C714)</f>
        <v/>
      </c>
      <c r="D714" t="str">
        <f>IF(ISBLANK(Games!$B714), "",Games!D714)</f>
        <v/>
      </c>
      <c r="E714" t="str">
        <f>IF(ISBLANK(Games!$B714), "",Games!E714)</f>
        <v/>
      </c>
      <c r="F714" s="30">
        <f>'Calc - Win Probability'!N714</f>
        <v>0</v>
      </c>
      <c r="G714" s="28">
        <f>Games!H714</f>
        <v>0</v>
      </c>
      <c r="H714" s="64" t="str">
        <f>IF(ISBLANK(Games!B714), "", IF('Prediction Log'!$D714&lt;0, 'Prediction Log'!$B714, 'Prediction Log'!$C714))</f>
        <v/>
      </c>
      <c r="I714" s="60" t="str">
        <f>IF(ISBLANK(Games!$B714), "",Games!F714)</f>
        <v/>
      </c>
      <c r="J714" s="60" t="str">
        <f>IF('Prediction Log'!$F714&gt;0.5, 'Prediction Log'!$B714, IF('Prediction Log'!$F714&lt;0.5, 'Prediction Log'!$C714, "PICK"))</f>
        <v/>
      </c>
      <c r="K714" s="62" t="str">
        <f>IF(ISBLANK(Games!B714), "",IF('Prediction Log'!$J714='Prediction Log'!$B714, 'Prediction Log'!$F714, 1-'Prediction Log'!$F714))</f>
        <v/>
      </c>
      <c r="L714" s="28" t="str">
        <f>IF(ISBLANK(Games!$B714), "",Games!I714)</f>
        <v/>
      </c>
      <c r="P714" s="48" t="str">
        <f>IF(ISBLANK('Prediction Log'!$N714), "",'Prediction Log'!$O714-'Prediction Log'!$N714)</f>
        <v/>
      </c>
      <c r="Q714" s="55" t="str">
        <f>IF(ISBLANK('Prediction Log'!$N714), "",IF('Prediction Log'!$M714&lt;&gt;'Prediction Log'!$H714, "Y", IF(AND('Prediction Log'!$M714='Prediction Log'!$H714, ABS((-1*'Prediction Log'!$P714))&gt;ABS('Prediction Log'!$D714)), "Y", IF('Prediction Log'!$D714='Prediction Log'!$P714, "PUSH", "N"))))</f>
        <v/>
      </c>
      <c r="R714" s="56" t="str">
        <f>IF(ISBLANK('Prediction Log'!$M714), "",IF('Prediction Log'!$P714&lt;'Prediction Log'!$D714, "Y", IF('Prediction Log'!$P714='Prediction Log'!$D714, "PUSH", "N")))</f>
        <v/>
      </c>
      <c r="S714" s="56" t="str">
        <f>IF(ISBLANK('Prediction Log'!$M714), "",IF('Prediction Log'!$P714&lt;'Prediction Log'!$E714, "Y", IF('Prediction Log'!$P714='Prediction Log'!$E714, "PUSH", "N")))</f>
        <v/>
      </c>
      <c r="T714" s="66" t="str">
        <f>IF(ISBLANK('Prediction Log'!$M714), "",IF('Prediction Log'!$J714='Prediction Log'!$M714, "Y", "N"))</f>
        <v/>
      </c>
      <c r="U714" s="57" t="str">
        <f>IF(ISBLANK('Prediction Log'!$M714),"",IF('Prediction Log'!$M714='Prediction Log'!$H714, "Y", "N"))</f>
        <v/>
      </c>
      <c r="V714" s="52" t="str">
        <f>IF(ISBLANK('Prediction Log'!$M714), "",IF('Prediction Log'!$H714&lt;&gt;'Prediction Log'!$M714, "Y",IF(AND('Prediction Log'!$D714&gt;0, 'Prediction Log'!$P714&gt;'Prediction Log'!$D714), "Y", IF(AND('Prediction Log'!$D714&lt;0, 'Prediction Log'!$P714&lt;'Prediction Log'!$D714), "Y", IF('Prediction Log'!$P714='Prediction Log'!$D714, "PUSH", "N")))))</f>
        <v/>
      </c>
      <c r="W714" s="53" t="str">
        <f>IF(ISBLANK('Prediction Log'!$M714), "",IF(AND('Prediction Log'!$U714="Y", 'Prediction Log'!$V714="Y"), "Y", "N"))</f>
        <v/>
      </c>
      <c r="X714" s="54" t="str">
        <f>IF(ISBLANK('Prediction Log'!$M714),"",IF('Prediction Log'!$M714='Prediction Log'!$I714, "Y", "N"))</f>
        <v/>
      </c>
      <c r="Y714" s="54" t="str">
        <f>IF(ISBLANK('Prediction Log'!$M714), "", IF('Prediction Log'!$Z714="N", "N", "Y"))</f>
        <v/>
      </c>
      <c r="Z714" s="54" t="str">
        <f>IF(ISBLANK('Prediction Log'!$M714), "",IF('Prediction Log'!$I714&lt;&gt;'Prediction Log'!$M714, "Y",IF(AND('Prediction Log'!$E714&gt;0, 'Prediction Log'!$P714&gt;'Prediction Log'!$E714), "Y", IF(AND('Prediction Log'!$E714&lt;0, 'Prediction Log'!$P714&lt;'Prediction Log'!$E714), "Y", IF('Prediction Log'!$P714='Prediction Log'!$E714, "PUSH", "N")))))</f>
        <v/>
      </c>
      <c r="AA714" s="54" t="str">
        <f>IF(ISBLANK('Prediction Log'!$M714), "",IF(AND('Prediction Log'!$X714="Y", 'Prediction Log'!$Z714="Y"), "Y", "N"))</f>
        <v/>
      </c>
      <c r="AB714" s="53" t="str">
        <f>IF(ISBLANK('Prediction Log'!$M714), "",IF('Prediction Log'!$D714&gt;0, 'Prediction Log'!$P714-'Prediction Log'!$D714, IF('Prediction Log'!$D714&lt;0, -'Prediction Log'!$P714+'Prediction Log'!$D714, "NA")))</f>
        <v/>
      </c>
      <c r="AC714" s="53" t="str">
        <f>IF(ISBLANK('Prediction Log'!$M714), "",ABS('Prediction Log'!$AB714))</f>
        <v/>
      </c>
      <c r="AD714" s="54" t="str">
        <f>IF(ISBLANK('Prediction Log'!$M714), "",IF('Prediction Log'!$E714&gt;0, 'Prediction Log'!$P714-'Prediction Log'!$E714, IF('Prediction Log'!$E714&lt;0, -'Prediction Log'!$P714+'Prediction Log'!$E714, "NA")))</f>
        <v/>
      </c>
      <c r="AE714" s="54" t="str">
        <f>IF(ISBLANK('Prediction Log'!$M714), "",ABS('Prediction Log'!$AD714))</f>
        <v/>
      </c>
    </row>
    <row r="715" spans="1:31" x14ac:dyDescent="0.45">
      <c r="A715" t="str">
        <f>IF(ISBLANK(Games!$B715), "",Games!A715)</f>
        <v/>
      </c>
      <c r="B715" t="str">
        <f>IF(ISBLANK(Games!$B715), "",Games!B715)</f>
        <v/>
      </c>
      <c r="C715" t="str">
        <f>IF(ISBLANK(Games!$B715), "",Games!C715)</f>
        <v/>
      </c>
      <c r="D715" t="str">
        <f>IF(ISBLANK(Games!$B715), "",Games!D715)</f>
        <v/>
      </c>
      <c r="E715" t="str">
        <f>IF(ISBLANK(Games!$B715), "",Games!E715)</f>
        <v/>
      </c>
      <c r="F715" s="30">
        <f>'Calc - Win Probability'!N715</f>
        <v>0</v>
      </c>
      <c r="G715" s="28">
        <f>Games!H715</f>
        <v>0</v>
      </c>
      <c r="H715" s="64" t="str">
        <f>IF(ISBLANK(Games!B715), "", IF('Prediction Log'!$D715&lt;0, 'Prediction Log'!$B715, 'Prediction Log'!$C715))</f>
        <v/>
      </c>
      <c r="I715" s="60" t="str">
        <f>IF(ISBLANK(Games!$B715), "",Games!F715)</f>
        <v/>
      </c>
      <c r="J715" s="60" t="str">
        <f>IF('Prediction Log'!$F715&gt;0.5, 'Prediction Log'!$B715, IF('Prediction Log'!$F715&lt;0.5, 'Prediction Log'!$C715, "PICK"))</f>
        <v/>
      </c>
      <c r="K715" s="62" t="str">
        <f>IF(ISBLANK(Games!B715), "",IF('Prediction Log'!$J715='Prediction Log'!$B715, 'Prediction Log'!$F715, 1-'Prediction Log'!$F715))</f>
        <v/>
      </c>
      <c r="L715" s="28" t="str">
        <f>IF(ISBLANK(Games!$B715), "",Games!I715)</f>
        <v/>
      </c>
      <c r="P715" s="48" t="str">
        <f>IF(ISBLANK('Prediction Log'!$N715), "",'Prediction Log'!$O715-'Prediction Log'!$N715)</f>
        <v/>
      </c>
      <c r="Q715" s="55" t="str">
        <f>IF(ISBLANK('Prediction Log'!$N715), "",IF('Prediction Log'!$M715&lt;&gt;'Prediction Log'!$H715, "Y", IF(AND('Prediction Log'!$M715='Prediction Log'!$H715, ABS((-1*'Prediction Log'!$P715))&gt;ABS('Prediction Log'!$D715)), "Y", IF('Prediction Log'!$D715='Prediction Log'!$P715, "PUSH", "N"))))</f>
        <v/>
      </c>
      <c r="R715" s="56" t="str">
        <f>IF(ISBLANK('Prediction Log'!$M715), "",IF('Prediction Log'!$P715&lt;'Prediction Log'!$D715, "Y", IF('Prediction Log'!$P715='Prediction Log'!$D715, "PUSH", "N")))</f>
        <v/>
      </c>
      <c r="S715" s="56" t="str">
        <f>IF(ISBLANK('Prediction Log'!$M715), "",IF('Prediction Log'!$P715&lt;'Prediction Log'!$E715, "Y", IF('Prediction Log'!$P715='Prediction Log'!$E715, "PUSH", "N")))</f>
        <v/>
      </c>
      <c r="T715" s="66" t="str">
        <f>IF(ISBLANK('Prediction Log'!$M715), "",IF('Prediction Log'!$J715='Prediction Log'!$M715, "Y", "N"))</f>
        <v/>
      </c>
      <c r="U715" s="57" t="str">
        <f>IF(ISBLANK('Prediction Log'!$M715),"",IF('Prediction Log'!$M715='Prediction Log'!$H715, "Y", "N"))</f>
        <v/>
      </c>
      <c r="V715" s="52" t="str">
        <f>IF(ISBLANK('Prediction Log'!$M715), "",IF('Prediction Log'!$H715&lt;&gt;'Prediction Log'!$M715, "Y",IF(AND('Prediction Log'!$D715&gt;0, 'Prediction Log'!$P715&gt;'Prediction Log'!$D715), "Y", IF(AND('Prediction Log'!$D715&lt;0, 'Prediction Log'!$P715&lt;'Prediction Log'!$D715), "Y", IF('Prediction Log'!$P715='Prediction Log'!$D715, "PUSH", "N")))))</f>
        <v/>
      </c>
      <c r="W715" s="53" t="str">
        <f>IF(ISBLANK('Prediction Log'!$M715), "",IF(AND('Prediction Log'!$U715="Y", 'Prediction Log'!$V715="Y"), "Y", "N"))</f>
        <v/>
      </c>
      <c r="X715" s="54" t="str">
        <f>IF(ISBLANK('Prediction Log'!$M715),"",IF('Prediction Log'!$M715='Prediction Log'!$I715, "Y", "N"))</f>
        <v/>
      </c>
      <c r="Y715" s="54" t="str">
        <f>IF(ISBLANK('Prediction Log'!$M715), "", IF('Prediction Log'!$Z715="N", "N", "Y"))</f>
        <v/>
      </c>
      <c r="Z715" s="54" t="str">
        <f>IF(ISBLANK('Prediction Log'!$M715), "",IF('Prediction Log'!$I715&lt;&gt;'Prediction Log'!$M715, "Y",IF(AND('Prediction Log'!$E715&gt;0, 'Prediction Log'!$P715&gt;'Prediction Log'!$E715), "Y", IF(AND('Prediction Log'!$E715&lt;0, 'Prediction Log'!$P715&lt;'Prediction Log'!$E715), "Y", IF('Prediction Log'!$P715='Prediction Log'!$E715, "PUSH", "N")))))</f>
        <v/>
      </c>
      <c r="AA715" s="54" t="str">
        <f>IF(ISBLANK('Prediction Log'!$M715), "",IF(AND('Prediction Log'!$X715="Y", 'Prediction Log'!$Z715="Y"), "Y", "N"))</f>
        <v/>
      </c>
      <c r="AB715" s="53" t="str">
        <f>IF(ISBLANK('Prediction Log'!$M715), "",IF('Prediction Log'!$D715&gt;0, 'Prediction Log'!$P715-'Prediction Log'!$D715, IF('Prediction Log'!$D715&lt;0, -'Prediction Log'!$P715+'Prediction Log'!$D715, "NA")))</f>
        <v/>
      </c>
      <c r="AC715" s="53" t="str">
        <f>IF(ISBLANK('Prediction Log'!$M715), "",ABS('Prediction Log'!$AB715))</f>
        <v/>
      </c>
      <c r="AD715" s="54" t="str">
        <f>IF(ISBLANK('Prediction Log'!$M715), "",IF('Prediction Log'!$E715&gt;0, 'Prediction Log'!$P715-'Prediction Log'!$E715, IF('Prediction Log'!$E715&lt;0, -'Prediction Log'!$P715+'Prediction Log'!$E715, "NA")))</f>
        <v/>
      </c>
      <c r="AE715" s="54" t="str">
        <f>IF(ISBLANK('Prediction Log'!$M715), "",ABS('Prediction Log'!$AD715))</f>
        <v/>
      </c>
    </row>
    <row r="716" spans="1:31" x14ac:dyDescent="0.45">
      <c r="A716" t="str">
        <f>IF(ISBLANK(Games!$B716), "",Games!A716)</f>
        <v/>
      </c>
      <c r="B716" t="str">
        <f>IF(ISBLANK(Games!$B716), "",Games!B716)</f>
        <v/>
      </c>
      <c r="C716" t="str">
        <f>IF(ISBLANK(Games!$B716), "",Games!C716)</f>
        <v/>
      </c>
      <c r="D716" t="str">
        <f>IF(ISBLANK(Games!$B716), "",Games!D716)</f>
        <v/>
      </c>
      <c r="E716" t="str">
        <f>IF(ISBLANK(Games!$B716), "",Games!E716)</f>
        <v/>
      </c>
      <c r="F716" s="30">
        <f>'Calc - Win Probability'!N716</f>
        <v>0</v>
      </c>
      <c r="G716" s="28">
        <f>Games!H716</f>
        <v>0</v>
      </c>
      <c r="H716" s="64" t="str">
        <f>IF(ISBLANK(Games!B716), "", IF('Prediction Log'!$D716&lt;0, 'Prediction Log'!$B716, 'Prediction Log'!$C716))</f>
        <v/>
      </c>
      <c r="I716" s="60" t="str">
        <f>IF(ISBLANK(Games!$B716), "",Games!F716)</f>
        <v/>
      </c>
      <c r="J716" s="60" t="str">
        <f>IF('Prediction Log'!$F716&gt;0.5, 'Prediction Log'!$B716, IF('Prediction Log'!$F716&lt;0.5, 'Prediction Log'!$C716, "PICK"))</f>
        <v/>
      </c>
      <c r="K716" s="62" t="str">
        <f>IF(ISBLANK(Games!B716), "",IF('Prediction Log'!$J716='Prediction Log'!$B716, 'Prediction Log'!$F716, 1-'Prediction Log'!$F716))</f>
        <v/>
      </c>
      <c r="L716" s="28" t="str">
        <f>IF(ISBLANK(Games!$B716), "",Games!I716)</f>
        <v/>
      </c>
      <c r="P716" s="48" t="str">
        <f>IF(ISBLANK('Prediction Log'!$N716), "",'Prediction Log'!$O716-'Prediction Log'!$N716)</f>
        <v/>
      </c>
      <c r="Q716" s="55" t="str">
        <f>IF(ISBLANK('Prediction Log'!$N716), "",IF('Prediction Log'!$M716&lt;&gt;'Prediction Log'!$H716, "Y", IF(AND('Prediction Log'!$M716='Prediction Log'!$H716, ABS((-1*'Prediction Log'!$P716))&gt;ABS('Prediction Log'!$D716)), "Y", IF('Prediction Log'!$D716='Prediction Log'!$P716, "PUSH", "N"))))</f>
        <v/>
      </c>
      <c r="R716" s="56" t="str">
        <f>IF(ISBLANK('Prediction Log'!$M716), "",IF('Prediction Log'!$P716&lt;'Prediction Log'!$D716, "Y", IF('Prediction Log'!$P716='Prediction Log'!$D716, "PUSH", "N")))</f>
        <v/>
      </c>
      <c r="S716" s="56" t="str">
        <f>IF(ISBLANK('Prediction Log'!$M716), "",IF('Prediction Log'!$P716&lt;'Prediction Log'!$E716, "Y", IF('Prediction Log'!$P716='Prediction Log'!$E716, "PUSH", "N")))</f>
        <v/>
      </c>
      <c r="T716" s="66" t="str">
        <f>IF(ISBLANK('Prediction Log'!$M716), "",IF('Prediction Log'!$J716='Prediction Log'!$M716, "Y", "N"))</f>
        <v/>
      </c>
      <c r="U716" s="57" t="str">
        <f>IF(ISBLANK('Prediction Log'!$M716),"",IF('Prediction Log'!$M716='Prediction Log'!$H716, "Y", "N"))</f>
        <v/>
      </c>
      <c r="V716" s="52" t="str">
        <f>IF(ISBLANK('Prediction Log'!$M716), "",IF('Prediction Log'!$H716&lt;&gt;'Prediction Log'!$M716, "Y",IF(AND('Prediction Log'!$D716&gt;0, 'Prediction Log'!$P716&gt;'Prediction Log'!$D716), "Y", IF(AND('Prediction Log'!$D716&lt;0, 'Prediction Log'!$P716&lt;'Prediction Log'!$D716), "Y", IF('Prediction Log'!$P716='Prediction Log'!$D716, "PUSH", "N")))))</f>
        <v/>
      </c>
      <c r="W716" s="53" t="str">
        <f>IF(ISBLANK('Prediction Log'!$M716), "",IF(AND('Prediction Log'!$U716="Y", 'Prediction Log'!$V716="Y"), "Y", "N"))</f>
        <v/>
      </c>
      <c r="X716" s="54" t="str">
        <f>IF(ISBLANK('Prediction Log'!$M716),"",IF('Prediction Log'!$M716='Prediction Log'!$I716, "Y", "N"))</f>
        <v/>
      </c>
      <c r="Y716" s="54" t="str">
        <f>IF(ISBLANK('Prediction Log'!$M716), "", IF('Prediction Log'!$Z716="N", "N", "Y"))</f>
        <v/>
      </c>
      <c r="Z716" s="54" t="str">
        <f>IF(ISBLANK('Prediction Log'!$M716), "",IF('Prediction Log'!$I716&lt;&gt;'Prediction Log'!$M716, "Y",IF(AND('Prediction Log'!$E716&gt;0, 'Prediction Log'!$P716&gt;'Prediction Log'!$E716), "Y", IF(AND('Prediction Log'!$E716&lt;0, 'Prediction Log'!$P716&lt;'Prediction Log'!$E716), "Y", IF('Prediction Log'!$P716='Prediction Log'!$E716, "PUSH", "N")))))</f>
        <v/>
      </c>
      <c r="AA716" s="54" t="str">
        <f>IF(ISBLANK('Prediction Log'!$M716), "",IF(AND('Prediction Log'!$X716="Y", 'Prediction Log'!$Z716="Y"), "Y", "N"))</f>
        <v/>
      </c>
      <c r="AB716" s="53" t="str">
        <f>IF(ISBLANK('Prediction Log'!$M716), "",IF('Prediction Log'!$D716&gt;0, 'Prediction Log'!$P716-'Prediction Log'!$D716, IF('Prediction Log'!$D716&lt;0, -'Prediction Log'!$P716+'Prediction Log'!$D716, "NA")))</f>
        <v/>
      </c>
      <c r="AC716" s="53" t="str">
        <f>IF(ISBLANK('Prediction Log'!$M716), "",ABS('Prediction Log'!$AB716))</f>
        <v/>
      </c>
      <c r="AD716" s="54" t="str">
        <f>IF(ISBLANK('Prediction Log'!$M716), "",IF('Prediction Log'!$E716&gt;0, 'Prediction Log'!$P716-'Prediction Log'!$E716, IF('Prediction Log'!$E716&lt;0, -'Prediction Log'!$P716+'Prediction Log'!$E716, "NA")))</f>
        <v/>
      </c>
      <c r="AE716" s="54" t="str">
        <f>IF(ISBLANK('Prediction Log'!$M716), "",ABS('Prediction Log'!$AD716))</f>
        <v/>
      </c>
    </row>
    <row r="717" spans="1:31" x14ac:dyDescent="0.45">
      <c r="A717" t="str">
        <f>IF(ISBLANK(Games!$B717), "",Games!A717)</f>
        <v/>
      </c>
      <c r="B717" t="str">
        <f>IF(ISBLANK(Games!$B717), "",Games!B717)</f>
        <v/>
      </c>
      <c r="C717" t="str">
        <f>IF(ISBLANK(Games!$B717), "",Games!C717)</f>
        <v/>
      </c>
      <c r="D717" t="str">
        <f>IF(ISBLANK(Games!$B717), "",Games!D717)</f>
        <v/>
      </c>
      <c r="E717" t="str">
        <f>IF(ISBLANK(Games!$B717), "",Games!E717)</f>
        <v/>
      </c>
      <c r="F717" s="30">
        <f>'Calc - Win Probability'!N717</f>
        <v>0</v>
      </c>
      <c r="G717" s="28">
        <f>Games!H717</f>
        <v>0</v>
      </c>
      <c r="H717" s="64" t="str">
        <f>IF(ISBLANK(Games!B717), "", IF('Prediction Log'!$D717&lt;0, 'Prediction Log'!$B717, 'Prediction Log'!$C717))</f>
        <v/>
      </c>
      <c r="I717" s="60" t="str">
        <f>IF(ISBLANK(Games!$B717), "",Games!F717)</f>
        <v/>
      </c>
      <c r="J717" s="60" t="str">
        <f>IF('Prediction Log'!$F717&gt;0.5, 'Prediction Log'!$B717, IF('Prediction Log'!$F717&lt;0.5, 'Prediction Log'!$C717, "PICK"))</f>
        <v/>
      </c>
      <c r="K717" s="62" t="str">
        <f>IF(ISBLANK(Games!B717), "",IF('Prediction Log'!$J717='Prediction Log'!$B717, 'Prediction Log'!$F717, 1-'Prediction Log'!$F717))</f>
        <v/>
      </c>
      <c r="L717" s="28" t="str">
        <f>IF(ISBLANK(Games!$B717), "",Games!I717)</f>
        <v/>
      </c>
      <c r="P717" s="48" t="str">
        <f>IF(ISBLANK('Prediction Log'!$N717), "",'Prediction Log'!$O717-'Prediction Log'!$N717)</f>
        <v/>
      </c>
      <c r="Q717" s="55" t="str">
        <f>IF(ISBLANK('Prediction Log'!$N717), "",IF('Prediction Log'!$M717&lt;&gt;'Prediction Log'!$H717, "Y", IF(AND('Prediction Log'!$M717='Prediction Log'!$H717, ABS((-1*'Prediction Log'!$P717))&gt;ABS('Prediction Log'!$D717)), "Y", IF('Prediction Log'!$D717='Prediction Log'!$P717, "PUSH", "N"))))</f>
        <v/>
      </c>
      <c r="R717" s="56" t="str">
        <f>IF(ISBLANK('Prediction Log'!$M717), "",IF('Prediction Log'!$P717&lt;'Prediction Log'!$D717, "Y", IF('Prediction Log'!$P717='Prediction Log'!$D717, "PUSH", "N")))</f>
        <v/>
      </c>
      <c r="S717" s="56" t="str">
        <f>IF(ISBLANK('Prediction Log'!$M717), "",IF('Prediction Log'!$P717&lt;'Prediction Log'!$E717, "Y", IF('Prediction Log'!$P717='Prediction Log'!$E717, "PUSH", "N")))</f>
        <v/>
      </c>
      <c r="T717" s="66" t="str">
        <f>IF(ISBLANK('Prediction Log'!$M717), "",IF('Prediction Log'!$J717='Prediction Log'!$M717, "Y", "N"))</f>
        <v/>
      </c>
      <c r="U717" s="57" t="str">
        <f>IF(ISBLANK('Prediction Log'!$M717),"",IF('Prediction Log'!$M717='Prediction Log'!$H717, "Y", "N"))</f>
        <v/>
      </c>
      <c r="V717" s="52" t="str">
        <f>IF(ISBLANK('Prediction Log'!$M717), "",IF('Prediction Log'!$H717&lt;&gt;'Prediction Log'!$M717, "Y",IF(AND('Prediction Log'!$D717&gt;0, 'Prediction Log'!$P717&gt;'Prediction Log'!$D717), "Y", IF(AND('Prediction Log'!$D717&lt;0, 'Prediction Log'!$P717&lt;'Prediction Log'!$D717), "Y", IF('Prediction Log'!$P717='Prediction Log'!$D717, "PUSH", "N")))))</f>
        <v/>
      </c>
      <c r="W717" s="53" t="str">
        <f>IF(ISBLANK('Prediction Log'!$M717), "",IF(AND('Prediction Log'!$U717="Y", 'Prediction Log'!$V717="Y"), "Y", "N"))</f>
        <v/>
      </c>
      <c r="X717" s="54" t="str">
        <f>IF(ISBLANK('Prediction Log'!$M717),"",IF('Prediction Log'!$M717='Prediction Log'!$I717, "Y", "N"))</f>
        <v/>
      </c>
      <c r="Y717" s="54" t="str">
        <f>IF(ISBLANK('Prediction Log'!$M717), "", IF('Prediction Log'!$Z717="N", "N", "Y"))</f>
        <v/>
      </c>
      <c r="Z717" s="54" t="str">
        <f>IF(ISBLANK('Prediction Log'!$M717), "",IF('Prediction Log'!$I717&lt;&gt;'Prediction Log'!$M717, "Y",IF(AND('Prediction Log'!$E717&gt;0, 'Prediction Log'!$P717&gt;'Prediction Log'!$E717), "Y", IF(AND('Prediction Log'!$E717&lt;0, 'Prediction Log'!$P717&lt;'Prediction Log'!$E717), "Y", IF('Prediction Log'!$P717='Prediction Log'!$E717, "PUSH", "N")))))</f>
        <v/>
      </c>
      <c r="AA717" s="54" t="str">
        <f>IF(ISBLANK('Prediction Log'!$M717), "",IF(AND('Prediction Log'!$X717="Y", 'Prediction Log'!$Z717="Y"), "Y", "N"))</f>
        <v/>
      </c>
      <c r="AB717" s="53" t="str">
        <f>IF(ISBLANK('Prediction Log'!$M717), "",IF('Prediction Log'!$D717&gt;0, 'Prediction Log'!$P717-'Prediction Log'!$D717, IF('Prediction Log'!$D717&lt;0, -'Prediction Log'!$P717+'Prediction Log'!$D717, "NA")))</f>
        <v/>
      </c>
      <c r="AC717" s="53" t="str">
        <f>IF(ISBLANK('Prediction Log'!$M717), "",ABS('Prediction Log'!$AB717))</f>
        <v/>
      </c>
      <c r="AD717" s="54" t="str">
        <f>IF(ISBLANK('Prediction Log'!$M717), "",IF('Prediction Log'!$E717&gt;0, 'Prediction Log'!$P717-'Prediction Log'!$E717, IF('Prediction Log'!$E717&lt;0, -'Prediction Log'!$P717+'Prediction Log'!$E717, "NA")))</f>
        <v/>
      </c>
      <c r="AE717" s="54" t="str">
        <f>IF(ISBLANK('Prediction Log'!$M717), "",ABS('Prediction Log'!$AD717))</f>
        <v/>
      </c>
    </row>
    <row r="718" spans="1:31" x14ac:dyDescent="0.45">
      <c r="A718" t="str">
        <f>IF(ISBLANK(Games!$B718), "",Games!A718)</f>
        <v/>
      </c>
      <c r="B718" t="str">
        <f>IF(ISBLANK(Games!$B718), "",Games!B718)</f>
        <v/>
      </c>
      <c r="C718" t="str">
        <f>IF(ISBLANK(Games!$B718), "",Games!C718)</f>
        <v/>
      </c>
      <c r="D718" t="str">
        <f>IF(ISBLANK(Games!$B718), "",Games!D718)</f>
        <v/>
      </c>
      <c r="E718" t="str">
        <f>IF(ISBLANK(Games!$B718), "",Games!E718)</f>
        <v/>
      </c>
      <c r="F718" s="30">
        <f>'Calc - Win Probability'!N718</f>
        <v>0</v>
      </c>
      <c r="G718" s="28">
        <f>Games!H718</f>
        <v>0</v>
      </c>
      <c r="H718" s="64" t="str">
        <f>IF(ISBLANK(Games!B718), "", IF('Prediction Log'!$D718&lt;0, 'Prediction Log'!$B718, 'Prediction Log'!$C718))</f>
        <v/>
      </c>
      <c r="I718" s="60" t="str">
        <f>IF(ISBLANK(Games!$B718), "",Games!F718)</f>
        <v/>
      </c>
      <c r="J718" s="60" t="str">
        <f>IF('Prediction Log'!$F718&gt;0.5, 'Prediction Log'!$B718, IF('Prediction Log'!$F718&lt;0.5, 'Prediction Log'!$C718, "PICK"))</f>
        <v/>
      </c>
      <c r="K718" s="62" t="str">
        <f>IF(ISBLANK(Games!B718), "",IF('Prediction Log'!$J718='Prediction Log'!$B718, 'Prediction Log'!$F718, 1-'Prediction Log'!$F718))</f>
        <v/>
      </c>
      <c r="L718" s="28" t="str">
        <f>IF(ISBLANK(Games!$B718), "",Games!I718)</f>
        <v/>
      </c>
      <c r="P718" s="48" t="str">
        <f>IF(ISBLANK('Prediction Log'!$N718), "",'Prediction Log'!$O718-'Prediction Log'!$N718)</f>
        <v/>
      </c>
      <c r="Q718" s="55" t="str">
        <f>IF(ISBLANK('Prediction Log'!$N718), "",IF('Prediction Log'!$M718&lt;&gt;'Prediction Log'!$H718, "Y", IF(AND('Prediction Log'!$M718='Prediction Log'!$H718, ABS((-1*'Prediction Log'!$P718))&gt;ABS('Prediction Log'!$D718)), "Y", IF('Prediction Log'!$D718='Prediction Log'!$P718, "PUSH", "N"))))</f>
        <v/>
      </c>
      <c r="R718" s="56" t="str">
        <f>IF(ISBLANK('Prediction Log'!$M718), "",IF('Prediction Log'!$P718&lt;'Prediction Log'!$D718, "Y", IF('Prediction Log'!$P718='Prediction Log'!$D718, "PUSH", "N")))</f>
        <v/>
      </c>
      <c r="S718" s="56" t="str">
        <f>IF(ISBLANK('Prediction Log'!$M718), "",IF('Prediction Log'!$P718&lt;'Prediction Log'!$E718, "Y", IF('Prediction Log'!$P718='Prediction Log'!$E718, "PUSH", "N")))</f>
        <v/>
      </c>
      <c r="T718" s="66" t="str">
        <f>IF(ISBLANK('Prediction Log'!$M718), "",IF('Prediction Log'!$J718='Prediction Log'!$M718, "Y", "N"))</f>
        <v/>
      </c>
      <c r="U718" s="57" t="str">
        <f>IF(ISBLANK('Prediction Log'!$M718),"",IF('Prediction Log'!$M718='Prediction Log'!$H718, "Y", "N"))</f>
        <v/>
      </c>
      <c r="V718" s="52" t="str">
        <f>IF(ISBLANK('Prediction Log'!$M718), "",IF('Prediction Log'!$H718&lt;&gt;'Prediction Log'!$M718, "Y",IF(AND('Prediction Log'!$D718&gt;0, 'Prediction Log'!$P718&gt;'Prediction Log'!$D718), "Y", IF(AND('Prediction Log'!$D718&lt;0, 'Prediction Log'!$P718&lt;'Prediction Log'!$D718), "Y", IF('Prediction Log'!$P718='Prediction Log'!$D718, "PUSH", "N")))))</f>
        <v/>
      </c>
      <c r="W718" s="53" t="str">
        <f>IF(ISBLANK('Prediction Log'!$M718), "",IF(AND('Prediction Log'!$U718="Y", 'Prediction Log'!$V718="Y"), "Y", "N"))</f>
        <v/>
      </c>
      <c r="X718" s="54" t="str">
        <f>IF(ISBLANK('Prediction Log'!$M718),"",IF('Prediction Log'!$M718='Prediction Log'!$I718, "Y", "N"))</f>
        <v/>
      </c>
      <c r="Y718" s="54" t="str">
        <f>IF(ISBLANK('Prediction Log'!$M718), "", IF('Prediction Log'!$Z718="N", "N", "Y"))</f>
        <v/>
      </c>
      <c r="Z718" s="54" t="str">
        <f>IF(ISBLANK('Prediction Log'!$M718), "",IF('Prediction Log'!$I718&lt;&gt;'Prediction Log'!$M718, "Y",IF(AND('Prediction Log'!$E718&gt;0, 'Prediction Log'!$P718&gt;'Prediction Log'!$E718), "Y", IF(AND('Prediction Log'!$E718&lt;0, 'Prediction Log'!$P718&lt;'Prediction Log'!$E718), "Y", IF('Prediction Log'!$P718='Prediction Log'!$E718, "PUSH", "N")))))</f>
        <v/>
      </c>
      <c r="AA718" s="54" t="str">
        <f>IF(ISBLANK('Prediction Log'!$M718), "",IF(AND('Prediction Log'!$X718="Y", 'Prediction Log'!$Z718="Y"), "Y", "N"))</f>
        <v/>
      </c>
      <c r="AB718" s="53" t="str">
        <f>IF(ISBLANK('Prediction Log'!$M718), "",IF('Prediction Log'!$D718&gt;0, 'Prediction Log'!$P718-'Prediction Log'!$D718, IF('Prediction Log'!$D718&lt;0, -'Prediction Log'!$P718+'Prediction Log'!$D718, "NA")))</f>
        <v/>
      </c>
      <c r="AC718" s="53" t="str">
        <f>IF(ISBLANK('Prediction Log'!$M718), "",ABS('Prediction Log'!$AB718))</f>
        <v/>
      </c>
      <c r="AD718" s="54" t="str">
        <f>IF(ISBLANK('Prediction Log'!$M718), "",IF('Prediction Log'!$E718&gt;0, 'Prediction Log'!$P718-'Prediction Log'!$E718, IF('Prediction Log'!$E718&lt;0, -'Prediction Log'!$P718+'Prediction Log'!$E718, "NA")))</f>
        <v/>
      </c>
      <c r="AE718" s="54" t="str">
        <f>IF(ISBLANK('Prediction Log'!$M718), "",ABS('Prediction Log'!$AD718))</f>
        <v/>
      </c>
    </row>
    <row r="719" spans="1:31" x14ac:dyDescent="0.45">
      <c r="A719" t="str">
        <f>IF(ISBLANK(Games!$B719), "",Games!A719)</f>
        <v/>
      </c>
      <c r="B719" t="str">
        <f>IF(ISBLANK(Games!$B719), "",Games!B719)</f>
        <v/>
      </c>
      <c r="C719" t="str">
        <f>IF(ISBLANK(Games!$B719), "",Games!C719)</f>
        <v/>
      </c>
      <c r="D719" t="str">
        <f>IF(ISBLANK(Games!$B719), "",Games!D719)</f>
        <v/>
      </c>
      <c r="E719" t="str">
        <f>IF(ISBLANK(Games!$B719), "",Games!E719)</f>
        <v/>
      </c>
      <c r="F719" s="30">
        <f>'Calc - Win Probability'!N719</f>
        <v>0</v>
      </c>
      <c r="G719" s="28">
        <f>Games!H719</f>
        <v>0</v>
      </c>
      <c r="H719" s="64" t="str">
        <f>IF(ISBLANK(Games!B719), "", IF('Prediction Log'!$D719&lt;0, 'Prediction Log'!$B719, 'Prediction Log'!$C719))</f>
        <v/>
      </c>
      <c r="I719" s="60" t="str">
        <f>IF(ISBLANK(Games!$B719), "",Games!F719)</f>
        <v/>
      </c>
      <c r="J719" s="60" t="str">
        <f>IF('Prediction Log'!$F719&gt;0.5, 'Prediction Log'!$B719, IF('Prediction Log'!$F719&lt;0.5, 'Prediction Log'!$C719, "PICK"))</f>
        <v/>
      </c>
      <c r="K719" s="62" t="str">
        <f>IF(ISBLANK(Games!B719), "",IF('Prediction Log'!$J719='Prediction Log'!$B719, 'Prediction Log'!$F719, 1-'Prediction Log'!$F719))</f>
        <v/>
      </c>
      <c r="L719" s="28" t="str">
        <f>IF(ISBLANK(Games!$B719), "",Games!I719)</f>
        <v/>
      </c>
      <c r="P719" s="48" t="str">
        <f>IF(ISBLANK('Prediction Log'!$N719), "",'Prediction Log'!$O719-'Prediction Log'!$N719)</f>
        <v/>
      </c>
      <c r="Q719" s="55" t="str">
        <f>IF(ISBLANK('Prediction Log'!$N719), "",IF('Prediction Log'!$M719&lt;&gt;'Prediction Log'!$H719, "Y", IF(AND('Prediction Log'!$M719='Prediction Log'!$H719, ABS((-1*'Prediction Log'!$P719))&gt;ABS('Prediction Log'!$D719)), "Y", IF('Prediction Log'!$D719='Prediction Log'!$P719, "PUSH", "N"))))</f>
        <v/>
      </c>
      <c r="R719" s="56" t="str">
        <f>IF(ISBLANK('Prediction Log'!$M719), "",IF('Prediction Log'!$P719&lt;'Prediction Log'!$D719, "Y", IF('Prediction Log'!$P719='Prediction Log'!$D719, "PUSH", "N")))</f>
        <v/>
      </c>
      <c r="S719" s="56" t="str">
        <f>IF(ISBLANK('Prediction Log'!$M719), "",IF('Prediction Log'!$P719&lt;'Prediction Log'!$E719, "Y", IF('Prediction Log'!$P719='Prediction Log'!$E719, "PUSH", "N")))</f>
        <v/>
      </c>
      <c r="T719" s="66" t="str">
        <f>IF(ISBLANK('Prediction Log'!$M719), "",IF('Prediction Log'!$J719='Prediction Log'!$M719, "Y", "N"))</f>
        <v/>
      </c>
      <c r="U719" s="57" t="str">
        <f>IF(ISBLANK('Prediction Log'!$M719),"",IF('Prediction Log'!$M719='Prediction Log'!$H719, "Y", "N"))</f>
        <v/>
      </c>
      <c r="V719" s="52" t="str">
        <f>IF(ISBLANK('Prediction Log'!$M719), "",IF('Prediction Log'!$H719&lt;&gt;'Prediction Log'!$M719, "Y",IF(AND('Prediction Log'!$D719&gt;0, 'Prediction Log'!$P719&gt;'Prediction Log'!$D719), "Y", IF(AND('Prediction Log'!$D719&lt;0, 'Prediction Log'!$P719&lt;'Prediction Log'!$D719), "Y", IF('Prediction Log'!$P719='Prediction Log'!$D719, "PUSH", "N")))))</f>
        <v/>
      </c>
      <c r="W719" s="53" t="str">
        <f>IF(ISBLANK('Prediction Log'!$M719), "",IF(AND('Prediction Log'!$U719="Y", 'Prediction Log'!$V719="Y"), "Y", "N"))</f>
        <v/>
      </c>
      <c r="X719" s="54" t="str">
        <f>IF(ISBLANK('Prediction Log'!$M719),"",IF('Prediction Log'!$M719='Prediction Log'!$I719, "Y", "N"))</f>
        <v/>
      </c>
      <c r="Y719" s="54" t="str">
        <f>IF(ISBLANK('Prediction Log'!$M719), "", IF('Prediction Log'!$Z719="N", "N", "Y"))</f>
        <v/>
      </c>
      <c r="Z719" s="54" t="str">
        <f>IF(ISBLANK('Prediction Log'!$M719), "",IF('Prediction Log'!$I719&lt;&gt;'Prediction Log'!$M719, "Y",IF(AND('Prediction Log'!$E719&gt;0, 'Prediction Log'!$P719&gt;'Prediction Log'!$E719), "Y", IF(AND('Prediction Log'!$E719&lt;0, 'Prediction Log'!$P719&lt;'Prediction Log'!$E719), "Y", IF('Prediction Log'!$P719='Prediction Log'!$E719, "PUSH", "N")))))</f>
        <v/>
      </c>
      <c r="AA719" s="54" t="str">
        <f>IF(ISBLANK('Prediction Log'!$M719), "",IF(AND('Prediction Log'!$X719="Y", 'Prediction Log'!$Z719="Y"), "Y", "N"))</f>
        <v/>
      </c>
      <c r="AB719" s="53" t="str">
        <f>IF(ISBLANK('Prediction Log'!$M719), "",IF('Prediction Log'!$D719&gt;0, 'Prediction Log'!$P719-'Prediction Log'!$D719, IF('Prediction Log'!$D719&lt;0, -'Prediction Log'!$P719+'Prediction Log'!$D719, "NA")))</f>
        <v/>
      </c>
      <c r="AC719" s="53" t="str">
        <f>IF(ISBLANK('Prediction Log'!$M719), "",ABS('Prediction Log'!$AB719))</f>
        <v/>
      </c>
      <c r="AD719" s="54" t="str">
        <f>IF(ISBLANK('Prediction Log'!$M719), "",IF('Prediction Log'!$E719&gt;0, 'Prediction Log'!$P719-'Prediction Log'!$E719, IF('Prediction Log'!$E719&lt;0, -'Prediction Log'!$P719+'Prediction Log'!$E719, "NA")))</f>
        <v/>
      </c>
      <c r="AE719" s="54" t="str">
        <f>IF(ISBLANK('Prediction Log'!$M719), "",ABS('Prediction Log'!$AD719))</f>
        <v/>
      </c>
    </row>
    <row r="720" spans="1:31" x14ac:dyDescent="0.45">
      <c r="A720" t="str">
        <f>IF(ISBLANK(Games!$B720), "",Games!A720)</f>
        <v/>
      </c>
      <c r="B720" t="str">
        <f>IF(ISBLANK(Games!$B720), "",Games!B720)</f>
        <v/>
      </c>
      <c r="C720" t="str">
        <f>IF(ISBLANK(Games!$B720), "",Games!C720)</f>
        <v/>
      </c>
      <c r="D720" t="str">
        <f>IF(ISBLANK(Games!$B720), "",Games!D720)</f>
        <v/>
      </c>
      <c r="E720" t="str">
        <f>IF(ISBLANK(Games!$B720), "",Games!E720)</f>
        <v/>
      </c>
      <c r="F720" s="30">
        <f>'Calc - Win Probability'!N720</f>
        <v>0</v>
      </c>
      <c r="G720" s="28">
        <f>Games!H720</f>
        <v>0</v>
      </c>
      <c r="H720" s="64" t="str">
        <f>IF(ISBLANK(Games!B720), "", IF('Prediction Log'!$D720&lt;0, 'Prediction Log'!$B720, 'Prediction Log'!$C720))</f>
        <v/>
      </c>
      <c r="I720" s="60" t="str">
        <f>IF(ISBLANK(Games!$B720), "",Games!F720)</f>
        <v/>
      </c>
      <c r="J720" s="60" t="str">
        <f>IF('Prediction Log'!$F720&gt;0.5, 'Prediction Log'!$B720, IF('Prediction Log'!$F720&lt;0.5, 'Prediction Log'!$C720, "PICK"))</f>
        <v/>
      </c>
      <c r="K720" s="62" t="str">
        <f>IF(ISBLANK(Games!B720), "",IF('Prediction Log'!$J720='Prediction Log'!$B720, 'Prediction Log'!$F720, 1-'Prediction Log'!$F720))</f>
        <v/>
      </c>
      <c r="L720" s="28" t="str">
        <f>IF(ISBLANK(Games!$B720), "",Games!I720)</f>
        <v/>
      </c>
      <c r="P720" s="48" t="str">
        <f>IF(ISBLANK('Prediction Log'!$N720), "",'Prediction Log'!$O720-'Prediction Log'!$N720)</f>
        <v/>
      </c>
      <c r="Q720" s="55" t="str">
        <f>IF(ISBLANK('Prediction Log'!$N720), "",IF('Prediction Log'!$M720&lt;&gt;'Prediction Log'!$H720, "Y", IF(AND('Prediction Log'!$M720='Prediction Log'!$H720, ABS((-1*'Prediction Log'!$P720))&gt;ABS('Prediction Log'!$D720)), "Y", IF('Prediction Log'!$D720='Prediction Log'!$P720, "PUSH", "N"))))</f>
        <v/>
      </c>
      <c r="R720" s="56" t="str">
        <f>IF(ISBLANK('Prediction Log'!$M720), "",IF('Prediction Log'!$P720&lt;'Prediction Log'!$D720, "Y", IF('Prediction Log'!$P720='Prediction Log'!$D720, "PUSH", "N")))</f>
        <v/>
      </c>
      <c r="S720" s="56" t="str">
        <f>IF(ISBLANK('Prediction Log'!$M720), "",IF('Prediction Log'!$P720&lt;'Prediction Log'!$E720, "Y", IF('Prediction Log'!$P720='Prediction Log'!$E720, "PUSH", "N")))</f>
        <v/>
      </c>
      <c r="T720" s="66" t="str">
        <f>IF(ISBLANK('Prediction Log'!$M720), "",IF('Prediction Log'!$J720='Prediction Log'!$M720, "Y", "N"))</f>
        <v/>
      </c>
      <c r="U720" s="57" t="str">
        <f>IF(ISBLANK('Prediction Log'!$M720),"",IF('Prediction Log'!$M720='Prediction Log'!$H720, "Y", "N"))</f>
        <v/>
      </c>
      <c r="V720" s="52" t="str">
        <f>IF(ISBLANK('Prediction Log'!$M720), "",IF('Prediction Log'!$H720&lt;&gt;'Prediction Log'!$M720, "Y",IF(AND('Prediction Log'!$D720&gt;0, 'Prediction Log'!$P720&gt;'Prediction Log'!$D720), "Y", IF(AND('Prediction Log'!$D720&lt;0, 'Prediction Log'!$P720&lt;'Prediction Log'!$D720), "Y", IF('Prediction Log'!$P720='Prediction Log'!$D720, "PUSH", "N")))))</f>
        <v/>
      </c>
      <c r="W720" s="53" t="str">
        <f>IF(ISBLANK('Prediction Log'!$M720), "",IF(AND('Prediction Log'!$U720="Y", 'Prediction Log'!$V720="Y"), "Y", "N"))</f>
        <v/>
      </c>
      <c r="X720" s="54" t="str">
        <f>IF(ISBLANK('Prediction Log'!$M720),"",IF('Prediction Log'!$M720='Prediction Log'!$I720, "Y", "N"))</f>
        <v/>
      </c>
      <c r="Y720" s="54" t="str">
        <f>IF(ISBLANK('Prediction Log'!$M720), "", IF('Prediction Log'!$Z720="N", "N", "Y"))</f>
        <v/>
      </c>
      <c r="Z720" s="54" t="str">
        <f>IF(ISBLANK('Prediction Log'!$M720), "",IF('Prediction Log'!$I720&lt;&gt;'Prediction Log'!$M720, "Y",IF(AND('Prediction Log'!$E720&gt;0, 'Prediction Log'!$P720&gt;'Prediction Log'!$E720), "Y", IF(AND('Prediction Log'!$E720&lt;0, 'Prediction Log'!$P720&lt;'Prediction Log'!$E720), "Y", IF('Prediction Log'!$P720='Prediction Log'!$E720, "PUSH", "N")))))</f>
        <v/>
      </c>
      <c r="AA720" s="54" t="str">
        <f>IF(ISBLANK('Prediction Log'!$M720), "",IF(AND('Prediction Log'!$X720="Y", 'Prediction Log'!$Z720="Y"), "Y", "N"))</f>
        <v/>
      </c>
      <c r="AB720" s="53" t="str">
        <f>IF(ISBLANK('Prediction Log'!$M720), "",IF('Prediction Log'!$D720&gt;0, 'Prediction Log'!$P720-'Prediction Log'!$D720, IF('Prediction Log'!$D720&lt;0, -'Prediction Log'!$P720+'Prediction Log'!$D720, "NA")))</f>
        <v/>
      </c>
      <c r="AC720" s="53" t="str">
        <f>IF(ISBLANK('Prediction Log'!$M720), "",ABS('Prediction Log'!$AB720))</f>
        <v/>
      </c>
      <c r="AD720" s="54" t="str">
        <f>IF(ISBLANK('Prediction Log'!$M720), "",IF('Prediction Log'!$E720&gt;0, 'Prediction Log'!$P720-'Prediction Log'!$E720, IF('Prediction Log'!$E720&lt;0, -'Prediction Log'!$P720+'Prediction Log'!$E720, "NA")))</f>
        <v/>
      </c>
      <c r="AE720" s="54" t="str">
        <f>IF(ISBLANK('Prediction Log'!$M720), "",ABS('Prediction Log'!$AD720))</f>
        <v/>
      </c>
    </row>
    <row r="721" spans="1:31" x14ac:dyDescent="0.45">
      <c r="A721" t="str">
        <f>IF(ISBLANK(Games!$B721), "",Games!A721)</f>
        <v/>
      </c>
      <c r="B721" t="str">
        <f>IF(ISBLANK(Games!$B721), "",Games!B721)</f>
        <v/>
      </c>
      <c r="C721" t="str">
        <f>IF(ISBLANK(Games!$B721), "",Games!C721)</f>
        <v/>
      </c>
      <c r="D721" t="str">
        <f>IF(ISBLANK(Games!$B721), "",Games!D721)</f>
        <v/>
      </c>
      <c r="E721" t="str">
        <f>IF(ISBLANK(Games!$B721), "",Games!E721)</f>
        <v/>
      </c>
      <c r="F721" s="30">
        <f>'Calc - Win Probability'!N721</f>
        <v>0</v>
      </c>
      <c r="G721" s="28">
        <f>Games!H721</f>
        <v>0</v>
      </c>
      <c r="H721" s="64" t="str">
        <f>IF(ISBLANK(Games!B721), "", IF('Prediction Log'!$D721&lt;0, 'Prediction Log'!$B721, 'Prediction Log'!$C721))</f>
        <v/>
      </c>
      <c r="I721" s="60" t="str">
        <f>IF(ISBLANK(Games!$B721), "",Games!F721)</f>
        <v/>
      </c>
      <c r="J721" s="60" t="str">
        <f>IF('Prediction Log'!$F721&gt;0.5, 'Prediction Log'!$B721, IF('Prediction Log'!$F721&lt;0.5, 'Prediction Log'!$C721, "PICK"))</f>
        <v/>
      </c>
      <c r="K721" s="62" t="str">
        <f>IF(ISBLANK(Games!B721), "",IF('Prediction Log'!$J721='Prediction Log'!$B721, 'Prediction Log'!$F721, 1-'Prediction Log'!$F721))</f>
        <v/>
      </c>
      <c r="L721" s="28" t="str">
        <f>IF(ISBLANK(Games!$B721), "",Games!I721)</f>
        <v/>
      </c>
      <c r="P721" s="48" t="str">
        <f>IF(ISBLANK('Prediction Log'!$N721), "",'Prediction Log'!$O721-'Prediction Log'!$N721)</f>
        <v/>
      </c>
      <c r="Q721" s="55" t="str">
        <f>IF(ISBLANK('Prediction Log'!$N721), "",IF('Prediction Log'!$M721&lt;&gt;'Prediction Log'!$H721, "Y", IF(AND('Prediction Log'!$M721='Prediction Log'!$H721, ABS((-1*'Prediction Log'!$P721))&gt;ABS('Prediction Log'!$D721)), "Y", IF('Prediction Log'!$D721='Prediction Log'!$P721, "PUSH", "N"))))</f>
        <v/>
      </c>
      <c r="R721" s="56" t="str">
        <f>IF(ISBLANK('Prediction Log'!$M721), "",IF('Prediction Log'!$P721&lt;'Prediction Log'!$D721, "Y", IF('Prediction Log'!$P721='Prediction Log'!$D721, "PUSH", "N")))</f>
        <v/>
      </c>
      <c r="S721" s="56" t="str">
        <f>IF(ISBLANK('Prediction Log'!$M721), "",IF('Prediction Log'!$P721&lt;'Prediction Log'!$E721, "Y", IF('Prediction Log'!$P721='Prediction Log'!$E721, "PUSH", "N")))</f>
        <v/>
      </c>
      <c r="T721" s="66" t="str">
        <f>IF(ISBLANK('Prediction Log'!$M721), "",IF('Prediction Log'!$J721='Prediction Log'!$M721, "Y", "N"))</f>
        <v/>
      </c>
      <c r="U721" s="57" t="str">
        <f>IF(ISBLANK('Prediction Log'!$M721),"",IF('Prediction Log'!$M721='Prediction Log'!$H721, "Y", "N"))</f>
        <v/>
      </c>
      <c r="V721" s="52" t="str">
        <f>IF(ISBLANK('Prediction Log'!$M721), "",IF('Prediction Log'!$H721&lt;&gt;'Prediction Log'!$M721, "Y",IF(AND('Prediction Log'!$D721&gt;0, 'Prediction Log'!$P721&gt;'Prediction Log'!$D721), "Y", IF(AND('Prediction Log'!$D721&lt;0, 'Prediction Log'!$P721&lt;'Prediction Log'!$D721), "Y", IF('Prediction Log'!$P721='Prediction Log'!$D721, "PUSH", "N")))))</f>
        <v/>
      </c>
      <c r="W721" s="53" t="str">
        <f>IF(ISBLANK('Prediction Log'!$M721), "",IF(AND('Prediction Log'!$U721="Y", 'Prediction Log'!$V721="Y"), "Y", "N"))</f>
        <v/>
      </c>
      <c r="X721" s="54" t="str">
        <f>IF(ISBLANK('Prediction Log'!$M721),"",IF('Prediction Log'!$M721='Prediction Log'!$I721, "Y", "N"))</f>
        <v/>
      </c>
      <c r="Y721" s="54" t="str">
        <f>IF(ISBLANK('Prediction Log'!$M721), "", IF('Prediction Log'!$Z721="N", "N", "Y"))</f>
        <v/>
      </c>
      <c r="Z721" s="54" t="str">
        <f>IF(ISBLANK('Prediction Log'!$M721), "",IF('Prediction Log'!$I721&lt;&gt;'Prediction Log'!$M721, "Y",IF(AND('Prediction Log'!$E721&gt;0, 'Prediction Log'!$P721&gt;'Prediction Log'!$E721), "Y", IF(AND('Prediction Log'!$E721&lt;0, 'Prediction Log'!$P721&lt;'Prediction Log'!$E721), "Y", IF('Prediction Log'!$P721='Prediction Log'!$E721, "PUSH", "N")))))</f>
        <v/>
      </c>
      <c r="AA721" s="54" t="str">
        <f>IF(ISBLANK('Prediction Log'!$M721), "",IF(AND('Prediction Log'!$X721="Y", 'Prediction Log'!$Z721="Y"), "Y", "N"))</f>
        <v/>
      </c>
      <c r="AB721" s="53" t="str">
        <f>IF(ISBLANK('Prediction Log'!$M721), "",IF('Prediction Log'!$D721&gt;0, 'Prediction Log'!$P721-'Prediction Log'!$D721, IF('Prediction Log'!$D721&lt;0, -'Prediction Log'!$P721+'Prediction Log'!$D721, "NA")))</f>
        <v/>
      </c>
      <c r="AC721" s="53" t="str">
        <f>IF(ISBLANK('Prediction Log'!$M721), "",ABS('Prediction Log'!$AB721))</f>
        <v/>
      </c>
      <c r="AD721" s="54" t="str">
        <f>IF(ISBLANK('Prediction Log'!$M721), "",IF('Prediction Log'!$E721&gt;0, 'Prediction Log'!$P721-'Prediction Log'!$E721, IF('Prediction Log'!$E721&lt;0, -'Prediction Log'!$P721+'Prediction Log'!$E721, "NA")))</f>
        <v/>
      </c>
      <c r="AE721" s="54" t="str">
        <f>IF(ISBLANK('Prediction Log'!$M721), "",ABS('Prediction Log'!$AD721))</f>
        <v/>
      </c>
    </row>
    <row r="722" spans="1:31" x14ac:dyDescent="0.45">
      <c r="A722" t="str">
        <f>IF(ISBLANK(Games!$B722), "",Games!A722)</f>
        <v/>
      </c>
      <c r="B722" t="str">
        <f>IF(ISBLANK(Games!$B722), "",Games!B722)</f>
        <v/>
      </c>
      <c r="C722" t="str">
        <f>IF(ISBLANK(Games!$B722), "",Games!C722)</f>
        <v/>
      </c>
      <c r="D722" t="str">
        <f>IF(ISBLANK(Games!$B722), "",Games!D722)</f>
        <v/>
      </c>
      <c r="E722" t="str">
        <f>IF(ISBLANK(Games!$B722), "",Games!E722)</f>
        <v/>
      </c>
      <c r="F722" s="30">
        <f>'Calc - Win Probability'!N722</f>
        <v>0</v>
      </c>
      <c r="G722" s="28">
        <f>Games!H722</f>
        <v>0</v>
      </c>
      <c r="H722" s="64" t="str">
        <f>IF(ISBLANK(Games!B722), "", IF('Prediction Log'!$D722&lt;0, 'Prediction Log'!$B722, 'Prediction Log'!$C722))</f>
        <v/>
      </c>
      <c r="I722" s="60" t="str">
        <f>IF(ISBLANK(Games!$B722), "",Games!F722)</f>
        <v/>
      </c>
      <c r="J722" s="60" t="str">
        <f>IF('Prediction Log'!$F722&gt;0.5, 'Prediction Log'!$B722, IF('Prediction Log'!$F722&lt;0.5, 'Prediction Log'!$C722, "PICK"))</f>
        <v/>
      </c>
      <c r="K722" s="62" t="str">
        <f>IF(ISBLANK(Games!B722), "",IF('Prediction Log'!$J722='Prediction Log'!$B722, 'Prediction Log'!$F722, 1-'Prediction Log'!$F722))</f>
        <v/>
      </c>
      <c r="L722" s="28" t="str">
        <f>IF(ISBLANK(Games!$B722), "",Games!I722)</f>
        <v/>
      </c>
      <c r="P722" s="48" t="str">
        <f>IF(ISBLANK('Prediction Log'!$N722), "",'Prediction Log'!$O722-'Prediction Log'!$N722)</f>
        <v/>
      </c>
      <c r="Q722" s="55" t="str">
        <f>IF(ISBLANK('Prediction Log'!$N722), "",IF('Prediction Log'!$M722&lt;&gt;'Prediction Log'!$H722, "Y", IF(AND('Prediction Log'!$M722='Prediction Log'!$H722, ABS((-1*'Prediction Log'!$P722))&gt;ABS('Prediction Log'!$D722)), "Y", IF('Prediction Log'!$D722='Prediction Log'!$P722, "PUSH", "N"))))</f>
        <v/>
      </c>
      <c r="R722" s="56" t="str">
        <f>IF(ISBLANK('Prediction Log'!$M722), "",IF('Prediction Log'!$P722&lt;'Prediction Log'!$D722, "Y", IF('Prediction Log'!$P722='Prediction Log'!$D722, "PUSH", "N")))</f>
        <v/>
      </c>
      <c r="S722" s="56" t="str">
        <f>IF(ISBLANK('Prediction Log'!$M722), "",IF('Prediction Log'!$P722&lt;'Prediction Log'!$E722, "Y", IF('Prediction Log'!$P722='Prediction Log'!$E722, "PUSH", "N")))</f>
        <v/>
      </c>
      <c r="T722" s="66" t="str">
        <f>IF(ISBLANK('Prediction Log'!$M722), "",IF('Prediction Log'!$J722='Prediction Log'!$M722, "Y", "N"))</f>
        <v/>
      </c>
      <c r="U722" s="57" t="str">
        <f>IF(ISBLANK('Prediction Log'!$M722),"",IF('Prediction Log'!$M722='Prediction Log'!$H722, "Y", "N"))</f>
        <v/>
      </c>
      <c r="V722" s="52" t="str">
        <f>IF(ISBLANK('Prediction Log'!$M722), "",IF('Prediction Log'!$H722&lt;&gt;'Prediction Log'!$M722, "Y",IF(AND('Prediction Log'!$D722&gt;0, 'Prediction Log'!$P722&gt;'Prediction Log'!$D722), "Y", IF(AND('Prediction Log'!$D722&lt;0, 'Prediction Log'!$P722&lt;'Prediction Log'!$D722), "Y", IF('Prediction Log'!$P722='Prediction Log'!$D722, "PUSH", "N")))))</f>
        <v/>
      </c>
      <c r="W722" s="53" t="str">
        <f>IF(ISBLANK('Prediction Log'!$M722), "",IF(AND('Prediction Log'!$U722="Y", 'Prediction Log'!$V722="Y"), "Y", "N"))</f>
        <v/>
      </c>
      <c r="X722" s="54" t="str">
        <f>IF(ISBLANK('Prediction Log'!$M722),"",IF('Prediction Log'!$M722='Prediction Log'!$I722, "Y", "N"))</f>
        <v/>
      </c>
      <c r="Y722" s="54" t="str">
        <f>IF(ISBLANK('Prediction Log'!$M722), "", IF('Prediction Log'!$Z722="N", "N", "Y"))</f>
        <v/>
      </c>
      <c r="Z722" s="54" t="str">
        <f>IF(ISBLANK('Prediction Log'!$M722), "",IF('Prediction Log'!$I722&lt;&gt;'Prediction Log'!$M722, "Y",IF(AND('Prediction Log'!$E722&gt;0, 'Prediction Log'!$P722&gt;'Prediction Log'!$E722), "Y", IF(AND('Prediction Log'!$E722&lt;0, 'Prediction Log'!$P722&lt;'Prediction Log'!$E722), "Y", IF('Prediction Log'!$P722='Prediction Log'!$E722, "PUSH", "N")))))</f>
        <v/>
      </c>
      <c r="AA722" s="54" t="str">
        <f>IF(ISBLANK('Prediction Log'!$M722), "",IF(AND('Prediction Log'!$X722="Y", 'Prediction Log'!$Z722="Y"), "Y", "N"))</f>
        <v/>
      </c>
      <c r="AB722" s="53" t="str">
        <f>IF(ISBLANK('Prediction Log'!$M722), "",IF('Prediction Log'!$D722&gt;0, 'Prediction Log'!$P722-'Prediction Log'!$D722, IF('Prediction Log'!$D722&lt;0, -'Prediction Log'!$P722+'Prediction Log'!$D722, "NA")))</f>
        <v/>
      </c>
      <c r="AC722" s="53" t="str">
        <f>IF(ISBLANK('Prediction Log'!$M722), "",ABS('Prediction Log'!$AB722))</f>
        <v/>
      </c>
      <c r="AD722" s="54" t="str">
        <f>IF(ISBLANK('Prediction Log'!$M722), "",IF('Prediction Log'!$E722&gt;0, 'Prediction Log'!$P722-'Prediction Log'!$E722, IF('Prediction Log'!$E722&lt;0, -'Prediction Log'!$P722+'Prediction Log'!$E722, "NA")))</f>
        <v/>
      </c>
      <c r="AE722" s="54" t="str">
        <f>IF(ISBLANK('Prediction Log'!$M722), "",ABS('Prediction Log'!$AD722))</f>
        <v/>
      </c>
    </row>
    <row r="723" spans="1:31" x14ac:dyDescent="0.45">
      <c r="A723" t="str">
        <f>IF(ISBLANK(Games!$B723), "",Games!A723)</f>
        <v/>
      </c>
      <c r="B723" t="str">
        <f>IF(ISBLANK(Games!$B723), "",Games!B723)</f>
        <v/>
      </c>
      <c r="C723" t="str">
        <f>IF(ISBLANK(Games!$B723), "",Games!C723)</f>
        <v/>
      </c>
      <c r="D723" t="str">
        <f>IF(ISBLANK(Games!$B723), "",Games!D723)</f>
        <v/>
      </c>
      <c r="E723" t="str">
        <f>IF(ISBLANK(Games!$B723), "",Games!E723)</f>
        <v/>
      </c>
      <c r="F723" s="30">
        <f>'Calc - Win Probability'!N723</f>
        <v>0</v>
      </c>
      <c r="G723" s="28">
        <f>Games!H723</f>
        <v>0</v>
      </c>
      <c r="H723" s="64" t="str">
        <f>IF(ISBLANK(Games!B723), "", IF('Prediction Log'!$D723&lt;0, 'Prediction Log'!$B723, 'Prediction Log'!$C723))</f>
        <v/>
      </c>
      <c r="I723" s="60" t="str">
        <f>IF(ISBLANK(Games!$B723), "",Games!F723)</f>
        <v/>
      </c>
      <c r="J723" s="60" t="str">
        <f>IF('Prediction Log'!$F723&gt;0.5, 'Prediction Log'!$B723, IF('Prediction Log'!$F723&lt;0.5, 'Prediction Log'!$C723, "PICK"))</f>
        <v/>
      </c>
      <c r="K723" s="62" t="str">
        <f>IF(ISBLANK(Games!B723), "",IF('Prediction Log'!$J723='Prediction Log'!$B723, 'Prediction Log'!$F723, 1-'Prediction Log'!$F723))</f>
        <v/>
      </c>
      <c r="L723" s="28" t="str">
        <f>IF(ISBLANK(Games!$B723), "",Games!I723)</f>
        <v/>
      </c>
      <c r="P723" s="48" t="str">
        <f>IF(ISBLANK('Prediction Log'!$N723), "",'Prediction Log'!$O723-'Prediction Log'!$N723)</f>
        <v/>
      </c>
      <c r="Q723" s="55" t="str">
        <f>IF(ISBLANK('Prediction Log'!$N723), "",IF('Prediction Log'!$M723&lt;&gt;'Prediction Log'!$H723, "Y", IF(AND('Prediction Log'!$M723='Prediction Log'!$H723, ABS((-1*'Prediction Log'!$P723))&gt;ABS('Prediction Log'!$D723)), "Y", IF('Prediction Log'!$D723='Prediction Log'!$P723, "PUSH", "N"))))</f>
        <v/>
      </c>
      <c r="R723" s="56" t="str">
        <f>IF(ISBLANK('Prediction Log'!$M723), "",IF('Prediction Log'!$P723&lt;'Prediction Log'!$D723, "Y", IF('Prediction Log'!$P723='Prediction Log'!$D723, "PUSH", "N")))</f>
        <v/>
      </c>
      <c r="S723" s="56" t="str">
        <f>IF(ISBLANK('Prediction Log'!$M723), "",IF('Prediction Log'!$P723&lt;'Prediction Log'!$E723, "Y", IF('Prediction Log'!$P723='Prediction Log'!$E723, "PUSH", "N")))</f>
        <v/>
      </c>
      <c r="T723" s="66" t="str">
        <f>IF(ISBLANK('Prediction Log'!$M723), "",IF('Prediction Log'!$J723='Prediction Log'!$M723, "Y", "N"))</f>
        <v/>
      </c>
      <c r="U723" s="57" t="str">
        <f>IF(ISBLANK('Prediction Log'!$M723),"",IF('Prediction Log'!$M723='Prediction Log'!$H723, "Y", "N"))</f>
        <v/>
      </c>
      <c r="V723" s="52" t="str">
        <f>IF(ISBLANK('Prediction Log'!$M723), "",IF('Prediction Log'!$H723&lt;&gt;'Prediction Log'!$M723, "Y",IF(AND('Prediction Log'!$D723&gt;0, 'Prediction Log'!$P723&gt;'Prediction Log'!$D723), "Y", IF(AND('Prediction Log'!$D723&lt;0, 'Prediction Log'!$P723&lt;'Prediction Log'!$D723), "Y", IF('Prediction Log'!$P723='Prediction Log'!$D723, "PUSH", "N")))))</f>
        <v/>
      </c>
      <c r="W723" s="53" t="str">
        <f>IF(ISBLANK('Prediction Log'!$M723), "",IF(AND('Prediction Log'!$U723="Y", 'Prediction Log'!$V723="Y"), "Y", "N"))</f>
        <v/>
      </c>
      <c r="X723" s="54" t="str">
        <f>IF(ISBLANK('Prediction Log'!$M723),"",IF('Prediction Log'!$M723='Prediction Log'!$I723, "Y", "N"))</f>
        <v/>
      </c>
      <c r="Y723" s="54" t="str">
        <f>IF(ISBLANK('Prediction Log'!$M723), "", IF('Prediction Log'!$Z723="N", "N", "Y"))</f>
        <v/>
      </c>
      <c r="Z723" s="54" t="str">
        <f>IF(ISBLANK('Prediction Log'!$M723), "",IF('Prediction Log'!$I723&lt;&gt;'Prediction Log'!$M723, "Y",IF(AND('Prediction Log'!$E723&gt;0, 'Prediction Log'!$P723&gt;'Prediction Log'!$E723), "Y", IF(AND('Prediction Log'!$E723&lt;0, 'Prediction Log'!$P723&lt;'Prediction Log'!$E723), "Y", IF('Prediction Log'!$P723='Prediction Log'!$E723, "PUSH", "N")))))</f>
        <v/>
      </c>
      <c r="AA723" s="54" t="str">
        <f>IF(ISBLANK('Prediction Log'!$M723), "",IF(AND('Prediction Log'!$X723="Y", 'Prediction Log'!$Z723="Y"), "Y", "N"))</f>
        <v/>
      </c>
      <c r="AB723" s="53" t="str">
        <f>IF(ISBLANK('Prediction Log'!$M723), "",IF('Prediction Log'!$D723&gt;0, 'Prediction Log'!$P723-'Prediction Log'!$D723, IF('Prediction Log'!$D723&lt;0, -'Prediction Log'!$P723+'Prediction Log'!$D723, "NA")))</f>
        <v/>
      </c>
      <c r="AC723" s="53" t="str">
        <f>IF(ISBLANK('Prediction Log'!$M723), "",ABS('Prediction Log'!$AB723))</f>
        <v/>
      </c>
      <c r="AD723" s="54" t="str">
        <f>IF(ISBLANK('Prediction Log'!$M723), "",IF('Prediction Log'!$E723&gt;0, 'Prediction Log'!$P723-'Prediction Log'!$E723, IF('Prediction Log'!$E723&lt;0, -'Prediction Log'!$P723+'Prediction Log'!$E723, "NA")))</f>
        <v/>
      </c>
      <c r="AE723" s="54" t="str">
        <f>IF(ISBLANK('Prediction Log'!$M723), "",ABS('Prediction Log'!$AD723))</f>
        <v/>
      </c>
    </row>
    <row r="724" spans="1:31" x14ac:dyDescent="0.45">
      <c r="A724" t="str">
        <f>IF(ISBLANK(Games!$B724), "",Games!A724)</f>
        <v/>
      </c>
      <c r="B724" t="str">
        <f>IF(ISBLANK(Games!$B724), "",Games!B724)</f>
        <v/>
      </c>
      <c r="C724" t="str">
        <f>IF(ISBLANK(Games!$B724), "",Games!C724)</f>
        <v/>
      </c>
      <c r="D724" t="str">
        <f>IF(ISBLANK(Games!$B724), "",Games!D724)</f>
        <v/>
      </c>
      <c r="E724" t="str">
        <f>IF(ISBLANK(Games!$B724), "",Games!E724)</f>
        <v/>
      </c>
      <c r="F724" s="30">
        <f>'Calc - Win Probability'!N724</f>
        <v>0</v>
      </c>
      <c r="G724" s="28">
        <f>Games!H724</f>
        <v>0</v>
      </c>
      <c r="H724" s="64" t="str">
        <f>IF(ISBLANK(Games!B724), "", IF('Prediction Log'!$D724&lt;0, 'Prediction Log'!$B724, 'Prediction Log'!$C724))</f>
        <v/>
      </c>
      <c r="I724" s="60" t="str">
        <f>IF(ISBLANK(Games!$B724), "",Games!F724)</f>
        <v/>
      </c>
      <c r="J724" s="60" t="str">
        <f>IF('Prediction Log'!$F724&gt;0.5, 'Prediction Log'!$B724, IF('Prediction Log'!$F724&lt;0.5, 'Prediction Log'!$C724, "PICK"))</f>
        <v/>
      </c>
      <c r="K724" s="62" t="str">
        <f>IF(ISBLANK(Games!B724), "",IF('Prediction Log'!$J724='Prediction Log'!$B724, 'Prediction Log'!$F724, 1-'Prediction Log'!$F724))</f>
        <v/>
      </c>
      <c r="L724" s="28" t="str">
        <f>IF(ISBLANK(Games!$B724), "",Games!I724)</f>
        <v/>
      </c>
      <c r="P724" s="48" t="str">
        <f>IF(ISBLANK('Prediction Log'!$N724), "",'Prediction Log'!$O724-'Prediction Log'!$N724)</f>
        <v/>
      </c>
      <c r="Q724" s="55" t="str">
        <f>IF(ISBLANK('Prediction Log'!$N724), "",IF('Prediction Log'!$M724&lt;&gt;'Prediction Log'!$H724, "Y", IF(AND('Prediction Log'!$M724='Prediction Log'!$H724, ABS((-1*'Prediction Log'!$P724))&gt;ABS('Prediction Log'!$D724)), "Y", IF('Prediction Log'!$D724='Prediction Log'!$P724, "PUSH", "N"))))</f>
        <v/>
      </c>
      <c r="R724" s="56" t="str">
        <f>IF(ISBLANK('Prediction Log'!$M724), "",IF('Prediction Log'!$P724&lt;'Prediction Log'!$D724, "Y", IF('Prediction Log'!$P724='Prediction Log'!$D724, "PUSH", "N")))</f>
        <v/>
      </c>
      <c r="S724" s="56" t="str">
        <f>IF(ISBLANK('Prediction Log'!$M724), "",IF('Prediction Log'!$P724&lt;'Prediction Log'!$E724, "Y", IF('Prediction Log'!$P724='Prediction Log'!$E724, "PUSH", "N")))</f>
        <v/>
      </c>
      <c r="T724" s="66" t="str">
        <f>IF(ISBLANK('Prediction Log'!$M724), "",IF('Prediction Log'!$J724='Prediction Log'!$M724, "Y", "N"))</f>
        <v/>
      </c>
      <c r="U724" s="57" t="str">
        <f>IF(ISBLANK('Prediction Log'!$M724),"",IF('Prediction Log'!$M724='Prediction Log'!$H724, "Y", "N"))</f>
        <v/>
      </c>
      <c r="V724" s="52" t="str">
        <f>IF(ISBLANK('Prediction Log'!$M724), "",IF('Prediction Log'!$H724&lt;&gt;'Prediction Log'!$M724, "Y",IF(AND('Prediction Log'!$D724&gt;0, 'Prediction Log'!$P724&gt;'Prediction Log'!$D724), "Y", IF(AND('Prediction Log'!$D724&lt;0, 'Prediction Log'!$P724&lt;'Prediction Log'!$D724), "Y", IF('Prediction Log'!$P724='Prediction Log'!$D724, "PUSH", "N")))))</f>
        <v/>
      </c>
      <c r="W724" s="53" t="str">
        <f>IF(ISBLANK('Prediction Log'!$M724), "",IF(AND('Prediction Log'!$U724="Y", 'Prediction Log'!$V724="Y"), "Y", "N"))</f>
        <v/>
      </c>
      <c r="X724" s="54" t="str">
        <f>IF(ISBLANK('Prediction Log'!$M724),"",IF('Prediction Log'!$M724='Prediction Log'!$I724, "Y", "N"))</f>
        <v/>
      </c>
      <c r="Y724" s="54" t="str">
        <f>IF(ISBLANK('Prediction Log'!$M724), "", IF('Prediction Log'!$Z724="N", "N", "Y"))</f>
        <v/>
      </c>
      <c r="Z724" s="54" t="str">
        <f>IF(ISBLANK('Prediction Log'!$M724), "",IF('Prediction Log'!$I724&lt;&gt;'Prediction Log'!$M724, "Y",IF(AND('Prediction Log'!$E724&gt;0, 'Prediction Log'!$P724&gt;'Prediction Log'!$E724), "Y", IF(AND('Prediction Log'!$E724&lt;0, 'Prediction Log'!$P724&lt;'Prediction Log'!$E724), "Y", IF('Prediction Log'!$P724='Prediction Log'!$E724, "PUSH", "N")))))</f>
        <v/>
      </c>
      <c r="AA724" s="54" t="str">
        <f>IF(ISBLANK('Prediction Log'!$M724), "",IF(AND('Prediction Log'!$X724="Y", 'Prediction Log'!$Z724="Y"), "Y", "N"))</f>
        <v/>
      </c>
      <c r="AB724" s="53" t="str">
        <f>IF(ISBLANK('Prediction Log'!$M724), "",IF('Prediction Log'!$D724&gt;0, 'Prediction Log'!$P724-'Prediction Log'!$D724, IF('Prediction Log'!$D724&lt;0, -'Prediction Log'!$P724+'Prediction Log'!$D724, "NA")))</f>
        <v/>
      </c>
      <c r="AC724" s="53" t="str">
        <f>IF(ISBLANK('Prediction Log'!$M724), "",ABS('Prediction Log'!$AB724))</f>
        <v/>
      </c>
      <c r="AD724" s="54" t="str">
        <f>IF(ISBLANK('Prediction Log'!$M724), "",IF('Prediction Log'!$E724&gt;0, 'Prediction Log'!$P724-'Prediction Log'!$E724, IF('Prediction Log'!$E724&lt;0, -'Prediction Log'!$P724+'Prediction Log'!$E724, "NA")))</f>
        <v/>
      </c>
      <c r="AE724" s="54" t="str">
        <f>IF(ISBLANK('Prediction Log'!$M724), "",ABS('Prediction Log'!$AD724))</f>
        <v/>
      </c>
    </row>
    <row r="725" spans="1:31" x14ac:dyDescent="0.45">
      <c r="A725" t="str">
        <f>IF(ISBLANK(Games!$B725), "",Games!A725)</f>
        <v/>
      </c>
      <c r="B725" t="str">
        <f>IF(ISBLANK(Games!$B725), "",Games!B725)</f>
        <v/>
      </c>
      <c r="C725" t="str">
        <f>IF(ISBLANK(Games!$B725), "",Games!C725)</f>
        <v/>
      </c>
      <c r="D725" t="str">
        <f>IF(ISBLANK(Games!$B725), "",Games!D725)</f>
        <v/>
      </c>
      <c r="E725" t="str">
        <f>IF(ISBLANK(Games!$B725), "",Games!E725)</f>
        <v/>
      </c>
      <c r="F725" s="30">
        <f>'Calc - Win Probability'!N725</f>
        <v>0</v>
      </c>
      <c r="G725" s="28">
        <f>Games!H725</f>
        <v>0</v>
      </c>
      <c r="H725" s="64" t="str">
        <f>IF(ISBLANK(Games!B725), "", IF('Prediction Log'!$D725&lt;0, 'Prediction Log'!$B725, 'Prediction Log'!$C725))</f>
        <v/>
      </c>
      <c r="I725" s="60" t="str">
        <f>IF(ISBLANK(Games!$B725), "",Games!F725)</f>
        <v/>
      </c>
      <c r="J725" s="60" t="str">
        <f>IF('Prediction Log'!$F725&gt;0.5, 'Prediction Log'!$B725, IF('Prediction Log'!$F725&lt;0.5, 'Prediction Log'!$C725, "PICK"))</f>
        <v/>
      </c>
      <c r="K725" s="62" t="str">
        <f>IF(ISBLANK(Games!B725), "",IF('Prediction Log'!$J725='Prediction Log'!$B725, 'Prediction Log'!$F725, 1-'Prediction Log'!$F725))</f>
        <v/>
      </c>
      <c r="L725" s="28" t="str">
        <f>IF(ISBLANK(Games!$B725), "",Games!I725)</f>
        <v/>
      </c>
      <c r="P725" s="48" t="str">
        <f>IF(ISBLANK('Prediction Log'!$N725), "",'Prediction Log'!$O725-'Prediction Log'!$N725)</f>
        <v/>
      </c>
      <c r="Q725" s="55" t="str">
        <f>IF(ISBLANK('Prediction Log'!$N725), "",IF('Prediction Log'!$M725&lt;&gt;'Prediction Log'!$H725, "Y", IF(AND('Prediction Log'!$M725='Prediction Log'!$H725, ABS((-1*'Prediction Log'!$P725))&gt;ABS('Prediction Log'!$D725)), "Y", IF('Prediction Log'!$D725='Prediction Log'!$P725, "PUSH", "N"))))</f>
        <v/>
      </c>
      <c r="R725" s="56" t="str">
        <f>IF(ISBLANK('Prediction Log'!$M725), "",IF('Prediction Log'!$P725&lt;'Prediction Log'!$D725, "Y", IF('Prediction Log'!$P725='Prediction Log'!$D725, "PUSH", "N")))</f>
        <v/>
      </c>
      <c r="S725" s="56" t="str">
        <f>IF(ISBLANK('Prediction Log'!$M725), "",IF('Prediction Log'!$P725&lt;'Prediction Log'!$E725, "Y", IF('Prediction Log'!$P725='Prediction Log'!$E725, "PUSH", "N")))</f>
        <v/>
      </c>
      <c r="T725" s="66" t="str">
        <f>IF(ISBLANK('Prediction Log'!$M725), "",IF('Prediction Log'!$J725='Prediction Log'!$M725, "Y", "N"))</f>
        <v/>
      </c>
      <c r="U725" s="57" t="str">
        <f>IF(ISBLANK('Prediction Log'!$M725),"",IF('Prediction Log'!$M725='Prediction Log'!$H725, "Y", "N"))</f>
        <v/>
      </c>
      <c r="V725" s="52" t="str">
        <f>IF(ISBLANK('Prediction Log'!$M725), "",IF('Prediction Log'!$H725&lt;&gt;'Prediction Log'!$M725, "Y",IF(AND('Prediction Log'!$D725&gt;0, 'Prediction Log'!$P725&gt;'Prediction Log'!$D725), "Y", IF(AND('Prediction Log'!$D725&lt;0, 'Prediction Log'!$P725&lt;'Prediction Log'!$D725), "Y", IF('Prediction Log'!$P725='Prediction Log'!$D725, "PUSH", "N")))))</f>
        <v/>
      </c>
      <c r="W725" s="53" t="str">
        <f>IF(ISBLANK('Prediction Log'!$M725), "",IF(AND('Prediction Log'!$U725="Y", 'Prediction Log'!$V725="Y"), "Y", "N"))</f>
        <v/>
      </c>
      <c r="X725" s="54" t="str">
        <f>IF(ISBLANK('Prediction Log'!$M725),"",IF('Prediction Log'!$M725='Prediction Log'!$I725, "Y", "N"))</f>
        <v/>
      </c>
      <c r="Y725" s="54" t="str">
        <f>IF(ISBLANK('Prediction Log'!$M725), "", IF('Prediction Log'!$Z725="N", "N", "Y"))</f>
        <v/>
      </c>
      <c r="Z725" s="54" t="str">
        <f>IF(ISBLANK('Prediction Log'!$M725), "",IF('Prediction Log'!$I725&lt;&gt;'Prediction Log'!$M725, "Y",IF(AND('Prediction Log'!$E725&gt;0, 'Prediction Log'!$P725&gt;'Prediction Log'!$E725), "Y", IF(AND('Prediction Log'!$E725&lt;0, 'Prediction Log'!$P725&lt;'Prediction Log'!$E725), "Y", IF('Prediction Log'!$P725='Prediction Log'!$E725, "PUSH", "N")))))</f>
        <v/>
      </c>
      <c r="AA725" s="54" t="str">
        <f>IF(ISBLANK('Prediction Log'!$M725), "",IF(AND('Prediction Log'!$X725="Y", 'Prediction Log'!$Z725="Y"), "Y", "N"))</f>
        <v/>
      </c>
      <c r="AB725" s="53" t="str">
        <f>IF(ISBLANK('Prediction Log'!$M725), "",IF('Prediction Log'!$D725&gt;0, 'Prediction Log'!$P725-'Prediction Log'!$D725, IF('Prediction Log'!$D725&lt;0, -'Prediction Log'!$P725+'Prediction Log'!$D725, "NA")))</f>
        <v/>
      </c>
      <c r="AC725" s="53" t="str">
        <f>IF(ISBLANK('Prediction Log'!$M725), "",ABS('Prediction Log'!$AB725))</f>
        <v/>
      </c>
      <c r="AD725" s="54" t="str">
        <f>IF(ISBLANK('Prediction Log'!$M725), "",IF('Prediction Log'!$E725&gt;0, 'Prediction Log'!$P725-'Prediction Log'!$E725, IF('Prediction Log'!$E725&lt;0, -'Prediction Log'!$P725+'Prediction Log'!$E725, "NA")))</f>
        <v/>
      </c>
      <c r="AE725" s="54" t="str">
        <f>IF(ISBLANK('Prediction Log'!$M725), "",ABS('Prediction Log'!$AD725))</f>
        <v/>
      </c>
    </row>
    <row r="726" spans="1:31" x14ac:dyDescent="0.45">
      <c r="A726" t="str">
        <f>IF(ISBLANK(Games!$B726), "",Games!A726)</f>
        <v/>
      </c>
      <c r="B726" t="str">
        <f>IF(ISBLANK(Games!$B726), "",Games!B726)</f>
        <v/>
      </c>
      <c r="C726" t="str">
        <f>IF(ISBLANK(Games!$B726), "",Games!C726)</f>
        <v/>
      </c>
      <c r="D726" t="str">
        <f>IF(ISBLANK(Games!$B726), "",Games!D726)</f>
        <v/>
      </c>
      <c r="E726" t="str">
        <f>IF(ISBLANK(Games!$B726), "",Games!E726)</f>
        <v/>
      </c>
      <c r="F726" s="30">
        <f>'Calc - Win Probability'!N726</f>
        <v>0</v>
      </c>
      <c r="G726" s="28">
        <f>Games!H726</f>
        <v>0</v>
      </c>
      <c r="H726" s="64" t="str">
        <f>IF(ISBLANK(Games!B726), "", IF('Prediction Log'!$D726&lt;0, 'Prediction Log'!$B726, 'Prediction Log'!$C726))</f>
        <v/>
      </c>
      <c r="I726" s="60" t="str">
        <f>IF(ISBLANK(Games!$B726), "",Games!F726)</f>
        <v/>
      </c>
      <c r="J726" s="60" t="str">
        <f>IF('Prediction Log'!$F726&gt;0.5, 'Prediction Log'!$B726, IF('Prediction Log'!$F726&lt;0.5, 'Prediction Log'!$C726, "PICK"))</f>
        <v/>
      </c>
      <c r="K726" s="62" t="str">
        <f>IF(ISBLANK(Games!B726), "",IF('Prediction Log'!$J726='Prediction Log'!$B726, 'Prediction Log'!$F726, 1-'Prediction Log'!$F726))</f>
        <v/>
      </c>
      <c r="L726" s="28" t="str">
        <f>IF(ISBLANK(Games!$B726), "",Games!I726)</f>
        <v/>
      </c>
      <c r="P726" s="48" t="str">
        <f>IF(ISBLANK('Prediction Log'!$N726), "",'Prediction Log'!$O726-'Prediction Log'!$N726)</f>
        <v/>
      </c>
      <c r="Q726" s="55" t="str">
        <f>IF(ISBLANK('Prediction Log'!$N726), "",IF('Prediction Log'!$M726&lt;&gt;'Prediction Log'!$H726, "Y", IF(AND('Prediction Log'!$M726='Prediction Log'!$H726, ABS((-1*'Prediction Log'!$P726))&gt;ABS('Prediction Log'!$D726)), "Y", IF('Prediction Log'!$D726='Prediction Log'!$P726, "PUSH", "N"))))</f>
        <v/>
      </c>
      <c r="R726" s="56" t="str">
        <f>IF(ISBLANK('Prediction Log'!$M726), "",IF('Prediction Log'!$P726&lt;'Prediction Log'!$D726, "Y", IF('Prediction Log'!$P726='Prediction Log'!$D726, "PUSH", "N")))</f>
        <v/>
      </c>
      <c r="S726" s="56" t="str">
        <f>IF(ISBLANK('Prediction Log'!$M726), "",IF('Prediction Log'!$P726&lt;'Prediction Log'!$E726, "Y", IF('Prediction Log'!$P726='Prediction Log'!$E726, "PUSH", "N")))</f>
        <v/>
      </c>
      <c r="T726" s="66" t="str">
        <f>IF(ISBLANK('Prediction Log'!$M726), "",IF('Prediction Log'!$J726='Prediction Log'!$M726, "Y", "N"))</f>
        <v/>
      </c>
      <c r="U726" s="57" t="str">
        <f>IF(ISBLANK('Prediction Log'!$M726),"",IF('Prediction Log'!$M726='Prediction Log'!$H726, "Y", "N"))</f>
        <v/>
      </c>
      <c r="V726" s="52" t="str">
        <f>IF(ISBLANK('Prediction Log'!$M726), "",IF('Prediction Log'!$H726&lt;&gt;'Prediction Log'!$M726, "Y",IF(AND('Prediction Log'!$D726&gt;0, 'Prediction Log'!$P726&gt;'Prediction Log'!$D726), "Y", IF(AND('Prediction Log'!$D726&lt;0, 'Prediction Log'!$P726&lt;'Prediction Log'!$D726), "Y", IF('Prediction Log'!$P726='Prediction Log'!$D726, "PUSH", "N")))))</f>
        <v/>
      </c>
      <c r="W726" s="53" t="str">
        <f>IF(ISBLANK('Prediction Log'!$M726), "",IF(AND('Prediction Log'!$U726="Y", 'Prediction Log'!$V726="Y"), "Y", "N"))</f>
        <v/>
      </c>
      <c r="X726" s="54" t="str">
        <f>IF(ISBLANK('Prediction Log'!$M726),"",IF('Prediction Log'!$M726='Prediction Log'!$I726, "Y", "N"))</f>
        <v/>
      </c>
      <c r="Y726" s="54" t="str">
        <f>IF(ISBLANK('Prediction Log'!$M726), "", IF('Prediction Log'!$Z726="N", "N", "Y"))</f>
        <v/>
      </c>
      <c r="Z726" s="54" t="str">
        <f>IF(ISBLANK('Prediction Log'!$M726), "",IF('Prediction Log'!$I726&lt;&gt;'Prediction Log'!$M726, "Y",IF(AND('Prediction Log'!$E726&gt;0, 'Prediction Log'!$P726&gt;'Prediction Log'!$E726), "Y", IF(AND('Prediction Log'!$E726&lt;0, 'Prediction Log'!$P726&lt;'Prediction Log'!$E726), "Y", IF('Prediction Log'!$P726='Prediction Log'!$E726, "PUSH", "N")))))</f>
        <v/>
      </c>
      <c r="AA726" s="54" t="str">
        <f>IF(ISBLANK('Prediction Log'!$M726), "",IF(AND('Prediction Log'!$X726="Y", 'Prediction Log'!$Z726="Y"), "Y", "N"))</f>
        <v/>
      </c>
      <c r="AB726" s="53" t="str">
        <f>IF(ISBLANK('Prediction Log'!$M726), "",IF('Prediction Log'!$D726&gt;0, 'Prediction Log'!$P726-'Prediction Log'!$D726, IF('Prediction Log'!$D726&lt;0, -'Prediction Log'!$P726+'Prediction Log'!$D726, "NA")))</f>
        <v/>
      </c>
      <c r="AC726" s="53" t="str">
        <f>IF(ISBLANK('Prediction Log'!$M726), "",ABS('Prediction Log'!$AB726))</f>
        <v/>
      </c>
      <c r="AD726" s="54" t="str">
        <f>IF(ISBLANK('Prediction Log'!$M726), "",IF('Prediction Log'!$E726&gt;0, 'Prediction Log'!$P726-'Prediction Log'!$E726, IF('Prediction Log'!$E726&lt;0, -'Prediction Log'!$P726+'Prediction Log'!$E726, "NA")))</f>
        <v/>
      </c>
      <c r="AE726" s="54" t="str">
        <f>IF(ISBLANK('Prediction Log'!$M726), "",ABS('Prediction Log'!$AD726))</f>
        <v/>
      </c>
    </row>
    <row r="727" spans="1:31" x14ac:dyDescent="0.45">
      <c r="A727" t="str">
        <f>IF(ISBLANK(Games!$B727), "",Games!A727)</f>
        <v/>
      </c>
      <c r="B727" t="str">
        <f>IF(ISBLANK(Games!$B727), "",Games!B727)</f>
        <v/>
      </c>
      <c r="C727" t="str">
        <f>IF(ISBLANK(Games!$B727), "",Games!C727)</f>
        <v/>
      </c>
      <c r="D727" t="str">
        <f>IF(ISBLANK(Games!$B727), "",Games!D727)</f>
        <v/>
      </c>
      <c r="E727" t="str">
        <f>IF(ISBLANK(Games!$B727), "",Games!E727)</f>
        <v/>
      </c>
      <c r="F727" s="30">
        <f>'Calc - Win Probability'!N727</f>
        <v>0</v>
      </c>
      <c r="G727" s="28">
        <f>Games!H727</f>
        <v>0</v>
      </c>
      <c r="H727" s="64" t="str">
        <f>IF(ISBLANK(Games!B727), "", IF('Prediction Log'!$D727&lt;0, 'Prediction Log'!$B727, 'Prediction Log'!$C727))</f>
        <v/>
      </c>
      <c r="I727" s="60" t="str">
        <f>IF(ISBLANK(Games!$B727), "",Games!F727)</f>
        <v/>
      </c>
      <c r="J727" s="60" t="str">
        <f>IF('Prediction Log'!$F727&gt;0.5, 'Prediction Log'!$B727, IF('Prediction Log'!$F727&lt;0.5, 'Prediction Log'!$C727, "PICK"))</f>
        <v/>
      </c>
      <c r="K727" s="62" t="str">
        <f>IF(ISBLANK(Games!B727), "",IF('Prediction Log'!$J727='Prediction Log'!$B727, 'Prediction Log'!$F727, 1-'Prediction Log'!$F727))</f>
        <v/>
      </c>
      <c r="L727" s="28" t="str">
        <f>IF(ISBLANK(Games!$B727), "",Games!I727)</f>
        <v/>
      </c>
      <c r="P727" s="48" t="str">
        <f>IF(ISBLANK('Prediction Log'!$N727), "",'Prediction Log'!$O727-'Prediction Log'!$N727)</f>
        <v/>
      </c>
      <c r="Q727" s="55" t="str">
        <f>IF(ISBLANK('Prediction Log'!$N727), "",IF('Prediction Log'!$M727&lt;&gt;'Prediction Log'!$H727, "Y", IF(AND('Prediction Log'!$M727='Prediction Log'!$H727, ABS((-1*'Prediction Log'!$P727))&gt;ABS('Prediction Log'!$D727)), "Y", IF('Prediction Log'!$D727='Prediction Log'!$P727, "PUSH", "N"))))</f>
        <v/>
      </c>
      <c r="R727" s="56" t="str">
        <f>IF(ISBLANK('Prediction Log'!$M727), "",IF('Prediction Log'!$P727&lt;'Prediction Log'!$D727, "Y", IF('Prediction Log'!$P727='Prediction Log'!$D727, "PUSH", "N")))</f>
        <v/>
      </c>
      <c r="S727" s="56" t="str">
        <f>IF(ISBLANK('Prediction Log'!$M727), "",IF('Prediction Log'!$P727&lt;'Prediction Log'!$E727, "Y", IF('Prediction Log'!$P727='Prediction Log'!$E727, "PUSH", "N")))</f>
        <v/>
      </c>
      <c r="T727" s="66" t="str">
        <f>IF(ISBLANK('Prediction Log'!$M727), "",IF('Prediction Log'!$J727='Prediction Log'!$M727, "Y", "N"))</f>
        <v/>
      </c>
      <c r="U727" s="57" t="str">
        <f>IF(ISBLANK('Prediction Log'!$M727),"",IF('Prediction Log'!$M727='Prediction Log'!$H727, "Y", "N"))</f>
        <v/>
      </c>
      <c r="V727" s="52" t="str">
        <f>IF(ISBLANK('Prediction Log'!$M727), "",IF('Prediction Log'!$H727&lt;&gt;'Prediction Log'!$M727, "Y",IF(AND('Prediction Log'!$D727&gt;0, 'Prediction Log'!$P727&gt;'Prediction Log'!$D727), "Y", IF(AND('Prediction Log'!$D727&lt;0, 'Prediction Log'!$P727&lt;'Prediction Log'!$D727), "Y", IF('Prediction Log'!$P727='Prediction Log'!$D727, "PUSH", "N")))))</f>
        <v/>
      </c>
      <c r="W727" s="53" t="str">
        <f>IF(ISBLANK('Prediction Log'!$M727), "",IF(AND('Prediction Log'!$U727="Y", 'Prediction Log'!$V727="Y"), "Y", "N"))</f>
        <v/>
      </c>
      <c r="X727" s="54" t="str">
        <f>IF(ISBLANK('Prediction Log'!$M727),"",IF('Prediction Log'!$M727='Prediction Log'!$I727, "Y", "N"))</f>
        <v/>
      </c>
      <c r="Y727" s="54" t="str">
        <f>IF(ISBLANK('Prediction Log'!$M727), "", IF('Prediction Log'!$Z727="N", "N", "Y"))</f>
        <v/>
      </c>
      <c r="Z727" s="54" t="str">
        <f>IF(ISBLANK('Prediction Log'!$M727), "",IF('Prediction Log'!$I727&lt;&gt;'Prediction Log'!$M727, "Y",IF(AND('Prediction Log'!$E727&gt;0, 'Prediction Log'!$P727&gt;'Prediction Log'!$E727), "Y", IF(AND('Prediction Log'!$E727&lt;0, 'Prediction Log'!$P727&lt;'Prediction Log'!$E727), "Y", IF('Prediction Log'!$P727='Prediction Log'!$E727, "PUSH", "N")))))</f>
        <v/>
      </c>
      <c r="AA727" s="54" t="str">
        <f>IF(ISBLANK('Prediction Log'!$M727), "",IF(AND('Prediction Log'!$X727="Y", 'Prediction Log'!$Z727="Y"), "Y", "N"))</f>
        <v/>
      </c>
      <c r="AB727" s="53" t="str">
        <f>IF(ISBLANK('Prediction Log'!$M727), "",IF('Prediction Log'!$D727&gt;0, 'Prediction Log'!$P727-'Prediction Log'!$D727, IF('Prediction Log'!$D727&lt;0, -'Prediction Log'!$P727+'Prediction Log'!$D727, "NA")))</f>
        <v/>
      </c>
      <c r="AC727" s="53" t="str">
        <f>IF(ISBLANK('Prediction Log'!$M727), "",ABS('Prediction Log'!$AB727))</f>
        <v/>
      </c>
      <c r="AD727" s="54" t="str">
        <f>IF(ISBLANK('Prediction Log'!$M727), "",IF('Prediction Log'!$E727&gt;0, 'Prediction Log'!$P727-'Prediction Log'!$E727, IF('Prediction Log'!$E727&lt;0, -'Prediction Log'!$P727+'Prediction Log'!$E727, "NA")))</f>
        <v/>
      </c>
      <c r="AE727" s="54" t="str">
        <f>IF(ISBLANK('Prediction Log'!$M727), "",ABS('Prediction Log'!$AD727))</f>
        <v/>
      </c>
    </row>
    <row r="728" spans="1:31" x14ac:dyDescent="0.45">
      <c r="A728" t="str">
        <f>IF(ISBLANK(Games!$B728), "",Games!A728)</f>
        <v/>
      </c>
      <c r="B728" t="str">
        <f>IF(ISBLANK(Games!$B728), "",Games!B728)</f>
        <v/>
      </c>
      <c r="C728" t="str">
        <f>IF(ISBLANK(Games!$B728), "",Games!C728)</f>
        <v/>
      </c>
      <c r="D728" t="str">
        <f>IF(ISBLANK(Games!$B728), "",Games!D728)</f>
        <v/>
      </c>
      <c r="E728" t="str">
        <f>IF(ISBLANK(Games!$B728), "",Games!E728)</f>
        <v/>
      </c>
      <c r="F728" s="30">
        <f>'Calc - Win Probability'!N728</f>
        <v>0</v>
      </c>
      <c r="G728" s="28">
        <f>Games!H728</f>
        <v>0</v>
      </c>
      <c r="H728" s="64" t="str">
        <f>IF(ISBLANK(Games!B728), "", IF('Prediction Log'!$D728&lt;0, 'Prediction Log'!$B728, 'Prediction Log'!$C728))</f>
        <v/>
      </c>
      <c r="I728" s="60" t="str">
        <f>IF(ISBLANK(Games!$B728), "",Games!F728)</f>
        <v/>
      </c>
      <c r="J728" s="60" t="str">
        <f>IF('Prediction Log'!$F728&gt;0.5, 'Prediction Log'!$B728, IF('Prediction Log'!$F728&lt;0.5, 'Prediction Log'!$C728, "PICK"))</f>
        <v/>
      </c>
      <c r="K728" s="62" t="str">
        <f>IF(ISBLANK(Games!B728), "",IF('Prediction Log'!$J728='Prediction Log'!$B728, 'Prediction Log'!$F728, 1-'Prediction Log'!$F728))</f>
        <v/>
      </c>
      <c r="L728" s="28" t="str">
        <f>IF(ISBLANK(Games!$B728), "",Games!I728)</f>
        <v/>
      </c>
      <c r="P728" s="48" t="str">
        <f>IF(ISBLANK('Prediction Log'!$N728), "",'Prediction Log'!$O728-'Prediction Log'!$N728)</f>
        <v/>
      </c>
      <c r="Q728" s="55" t="str">
        <f>IF(ISBLANK('Prediction Log'!$N728), "",IF('Prediction Log'!$M728&lt;&gt;'Prediction Log'!$H728, "Y", IF(AND('Prediction Log'!$M728='Prediction Log'!$H728, ABS((-1*'Prediction Log'!$P728))&gt;ABS('Prediction Log'!$D728)), "Y", IF('Prediction Log'!$D728='Prediction Log'!$P728, "PUSH", "N"))))</f>
        <v/>
      </c>
      <c r="R728" s="56" t="str">
        <f>IF(ISBLANK('Prediction Log'!$M728), "",IF('Prediction Log'!$P728&lt;'Prediction Log'!$D728, "Y", IF('Prediction Log'!$P728='Prediction Log'!$D728, "PUSH", "N")))</f>
        <v/>
      </c>
      <c r="S728" s="56" t="str">
        <f>IF(ISBLANK('Prediction Log'!$M728), "",IF('Prediction Log'!$P728&lt;'Prediction Log'!$E728, "Y", IF('Prediction Log'!$P728='Prediction Log'!$E728, "PUSH", "N")))</f>
        <v/>
      </c>
      <c r="T728" s="66" t="str">
        <f>IF(ISBLANK('Prediction Log'!$M728), "",IF('Prediction Log'!$J728='Prediction Log'!$M728, "Y", "N"))</f>
        <v/>
      </c>
      <c r="U728" s="57" t="str">
        <f>IF(ISBLANK('Prediction Log'!$M728),"",IF('Prediction Log'!$M728='Prediction Log'!$H728, "Y", "N"))</f>
        <v/>
      </c>
      <c r="V728" s="52" t="str">
        <f>IF(ISBLANK('Prediction Log'!$M728), "",IF('Prediction Log'!$H728&lt;&gt;'Prediction Log'!$M728, "Y",IF(AND('Prediction Log'!$D728&gt;0, 'Prediction Log'!$P728&gt;'Prediction Log'!$D728), "Y", IF(AND('Prediction Log'!$D728&lt;0, 'Prediction Log'!$P728&lt;'Prediction Log'!$D728), "Y", IF('Prediction Log'!$P728='Prediction Log'!$D728, "PUSH", "N")))))</f>
        <v/>
      </c>
      <c r="W728" s="53" t="str">
        <f>IF(ISBLANK('Prediction Log'!$M728), "",IF(AND('Prediction Log'!$U728="Y", 'Prediction Log'!$V728="Y"), "Y", "N"))</f>
        <v/>
      </c>
      <c r="X728" s="54" t="str">
        <f>IF(ISBLANK('Prediction Log'!$M728),"",IF('Prediction Log'!$M728='Prediction Log'!$I728, "Y", "N"))</f>
        <v/>
      </c>
      <c r="Y728" s="54" t="str">
        <f>IF(ISBLANK('Prediction Log'!$M728), "", IF('Prediction Log'!$Z728="N", "N", "Y"))</f>
        <v/>
      </c>
      <c r="Z728" s="54" t="str">
        <f>IF(ISBLANK('Prediction Log'!$M728), "",IF('Prediction Log'!$I728&lt;&gt;'Prediction Log'!$M728, "Y",IF(AND('Prediction Log'!$E728&gt;0, 'Prediction Log'!$P728&gt;'Prediction Log'!$E728), "Y", IF(AND('Prediction Log'!$E728&lt;0, 'Prediction Log'!$P728&lt;'Prediction Log'!$E728), "Y", IF('Prediction Log'!$P728='Prediction Log'!$E728, "PUSH", "N")))))</f>
        <v/>
      </c>
      <c r="AA728" s="54" t="str">
        <f>IF(ISBLANK('Prediction Log'!$M728), "",IF(AND('Prediction Log'!$X728="Y", 'Prediction Log'!$Z728="Y"), "Y", "N"))</f>
        <v/>
      </c>
      <c r="AB728" s="53" t="str">
        <f>IF(ISBLANK('Prediction Log'!$M728), "",IF('Prediction Log'!$D728&gt;0, 'Prediction Log'!$P728-'Prediction Log'!$D728, IF('Prediction Log'!$D728&lt;0, -'Prediction Log'!$P728+'Prediction Log'!$D728, "NA")))</f>
        <v/>
      </c>
      <c r="AC728" s="53" t="str">
        <f>IF(ISBLANK('Prediction Log'!$M728), "",ABS('Prediction Log'!$AB728))</f>
        <v/>
      </c>
      <c r="AD728" s="54" t="str">
        <f>IF(ISBLANK('Prediction Log'!$M728), "",IF('Prediction Log'!$E728&gt;0, 'Prediction Log'!$P728-'Prediction Log'!$E728, IF('Prediction Log'!$E728&lt;0, -'Prediction Log'!$P728+'Prediction Log'!$E728, "NA")))</f>
        <v/>
      </c>
      <c r="AE728" s="54" t="str">
        <f>IF(ISBLANK('Prediction Log'!$M728), "",ABS('Prediction Log'!$AD728))</f>
        <v/>
      </c>
    </row>
    <row r="729" spans="1:31" x14ac:dyDescent="0.45">
      <c r="A729" t="str">
        <f>IF(ISBLANK(Games!$B729), "",Games!A729)</f>
        <v/>
      </c>
      <c r="B729" t="str">
        <f>IF(ISBLANK(Games!$B729), "",Games!B729)</f>
        <v/>
      </c>
      <c r="C729" t="str">
        <f>IF(ISBLANK(Games!$B729), "",Games!C729)</f>
        <v/>
      </c>
      <c r="D729" t="str">
        <f>IF(ISBLANK(Games!$B729), "",Games!D729)</f>
        <v/>
      </c>
      <c r="E729" t="str">
        <f>IF(ISBLANK(Games!$B729), "",Games!E729)</f>
        <v/>
      </c>
      <c r="F729" s="30">
        <f>'Calc - Win Probability'!N729</f>
        <v>0</v>
      </c>
      <c r="G729" s="28">
        <f>Games!H729</f>
        <v>0</v>
      </c>
      <c r="H729" s="64" t="str">
        <f>IF(ISBLANK(Games!B729), "", IF('Prediction Log'!$D729&lt;0, 'Prediction Log'!$B729, 'Prediction Log'!$C729))</f>
        <v/>
      </c>
      <c r="I729" s="60" t="str">
        <f>IF(ISBLANK(Games!$B729), "",Games!F729)</f>
        <v/>
      </c>
      <c r="J729" s="60" t="str">
        <f>IF('Prediction Log'!$F729&gt;0.5, 'Prediction Log'!$B729, IF('Prediction Log'!$F729&lt;0.5, 'Prediction Log'!$C729, "PICK"))</f>
        <v/>
      </c>
      <c r="K729" s="62" t="str">
        <f>IF(ISBLANK(Games!B729), "",IF('Prediction Log'!$J729='Prediction Log'!$B729, 'Prediction Log'!$F729, 1-'Prediction Log'!$F729))</f>
        <v/>
      </c>
      <c r="L729" s="28" t="str">
        <f>IF(ISBLANK(Games!$B729), "",Games!I729)</f>
        <v/>
      </c>
      <c r="P729" s="48" t="str">
        <f>IF(ISBLANK('Prediction Log'!$N729), "",'Prediction Log'!$O729-'Prediction Log'!$N729)</f>
        <v/>
      </c>
      <c r="Q729" s="55" t="str">
        <f>IF(ISBLANK('Prediction Log'!$N729), "",IF('Prediction Log'!$M729&lt;&gt;'Prediction Log'!$H729, "Y", IF(AND('Prediction Log'!$M729='Prediction Log'!$H729, ABS((-1*'Prediction Log'!$P729))&gt;ABS('Prediction Log'!$D729)), "Y", IF('Prediction Log'!$D729='Prediction Log'!$P729, "PUSH", "N"))))</f>
        <v/>
      </c>
      <c r="R729" s="56" t="str">
        <f>IF(ISBLANK('Prediction Log'!$M729), "",IF('Prediction Log'!$P729&lt;'Prediction Log'!$D729, "Y", IF('Prediction Log'!$P729='Prediction Log'!$D729, "PUSH", "N")))</f>
        <v/>
      </c>
      <c r="S729" s="56" t="str">
        <f>IF(ISBLANK('Prediction Log'!$M729), "",IF('Prediction Log'!$P729&lt;'Prediction Log'!$E729, "Y", IF('Prediction Log'!$P729='Prediction Log'!$E729, "PUSH", "N")))</f>
        <v/>
      </c>
      <c r="T729" s="66" t="str">
        <f>IF(ISBLANK('Prediction Log'!$M729), "",IF('Prediction Log'!$J729='Prediction Log'!$M729, "Y", "N"))</f>
        <v/>
      </c>
      <c r="U729" s="57" t="str">
        <f>IF(ISBLANK('Prediction Log'!$M729),"",IF('Prediction Log'!$M729='Prediction Log'!$H729, "Y", "N"))</f>
        <v/>
      </c>
      <c r="V729" s="52" t="str">
        <f>IF(ISBLANK('Prediction Log'!$M729), "",IF('Prediction Log'!$H729&lt;&gt;'Prediction Log'!$M729, "Y",IF(AND('Prediction Log'!$D729&gt;0, 'Prediction Log'!$P729&gt;'Prediction Log'!$D729), "Y", IF(AND('Prediction Log'!$D729&lt;0, 'Prediction Log'!$P729&lt;'Prediction Log'!$D729), "Y", IF('Prediction Log'!$P729='Prediction Log'!$D729, "PUSH", "N")))))</f>
        <v/>
      </c>
      <c r="W729" s="53" t="str">
        <f>IF(ISBLANK('Prediction Log'!$M729), "",IF(AND('Prediction Log'!$U729="Y", 'Prediction Log'!$V729="Y"), "Y", "N"))</f>
        <v/>
      </c>
      <c r="X729" s="54" t="str">
        <f>IF(ISBLANK('Prediction Log'!$M729),"",IF('Prediction Log'!$M729='Prediction Log'!$I729, "Y", "N"))</f>
        <v/>
      </c>
      <c r="Y729" s="54" t="str">
        <f>IF(ISBLANK('Prediction Log'!$M729), "", IF('Prediction Log'!$Z729="N", "N", "Y"))</f>
        <v/>
      </c>
      <c r="Z729" s="54" t="str">
        <f>IF(ISBLANK('Prediction Log'!$M729), "",IF('Prediction Log'!$I729&lt;&gt;'Prediction Log'!$M729, "Y",IF(AND('Prediction Log'!$E729&gt;0, 'Prediction Log'!$P729&gt;'Prediction Log'!$E729), "Y", IF(AND('Prediction Log'!$E729&lt;0, 'Prediction Log'!$P729&lt;'Prediction Log'!$E729), "Y", IF('Prediction Log'!$P729='Prediction Log'!$E729, "PUSH", "N")))))</f>
        <v/>
      </c>
      <c r="AA729" s="54" t="str">
        <f>IF(ISBLANK('Prediction Log'!$M729), "",IF(AND('Prediction Log'!$X729="Y", 'Prediction Log'!$Z729="Y"), "Y", "N"))</f>
        <v/>
      </c>
      <c r="AB729" s="53" t="str">
        <f>IF(ISBLANK('Prediction Log'!$M729), "",IF('Prediction Log'!$D729&gt;0, 'Prediction Log'!$P729-'Prediction Log'!$D729, IF('Prediction Log'!$D729&lt;0, -'Prediction Log'!$P729+'Prediction Log'!$D729, "NA")))</f>
        <v/>
      </c>
      <c r="AC729" s="53" t="str">
        <f>IF(ISBLANK('Prediction Log'!$M729), "",ABS('Prediction Log'!$AB729))</f>
        <v/>
      </c>
      <c r="AD729" s="54" t="str">
        <f>IF(ISBLANK('Prediction Log'!$M729), "",IF('Prediction Log'!$E729&gt;0, 'Prediction Log'!$P729-'Prediction Log'!$E729, IF('Prediction Log'!$E729&lt;0, -'Prediction Log'!$P729+'Prediction Log'!$E729, "NA")))</f>
        <v/>
      </c>
      <c r="AE729" s="54" t="str">
        <f>IF(ISBLANK('Prediction Log'!$M729), "",ABS('Prediction Log'!$AD729))</f>
        <v/>
      </c>
    </row>
    <row r="730" spans="1:31" x14ac:dyDescent="0.45">
      <c r="A730" t="str">
        <f>IF(ISBLANK(Games!$B730), "",Games!A730)</f>
        <v/>
      </c>
      <c r="B730" t="str">
        <f>IF(ISBLANK(Games!$B730), "",Games!B730)</f>
        <v/>
      </c>
      <c r="C730" t="str">
        <f>IF(ISBLANK(Games!$B730), "",Games!C730)</f>
        <v/>
      </c>
      <c r="D730" t="str">
        <f>IF(ISBLANK(Games!$B730), "",Games!D730)</f>
        <v/>
      </c>
      <c r="E730" t="str">
        <f>IF(ISBLANK(Games!$B730), "",Games!E730)</f>
        <v/>
      </c>
      <c r="F730" s="30">
        <f>'Calc - Win Probability'!N730</f>
        <v>0</v>
      </c>
      <c r="G730" s="28">
        <f>Games!H730</f>
        <v>0</v>
      </c>
      <c r="H730" s="64" t="str">
        <f>IF(ISBLANK(Games!B730), "", IF('Prediction Log'!$D730&lt;0, 'Prediction Log'!$B730, 'Prediction Log'!$C730))</f>
        <v/>
      </c>
      <c r="I730" s="60" t="str">
        <f>IF(ISBLANK(Games!$B730), "",Games!F730)</f>
        <v/>
      </c>
      <c r="J730" s="60" t="str">
        <f>IF('Prediction Log'!$F730&gt;0.5, 'Prediction Log'!$B730, IF('Prediction Log'!$F730&lt;0.5, 'Prediction Log'!$C730, "PICK"))</f>
        <v/>
      </c>
      <c r="K730" s="62" t="str">
        <f>IF(ISBLANK(Games!B730), "",IF('Prediction Log'!$J730='Prediction Log'!$B730, 'Prediction Log'!$F730, 1-'Prediction Log'!$F730))</f>
        <v/>
      </c>
      <c r="L730" s="28" t="str">
        <f>IF(ISBLANK(Games!$B730), "",Games!I730)</f>
        <v/>
      </c>
      <c r="P730" s="48" t="str">
        <f>IF(ISBLANK('Prediction Log'!$N730), "",'Prediction Log'!$O730-'Prediction Log'!$N730)</f>
        <v/>
      </c>
      <c r="Q730" s="55" t="str">
        <f>IF(ISBLANK('Prediction Log'!$N730), "",IF('Prediction Log'!$M730&lt;&gt;'Prediction Log'!$H730, "Y", IF(AND('Prediction Log'!$M730='Prediction Log'!$H730, ABS((-1*'Prediction Log'!$P730))&gt;ABS('Prediction Log'!$D730)), "Y", IF('Prediction Log'!$D730='Prediction Log'!$P730, "PUSH", "N"))))</f>
        <v/>
      </c>
      <c r="R730" s="56" t="str">
        <f>IF(ISBLANK('Prediction Log'!$M730), "",IF('Prediction Log'!$P730&lt;'Prediction Log'!$D730, "Y", IF('Prediction Log'!$P730='Prediction Log'!$D730, "PUSH", "N")))</f>
        <v/>
      </c>
      <c r="S730" s="56" t="str">
        <f>IF(ISBLANK('Prediction Log'!$M730), "",IF('Prediction Log'!$P730&lt;'Prediction Log'!$E730, "Y", IF('Prediction Log'!$P730='Prediction Log'!$E730, "PUSH", "N")))</f>
        <v/>
      </c>
      <c r="T730" s="66" t="str">
        <f>IF(ISBLANK('Prediction Log'!$M730), "",IF('Prediction Log'!$J730='Prediction Log'!$M730, "Y", "N"))</f>
        <v/>
      </c>
      <c r="U730" s="57" t="str">
        <f>IF(ISBLANK('Prediction Log'!$M730),"",IF('Prediction Log'!$M730='Prediction Log'!$H730, "Y", "N"))</f>
        <v/>
      </c>
      <c r="V730" s="52" t="str">
        <f>IF(ISBLANK('Prediction Log'!$M730), "",IF('Prediction Log'!$H730&lt;&gt;'Prediction Log'!$M730, "Y",IF(AND('Prediction Log'!$D730&gt;0, 'Prediction Log'!$P730&gt;'Prediction Log'!$D730), "Y", IF(AND('Prediction Log'!$D730&lt;0, 'Prediction Log'!$P730&lt;'Prediction Log'!$D730), "Y", IF('Prediction Log'!$P730='Prediction Log'!$D730, "PUSH", "N")))))</f>
        <v/>
      </c>
      <c r="W730" s="53" t="str">
        <f>IF(ISBLANK('Prediction Log'!$M730), "",IF(AND('Prediction Log'!$U730="Y", 'Prediction Log'!$V730="Y"), "Y", "N"))</f>
        <v/>
      </c>
      <c r="X730" s="54" t="str">
        <f>IF(ISBLANK('Prediction Log'!$M730),"",IF('Prediction Log'!$M730='Prediction Log'!$I730, "Y", "N"))</f>
        <v/>
      </c>
      <c r="Y730" s="54" t="str">
        <f>IF(ISBLANK('Prediction Log'!$M730), "", IF('Prediction Log'!$Z730="N", "N", "Y"))</f>
        <v/>
      </c>
      <c r="Z730" s="54" t="str">
        <f>IF(ISBLANK('Prediction Log'!$M730), "",IF('Prediction Log'!$I730&lt;&gt;'Prediction Log'!$M730, "Y",IF(AND('Prediction Log'!$E730&gt;0, 'Prediction Log'!$P730&gt;'Prediction Log'!$E730), "Y", IF(AND('Prediction Log'!$E730&lt;0, 'Prediction Log'!$P730&lt;'Prediction Log'!$E730), "Y", IF('Prediction Log'!$P730='Prediction Log'!$E730, "PUSH", "N")))))</f>
        <v/>
      </c>
      <c r="AA730" s="54" t="str">
        <f>IF(ISBLANK('Prediction Log'!$M730), "",IF(AND('Prediction Log'!$X730="Y", 'Prediction Log'!$Z730="Y"), "Y", "N"))</f>
        <v/>
      </c>
      <c r="AB730" s="53" t="str">
        <f>IF(ISBLANK('Prediction Log'!$M730), "",IF('Prediction Log'!$D730&gt;0, 'Prediction Log'!$P730-'Prediction Log'!$D730, IF('Prediction Log'!$D730&lt;0, -'Prediction Log'!$P730+'Prediction Log'!$D730, "NA")))</f>
        <v/>
      </c>
      <c r="AC730" s="53" t="str">
        <f>IF(ISBLANK('Prediction Log'!$M730), "",ABS('Prediction Log'!$AB730))</f>
        <v/>
      </c>
      <c r="AD730" s="54" t="str">
        <f>IF(ISBLANK('Prediction Log'!$M730), "",IF('Prediction Log'!$E730&gt;0, 'Prediction Log'!$P730-'Prediction Log'!$E730, IF('Prediction Log'!$E730&lt;0, -'Prediction Log'!$P730+'Prediction Log'!$E730, "NA")))</f>
        <v/>
      </c>
      <c r="AE730" s="54" t="str">
        <f>IF(ISBLANK('Prediction Log'!$M730), "",ABS('Prediction Log'!$AD730))</f>
        <v/>
      </c>
    </row>
    <row r="731" spans="1:31" x14ac:dyDescent="0.45">
      <c r="A731" t="str">
        <f>IF(ISBLANK(Games!$B731), "",Games!A731)</f>
        <v/>
      </c>
      <c r="B731" t="str">
        <f>IF(ISBLANK(Games!$B731), "",Games!B731)</f>
        <v/>
      </c>
      <c r="C731" t="str">
        <f>IF(ISBLANK(Games!$B731), "",Games!C731)</f>
        <v/>
      </c>
      <c r="D731" t="str">
        <f>IF(ISBLANK(Games!$B731), "",Games!D731)</f>
        <v/>
      </c>
      <c r="E731" t="str">
        <f>IF(ISBLANK(Games!$B731), "",Games!E731)</f>
        <v/>
      </c>
      <c r="F731" s="30">
        <f>'Calc - Win Probability'!N731</f>
        <v>0</v>
      </c>
      <c r="G731" s="28">
        <f>Games!H731</f>
        <v>0</v>
      </c>
      <c r="H731" s="64" t="str">
        <f>IF(ISBLANK(Games!B731), "", IF('Prediction Log'!$D731&lt;0, 'Prediction Log'!$B731, 'Prediction Log'!$C731))</f>
        <v/>
      </c>
      <c r="I731" s="60" t="str">
        <f>IF(ISBLANK(Games!$B731), "",Games!F731)</f>
        <v/>
      </c>
      <c r="J731" s="60" t="str">
        <f>IF('Prediction Log'!$F731&gt;0.5, 'Prediction Log'!$B731, IF('Prediction Log'!$F731&lt;0.5, 'Prediction Log'!$C731, "PICK"))</f>
        <v/>
      </c>
      <c r="K731" s="62" t="str">
        <f>IF(ISBLANK(Games!B731), "",IF('Prediction Log'!$J731='Prediction Log'!$B731, 'Prediction Log'!$F731, 1-'Prediction Log'!$F731))</f>
        <v/>
      </c>
      <c r="L731" s="28" t="str">
        <f>IF(ISBLANK(Games!$B731), "",Games!I731)</f>
        <v/>
      </c>
      <c r="P731" s="48" t="str">
        <f>IF(ISBLANK('Prediction Log'!$N731), "",'Prediction Log'!$O731-'Prediction Log'!$N731)</f>
        <v/>
      </c>
      <c r="Q731" s="55" t="str">
        <f>IF(ISBLANK('Prediction Log'!$N731), "",IF('Prediction Log'!$M731&lt;&gt;'Prediction Log'!$H731, "Y", IF(AND('Prediction Log'!$M731='Prediction Log'!$H731, ABS((-1*'Prediction Log'!$P731))&gt;ABS('Prediction Log'!$D731)), "Y", IF('Prediction Log'!$D731='Prediction Log'!$P731, "PUSH", "N"))))</f>
        <v/>
      </c>
      <c r="R731" s="56" t="str">
        <f>IF(ISBLANK('Prediction Log'!$M731), "",IF('Prediction Log'!$P731&lt;'Prediction Log'!$D731, "Y", IF('Prediction Log'!$P731='Prediction Log'!$D731, "PUSH", "N")))</f>
        <v/>
      </c>
      <c r="S731" s="56" t="str">
        <f>IF(ISBLANK('Prediction Log'!$M731), "",IF('Prediction Log'!$P731&lt;'Prediction Log'!$E731, "Y", IF('Prediction Log'!$P731='Prediction Log'!$E731, "PUSH", "N")))</f>
        <v/>
      </c>
      <c r="T731" s="66" t="str">
        <f>IF(ISBLANK('Prediction Log'!$M731), "",IF('Prediction Log'!$J731='Prediction Log'!$M731, "Y", "N"))</f>
        <v/>
      </c>
      <c r="U731" s="57" t="str">
        <f>IF(ISBLANK('Prediction Log'!$M731),"",IF('Prediction Log'!$M731='Prediction Log'!$H731, "Y", "N"))</f>
        <v/>
      </c>
      <c r="V731" s="52" t="str">
        <f>IF(ISBLANK('Prediction Log'!$M731), "",IF('Prediction Log'!$H731&lt;&gt;'Prediction Log'!$M731, "Y",IF(AND('Prediction Log'!$D731&gt;0, 'Prediction Log'!$P731&gt;'Prediction Log'!$D731), "Y", IF(AND('Prediction Log'!$D731&lt;0, 'Prediction Log'!$P731&lt;'Prediction Log'!$D731), "Y", IF('Prediction Log'!$P731='Prediction Log'!$D731, "PUSH", "N")))))</f>
        <v/>
      </c>
      <c r="W731" s="53" t="str">
        <f>IF(ISBLANK('Prediction Log'!$M731), "",IF(AND('Prediction Log'!$U731="Y", 'Prediction Log'!$V731="Y"), "Y", "N"))</f>
        <v/>
      </c>
      <c r="X731" s="54" t="str">
        <f>IF(ISBLANK('Prediction Log'!$M731),"",IF('Prediction Log'!$M731='Prediction Log'!$I731, "Y", "N"))</f>
        <v/>
      </c>
      <c r="Y731" s="54" t="str">
        <f>IF(ISBLANK('Prediction Log'!$M731), "", IF('Prediction Log'!$Z731="N", "N", "Y"))</f>
        <v/>
      </c>
      <c r="Z731" s="54" t="str">
        <f>IF(ISBLANK('Prediction Log'!$M731), "",IF('Prediction Log'!$I731&lt;&gt;'Prediction Log'!$M731, "Y",IF(AND('Prediction Log'!$E731&gt;0, 'Prediction Log'!$P731&gt;'Prediction Log'!$E731), "Y", IF(AND('Prediction Log'!$E731&lt;0, 'Prediction Log'!$P731&lt;'Prediction Log'!$E731), "Y", IF('Prediction Log'!$P731='Prediction Log'!$E731, "PUSH", "N")))))</f>
        <v/>
      </c>
      <c r="AA731" s="54" t="str">
        <f>IF(ISBLANK('Prediction Log'!$M731), "",IF(AND('Prediction Log'!$X731="Y", 'Prediction Log'!$Z731="Y"), "Y", "N"))</f>
        <v/>
      </c>
      <c r="AB731" s="53" t="str">
        <f>IF(ISBLANK('Prediction Log'!$M731), "",IF('Prediction Log'!$D731&gt;0, 'Prediction Log'!$P731-'Prediction Log'!$D731, IF('Prediction Log'!$D731&lt;0, -'Prediction Log'!$P731+'Prediction Log'!$D731, "NA")))</f>
        <v/>
      </c>
      <c r="AC731" s="53" t="str">
        <f>IF(ISBLANK('Prediction Log'!$M731), "",ABS('Prediction Log'!$AB731))</f>
        <v/>
      </c>
      <c r="AD731" s="54" t="str">
        <f>IF(ISBLANK('Prediction Log'!$M731), "",IF('Prediction Log'!$E731&gt;0, 'Prediction Log'!$P731-'Prediction Log'!$E731, IF('Prediction Log'!$E731&lt;0, -'Prediction Log'!$P731+'Prediction Log'!$E731, "NA")))</f>
        <v/>
      </c>
      <c r="AE731" s="54" t="str">
        <f>IF(ISBLANK('Prediction Log'!$M731), "",ABS('Prediction Log'!$AD731))</f>
        <v/>
      </c>
    </row>
    <row r="732" spans="1:31" x14ac:dyDescent="0.45">
      <c r="A732" t="str">
        <f>IF(ISBLANK(Games!$B732), "",Games!A732)</f>
        <v/>
      </c>
      <c r="B732" t="str">
        <f>IF(ISBLANK(Games!$B732), "",Games!B732)</f>
        <v/>
      </c>
      <c r="C732" t="str">
        <f>IF(ISBLANK(Games!$B732), "",Games!C732)</f>
        <v/>
      </c>
      <c r="D732" t="str">
        <f>IF(ISBLANK(Games!$B732), "",Games!D732)</f>
        <v/>
      </c>
      <c r="E732" t="str">
        <f>IF(ISBLANK(Games!$B732), "",Games!E732)</f>
        <v/>
      </c>
      <c r="F732" s="30">
        <f>'Calc - Win Probability'!N732</f>
        <v>0</v>
      </c>
      <c r="G732" s="28">
        <f>Games!H732</f>
        <v>0</v>
      </c>
      <c r="H732" s="64" t="str">
        <f>IF(ISBLANK(Games!B732), "", IF('Prediction Log'!$D732&lt;0, 'Prediction Log'!$B732, 'Prediction Log'!$C732))</f>
        <v/>
      </c>
      <c r="I732" s="60" t="str">
        <f>IF(ISBLANK(Games!$B732), "",Games!F732)</f>
        <v/>
      </c>
      <c r="J732" s="60" t="str">
        <f>IF('Prediction Log'!$F732&gt;0.5, 'Prediction Log'!$B732, IF('Prediction Log'!$F732&lt;0.5, 'Prediction Log'!$C732, "PICK"))</f>
        <v/>
      </c>
      <c r="K732" s="62" t="str">
        <f>IF(ISBLANK(Games!B732), "",IF('Prediction Log'!$J732='Prediction Log'!$B732, 'Prediction Log'!$F732, 1-'Prediction Log'!$F732))</f>
        <v/>
      </c>
      <c r="L732" s="28" t="str">
        <f>IF(ISBLANK(Games!$B732), "",Games!I732)</f>
        <v/>
      </c>
      <c r="P732" s="48" t="str">
        <f>IF(ISBLANK('Prediction Log'!$N732), "",'Prediction Log'!$O732-'Prediction Log'!$N732)</f>
        <v/>
      </c>
      <c r="Q732" s="55" t="str">
        <f>IF(ISBLANK('Prediction Log'!$N732), "",IF('Prediction Log'!$M732&lt;&gt;'Prediction Log'!$H732, "Y", IF(AND('Prediction Log'!$M732='Prediction Log'!$H732, ABS((-1*'Prediction Log'!$P732))&gt;ABS('Prediction Log'!$D732)), "Y", IF('Prediction Log'!$D732='Prediction Log'!$P732, "PUSH", "N"))))</f>
        <v/>
      </c>
      <c r="R732" s="56" t="str">
        <f>IF(ISBLANK('Prediction Log'!$M732), "",IF('Prediction Log'!$P732&lt;'Prediction Log'!$D732, "Y", IF('Prediction Log'!$P732='Prediction Log'!$D732, "PUSH", "N")))</f>
        <v/>
      </c>
      <c r="S732" s="56" t="str">
        <f>IF(ISBLANK('Prediction Log'!$M732), "",IF('Prediction Log'!$P732&lt;'Prediction Log'!$E732, "Y", IF('Prediction Log'!$P732='Prediction Log'!$E732, "PUSH", "N")))</f>
        <v/>
      </c>
      <c r="T732" s="66" t="str">
        <f>IF(ISBLANK('Prediction Log'!$M732), "",IF('Prediction Log'!$J732='Prediction Log'!$M732, "Y", "N"))</f>
        <v/>
      </c>
      <c r="U732" s="57" t="str">
        <f>IF(ISBLANK('Prediction Log'!$M732),"",IF('Prediction Log'!$M732='Prediction Log'!$H732, "Y", "N"))</f>
        <v/>
      </c>
      <c r="V732" s="52" t="str">
        <f>IF(ISBLANK('Prediction Log'!$M732), "",IF('Prediction Log'!$H732&lt;&gt;'Prediction Log'!$M732, "Y",IF(AND('Prediction Log'!$D732&gt;0, 'Prediction Log'!$P732&gt;'Prediction Log'!$D732), "Y", IF(AND('Prediction Log'!$D732&lt;0, 'Prediction Log'!$P732&lt;'Prediction Log'!$D732), "Y", IF('Prediction Log'!$P732='Prediction Log'!$D732, "PUSH", "N")))))</f>
        <v/>
      </c>
      <c r="W732" s="53" t="str">
        <f>IF(ISBLANK('Prediction Log'!$M732), "",IF(AND('Prediction Log'!$U732="Y", 'Prediction Log'!$V732="Y"), "Y", "N"))</f>
        <v/>
      </c>
      <c r="X732" s="54" t="str">
        <f>IF(ISBLANK('Prediction Log'!$M732),"",IF('Prediction Log'!$M732='Prediction Log'!$I732, "Y", "N"))</f>
        <v/>
      </c>
      <c r="Y732" s="54" t="str">
        <f>IF(ISBLANK('Prediction Log'!$M732), "", IF('Prediction Log'!$Z732="N", "N", "Y"))</f>
        <v/>
      </c>
      <c r="Z732" s="54" t="str">
        <f>IF(ISBLANK('Prediction Log'!$M732), "",IF('Prediction Log'!$I732&lt;&gt;'Prediction Log'!$M732, "Y",IF(AND('Prediction Log'!$E732&gt;0, 'Prediction Log'!$P732&gt;'Prediction Log'!$E732), "Y", IF(AND('Prediction Log'!$E732&lt;0, 'Prediction Log'!$P732&lt;'Prediction Log'!$E732), "Y", IF('Prediction Log'!$P732='Prediction Log'!$E732, "PUSH", "N")))))</f>
        <v/>
      </c>
      <c r="AA732" s="54" t="str">
        <f>IF(ISBLANK('Prediction Log'!$M732), "",IF(AND('Prediction Log'!$X732="Y", 'Prediction Log'!$Z732="Y"), "Y", "N"))</f>
        <v/>
      </c>
      <c r="AB732" s="53" t="str">
        <f>IF(ISBLANK('Prediction Log'!$M732), "",IF('Prediction Log'!$D732&gt;0, 'Prediction Log'!$P732-'Prediction Log'!$D732, IF('Prediction Log'!$D732&lt;0, -'Prediction Log'!$P732+'Prediction Log'!$D732, "NA")))</f>
        <v/>
      </c>
      <c r="AC732" s="53" t="str">
        <f>IF(ISBLANK('Prediction Log'!$M732), "",ABS('Prediction Log'!$AB732))</f>
        <v/>
      </c>
      <c r="AD732" s="54" t="str">
        <f>IF(ISBLANK('Prediction Log'!$M732), "",IF('Prediction Log'!$E732&gt;0, 'Prediction Log'!$P732-'Prediction Log'!$E732, IF('Prediction Log'!$E732&lt;0, -'Prediction Log'!$P732+'Prediction Log'!$E732, "NA")))</f>
        <v/>
      </c>
      <c r="AE732" s="54" t="str">
        <f>IF(ISBLANK('Prediction Log'!$M732), "",ABS('Prediction Log'!$AD732))</f>
        <v/>
      </c>
    </row>
    <row r="733" spans="1:31" x14ac:dyDescent="0.45">
      <c r="A733" t="str">
        <f>IF(ISBLANK(Games!$B733), "",Games!A733)</f>
        <v/>
      </c>
      <c r="B733" t="str">
        <f>IF(ISBLANK(Games!$B733), "",Games!B733)</f>
        <v/>
      </c>
      <c r="C733" t="str">
        <f>IF(ISBLANK(Games!$B733), "",Games!C733)</f>
        <v/>
      </c>
      <c r="D733" t="str">
        <f>IF(ISBLANK(Games!$B733), "",Games!D733)</f>
        <v/>
      </c>
      <c r="E733" t="str">
        <f>IF(ISBLANK(Games!$B733), "",Games!E733)</f>
        <v/>
      </c>
      <c r="F733" s="30">
        <f>'Calc - Win Probability'!N733</f>
        <v>0</v>
      </c>
      <c r="G733" s="28">
        <f>Games!H733</f>
        <v>0</v>
      </c>
      <c r="H733" s="64" t="str">
        <f>IF(ISBLANK(Games!B733), "", IF('Prediction Log'!$D733&lt;0, 'Prediction Log'!$B733, 'Prediction Log'!$C733))</f>
        <v/>
      </c>
      <c r="I733" s="60" t="str">
        <f>IF(ISBLANK(Games!$B733), "",Games!F733)</f>
        <v/>
      </c>
      <c r="J733" s="60" t="str">
        <f>IF('Prediction Log'!$F733&gt;0.5, 'Prediction Log'!$B733, IF('Prediction Log'!$F733&lt;0.5, 'Prediction Log'!$C733, "PICK"))</f>
        <v/>
      </c>
      <c r="K733" s="62" t="str">
        <f>IF(ISBLANK(Games!B733), "",IF('Prediction Log'!$J733='Prediction Log'!$B733, 'Prediction Log'!$F733, 1-'Prediction Log'!$F733))</f>
        <v/>
      </c>
      <c r="L733" s="28" t="str">
        <f>IF(ISBLANK(Games!$B733), "",Games!I733)</f>
        <v/>
      </c>
      <c r="P733" s="48" t="str">
        <f>IF(ISBLANK('Prediction Log'!$N733), "",'Prediction Log'!$O733-'Prediction Log'!$N733)</f>
        <v/>
      </c>
      <c r="Q733" s="55" t="str">
        <f>IF(ISBLANK('Prediction Log'!$N733), "",IF('Prediction Log'!$M733&lt;&gt;'Prediction Log'!$H733, "Y", IF(AND('Prediction Log'!$M733='Prediction Log'!$H733, ABS((-1*'Prediction Log'!$P733))&gt;ABS('Prediction Log'!$D733)), "Y", IF('Prediction Log'!$D733='Prediction Log'!$P733, "PUSH", "N"))))</f>
        <v/>
      </c>
      <c r="R733" s="56" t="str">
        <f>IF(ISBLANK('Prediction Log'!$M733), "",IF('Prediction Log'!$P733&lt;'Prediction Log'!$D733, "Y", IF('Prediction Log'!$P733='Prediction Log'!$D733, "PUSH", "N")))</f>
        <v/>
      </c>
      <c r="S733" s="56" t="str">
        <f>IF(ISBLANK('Prediction Log'!$M733), "",IF('Prediction Log'!$P733&lt;'Prediction Log'!$E733, "Y", IF('Prediction Log'!$P733='Prediction Log'!$E733, "PUSH", "N")))</f>
        <v/>
      </c>
      <c r="T733" s="66" t="str">
        <f>IF(ISBLANK('Prediction Log'!$M733), "",IF('Prediction Log'!$J733='Prediction Log'!$M733, "Y", "N"))</f>
        <v/>
      </c>
      <c r="U733" s="57" t="str">
        <f>IF(ISBLANK('Prediction Log'!$M733),"",IF('Prediction Log'!$M733='Prediction Log'!$H733, "Y", "N"))</f>
        <v/>
      </c>
      <c r="V733" s="52" t="str">
        <f>IF(ISBLANK('Prediction Log'!$M733), "",IF('Prediction Log'!$H733&lt;&gt;'Prediction Log'!$M733, "Y",IF(AND('Prediction Log'!$D733&gt;0, 'Prediction Log'!$P733&gt;'Prediction Log'!$D733), "Y", IF(AND('Prediction Log'!$D733&lt;0, 'Prediction Log'!$P733&lt;'Prediction Log'!$D733), "Y", IF('Prediction Log'!$P733='Prediction Log'!$D733, "PUSH", "N")))))</f>
        <v/>
      </c>
      <c r="W733" s="53" t="str">
        <f>IF(ISBLANK('Prediction Log'!$M733), "",IF(AND('Prediction Log'!$U733="Y", 'Prediction Log'!$V733="Y"), "Y", "N"))</f>
        <v/>
      </c>
      <c r="X733" s="54" t="str">
        <f>IF(ISBLANK('Prediction Log'!$M733),"",IF('Prediction Log'!$M733='Prediction Log'!$I733, "Y", "N"))</f>
        <v/>
      </c>
      <c r="Y733" s="54" t="str">
        <f>IF(ISBLANK('Prediction Log'!$M733), "", IF('Prediction Log'!$Z733="N", "N", "Y"))</f>
        <v/>
      </c>
      <c r="Z733" s="54" t="str">
        <f>IF(ISBLANK('Prediction Log'!$M733), "",IF('Prediction Log'!$I733&lt;&gt;'Prediction Log'!$M733, "Y",IF(AND('Prediction Log'!$E733&gt;0, 'Prediction Log'!$P733&gt;'Prediction Log'!$E733), "Y", IF(AND('Prediction Log'!$E733&lt;0, 'Prediction Log'!$P733&lt;'Prediction Log'!$E733), "Y", IF('Prediction Log'!$P733='Prediction Log'!$E733, "PUSH", "N")))))</f>
        <v/>
      </c>
      <c r="AA733" s="54" t="str">
        <f>IF(ISBLANK('Prediction Log'!$M733), "",IF(AND('Prediction Log'!$X733="Y", 'Prediction Log'!$Z733="Y"), "Y", "N"))</f>
        <v/>
      </c>
      <c r="AB733" s="53" t="str">
        <f>IF(ISBLANK('Prediction Log'!$M733), "",IF('Prediction Log'!$D733&gt;0, 'Prediction Log'!$P733-'Prediction Log'!$D733, IF('Prediction Log'!$D733&lt;0, -'Prediction Log'!$P733+'Prediction Log'!$D733, "NA")))</f>
        <v/>
      </c>
      <c r="AC733" s="53" t="str">
        <f>IF(ISBLANK('Prediction Log'!$M733), "",ABS('Prediction Log'!$AB733))</f>
        <v/>
      </c>
      <c r="AD733" s="54" t="str">
        <f>IF(ISBLANK('Prediction Log'!$M733), "",IF('Prediction Log'!$E733&gt;0, 'Prediction Log'!$P733-'Prediction Log'!$E733, IF('Prediction Log'!$E733&lt;0, -'Prediction Log'!$P733+'Prediction Log'!$E733, "NA")))</f>
        <v/>
      </c>
      <c r="AE733" s="54" t="str">
        <f>IF(ISBLANK('Prediction Log'!$M733), "",ABS('Prediction Log'!$AD733))</f>
        <v/>
      </c>
    </row>
    <row r="734" spans="1:31" x14ac:dyDescent="0.45">
      <c r="A734" t="str">
        <f>IF(ISBLANK(Games!$B734), "",Games!A734)</f>
        <v/>
      </c>
      <c r="B734" t="str">
        <f>IF(ISBLANK(Games!$B734), "",Games!B734)</f>
        <v/>
      </c>
      <c r="C734" t="str">
        <f>IF(ISBLANK(Games!$B734), "",Games!C734)</f>
        <v/>
      </c>
      <c r="D734" t="str">
        <f>IF(ISBLANK(Games!$B734), "",Games!D734)</f>
        <v/>
      </c>
      <c r="E734" t="str">
        <f>IF(ISBLANK(Games!$B734), "",Games!E734)</f>
        <v/>
      </c>
      <c r="F734" s="30">
        <f>'Calc - Win Probability'!N734</f>
        <v>0</v>
      </c>
      <c r="G734" s="28">
        <f>Games!H734</f>
        <v>0</v>
      </c>
      <c r="H734" s="64" t="str">
        <f>IF(ISBLANK(Games!B734), "", IF('Prediction Log'!$D734&lt;0, 'Prediction Log'!$B734, 'Prediction Log'!$C734))</f>
        <v/>
      </c>
      <c r="I734" s="60" t="str">
        <f>IF(ISBLANK(Games!$B734), "",Games!F734)</f>
        <v/>
      </c>
      <c r="J734" s="60" t="str">
        <f>IF('Prediction Log'!$F734&gt;0.5, 'Prediction Log'!$B734, IF('Prediction Log'!$F734&lt;0.5, 'Prediction Log'!$C734, "PICK"))</f>
        <v/>
      </c>
      <c r="K734" s="62" t="str">
        <f>IF(ISBLANK(Games!B734), "",IF('Prediction Log'!$J734='Prediction Log'!$B734, 'Prediction Log'!$F734, 1-'Prediction Log'!$F734))</f>
        <v/>
      </c>
      <c r="L734" s="28" t="str">
        <f>IF(ISBLANK(Games!$B734), "",Games!I734)</f>
        <v/>
      </c>
      <c r="P734" s="48" t="str">
        <f>IF(ISBLANK('Prediction Log'!$N734), "",'Prediction Log'!$O734-'Prediction Log'!$N734)</f>
        <v/>
      </c>
      <c r="Q734" s="55" t="str">
        <f>IF(ISBLANK('Prediction Log'!$N734), "",IF('Prediction Log'!$M734&lt;&gt;'Prediction Log'!$H734, "Y", IF(AND('Prediction Log'!$M734='Prediction Log'!$H734, ABS((-1*'Prediction Log'!$P734))&gt;ABS('Prediction Log'!$D734)), "Y", IF('Prediction Log'!$D734='Prediction Log'!$P734, "PUSH", "N"))))</f>
        <v/>
      </c>
      <c r="R734" s="56" t="str">
        <f>IF(ISBLANK('Prediction Log'!$M734), "",IF('Prediction Log'!$P734&lt;'Prediction Log'!$D734, "Y", IF('Prediction Log'!$P734='Prediction Log'!$D734, "PUSH", "N")))</f>
        <v/>
      </c>
      <c r="S734" s="56" t="str">
        <f>IF(ISBLANK('Prediction Log'!$M734), "",IF('Prediction Log'!$P734&lt;'Prediction Log'!$E734, "Y", IF('Prediction Log'!$P734='Prediction Log'!$E734, "PUSH", "N")))</f>
        <v/>
      </c>
      <c r="T734" s="66" t="str">
        <f>IF(ISBLANK('Prediction Log'!$M734), "",IF('Prediction Log'!$J734='Prediction Log'!$M734, "Y", "N"))</f>
        <v/>
      </c>
      <c r="U734" s="57" t="str">
        <f>IF(ISBLANK('Prediction Log'!$M734),"",IF('Prediction Log'!$M734='Prediction Log'!$H734, "Y", "N"))</f>
        <v/>
      </c>
      <c r="V734" s="52" t="str">
        <f>IF(ISBLANK('Prediction Log'!$M734), "",IF('Prediction Log'!$H734&lt;&gt;'Prediction Log'!$M734, "Y",IF(AND('Prediction Log'!$D734&gt;0, 'Prediction Log'!$P734&gt;'Prediction Log'!$D734), "Y", IF(AND('Prediction Log'!$D734&lt;0, 'Prediction Log'!$P734&lt;'Prediction Log'!$D734), "Y", IF('Prediction Log'!$P734='Prediction Log'!$D734, "PUSH", "N")))))</f>
        <v/>
      </c>
      <c r="W734" s="53" t="str">
        <f>IF(ISBLANK('Prediction Log'!$M734), "",IF(AND('Prediction Log'!$U734="Y", 'Prediction Log'!$V734="Y"), "Y", "N"))</f>
        <v/>
      </c>
      <c r="X734" s="54" t="str">
        <f>IF(ISBLANK('Prediction Log'!$M734),"",IF('Prediction Log'!$M734='Prediction Log'!$I734, "Y", "N"))</f>
        <v/>
      </c>
      <c r="Y734" s="54" t="str">
        <f>IF(ISBLANK('Prediction Log'!$M734), "", IF('Prediction Log'!$Z734="N", "N", "Y"))</f>
        <v/>
      </c>
      <c r="Z734" s="54" t="str">
        <f>IF(ISBLANK('Prediction Log'!$M734), "",IF('Prediction Log'!$I734&lt;&gt;'Prediction Log'!$M734, "Y",IF(AND('Prediction Log'!$E734&gt;0, 'Prediction Log'!$P734&gt;'Prediction Log'!$E734), "Y", IF(AND('Prediction Log'!$E734&lt;0, 'Prediction Log'!$P734&lt;'Prediction Log'!$E734), "Y", IF('Prediction Log'!$P734='Prediction Log'!$E734, "PUSH", "N")))))</f>
        <v/>
      </c>
      <c r="AA734" s="54" t="str">
        <f>IF(ISBLANK('Prediction Log'!$M734), "",IF(AND('Prediction Log'!$X734="Y", 'Prediction Log'!$Z734="Y"), "Y", "N"))</f>
        <v/>
      </c>
      <c r="AB734" s="53" t="str">
        <f>IF(ISBLANK('Prediction Log'!$M734), "",IF('Prediction Log'!$D734&gt;0, 'Prediction Log'!$P734-'Prediction Log'!$D734, IF('Prediction Log'!$D734&lt;0, -'Prediction Log'!$P734+'Prediction Log'!$D734, "NA")))</f>
        <v/>
      </c>
      <c r="AC734" s="53" t="str">
        <f>IF(ISBLANK('Prediction Log'!$M734), "",ABS('Prediction Log'!$AB734))</f>
        <v/>
      </c>
      <c r="AD734" s="54" t="str">
        <f>IF(ISBLANK('Prediction Log'!$M734), "",IF('Prediction Log'!$E734&gt;0, 'Prediction Log'!$P734-'Prediction Log'!$E734, IF('Prediction Log'!$E734&lt;0, -'Prediction Log'!$P734+'Prediction Log'!$E734, "NA")))</f>
        <v/>
      </c>
      <c r="AE734" s="54" t="str">
        <f>IF(ISBLANK('Prediction Log'!$M734), "",ABS('Prediction Log'!$AD734))</f>
        <v/>
      </c>
    </row>
    <row r="735" spans="1:31" x14ac:dyDescent="0.45">
      <c r="A735" t="str">
        <f>IF(ISBLANK(Games!$B735), "",Games!A735)</f>
        <v/>
      </c>
      <c r="B735" t="str">
        <f>IF(ISBLANK(Games!$B735), "",Games!B735)</f>
        <v/>
      </c>
      <c r="C735" t="str">
        <f>IF(ISBLANK(Games!$B735), "",Games!C735)</f>
        <v/>
      </c>
      <c r="D735" t="str">
        <f>IF(ISBLANK(Games!$B735), "",Games!D735)</f>
        <v/>
      </c>
      <c r="E735" t="str">
        <f>IF(ISBLANK(Games!$B735), "",Games!E735)</f>
        <v/>
      </c>
      <c r="F735" s="30">
        <f>'Calc - Win Probability'!N735</f>
        <v>0</v>
      </c>
      <c r="G735" s="28">
        <f>Games!H735</f>
        <v>0</v>
      </c>
      <c r="H735" s="64" t="str">
        <f>IF(ISBLANK(Games!B735), "", IF('Prediction Log'!$D735&lt;0, 'Prediction Log'!$B735, 'Prediction Log'!$C735))</f>
        <v/>
      </c>
      <c r="I735" s="60" t="str">
        <f>IF(ISBLANK(Games!$B735), "",Games!F735)</f>
        <v/>
      </c>
      <c r="J735" s="60" t="str">
        <f>IF('Prediction Log'!$F735&gt;0.5, 'Prediction Log'!$B735, IF('Prediction Log'!$F735&lt;0.5, 'Prediction Log'!$C735, "PICK"))</f>
        <v/>
      </c>
      <c r="K735" s="62" t="str">
        <f>IF(ISBLANK(Games!B735), "",IF('Prediction Log'!$J735='Prediction Log'!$B735, 'Prediction Log'!$F735, 1-'Prediction Log'!$F735))</f>
        <v/>
      </c>
      <c r="L735" s="28" t="str">
        <f>IF(ISBLANK(Games!$B735), "",Games!I735)</f>
        <v/>
      </c>
      <c r="P735" s="48" t="str">
        <f>IF(ISBLANK('Prediction Log'!$N735), "",'Prediction Log'!$O735-'Prediction Log'!$N735)</f>
        <v/>
      </c>
      <c r="Q735" s="55" t="str">
        <f>IF(ISBLANK('Prediction Log'!$N735), "",IF('Prediction Log'!$M735&lt;&gt;'Prediction Log'!$H735, "Y", IF(AND('Prediction Log'!$M735='Prediction Log'!$H735, ABS((-1*'Prediction Log'!$P735))&gt;ABS('Prediction Log'!$D735)), "Y", IF('Prediction Log'!$D735='Prediction Log'!$P735, "PUSH", "N"))))</f>
        <v/>
      </c>
      <c r="R735" s="56" t="str">
        <f>IF(ISBLANK('Prediction Log'!$M735), "",IF('Prediction Log'!$P735&lt;'Prediction Log'!$D735, "Y", IF('Prediction Log'!$P735='Prediction Log'!$D735, "PUSH", "N")))</f>
        <v/>
      </c>
      <c r="S735" s="56" t="str">
        <f>IF(ISBLANK('Prediction Log'!$M735), "",IF('Prediction Log'!$P735&lt;'Prediction Log'!$E735, "Y", IF('Prediction Log'!$P735='Prediction Log'!$E735, "PUSH", "N")))</f>
        <v/>
      </c>
      <c r="T735" s="66" t="str">
        <f>IF(ISBLANK('Prediction Log'!$M735), "",IF('Prediction Log'!$J735='Prediction Log'!$M735, "Y", "N"))</f>
        <v/>
      </c>
      <c r="U735" s="57" t="str">
        <f>IF(ISBLANK('Prediction Log'!$M735),"",IF('Prediction Log'!$M735='Prediction Log'!$H735, "Y", "N"))</f>
        <v/>
      </c>
      <c r="V735" s="52" t="str">
        <f>IF(ISBLANK('Prediction Log'!$M735), "",IF('Prediction Log'!$H735&lt;&gt;'Prediction Log'!$M735, "Y",IF(AND('Prediction Log'!$D735&gt;0, 'Prediction Log'!$P735&gt;'Prediction Log'!$D735), "Y", IF(AND('Prediction Log'!$D735&lt;0, 'Prediction Log'!$P735&lt;'Prediction Log'!$D735), "Y", IF('Prediction Log'!$P735='Prediction Log'!$D735, "PUSH", "N")))))</f>
        <v/>
      </c>
      <c r="W735" s="53" t="str">
        <f>IF(ISBLANK('Prediction Log'!$M735), "",IF(AND('Prediction Log'!$U735="Y", 'Prediction Log'!$V735="Y"), "Y", "N"))</f>
        <v/>
      </c>
      <c r="X735" s="54" t="str">
        <f>IF(ISBLANK('Prediction Log'!$M735),"",IF('Prediction Log'!$M735='Prediction Log'!$I735, "Y", "N"))</f>
        <v/>
      </c>
      <c r="Y735" s="54" t="str">
        <f>IF(ISBLANK('Prediction Log'!$M735), "", IF('Prediction Log'!$Z735="N", "N", "Y"))</f>
        <v/>
      </c>
      <c r="Z735" s="54" t="str">
        <f>IF(ISBLANK('Prediction Log'!$M735), "",IF('Prediction Log'!$I735&lt;&gt;'Prediction Log'!$M735, "Y",IF(AND('Prediction Log'!$E735&gt;0, 'Prediction Log'!$P735&gt;'Prediction Log'!$E735), "Y", IF(AND('Prediction Log'!$E735&lt;0, 'Prediction Log'!$P735&lt;'Prediction Log'!$E735), "Y", IF('Prediction Log'!$P735='Prediction Log'!$E735, "PUSH", "N")))))</f>
        <v/>
      </c>
      <c r="AA735" s="54" t="str">
        <f>IF(ISBLANK('Prediction Log'!$M735), "",IF(AND('Prediction Log'!$X735="Y", 'Prediction Log'!$Z735="Y"), "Y", "N"))</f>
        <v/>
      </c>
      <c r="AB735" s="53" t="str">
        <f>IF(ISBLANK('Prediction Log'!$M735), "",IF('Prediction Log'!$D735&gt;0, 'Prediction Log'!$P735-'Prediction Log'!$D735, IF('Prediction Log'!$D735&lt;0, -'Prediction Log'!$P735+'Prediction Log'!$D735, "NA")))</f>
        <v/>
      </c>
      <c r="AC735" s="53" t="str">
        <f>IF(ISBLANK('Prediction Log'!$M735), "",ABS('Prediction Log'!$AB735))</f>
        <v/>
      </c>
      <c r="AD735" s="54" t="str">
        <f>IF(ISBLANK('Prediction Log'!$M735), "",IF('Prediction Log'!$E735&gt;0, 'Prediction Log'!$P735-'Prediction Log'!$E735, IF('Prediction Log'!$E735&lt;0, -'Prediction Log'!$P735+'Prediction Log'!$E735, "NA")))</f>
        <v/>
      </c>
      <c r="AE735" s="54" t="str">
        <f>IF(ISBLANK('Prediction Log'!$M735), "",ABS('Prediction Log'!$AD735))</f>
        <v/>
      </c>
    </row>
    <row r="736" spans="1:31" x14ac:dyDescent="0.45">
      <c r="A736" t="str">
        <f>IF(ISBLANK(Games!$B736), "",Games!A736)</f>
        <v/>
      </c>
      <c r="B736" t="str">
        <f>IF(ISBLANK(Games!$B736), "",Games!B736)</f>
        <v/>
      </c>
      <c r="C736" t="str">
        <f>IF(ISBLANK(Games!$B736), "",Games!C736)</f>
        <v/>
      </c>
      <c r="D736" t="str">
        <f>IF(ISBLANK(Games!$B736), "",Games!D736)</f>
        <v/>
      </c>
      <c r="E736" t="str">
        <f>IF(ISBLANK(Games!$B736), "",Games!E736)</f>
        <v/>
      </c>
      <c r="F736" s="30">
        <f>'Calc - Win Probability'!N736</f>
        <v>0</v>
      </c>
      <c r="G736" s="28">
        <f>Games!H736</f>
        <v>0</v>
      </c>
      <c r="H736" s="64" t="str">
        <f>IF(ISBLANK(Games!B736), "", IF('Prediction Log'!$D736&lt;0, 'Prediction Log'!$B736, 'Prediction Log'!$C736))</f>
        <v/>
      </c>
      <c r="I736" s="60" t="str">
        <f>IF(ISBLANK(Games!$B736), "",Games!F736)</f>
        <v/>
      </c>
      <c r="J736" s="60" t="str">
        <f>IF('Prediction Log'!$F736&gt;0.5, 'Prediction Log'!$B736, IF('Prediction Log'!$F736&lt;0.5, 'Prediction Log'!$C736, "PICK"))</f>
        <v/>
      </c>
      <c r="K736" s="62" t="str">
        <f>IF(ISBLANK(Games!B736), "",IF('Prediction Log'!$J736='Prediction Log'!$B736, 'Prediction Log'!$F736, 1-'Prediction Log'!$F736))</f>
        <v/>
      </c>
      <c r="L736" s="28" t="str">
        <f>IF(ISBLANK(Games!$B736), "",Games!I736)</f>
        <v/>
      </c>
      <c r="P736" s="48" t="str">
        <f>IF(ISBLANK('Prediction Log'!$N736), "",'Prediction Log'!$O736-'Prediction Log'!$N736)</f>
        <v/>
      </c>
      <c r="Q736" s="55" t="str">
        <f>IF(ISBLANK('Prediction Log'!$N736), "",IF('Prediction Log'!$M736&lt;&gt;'Prediction Log'!$H736, "Y", IF(AND('Prediction Log'!$M736='Prediction Log'!$H736, ABS((-1*'Prediction Log'!$P736))&gt;ABS('Prediction Log'!$D736)), "Y", IF('Prediction Log'!$D736='Prediction Log'!$P736, "PUSH", "N"))))</f>
        <v/>
      </c>
      <c r="R736" s="56" t="str">
        <f>IF(ISBLANK('Prediction Log'!$M736), "",IF('Prediction Log'!$P736&lt;'Prediction Log'!$D736, "Y", IF('Prediction Log'!$P736='Prediction Log'!$D736, "PUSH", "N")))</f>
        <v/>
      </c>
      <c r="S736" s="56" t="str">
        <f>IF(ISBLANK('Prediction Log'!$M736), "",IF('Prediction Log'!$P736&lt;'Prediction Log'!$E736, "Y", IF('Prediction Log'!$P736='Prediction Log'!$E736, "PUSH", "N")))</f>
        <v/>
      </c>
      <c r="T736" s="66" t="str">
        <f>IF(ISBLANK('Prediction Log'!$M736), "",IF('Prediction Log'!$J736='Prediction Log'!$M736, "Y", "N"))</f>
        <v/>
      </c>
      <c r="U736" s="57" t="str">
        <f>IF(ISBLANK('Prediction Log'!$M736),"",IF('Prediction Log'!$M736='Prediction Log'!$H736, "Y", "N"))</f>
        <v/>
      </c>
      <c r="V736" s="52" t="str">
        <f>IF(ISBLANK('Prediction Log'!$M736), "",IF('Prediction Log'!$H736&lt;&gt;'Prediction Log'!$M736, "Y",IF(AND('Prediction Log'!$D736&gt;0, 'Prediction Log'!$P736&gt;'Prediction Log'!$D736), "Y", IF(AND('Prediction Log'!$D736&lt;0, 'Prediction Log'!$P736&lt;'Prediction Log'!$D736), "Y", IF('Prediction Log'!$P736='Prediction Log'!$D736, "PUSH", "N")))))</f>
        <v/>
      </c>
      <c r="W736" s="53" t="str">
        <f>IF(ISBLANK('Prediction Log'!$M736), "",IF(AND('Prediction Log'!$U736="Y", 'Prediction Log'!$V736="Y"), "Y", "N"))</f>
        <v/>
      </c>
      <c r="X736" s="54" t="str">
        <f>IF(ISBLANK('Prediction Log'!$M736),"",IF('Prediction Log'!$M736='Prediction Log'!$I736, "Y", "N"))</f>
        <v/>
      </c>
      <c r="Y736" s="54" t="str">
        <f>IF(ISBLANK('Prediction Log'!$M736), "", IF('Prediction Log'!$Z736="N", "N", "Y"))</f>
        <v/>
      </c>
      <c r="Z736" s="54" t="str">
        <f>IF(ISBLANK('Prediction Log'!$M736), "",IF('Prediction Log'!$I736&lt;&gt;'Prediction Log'!$M736, "Y",IF(AND('Prediction Log'!$E736&gt;0, 'Prediction Log'!$P736&gt;'Prediction Log'!$E736), "Y", IF(AND('Prediction Log'!$E736&lt;0, 'Prediction Log'!$P736&lt;'Prediction Log'!$E736), "Y", IF('Prediction Log'!$P736='Prediction Log'!$E736, "PUSH", "N")))))</f>
        <v/>
      </c>
      <c r="AA736" s="54" t="str">
        <f>IF(ISBLANK('Prediction Log'!$M736), "",IF(AND('Prediction Log'!$X736="Y", 'Prediction Log'!$Z736="Y"), "Y", "N"))</f>
        <v/>
      </c>
      <c r="AB736" s="53" t="str">
        <f>IF(ISBLANK('Prediction Log'!$M736), "",IF('Prediction Log'!$D736&gt;0, 'Prediction Log'!$P736-'Prediction Log'!$D736, IF('Prediction Log'!$D736&lt;0, -'Prediction Log'!$P736+'Prediction Log'!$D736, "NA")))</f>
        <v/>
      </c>
      <c r="AC736" s="53" t="str">
        <f>IF(ISBLANK('Prediction Log'!$M736), "",ABS('Prediction Log'!$AB736))</f>
        <v/>
      </c>
      <c r="AD736" s="54" t="str">
        <f>IF(ISBLANK('Prediction Log'!$M736), "",IF('Prediction Log'!$E736&gt;0, 'Prediction Log'!$P736-'Prediction Log'!$E736, IF('Prediction Log'!$E736&lt;0, -'Prediction Log'!$P736+'Prediction Log'!$E736, "NA")))</f>
        <v/>
      </c>
      <c r="AE736" s="54" t="str">
        <f>IF(ISBLANK('Prediction Log'!$M736), "",ABS('Prediction Log'!$AD736))</f>
        <v/>
      </c>
    </row>
    <row r="737" spans="1:31" x14ac:dyDescent="0.45">
      <c r="A737" t="str">
        <f>IF(ISBLANK(Games!$B737), "",Games!A737)</f>
        <v/>
      </c>
      <c r="B737" t="str">
        <f>IF(ISBLANK(Games!$B737), "",Games!B737)</f>
        <v/>
      </c>
      <c r="C737" t="str">
        <f>IF(ISBLANK(Games!$B737), "",Games!C737)</f>
        <v/>
      </c>
      <c r="D737" t="str">
        <f>IF(ISBLANK(Games!$B737), "",Games!D737)</f>
        <v/>
      </c>
      <c r="E737" t="str">
        <f>IF(ISBLANK(Games!$B737), "",Games!E737)</f>
        <v/>
      </c>
      <c r="F737" s="30">
        <f>'Calc - Win Probability'!N737</f>
        <v>0</v>
      </c>
      <c r="G737" s="28">
        <f>Games!H737</f>
        <v>0</v>
      </c>
      <c r="H737" s="64" t="str">
        <f>IF(ISBLANK(Games!B737), "", IF('Prediction Log'!$D737&lt;0, 'Prediction Log'!$B737, 'Prediction Log'!$C737))</f>
        <v/>
      </c>
      <c r="I737" s="60" t="str">
        <f>IF(ISBLANK(Games!$B737), "",Games!F737)</f>
        <v/>
      </c>
      <c r="J737" s="60" t="str">
        <f>IF('Prediction Log'!$F737&gt;0.5, 'Prediction Log'!$B737, IF('Prediction Log'!$F737&lt;0.5, 'Prediction Log'!$C737, "PICK"))</f>
        <v/>
      </c>
      <c r="K737" s="62" t="str">
        <f>IF(ISBLANK(Games!B737), "",IF('Prediction Log'!$J737='Prediction Log'!$B737, 'Prediction Log'!$F737, 1-'Prediction Log'!$F737))</f>
        <v/>
      </c>
      <c r="L737" s="28" t="str">
        <f>IF(ISBLANK(Games!$B737), "",Games!I737)</f>
        <v/>
      </c>
      <c r="P737" s="48" t="str">
        <f>IF(ISBLANK('Prediction Log'!$N737), "",'Prediction Log'!$O737-'Prediction Log'!$N737)</f>
        <v/>
      </c>
      <c r="Q737" s="55" t="str">
        <f>IF(ISBLANK('Prediction Log'!$N737), "",IF('Prediction Log'!$M737&lt;&gt;'Prediction Log'!$H737, "Y", IF(AND('Prediction Log'!$M737='Prediction Log'!$H737, ABS((-1*'Prediction Log'!$P737))&gt;ABS('Prediction Log'!$D737)), "Y", IF('Prediction Log'!$D737='Prediction Log'!$P737, "PUSH", "N"))))</f>
        <v/>
      </c>
      <c r="R737" s="56" t="str">
        <f>IF(ISBLANK('Prediction Log'!$M737), "",IF('Prediction Log'!$P737&lt;'Prediction Log'!$D737, "Y", IF('Prediction Log'!$P737='Prediction Log'!$D737, "PUSH", "N")))</f>
        <v/>
      </c>
      <c r="S737" s="56" t="str">
        <f>IF(ISBLANK('Prediction Log'!$M737), "",IF('Prediction Log'!$P737&lt;'Prediction Log'!$E737, "Y", IF('Prediction Log'!$P737='Prediction Log'!$E737, "PUSH", "N")))</f>
        <v/>
      </c>
      <c r="T737" s="66" t="str">
        <f>IF(ISBLANK('Prediction Log'!$M737), "",IF('Prediction Log'!$J737='Prediction Log'!$M737, "Y", "N"))</f>
        <v/>
      </c>
      <c r="U737" s="57" t="str">
        <f>IF(ISBLANK('Prediction Log'!$M737),"",IF('Prediction Log'!$M737='Prediction Log'!$H737, "Y", "N"))</f>
        <v/>
      </c>
      <c r="V737" s="52" t="str">
        <f>IF(ISBLANK('Prediction Log'!$M737), "",IF('Prediction Log'!$H737&lt;&gt;'Prediction Log'!$M737, "Y",IF(AND('Prediction Log'!$D737&gt;0, 'Prediction Log'!$P737&gt;'Prediction Log'!$D737), "Y", IF(AND('Prediction Log'!$D737&lt;0, 'Prediction Log'!$P737&lt;'Prediction Log'!$D737), "Y", IF('Prediction Log'!$P737='Prediction Log'!$D737, "PUSH", "N")))))</f>
        <v/>
      </c>
      <c r="W737" s="53" t="str">
        <f>IF(ISBLANK('Prediction Log'!$M737), "",IF(AND('Prediction Log'!$U737="Y", 'Prediction Log'!$V737="Y"), "Y", "N"))</f>
        <v/>
      </c>
      <c r="X737" s="54" t="str">
        <f>IF(ISBLANK('Prediction Log'!$M737),"",IF('Prediction Log'!$M737='Prediction Log'!$I737, "Y", "N"))</f>
        <v/>
      </c>
      <c r="Y737" s="54" t="str">
        <f>IF(ISBLANK('Prediction Log'!$M737), "", IF('Prediction Log'!$Z737="N", "N", "Y"))</f>
        <v/>
      </c>
      <c r="Z737" s="54" t="str">
        <f>IF(ISBLANK('Prediction Log'!$M737), "",IF('Prediction Log'!$I737&lt;&gt;'Prediction Log'!$M737, "Y",IF(AND('Prediction Log'!$E737&gt;0, 'Prediction Log'!$P737&gt;'Prediction Log'!$E737), "Y", IF(AND('Prediction Log'!$E737&lt;0, 'Prediction Log'!$P737&lt;'Prediction Log'!$E737), "Y", IF('Prediction Log'!$P737='Prediction Log'!$E737, "PUSH", "N")))))</f>
        <v/>
      </c>
      <c r="AA737" s="54" t="str">
        <f>IF(ISBLANK('Prediction Log'!$M737), "",IF(AND('Prediction Log'!$X737="Y", 'Prediction Log'!$Z737="Y"), "Y", "N"))</f>
        <v/>
      </c>
      <c r="AB737" s="53" t="str">
        <f>IF(ISBLANK('Prediction Log'!$M737), "",IF('Prediction Log'!$D737&gt;0, 'Prediction Log'!$P737-'Prediction Log'!$D737, IF('Prediction Log'!$D737&lt;0, -'Prediction Log'!$P737+'Prediction Log'!$D737, "NA")))</f>
        <v/>
      </c>
      <c r="AC737" s="53" t="str">
        <f>IF(ISBLANK('Prediction Log'!$M737), "",ABS('Prediction Log'!$AB737))</f>
        <v/>
      </c>
      <c r="AD737" s="54" t="str">
        <f>IF(ISBLANK('Prediction Log'!$M737), "",IF('Prediction Log'!$E737&gt;0, 'Prediction Log'!$P737-'Prediction Log'!$E737, IF('Prediction Log'!$E737&lt;0, -'Prediction Log'!$P737+'Prediction Log'!$E737, "NA")))</f>
        <v/>
      </c>
      <c r="AE737" s="54" t="str">
        <f>IF(ISBLANK('Prediction Log'!$M737), "",ABS('Prediction Log'!$AD737))</f>
        <v/>
      </c>
    </row>
    <row r="738" spans="1:31" x14ac:dyDescent="0.45">
      <c r="A738" t="str">
        <f>IF(ISBLANK(Games!$B738), "",Games!A738)</f>
        <v/>
      </c>
      <c r="B738" t="str">
        <f>IF(ISBLANK(Games!$B738), "",Games!B738)</f>
        <v/>
      </c>
      <c r="C738" t="str">
        <f>IF(ISBLANK(Games!$B738), "",Games!C738)</f>
        <v/>
      </c>
      <c r="D738" t="str">
        <f>IF(ISBLANK(Games!$B738), "",Games!D738)</f>
        <v/>
      </c>
      <c r="E738" t="str">
        <f>IF(ISBLANK(Games!$B738), "",Games!E738)</f>
        <v/>
      </c>
      <c r="F738" s="30">
        <f>'Calc - Win Probability'!N738</f>
        <v>0</v>
      </c>
      <c r="G738" s="28">
        <f>Games!H738</f>
        <v>0</v>
      </c>
      <c r="H738" s="64" t="str">
        <f>IF(ISBLANK(Games!B738), "", IF('Prediction Log'!$D738&lt;0, 'Prediction Log'!$B738, 'Prediction Log'!$C738))</f>
        <v/>
      </c>
      <c r="I738" s="60" t="str">
        <f>IF(ISBLANK(Games!$B738), "",Games!F738)</f>
        <v/>
      </c>
      <c r="J738" s="60" t="str">
        <f>IF('Prediction Log'!$F738&gt;0.5, 'Prediction Log'!$B738, IF('Prediction Log'!$F738&lt;0.5, 'Prediction Log'!$C738, "PICK"))</f>
        <v/>
      </c>
      <c r="K738" s="62" t="str">
        <f>IF(ISBLANK(Games!B738), "",IF('Prediction Log'!$J738='Prediction Log'!$B738, 'Prediction Log'!$F738, 1-'Prediction Log'!$F738))</f>
        <v/>
      </c>
      <c r="L738" s="28" t="str">
        <f>IF(ISBLANK(Games!$B738), "",Games!I738)</f>
        <v/>
      </c>
      <c r="P738" s="48" t="str">
        <f>IF(ISBLANK('Prediction Log'!$N738), "",'Prediction Log'!$O738-'Prediction Log'!$N738)</f>
        <v/>
      </c>
      <c r="Q738" s="55" t="str">
        <f>IF(ISBLANK('Prediction Log'!$N738), "",IF('Prediction Log'!$M738&lt;&gt;'Prediction Log'!$H738, "Y", IF(AND('Prediction Log'!$M738='Prediction Log'!$H738, ABS((-1*'Prediction Log'!$P738))&gt;ABS('Prediction Log'!$D738)), "Y", IF('Prediction Log'!$D738='Prediction Log'!$P738, "PUSH", "N"))))</f>
        <v/>
      </c>
      <c r="R738" s="56" t="str">
        <f>IF(ISBLANK('Prediction Log'!$M738), "",IF('Prediction Log'!$P738&lt;'Prediction Log'!$D738, "Y", IF('Prediction Log'!$P738='Prediction Log'!$D738, "PUSH", "N")))</f>
        <v/>
      </c>
      <c r="S738" s="56" t="str">
        <f>IF(ISBLANK('Prediction Log'!$M738), "",IF('Prediction Log'!$P738&lt;'Prediction Log'!$E738, "Y", IF('Prediction Log'!$P738='Prediction Log'!$E738, "PUSH", "N")))</f>
        <v/>
      </c>
      <c r="T738" s="66" t="str">
        <f>IF(ISBLANK('Prediction Log'!$M738), "",IF('Prediction Log'!$J738='Prediction Log'!$M738, "Y", "N"))</f>
        <v/>
      </c>
      <c r="U738" s="57" t="str">
        <f>IF(ISBLANK('Prediction Log'!$M738),"",IF('Prediction Log'!$M738='Prediction Log'!$H738, "Y", "N"))</f>
        <v/>
      </c>
      <c r="V738" s="52" t="str">
        <f>IF(ISBLANK('Prediction Log'!$M738), "",IF('Prediction Log'!$H738&lt;&gt;'Prediction Log'!$M738, "Y",IF(AND('Prediction Log'!$D738&gt;0, 'Prediction Log'!$P738&gt;'Prediction Log'!$D738), "Y", IF(AND('Prediction Log'!$D738&lt;0, 'Prediction Log'!$P738&lt;'Prediction Log'!$D738), "Y", IF('Prediction Log'!$P738='Prediction Log'!$D738, "PUSH", "N")))))</f>
        <v/>
      </c>
      <c r="W738" s="53" t="str">
        <f>IF(ISBLANK('Prediction Log'!$M738), "",IF(AND('Prediction Log'!$U738="Y", 'Prediction Log'!$V738="Y"), "Y", "N"))</f>
        <v/>
      </c>
      <c r="X738" s="54" t="str">
        <f>IF(ISBLANK('Prediction Log'!$M738),"",IF('Prediction Log'!$M738='Prediction Log'!$I738, "Y", "N"))</f>
        <v/>
      </c>
      <c r="Y738" s="54" t="str">
        <f>IF(ISBLANK('Prediction Log'!$M738), "", IF('Prediction Log'!$Z738="N", "N", "Y"))</f>
        <v/>
      </c>
      <c r="Z738" s="54" t="str">
        <f>IF(ISBLANK('Prediction Log'!$M738), "",IF('Prediction Log'!$I738&lt;&gt;'Prediction Log'!$M738, "Y",IF(AND('Prediction Log'!$E738&gt;0, 'Prediction Log'!$P738&gt;'Prediction Log'!$E738), "Y", IF(AND('Prediction Log'!$E738&lt;0, 'Prediction Log'!$P738&lt;'Prediction Log'!$E738), "Y", IF('Prediction Log'!$P738='Prediction Log'!$E738, "PUSH", "N")))))</f>
        <v/>
      </c>
      <c r="AA738" s="54" t="str">
        <f>IF(ISBLANK('Prediction Log'!$M738), "",IF(AND('Prediction Log'!$X738="Y", 'Prediction Log'!$Z738="Y"), "Y", "N"))</f>
        <v/>
      </c>
      <c r="AB738" s="53" t="str">
        <f>IF(ISBLANK('Prediction Log'!$M738), "",IF('Prediction Log'!$D738&gt;0, 'Prediction Log'!$P738-'Prediction Log'!$D738, IF('Prediction Log'!$D738&lt;0, -'Prediction Log'!$P738+'Prediction Log'!$D738, "NA")))</f>
        <v/>
      </c>
      <c r="AC738" s="53" t="str">
        <f>IF(ISBLANK('Prediction Log'!$M738), "",ABS('Prediction Log'!$AB738))</f>
        <v/>
      </c>
      <c r="AD738" s="54" t="str">
        <f>IF(ISBLANK('Prediction Log'!$M738), "",IF('Prediction Log'!$E738&gt;0, 'Prediction Log'!$P738-'Prediction Log'!$E738, IF('Prediction Log'!$E738&lt;0, -'Prediction Log'!$P738+'Prediction Log'!$E738, "NA")))</f>
        <v/>
      </c>
      <c r="AE738" s="54" t="str">
        <f>IF(ISBLANK('Prediction Log'!$M738), "",ABS('Prediction Log'!$AD738))</f>
        <v/>
      </c>
    </row>
    <row r="739" spans="1:31" x14ac:dyDescent="0.45">
      <c r="A739" t="str">
        <f>IF(ISBLANK(Games!$B739), "",Games!A739)</f>
        <v/>
      </c>
      <c r="B739" t="str">
        <f>IF(ISBLANK(Games!$B739), "",Games!B739)</f>
        <v/>
      </c>
      <c r="C739" t="str">
        <f>IF(ISBLANK(Games!$B739), "",Games!C739)</f>
        <v/>
      </c>
      <c r="D739" t="str">
        <f>IF(ISBLANK(Games!$B739), "",Games!D739)</f>
        <v/>
      </c>
      <c r="E739" t="str">
        <f>IF(ISBLANK(Games!$B739), "",Games!E739)</f>
        <v/>
      </c>
      <c r="F739" s="30">
        <f>'Calc - Win Probability'!N739</f>
        <v>0</v>
      </c>
      <c r="G739" s="28">
        <f>Games!H739</f>
        <v>0</v>
      </c>
      <c r="H739" s="64" t="str">
        <f>IF(ISBLANK(Games!B739), "", IF('Prediction Log'!$D739&lt;0, 'Prediction Log'!$B739, 'Prediction Log'!$C739))</f>
        <v/>
      </c>
      <c r="I739" s="60" t="str">
        <f>IF(ISBLANK(Games!$B739), "",Games!F739)</f>
        <v/>
      </c>
      <c r="J739" s="60" t="str">
        <f>IF('Prediction Log'!$F739&gt;0.5, 'Prediction Log'!$B739, IF('Prediction Log'!$F739&lt;0.5, 'Prediction Log'!$C739, "PICK"))</f>
        <v/>
      </c>
      <c r="K739" s="62" t="str">
        <f>IF(ISBLANK(Games!B739), "",IF('Prediction Log'!$J739='Prediction Log'!$B739, 'Prediction Log'!$F739, 1-'Prediction Log'!$F739))</f>
        <v/>
      </c>
      <c r="L739" s="28" t="str">
        <f>IF(ISBLANK(Games!$B739), "",Games!I739)</f>
        <v/>
      </c>
      <c r="P739" s="48" t="str">
        <f>IF(ISBLANK('Prediction Log'!$N739), "",'Prediction Log'!$O739-'Prediction Log'!$N739)</f>
        <v/>
      </c>
      <c r="Q739" s="55" t="str">
        <f>IF(ISBLANK('Prediction Log'!$N739), "",IF('Prediction Log'!$M739&lt;&gt;'Prediction Log'!$H739, "Y", IF(AND('Prediction Log'!$M739='Prediction Log'!$H739, ABS((-1*'Prediction Log'!$P739))&gt;ABS('Prediction Log'!$D739)), "Y", IF('Prediction Log'!$D739='Prediction Log'!$P739, "PUSH", "N"))))</f>
        <v/>
      </c>
      <c r="R739" s="56" t="str">
        <f>IF(ISBLANK('Prediction Log'!$M739), "",IF('Prediction Log'!$P739&lt;'Prediction Log'!$D739, "Y", IF('Prediction Log'!$P739='Prediction Log'!$D739, "PUSH", "N")))</f>
        <v/>
      </c>
      <c r="S739" s="56" t="str">
        <f>IF(ISBLANK('Prediction Log'!$M739), "",IF('Prediction Log'!$P739&lt;'Prediction Log'!$E739, "Y", IF('Prediction Log'!$P739='Prediction Log'!$E739, "PUSH", "N")))</f>
        <v/>
      </c>
      <c r="T739" s="66" t="str">
        <f>IF(ISBLANK('Prediction Log'!$M739), "",IF('Prediction Log'!$J739='Prediction Log'!$M739, "Y", "N"))</f>
        <v/>
      </c>
      <c r="U739" s="57" t="str">
        <f>IF(ISBLANK('Prediction Log'!$M739),"",IF('Prediction Log'!$M739='Prediction Log'!$H739, "Y", "N"))</f>
        <v/>
      </c>
      <c r="V739" s="52" t="str">
        <f>IF(ISBLANK('Prediction Log'!$M739), "",IF('Prediction Log'!$H739&lt;&gt;'Prediction Log'!$M739, "Y",IF(AND('Prediction Log'!$D739&gt;0, 'Prediction Log'!$P739&gt;'Prediction Log'!$D739), "Y", IF(AND('Prediction Log'!$D739&lt;0, 'Prediction Log'!$P739&lt;'Prediction Log'!$D739), "Y", IF('Prediction Log'!$P739='Prediction Log'!$D739, "PUSH", "N")))))</f>
        <v/>
      </c>
      <c r="W739" s="53" t="str">
        <f>IF(ISBLANK('Prediction Log'!$M739), "",IF(AND('Prediction Log'!$U739="Y", 'Prediction Log'!$V739="Y"), "Y", "N"))</f>
        <v/>
      </c>
      <c r="X739" s="54" t="str">
        <f>IF(ISBLANK('Prediction Log'!$M739),"",IF('Prediction Log'!$M739='Prediction Log'!$I739, "Y", "N"))</f>
        <v/>
      </c>
      <c r="Y739" s="54" t="str">
        <f>IF(ISBLANK('Prediction Log'!$M739), "", IF('Prediction Log'!$Z739="N", "N", "Y"))</f>
        <v/>
      </c>
      <c r="Z739" s="54" t="str">
        <f>IF(ISBLANK('Prediction Log'!$M739), "",IF('Prediction Log'!$I739&lt;&gt;'Prediction Log'!$M739, "Y",IF(AND('Prediction Log'!$E739&gt;0, 'Prediction Log'!$P739&gt;'Prediction Log'!$E739), "Y", IF(AND('Prediction Log'!$E739&lt;0, 'Prediction Log'!$P739&lt;'Prediction Log'!$E739), "Y", IF('Prediction Log'!$P739='Prediction Log'!$E739, "PUSH", "N")))))</f>
        <v/>
      </c>
      <c r="AA739" s="54" t="str">
        <f>IF(ISBLANK('Prediction Log'!$M739), "",IF(AND('Prediction Log'!$X739="Y", 'Prediction Log'!$Z739="Y"), "Y", "N"))</f>
        <v/>
      </c>
      <c r="AB739" s="53" t="str">
        <f>IF(ISBLANK('Prediction Log'!$M739), "",IF('Prediction Log'!$D739&gt;0, 'Prediction Log'!$P739-'Prediction Log'!$D739, IF('Prediction Log'!$D739&lt;0, -'Prediction Log'!$P739+'Prediction Log'!$D739, "NA")))</f>
        <v/>
      </c>
      <c r="AC739" s="53" t="str">
        <f>IF(ISBLANK('Prediction Log'!$M739), "",ABS('Prediction Log'!$AB739))</f>
        <v/>
      </c>
      <c r="AD739" s="54" t="str">
        <f>IF(ISBLANK('Prediction Log'!$M739), "",IF('Prediction Log'!$E739&gt;0, 'Prediction Log'!$P739-'Prediction Log'!$E739, IF('Prediction Log'!$E739&lt;0, -'Prediction Log'!$P739+'Prediction Log'!$E739, "NA")))</f>
        <v/>
      </c>
      <c r="AE739" s="54" t="str">
        <f>IF(ISBLANK('Prediction Log'!$M739), "",ABS('Prediction Log'!$AD739))</f>
        <v/>
      </c>
    </row>
    <row r="740" spans="1:31" x14ac:dyDescent="0.45">
      <c r="A740" t="str">
        <f>IF(ISBLANK(Games!$B740), "",Games!A740)</f>
        <v/>
      </c>
      <c r="B740" t="str">
        <f>IF(ISBLANK(Games!$B740), "",Games!B740)</f>
        <v/>
      </c>
      <c r="C740" t="str">
        <f>IF(ISBLANK(Games!$B740), "",Games!C740)</f>
        <v/>
      </c>
      <c r="D740" t="str">
        <f>IF(ISBLANK(Games!$B740), "",Games!D740)</f>
        <v/>
      </c>
      <c r="E740" t="str">
        <f>IF(ISBLANK(Games!$B740), "",Games!E740)</f>
        <v/>
      </c>
      <c r="F740" s="30">
        <f>'Calc - Win Probability'!N740</f>
        <v>0</v>
      </c>
      <c r="G740" s="28">
        <f>Games!H740</f>
        <v>0</v>
      </c>
      <c r="H740" s="64" t="str">
        <f>IF(ISBLANK(Games!B740), "", IF('Prediction Log'!$D740&lt;0, 'Prediction Log'!$B740, 'Prediction Log'!$C740))</f>
        <v/>
      </c>
      <c r="I740" s="60" t="str">
        <f>IF(ISBLANK(Games!$B740), "",Games!F740)</f>
        <v/>
      </c>
      <c r="J740" s="60" t="str">
        <f>IF('Prediction Log'!$F740&gt;0.5, 'Prediction Log'!$B740, IF('Prediction Log'!$F740&lt;0.5, 'Prediction Log'!$C740, "PICK"))</f>
        <v/>
      </c>
      <c r="K740" s="62" t="str">
        <f>IF(ISBLANK(Games!B740), "",IF('Prediction Log'!$J740='Prediction Log'!$B740, 'Prediction Log'!$F740, 1-'Prediction Log'!$F740))</f>
        <v/>
      </c>
      <c r="L740" s="28" t="str">
        <f>IF(ISBLANK(Games!$B740), "",Games!I740)</f>
        <v/>
      </c>
      <c r="P740" s="48" t="str">
        <f>IF(ISBLANK('Prediction Log'!$N740), "",'Prediction Log'!$O740-'Prediction Log'!$N740)</f>
        <v/>
      </c>
      <c r="Q740" s="55" t="str">
        <f>IF(ISBLANK('Prediction Log'!$N740), "",IF('Prediction Log'!$M740&lt;&gt;'Prediction Log'!$H740, "Y", IF(AND('Prediction Log'!$M740='Prediction Log'!$H740, ABS((-1*'Prediction Log'!$P740))&gt;ABS('Prediction Log'!$D740)), "Y", IF('Prediction Log'!$D740='Prediction Log'!$P740, "PUSH", "N"))))</f>
        <v/>
      </c>
      <c r="R740" s="56" t="str">
        <f>IF(ISBLANK('Prediction Log'!$M740), "",IF('Prediction Log'!$P740&lt;'Prediction Log'!$D740, "Y", IF('Prediction Log'!$P740='Prediction Log'!$D740, "PUSH", "N")))</f>
        <v/>
      </c>
      <c r="S740" s="56" t="str">
        <f>IF(ISBLANK('Prediction Log'!$M740), "",IF('Prediction Log'!$P740&lt;'Prediction Log'!$E740, "Y", IF('Prediction Log'!$P740='Prediction Log'!$E740, "PUSH", "N")))</f>
        <v/>
      </c>
      <c r="T740" s="66" t="str">
        <f>IF(ISBLANK('Prediction Log'!$M740), "",IF('Prediction Log'!$J740='Prediction Log'!$M740, "Y", "N"))</f>
        <v/>
      </c>
      <c r="U740" s="57" t="str">
        <f>IF(ISBLANK('Prediction Log'!$M740),"",IF('Prediction Log'!$M740='Prediction Log'!$H740, "Y", "N"))</f>
        <v/>
      </c>
      <c r="V740" s="52" t="str">
        <f>IF(ISBLANK('Prediction Log'!$M740), "",IF('Prediction Log'!$H740&lt;&gt;'Prediction Log'!$M740, "Y",IF(AND('Prediction Log'!$D740&gt;0, 'Prediction Log'!$P740&gt;'Prediction Log'!$D740), "Y", IF(AND('Prediction Log'!$D740&lt;0, 'Prediction Log'!$P740&lt;'Prediction Log'!$D740), "Y", IF('Prediction Log'!$P740='Prediction Log'!$D740, "PUSH", "N")))))</f>
        <v/>
      </c>
      <c r="W740" s="53" t="str">
        <f>IF(ISBLANK('Prediction Log'!$M740), "",IF(AND('Prediction Log'!$U740="Y", 'Prediction Log'!$V740="Y"), "Y", "N"))</f>
        <v/>
      </c>
      <c r="X740" s="54" t="str">
        <f>IF(ISBLANK('Prediction Log'!$M740),"",IF('Prediction Log'!$M740='Prediction Log'!$I740, "Y", "N"))</f>
        <v/>
      </c>
      <c r="Y740" s="54" t="str">
        <f>IF(ISBLANK('Prediction Log'!$M740), "", IF('Prediction Log'!$Z740="N", "N", "Y"))</f>
        <v/>
      </c>
      <c r="Z740" s="54" t="str">
        <f>IF(ISBLANK('Prediction Log'!$M740), "",IF('Prediction Log'!$I740&lt;&gt;'Prediction Log'!$M740, "Y",IF(AND('Prediction Log'!$E740&gt;0, 'Prediction Log'!$P740&gt;'Prediction Log'!$E740), "Y", IF(AND('Prediction Log'!$E740&lt;0, 'Prediction Log'!$P740&lt;'Prediction Log'!$E740), "Y", IF('Prediction Log'!$P740='Prediction Log'!$E740, "PUSH", "N")))))</f>
        <v/>
      </c>
      <c r="AA740" s="54" t="str">
        <f>IF(ISBLANK('Prediction Log'!$M740), "",IF(AND('Prediction Log'!$X740="Y", 'Prediction Log'!$Z740="Y"), "Y", "N"))</f>
        <v/>
      </c>
      <c r="AB740" s="53" t="str">
        <f>IF(ISBLANK('Prediction Log'!$M740), "",IF('Prediction Log'!$D740&gt;0, 'Prediction Log'!$P740-'Prediction Log'!$D740, IF('Prediction Log'!$D740&lt;0, -'Prediction Log'!$P740+'Prediction Log'!$D740, "NA")))</f>
        <v/>
      </c>
      <c r="AC740" s="53" t="str">
        <f>IF(ISBLANK('Prediction Log'!$M740), "",ABS('Prediction Log'!$AB740))</f>
        <v/>
      </c>
      <c r="AD740" s="54" t="str">
        <f>IF(ISBLANK('Prediction Log'!$M740), "",IF('Prediction Log'!$E740&gt;0, 'Prediction Log'!$P740-'Prediction Log'!$E740, IF('Prediction Log'!$E740&lt;0, -'Prediction Log'!$P740+'Prediction Log'!$E740, "NA")))</f>
        <v/>
      </c>
      <c r="AE740" s="54" t="str">
        <f>IF(ISBLANK('Prediction Log'!$M740), "",ABS('Prediction Log'!$AD740))</f>
        <v/>
      </c>
    </row>
    <row r="741" spans="1:31" x14ac:dyDescent="0.45">
      <c r="A741" t="str">
        <f>IF(ISBLANK(Games!$B741), "",Games!A741)</f>
        <v/>
      </c>
      <c r="B741" t="str">
        <f>IF(ISBLANK(Games!$B741), "",Games!B741)</f>
        <v/>
      </c>
      <c r="C741" t="str">
        <f>IF(ISBLANK(Games!$B741), "",Games!C741)</f>
        <v/>
      </c>
      <c r="D741" t="str">
        <f>IF(ISBLANK(Games!$B741), "",Games!D741)</f>
        <v/>
      </c>
      <c r="E741" t="str">
        <f>IF(ISBLANK(Games!$B741), "",Games!E741)</f>
        <v/>
      </c>
      <c r="F741" s="30">
        <f>'Calc - Win Probability'!N741</f>
        <v>0</v>
      </c>
      <c r="G741" s="28">
        <f>Games!H741</f>
        <v>0</v>
      </c>
      <c r="H741" s="64" t="str">
        <f>IF(ISBLANK(Games!B741), "", IF('Prediction Log'!$D741&lt;0, 'Prediction Log'!$B741, 'Prediction Log'!$C741))</f>
        <v/>
      </c>
      <c r="I741" s="60" t="str">
        <f>IF(ISBLANK(Games!$B741), "",Games!F741)</f>
        <v/>
      </c>
      <c r="J741" s="60" t="str">
        <f>IF('Prediction Log'!$F741&gt;0.5, 'Prediction Log'!$B741, IF('Prediction Log'!$F741&lt;0.5, 'Prediction Log'!$C741, "PICK"))</f>
        <v/>
      </c>
      <c r="K741" s="62" t="str">
        <f>IF(ISBLANK(Games!B741), "",IF('Prediction Log'!$J741='Prediction Log'!$B741, 'Prediction Log'!$F741, 1-'Prediction Log'!$F741))</f>
        <v/>
      </c>
      <c r="L741" s="28" t="str">
        <f>IF(ISBLANK(Games!$B741), "",Games!I741)</f>
        <v/>
      </c>
      <c r="P741" s="48" t="str">
        <f>IF(ISBLANK('Prediction Log'!$N741), "",'Prediction Log'!$O741-'Prediction Log'!$N741)</f>
        <v/>
      </c>
      <c r="Q741" s="55" t="str">
        <f>IF(ISBLANK('Prediction Log'!$N741), "",IF('Prediction Log'!$M741&lt;&gt;'Prediction Log'!$H741, "Y", IF(AND('Prediction Log'!$M741='Prediction Log'!$H741, ABS((-1*'Prediction Log'!$P741))&gt;ABS('Prediction Log'!$D741)), "Y", IF('Prediction Log'!$D741='Prediction Log'!$P741, "PUSH", "N"))))</f>
        <v/>
      </c>
      <c r="R741" s="56" t="str">
        <f>IF(ISBLANK('Prediction Log'!$M741), "",IF('Prediction Log'!$P741&lt;'Prediction Log'!$D741, "Y", IF('Prediction Log'!$P741='Prediction Log'!$D741, "PUSH", "N")))</f>
        <v/>
      </c>
      <c r="S741" s="56" t="str">
        <f>IF(ISBLANK('Prediction Log'!$M741), "",IF('Prediction Log'!$P741&lt;'Prediction Log'!$E741, "Y", IF('Prediction Log'!$P741='Prediction Log'!$E741, "PUSH", "N")))</f>
        <v/>
      </c>
      <c r="T741" s="66" t="str">
        <f>IF(ISBLANK('Prediction Log'!$M741), "",IF('Prediction Log'!$J741='Prediction Log'!$M741, "Y", "N"))</f>
        <v/>
      </c>
      <c r="U741" s="57" t="str">
        <f>IF(ISBLANK('Prediction Log'!$M741),"",IF('Prediction Log'!$M741='Prediction Log'!$H741, "Y", "N"))</f>
        <v/>
      </c>
      <c r="V741" s="52" t="str">
        <f>IF(ISBLANK('Prediction Log'!$M741), "",IF('Prediction Log'!$H741&lt;&gt;'Prediction Log'!$M741, "Y",IF(AND('Prediction Log'!$D741&gt;0, 'Prediction Log'!$P741&gt;'Prediction Log'!$D741), "Y", IF(AND('Prediction Log'!$D741&lt;0, 'Prediction Log'!$P741&lt;'Prediction Log'!$D741), "Y", IF('Prediction Log'!$P741='Prediction Log'!$D741, "PUSH", "N")))))</f>
        <v/>
      </c>
      <c r="W741" s="53" t="str">
        <f>IF(ISBLANK('Prediction Log'!$M741), "",IF(AND('Prediction Log'!$U741="Y", 'Prediction Log'!$V741="Y"), "Y", "N"))</f>
        <v/>
      </c>
      <c r="X741" s="54" t="str">
        <f>IF(ISBLANK('Prediction Log'!$M741),"",IF('Prediction Log'!$M741='Prediction Log'!$I741, "Y", "N"))</f>
        <v/>
      </c>
      <c r="Y741" s="54" t="str">
        <f>IF(ISBLANK('Prediction Log'!$M741), "", IF('Prediction Log'!$Z741="N", "N", "Y"))</f>
        <v/>
      </c>
      <c r="Z741" s="54" t="str">
        <f>IF(ISBLANK('Prediction Log'!$M741), "",IF('Prediction Log'!$I741&lt;&gt;'Prediction Log'!$M741, "Y",IF(AND('Prediction Log'!$E741&gt;0, 'Prediction Log'!$P741&gt;'Prediction Log'!$E741), "Y", IF(AND('Prediction Log'!$E741&lt;0, 'Prediction Log'!$P741&lt;'Prediction Log'!$E741), "Y", IF('Prediction Log'!$P741='Prediction Log'!$E741, "PUSH", "N")))))</f>
        <v/>
      </c>
      <c r="AA741" s="54" t="str">
        <f>IF(ISBLANK('Prediction Log'!$M741), "",IF(AND('Prediction Log'!$X741="Y", 'Prediction Log'!$Z741="Y"), "Y", "N"))</f>
        <v/>
      </c>
      <c r="AB741" s="53" t="str">
        <f>IF(ISBLANK('Prediction Log'!$M741), "",IF('Prediction Log'!$D741&gt;0, 'Prediction Log'!$P741-'Prediction Log'!$D741, IF('Prediction Log'!$D741&lt;0, -'Prediction Log'!$P741+'Prediction Log'!$D741, "NA")))</f>
        <v/>
      </c>
      <c r="AC741" s="53" t="str">
        <f>IF(ISBLANK('Prediction Log'!$M741), "",ABS('Prediction Log'!$AB741))</f>
        <v/>
      </c>
      <c r="AD741" s="54" t="str">
        <f>IF(ISBLANK('Prediction Log'!$M741), "",IF('Prediction Log'!$E741&gt;0, 'Prediction Log'!$P741-'Prediction Log'!$E741, IF('Prediction Log'!$E741&lt;0, -'Prediction Log'!$P741+'Prediction Log'!$E741, "NA")))</f>
        <v/>
      </c>
      <c r="AE741" s="54" t="str">
        <f>IF(ISBLANK('Prediction Log'!$M741), "",ABS('Prediction Log'!$AD741))</f>
        <v/>
      </c>
    </row>
    <row r="742" spans="1:31" x14ac:dyDescent="0.45">
      <c r="A742" t="str">
        <f>IF(ISBLANK(Games!$B742), "",Games!A742)</f>
        <v/>
      </c>
      <c r="B742" t="str">
        <f>IF(ISBLANK(Games!$B742), "",Games!B742)</f>
        <v/>
      </c>
      <c r="C742" t="str">
        <f>IF(ISBLANK(Games!$B742), "",Games!C742)</f>
        <v/>
      </c>
      <c r="D742" t="str">
        <f>IF(ISBLANK(Games!$B742), "",Games!D742)</f>
        <v/>
      </c>
      <c r="E742" t="str">
        <f>IF(ISBLANK(Games!$B742), "",Games!E742)</f>
        <v/>
      </c>
      <c r="F742" s="30">
        <f>'Calc - Win Probability'!N742</f>
        <v>0</v>
      </c>
      <c r="G742" s="28">
        <f>Games!H742</f>
        <v>0</v>
      </c>
      <c r="H742" s="64" t="str">
        <f>IF(ISBLANK(Games!B742), "", IF('Prediction Log'!$D742&lt;0, 'Prediction Log'!$B742, 'Prediction Log'!$C742))</f>
        <v/>
      </c>
      <c r="I742" s="60" t="str">
        <f>IF(ISBLANK(Games!$B742), "",Games!F742)</f>
        <v/>
      </c>
      <c r="J742" s="60" t="str">
        <f>IF('Prediction Log'!$F742&gt;0.5, 'Prediction Log'!$B742, IF('Prediction Log'!$F742&lt;0.5, 'Prediction Log'!$C742, "PICK"))</f>
        <v/>
      </c>
      <c r="K742" s="62" t="str">
        <f>IF(ISBLANK(Games!B742), "",IF('Prediction Log'!$J742='Prediction Log'!$B742, 'Prediction Log'!$F742, 1-'Prediction Log'!$F742))</f>
        <v/>
      </c>
      <c r="L742" s="28" t="str">
        <f>IF(ISBLANK(Games!$B742), "",Games!I742)</f>
        <v/>
      </c>
      <c r="P742" s="48" t="str">
        <f>IF(ISBLANK('Prediction Log'!$N742), "",'Prediction Log'!$O742-'Prediction Log'!$N742)</f>
        <v/>
      </c>
      <c r="Q742" s="55" t="str">
        <f>IF(ISBLANK('Prediction Log'!$N742), "",IF('Prediction Log'!$M742&lt;&gt;'Prediction Log'!$H742, "Y", IF(AND('Prediction Log'!$M742='Prediction Log'!$H742, ABS((-1*'Prediction Log'!$P742))&gt;ABS('Prediction Log'!$D742)), "Y", IF('Prediction Log'!$D742='Prediction Log'!$P742, "PUSH", "N"))))</f>
        <v/>
      </c>
      <c r="R742" s="56" t="str">
        <f>IF(ISBLANK('Prediction Log'!$M742), "",IF('Prediction Log'!$P742&lt;'Prediction Log'!$D742, "Y", IF('Prediction Log'!$P742='Prediction Log'!$D742, "PUSH", "N")))</f>
        <v/>
      </c>
      <c r="S742" s="56" t="str">
        <f>IF(ISBLANK('Prediction Log'!$M742), "",IF('Prediction Log'!$P742&lt;'Prediction Log'!$E742, "Y", IF('Prediction Log'!$P742='Prediction Log'!$E742, "PUSH", "N")))</f>
        <v/>
      </c>
      <c r="T742" s="66" t="str">
        <f>IF(ISBLANK('Prediction Log'!$M742), "",IF('Prediction Log'!$J742='Prediction Log'!$M742, "Y", "N"))</f>
        <v/>
      </c>
      <c r="U742" s="57" t="str">
        <f>IF(ISBLANK('Prediction Log'!$M742),"",IF('Prediction Log'!$M742='Prediction Log'!$H742, "Y", "N"))</f>
        <v/>
      </c>
      <c r="V742" s="52" t="str">
        <f>IF(ISBLANK('Prediction Log'!$M742), "",IF('Prediction Log'!$H742&lt;&gt;'Prediction Log'!$M742, "Y",IF(AND('Prediction Log'!$D742&gt;0, 'Prediction Log'!$P742&gt;'Prediction Log'!$D742), "Y", IF(AND('Prediction Log'!$D742&lt;0, 'Prediction Log'!$P742&lt;'Prediction Log'!$D742), "Y", IF('Prediction Log'!$P742='Prediction Log'!$D742, "PUSH", "N")))))</f>
        <v/>
      </c>
      <c r="W742" s="53" t="str">
        <f>IF(ISBLANK('Prediction Log'!$M742), "",IF(AND('Prediction Log'!$U742="Y", 'Prediction Log'!$V742="Y"), "Y", "N"))</f>
        <v/>
      </c>
      <c r="X742" s="54" t="str">
        <f>IF(ISBLANK('Prediction Log'!$M742),"",IF('Prediction Log'!$M742='Prediction Log'!$I742, "Y", "N"))</f>
        <v/>
      </c>
      <c r="Y742" s="54" t="str">
        <f>IF(ISBLANK('Prediction Log'!$M742), "", IF('Prediction Log'!$Z742="N", "N", "Y"))</f>
        <v/>
      </c>
      <c r="Z742" s="54" t="str">
        <f>IF(ISBLANK('Prediction Log'!$M742), "",IF('Prediction Log'!$I742&lt;&gt;'Prediction Log'!$M742, "Y",IF(AND('Prediction Log'!$E742&gt;0, 'Prediction Log'!$P742&gt;'Prediction Log'!$E742), "Y", IF(AND('Prediction Log'!$E742&lt;0, 'Prediction Log'!$P742&lt;'Prediction Log'!$E742), "Y", IF('Prediction Log'!$P742='Prediction Log'!$E742, "PUSH", "N")))))</f>
        <v/>
      </c>
      <c r="AA742" s="54" t="str">
        <f>IF(ISBLANK('Prediction Log'!$M742), "",IF(AND('Prediction Log'!$X742="Y", 'Prediction Log'!$Z742="Y"), "Y", "N"))</f>
        <v/>
      </c>
      <c r="AB742" s="53" t="str">
        <f>IF(ISBLANK('Prediction Log'!$M742), "",IF('Prediction Log'!$D742&gt;0, 'Prediction Log'!$P742-'Prediction Log'!$D742, IF('Prediction Log'!$D742&lt;0, -'Prediction Log'!$P742+'Prediction Log'!$D742, "NA")))</f>
        <v/>
      </c>
      <c r="AC742" s="53" t="str">
        <f>IF(ISBLANK('Prediction Log'!$M742), "",ABS('Prediction Log'!$AB742))</f>
        <v/>
      </c>
      <c r="AD742" s="54" t="str">
        <f>IF(ISBLANK('Prediction Log'!$M742), "",IF('Prediction Log'!$E742&gt;0, 'Prediction Log'!$P742-'Prediction Log'!$E742, IF('Prediction Log'!$E742&lt;0, -'Prediction Log'!$P742+'Prediction Log'!$E742, "NA")))</f>
        <v/>
      </c>
      <c r="AE742" s="54" t="str">
        <f>IF(ISBLANK('Prediction Log'!$M742), "",ABS('Prediction Log'!$AD742))</f>
        <v/>
      </c>
    </row>
    <row r="743" spans="1:31" x14ac:dyDescent="0.45">
      <c r="A743" t="str">
        <f>IF(ISBLANK(Games!$B743), "",Games!A743)</f>
        <v/>
      </c>
      <c r="B743" t="str">
        <f>IF(ISBLANK(Games!$B743), "",Games!B743)</f>
        <v/>
      </c>
      <c r="C743" t="str">
        <f>IF(ISBLANK(Games!$B743), "",Games!C743)</f>
        <v/>
      </c>
      <c r="D743" t="str">
        <f>IF(ISBLANK(Games!$B743), "",Games!D743)</f>
        <v/>
      </c>
      <c r="E743" t="str">
        <f>IF(ISBLANK(Games!$B743), "",Games!E743)</f>
        <v/>
      </c>
      <c r="F743" s="30">
        <f>'Calc - Win Probability'!N743</f>
        <v>0</v>
      </c>
      <c r="G743" s="28">
        <f>Games!H743</f>
        <v>0</v>
      </c>
      <c r="H743" s="64" t="str">
        <f>IF(ISBLANK(Games!B743), "", IF('Prediction Log'!$D743&lt;0, 'Prediction Log'!$B743, 'Prediction Log'!$C743))</f>
        <v/>
      </c>
      <c r="I743" s="60" t="str">
        <f>IF(ISBLANK(Games!$B743), "",Games!F743)</f>
        <v/>
      </c>
      <c r="J743" s="60" t="str">
        <f>IF('Prediction Log'!$F743&gt;0.5, 'Prediction Log'!$B743, IF('Prediction Log'!$F743&lt;0.5, 'Prediction Log'!$C743, "PICK"))</f>
        <v/>
      </c>
      <c r="K743" s="62" t="str">
        <f>IF(ISBLANK(Games!B743), "",IF('Prediction Log'!$J743='Prediction Log'!$B743, 'Prediction Log'!$F743, 1-'Prediction Log'!$F743))</f>
        <v/>
      </c>
      <c r="L743" s="28" t="str">
        <f>IF(ISBLANK(Games!$B743), "",Games!I743)</f>
        <v/>
      </c>
      <c r="P743" s="48" t="str">
        <f>IF(ISBLANK('Prediction Log'!$N743), "",'Prediction Log'!$O743-'Prediction Log'!$N743)</f>
        <v/>
      </c>
      <c r="Q743" s="55" t="str">
        <f>IF(ISBLANK('Prediction Log'!$N743), "",IF('Prediction Log'!$M743&lt;&gt;'Prediction Log'!$H743, "Y", IF(AND('Prediction Log'!$M743='Prediction Log'!$H743, ABS((-1*'Prediction Log'!$P743))&gt;ABS('Prediction Log'!$D743)), "Y", IF('Prediction Log'!$D743='Prediction Log'!$P743, "PUSH", "N"))))</f>
        <v/>
      </c>
      <c r="R743" s="56" t="str">
        <f>IF(ISBLANK('Prediction Log'!$M743), "",IF('Prediction Log'!$P743&lt;'Prediction Log'!$D743, "Y", IF('Prediction Log'!$P743='Prediction Log'!$D743, "PUSH", "N")))</f>
        <v/>
      </c>
      <c r="S743" s="56" t="str">
        <f>IF(ISBLANK('Prediction Log'!$M743), "",IF('Prediction Log'!$P743&lt;'Prediction Log'!$E743, "Y", IF('Prediction Log'!$P743='Prediction Log'!$E743, "PUSH", "N")))</f>
        <v/>
      </c>
      <c r="T743" s="66" t="str">
        <f>IF(ISBLANK('Prediction Log'!$M743), "",IF('Prediction Log'!$J743='Prediction Log'!$M743, "Y", "N"))</f>
        <v/>
      </c>
      <c r="U743" s="57" t="str">
        <f>IF(ISBLANK('Prediction Log'!$M743),"",IF('Prediction Log'!$M743='Prediction Log'!$H743, "Y", "N"))</f>
        <v/>
      </c>
      <c r="V743" s="52" t="str">
        <f>IF(ISBLANK('Prediction Log'!$M743), "",IF('Prediction Log'!$H743&lt;&gt;'Prediction Log'!$M743, "Y",IF(AND('Prediction Log'!$D743&gt;0, 'Prediction Log'!$P743&gt;'Prediction Log'!$D743), "Y", IF(AND('Prediction Log'!$D743&lt;0, 'Prediction Log'!$P743&lt;'Prediction Log'!$D743), "Y", IF('Prediction Log'!$P743='Prediction Log'!$D743, "PUSH", "N")))))</f>
        <v/>
      </c>
      <c r="W743" s="53" t="str">
        <f>IF(ISBLANK('Prediction Log'!$M743), "",IF(AND('Prediction Log'!$U743="Y", 'Prediction Log'!$V743="Y"), "Y", "N"))</f>
        <v/>
      </c>
      <c r="X743" s="54" t="str">
        <f>IF(ISBLANK('Prediction Log'!$M743),"",IF('Prediction Log'!$M743='Prediction Log'!$I743, "Y", "N"))</f>
        <v/>
      </c>
      <c r="Y743" s="54" t="str">
        <f>IF(ISBLANK('Prediction Log'!$M743), "", IF('Prediction Log'!$Z743="N", "N", "Y"))</f>
        <v/>
      </c>
      <c r="Z743" s="54" t="str">
        <f>IF(ISBLANK('Prediction Log'!$M743), "",IF('Prediction Log'!$I743&lt;&gt;'Prediction Log'!$M743, "Y",IF(AND('Prediction Log'!$E743&gt;0, 'Prediction Log'!$P743&gt;'Prediction Log'!$E743), "Y", IF(AND('Prediction Log'!$E743&lt;0, 'Prediction Log'!$P743&lt;'Prediction Log'!$E743), "Y", IF('Prediction Log'!$P743='Prediction Log'!$E743, "PUSH", "N")))))</f>
        <v/>
      </c>
      <c r="AA743" s="54" t="str">
        <f>IF(ISBLANK('Prediction Log'!$M743), "",IF(AND('Prediction Log'!$X743="Y", 'Prediction Log'!$Z743="Y"), "Y", "N"))</f>
        <v/>
      </c>
      <c r="AB743" s="53" t="str">
        <f>IF(ISBLANK('Prediction Log'!$M743), "",IF('Prediction Log'!$D743&gt;0, 'Prediction Log'!$P743-'Prediction Log'!$D743, IF('Prediction Log'!$D743&lt;0, -'Prediction Log'!$P743+'Prediction Log'!$D743, "NA")))</f>
        <v/>
      </c>
      <c r="AC743" s="53" t="str">
        <f>IF(ISBLANK('Prediction Log'!$M743), "",ABS('Prediction Log'!$AB743))</f>
        <v/>
      </c>
      <c r="AD743" s="54" t="str">
        <f>IF(ISBLANK('Prediction Log'!$M743), "",IF('Prediction Log'!$E743&gt;0, 'Prediction Log'!$P743-'Prediction Log'!$E743, IF('Prediction Log'!$E743&lt;0, -'Prediction Log'!$P743+'Prediction Log'!$E743, "NA")))</f>
        <v/>
      </c>
      <c r="AE743" s="54" t="str">
        <f>IF(ISBLANK('Prediction Log'!$M743), "",ABS('Prediction Log'!$AD743))</f>
        <v/>
      </c>
    </row>
    <row r="744" spans="1:31" x14ac:dyDescent="0.45">
      <c r="A744" t="str">
        <f>IF(ISBLANK(Games!$B744), "",Games!A744)</f>
        <v/>
      </c>
      <c r="B744" t="str">
        <f>IF(ISBLANK(Games!$B744), "",Games!B744)</f>
        <v/>
      </c>
      <c r="C744" t="str">
        <f>IF(ISBLANK(Games!$B744), "",Games!C744)</f>
        <v/>
      </c>
      <c r="D744" t="str">
        <f>IF(ISBLANK(Games!$B744), "",Games!D744)</f>
        <v/>
      </c>
      <c r="E744" t="str">
        <f>IF(ISBLANK(Games!$B744), "",Games!E744)</f>
        <v/>
      </c>
      <c r="F744" s="30">
        <f>'Calc - Win Probability'!N744</f>
        <v>0</v>
      </c>
      <c r="G744" s="28">
        <f>Games!H744</f>
        <v>0</v>
      </c>
      <c r="H744" s="64" t="str">
        <f>IF(ISBLANK(Games!B744), "", IF('Prediction Log'!$D744&lt;0, 'Prediction Log'!$B744, 'Prediction Log'!$C744))</f>
        <v/>
      </c>
      <c r="I744" s="60" t="str">
        <f>IF(ISBLANK(Games!$B744), "",Games!F744)</f>
        <v/>
      </c>
      <c r="J744" s="60" t="str">
        <f>IF('Prediction Log'!$F744&gt;0.5, 'Prediction Log'!$B744, IF('Prediction Log'!$F744&lt;0.5, 'Prediction Log'!$C744, "PICK"))</f>
        <v/>
      </c>
      <c r="K744" s="62" t="str">
        <f>IF(ISBLANK(Games!B744), "",IF('Prediction Log'!$J744='Prediction Log'!$B744, 'Prediction Log'!$F744, 1-'Prediction Log'!$F744))</f>
        <v/>
      </c>
      <c r="L744" s="28" t="str">
        <f>IF(ISBLANK(Games!$B744), "",Games!I744)</f>
        <v/>
      </c>
      <c r="P744" s="48" t="str">
        <f>IF(ISBLANK('Prediction Log'!$N744), "",'Prediction Log'!$O744-'Prediction Log'!$N744)</f>
        <v/>
      </c>
      <c r="Q744" s="55" t="str">
        <f>IF(ISBLANK('Prediction Log'!$N744), "",IF('Prediction Log'!$M744&lt;&gt;'Prediction Log'!$H744, "Y", IF(AND('Prediction Log'!$M744='Prediction Log'!$H744, ABS((-1*'Prediction Log'!$P744))&gt;ABS('Prediction Log'!$D744)), "Y", IF('Prediction Log'!$D744='Prediction Log'!$P744, "PUSH", "N"))))</f>
        <v/>
      </c>
      <c r="R744" s="56" t="str">
        <f>IF(ISBLANK('Prediction Log'!$M744), "",IF('Prediction Log'!$P744&lt;'Prediction Log'!$D744, "Y", IF('Prediction Log'!$P744='Prediction Log'!$D744, "PUSH", "N")))</f>
        <v/>
      </c>
      <c r="S744" s="56" t="str">
        <f>IF(ISBLANK('Prediction Log'!$M744), "",IF('Prediction Log'!$P744&lt;'Prediction Log'!$E744, "Y", IF('Prediction Log'!$P744='Prediction Log'!$E744, "PUSH", "N")))</f>
        <v/>
      </c>
      <c r="T744" s="66" t="str">
        <f>IF(ISBLANK('Prediction Log'!$M744), "",IF('Prediction Log'!$J744='Prediction Log'!$M744, "Y", "N"))</f>
        <v/>
      </c>
      <c r="U744" s="57" t="str">
        <f>IF(ISBLANK('Prediction Log'!$M744),"",IF('Prediction Log'!$M744='Prediction Log'!$H744, "Y", "N"))</f>
        <v/>
      </c>
      <c r="V744" s="52" t="str">
        <f>IF(ISBLANK('Prediction Log'!$M744), "",IF('Prediction Log'!$H744&lt;&gt;'Prediction Log'!$M744, "Y",IF(AND('Prediction Log'!$D744&gt;0, 'Prediction Log'!$P744&gt;'Prediction Log'!$D744), "Y", IF(AND('Prediction Log'!$D744&lt;0, 'Prediction Log'!$P744&lt;'Prediction Log'!$D744), "Y", IF('Prediction Log'!$P744='Prediction Log'!$D744, "PUSH", "N")))))</f>
        <v/>
      </c>
      <c r="W744" s="53" t="str">
        <f>IF(ISBLANK('Prediction Log'!$M744), "",IF(AND('Prediction Log'!$U744="Y", 'Prediction Log'!$V744="Y"), "Y", "N"))</f>
        <v/>
      </c>
      <c r="X744" s="54" t="str">
        <f>IF(ISBLANK('Prediction Log'!$M744),"",IF('Prediction Log'!$M744='Prediction Log'!$I744, "Y", "N"))</f>
        <v/>
      </c>
      <c r="Y744" s="54" t="str">
        <f>IF(ISBLANK('Prediction Log'!$M744), "", IF('Prediction Log'!$Z744="N", "N", "Y"))</f>
        <v/>
      </c>
      <c r="Z744" s="54" t="str">
        <f>IF(ISBLANK('Prediction Log'!$M744), "",IF('Prediction Log'!$I744&lt;&gt;'Prediction Log'!$M744, "Y",IF(AND('Prediction Log'!$E744&gt;0, 'Prediction Log'!$P744&gt;'Prediction Log'!$E744), "Y", IF(AND('Prediction Log'!$E744&lt;0, 'Prediction Log'!$P744&lt;'Prediction Log'!$E744), "Y", IF('Prediction Log'!$P744='Prediction Log'!$E744, "PUSH", "N")))))</f>
        <v/>
      </c>
      <c r="AA744" s="54" t="str">
        <f>IF(ISBLANK('Prediction Log'!$M744), "",IF(AND('Prediction Log'!$X744="Y", 'Prediction Log'!$Z744="Y"), "Y", "N"))</f>
        <v/>
      </c>
      <c r="AB744" s="53" t="str">
        <f>IF(ISBLANK('Prediction Log'!$M744), "",IF('Prediction Log'!$D744&gt;0, 'Prediction Log'!$P744-'Prediction Log'!$D744, IF('Prediction Log'!$D744&lt;0, -'Prediction Log'!$P744+'Prediction Log'!$D744, "NA")))</f>
        <v/>
      </c>
      <c r="AC744" s="53" t="str">
        <f>IF(ISBLANK('Prediction Log'!$M744), "",ABS('Prediction Log'!$AB744))</f>
        <v/>
      </c>
      <c r="AD744" s="54" t="str">
        <f>IF(ISBLANK('Prediction Log'!$M744), "",IF('Prediction Log'!$E744&gt;0, 'Prediction Log'!$P744-'Prediction Log'!$E744, IF('Prediction Log'!$E744&lt;0, -'Prediction Log'!$P744+'Prediction Log'!$E744, "NA")))</f>
        <v/>
      </c>
      <c r="AE744" s="54" t="str">
        <f>IF(ISBLANK('Prediction Log'!$M744), "",ABS('Prediction Log'!$AD744))</f>
        <v/>
      </c>
    </row>
    <row r="745" spans="1:31" x14ac:dyDescent="0.45">
      <c r="A745" t="str">
        <f>IF(ISBLANK(Games!$B745), "",Games!A745)</f>
        <v/>
      </c>
      <c r="B745" t="str">
        <f>IF(ISBLANK(Games!$B745), "",Games!B745)</f>
        <v/>
      </c>
      <c r="C745" t="str">
        <f>IF(ISBLANK(Games!$B745), "",Games!C745)</f>
        <v/>
      </c>
      <c r="D745" t="str">
        <f>IF(ISBLANK(Games!$B745), "",Games!D745)</f>
        <v/>
      </c>
      <c r="E745" t="str">
        <f>IF(ISBLANK(Games!$B745), "",Games!E745)</f>
        <v/>
      </c>
      <c r="F745" s="30">
        <f>'Calc - Win Probability'!N745</f>
        <v>0</v>
      </c>
      <c r="G745" s="28">
        <f>Games!H745</f>
        <v>0</v>
      </c>
      <c r="H745" s="64" t="str">
        <f>IF(ISBLANK(Games!B745), "", IF('Prediction Log'!$D745&lt;0, 'Prediction Log'!$B745, 'Prediction Log'!$C745))</f>
        <v/>
      </c>
      <c r="I745" s="60" t="str">
        <f>IF(ISBLANK(Games!$B745), "",Games!F745)</f>
        <v/>
      </c>
      <c r="J745" s="60" t="str">
        <f>IF('Prediction Log'!$F745&gt;0.5, 'Prediction Log'!$B745, IF('Prediction Log'!$F745&lt;0.5, 'Prediction Log'!$C745, "PICK"))</f>
        <v/>
      </c>
      <c r="K745" s="62" t="str">
        <f>IF(ISBLANK(Games!B745), "",IF('Prediction Log'!$J745='Prediction Log'!$B745, 'Prediction Log'!$F745, 1-'Prediction Log'!$F745))</f>
        <v/>
      </c>
      <c r="L745" s="28" t="str">
        <f>IF(ISBLANK(Games!$B745), "",Games!I745)</f>
        <v/>
      </c>
      <c r="P745" s="48" t="str">
        <f>IF(ISBLANK('Prediction Log'!$N745), "",'Prediction Log'!$O745-'Prediction Log'!$N745)</f>
        <v/>
      </c>
      <c r="Q745" s="55" t="str">
        <f>IF(ISBLANK('Prediction Log'!$N745), "",IF('Prediction Log'!$M745&lt;&gt;'Prediction Log'!$H745, "Y", IF(AND('Prediction Log'!$M745='Prediction Log'!$H745, ABS((-1*'Prediction Log'!$P745))&gt;ABS('Prediction Log'!$D745)), "Y", IF('Prediction Log'!$D745='Prediction Log'!$P745, "PUSH", "N"))))</f>
        <v/>
      </c>
      <c r="R745" s="56" t="str">
        <f>IF(ISBLANK('Prediction Log'!$M745), "",IF('Prediction Log'!$P745&lt;'Prediction Log'!$D745, "Y", IF('Prediction Log'!$P745='Prediction Log'!$D745, "PUSH", "N")))</f>
        <v/>
      </c>
      <c r="S745" s="56" t="str">
        <f>IF(ISBLANK('Prediction Log'!$M745), "",IF('Prediction Log'!$P745&lt;'Prediction Log'!$E745, "Y", IF('Prediction Log'!$P745='Prediction Log'!$E745, "PUSH", "N")))</f>
        <v/>
      </c>
      <c r="T745" s="66" t="str">
        <f>IF(ISBLANK('Prediction Log'!$M745), "",IF('Prediction Log'!$J745='Prediction Log'!$M745, "Y", "N"))</f>
        <v/>
      </c>
      <c r="U745" s="57" t="str">
        <f>IF(ISBLANK('Prediction Log'!$M745),"",IF('Prediction Log'!$M745='Prediction Log'!$H745, "Y", "N"))</f>
        <v/>
      </c>
      <c r="V745" s="52" t="str">
        <f>IF(ISBLANK('Prediction Log'!$M745), "",IF('Prediction Log'!$H745&lt;&gt;'Prediction Log'!$M745, "Y",IF(AND('Prediction Log'!$D745&gt;0, 'Prediction Log'!$P745&gt;'Prediction Log'!$D745), "Y", IF(AND('Prediction Log'!$D745&lt;0, 'Prediction Log'!$P745&lt;'Prediction Log'!$D745), "Y", IF('Prediction Log'!$P745='Prediction Log'!$D745, "PUSH", "N")))))</f>
        <v/>
      </c>
      <c r="W745" s="53" t="str">
        <f>IF(ISBLANK('Prediction Log'!$M745), "",IF(AND('Prediction Log'!$U745="Y", 'Prediction Log'!$V745="Y"), "Y", "N"))</f>
        <v/>
      </c>
      <c r="X745" s="54" t="str">
        <f>IF(ISBLANK('Prediction Log'!$M745),"",IF('Prediction Log'!$M745='Prediction Log'!$I745, "Y", "N"))</f>
        <v/>
      </c>
      <c r="Y745" s="54" t="str">
        <f>IF(ISBLANK('Prediction Log'!$M745), "", IF('Prediction Log'!$Z745="N", "N", "Y"))</f>
        <v/>
      </c>
      <c r="Z745" s="54" t="str">
        <f>IF(ISBLANK('Prediction Log'!$M745), "",IF('Prediction Log'!$I745&lt;&gt;'Prediction Log'!$M745, "Y",IF(AND('Prediction Log'!$E745&gt;0, 'Prediction Log'!$P745&gt;'Prediction Log'!$E745), "Y", IF(AND('Prediction Log'!$E745&lt;0, 'Prediction Log'!$P745&lt;'Prediction Log'!$E745), "Y", IF('Prediction Log'!$P745='Prediction Log'!$E745, "PUSH", "N")))))</f>
        <v/>
      </c>
      <c r="AA745" s="54" t="str">
        <f>IF(ISBLANK('Prediction Log'!$M745), "",IF(AND('Prediction Log'!$X745="Y", 'Prediction Log'!$Z745="Y"), "Y", "N"))</f>
        <v/>
      </c>
      <c r="AB745" s="53" t="str">
        <f>IF(ISBLANK('Prediction Log'!$M745), "",IF('Prediction Log'!$D745&gt;0, 'Prediction Log'!$P745-'Prediction Log'!$D745, IF('Prediction Log'!$D745&lt;0, -'Prediction Log'!$P745+'Prediction Log'!$D745, "NA")))</f>
        <v/>
      </c>
      <c r="AC745" s="53" t="str">
        <f>IF(ISBLANK('Prediction Log'!$M745), "",ABS('Prediction Log'!$AB745))</f>
        <v/>
      </c>
      <c r="AD745" s="54" t="str">
        <f>IF(ISBLANK('Prediction Log'!$M745), "",IF('Prediction Log'!$E745&gt;0, 'Prediction Log'!$P745-'Prediction Log'!$E745, IF('Prediction Log'!$E745&lt;0, -'Prediction Log'!$P745+'Prediction Log'!$E745, "NA")))</f>
        <v/>
      </c>
      <c r="AE745" s="54" t="str">
        <f>IF(ISBLANK('Prediction Log'!$M745), "",ABS('Prediction Log'!$AD745))</f>
        <v/>
      </c>
    </row>
    <row r="746" spans="1:31" x14ac:dyDescent="0.45">
      <c r="A746" t="str">
        <f>IF(ISBLANK(Games!$B746), "",Games!A746)</f>
        <v/>
      </c>
      <c r="B746" t="str">
        <f>IF(ISBLANK(Games!$B746), "",Games!B746)</f>
        <v/>
      </c>
      <c r="C746" t="str">
        <f>IF(ISBLANK(Games!$B746), "",Games!C746)</f>
        <v/>
      </c>
      <c r="D746" t="str">
        <f>IF(ISBLANK(Games!$B746), "",Games!D746)</f>
        <v/>
      </c>
      <c r="E746" t="str">
        <f>IF(ISBLANK(Games!$B746), "",Games!E746)</f>
        <v/>
      </c>
      <c r="F746" s="30">
        <f>'Calc - Win Probability'!N746</f>
        <v>0</v>
      </c>
      <c r="G746" s="28">
        <f>Games!H746</f>
        <v>0</v>
      </c>
      <c r="H746" s="64" t="str">
        <f>IF(ISBLANK(Games!B746), "", IF('Prediction Log'!$D746&lt;0, 'Prediction Log'!$B746, 'Prediction Log'!$C746))</f>
        <v/>
      </c>
      <c r="I746" s="60" t="str">
        <f>IF(ISBLANK(Games!$B746), "",Games!F746)</f>
        <v/>
      </c>
      <c r="J746" s="60" t="str">
        <f>IF('Prediction Log'!$F746&gt;0.5, 'Prediction Log'!$B746, IF('Prediction Log'!$F746&lt;0.5, 'Prediction Log'!$C746, "PICK"))</f>
        <v/>
      </c>
      <c r="K746" s="62" t="str">
        <f>IF(ISBLANK(Games!B746), "",IF('Prediction Log'!$J746='Prediction Log'!$B746, 'Prediction Log'!$F746, 1-'Prediction Log'!$F746))</f>
        <v/>
      </c>
      <c r="L746" s="28" t="str">
        <f>IF(ISBLANK(Games!$B746), "",Games!I746)</f>
        <v/>
      </c>
      <c r="P746" s="48" t="str">
        <f>IF(ISBLANK('Prediction Log'!$N746), "",'Prediction Log'!$O746-'Prediction Log'!$N746)</f>
        <v/>
      </c>
      <c r="Q746" s="55" t="str">
        <f>IF(ISBLANK('Prediction Log'!$N746), "",IF('Prediction Log'!$M746&lt;&gt;'Prediction Log'!$H746, "Y", IF(AND('Prediction Log'!$M746='Prediction Log'!$H746, ABS((-1*'Prediction Log'!$P746))&gt;ABS('Prediction Log'!$D746)), "Y", IF('Prediction Log'!$D746='Prediction Log'!$P746, "PUSH", "N"))))</f>
        <v/>
      </c>
      <c r="R746" s="56" t="str">
        <f>IF(ISBLANK('Prediction Log'!$M746), "",IF('Prediction Log'!$P746&lt;'Prediction Log'!$D746, "Y", IF('Prediction Log'!$P746='Prediction Log'!$D746, "PUSH", "N")))</f>
        <v/>
      </c>
      <c r="S746" s="56" t="str">
        <f>IF(ISBLANK('Prediction Log'!$M746), "",IF('Prediction Log'!$P746&lt;'Prediction Log'!$E746, "Y", IF('Prediction Log'!$P746='Prediction Log'!$E746, "PUSH", "N")))</f>
        <v/>
      </c>
      <c r="T746" s="66" t="str">
        <f>IF(ISBLANK('Prediction Log'!$M746), "",IF('Prediction Log'!$J746='Prediction Log'!$M746, "Y", "N"))</f>
        <v/>
      </c>
      <c r="U746" s="57" t="str">
        <f>IF(ISBLANK('Prediction Log'!$M746),"",IF('Prediction Log'!$M746='Prediction Log'!$H746, "Y", "N"))</f>
        <v/>
      </c>
      <c r="V746" s="52" t="str">
        <f>IF(ISBLANK('Prediction Log'!$M746), "",IF('Prediction Log'!$H746&lt;&gt;'Prediction Log'!$M746, "Y",IF(AND('Prediction Log'!$D746&gt;0, 'Prediction Log'!$P746&gt;'Prediction Log'!$D746), "Y", IF(AND('Prediction Log'!$D746&lt;0, 'Prediction Log'!$P746&lt;'Prediction Log'!$D746), "Y", IF('Prediction Log'!$P746='Prediction Log'!$D746, "PUSH", "N")))))</f>
        <v/>
      </c>
      <c r="W746" s="53" t="str">
        <f>IF(ISBLANK('Prediction Log'!$M746), "",IF(AND('Prediction Log'!$U746="Y", 'Prediction Log'!$V746="Y"), "Y", "N"))</f>
        <v/>
      </c>
      <c r="X746" s="54" t="str">
        <f>IF(ISBLANK('Prediction Log'!$M746),"",IF('Prediction Log'!$M746='Prediction Log'!$I746, "Y", "N"))</f>
        <v/>
      </c>
      <c r="Y746" s="54" t="str">
        <f>IF(ISBLANK('Prediction Log'!$M746), "", IF('Prediction Log'!$Z746="N", "N", "Y"))</f>
        <v/>
      </c>
      <c r="Z746" s="54" t="str">
        <f>IF(ISBLANK('Prediction Log'!$M746), "",IF('Prediction Log'!$I746&lt;&gt;'Prediction Log'!$M746, "Y",IF(AND('Prediction Log'!$E746&gt;0, 'Prediction Log'!$P746&gt;'Prediction Log'!$E746), "Y", IF(AND('Prediction Log'!$E746&lt;0, 'Prediction Log'!$P746&lt;'Prediction Log'!$E746), "Y", IF('Prediction Log'!$P746='Prediction Log'!$E746, "PUSH", "N")))))</f>
        <v/>
      </c>
      <c r="AA746" s="54" t="str">
        <f>IF(ISBLANK('Prediction Log'!$M746), "",IF(AND('Prediction Log'!$X746="Y", 'Prediction Log'!$Z746="Y"), "Y", "N"))</f>
        <v/>
      </c>
      <c r="AB746" s="53" t="str">
        <f>IF(ISBLANK('Prediction Log'!$M746), "",IF('Prediction Log'!$D746&gt;0, 'Prediction Log'!$P746-'Prediction Log'!$D746, IF('Prediction Log'!$D746&lt;0, -'Prediction Log'!$P746+'Prediction Log'!$D746, "NA")))</f>
        <v/>
      </c>
      <c r="AC746" s="53" t="str">
        <f>IF(ISBLANK('Prediction Log'!$M746), "",ABS('Prediction Log'!$AB746))</f>
        <v/>
      </c>
      <c r="AD746" s="54" t="str">
        <f>IF(ISBLANK('Prediction Log'!$M746), "",IF('Prediction Log'!$E746&gt;0, 'Prediction Log'!$P746-'Prediction Log'!$E746, IF('Prediction Log'!$E746&lt;0, -'Prediction Log'!$P746+'Prediction Log'!$E746, "NA")))</f>
        <v/>
      </c>
      <c r="AE746" s="54" t="str">
        <f>IF(ISBLANK('Prediction Log'!$M746), "",ABS('Prediction Log'!$AD746))</f>
        <v/>
      </c>
    </row>
    <row r="747" spans="1:31" x14ac:dyDescent="0.45">
      <c r="A747" t="str">
        <f>IF(ISBLANK(Games!$B747), "",Games!A747)</f>
        <v/>
      </c>
      <c r="B747" t="str">
        <f>IF(ISBLANK(Games!$B747), "",Games!B747)</f>
        <v/>
      </c>
      <c r="C747" t="str">
        <f>IF(ISBLANK(Games!$B747), "",Games!C747)</f>
        <v/>
      </c>
      <c r="D747" t="str">
        <f>IF(ISBLANK(Games!$B747), "",Games!D747)</f>
        <v/>
      </c>
      <c r="E747" t="str">
        <f>IF(ISBLANK(Games!$B747), "",Games!E747)</f>
        <v/>
      </c>
      <c r="F747" s="30">
        <f>'Calc - Win Probability'!N747</f>
        <v>0</v>
      </c>
      <c r="G747" s="28">
        <f>Games!H747</f>
        <v>0</v>
      </c>
      <c r="H747" s="64" t="str">
        <f>IF(ISBLANK(Games!B747), "", IF('Prediction Log'!$D747&lt;0, 'Prediction Log'!$B747, 'Prediction Log'!$C747))</f>
        <v/>
      </c>
      <c r="I747" s="60" t="str">
        <f>IF(ISBLANK(Games!$B747), "",Games!F747)</f>
        <v/>
      </c>
      <c r="J747" s="60" t="str">
        <f>IF('Prediction Log'!$F747&gt;0.5, 'Prediction Log'!$B747, IF('Prediction Log'!$F747&lt;0.5, 'Prediction Log'!$C747, "PICK"))</f>
        <v/>
      </c>
      <c r="K747" s="62" t="str">
        <f>IF(ISBLANK(Games!B747), "",IF('Prediction Log'!$J747='Prediction Log'!$B747, 'Prediction Log'!$F747, 1-'Prediction Log'!$F747))</f>
        <v/>
      </c>
      <c r="L747" s="28" t="str">
        <f>IF(ISBLANK(Games!$B747), "",Games!I747)</f>
        <v/>
      </c>
      <c r="P747" s="48" t="str">
        <f>IF(ISBLANK('Prediction Log'!$N747), "",'Prediction Log'!$O747-'Prediction Log'!$N747)</f>
        <v/>
      </c>
      <c r="Q747" s="55" t="str">
        <f>IF(ISBLANK('Prediction Log'!$N747), "",IF('Prediction Log'!$M747&lt;&gt;'Prediction Log'!$H747, "Y", IF(AND('Prediction Log'!$M747='Prediction Log'!$H747, ABS((-1*'Prediction Log'!$P747))&gt;ABS('Prediction Log'!$D747)), "Y", IF('Prediction Log'!$D747='Prediction Log'!$P747, "PUSH", "N"))))</f>
        <v/>
      </c>
      <c r="R747" s="56" t="str">
        <f>IF(ISBLANK('Prediction Log'!$M747), "",IF('Prediction Log'!$P747&lt;'Prediction Log'!$D747, "Y", IF('Prediction Log'!$P747='Prediction Log'!$D747, "PUSH", "N")))</f>
        <v/>
      </c>
      <c r="S747" s="56" t="str">
        <f>IF(ISBLANK('Prediction Log'!$M747), "",IF('Prediction Log'!$P747&lt;'Prediction Log'!$E747, "Y", IF('Prediction Log'!$P747='Prediction Log'!$E747, "PUSH", "N")))</f>
        <v/>
      </c>
      <c r="T747" s="66" t="str">
        <f>IF(ISBLANK('Prediction Log'!$M747), "",IF('Prediction Log'!$J747='Prediction Log'!$M747, "Y", "N"))</f>
        <v/>
      </c>
      <c r="U747" s="57" t="str">
        <f>IF(ISBLANK('Prediction Log'!$M747),"",IF('Prediction Log'!$M747='Prediction Log'!$H747, "Y", "N"))</f>
        <v/>
      </c>
      <c r="V747" s="52" t="str">
        <f>IF(ISBLANK('Prediction Log'!$M747), "",IF('Prediction Log'!$H747&lt;&gt;'Prediction Log'!$M747, "Y",IF(AND('Prediction Log'!$D747&gt;0, 'Prediction Log'!$P747&gt;'Prediction Log'!$D747), "Y", IF(AND('Prediction Log'!$D747&lt;0, 'Prediction Log'!$P747&lt;'Prediction Log'!$D747), "Y", IF('Prediction Log'!$P747='Prediction Log'!$D747, "PUSH", "N")))))</f>
        <v/>
      </c>
      <c r="W747" s="53" t="str">
        <f>IF(ISBLANK('Prediction Log'!$M747), "",IF(AND('Prediction Log'!$U747="Y", 'Prediction Log'!$V747="Y"), "Y", "N"))</f>
        <v/>
      </c>
      <c r="X747" s="54" t="str">
        <f>IF(ISBLANK('Prediction Log'!$M747),"",IF('Prediction Log'!$M747='Prediction Log'!$I747, "Y", "N"))</f>
        <v/>
      </c>
      <c r="Y747" s="54" t="str">
        <f>IF(ISBLANK('Prediction Log'!$M747), "", IF('Prediction Log'!$Z747="N", "N", "Y"))</f>
        <v/>
      </c>
      <c r="Z747" s="54" t="str">
        <f>IF(ISBLANK('Prediction Log'!$M747), "",IF('Prediction Log'!$I747&lt;&gt;'Prediction Log'!$M747, "Y",IF(AND('Prediction Log'!$E747&gt;0, 'Prediction Log'!$P747&gt;'Prediction Log'!$E747), "Y", IF(AND('Prediction Log'!$E747&lt;0, 'Prediction Log'!$P747&lt;'Prediction Log'!$E747), "Y", IF('Prediction Log'!$P747='Prediction Log'!$E747, "PUSH", "N")))))</f>
        <v/>
      </c>
      <c r="AA747" s="54" t="str">
        <f>IF(ISBLANK('Prediction Log'!$M747), "",IF(AND('Prediction Log'!$X747="Y", 'Prediction Log'!$Z747="Y"), "Y", "N"))</f>
        <v/>
      </c>
      <c r="AB747" s="53" t="str">
        <f>IF(ISBLANK('Prediction Log'!$M747), "",IF('Prediction Log'!$D747&gt;0, 'Prediction Log'!$P747-'Prediction Log'!$D747, IF('Prediction Log'!$D747&lt;0, -'Prediction Log'!$P747+'Prediction Log'!$D747, "NA")))</f>
        <v/>
      </c>
      <c r="AC747" s="53" t="str">
        <f>IF(ISBLANK('Prediction Log'!$M747), "",ABS('Prediction Log'!$AB747))</f>
        <v/>
      </c>
      <c r="AD747" s="54" t="str">
        <f>IF(ISBLANK('Prediction Log'!$M747), "",IF('Prediction Log'!$E747&gt;0, 'Prediction Log'!$P747-'Prediction Log'!$E747, IF('Prediction Log'!$E747&lt;0, -'Prediction Log'!$P747+'Prediction Log'!$E747, "NA")))</f>
        <v/>
      </c>
      <c r="AE747" s="54" t="str">
        <f>IF(ISBLANK('Prediction Log'!$M747), "",ABS('Prediction Log'!$AD747))</f>
        <v/>
      </c>
    </row>
    <row r="748" spans="1:31" x14ac:dyDescent="0.45">
      <c r="A748" t="str">
        <f>IF(ISBLANK(Games!$B748), "",Games!A748)</f>
        <v/>
      </c>
      <c r="B748" t="str">
        <f>IF(ISBLANK(Games!$B748), "",Games!B748)</f>
        <v/>
      </c>
      <c r="C748" t="str">
        <f>IF(ISBLANK(Games!$B748), "",Games!C748)</f>
        <v/>
      </c>
      <c r="D748" t="str">
        <f>IF(ISBLANK(Games!$B748), "",Games!D748)</f>
        <v/>
      </c>
      <c r="E748" t="str">
        <f>IF(ISBLANK(Games!$B748), "",Games!E748)</f>
        <v/>
      </c>
      <c r="F748" s="30">
        <f>'Calc - Win Probability'!N748</f>
        <v>0</v>
      </c>
      <c r="G748" s="28">
        <f>Games!H748</f>
        <v>0</v>
      </c>
      <c r="H748" s="64" t="str">
        <f>IF(ISBLANK(Games!B748), "", IF('Prediction Log'!$D748&lt;0, 'Prediction Log'!$B748, 'Prediction Log'!$C748))</f>
        <v/>
      </c>
      <c r="I748" s="60" t="str">
        <f>IF(ISBLANK(Games!$B748), "",Games!F748)</f>
        <v/>
      </c>
      <c r="J748" s="60" t="str">
        <f>IF('Prediction Log'!$F748&gt;0.5, 'Prediction Log'!$B748, IF('Prediction Log'!$F748&lt;0.5, 'Prediction Log'!$C748, "PICK"))</f>
        <v/>
      </c>
      <c r="K748" s="62" t="str">
        <f>IF(ISBLANK(Games!B748), "",IF('Prediction Log'!$J748='Prediction Log'!$B748, 'Prediction Log'!$F748, 1-'Prediction Log'!$F748))</f>
        <v/>
      </c>
      <c r="L748" s="28" t="str">
        <f>IF(ISBLANK(Games!$B748), "",Games!I748)</f>
        <v/>
      </c>
      <c r="P748" s="48" t="str">
        <f>IF(ISBLANK('Prediction Log'!$N748), "",'Prediction Log'!$O748-'Prediction Log'!$N748)</f>
        <v/>
      </c>
      <c r="Q748" s="55" t="str">
        <f>IF(ISBLANK('Prediction Log'!$N748), "",IF('Prediction Log'!$M748&lt;&gt;'Prediction Log'!$H748, "Y", IF(AND('Prediction Log'!$M748='Prediction Log'!$H748, ABS((-1*'Prediction Log'!$P748))&gt;ABS('Prediction Log'!$D748)), "Y", IF('Prediction Log'!$D748='Prediction Log'!$P748, "PUSH", "N"))))</f>
        <v/>
      </c>
      <c r="R748" s="56" t="str">
        <f>IF(ISBLANK('Prediction Log'!$M748), "",IF('Prediction Log'!$P748&lt;'Prediction Log'!$D748, "Y", IF('Prediction Log'!$P748='Prediction Log'!$D748, "PUSH", "N")))</f>
        <v/>
      </c>
      <c r="S748" s="56" t="str">
        <f>IF(ISBLANK('Prediction Log'!$M748), "",IF('Prediction Log'!$P748&lt;'Prediction Log'!$E748, "Y", IF('Prediction Log'!$P748='Prediction Log'!$E748, "PUSH", "N")))</f>
        <v/>
      </c>
      <c r="T748" s="66" t="str">
        <f>IF(ISBLANK('Prediction Log'!$M748), "",IF('Prediction Log'!$J748='Prediction Log'!$M748, "Y", "N"))</f>
        <v/>
      </c>
      <c r="U748" s="57" t="str">
        <f>IF(ISBLANK('Prediction Log'!$M748),"",IF('Prediction Log'!$M748='Prediction Log'!$H748, "Y", "N"))</f>
        <v/>
      </c>
      <c r="V748" s="52" t="str">
        <f>IF(ISBLANK('Prediction Log'!$M748), "",IF('Prediction Log'!$H748&lt;&gt;'Prediction Log'!$M748, "Y",IF(AND('Prediction Log'!$D748&gt;0, 'Prediction Log'!$P748&gt;'Prediction Log'!$D748), "Y", IF(AND('Prediction Log'!$D748&lt;0, 'Prediction Log'!$P748&lt;'Prediction Log'!$D748), "Y", IF('Prediction Log'!$P748='Prediction Log'!$D748, "PUSH", "N")))))</f>
        <v/>
      </c>
      <c r="W748" s="53" t="str">
        <f>IF(ISBLANK('Prediction Log'!$M748), "",IF(AND('Prediction Log'!$U748="Y", 'Prediction Log'!$V748="Y"), "Y", "N"))</f>
        <v/>
      </c>
      <c r="X748" s="54" t="str">
        <f>IF(ISBLANK('Prediction Log'!$M748),"",IF('Prediction Log'!$M748='Prediction Log'!$I748, "Y", "N"))</f>
        <v/>
      </c>
      <c r="Y748" s="54" t="str">
        <f>IF(ISBLANK('Prediction Log'!$M748), "", IF('Prediction Log'!$Z748="N", "N", "Y"))</f>
        <v/>
      </c>
      <c r="Z748" s="54" t="str">
        <f>IF(ISBLANK('Prediction Log'!$M748), "",IF('Prediction Log'!$I748&lt;&gt;'Prediction Log'!$M748, "Y",IF(AND('Prediction Log'!$E748&gt;0, 'Prediction Log'!$P748&gt;'Prediction Log'!$E748), "Y", IF(AND('Prediction Log'!$E748&lt;0, 'Prediction Log'!$P748&lt;'Prediction Log'!$E748), "Y", IF('Prediction Log'!$P748='Prediction Log'!$E748, "PUSH", "N")))))</f>
        <v/>
      </c>
      <c r="AA748" s="54" t="str">
        <f>IF(ISBLANK('Prediction Log'!$M748), "",IF(AND('Prediction Log'!$X748="Y", 'Prediction Log'!$Z748="Y"), "Y", "N"))</f>
        <v/>
      </c>
      <c r="AB748" s="53" t="str">
        <f>IF(ISBLANK('Prediction Log'!$M748), "",IF('Prediction Log'!$D748&gt;0, 'Prediction Log'!$P748-'Prediction Log'!$D748, IF('Prediction Log'!$D748&lt;0, -'Prediction Log'!$P748+'Prediction Log'!$D748, "NA")))</f>
        <v/>
      </c>
      <c r="AC748" s="53" t="str">
        <f>IF(ISBLANK('Prediction Log'!$M748), "",ABS('Prediction Log'!$AB748))</f>
        <v/>
      </c>
      <c r="AD748" s="54" t="str">
        <f>IF(ISBLANK('Prediction Log'!$M748), "",IF('Prediction Log'!$E748&gt;0, 'Prediction Log'!$P748-'Prediction Log'!$E748, IF('Prediction Log'!$E748&lt;0, -'Prediction Log'!$P748+'Prediction Log'!$E748, "NA")))</f>
        <v/>
      </c>
      <c r="AE748" s="54" t="str">
        <f>IF(ISBLANK('Prediction Log'!$M748), "",ABS('Prediction Log'!$AD748))</f>
        <v/>
      </c>
    </row>
    <row r="749" spans="1:31" x14ac:dyDescent="0.45">
      <c r="A749" t="str">
        <f>IF(ISBLANK(Games!$B749), "",Games!A749)</f>
        <v/>
      </c>
      <c r="B749" t="str">
        <f>IF(ISBLANK(Games!$B749), "",Games!B749)</f>
        <v/>
      </c>
      <c r="C749" t="str">
        <f>IF(ISBLANK(Games!$B749), "",Games!C749)</f>
        <v/>
      </c>
      <c r="D749" t="str">
        <f>IF(ISBLANK(Games!$B749), "",Games!D749)</f>
        <v/>
      </c>
      <c r="E749" t="str">
        <f>IF(ISBLANK(Games!$B749), "",Games!E749)</f>
        <v/>
      </c>
      <c r="F749" s="30">
        <f>'Calc - Win Probability'!N749</f>
        <v>0</v>
      </c>
      <c r="G749" s="28">
        <f>Games!H749</f>
        <v>0</v>
      </c>
      <c r="H749" s="64" t="str">
        <f>IF(ISBLANK(Games!B749), "", IF('Prediction Log'!$D749&lt;0, 'Prediction Log'!$B749, 'Prediction Log'!$C749))</f>
        <v/>
      </c>
      <c r="I749" s="60" t="str">
        <f>IF(ISBLANK(Games!$B749), "",Games!F749)</f>
        <v/>
      </c>
      <c r="J749" s="60" t="str">
        <f>IF('Prediction Log'!$F749&gt;0.5, 'Prediction Log'!$B749, IF('Prediction Log'!$F749&lt;0.5, 'Prediction Log'!$C749, "PICK"))</f>
        <v/>
      </c>
      <c r="K749" s="62" t="str">
        <f>IF(ISBLANK(Games!B749), "",IF('Prediction Log'!$J749='Prediction Log'!$B749, 'Prediction Log'!$F749, 1-'Prediction Log'!$F749))</f>
        <v/>
      </c>
      <c r="L749" s="28" t="str">
        <f>IF(ISBLANK(Games!$B749), "",Games!I749)</f>
        <v/>
      </c>
      <c r="P749" s="48" t="str">
        <f>IF(ISBLANK('Prediction Log'!$N749), "",'Prediction Log'!$O749-'Prediction Log'!$N749)</f>
        <v/>
      </c>
      <c r="Q749" s="55" t="str">
        <f>IF(ISBLANK('Prediction Log'!$N749), "",IF('Prediction Log'!$M749&lt;&gt;'Prediction Log'!$H749, "Y", IF(AND('Prediction Log'!$M749='Prediction Log'!$H749, ABS((-1*'Prediction Log'!$P749))&gt;ABS('Prediction Log'!$D749)), "Y", IF('Prediction Log'!$D749='Prediction Log'!$P749, "PUSH", "N"))))</f>
        <v/>
      </c>
      <c r="R749" s="56" t="str">
        <f>IF(ISBLANK('Prediction Log'!$M749), "",IF('Prediction Log'!$P749&lt;'Prediction Log'!$D749, "Y", IF('Prediction Log'!$P749='Prediction Log'!$D749, "PUSH", "N")))</f>
        <v/>
      </c>
      <c r="S749" s="56" t="str">
        <f>IF(ISBLANK('Prediction Log'!$M749), "",IF('Prediction Log'!$P749&lt;'Prediction Log'!$E749, "Y", IF('Prediction Log'!$P749='Prediction Log'!$E749, "PUSH", "N")))</f>
        <v/>
      </c>
      <c r="T749" s="66" t="str">
        <f>IF(ISBLANK('Prediction Log'!$M749), "",IF('Prediction Log'!$J749='Prediction Log'!$M749, "Y", "N"))</f>
        <v/>
      </c>
      <c r="U749" s="57" t="str">
        <f>IF(ISBLANK('Prediction Log'!$M749),"",IF('Prediction Log'!$M749='Prediction Log'!$H749, "Y", "N"))</f>
        <v/>
      </c>
      <c r="V749" s="52" t="str">
        <f>IF(ISBLANK('Prediction Log'!$M749), "",IF('Prediction Log'!$H749&lt;&gt;'Prediction Log'!$M749, "Y",IF(AND('Prediction Log'!$D749&gt;0, 'Prediction Log'!$P749&gt;'Prediction Log'!$D749), "Y", IF(AND('Prediction Log'!$D749&lt;0, 'Prediction Log'!$P749&lt;'Prediction Log'!$D749), "Y", IF('Prediction Log'!$P749='Prediction Log'!$D749, "PUSH", "N")))))</f>
        <v/>
      </c>
      <c r="W749" s="53" t="str">
        <f>IF(ISBLANK('Prediction Log'!$M749), "",IF(AND('Prediction Log'!$U749="Y", 'Prediction Log'!$V749="Y"), "Y", "N"))</f>
        <v/>
      </c>
      <c r="X749" s="54" t="str">
        <f>IF(ISBLANK('Prediction Log'!$M749),"",IF('Prediction Log'!$M749='Prediction Log'!$I749, "Y", "N"))</f>
        <v/>
      </c>
      <c r="Y749" s="54" t="str">
        <f>IF(ISBLANK('Prediction Log'!$M749), "", IF('Prediction Log'!$Z749="N", "N", "Y"))</f>
        <v/>
      </c>
      <c r="Z749" s="54" t="str">
        <f>IF(ISBLANK('Prediction Log'!$M749), "",IF('Prediction Log'!$I749&lt;&gt;'Prediction Log'!$M749, "Y",IF(AND('Prediction Log'!$E749&gt;0, 'Prediction Log'!$P749&gt;'Prediction Log'!$E749), "Y", IF(AND('Prediction Log'!$E749&lt;0, 'Prediction Log'!$P749&lt;'Prediction Log'!$E749), "Y", IF('Prediction Log'!$P749='Prediction Log'!$E749, "PUSH", "N")))))</f>
        <v/>
      </c>
      <c r="AA749" s="54" t="str">
        <f>IF(ISBLANK('Prediction Log'!$M749), "",IF(AND('Prediction Log'!$X749="Y", 'Prediction Log'!$Z749="Y"), "Y", "N"))</f>
        <v/>
      </c>
      <c r="AB749" s="53" t="str">
        <f>IF(ISBLANK('Prediction Log'!$M749), "",IF('Prediction Log'!$D749&gt;0, 'Prediction Log'!$P749-'Prediction Log'!$D749, IF('Prediction Log'!$D749&lt;0, -'Prediction Log'!$P749+'Prediction Log'!$D749, "NA")))</f>
        <v/>
      </c>
      <c r="AC749" s="53" t="str">
        <f>IF(ISBLANK('Prediction Log'!$M749), "",ABS('Prediction Log'!$AB749))</f>
        <v/>
      </c>
      <c r="AD749" s="54" t="str">
        <f>IF(ISBLANK('Prediction Log'!$M749), "",IF('Prediction Log'!$E749&gt;0, 'Prediction Log'!$P749-'Prediction Log'!$E749, IF('Prediction Log'!$E749&lt;0, -'Prediction Log'!$P749+'Prediction Log'!$E749, "NA")))</f>
        <v/>
      </c>
      <c r="AE749" s="54" t="str">
        <f>IF(ISBLANK('Prediction Log'!$M749), "",ABS('Prediction Log'!$AD749))</f>
        <v/>
      </c>
    </row>
    <row r="750" spans="1:31" x14ac:dyDescent="0.45">
      <c r="A750" t="str">
        <f>IF(ISBLANK(Games!$B750), "",Games!A750)</f>
        <v/>
      </c>
      <c r="B750" t="str">
        <f>IF(ISBLANK(Games!$B750), "",Games!B750)</f>
        <v/>
      </c>
      <c r="C750" t="str">
        <f>IF(ISBLANK(Games!$B750), "",Games!C750)</f>
        <v/>
      </c>
      <c r="D750" t="str">
        <f>IF(ISBLANK(Games!$B750), "",Games!D750)</f>
        <v/>
      </c>
      <c r="E750" t="str">
        <f>IF(ISBLANK(Games!$B750), "",Games!E750)</f>
        <v/>
      </c>
      <c r="F750" s="30">
        <f>'Calc - Win Probability'!N750</f>
        <v>0</v>
      </c>
      <c r="G750" s="28">
        <f>Games!H750</f>
        <v>0</v>
      </c>
      <c r="H750" s="64" t="str">
        <f>IF(ISBLANK(Games!B750), "", IF('Prediction Log'!$D750&lt;0, 'Prediction Log'!$B750, 'Prediction Log'!$C750))</f>
        <v/>
      </c>
      <c r="I750" s="60" t="str">
        <f>IF(ISBLANK(Games!$B750), "",Games!F750)</f>
        <v/>
      </c>
      <c r="J750" s="60" t="str">
        <f>IF('Prediction Log'!$F750&gt;0.5, 'Prediction Log'!$B750, IF('Prediction Log'!$F750&lt;0.5, 'Prediction Log'!$C750, "PICK"))</f>
        <v/>
      </c>
      <c r="K750" s="62" t="str">
        <f>IF(ISBLANK(Games!B750), "",IF('Prediction Log'!$J750='Prediction Log'!$B750, 'Prediction Log'!$F750, 1-'Prediction Log'!$F750))</f>
        <v/>
      </c>
      <c r="L750" s="28" t="str">
        <f>IF(ISBLANK(Games!$B750), "",Games!I750)</f>
        <v/>
      </c>
      <c r="P750" s="48" t="str">
        <f>IF(ISBLANK('Prediction Log'!$N750), "",'Prediction Log'!$O750-'Prediction Log'!$N750)</f>
        <v/>
      </c>
      <c r="Q750" s="55" t="str">
        <f>IF(ISBLANK('Prediction Log'!$N750), "",IF('Prediction Log'!$M750&lt;&gt;'Prediction Log'!$H750, "Y", IF(AND('Prediction Log'!$M750='Prediction Log'!$H750, ABS((-1*'Prediction Log'!$P750))&gt;ABS('Prediction Log'!$D750)), "Y", IF('Prediction Log'!$D750='Prediction Log'!$P750, "PUSH", "N"))))</f>
        <v/>
      </c>
      <c r="R750" s="56" t="str">
        <f>IF(ISBLANK('Prediction Log'!$M750), "",IF('Prediction Log'!$P750&lt;'Prediction Log'!$D750, "Y", IF('Prediction Log'!$P750='Prediction Log'!$D750, "PUSH", "N")))</f>
        <v/>
      </c>
      <c r="S750" s="56" t="str">
        <f>IF(ISBLANK('Prediction Log'!$M750), "",IF('Prediction Log'!$P750&lt;'Prediction Log'!$E750, "Y", IF('Prediction Log'!$P750='Prediction Log'!$E750, "PUSH", "N")))</f>
        <v/>
      </c>
      <c r="T750" s="66" t="str">
        <f>IF(ISBLANK('Prediction Log'!$M750), "",IF('Prediction Log'!$J750='Prediction Log'!$M750, "Y", "N"))</f>
        <v/>
      </c>
      <c r="U750" s="57" t="str">
        <f>IF(ISBLANK('Prediction Log'!$M750),"",IF('Prediction Log'!$M750='Prediction Log'!$H750, "Y", "N"))</f>
        <v/>
      </c>
      <c r="V750" s="52" t="str">
        <f>IF(ISBLANK('Prediction Log'!$M750), "",IF('Prediction Log'!$H750&lt;&gt;'Prediction Log'!$M750, "Y",IF(AND('Prediction Log'!$D750&gt;0, 'Prediction Log'!$P750&gt;'Prediction Log'!$D750), "Y", IF(AND('Prediction Log'!$D750&lt;0, 'Prediction Log'!$P750&lt;'Prediction Log'!$D750), "Y", IF('Prediction Log'!$P750='Prediction Log'!$D750, "PUSH", "N")))))</f>
        <v/>
      </c>
      <c r="W750" s="53" t="str">
        <f>IF(ISBLANK('Prediction Log'!$M750), "",IF(AND('Prediction Log'!$U750="Y", 'Prediction Log'!$V750="Y"), "Y", "N"))</f>
        <v/>
      </c>
      <c r="X750" s="54" t="str">
        <f>IF(ISBLANK('Prediction Log'!$M750),"",IF('Prediction Log'!$M750='Prediction Log'!$I750, "Y", "N"))</f>
        <v/>
      </c>
      <c r="Y750" s="54" t="str">
        <f>IF(ISBLANK('Prediction Log'!$M750), "", IF('Prediction Log'!$Z750="N", "N", "Y"))</f>
        <v/>
      </c>
      <c r="Z750" s="54" t="str">
        <f>IF(ISBLANK('Prediction Log'!$M750), "",IF('Prediction Log'!$I750&lt;&gt;'Prediction Log'!$M750, "Y",IF(AND('Prediction Log'!$E750&gt;0, 'Prediction Log'!$P750&gt;'Prediction Log'!$E750), "Y", IF(AND('Prediction Log'!$E750&lt;0, 'Prediction Log'!$P750&lt;'Prediction Log'!$E750), "Y", IF('Prediction Log'!$P750='Prediction Log'!$E750, "PUSH", "N")))))</f>
        <v/>
      </c>
      <c r="AA750" s="54" t="str">
        <f>IF(ISBLANK('Prediction Log'!$M750), "",IF(AND('Prediction Log'!$X750="Y", 'Prediction Log'!$Z750="Y"), "Y", "N"))</f>
        <v/>
      </c>
      <c r="AB750" s="53" t="str">
        <f>IF(ISBLANK('Prediction Log'!$M750), "",IF('Prediction Log'!$D750&gt;0, 'Prediction Log'!$P750-'Prediction Log'!$D750, IF('Prediction Log'!$D750&lt;0, -'Prediction Log'!$P750+'Prediction Log'!$D750, "NA")))</f>
        <v/>
      </c>
      <c r="AC750" s="53" t="str">
        <f>IF(ISBLANK('Prediction Log'!$M750), "",ABS('Prediction Log'!$AB750))</f>
        <v/>
      </c>
      <c r="AD750" s="54" t="str">
        <f>IF(ISBLANK('Prediction Log'!$M750), "",IF('Prediction Log'!$E750&gt;0, 'Prediction Log'!$P750-'Prediction Log'!$E750, IF('Prediction Log'!$E750&lt;0, -'Prediction Log'!$P750+'Prediction Log'!$E750, "NA")))</f>
        <v/>
      </c>
      <c r="AE750" s="54" t="str">
        <f>IF(ISBLANK('Prediction Log'!$M750), "",ABS('Prediction Log'!$AD750))</f>
        <v/>
      </c>
    </row>
    <row r="751" spans="1:31" x14ac:dyDescent="0.45">
      <c r="A751" t="str">
        <f>IF(ISBLANK(Games!$B751), "",Games!A751)</f>
        <v/>
      </c>
      <c r="B751" t="str">
        <f>IF(ISBLANK(Games!$B751), "",Games!B751)</f>
        <v/>
      </c>
      <c r="C751" t="str">
        <f>IF(ISBLANK(Games!$B751), "",Games!C751)</f>
        <v/>
      </c>
      <c r="D751" t="str">
        <f>IF(ISBLANK(Games!$B751), "",Games!D751)</f>
        <v/>
      </c>
      <c r="E751" t="str">
        <f>IF(ISBLANK(Games!$B751), "",Games!E751)</f>
        <v/>
      </c>
      <c r="F751" s="30">
        <f>'Calc - Win Probability'!N751</f>
        <v>0</v>
      </c>
      <c r="G751" s="28">
        <f>Games!H751</f>
        <v>0</v>
      </c>
      <c r="H751" s="64" t="str">
        <f>IF(ISBLANK(Games!B751), "", IF('Prediction Log'!$D751&lt;0, 'Prediction Log'!$B751, 'Prediction Log'!$C751))</f>
        <v/>
      </c>
      <c r="I751" s="60" t="str">
        <f>IF(ISBLANK(Games!$B751), "",Games!F751)</f>
        <v/>
      </c>
      <c r="J751" s="60" t="str">
        <f>IF('Prediction Log'!$F751&gt;0.5, 'Prediction Log'!$B751, IF('Prediction Log'!$F751&lt;0.5, 'Prediction Log'!$C751, "PICK"))</f>
        <v/>
      </c>
      <c r="K751" s="62" t="str">
        <f>IF(ISBLANK(Games!B751), "",IF('Prediction Log'!$J751='Prediction Log'!$B751, 'Prediction Log'!$F751, 1-'Prediction Log'!$F751))</f>
        <v/>
      </c>
      <c r="L751" s="28" t="str">
        <f>IF(ISBLANK(Games!$B751), "",Games!I751)</f>
        <v/>
      </c>
      <c r="P751" s="48" t="str">
        <f>IF(ISBLANK('Prediction Log'!$N751), "",'Prediction Log'!$O751-'Prediction Log'!$N751)</f>
        <v/>
      </c>
      <c r="Q751" s="55" t="str">
        <f>IF(ISBLANK('Prediction Log'!$N751), "",IF('Prediction Log'!$M751&lt;&gt;'Prediction Log'!$H751, "Y", IF(AND('Prediction Log'!$M751='Prediction Log'!$H751, ABS((-1*'Prediction Log'!$P751))&gt;ABS('Prediction Log'!$D751)), "Y", IF('Prediction Log'!$D751='Prediction Log'!$P751, "PUSH", "N"))))</f>
        <v/>
      </c>
      <c r="R751" s="56" t="str">
        <f>IF(ISBLANK('Prediction Log'!$M751), "",IF('Prediction Log'!$P751&lt;'Prediction Log'!$D751, "Y", IF('Prediction Log'!$P751='Prediction Log'!$D751, "PUSH", "N")))</f>
        <v/>
      </c>
      <c r="S751" s="56" t="str">
        <f>IF(ISBLANK('Prediction Log'!$M751), "",IF('Prediction Log'!$P751&lt;'Prediction Log'!$E751, "Y", IF('Prediction Log'!$P751='Prediction Log'!$E751, "PUSH", "N")))</f>
        <v/>
      </c>
      <c r="T751" s="66" t="str">
        <f>IF(ISBLANK('Prediction Log'!$M751), "",IF('Prediction Log'!$J751='Prediction Log'!$M751, "Y", "N"))</f>
        <v/>
      </c>
      <c r="U751" s="57" t="str">
        <f>IF(ISBLANK('Prediction Log'!$M751),"",IF('Prediction Log'!$M751='Prediction Log'!$H751, "Y", "N"))</f>
        <v/>
      </c>
      <c r="V751" s="52" t="str">
        <f>IF(ISBLANK('Prediction Log'!$M751), "",IF('Prediction Log'!$H751&lt;&gt;'Prediction Log'!$M751, "Y",IF(AND('Prediction Log'!$D751&gt;0, 'Prediction Log'!$P751&gt;'Prediction Log'!$D751), "Y", IF(AND('Prediction Log'!$D751&lt;0, 'Prediction Log'!$P751&lt;'Prediction Log'!$D751), "Y", IF('Prediction Log'!$P751='Prediction Log'!$D751, "PUSH", "N")))))</f>
        <v/>
      </c>
      <c r="W751" s="53" t="str">
        <f>IF(ISBLANK('Prediction Log'!$M751), "",IF(AND('Prediction Log'!$U751="Y", 'Prediction Log'!$V751="Y"), "Y", "N"))</f>
        <v/>
      </c>
      <c r="X751" s="54" t="str">
        <f>IF(ISBLANK('Prediction Log'!$M751),"",IF('Prediction Log'!$M751='Prediction Log'!$I751, "Y", "N"))</f>
        <v/>
      </c>
      <c r="Y751" s="54" t="str">
        <f>IF(ISBLANK('Prediction Log'!$M751), "", IF('Prediction Log'!$Z751="N", "N", "Y"))</f>
        <v/>
      </c>
      <c r="Z751" s="54" t="str">
        <f>IF(ISBLANK('Prediction Log'!$M751), "",IF('Prediction Log'!$I751&lt;&gt;'Prediction Log'!$M751, "Y",IF(AND('Prediction Log'!$E751&gt;0, 'Prediction Log'!$P751&gt;'Prediction Log'!$E751), "Y", IF(AND('Prediction Log'!$E751&lt;0, 'Prediction Log'!$P751&lt;'Prediction Log'!$E751), "Y", IF('Prediction Log'!$P751='Prediction Log'!$E751, "PUSH", "N")))))</f>
        <v/>
      </c>
      <c r="AA751" s="54" t="str">
        <f>IF(ISBLANK('Prediction Log'!$M751), "",IF(AND('Prediction Log'!$X751="Y", 'Prediction Log'!$Z751="Y"), "Y", "N"))</f>
        <v/>
      </c>
      <c r="AB751" s="53" t="str">
        <f>IF(ISBLANK('Prediction Log'!$M751), "",IF('Prediction Log'!$D751&gt;0, 'Prediction Log'!$P751-'Prediction Log'!$D751, IF('Prediction Log'!$D751&lt;0, -'Prediction Log'!$P751+'Prediction Log'!$D751, "NA")))</f>
        <v/>
      </c>
      <c r="AC751" s="53" t="str">
        <f>IF(ISBLANK('Prediction Log'!$M751), "",ABS('Prediction Log'!$AB751))</f>
        <v/>
      </c>
      <c r="AD751" s="54" t="str">
        <f>IF(ISBLANK('Prediction Log'!$M751), "",IF('Prediction Log'!$E751&gt;0, 'Prediction Log'!$P751-'Prediction Log'!$E751, IF('Prediction Log'!$E751&lt;0, -'Prediction Log'!$P751+'Prediction Log'!$E751, "NA")))</f>
        <v/>
      </c>
      <c r="AE751" s="54" t="str">
        <f>IF(ISBLANK('Prediction Log'!$M751), "",ABS('Prediction Log'!$AD751))</f>
        <v/>
      </c>
    </row>
    <row r="752" spans="1:31" x14ac:dyDescent="0.45">
      <c r="A752" t="str">
        <f>IF(ISBLANK(Games!$B752), "",Games!A752)</f>
        <v/>
      </c>
      <c r="B752" t="str">
        <f>IF(ISBLANK(Games!$B752), "",Games!B752)</f>
        <v/>
      </c>
      <c r="C752" t="str">
        <f>IF(ISBLANK(Games!$B752), "",Games!C752)</f>
        <v/>
      </c>
      <c r="D752" t="str">
        <f>IF(ISBLANK(Games!$B752), "",Games!D752)</f>
        <v/>
      </c>
      <c r="E752" t="str">
        <f>IF(ISBLANK(Games!$B752), "",Games!E752)</f>
        <v/>
      </c>
      <c r="F752" s="30">
        <f>'Calc - Win Probability'!N752</f>
        <v>0</v>
      </c>
      <c r="G752" s="28">
        <f>Games!H752</f>
        <v>0</v>
      </c>
      <c r="H752" s="64" t="str">
        <f>IF(ISBLANK(Games!B752), "", IF('Prediction Log'!$D752&lt;0, 'Prediction Log'!$B752, 'Prediction Log'!$C752))</f>
        <v/>
      </c>
      <c r="I752" s="60" t="str">
        <f>IF(ISBLANK(Games!$B752), "",Games!F752)</f>
        <v/>
      </c>
      <c r="J752" s="60" t="str">
        <f>IF('Prediction Log'!$F752&gt;0.5, 'Prediction Log'!$B752, IF('Prediction Log'!$F752&lt;0.5, 'Prediction Log'!$C752, "PICK"))</f>
        <v/>
      </c>
      <c r="K752" s="62" t="str">
        <f>IF(ISBLANK(Games!B752), "",IF('Prediction Log'!$J752='Prediction Log'!$B752, 'Prediction Log'!$F752, 1-'Prediction Log'!$F752))</f>
        <v/>
      </c>
      <c r="L752" s="28" t="str">
        <f>IF(ISBLANK(Games!$B752), "",Games!I752)</f>
        <v/>
      </c>
      <c r="P752" s="48" t="str">
        <f>IF(ISBLANK('Prediction Log'!$N752), "",'Prediction Log'!$O752-'Prediction Log'!$N752)</f>
        <v/>
      </c>
      <c r="Q752" s="55" t="str">
        <f>IF(ISBLANK('Prediction Log'!$N752), "",IF('Prediction Log'!$M752&lt;&gt;'Prediction Log'!$H752, "Y", IF(AND('Prediction Log'!$M752='Prediction Log'!$H752, ABS((-1*'Prediction Log'!$P752))&gt;ABS('Prediction Log'!$D752)), "Y", IF('Prediction Log'!$D752='Prediction Log'!$P752, "PUSH", "N"))))</f>
        <v/>
      </c>
      <c r="R752" s="56" t="str">
        <f>IF(ISBLANK('Prediction Log'!$M752), "",IF('Prediction Log'!$P752&lt;'Prediction Log'!$D752, "Y", IF('Prediction Log'!$P752='Prediction Log'!$D752, "PUSH", "N")))</f>
        <v/>
      </c>
      <c r="S752" s="56" t="str">
        <f>IF(ISBLANK('Prediction Log'!$M752), "",IF('Prediction Log'!$P752&lt;'Prediction Log'!$E752, "Y", IF('Prediction Log'!$P752='Prediction Log'!$E752, "PUSH", "N")))</f>
        <v/>
      </c>
      <c r="T752" s="66" t="str">
        <f>IF(ISBLANK('Prediction Log'!$M752), "",IF('Prediction Log'!$J752='Prediction Log'!$M752, "Y", "N"))</f>
        <v/>
      </c>
      <c r="U752" s="57" t="str">
        <f>IF(ISBLANK('Prediction Log'!$M752),"",IF('Prediction Log'!$M752='Prediction Log'!$H752, "Y", "N"))</f>
        <v/>
      </c>
      <c r="V752" s="52" t="str">
        <f>IF(ISBLANK('Prediction Log'!$M752), "",IF('Prediction Log'!$H752&lt;&gt;'Prediction Log'!$M752, "Y",IF(AND('Prediction Log'!$D752&gt;0, 'Prediction Log'!$P752&gt;'Prediction Log'!$D752), "Y", IF(AND('Prediction Log'!$D752&lt;0, 'Prediction Log'!$P752&lt;'Prediction Log'!$D752), "Y", IF('Prediction Log'!$P752='Prediction Log'!$D752, "PUSH", "N")))))</f>
        <v/>
      </c>
      <c r="W752" s="53" t="str">
        <f>IF(ISBLANK('Prediction Log'!$M752), "",IF(AND('Prediction Log'!$U752="Y", 'Prediction Log'!$V752="Y"), "Y", "N"))</f>
        <v/>
      </c>
      <c r="X752" s="54" t="str">
        <f>IF(ISBLANK('Prediction Log'!$M752),"",IF('Prediction Log'!$M752='Prediction Log'!$I752, "Y", "N"))</f>
        <v/>
      </c>
      <c r="Y752" s="54" t="str">
        <f>IF(ISBLANK('Prediction Log'!$M752), "", IF('Prediction Log'!$Z752="N", "N", "Y"))</f>
        <v/>
      </c>
      <c r="Z752" s="54" t="str">
        <f>IF(ISBLANK('Prediction Log'!$M752), "",IF('Prediction Log'!$I752&lt;&gt;'Prediction Log'!$M752, "Y",IF(AND('Prediction Log'!$E752&gt;0, 'Prediction Log'!$P752&gt;'Prediction Log'!$E752), "Y", IF(AND('Prediction Log'!$E752&lt;0, 'Prediction Log'!$P752&lt;'Prediction Log'!$E752), "Y", IF('Prediction Log'!$P752='Prediction Log'!$E752, "PUSH", "N")))))</f>
        <v/>
      </c>
      <c r="AA752" s="54" t="str">
        <f>IF(ISBLANK('Prediction Log'!$M752), "",IF(AND('Prediction Log'!$X752="Y", 'Prediction Log'!$Z752="Y"), "Y", "N"))</f>
        <v/>
      </c>
      <c r="AB752" s="53" t="str">
        <f>IF(ISBLANK('Prediction Log'!$M752), "",IF('Prediction Log'!$D752&gt;0, 'Prediction Log'!$P752-'Prediction Log'!$D752, IF('Prediction Log'!$D752&lt;0, -'Prediction Log'!$P752+'Prediction Log'!$D752, "NA")))</f>
        <v/>
      </c>
      <c r="AC752" s="53" t="str">
        <f>IF(ISBLANK('Prediction Log'!$M752), "",ABS('Prediction Log'!$AB752))</f>
        <v/>
      </c>
      <c r="AD752" s="54" t="str">
        <f>IF(ISBLANK('Prediction Log'!$M752), "",IF('Prediction Log'!$E752&gt;0, 'Prediction Log'!$P752-'Prediction Log'!$E752, IF('Prediction Log'!$E752&lt;0, -'Prediction Log'!$P752+'Prediction Log'!$E752, "NA")))</f>
        <v/>
      </c>
      <c r="AE752" s="54" t="str">
        <f>IF(ISBLANK('Prediction Log'!$M752), "",ABS('Prediction Log'!$AD752))</f>
        <v/>
      </c>
    </row>
    <row r="753" spans="1:31" x14ac:dyDescent="0.45">
      <c r="A753" t="str">
        <f>IF(ISBLANK(Games!$B753), "",Games!A753)</f>
        <v/>
      </c>
      <c r="B753" t="str">
        <f>IF(ISBLANK(Games!$B753), "",Games!B753)</f>
        <v/>
      </c>
      <c r="C753" t="str">
        <f>IF(ISBLANK(Games!$B753), "",Games!C753)</f>
        <v/>
      </c>
      <c r="D753" t="str">
        <f>IF(ISBLANK(Games!$B753), "",Games!D753)</f>
        <v/>
      </c>
      <c r="E753" t="str">
        <f>IF(ISBLANK(Games!$B753), "",Games!E753)</f>
        <v/>
      </c>
      <c r="F753" s="30">
        <f>'Calc - Win Probability'!N753</f>
        <v>0</v>
      </c>
      <c r="G753" s="28">
        <f>Games!H753</f>
        <v>0</v>
      </c>
      <c r="H753" s="64" t="str">
        <f>IF(ISBLANK(Games!B753), "", IF('Prediction Log'!$D753&lt;0, 'Prediction Log'!$B753, 'Prediction Log'!$C753))</f>
        <v/>
      </c>
      <c r="I753" s="60" t="str">
        <f>IF(ISBLANK(Games!$B753), "",Games!F753)</f>
        <v/>
      </c>
      <c r="J753" s="60" t="str">
        <f>IF('Prediction Log'!$F753&gt;0.5, 'Prediction Log'!$B753, IF('Prediction Log'!$F753&lt;0.5, 'Prediction Log'!$C753, "PICK"))</f>
        <v/>
      </c>
      <c r="K753" s="62" t="str">
        <f>IF(ISBLANK(Games!B753), "",IF('Prediction Log'!$J753='Prediction Log'!$B753, 'Prediction Log'!$F753, 1-'Prediction Log'!$F753))</f>
        <v/>
      </c>
      <c r="L753" s="28" t="str">
        <f>IF(ISBLANK(Games!$B753), "",Games!I753)</f>
        <v/>
      </c>
      <c r="P753" s="48" t="str">
        <f>IF(ISBLANK('Prediction Log'!$N753), "",'Prediction Log'!$O753-'Prediction Log'!$N753)</f>
        <v/>
      </c>
      <c r="Q753" s="55" t="str">
        <f>IF(ISBLANK('Prediction Log'!$N753), "",IF('Prediction Log'!$M753&lt;&gt;'Prediction Log'!$H753, "Y", IF(AND('Prediction Log'!$M753='Prediction Log'!$H753, ABS((-1*'Prediction Log'!$P753))&gt;ABS('Prediction Log'!$D753)), "Y", IF('Prediction Log'!$D753='Prediction Log'!$P753, "PUSH", "N"))))</f>
        <v/>
      </c>
      <c r="R753" s="56" t="str">
        <f>IF(ISBLANK('Prediction Log'!$M753), "",IF('Prediction Log'!$P753&lt;'Prediction Log'!$D753, "Y", IF('Prediction Log'!$P753='Prediction Log'!$D753, "PUSH", "N")))</f>
        <v/>
      </c>
      <c r="S753" s="56" t="str">
        <f>IF(ISBLANK('Prediction Log'!$M753), "",IF('Prediction Log'!$P753&lt;'Prediction Log'!$E753, "Y", IF('Prediction Log'!$P753='Prediction Log'!$E753, "PUSH", "N")))</f>
        <v/>
      </c>
      <c r="T753" s="66" t="str">
        <f>IF(ISBLANK('Prediction Log'!$M753), "",IF('Prediction Log'!$J753='Prediction Log'!$M753, "Y", "N"))</f>
        <v/>
      </c>
      <c r="U753" s="57" t="str">
        <f>IF(ISBLANK('Prediction Log'!$M753),"",IF('Prediction Log'!$M753='Prediction Log'!$H753, "Y", "N"))</f>
        <v/>
      </c>
      <c r="V753" s="52" t="str">
        <f>IF(ISBLANK('Prediction Log'!$M753), "",IF('Prediction Log'!$H753&lt;&gt;'Prediction Log'!$M753, "Y",IF(AND('Prediction Log'!$D753&gt;0, 'Prediction Log'!$P753&gt;'Prediction Log'!$D753), "Y", IF(AND('Prediction Log'!$D753&lt;0, 'Prediction Log'!$P753&lt;'Prediction Log'!$D753), "Y", IF('Prediction Log'!$P753='Prediction Log'!$D753, "PUSH", "N")))))</f>
        <v/>
      </c>
      <c r="W753" s="53" t="str">
        <f>IF(ISBLANK('Prediction Log'!$M753), "",IF(AND('Prediction Log'!$U753="Y", 'Prediction Log'!$V753="Y"), "Y", "N"))</f>
        <v/>
      </c>
      <c r="X753" s="54" t="str">
        <f>IF(ISBLANK('Prediction Log'!$M753),"",IF('Prediction Log'!$M753='Prediction Log'!$I753, "Y", "N"))</f>
        <v/>
      </c>
      <c r="Y753" s="54" t="str">
        <f>IF(ISBLANK('Prediction Log'!$M753), "", IF('Prediction Log'!$Z753="N", "N", "Y"))</f>
        <v/>
      </c>
      <c r="Z753" s="54" t="str">
        <f>IF(ISBLANK('Prediction Log'!$M753), "",IF('Prediction Log'!$I753&lt;&gt;'Prediction Log'!$M753, "Y",IF(AND('Prediction Log'!$E753&gt;0, 'Prediction Log'!$P753&gt;'Prediction Log'!$E753), "Y", IF(AND('Prediction Log'!$E753&lt;0, 'Prediction Log'!$P753&lt;'Prediction Log'!$E753), "Y", IF('Prediction Log'!$P753='Prediction Log'!$E753, "PUSH", "N")))))</f>
        <v/>
      </c>
      <c r="AA753" s="54" t="str">
        <f>IF(ISBLANK('Prediction Log'!$M753), "",IF(AND('Prediction Log'!$X753="Y", 'Prediction Log'!$Z753="Y"), "Y", "N"))</f>
        <v/>
      </c>
      <c r="AB753" s="53" t="str">
        <f>IF(ISBLANK('Prediction Log'!$M753), "",IF('Prediction Log'!$D753&gt;0, 'Prediction Log'!$P753-'Prediction Log'!$D753, IF('Prediction Log'!$D753&lt;0, -'Prediction Log'!$P753+'Prediction Log'!$D753, "NA")))</f>
        <v/>
      </c>
      <c r="AC753" s="53" t="str">
        <f>IF(ISBLANK('Prediction Log'!$M753), "",ABS('Prediction Log'!$AB753))</f>
        <v/>
      </c>
      <c r="AD753" s="54" t="str">
        <f>IF(ISBLANK('Prediction Log'!$M753), "",IF('Prediction Log'!$E753&gt;0, 'Prediction Log'!$P753-'Prediction Log'!$E753, IF('Prediction Log'!$E753&lt;0, -'Prediction Log'!$P753+'Prediction Log'!$E753, "NA")))</f>
        <v/>
      </c>
      <c r="AE753" s="54" t="str">
        <f>IF(ISBLANK('Prediction Log'!$M753), "",ABS('Prediction Log'!$AD753))</f>
        <v/>
      </c>
    </row>
    <row r="754" spans="1:31" x14ac:dyDescent="0.45">
      <c r="A754" t="str">
        <f>IF(ISBLANK(Games!$B754), "",Games!A754)</f>
        <v/>
      </c>
      <c r="B754" t="str">
        <f>IF(ISBLANK(Games!$B754), "",Games!B754)</f>
        <v/>
      </c>
      <c r="C754" t="str">
        <f>IF(ISBLANK(Games!$B754), "",Games!C754)</f>
        <v/>
      </c>
      <c r="D754" t="str">
        <f>IF(ISBLANK(Games!$B754), "",Games!D754)</f>
        <v/>
      </c>
      <c r="E754" t="str">
        <f>IF(ISBLANK(Games!$B754), "",Games!E754)</f>
        <v/>
      </c>
      <c r="F754" s="30">
        <f>'Calc - Win Probability'!N754</f>
        <v>0</v>
      </c>
      <c r="G754" s="28">
        <f>Games!H754</f>
        <v>0</v>
      </c>
      <c r="H754" s="64" t="str">
        <f>IF(ISBLANK(Games!B754), "", IF('Prediction Log'!$D754&lt;0, 'Prediction Log'!$B754, 'Prediction Log'!$C754))</f>
        <v/>
      </c>
      <c r="I754" s="60" t="str">
        <f>IF(ISBLANK(Games!$B754), "",Games!F754)</f>
        <v/>
      </c>
      <c r="J754" s="60" t="str">
        <f>IF('Prediction Log'!$F754&gt;0.5, 'Prediction Log'!$B754, IF('Prediction Log'!$F754&lt;0.5, 'Prediction Log'!$C754, "PICK"))</f>
        <v/>
      </c>
      <c r="K754" s="62" t="str">
        <f>IF(ISBLANK(Games!B754), "",IF('Prediction Log'!$J754='Prediction Log'!$B754, 'Prediction Log'!$F754, 1-'Prediction Log'!$F754))</f>
        <v/>
      </c>
      <c r="L754" s="28" t="str">
        <f>IF(ISBLANK(Games!$B754), "",Games!I754)</f>
        <v/>
      </c>
      <c r="P754" s="48" t="str">
        <f>IF(ISBLANK('Prediction Log'!$N754), "",'Prediction Log'!$O754-'Prediction Log'!$N754)</f>
        <v/>
      </c>
      <c r="Q754" s="55" t="str">
        <f>IF(ISBLANK('Prediction Log'!$N754), "",IF('Prediction Log'!$M754&lt;&gt;'Prediction Log'!$H754, "Y", IF(AND('Prediction Log'!$M754='Prediction Log'!$H754, ABS((-1*'Prediction Log'!$P754))&gt;ABS('Prediction Log'!$D754)), "Y", IF('Prediction Log'!$D754='Prediction Log'!$P754, "PUSH", "N"))))</f>
        <v/>
      </c>
      <c r="R754" s="56" t="str">
        <f>IF(ISBLANK('Prediction Log'!$M754), "",IF('Prediction Log'!$P754&lt;'Prediction Log'!$D754, "Y", IF('Prediction Log'!$P754='Prediction Log'!$D754, "PUSH", "N")))</f>
        <v/>
      </c>
      <c r="S754" s="56" t="str">
        <f>IF(ISBLANK('Prediction Log'!$M754), "",IF('Prediction Log'!$P754&lt;'Prediction Log'!$E754, "Y", IF('Prediction Log'!$P754='Prediction Log'!$E754, "PUSH", "N")))</f>
        <v/>
      </c>
      <c r="T754" s="66" t="str">
        <f>IF(ISBLANK('Prediction Log'!$M754), "",IF('Prediction Log'!$J754='Prediction Log'!$M754, "Y", "N"))</f>
        <v/>
      </c>
      <c r="U754" s="57" t="str">
        <f>IF(ISBLANK('Prediction Log'!$M754),"",IF('Prediction Log'!$M754='Prediction Log'!$H754, "Y", "N"))</f>
        <v/>
      </c>
      <c r="V754" s="52" t="str">
        <f>IF(ISBLANK('Prediction Log'!$M754), "",IF('Prediction Log'!$H754&lt;&gt;'Prediction Log'!$M754, "Y",IF(AND('Prediction Log'!$D754&gt;0, 'Prediction Log'!$P754&gt;'Prediction Log'!$D754), "Y", IF(AND('Prediction Log'!$D754&lt;0, 'Prediction Log'!$P754&lt;'Prediction Log'!$D754), "Y", IF('Prediction Log'!$P754='Prediction Log'!$D754, "PUSH", "N")))))</f>
        <v/>
      </c>
      <c r="W754" s="53" t="str">
        <f>IF(ISBLANK('Prediction Log'!$M754), "",IF(AND('Prediction Log'!$U754="Y", 'Prediction Log'!$V754="Y"), "Y", "N"))</f>
        <v/>
      </c>
      <c r="X754" s="54" t="str">
        <f>IF(ISBLANK('Prediction Log'!$M754),"",IF('Prediction Log'!$M754='Prediction Log'!$I754, "Y", "N"))</f>
        <v/>
      </c>
      <c r="Y754" s="54" t="str">
        <f>IF(ISBLANK('Prediction Log'!$M754), "", IF('Prediction Log'!$Z754="N", "N", "Y"))</f>
        <v/>
      </c>
      <c r="Z754" s="54" t="str">
        <f>IF(ISBLANK('Prediction Log'!$M754), "",IF('Prediction Log'!$I754&lt;&gt;'Prediction Log'!$M754, "Y",IF(AND('Prediction Log'!$E754&gt;0, 'Prediction Log'!$P754&gt;'Prediction Log'!$E754), "Y", IF(AND('Prediction Log'!$E754&lt;0, 'Prediction Log'!$P754&lt;'Prediction Log'!$E754), "Y", IF('Prediction Log'!$P754='Prediction Log'!$E754, "PUSH", "N")))))</f>
        <v/>
      </c>
      <c r="AA754" s="54" t="str">
        <f>IF(ISBLANK('Prediction Log'!$M754), "",IF(AND('Prediction Log'!$X754="Y", 'Prediction Log'!$Z754="Y"), "Y", "N"))</f>
        <v/>
      </c>
      <c r="AB754" s="53" t="str">
        <f>IF(ISBLANK('Prediction Log'!$M754), "",IF('Prediction Log'!$D754&gt;0, 'Prediction Log'!$P754-'Prediction Log'!$D754, IF('Prediction Log'!$D754&lt;0, -'Prediction Log'!$P754+'Prediction Log'!$D754, "NA")))</f>
        <v/>
      </c>
      <c r="AC754" s="53" t="str">
        <f>IF(ISBLANK('Prediction Log'!$M754), "",ABS('Prediction Log'!$AB754))</f>
        <v/>
      </c>
      <c r="AD754" s="54" t="str">
        <f>IF(ISBLANK('Prediction Log'!$M754), "",IF('Prediction Log'!$E754&gt;0, 'Prediction Log'!$P754-'Prediction Log'!$E754, IF('Prediction Log'!$E754&lt;0, -'Prediction Log'!$P754+'Prediction Log'!$E754, "NA")))</f>
        <v/>
      </c>
      <c r="AE754" s="54" t="str">
        <f>IF(ISBLANK('Prediction Log'!$M754), "",ABS('Prediction Log'!$AD754))</f>
        <v/>
      </c>
    </row>
    <row r="755" spans="1:31" x14ac:dyDescent="0.45">
      <c r="A755" t="str">
        <f>IF(ISBLANK(Games!$B755), "",Games!A755)</f>
        <v/>
      </c>
      <c r="B755" t="str">
        <f>IF(ISBLANK(Games!$B755), "",Games!B755)</f>
        <v/>
      </c>
      <c r="C755" t="str">
        <f>IF(ISBLANK(Games!$B755), "",Games!C755)</f>
        <v/>
      </c>
      <c r="D755" t="str">
        <f>IF(ISBLANK(Games!$B755), "",Games!D755)</f>
        <v/>
      </c>
      <c r="E755" t="str">
        <f>IF(ISBLANK(Games!$B755), "",Games!E755)</f>
        <v/>
      </c>
      <c r="F755" s="30">
        <f>'Calc - Win Probability'!N755</f>
        <v>0</v>
      </c>
      <c r="G755" s="28">
        <f>Games!H755</f>
        <v>0</v>
      </c>
      <c r="H755" s="64" t="str">
        <f>IF(ISBLANK(Games!B755), "", IF('Prediction Log'!$D755&lt;0, 'Prediction Log'!$B755, 'Prediction Log'!$C755))</f>
        <v/>
      </c>
      <c r="I755" s="60" t="str">
        <f>IF(ISBLANK(Games!$B755), "",Games!F755)</f>
        <v/>
      </c>
      <c r="J755" s="60" t="str">
        <f>IF('Prediction Log'!$F755&gt;0.5, 'Prediction Log'!$B755, IF('Prediction Log'!$F755&lt;0.5, 'Prediction Log'!$C755, "PICK"))</f>
        <v/>
      </c>
      <c r="K755" s="62" t="str">
        <f>IF(ISBLANK(Games!B755), "",IF('Prediction Log'!$J755='Prediction Log'!$B755, 'Prediction Log'!$F755, 1-'Prediction Log'!$F755))</f>
        <v/>
      </c>
      <c r="L755" s="28" t="str">
        <f>IF(ISBLANK(Games!$B755), "",Games!I755)</f>
        <v/>
      </c>
      <c r="P755" s="48" t="str">
        <f>IF(ISBLANK('Prediction Log'!$N755), "",'Prediction Log'!$O755-'Prediction Log'!$N755)</f>
        <v/>
      </c>
      <c r="Q755" s="55" t="str">
        <f>IF(ISBLANK('Prediction Log'!$N755), "",IF('Prediction Log'!$M755&lt;&gt;'Prediction Log'!$H755, "Y", IF(AND('Prediction Log'!$M755='Prediction Log'!$H755, ABS((-1*'Prediction Log'!$P755))&gt;ABS('Prediction Log'!$D755)), "Y", IF('Prediction Log'!$D755='Prediction Log'!$P755, "PUSH", "N"))))</f>
        <v/>
      </c>
      <c r="R755" s="56" t="str">
        <f>IF(ISBLANK('Prediction Log'!$M755), "",IF('Prediction Log'!$P755&lt;'Prediction Log'!$D755, "Y", IF('Prediction Log'!$P755='Prediction Log'!$D755, "PUSH", "N")))</f>
        <v/>
      </c>
      <c r="S755" s="56" t="str">
        <f>IF(ISBLANK('Prediction Log'!$M755), "",IF('Prediction Log'!$P755&lt;'Prediction Log'!$E755, "Y", IF('Prediction Log'!$P755='Prediction Log'!$E755, "PUSH", "N")))</f>
        <v/>
      </c>
      <c r="T755" s="66" t="str">
        <f>IF(ISBLANK('Prediction Log'!$M755), "",IF('Prediction Log'!$J755='Prediction Log'!$M755, "Y", "N"))</f>
        <v/>
      </c>
      <c r="U755" s="57" t="str">
        <f>IF(ISBLANK('Prediction Log'!$M755),"",IF('Prediction Log'!$M755='Prediction Log'!$H755, "Y", "N"))</f>
        <v/>
      </c>
      <c r="V755" s="52" t="str">
        <f>IF(ISBLANK('Prediction Log'!$M755), "",IF('Prediction Log'!$H755&lt;&gt;'Prediction Log'!$M755, "Y",IF(AND('Prediction Log'!$D755&gt;0, 'Prediction Log'!$P755&gt;'Prediction Log'!$D755), "Y", IF(AND('Prediction Log'!$D755&lt;0, 'Prediction Log'!$P755&lt;'Prediction Log'!$D755), "Y", IF('Prediction Log'!$P755='Prediction Log'!$D755, "PUSH", "N")))))</f>
        <v/>
      </c>
      <c r="W755" s="53" t="str">
        <f>IF(ISBLANK('Prediction Log'!$M755), "",IF(AND('Prediction Log'!$U755="Y", 'Prediction Log'!$V755="Y"), "Y", "N"))</f>
        <v/>
      </c>
      <c r="X755" s="54" t="str">
        <f>IF(ISBLANK('Prediction Log'!$M755),"",IF('Prediction Log'!$M755='Prediction Log'!$I755, "Y", "N"))</f>
        <v/>
      </c>
      <c r="Y755" s="54" t="str">
        <f>IF(ISBLANK('Prediction Log'!$M755), "", IF('Prediction Log'!$Z755="N", "N", "Y"))</f>
        <v/>
      </c>
      <c r="Z755" s="54" t="str">
        <f>IF(ISBLANK('Prediction Log'!$M755), "",IF('Prediction Log'!$I755&lt;&gt;'Prediction Log'!$M755, "Y",IF(AND('Prediction Log'!$E755&gt;0, 'Prediction Log'!$P755&gt;'Prediction Log'!$E755), "Y", IF(AND('Prediction Log'!$E755&lt;0, 'Prediction Log'!$P755&lt;'Prediction Log'!$E755), "Y", IF('Prediction Log'!$P755='Prediction Log'!$E755, "PUSH", "N")))))</f>
        <v/>
      </c>
      <c r="AA755" s="54" t="str">
        <f>IF(ISBLANK('Prediction Log'!$M755), "",IF(AND('Prediction Log'!$X755="Y", 'Prediction Log'!$Z755="Y"), "Y", "N"))</f>
        <v/>
      </c>
      <c r="AB755" s="53" t="str">
        <f>IF(ISBLANK('Prediction Log'!$M755), "",IF('Prediction Log'!$D755&gt;0, 'Prediction Log'!$P755-'Prediction Log'!$D755, IF('Prediction Log'!$D755&lt;0, -'Prediction Log'!$P755+'Prediction Log'!$D755, "NA")))</f>
        <v/>
      </c>
      <c r="AC755" s="53" t="str">
        <f>IF(ISBLANK('Prediction Log'!$M755), "",ABS('Prediction Log'!$AB755))</f>
        <v/>
      </c>
      <c r="AD755" s="54" t="str">
        <f>IF(ISBLANK('Prediction Log'!$M755), "",IF('Prediction Log'!$E755&gt;0, 'Prediction Log'!$P755-'Prediction Log'!$E755, IF('Prediction Log'!$E755&lt;0, -'Prediction Log'!$P755+'Prediction Log'!$E755, "NA")))</f>
        <v/>
      </c>
      <c r="AE755" s="54" t="str">
        <f>IF(ISBLANK('Prediction Log'!$M755), "",ABS('Prediction Log'!$AD755))</f>
        <v/>
      </c>
    </row>
    <row r="756" spans="1:31" x14ac:dyDescent="0.45">
      <c r="A756" t="str">
        <f>IF(ISBLANK(Games!$B756), "",Games!A756)</f>
        <v/>
      </c>
      <c r="B756" t="str">
        <f>IF(ISBLANK(Games!$B756), "",Games!B756)</f>
        <v/>
      </c>
      <c r="C756" t="str">
        <f>IF(ISBLANK(Games!$B756), "",Games!C756)</f>
        <v/>
      </c>
      <c r="D756" t="str">
        <f>IF(ISBLANK(Games!$B756), "",Games!D756)</f>
        <v/>
      </c>
      <c r="E756" t="str">
        <f>IF(ISBLANK(Games!$B756), "",Games!E756)</f>
        <v/>
      </c>
      <c r="F756" s="30">
        <f>'Calc - Win Probability'!N756</f>
        <v>0</v>
      </c>
      <c r="G756" s="28">
        <f>Games!H756</f>
        <v>0</v>
      </c>
      <c r="H756" s="64" t="str">
        <f>IF(ISBLANK(Games!B756), "", IF('Prediction Log'!$D756&lt;0, 'Prediction Log'!$B756, 'Prediction Log'!$C756))</f>
        <v/>
      </c>
      <c r="I756" s="60" t="str">
        <f>IF(ISBLANK(Games!$B756), "",Games!F756)</f>
        <v/>
      </c>
      <c r="J756" s="60" t="str">
        <f>IF('Prediction Log'!$F756&gt;0.5, 'Prediction Log'!$B756, IF('Prediction Log'!$F756&lt;0.5, 'Prediction Log'!$C756, "PICK"))</f>
        <v/>
      </c>
      <c r="K756" s="62" t="str">
        <f>IF(ISBLANK(Games!B756), "",IF('Prediction Log'!$J756='Prediction Log'!$B756, 'Prediction Log'!$F756, 1-'Prediction Log'!$F756))</f>
        <v/>
      </c>
      <c r="L756" s="28" t="str">
        <f>IF(ISBLANK(Games!$B756), "",Games!I756)</f>
        <v/>
      </c>
      <c r="P756" s="48" t="str">
        <f>IF(ISBLANK('Prediction Log'!$N756), "",'Prediction Log'!$O756-'Prediction Log'!$N756)</f>
        <v/>
      </c>
      <c r="Q756" s="55" t="str">
        <f>IF(ISBLANK('Prediction Log'!$N756), "",IF('Prediction Log'!$M756&lt;&gt;'Prediction Log'!$H756, "Y", IF(AND('Prediction Log'!$M756='Prediction Log'!$H756, ABS((-1*'Prediction Log'!$P756))&gt;ABS('Prediction Log'!$D756)), "Y", IF('Prediction Log'!$D756='Prediction Log'!$P756, "PUSH", "N"))))</f>
        <v/>
      </c>
      <c r="R756" s="56" t="str">
        <f>IF(ISBLANK('Prediction Log'!$M756), "",IF('Prediction Log'!$P756&lt;'Prediction Log'!$D756, "Y", IF('Prediction Log'!$P756='Prediction Log'!$D756, "PUSH", "N")))</f>
        <v/>
      </c>
      <c r="S756" s="56" t="str">
        <f>IF(ISBLANK('Prediction Log'!$M756), "",IF('Prediction Log'!$P756&lt;'Prediction Log'!$E756, "Y", IF('Prediction Log'!$P756='Prediction Log'!$E756, "PUSH", "N")))</f>
        <v/>
      </c>
      <c r="T756" s="66" t="str">
        <f>IF(ISBLANK('Prediction Log'!$M756), "",IF('Prediction Log'!$J756='Prediction Log'!$M756, "Y", "N"))</f>
        <v/>
      </c>
      <c r="U756" s="57" t="str">
        <f>IF(ISBLANK('Prediction Log'!$M756),"",IF('Prediction Log'!$M756='Prediction Log'!$H756, "Y", "N"))</f>
        <v/>
      </c>
      <c r="V756" s="52" t="str">
        <f>IF(ISBLANK('Prediction Log'!$M756), "",IF('Prediction Log'!$H756&lt;&gt;'Prediction Log'!$M756, "Y",IF(AND('Prediction Log'!$D756&gt;0, 'Prediction Log'!$P756&gt;'Prediction Log'!$D756), "Y", IF(AND('Prediction Log'!$D756&lt;0, 'Prediction Log'!$P756&lt;'Prediction Log'!$D756), "Y", IF('Prediction Log'!$P756='Prediction Log'!$D756, "PUSH", "N")))))</f>
        <v/>
      </c>
      <c r="W756" s="53" t="str">
        <f>IF(ISBLANK('Prediction Log'!$M756), "",IF(AND('Prediction Log'!$U756="Y", 'Prediction Log'!$V756="Y"), "Y", "N"))</f>
        <v/>
      </c>
      <c r="X756" s="54" t="str">
        <f>IF(ISBLANK('Prediction Log'!$M756),"",IF('Prediction Log'!$M756='Prediction Log'!$I756, "Y", "N"))</f>
        <v/>
      </c>
      <c r="Y756" s="54" t="str">
        <f>IF(ISBLANK('Prediction Log'!$M756), "", IF('Prediction Log'!$Z756="N", "N", "Y"))</f>
        <v/>
      </c>
      <c r="Z756" s="54" t="str">
        <f>IF(ISBLANK('Prediction Log'!$M756), "",IF('Prediction Log'!$I756&lt;&gt;'Prediction Log'!$M756, "Y",IF(AND('Prediction Log'!$E756&gt;0, 'Prediction Log'!$P756&gt;'Prediction Log'!$E756), "Y", IF(AND('Prediction Log'!$E756&lt;0, 'Prediction Log'!$P756&lt;'Prediction Log'!$E756), "Y", IF('Prediction Log'!$P756='Prediction Log'!$E756, "PUSH", "N")))))</f>
        <v/>
      </c>
      <c r="AA756" s="54" t="str">
        <f>IF(ISBLANK('Prediction Log'!$M756), "",IF(AND('Prediction Log'!$X756="Y", 'Prediction Log'!$Z756="Y"), "Y", "N"))</f>
        <v/>
      </c>
      <c r="AB756" s="53" t="str">
        <f>IF(ISBLANK('Prediction Log'!$M756), "",IF('Prediction Log'!$D756&gt;0, 'Prediction Log'!$P756-'Prediction Log'!$D756, IF('Prediction Log'!$D756&lt;0, -'Prediction Log'!$P756+'Prediction Log'!$D756, "NA")))</f>
        <v/>
      </c>
      <c r="AC756" s="53" t="str">
        <f>IF(ISBLANK('Prediction Log'!$M756), "",ABS('Prediction Log'!$AB756))</f>
        <v/>
      </c>
      <c r="AD756" s="54" t="str">
        <f>IF(ISBLANK('Prediction Log'!$M756), "",IF('Prediction Log'!$E756&gt;0, 'Prediction Log'!$P756-'Prediction Log'!$E756, IF('Prediction Log'!$E756&lt;0, -'Prediction Log'!$P756+'Prediction Log'!$E756, "NA")))</f>
        <v/>
      </c>
      <c r="AE756" s="54" t="str">
        <f>IF(ISBLANK('Prediction Log'!$M756), "",ABS('Prediction Log'!$AD756))</f>
        <v/>
      </c>
    </row>
    <row r="757" spans="1:31" x14ac:dyDescent="0.45">
      <c r="A757" t="str">
        <f>IF(ISBLANK(Games!$B757), "",Games!A757)</f>
        <v/>
      </c>
      <c r="B757" t="str">
        <f>IF(ISBLANK(Games!$B757), "",Games!B757)</f>
        <v/>
      </c>
      <c r="C757" t="str">
        <f>IF(ISBLANK(Games!$B757), "",Games!C757)</f>
        <v/>
      </c>
      <c r="D757" t="str">
        <f>IF(ISBLANK(Games!$B757), "",Games!D757)</f>
        <v/>
      </c>
      <c r="E757" t="str">
        <f>IF(ISBLANK(Games!$B757), "",Games!E757)</f>
        <v/>
      </c>
      <c r="F757" s="30">
        <f>'Calc - Win Probability'!N757</f>
        <v>0</v>
      </c>
      <c r="G757" s="28">
        <f>Games!H757</f>
        <v>0</v>
      </c>
      <c r="H757" s="64" t="str">
        <f>IF(ISBLANK(Games!B757), "", IF('Prediction Log'!$D757&lt;0, 'Prediction Log'!$B757, 'Prediction Log'!$C757))</f>
        <v/>
      </c>
      <c r="I757" s="60" t="str">
        <f>IF(ISBLANK(Games!$B757), "",Games!F757)</f>
        <v/>
      </c>
      <c r="J757" s="60" t="str">
        <f>IF('Prediction Log'!$F757&gt;0.5, 'Prediction Log'!$B757, IF('Prediction Log'!$F757&lt;0.5, 'Prediction Log'!$C757, "PICK"))</f>
        <v/>
      </c>
      <c r="K757" s="62" t="str">
        <f>IF(ISBLANK(Games!B757), "",IF('Prediction Log'!$J757='Prediction Log'!$B757, 'Prediction Log'!$F757, 1-'Prediction Log'!$F757))</f>
        <v/>
      </c>
      <c r="L757" s="28" t="str">
        <f>IF(ISBLANK(Games!$B757), "",Games!I757)</f>
        <v/>
      </c>
      <c r="P757" s="48" t="str">
        <f>IF(ISBLANK('Prediction Log'!$N757), "",'Prediction Log'!$O757-'Prediction Log'!$N757)</f>
        <v/>
      </c>
      <c r="Q757" s="55" t="str">
        <f>IF(ISBLANK('Prediction Log'!$N757), "",IF('Prediction Log'!$M757&lt;&gt;'Prediction Log'!$H757, "Y", IF(AND('Prediction Log'!$M757='Prediction Log'!$H757, ABS((-1*'Prediction Log'!$P757))&gt;ABS('Prediction Log'!$D757)), "Y", IF('Prediction Log'!$D757='Prediction Log'!$P757, "PUSH", "N"))))</f>
        <v/>
      </c>
      <c r="R757" s="56" t="str">
        <f>IF(ISBLANK('Prediction Log'!$M757), "",IF('Prediction Log'!$P757&lt;'Prediction Log'!$D757, "Y", IF('Prediction Log'!$P757='Prediction Log'!$D757, "PUSH", "N")))</f>
        <v/>
      </c>
      <c r="S757" s="56" t="str">
        <f>IF(ISBLANK('Prediction Log'!$M757), "",IF('Prediction Log'!$P757&lt;'Prediction Log'!$E757, "Y", IF('Prediction Log'!$P757='Prediction Log'!$E757, "PUSH", "N")))</f>
        <v/>
      </c>
      <c r="T757" s="66" t="str">
        <f>IF(ISBLANK('Prediction Log'!$M757), "",IF('Prediction Log'!$J757='Prediction Log'!$M757, "Y", "N"))</f>
        <v/>
      </c>
      <c r="U757" s="57" t="str">
        <f>IF(ISBLANK('Prediction Log'!$M757),"",IF('Prediction Log'!$M757='Prediction Log'!$H757, "Y", "N"))</f>
        <v/>
      </c>
      <c r="V757" s="52" t="str">
        <f>IF(ISBLANK('Prediction Log'!$M757), "",IF('Prediction Log'!$H757&lt;&gt;'Prediction Log'!$M757, "Y",IF(AND('Prediction Log'!$D757&gt;0, 'Prediction Log'!$P757&gt;'Prediction Log'!$D757), "Y", IF(AND('Prediction Log'!$D757&lt;0, 'Prediction Log'!$P757&lt;'Prediction Log'!$D757), "Y", IF('Prediction Log'!$P757='Prediction Log'!$D757, "PUSH", "N")))))</f>
        <v/>
      </c>
      <c r="W757" s="53" t="str">
        <f>IF(ISBLANK('Prediction Log'!$M757), "",IF(AND('Prediction Log'!$U757="Y", 'Prediction Log'!$V757="Y"), "Y", "N"))</f>
        <v/>
      </c>
      <c r="X757" s="54" t="str">
        <f>IF(ISBLANK('Prediction Log'!$M757),"",IF('Prediction Log'!$M757='Prediction Log'!$I757, "Y", "N"))</f>
        <v/>
      </c>
      <c r="Y757" s="54" t="str">
        <f>IF(ISBLANK('Prediction Log'!$M757), "", IF('Prediction Log'!$Z757="N", "N", "Y"))</f>
        <v/>
      </c>
      <c r="Z757" s="54" t="str">
        <f>IF(ISBLANK('Prediction Log'!$M757), "",IF('Prediction Log'!$I757&lt;&gt;'Prediction Log'!$M757, "Y",IF(AND('Prediction Log'!$E757&gt;0, 'Prediction Log'!$P757&gt;'Prediction Log'!$E757), "Y", IF(AND('Prediction Log'!$E757&lt;0, 'Prediction Log'!$P757&lt;'Prediction Log'!$E757), "Y", IF('Prediction Log'!$P757='Prediction Log'!$E757, "PUSH", "N")))))</f>
        <v/>
      </c>
      <c r="AA757" s="54" t="str">
        <f>IF(ISBLANK('Prediction Log'!$M757), "",IF(AND('Prediction Log'!$X757="Y", 'Prediction Log'!$Z757="Y"), "Y", "N"))</f>
        <v/>
      </c>
      <c r="AB757" s="53" t="str">
        <f>IF(ISBLANK('Prediction Log'!$M757), "",IF('Prediction Log'!$D757&gt;0, 'Prediction Log'!$P757-'Prediction Log'!$D757, IF('Prediction Log'!$D757&lt;0, -'Prediction Log'!$P757+'Prediction Log'!$D757, "NA")))</f>
        <v/>
      </c>
      <c r="AC757" s="53" t="str">
        <f>IF(ISBLANK('Prediction Log'!$M757), "",ABS('Prediction Log'!$AB757))</f>
        <v/>
      </c>
      <c r="AD757" s="54" t="str">
        <f>IF(ISBLANK('Prediction Log'!$M757), "",IF('Prediction Log'!$E757&gt;0, 'Prediction Log'!$P757-'Prediction Log'!$E757, IF('Prediction Log'!$E757&lt;0, -'Prediction Log'!$P757+'Prediction Log'!$E757, "NA")))</f>
        <v/>
      </c>
      <c r="AE757" s="54" t="str">
        <f>IF(ISBLANK('Prediction Log'!$M757), "",ABS('Prediction Log'!$AD757))</f>
        <v/>
      </c>
    </row>
    <row r="758" spans="1:31" x14ac:dyDescent="0.45">
      <c r="A758" t="str">
        <f>IF(ISBLANK(Games!$B758), "",Games!A758)</f>
        <v/>
      </c>
      <c r="B758" t="str">
        <f>IF(ISBLANK(Games!$B758), "",Games!B758)</f>
        <v/>
      </c>
      <c r="C758" t="str">
        <f>IF(ISBLANK(Games!$B758), "",Games!C758)</f>
        <v/>
      </c>
      <c r="D758" t="str">
        <f>IF(ISBLANK(Games!$B758), "",Games!D758)</f>
        <v/>
      </c>
      <c r="E758" t="str">
        <f>IF(ISBLANK(Games!$B758), "",Games!E758)</f>
        <v/>
      </c>
      <c r="F758" s="30">
        <f>'Calc - Win Probability'!N758</f>
        <v>0</v>
      </c>
      <c r="G758" s="28">
        <f>Games!H758</f>
        <v>0</v>
      </c>
      <c r="H758" s="64" t="str">
        <f>IF(ISBLANK(Games!B758), "", IF('Prediction Log'!$D758&lt;0, 'Prediction Log'!$B758, 'Prediction Log'!$C758))</f>
        <v/>
      </c>
      <c r="I758" s="60" t="str">
        <f>IF(ISBLANK(Games!$B758), "",Games!F758)</f>
        <v/>
      </c>
      <c r="J758" s="60" t="str">
        <f>IF('Prediction Log'!$F758&gt;0.5, 'Prediction Log'!$B758, IF('Prediction Log'!$F758&lt;0.5, 'Prediction Log'!$C758, "PICK"))</f>
        <v/>
      </c>
      <c r="K758" s="62" t="str">
        <f>IF(ISBLANK(Games!B758), "",IF('Prediction Log'!$J758='Prediction Log'!$B758, 'Prediction Log'!$F758, 1-'Prediction Log'!$F758))</f>
        <v/>
      </c>
      <c r="L758" s="28" t="str">
        <f>IF(ISBLANK(Games!$B758), "",Games!I758)</f>
        <v/>
      </c>
      <c r="P758" s="48" t="str">
        <f>IF(ISBLANK('Prediction Log'!$N758), "",'Prediction Log'!$O758-'Prediction Log'!$N758)</f>
        <v/>
      </c>
      <c r="Q758" s="55" t="str">
        <f>IF(ISBLANK('Prediction Log'!$N758), "",IF('Prediction Log'!$M758&lt;&gt;'Prediction Log'!$H758, "Y", IF(AND('Prediction Log'!$M758='Prediction Log'!$H758, ABS((-1*'Prediction Log'!$P758))&gt;ABS('Prediction Log'!$D758)), "Y", IF('Prediction Log'!$D758='Prediction Log'!$P758, "PUSH", "N"))))</f>
        <v/>
      </c>
      <c r="R758" s="56" t="str">
        <f>IF(ISBLANK('Prediction Log'!$M758), "",IF('Prediction Log'!$P758&lt;'Prediction Log'!$D758, "Y", IF('Prediction Log'!$P758='Prediction Log'!$D758, "PUSH", "N")))</f>
        <v/>
      </c>
      <c r="S758" s="56" t="str">
        <f>IF(ISBLANK('Prediction Log'!$M758), "",IF('Prediction Log'!$P758&lt;'Prediction Log'!$E758, "Y", IF('Prediction Log'!$P758='Prediction Log'!$E758, "PUSH", "N")))</f>
        <v/>
      </c>
      <c r="T758" s="66" t="str">
        <f>IF(ISBLANK('Prediction Log'!$M758), "",IF('Prediction Log'!$J758='Prediction Log'!$M758, "Y", "N"))</f>
        <v/>
      </c>
      <c r="U758" s="57" t="str">
        <f>IF(ISBLANK('Prediction Log'!$M758),"",IF('Prediction Log'!$M758='Prediction Log'!$H758, "Y", "N"))</f>
        <v/>
      </c>
      <c r="V758" s="52" t="str">
        <f>IF(ISBLANK('Prediction Log'!$M758), "",IF('Prediction Log'!$H758&lt;&gt;'Prediction Log'!$M758, "Y",IF(AND('Prediction Log'!$D758&gt;0, 'Prediction Log'!$P758&gt;'Prediction Log'!$D758), "Y", IF(AND('Prediction Log'!$D758&lt;0, 'Prediction Log'!$P758&lt;'Prediction Log'!$D758), "Y", IF('Prediction Log'!$P758='Prediction Log'!$D758, "PUSH", "N")))))</f>
        <v/>
      </c>
      <c r="W758" s="53" t="str">
        <f>IF(ISBLANK('Prediction Log'!$M758), "",IF(AND('Prediction Log'!$U758="Y", 'Prediction Log'!$V758="Y"), "Y", "N"))</f>
        <v/>
      </c>
      <c r="X758" s="54" t="str">
        <f>IF(ISBLANK('Prediction Log'!$M758),"",IF('Prediction Log'!$M758='Prediction Log'!$I758, "Y", "N"))</f>
        <v/>
      </c>
      <c r="Y758" s="54" t="str">
        <f>IF(ISBLANK('Prediction Log'!$M758), "", IF('Prediction Log'!$Z758="N", "N", "Y"))</f>
        <v/>
      </c>
      <c r="Z758" s="54" t="str">
        <f>IF(ISBLANK('Prediction Log'!$M758), "",IF('Prediction Log'!$I758&lt;&gt;'Prediction Log'!$M758, "Y",IF(AND('Prediction Log'!$E758&gt;0, 'Prediction Log'!$P758&gt;'Prediction Log'!$E758), "Y", IF(AND('Prediction Log'!$E758&lt;0, 'Prediction Log'!$P758&lt;'Prediction Log'!$E758), "Y", IF('Prediction Log'!$P758='Prediction Log'!$E758, "PUSH", "N")))))</f>
        <v/>
      </c>
      <c r="AA758" s="54" t="str">
        <f>IF(ISBLANK('Prediction Log'!$M758), "",IF(AND('Prediction Log'!$X758="Y", 'Prediction Log'!$Z758="Y"), "Y", "N"))</f>
        <v/>
      </c>
      <c r="AB758" s="53" t="str">
        <f>IF(ISBLANK('Prediction Log'!$M758), "",IF('Prediction Log'!$D758&gt;0, 'Prediction Log'!$P758-'Prediction Log'!$D758, IF('Prediction Log'!$D758&lt;0, -'Prediction Log'!$P758+'Prediction Log'!$D758, "NA")))</f>
        <v/>
      </c>
      <c r="AC758" s="53" t="str">
        <f>IF(ISBLANK('Prediction Log'!$M758), "",ABS('Prediction Log'!$AB758))</f>
        <v/>
      </c>
      <c r="AD758" s="54" t="str">
        <f>IF(ISBLANK('Prediction Log'!$M758), "",IF('Prediction Log'!$E758&gt;0, 'Prediction Log'!$P758-'Prediction Log'!$E758, IF('Prediction Log'!$E758&lt;0, -'Prediction Log'!$P758+'Prediction Log'!$E758, "NA")))</f>
        <v/>
      </c>
      <c r="AE758" s="54" t="str">
        <f>IF(ISBLANK('Prediction Log'!$M758), "",ABS('Prediction Log'!$AD758))</f>
        <v/>
      </c>
    </row>
    <row r="759" spans="1:31" x14ac:dyDescent="0.45">
      <c r="A759" t="str">
        <f>IF(ISBLANK(Games!$B759), "",Games!A759)</f>
        <v/>
      </c>
      <c r="B759" t="str">
        <f>IF(ISBLANK(Games!$B759), "",Games!B759)</f>
        <v/>
      </c>
      <c r="C759" t="str">
        <f>IF(ISBLANK(Games!$B759), "",Games!C759)</f>
        <v/>
      </c>
      <c r="D759" t="str">
        <f>IF(ISBLANK(Games!$B759), "",Games!D759)</f>
        <v/>
      </c>
      <c r="E759" t="str">
        <f>IF(ISBLANK(Games!$B759), "",Games!E759)</f>
        <v/>
      </c>
      <c r="F759" s="30">
        <f>'Calc - Win Probability'!N759</f>
        <v>0</v>
      </c>
      <c r="G759" s="28">
        <f>Games!H759</f>
        <v>0</v>
      </c>
      <c r="H759" s="64" t="str">
        <f>IF(ISBLANK(Games!B759), "", IF('Prediction Log'!$D759&lt;0, 'Prediction Log'!$B759, 'Prediction Log'!$C759))</f>
        <v/>
      </c>
      <c r="I759" s="60" t="str">
        <f>IF(ISBLANK(Games!$B759), "",Games!F759)</f>
        <v/>
      </c>
      <c r="J759" s="60" t="str">
        <f>IF('Prediction Log'!$F759&gt;0.5, 'Prediction Log'!$B759, IF('Prediction Log'!$F759&lt;0.5, 'Prediction Log'!$C759, "PICK"))</f>
        <v/>
      </c>
      <c r="K759" s="62" t="str">
        <f>IF(ISBLANK(Games!B759), "",IF('Prediction Log'!$J759='Prediction Log'!$B759, 'Prediction Log'!$F759, 1-'Prediction Log'!$F759))</f>
        <v/>
      </c>
      <c r="L759" s="28" t="str">
        <f>IF(ISBLANK(Games!$B759), "",Games!I759)</f>
        <v/>
      </c>
      <c r="P759" s="48" t="str">
        <f>IF(ISBLANK('Prediction Log'!$N759), "",'Prediction Log'!$O759-'Prediction Log'!$N759)</f>
        <v/>
      </c>
      <c r="Q759" s="55" t="str">
        <f>IF(ISBLANK('Prediction Log'!$N759), "",IF('Prediction Log'!$M759&lt;&gt;'Prediction Log'!$H759, "Y", IF(AND('Prediction Log'!$M759='Prediction Log'!$H759, ABS((-1*'Prediction Log'!$P759))&gt;ABS('Prediction Log'!$D759)), "Y", IF('Prediction Log'!$D759='Prediction Log'!$P759, "PUSH", "N"))))</f>
        <v/>
      </c>
      <c r="R759" s="56" t="str">
        <f>IF(ISBLANK('Prediction Log'!$M759), "",IF('Prediction Log'!$P759&lt;'Prediction Log'!$D759, "Y", IF('Prediction Log'!$P759='Prediction Log'!$D759, "PUSH", "N")))</f>
        <v/>
      </c>
      <c r="S759" s="56" t="str">
        <f>IF(ISBLANK('Prediction Log'!$M759), "",IF('Prediction Log'!$P759&lt;'Prediction Log'!$E759, "Y", IF('Prediction Log'!$P759='Prediction Log'!$E759, "PUSH", "N")))</f>
        <v/>
      </c>
      <c r="T759" s="66" t="str">
        <f>IF(ISBLANK('Prediction Log'!$M759), "",IF('Prediction Log'!$J759='Prediction Log'!$M759, "Y", "N"))</f>
        <v/>
      </c>
      <c r="U759" s="57" t="str">
        <f>IF(ISBLANK('Prediction Log'!$M759),"",IF('Prediction Log'!$M759='Prediction Log'!$H759, "Y", "N"))</f>
        <v/>
      </c>
      <c r="V759" s="52" t="str">
        <f>IF(ISBLANK('Prediction Log'!$M759), "",IF('Prediction Log'!$H759&lt;&gt;'Prediction Log'!$M759, "Y",IF(AND('Prediction Log'!$D759&gt;0, 'Prediction Log'!$P759&gt;'Prediction Log'!$D759), "Y", IF(AND('Prediction Log'!$D759&lt;0, 'Prediction Log'!$P759&lt;'Prediction Log'!$D759), "Y", IF('Prediction Log'!$P759='Prediction Log'!$D759, "PUSH", "N")))))</f>
        <v/>
      </c>
      <c r="W759" s="53" t="str">
        <f>IF(ISBLANK('Prediction Log'!$M759), "",IF(AND('Prediction Log'!$U759="Y", 'Prediction Log'!$V759="Y"), "Y", "N"))</f>
        <v/>
      </c>
      <c r="X759" s="54" t="str">
        <f>IF(ISBLANK('Prediction Log'!$M759),"",IF('Prediction Log'!$M759='Prediction Log'!$I759, "Y", "N"))</f>
        <v/>
      </c>
      <c r="Y759" s="54" t="str">
        <f>IF(ISBLANK('Prediction Log'!$M759), "", IF('Prediction Log'!$Z759="N", "N", "Y"))</f>
        <v/>
      </c>
      <c r="Z759" s="54" t="str">
        <f>IF(ISBLANK('Prediction Log'!$M759), "",IF('Prediction Log'!$I759&lt;&gt;'Prediction Log'!$M759, "Y",IF(AND('Prediction Log'!$E759&gt;0, 'Prediction Log'!$P759&gt;'Prediction Log'!$E759), "Y", IF(AND('Prediction Log'!$E759&lt;0, 'Prediction Log'!$P759&lt;'Prediction Log'!$E759), "Y", IF('Prediction Log'!$P759='Prediction Log'!$E759, "PUSH", "N")))))</f>
        <v/>
      </c>
      <c r="AA759" s="54" t="str">
        <f>IF(ISBLANK('Prediction Log'!$M759), "",IF(AND('Prediction Log'!$X759="Y", 'Prediction Log'!$Z759="Y"), "Y", "N"))</f>
        <v/>
      </c>
      <c r="AB759" s="53" t="str">
        <f>IF(ISBLANK('Prediction Log'!$M759), "",IF('Prediction Log'!$D759&gt;0, 'Prediction Log'!$P759-'Prediction Log'!$D759, IF('Prediction Log'!$D759&lt;0, -'Prediction Log'!$P759+'Prediction Log'!$D759, "NA")))</f>
        <v/>
      </c>
      <c r="AC759" s="53" t="str">
        <f>IF(ISBLANK('Prediction Log'!$M759), "",ABS('Prediction Log'!$AB759))</f>
        <v/>
      </c>
      <c r="AD759" s="54" t="str">
        <f>IF(ISBLANK('Prediction Log'!$M759), "",IF('Prediction Log'!$E759&gt;0, 'Prediction Log'!$P759-'Prediction Log'!$E759, IF('Prediction Log'!$E759&lt;0, -'Prediction Log'!$P759+'Prediction Log'!$E759, "NA")))</f>
        <v/>
      </c>
      <c r="AE759" s="54" t="str">
        <f>IF(ISBLANK('Prediction Log'!$M759), "",ABS('Prediction Log'!$AD759))</f>
        <v/>
      </c>
    </row>
    <row r="760" spans="1:31" x14ac:dyDescent="0.45">
      <c r="A760" t="str">
        <f>IF(ISBLANK(Games!$B760), "",Games!A760)</f>
        <v/>
      </c>
      <c r="B760" t="str">
        <f>IF(ISBLANK(Games!$B760), "",Games!B760)</f>
        <v/>
      </c>
      <c r="C760" t="str">
        <f>IF(ISBLANK(Games!$B760), "",Games!C760)</f>
        <v/>
      </c>
      <c r="D760" t="str">
        <f>IF(ISBLANK(Games!$B760), "",Games!D760)</f>
        <v/>
      </c>
      <c r="E760" t="str">
        <f>IF(ISBLANK(Games!$B760), "",Games!E760)</f>
        <v/>
      </c>
      <c r="F760" s="30">
        <f>'Calc - Win Probability'!N760</f>
        <v>0</v>
      </c>
      <c r="G760" s="28">
        <f>Games!H760</f>
        <v>0</v>
      </c>
      <c r="H760" s="64" t="str">
        <f>IF(ISBLANK(Games!B760), "", IF('Prediction Log'!$D760&lt;0, 'Prediction Log'!$B760, 'Prediction Log'!$C760))</f>
        <v/>
      </c>
      <c r="I760" s="60" t="str">
        <f>IF(ISBLANK(Games!$B760), "",Games!F760)</f>
        <v/>
      </c>
      <c r="J760" s="60" t="str">
        <f>IF('Prediction Log'!$F760&gt;0.5, 'Prediction Log'!$B760, IF('Prediction Log'!$F760&lt;0.5, 'Prediction Log'!$C760, "PICK"))</f>
        <v/>
      </c>
      <c r="K760" s="62" t="str">
        <f>IF(ISBLANK(Games!B760), "",IF('Prediction Log'!$J760='Prediction Log'!$B760, 'Prediction Log'!$F760, 1-'Prediction Log'!$F760))</f>
        <v/>
      </c>
      <c r="L760" s="28" t="str">
        <f>IF(ISBLANK(Games!$B760), "",Games!I760)</f>
        <v/>
      </c>
      <c r="P760" s="48" t="str">
        <f>IF(ISBLANK('Prediction Log'!$N760), "",'Prediction Log'!$O760-'Prediction Log'!$N760)</f>
        <v/>
      </c>
      <c r="Q760" s="55" t="str">
        <f>IF(ISBLANK('Prediction Log'!$N760), "",IF('Prediction Log'!$M760&lt;&gt;'Prediction Log'!$H760, "Y", IF(AND('Prediction Log'!$M760='Prediction Log'!$H760, ABS((-1*'Prediction Log'!$P760))&gt;ABS('Prediction Log'!$D760)), "Y", IF('Prediction Log'!$D760='Prediction Log'!$P760, "PUSH", "N"))))</f>
        <v/>
      </c>
      <c r="R760" s="56" t="str">
        <f>IF(ISBLANK('Prediction Log'!$M760), "",IF('Prediction Log'!$P760&lt;'Prediction Log'!$D760, "Y", IF('Prediction Log'!$P760='Prediction Log'!$D760, "PUSH", "N")))</f>
        <v/>
      </c>
      <c r="S760" s="56" t="str">
        <f>IF(ISBLANK('Prediction Log'!$M760), "",IF('Prediction Log'!$P760&lt;'Prediction Log'!$E760, "Y", IF('Prediction Log'!$P760='Prediction Log'!$E760, "PUSH", "N")))</f>
        <v/>
      </c>
      <c r="T760" s="66" t="str">
        <f>IF(ISBLANK('Prediction Log'!$M760), "",IF('Prediction Log'!$J760='Prediction Log'!$M760, "Y", "N"))</f>
        <v/>
      </c>
      <c r="U760" s="57" t="str">
        <f>IF(ISBLANK('Prediction Log'!$M760),"",IF('Prediction Log'!$M760='Prediction Log'!$H760, "Y", "N"))</f>
        <v/>
      </c>
      <c r="V760" s="52" t="str">
        <f>IF(ISBLANK('Prediction Log'!$M760), "",IF('Prediction Log'!$H760&lt;&gt;'Prediction Log'!$M760, "Y",IF(AND('Prediction Log'!$D760&gt;0, 'Prediction Log'!$P760&gt;'Prediction Log'!$D760), "Y", IF(AND('Prediction Log'!$D760&lt;0, 'Prediction Log'!$P760&lt;'Prediction Log'!$D760), "Y", IF('Prediction Log'!$P760='Prediction Log'!$D760, "PUSH", "N")))))</f>
        <v/>
      </c>
      <c r="W760" s="53" t="str">
        <f>IF(ISBLANK('Prediction Log'!$M760), "",IF(AND('Prediction Log'!$U760="Y", 'Prediction Log'!$V760="Y"), "Y", "N"))</f>
        <v/>
      </c>
      <c r="X760" s="54" t="str">
        <f>IF(ISBLANK('Prediction Log'!$M760),"",IF('Prediction Log'!$M760='Prediction Log'!$I760, "Y", "N"))</f>
        <v/>
      </c>
      <c r="Y760" s="54" t="str">
        <f>IF(ISBLANK('Prediction Log'!$M760), "", IF('Prediction Log'!$Z760="N", "N", "Y"))</f>
        <v/>
      </c>
      <c r="Z760" s="54" t="str">
        <f>IF(ISBLANK('Prediction Log'!$M760), "",IF('Prediction Log'!$I760&lt;&gt;'Prediction Log'!$M760, "Y",IF(AND('Prediction Log'!$E760&gt;0, 'Prediction Log'!$P760&gt;'Prediction Log'!$E760), "Y", IF(AND('Prediction Log'!$E760&lt;0, 'Prediction Log'!$P760&lt;'Prediction Log'!$E760), "Y", IF('Prediction Log'!$P760='Prediction Log'!$E760, "PUSH", "N")))))</f>
        <v/>
      </c>
      <c r="AA760" s="54" t="str">
        <f>IF(ISBLANK('Prediction Log'!$M760), "",IF(AND('Prediction Log'!$X760="Y", 'Prediction Log'!$Z760="Y"), "Y", "N"))</f>
        <v/>
      </c>
      <c r="AB760" s="53" t="str">
        <f>IF(ISBLANK('Prediction Log'!$M760), "",IF('Prediction Log'!$D760&gt;0, 'Prediction Log'!$P760-'Prediction Log'!$D760, IF('Prediction Log'!$D760&lt;0, -'Prediction Log'!$P760+'Prediction Log'!$D760, "NA")))</f>
        <v/>
      </c>
      <c r="AC760" s="53" t="str">
        <f>IF(ISBLANK('Prediction Log'!$M760), "",ABS('Prediction Log'!$AB760))</f>
        <v/>
      </c>
      <c r="AD760" s="54" t="str">
        <f>IF(ISBLANK('Prediction Log'!$M760), "",IF('Prediction Log'!$E760&gt;0, 'Prediction Log'!$P760-'Prediction Log'!$E760, IF('Prediction Log'!$E760&lt;0, -'Prediction Log'!$P760+'Prediction Log'!$E760, "NA")))</f>
        <v/>
      </c>
      <c r="AE760" s="54" t="str">
        <f>IF(ISBLANK('Prediction Log'!$M760), "",ABS('Prediction Log'!$AD760))</f>
        <v/>
      </c>
    </row>
    <row r="761" spans="1:31" x14ac:dyDescent="0.45">
      <c r="A761" t="str">
        <f>IF(ISBLANK(Games!$B761), "",Games!A761)</f>
        <v/>
      </c>
      <c r="B761" t="str">
        <f>IF(ISBLANK(Games!$B761), "",Games!B761)</f>
        <v/>
      </c>
      <c r="C761" t="str">
        <f>IF(ISBLANK(Games!$B761), "",Games!C761)</f>
        <v/>
      </c>
      <c r="D761" t="str">
        <f>IF(ISBLANK(Games!$B761), "",Games!D761)</f>
        <v/>
      </c>
      <c r="E761" t="str">
        <f>IF(ISBLANK(Games!$B761), "",Games!E761)</f>
        <v/>
      </c>
      <c r="F761" s="30">
        <f>'Calc - Win Probability'!N761</f>
        <v>0</v>
      </c>
      <c r="G761" s="28">
        <f>Games!H761</f>
        <v>0</v>
      </c>
      <c r="H761" s="64" t="str">
        <f>IF(ISBLANK(Games!B761), "", IF('Prediction Log'!$D761&lt;0, 'Prediction Log'!$B761, 'Prediction Log'!$C761))</f>
        <v/>
      </c>
      <c r="I761" s="60" t="str">
        <f>IF(ISBLANK(Games!$B761), "",Games!F761)</f>
        <v/>
      </c>
      <c r="J761" s="60" t="str">
        <f>IF('Prediction Log'!$F761&gt;0.5, 'Prediction Log'!$B761, IF('Prediction Log'!$F761&lt;0.5, 'Prediction Log'!$C761, "PICK"))</f>
        <v/>
      </c>
      <c r="K761" s="62" t="str">
        <f>IF(ISBLANK(Games!B761), "",IF('Prediction Log'!$J761='Prediction Log'!$B761, 'Prediction Log'!$F761, 1-'Prediction Log'!$F761))</f>
        <v/>
      </c>
      <c r="L761" s="28" t="str">
        <f>IF(ISBLANK(Games!$B761), "",Games!I761)</f>
        <v/>
      </c>
      <c r="P761" s="48" t="str">
        <f>IF(ISBLANK('Prediction Log'!$N761), "",'Prediction Log'!$O761-'Prediction Log'!$N761)</f>
        <v/>
      </c>
      <c r="Q761" s="55" t="str">
        <f>IF(ISBLANK('Prediction Log'!$N761), "",IF('Prediction Log'!$M761&lt;&gt;'Prediction Log'!$H761, "Y", IF(AND('Prediction Log'!$M761='Prediction Log'!$H761, ABS((-1*'Prediction Log'!$P761))&gt;ABS('Prediction Log'!$D761)), "Y", IF('Prediction Log'!$D761='Prediction Log'!$P761, "PUSH", "N"))))</f>
        <v/>
      </c>
      <c r="R761" s="56" t="str">
        <f>IF(ISBLANK('Prediction Log'!$M761), "",IF('Prediction Log'!$P761&lt;'Prediction Log'!$D761, "Y", IF('Prediction Log'!$P761='Prediction Log'!$D761, "PUSH", "N")))</f>
        <v/>
      </c>
      <c r="S761" s="56" t="str">
        <f>IF(ISBLANK('Prediction Log'!$M761), "",IF('Prediction Log'!$P761&lt;'Prediction Log'!$E761, "Y", IF('Prediction Log'!$P761='Prediction Log'!$E761, "PUSH", "N")))</f>
        <v/>
      </c>
      <c r="T761" s="66" t="str">
        <f>IF(ISBLANK('Prediction Log'!$M761), "",IF('Prediction Log'!$J761='Prediction Log'!$M761, "Y", "N"))</f>
        <v/>
      </c>
      <c r="U761" s="57" t="str">
        <f>IF(ISBLANK('Prediction Log'!$M761),"",IF('Prediction Log'!$M761='Prediction Log'!$H761, "Y", "N"))</f>
        <v/>
      </c>
      <c r="V761" s="52" t="str">
        <f>IF(ISBLANK('Prediction Log'!$M761), "",IF('Prediction Log'!$H761&lt;&gt;'Prediction Log'!$M761, "Y",IF(AND('Prediction Log'!$D761&gt;0, 'Prediction Log'!$P761&gt;'Prediction Log'!$D761), "Y", IF(AND('Prediction Log'!$D761&lt;0, 'Prediction Log'!$P761&lt;'Prediction Log'!$D761), "Y", IF('Prediction Log'!$P761='Prediction Log'!$D761, "PUSH", "N")))))</f>
        <v/>
      </c>
      <c r="W761" s="53" t="str">
        <f>IF(ISBLANK('Prediction Log'!$M761), "",IF(AND('Prediction Log'!$U761="Y", 'Prediction Log'!$V761="Y"), "Y", "N"))</f>
        <v/>
      </c>
      <c r="X761" s="54" t="str">
        <f>IF(ISBLANK('Prediction Log'!$M761),"",IF('Prediction Log'!$M761='Prediction Log'!$I761, "Y", "N"))</f>
        <v/>
      </c>
      <c r="Y761" s="54" t="str">
        <f>IF(ISBLANK('Prediction Log'!$M761), "", IF('Prediction Log'!$Z761="N", "N", "Y"))</f>
        <v/>
      </c>
      <c r="Z761" s="54" t="str">
        <f>IF(ISBLANK('Prediction Log'!$M761), "",IF('Prediction Log'!$I761&lt;&gt;'Prediction Log'!$M761, "Y",IF(AND('Prediction Log'!$E761&gt;0, 'Prediction Log'!$P761&gt;'Prediction Log'!$E761), "Y", IF(AND('Prediction Log'!$E761&lt;0, 'Prediction Log'!$P761&lt;'Prediction Log'!$E761), "Y", IF('Prediction Log'!$P761='Prediction Log'!$E761, "PUSH", "N")))))</f>
        <v/>
      </c>
      <c r="AA761" s="54" t="str">
        <f>IF(ISBLANK('Prediction Log'!$M761), "",IF(AND('Prediction Log'!$X761="Y", 'Prediction Log'!$Z761="Y"), "Y", "N"))</f>
        <v/>
      </c>
      <c r="AB761" s="53" t="str">
        <f>IF(ISBLANK('Prediction Log'!$M761), "",IF('Prediction Log'!$D761&gt;0, 'Prediction Log'!$P761-'Prediction Log'!$D761, IF('Prediction Log'!$D761&lt;0, -'Prediction Log'!$P761+'Prediction Log'!$D761, "NA")))</f>
        <v/>
      </c>
      <c r="AC761" s="53" t="str">
        <f>IF(ISBLANK('Prediction Log'!$M761), "",ABS('Prediction Log'!$AB761))</f>
        <v/>
      </c>
      <c r="AD761" s="54" t="str">
        <f>IF(ISBLANK('Prediction Log'!$M761), "",IF('Prediction Log'!$E761&gt;0, 'Prediction Log'!$P761-'Prediction Log'!$E761, IF('Prediction Log'!$E761&lt;0, -'Prediction Log'!$P761+'Prediction Log'!$E761, "NA")))</f>
        <v/>
      </c>
      <c r="AE761" s="54" t="str">
        <f>IF(ISBLANK('Prediction Log'!$M761), "",ABS('Prediction Log'!$AD761))</f>
        <v/>
      </c>
    </row>
    <row r="762" spans="1:31" x14ac:dyDescent="0.45">
      <c r="A762" t="str">
        <f>IF(ISBLANK(Games!$B762), "",Games!A762)</f>
        <v/>
      </c>
      <c r="B762" t="str">
        <f>IF(ISBLANK(Games!$B762), "",Games!B762)</f>
        <v/>
      </c>
      <c r="C762" t="str">
        <f>IF(ISBLANK(Games!$B762), "",Games!C762)</f>
        <v/>
      </c>
      <c r="D762" t="str">
        <f>IF(ISBLANK(Games!$B762), "",Games!D762)</f>
        <v/>
      </c>
      <c r="E762" t="str">
        <f>IF(ISBLANK(Games!$B762), "",Games!E762)</f>
        <v/>
      </c>
      <c r="F762" s="30">
        <f>'Calc - Win Probability'!N762</f>
        <v>0</v>
      </c>
      <c r="G762" s="28">
        <f>Games!H762</f>
        <v>0</v>
      </c>
      <c r="H762" s="64" t="str">
        <f>IF(ISBLANK(Games!B762), "", IF('Prediction Log'!$D762&lt;0, 'Prediction Log'!$B762, 'Prediction Log'!$C762))</f>
        <v/>
      </c>
      <c r="I762" s="60" t="str">
        <f>IF(ISBLANK(Games!$B762), "",Games!F762)</f>
        <v/>
      </c>
      <c r="J762" s="60" t="str">
        <f>IF('Prediction Log'!$F762&gt;0.5, 'Prediction Log'!$B762, IF('Prediction Log'!$F762&lt;0.5, 'Prediction Log'!$C762, "PICK"))</f>
        <v/>
      </c>
      <c r="K762" s="62" t="str">
        <f>IF(ISBLANK(Games!B762), "",IF('Prediction Log'!$J762='Prediction Log'!$B762, 'Prediction Log'!$F762, 1-'Prediction Log'!$F762))</f>
        <v/>
      </c>
      <c r="L762" s="28" t="str">
        <f>IF(ISBLANK(Games!$B762), "",Games!I762)</f>
        <v/>
      </c>
      <c r="P762" s="48" t="str">
        <f>IF(ISBLANK('Prediction Log'!$N762), "",'Prediction Log'!$O762-'Prediction Log'!$N762)</f>
        <v/>
      </c>
      <c r="Q762" s="55" t="str">
        <f>IF(ISBLANK('Prediction Log'!$N762), "",IF('Prediction Log'!$M762&lt;&gt;'Prediction Log'!$H762, "Y", IF(AND('Prediction Log'!$M762='Prediction Log'!$H762, ABS((-1*'Prediction Log'!$P762))&gt;ABS('Prediction Log'!$D762)), "Y", IF('Prediction Log'!$D762='Prediction Log'!$P762, "PUSH", "N"))))</f>
        <v/>
      </c>
      <c r="R762" s="56" t="str">
        <f>IF(ISBLANK('Prediction Log'!$M762), "",IF('Prediction Log'!$P762&lt;'Prediction Log'!$D762, "Y", IF('Prediction Log'!$P762='Prediction Log'!$D762, "PUSH", "N")))</f>
        <v/>
      </c>
      <c r="S762" s="56" t="str">
        <f>IF(ISBLANK('Prediction Log'!$M762), "",IF('Prediction Log'!$P762&lt;'Prediction Log'!$E762, "Y", IF('Prediction Log'!$P762='Prediction Log'!$E762, "PUSH", "N")))</f>
        <v/>
      </c>
      <c r="T762" s="66" t="str">
        <f>IF(ISBLANK('Prediction Log'!$M762), "",IF('Prediction Log'!$J762='Prediction Log'!$M762, "Y", "N"))</f>
        <v/>
      </c>
      <c r="U762" s="57" t="str">
        <f>IF(ISBLANK('Prediction Log'!$M762),"",IF('Prediction Log'!$M762='Prediction Log'!$H762, "Y", "N"))</f>
        <v/>
      </c>
      <c r="V762" s="52" t="str">
        <f>IF(ISBLANK('Prediction Log'!$M762), "",IF('Prediction Log'!$H762&lt;&gt;'Prediction Log'!$M762, "Y",IF(AND('Prediction Log'!$D762&gt;0, 'Prediction Log'!$P762&gt;'Prediction Log'!$D762), "Y", IF(AND('Prediction Log'!$D762&lt;0, 'Prediction Log'!$P762&lt;'Prediction Log'!$D762), "Y", IF('Prediction Log'!$P762='Prediction Log'!$D762, "PUSH", "N")))))</f>
        <v/>
      </c>
      <c r="W762" s="53" t="str">
        <f>IF(ISBLANK('Prediction Log'!$M762), "",IF(AND('Prediction Log'!$U762="Y", 'Prediction Log'!$V762="Y"), "Y", "N"))</f>
        <v/>
      </c>
      <c r="X762" s="54" t="str">
        <f>IF(ISBLANK('Prediction Log'!$M762),"",IF('Prediction Log'!$M762='Prediction Log'!$I762, "Y", "N"))</f>
        <v/>
      </c>
      <c r="Y762" s="54" t="str">
        <f>IF(ISBLANK('Prediction Log'!$M762), "", IF('Prediction Log'!$Z762="N", "N", "Y"))</f>
        <v/>
      </c>
      <c r="Z762" s="54" t="str">
        <f>IF(ISBLANK('Prediction Log'!$M762), "",IF('Prediction Log'!$I762&lt;&gt;'Prediction Log'!$M762, "Y",IF(AND('Prediction Log'!$E762&gt;0, 'Prediction Log'!$P762&gt;'Prediction Log'!$E762), "Y", IF(AND('Prediction Log'!$E762&lt;0, 'Prediction Log'!$P762&lt;'Prediction Log'!$E762), "Y", IF('Prediction Log'!$P762='Prediction Log'!$E762, "PUSH", "N")))))</f>
        <v/>
      </c>
      <c r="AA762" s="54" t="str">
        <f>IF(ISBLANK('Prediction Log'!$M762), "",IF(AND('Prediction Log'!$X762="Y", 'Prediction Log'!$Z762="Y"), "Y", "N"))</f>
        <v/>
      </c>
      <c r="AB762" s="53" t="str">
        <f>IF(ISBLANK('Prediction Log'!$M762), "",IF('Prediction Log'!$D762&gt;0, 'Prediction Log'!$P762-'Prediction Log'!$D762, IF('Prediction Log'!$D762&lt;0, -'Prediction Log'!$P762+'Prediction Log'!$D762, "NA")))</f>
        <v/>
      </c>
      <c r="AC762" s="53" t="str">
        <f>IF(ISBLANK('Prediction Log'!$M762), "",ABS('Prediction Log'!$AB762))</f>
        <v/>
      </c>
      <c r="AD762" s="54" t="str">
        <f>IF(ISBLANK('Prediction Log'!$M762), "",IF('Prediction Log'!$E762&gt;0, 'Prediction Log'!$P762-'Prediction Log'!$E762, IF('Prediction Log'!$E762&lt;0, -'Prediction Log'!$P762+'Prediction Log'!$E762, "NA")))</f>
        <v/>
      </c>
      <c r="AE762" s="54" t="str">
        <f>IF(ISBLANK('Prediction Log'!$M762), "",ABS('Prediction Log'!$AD762))</f>
        <v/>
      </c>
    </row>
    <row r="763" spans="1:31" x14ac:dyDescent="0.45">
      <c r="A763" t="str">
        <f>IF(ISBLANK(Games!$B763), "",Games!A763)</f>
        <v/>
      </c>
      <c r="B763" t="str">
        <f>IF(ISBLANK(Games!$B763), "",Games!B763)</f>
        <v/>
      </c>
      <c r="C763" t="str">
        <f>IF(ISBLANK(Games!$B763), "",Games!C763)</f>
        <v/>
      </c>
      <c r="D763" t="str">
        <f>IF(ISBLANK(Games!$B763), "",Games!D763)</f>
        <v/>
      </c>
      <c r="E763" t="str">
        <f>IF(ISBLANK(Games!$B763), "",Games!E763)</f>
        <v/>
      </c>
      <c r="F763" s="30">
        <f>'Calc - Win Probability'!N763</f>
        <v>0</v>
      </c>
      <c r="G763" s="28">
        <f>Games!H763</f>
        <v>0</v>
      </c>
      <c r="H763" s="64" t="str">
        <f>IF(ISBLANK(Games!B763), "", IF('Prediction Log'!$D763&lt;0, 'Prediction Log'!$B763, 'Prediction Log'!$C763))</f>
        <v/>
      </c>
      <c r="I763" s="60" t="str">
        <f>IF(ISBLANK(Games!$B763), "",Games!F763)</f>
        <v/>
      </c>
      <c r="J763" s="60" t="str">
        <f>IF('Prediction Log'!$F763&gt;0.5, 'Prediction Log'!$B763, IF('Prediction Log'!$F763&lt;0.5, 'Prediction Log'!$C763, "PICK"))</f>
        <v/>
      </c>
      <c r="K763" s="62" t="str">
        <f>IF(ISBLANK(Games!B763), "",IF('Prediction Log'!$J763='Prediction Log'!$B763, 'Prediction Log'!$F763, 1-'Prediction Log'!$F763))</f>
        <v/>
      </c>
      <c r="L763" s="28" t="str">
        <f>IF(ISBLANK(Games!$B763), "",Games!I763)</f>
        <v/>
      </c>
      <c r="P763" s="48" t="str">
        <f>IF(ISBLANK('Prediction Log'!$N763), "",'Prediction Log'!$O763-'Prediction Log'!$N763)</f>
        <v/>
      </c>
      <c r="Q763" s="55" t="str">
        <f>IF(ISBLANK('Prediction Log'!$N763), "",IF('Prediction Log'!$M763&lt;&gt;'Prediction Log'!$H763, "Y", IF(AND('Prediction Log'!$M763='Prediction Log'!$H763, ABS((-1*'Prediction Log'!$P763))&gt;ABS('Prediction Log'!$D763)), "Y", IF('Prediction Log'!$D763='Prediction Log'!$P763, "PUSH", "N"))))</f>
        <v/>
      </c>
      <c r="R763" s="56" t="str">
        <f>IF(ISBLANK('Prediction Log'!$M763), "",IF('Prediction Log'!$P763&lt;'Prediction Log'!$D763, "Y", IF('Prediction Log'!$P763='Prediction Log'!$D763, "PUSH", "N")))</f>
        <v/>
      </c>
      <c r="S763" s="56" t="str">
        <f>IF(ISBLANK('Prediction Log'!$M763), "",IF('Prediction Log'!$P763&lt;'Prediction Log'!$E763, "Y", IF('Prediction Log'!$P763='Prediction Log'!$E763, "PUSH", "N")))</f>
        <v/>
      </c>
      <c r="T763" s="66" t="str">
        <f>IF(ISBLANK('Prediction Log'!$M763), "",IF('Prediction Log'!$J763='Prediction Log'!$M763, "Y", "N"))</f>
        <v/>
      </c>
      <c r="U763" s="57" t="str">
        <f>IF(ISBLANK('Prediction Log'!$M763),"",IF('Prediction Log'!$M763='Prediction Log'!$H763, "Y", "N"))</f>
        <v/>
      </c>
      <c r="V763" s="52" t="str">
        <f>IF(ISBLANK('Prediction Log'!$M763), "",IF('Prediction Log'!$H763&lt;&gt;'Prediction Log'!$M763, "Y",IF(AND('Prediction Log'!$D763&gt;0, 'Prediction Log'!$P763&gt;'Prediction Log'!$D763), "Y", IF(AND('Prediction Log'!$D763&lt;0, 'Prediction Log'!$P763&lt;'Prediction Log'!$D763), "Y", IF('Prediction Log'!$P763='Prediction Log'!$D763, "PUSH", "N")))))</f>
        <v/>
      </c>
      <c r="W763" s="53" t="str">
        <f>IF(ISBLANK('Prediction Log'!$M763), "",IF(AND('Prediction Log'!$U763="Y", 'Prediction Log'!$V763="Y"), "Y", "N"))</f>
        <v/>
      </c>
      <c r="X763" s="54" t="str">
        <f>IF(ISBLANK('Prediction Log'!$M763),"",IF('Prediction Log'!$M763='Prediction Log'!$I763, "Y", "N"))</f>
        <v/>
      </c>
      <c r="Y763" s="54" t="str">
        <f>IF(ISBLANK('Prediction Log'!$M763), "", IF('Prediction Log'!$Z763="N", "N", "Y"))</f>
        <v/>
      </c>
      <c r="Z763" s="54" t="str">
        <f>IF(ISBLANK('Prediction Log'!$M763), "",IF('Prediction Log'!$I763&lt;&gt;'Prediction Log'!$M763, "Y",IF(AND('Prediction Log'!$E763&gt;0, 'Prediction Log'!$P763&gt;'Prediction Log'!$E763), "Y", IF(AND('Prediction Log'!$E763&lt;0, 'Prediction Log'!$P763&lt;'Prediction Log'!$E763), "Y", IF('Prediction Log'!$P763='Prediction Log'!$E763, "PUSH", "N")))))</f>
        <v/>
      </c>
      <c r="AA763" s="54" t="str">
        <f>IF(ISBLANK('Prediction Log'!$M763), "",IF(AND('Prediction Log'!$X763="Y", 'Prediction Log'!$Z763="Y"), "Y", "N"))</f>
        <v/>
      </c>
      <c r="AB763" s="53" t="str">
        <f>IF(ISBLANK('Prediction Log'!$M763), "",IF('Prediction Log'!$D763&gt;0, 'Prediction Log'!$P763-'Prediction Log'!$D763, IF('Prediction Log'!$D763&lt;0, -'Prediction Log'!$P763+'Prediction Log'!$D763, "NA")))</f>
        <v/>
      </c>
      <c r="AC763" s="53" t="str">
        <f>IF(ISBLANK('Prediction Log'!$M763), "",ABS('Prediction Log'!$AB763))</f>
        <v/>
      </c>
      <c r="AD763" s="54" t="str">
        <f>IF(ISBLANK('Prediction Log'!$M763), "",IF('Prediction Log'!$E763&gt;0, 'Prediction Log'!$P763-'Prediction Log'!$E763, IF('Prediction Log'!$E763&lt;0, -'Prediction Log'!$P763+'Prediction Log'!$E763, "NA")))</f>
        <v/>
      </c>
      <c r="AE763" s="54" t="str">
        <f>IF(ISBLANK('Prediction Log'!$M763), "",ABS('Prediction Log'!$AD763))</f>
        <v/>
      </c>
    </row>
    <row r="764" spans="1:31" x14ac:dyDescent="0.45">
      <c r="A764" t="str">
        <f>IF(ISBLANK(Games!$B764), "",Games!A764)</f>
        <v/>
      </c>
      <c r="B764" t="str">
        <f>IF(ISBLANK(Games!$B764), "",Games!B764)</f>
        <v/>
      </c>
      <c r="C764" t="str">
        <f>IF(ISBLANK(Games!$B764), "",Games!C764)</f>
        <v/>
      </c>
      <c r="D764" t="str">
        <f>IF(ISBLANK(Games!$B764), "",Games!D764)</f>
        <v/>
      </c>
      <c r="E764" t="str">
        <f>IF(ISBLANK(Games!$B764), "",Games!E764)</f>
        <v/>
      </c>
      <c r="F764" s="30">
        <f>'Calc - Win Probability'!N764</f>
        <v>0</v>
      </c>
      <c r="G764" s="28">
        <f>Games!H764</f>
        <v>0</v>
      </c>
      <c r="H764" s="64" t="str">
        <f>IF(ISBLANK(Games!B764), "", IF('Prediction Log'!$D764&lt;0, 'Prediction Log'!$B764, 'Prediction Log'!$C764))</f>
        <v/>
      </c>
      <c r="I764" s="60" t="str">
        <f>IF(ISBLANK(Games!$B764), "",Games!F764)</f>
        <v/>
      </c>
      <c r="J764" s="60" t="str">
        <f>IF('Prediction Log'!$F764&gt;0.5, 'Prediction Log'!$B764, IF('Prediction Log'!$F764&lt;0.5, 'Prediction Log'!$C764, "PICK"))</f>
        <v/>
      </c>
      <c r="K764" s="62" t="str">
        <f>IF(ISBLANK(Games!B764), "",IF('Prediction Log'!$J764='Prediction Log'!$B764, 'Prediction Log'!$F764, 1-'Prediction Log'!$F764))</f>
        <v/>
      </c>
      <c r="L764" s="28" t="str">
        <f>IF(ISBLANK(Games!$B764), "",Games!I764)</f>
        <v/>
      </c>
      <c r="P764" s="48" t="str">
        <f>IF(ISBLANK('Prediction Log'!$N764), "",'Prediction Log'!$O764-'Prediction Log'!$N764)</f>
        <v/>
      </c>
      <c r="Q764" s="55" t="str">
        <f>IF(ISBLANK('Prediction Log'!$N764), "",IF('Prediction Log'!$M764&lt;&gt;'Prediction Log'!$H764, "Y", IF(AND('Prediction Log'!$M764='Prediction Log'!$H764, ABS((-1*'Prediction Log'!$P764))&gt;ABS('Prediction Log'!$D764)), "Y", IF('Prediction Log'!$D764='Prediction Log'!$P764, "PUSH", "N"))))</f>
        <v/>
      </c>
      <c r="R764" s="56" t="str">
        <f>IF(ISBLANK('Prediction Log'!$M764), "",IF('Prediction Log'!$P764&lt;'Prediction Log'!$D764, "Y", IF('Prediction Log'!$P764='Prediction Log'!$D764, "PUSH", "N")))</f>
        <v/>
      </c>
      <c r="S764" s="56" t="str">
        <f>IF(ISBLANK('Prediction Log'!$M764), "",IF('Prediction Log'!$P764&lt;'Prediction Log'!$E764, "Y", IF('Prediction Log'!$P764='Prediction Log'!$E764, "PUSH", "N")))</f>
        <v/>
      </c>
      <c r="T764" s="66" t="str">
        <f>IF(ISBLANK('Prediction Log'!$M764), "",IF('Prediction Log'!$J764='Prediction Log'!$M764, "Y", "N"))</f>
        <v/>
      </c>
      <c r="U764" s="57" t="str">
        <f>IF(ISBLANK('Prediction Log'!$M764),"",IF('Prediction Log'!$M764='Prediction Log'!$H764, "Y", "N"))</f>
        <v/>
      </c>
      <c r="V764" s="52" t="str">
        <f>IF(ISBLANK('Prediction Log'!$M764), "",IF('Prediction Log'!$H764&lt;&gt;'Prediction Log'!$M764, "Y",IF(AND('Prediction Log'!$D764&gt;0, 'Prediction Log'!$P764&gt;'Prediction Log'!$D764), "Y", IF(AND('Prediction Log'!$D764&lt;0, 'Prediction Log'!$P764&lt;'Prediction Log'!$D764), "Y", IF('Prediction Log'!$P764='Prediction Log'!$D764, "PUSH", "N")))))</f>
        <v/>
      </c>
      <c r="W764" s="53" t="str">
        <f>IF(ISBLANK('Prediction Log'!$M764), "",IF(AND('Prediction Log'!$U764="Y", 'Prediction Log'!$V764="Y"), "Y", "N"))</f>
        <v/>
      </c>
      <c r="X764" s="54" t="str">
        <f>IF(ISBLANK('Prediction Log'!$M764),"",IF('Prediction Log'!$M764='Prediction Log'!$I764, "Y", "N"))</f>
        <v/>
      </c>
      <c r="Y764" s="54" t="str">
        <f>IF(ISBLANK('Prediction Log'!$M764), "", IF('Prediction Log'!$Z764="N", "N", "Y"))</f>
        <v/>
      </c>
      <c r="Z764" s="54" t="str">
        <f>IF(ISBLANK('Prediction Log'!$M764), "",IF('Prediction Log'!$I764&lt;&gt;'Prediction Log'!$M764, "Y",IF(AND('Prediction Log'!$E764&gt;0, 'Prediction Log'!$P764&gt;'Prediction Log'!$E764), "Y", IF(AND('Prediction Log'!$E764&lt;0, 'Prediction Log'!$P764&lt;'Prediction Log'!$E764), "Y", IF('Prediction Log'!$P764='Prediction Log'!$E764, "PUSH", "N")))))</f>
        <v/>
      </c>
      <c r="AA764" s="54" t="str">
        <f>IF(ISBLANK('Prediction Log'!$M764), "",IF(AND('Prediction Log'!$X764="Y", 'Prediction Log'!$Z764="Y"), "Y", "N"))</f>
        <v/>
      </c>
      <c r="AB764" s="53" t="str">
        <f>IF(ISBLANK('Prediction Log'!$M764), "",IF('Prediction Log'!$D764&gt;0, 'Prediction Log'!$P764-'Prediction Log'!$D764, IF('Prediction Log'!$D764&lt;0, -'Prediction Log'!$P764+'Prediction Log'!$D764, "NA")))</f>
        <v/>
      </c>
      <c r="AC764" s="53" t="str">
        <f>IF(ISBLANK('Prediction Log'!$M764), "",ABS('Prediction Log'!$AB764))</f>
        <v/>
      </c>
      <c r="AD764" s="54" t="str">
        <f>IF(ISBLANK('Prediction Log'!$M764), "",IF('Prediction Log'!$E764&gt;0, 'Prediction Log'!$P764-'Prediction Log'!$E764, IF('Prediction Log'!$E764&lt;0, -'Prediction Log'!$P764+'Prediction Log'!$E764, "NA")))</f>
        <v/>
      </c>
      <c r="AE764" s="54" t="str">
        <f>IF(ISBLANK('Prediction Log'!$M764), "",ABS('Prediction Log'!$AD764))</f>
        <v/>
      </c>
    </row>
    <row r="765" spans="1:31" x14ac:dyDescent="0.45">
      <c r="A765" t="str">
        <f>IF(ISBLANK(Games!$B765), "",Games!A765)</f>
        <v/>
      </c>
      <c r="B765" t="str">
        <f>IF(ISBLANK(Games!$B765), "",Games!B765)</f>
        <v/>
      </c>
      <c r="C765" t="str">
        <f>IF(ISBLANK(Games!$B765), "",Games!C765)</f>
        <v/>
      </c>
      <c r="D765" t="str">
        <f>IF(ISBLANK(Games!$B765), "",Games!D765)</f>
        <v/>
      </c>
      <c r="E765" t="str">
        <f>IF(ISBLANK(Games!$B765), "",Games!E765)</f>
        <v/>
      </c>
      <c r="F765" s="30">
        <f>'Calc - Win Probability'!N765</f>
        <v>0</v>
      </c>
      <c r="G765" s="28">
        <f>Games!H765</f>
        <v>0</v>
      </c>
      <c r="H765" s="64" t="str">
        <f>IF(ISBLANK(Games!B765), "", IF('Prediction Log'!$D765&lt;0, 'Prediction Log'!$B765, 'Prediction Log'!$C765))</f>
        <v/>
      </c>
      <c r="I765" s="60" t="str">
        <f>IF(ISBLANK(Games!$B765), "",Games!F765)</f>
        <v/>
      </c>
      <c r="J765" s="60" t="str">
        <f>IF('Prediction Log'!$F765&gt;0.5, 'Prediction Log'!$B765, IF('Prediction Log'!$F765&lt;0.5, 'Prediction Log'!$C765, "PICK"))</f>
        <v/>
      </c>
      <c r="K765" s="62" t="str">
        <f>IF(ISBLANK(Games!B765), "",IF('Prediction Log'!$J765='Prediction Log'!$B765, 'Prediction Log'!$F765, 1-'Prediction Log'!$F765))</f>
        <v/>
      </c>
      <c r="L765" s="28" t="str">
        <f>IF(ISBLANK(Games!$B765), "",Games!I765)</f>
        <v/>
      </c>
      <c r="P765" s="48" t="str">
        <f>IF(ISBLANK('Prediction Log'!$N765), "",'Prediction Log'!$O765-'Prediction Log'!$N765)</f>
        <v/>
      </c>
      <c r="Q765" s="55" t="str">
        <f>IF(ISBLANK('Prediction Log'!$N765), "",IF('Prediction Log'!$M765&lt;&gt;'Prediction Log'!$H765, "Y", IF(AND('Prediction Log'!$M765='Prediction Log'!$H765, ABS((-1*'Prediction Log'!$P765))&gt;ABS('Prediction Log'!$D765)), "Y", IF('Prediction Log'!$D765='Prediction Log'!$P765, "PUSH", "N"))))</f>
        <v/>
      </c>
      <c r="R765" s="56" t="str">
        <f>IF(ISBLANK('Prediction Log'!$M765), "",IF('Prediction Log'!$P765&lt;'Prediction Log'!$D765, "Y", IF('Prediction Log'!$P765='Prediction Log'!$D765, "PUSH", "N")))</f>
        <v/>
      </c>
      <c r="S765" s="56" t="str">
        <f>IF(ISBLANK('Prediction Log'!$M765), "",IF('Prediction Log'!$P765&lt;'Prediction Log'!$E765, "Y", IF('Prediction Log'!$P765='Prediction Log'!$E765, "PUSH", "N")))</f>
        <v/>
      </c>
      <c r="T765" s="66" t="str">
        <f>IF(ISBLANK('Prediction Log'!$M765), "",IF('Prediction Log'!$J765='Prediction Log'!$M765, "Y", "N"))</f>
        <v/>
      </c>
      <c r="U765" s="57" t="str">
        <f>IF(ISBLANK('Prediction Log'!$M765),"",IF('Prediction Log'!$M765='Prediction Log'!$H765, "Y", "N"))</f>
        <v/>
      </c>
      <c r="V765" s="52" t="str">
        <f>IF(ISBLANK('Prediction Log'!$M765), "",IF('Prediction Log'!$H765&lt;&gt;'Prediction Log'!$M765, "Y",IF(AND('Prediction Log'!$D765&gt;0, 'Prediction Log'!$P765&gt;'Prediction Log'!$D765), "Y", IF(AND('Prediction Log'!$D765&lt;0, 'Prediction Log'!$P765&lt;'Prediction Log'!$D765), "Y", IF('Prediction Log'!$P765='Prediction Log'!$D765, "PUSH", "N")))))</f>
        <v/>
      </c>
      <c r="W765" s="53" t="str">
        <f>IF(ISBLANK('Prediction Log'!$M765), "",IF(AND('Prediction Log'!$U765="Y", 'Prediction Log'!$V765="Y"), "Y", "N"))</f>
        <v/>
      </c>
      <c r="X765" s="54" t="str">
        <f>IF(ISBLANK('Prediction Log'!$M765),"",IF('Prediction Log'!$M765='Prediction Log'!$I765, "Y", "N"))</f>
        <v/>
      </c>
      <c r="Y765" s="54" t="str">
        <f>IF(ISBLANK('Prediction Log'!$M765), "", IF('Prediction Log'!$Z765="N", "N", "Y"))</f>
        <v/>
      </c>
      <c r="Z765" s="54" t="str">
        <f>IF(ISBLANK('Prediction Log'!$M765), "",IF('Prediction Log'!$I765&lt;&gt;'Prediction Log'!$M765, "Y",IF(AND('Prediction Log'!$E765&gt;0, 'Prediction Log'!$P765&gt;'Prediction Log'!$E765), "Y", IF(AND('Prediction Log'!$E765&lt;0, 'Prediction Log'!$P765&lt;'Prediction Log'!$E765), "Y", IF('Prediction Log'!$P765='Prediction Log'!$E765, "PUSH", "N")))))</f>
        <v/>
      </c>
      <c r="AA765" s="54" t="str">
        <f>IF(ISBLANK('Prediction Log'!$M765), "",IF(AND('Prediction Log'!$X765="Y", 'Prediction Log'!$Z765="Y"), "Y", "N"))</f>
        <v/>
      </c>
      <c r="AB765" s="53" t="str">
        <f>IF(ISBLANK('Prediction Log'!$M765), "",IF('Prediction Log'!$D765&gt;0, 'Prediction Log'!$P765-'Prediction Log'!$D765, IF('Prediction Log'!$D765&lt;0, -'Prediction Log'!$P765+'Prediction Log'!$D765, "NA")))</f>
        <v/>
      </c>
      <c r="AC765" s="53" t="str">
        <f>IF(ISBLANK('Prediction Log'!$M765), "",ABS('Prediction Log'!$AB765))</f>
        <v/>
      </c>
      <c r="AD765" s="54" t="str">
        <f>IF(ISBLANK('Prediction Log'!$M765), "",IF('Prediction Log'!$E765&gt;0, 'Prediction Log'!$P765-'Prediction Log'!$E765, IF('Prediction Log'!$E765&lt;0, -'Prediction Log'!$P765+'Prediction Log'!$E765, "NA")))</f>
        <v/>
      </c>
      <c r="AE765" s="54" t="str">
        <f>IF(ISBLANK('Prediction Log'!$M765), "",ABS('Prediction Log'!$AD765))</f>
        <v/>
      </c>
    </row>
    <row r="766" spans="1:31" x14ac:dyDescent="0.45">
      <c r="A766" t="str">
        <f>IF(ISBLANK(Games!$B766), "",Games!A766)</f>
        <v/>
      </c>
      <c r="B766" t="str">
        <f>IF(ISBLANK(Games!$B766), "",Games!B766)</f>
        <v/>
      </c>
      <c r="C766" t="str">
        <f>IF(ISBLANK(Games!$B766), "",Games!C766)</f>
        <v/>
      </c>
      <c r="D766" t="str">
        <f>IF(ISBLANK(Games!$B766), "",Games!D766)</f>
        <v/>
      </c>
      <c r="E766" t="str">
        <f>IF(ISBLANK(Games!$B766), "",Games!E766)</f>
        <v/>
      </c>
      <c r="F766" s="30">
        <f>'Calc - Win Probability'!N766</f>
        <v>0</v>
      </c>
      <c r="G766" s="28">
        <f>Games!H766</f>
        <v>0</v>
      </c>
      <c r="H766" s="64" t="str">
        <f>IF(ISBLANK(Games!B766), "", IF('Prediction Log'!$D766&lt;0, 'Prediction Log'!$B766, 'Prediction Log'!$C766))</f>
        <v/>
      </c>
      <c r="I766" s="60" t="str">
        <f>IF(ISBLANK(Games!$B766), "",Games!F766)</f>
        <v/>
      </c>
      <c r="J766" s="60" t="str">
        <f>IF('Prediction Log'!$F766&gt;0.5, 'Prediction Log'!$B766, IF('Prediction Log'!$F766&lt;0.5, 'Prediction Log'!$C766, "PICK"))</f>
        <v/>
      </c>
      <c r="K766" s="62" t="str">
        <f>IF(ISBLANK(Games!B766), "",IF('Prediction Log'!$J766='Prediction Log'!$B766, 'Prediction Log'!$F766, 1-'Prediction Log'!$F766))</f>
        <v/>
      </c>
      <c r="L766" s="28" t="str">
        <f>IF(ISBLANK(Games!$B766), "",Games!I766)</f>
        <v/>
      </c>
      <c r="P766" s="48" t="str">
        <f>IF(ISBLANK('Prediction Log'!$N766), "",'Prediction Log'!$O766-'Prediction Log'!$N766)</f>
        <v/>
      </c>
      <c r="Q766" s="55" t="str">
        <f>IF(ISBLANK('Prediction Log'!$N766), "",IF('Prediction Log'!$M766&lt;&gt;'Prediction Log'!$H766, "Y", IF(AND('Prediction Log'!$M766='Prediction Log'!$H766, ABS((-1*'Prediction Log'!$P766))&gt;ABS('Prediction Log'!$D766)), "Y", IF('Prediction Log'!$D766='Prediction Log'!$P766, "PUSH", "N"))))</f>
        <v/>
      </c>
      <c r="R766" s="56" t="str">
        <f>IF(ISBLANK('Prediction Log'!$M766), "",IF('Prediction Log'!$P766&lt;'Prediction Log'!$D766, "Y", IF('Prediction Log'!$P766='Prediction Log'!$D766, "PUSH", "N")))</f>
        <v/>
      </c>
      <c r="S766" s="56" t="str">
        <f>IF(ISBLANK('Prediction Log'!$M766), "",IF('Prediction Log'!$P766&lt;'Prediction Log'!$E766, "Y", IF('Prediction Log'!$P766='Prediction Log'!$E766, "PUSH", "N")))</f>
        <v/>
      </c>
      <c r="T766" s="66" t="str">
        <f>IF(ISBLANK('Prediction Log'!$M766), "",IF('Prediction Log'!$J766='Prediction Log'!$M766, "Y", "N"))</f>
        <v/>
      </c>
      <c r="U766" s="57" t="str">
        <f>IF(ISBLANK('Prediction Log'!$M766),"",IF('Prediction Log'!$M766='Prediction Log'!$H766, "Y", "N"))</f>
        <v/>
      </c>
      <c r="V766" s="52" t="str">
        <f>IF(ISBLANK('Prediction Log'!$M766), "",IF('Prediction Log'!$H766&lt;&gt;'Prediction Log'!$M766, "Y",IF(AND('Prediction Log'!$D766&gt;0, 'Prediction Log'!$P766&gt;'Prediction Log'!$D766), "Y", IF(AND('Prediction Log'!$D766&lt;0, 'Prediction Log'!$P766&lt;'Prediction Log'!$D766), "Y", IF('Prediction Log'!$P766='Prediction Log'!$D766, "PUSH", "N")))))</f>
        <v/>
      </c>
      <c r="W766" s="53" t="str">
        <f>IF(ISBLANK('Prediction Log'!$M766), "",IF(AND('Prediction Log'!$U766="Y", 'Prediction Log'!$V766="Y"), "Y", "N"))</f>
        <v/>
      </c>
      <c r="X766" s="54" t="str">
        <f>IF(ISBLANK('Prediction Log'!$M766),"",IF('Prediction Log'!$M766='Prediction Log'!$I766, "Y", "N"))</f>
        <v/>
      </c>
      <c r="Y766" s="54" t="str">
        <f>IF(ISBLANK('Prediction Log'!$M766), "", IF('Prediction Log'!$Z766="N", "N", "Y"))</f>
        <v/>
      </c>
      <c r="Z766" s="54" t="str">
        <f>IF(ISBLANK('Prediction Log'!$M766), "",IF('Prediction Log'!$I766&lt;&gt;'Prediction Log'!$M766, "Y",IF(AND('Prediction Log'!$E766&gt;0, 'Prediction Log'!$P766&gt;'Prediction Log'!$E766), "Y", IF(AND('Prediction Log'!$E766&lt;0, 'Prediction Log'!$P766&lt;'Prediction Log'!$E766), "Y", IF('Prediction Log'!$P766='Prediction Log'!$E766, "PUSH", "N")))))</f>
        <v/>
      </c>
      <c r="AA766" s="54" t="str">
        <f>IF(ISBLANK('Prediction Log'!$M766), "",IF(AND('Prediction Log'!$X766="Y", 'Prediction Log'!$Z766="Y"), "Y", "N"))</f>
        <v/>
      </c>
      <c r="AB766" s="53" t="str">
        <f>IF(ISBLANK('Prediction Log'!$M766), "",IF('Prediction Log'!$D766&gt;0, 'Prediction Log'!$P766-'Prediction Log'!$D766, IF('Prediction Log'!$D766&lt;0, -'Prediction Log'!$P766+'Prediction Log'!$D766, "NA")))</f>
        <v/>
      </c>
      <c r="AC766" s="53" t="str">
        <f>IF(ISBLANK('Prediction Log'!$M766), "",ABS('Prediction Log'!$AB766))</f>
        <v/>
      </c>
      <c r="AD766" s="54" t="str">
        <f>IF(ISBLANK('Prediction Log'!$M766), "",IF('Prediction Log'!$E766&gt;0, 'Prediction Log'!$P766-'Prediction Log'!$E766, IF('Prediction Log'!$E766&lt;0, -'Prediction Log'!$P766+'Prediction Log'!$E766, "NA")))</f>
        <v/>
      </c>
      <c r="AE766" s="54" t="str">
        <f>IF(ISBLANK('Prediction Log'!$M766), "",ABS('Prediction Log'!$AD766))</f>
        <v/>
      </c>
    </row>
    <row r="767" spans="1:31" x14ac:dyDescent="0.45">
      <c r="A767" t="str">
        <f>IF(ISBLANK(Games!$B767), "",Games!A767)</f>
        <v/>
      </c>
      <c r="B767" t="str">
        <f>IF(ISBLANK(Games!$B767), "",Games!B767)</f>
        <v/>
      </c>
      <c r="C767" t="str">
        <f>IF(ISBLANK(Games!$B767), "",Games!C767)</f>
        <v/>
      </c>
      <c r="D767" t="str">
        <f>IF(ISBLANK(Games!$B767), "",Games!D767)</f>
        <v/>
      </c>
      <c r="E767" t="str">
        <f>IF(ISBLANK(Games!$B767), "",Games!E767)</f>
        <v/>
      </c>
      <c r="F767" s="30">
        <f>'Calc - Win Probability'!N767</f>
        <v>0</v>
      </c>
      <c r="G767" s="28">
        <f>Games!H767</f>
        <v>0</v>
      </c>
      <c r="H767" s="64" t="str">
        <f>IF(ISBLANK(Games!B767), "", IF('Prediction Log'!$D767&lt;0, 'Prediction Log'!$B767, 'Prediction Log'!$C767))</f>
        <v/>
      </c>
      <c r="I767" s="60" t="str">
        <f>IF(ISBLANK(Games!$B767), "",Games!F767)</f>
        <v/>
      </c>
      <c r="J767" s="60" t="str">
        <f>IF('Prediction Log'!$F767&gt;0.5, 'Prediction Log'!$B767, IF('Prediction Log'!$F767&lt;0.5, 'Prediction Log'!$C767, "PICK"))</f>
        <v/>
      </c>
      <c r="K767" s="62" t="str">
        <f>IF(ISBLANK(Games!B767), "",IF('Prediction Log'!$J767='Prediction Log'!$B767, 'Prediction Log'!$F767, 1-'Prediction Log'!$F767))</f>
        <v/>
      </c>
      <c r="L767" s="28" t="str">
        <f>IF(ISBLANK(Games!$B767), "",Games!I767)</f>
        <v/>
      </c>
      <c r="P767" s="48" t="str">
        <f>IF(ISBLANK('Prediction Log'!$N767), "",'Prediction Log'!$O767-'Prediction Log'!$N767)</f>
        <v/>
      </c>
      <c r="Q767" s="55" t="str">
        <f>IF(ISBLANK('Prediction Log'!$N767), "",IF('Prediction Log'!$M767&lt;&gt;'Prediction Log'!$H767, "Y", IF(AND('Prediction Log'!$M767='Prediction Log'!$H767, ABS((-1*'Prediction Log'!$P767))&gt;ABS('Prediction Log'!$D767)), "Y", IF('Prediction Log'!$D767='Prediction Log'!$P767, "PUSH", "N"))))</f>
        <v/>
      </c>
      <c r="R767" s="56" t="str">
        <f>IF(ISBLANK('Prediction Log'!$M767), "",IF('Prediction Log'!$P767&lt;'Prediction Log'!$D767, "Y", IF('Prediction Log'!$P767='Prediction Log'!$D767, "PUSH", "N")))</f>
        <v/>
      </c>
      <c r="S767" s="56" t="str">
        <f>IF(ISBLANK('Prediction Log'!$M767), "",IF('Prediction Log'!$P767&lt;'Prediction Log'!$E767, "Y", IF('Prediction Log'!$P767='Prediction Log'!$E767, "PUSH", "N")))</f>
        <v/>
      </c>
      <c r="T767" s="66" t="str">
        <f>IF(ISBLANK('Prediction Log'!$M767), "",IF('Prediction Log'!$J767='Prediction Log'!$M767, "Y", "N"))</f>
        <v/>
      </c>
      <c r="U767" s="57" t="str">
        <f>IF(ISBLANK('Prediction Log'!$M767),"",IF('Prediction Log'!$M767='Prediction Log'!$H767, "Y", "N"))</f>
        <v/>
      </c>
      <c r="V767" s="52" t="str">
        <f>IF(ISBLANK('Prediction Log'!$M767), "",IF('Prediction Log'!$H767&lt;&gt;'Prediction Log'!$M767, "Y",IF(AND('Prediction Log'!$D767&gt;0, 'Prediction Log'!$P767&gt;'Prediction Log'!$D767), "Y", IF(AND('Prediction Log'!$D767&lt;0, 'Prediction Log'!$P767&lt;'Prediction Log'!$D767), "Y", IF('Prediction Log'!$P767='Prediction Log'!$D767, "PUSH", "N")))))</f>
        <v/>
      </c>
      <c r="W767" s="53" t="str">
        <f>IF(ISBLANK('Prediction Log'!$M767), "",IF(AND('Prediction Log'!$U767="Y", 'Prediction Log'!$V767="Y"), "Y", "N"))</f>
        <v/>
      </c>
      <c r="X767" s="54" t="str">
        <f>IF(ISBLANK('Prediction Log'!$M767),"",IF('Prediction Log'!$M767='Prediction Log'!$I767, "Y", "N"))</f>
        <v/>
      </c>
      <c r="Y767" s="54" t="str">
        <f>IF(ISBLANK('Prediction Log'!$M767), "", IF('Prediction Log'!$Z767="N", "N", "Y"))</f>
        <v/>
      </c>
      <c r="Z767" s="54" t="str">
        <f>IF(ISBLANK('Prediction Log'!$M767), "",IF('Prediction Log'!$I767&lt;&gt;'Prediction Log'!$M767, "Y",IF(AND('Prediction Log'!$E767&gt;0, 'Prediction Log'!$P767&gt;'Prediction Log'!$E767), "Y", IF(AND('Prediction Log'!$E767&lt;0, 'Prediction Log'!$P767&lt;'Prediction Log'!$E767), "Y", IF('Prediction Log'!$P767='Prediction Log'!$E767, "PUSH", "N")))))</f>
        <v/>
      </c>
      <c r="AA767" s="54" t="str">
        <f>IF(ISBLANK('Prediction Log'!$M767), "",IF(AND('Prediction Log'!$X767="Y", 'Prediction Log'!$Z767="Y"), "Y", "N"))</f>
        <v/>
      </c>
      <c r="AB767" s="53" t="str">
        <f>IF(ISBLANK('Prediction Log'!$M767), "",IF('Prediction Log'!$D767&gt;0, 'Prediction Log'!$P767-'Prediction Log'!$D767, IF('Prediction Log'!$D767&lt;0, -'Prediction Log'!$P767+'Prediction Log'!$D767, "NA")))</f>
        <v/>
      </c>
      <c r="AC767" s="53" t="str">
        <f>IF(ISBLANK('Prediction Log'!$M767), "",ABS('Prediction Log'!$AB767))</f>
        <v/>
      </c>
      <c r="AD767" s="54" t="str">
        <f>IF(ISBLANK('Prediction Log'!$M767), "",IF('Prediction Log'!$E767&gt;0, 'Prediction Log'!$P767-'Prediction Log'!$E767, IF('Prediction Log'!$E767&lt;0, -'Prediction Log'!$P767+'Prediction Log'!$E767, "NA")))</f>
        <v/>
      </c>
      <c r="AE767" s="54" t="str">
        <f>IF(ISBLANK('Prediction Log'!$M767), "",ABS('Prediction Log'!$AD767))</f>
        <v/>
      </c>
    </row>
    <row r="768" spans="1:31" x14ac:dyDescent="0.45">
      <c r="A768" t="str">
        <f>IF(ISBLANK(Games!$B768), "",Games!A768)</f>
        <v/>
      </c>
      <c r="B768" t="str">
        <f>IF(ISBLANK(Games!$B768), "",Games!B768)</f>
        <v/>
      </c>
      <c r="C768" t="str">
        <f>IF(ISBLANK(Games!$B768), "",Games!C768)</f>
        <v/>
      </c>
      <c r="D768" t="str">
        <f>IF(ISBLANK(Games!$B768), "",Games!D768)</f>
        <v/>
      </c>
      <c r="E768" t="str">
        <f>IF(ISBLANK(Games!$B768), "",Games!E768)</f>
        <v/>
      </c>
      <c r="F768" s="30">
        <f>'Calc - Win Probability'!N768</f>
        <v>0</v>
      </c>
      <c r="G768" s="28">
        <f>Games!H768</f>
        <v>0</v>
      </c>
      <c r="H768" s="64" t="str">
        <f>IF(ISBLANK(Games!B768), "", IF('Prediction Log'!$D768&lt;0, 'Prediction Log'!$B768, 'Prediction Log'!$C768))</f>
        <v/>
      </c>
      <c r="I768" s="60" t="str">
        <f>IF(ISBLANK(Games!$B768), "",Games!F768)</f>
        <v/>
      </c>
      <c r="J768" s="60" t="str">
        <f>IF('Prediction Log'!$F768&gt;0.5, 'Prediction Log'!$B768, IF('Prediction Log'!$F768&lt;0.5, 'Prediction Log'!$C768, "PICK"))</f>
        <v/>
      </c>
      <c r="K768" s="62" t="str">
        <f>IF(ISBLANK(Games!B768), "",IF('Prediction Log'!$J768='Prediction Log'!$B768, 'Prediction Log'!$F768, 1-'Prediction Log'!$F768))</f>
        <v/>
      </c>
      <c r="L768" s="28" t="str">
        <f>IF(ISBLANK(Games!$B768), "",Games!I768)</f>
        <v/>
      </c>
      <c r="P768" s="48" t="str">
        <f>IF(ISBLANK('Prediction Log'!$N768), "",'Prediction Log'!$O768-'Prediction Log'!$N768)</f>
        <v/>
      </c>
      <c r="Q768" s="55" t="str">
        <f>IF(ISBLANK('Prediction Log'!$N768), "",IF('Prediction Log'!$M768&lt;&gt;'Prediction Log'!$H768, "Y", IF(AND('Prediction Log'!$M768='Prediction Log'!$H768, ABS((-1*'Prediction Log'!$P768))&gt;ABS('Prediction Log'!$D768)), "Y", IF('Prediction Log'!$D768='Prediction Log'!$P768, "PUSH", "N"))))</f>
        <v/>
      </c>
      <c r="R768" s="56" t="str">
        <f>IF(ISBLANK('Prediction Log'!$M768), "",IF('Prediction Log'!$P768&lt;'Prediction Log'!$D768, "Y", IF('Prediction Log'!$P768='Prediction Log'!$D768, "PUSH", "N")))</f>
        <v/>
      </c>
      <c r="S768" s="56" t="str">
        <f>IF(ISBLANK('Prediction Log'!$M768), "",IF('Prediction Log'!$P768&lt;'Prediction Log'!$E768, "Y", IF('Prediction Log'!$P768='Prediction Log'!$E768, "PUSH", "N")))</f>
        <v/>
      </c>
      <c r="T768" s="66" t="str">
        <f>IF(ISBLANK('Prediction Log'!$M768), "",IF('Prediction Log'!$J768='Prediction Log'!$M768, "Y", "N"))</f>
        <v/>
      </c>
      <c r="U768" s="57" t="str">
        <f>IF(ISBLANK('Prediction Log'!$M768),"",IF('Prediction Log'!$M768='Prediction Log'!$H768, "Y", "N"))</f>
        <v/>
      </c>
      <c r="V768" s="52" t="str">
        <f>IF(ISBLANK('Prediction Log'!$M768), "",IF('Prediction Log'!$H768&lt;&gt;'Prediction Log'!$M768, "Y",IF(AND('Prediction Log'!$D768&gt;0, 'Prediction Log'!$P768&gt;'Prediction Log'!$D768), "Y", IF(AND('Prediction Log'!$D768&lt;0, 'Prediction Log'!$P768&lt;'Prediction Log'!$D768), "Y", IF('Prediction Log'!$P768='Prediction Log'!$D768, "PUSH", "N")))))</f>
        <v/>
      </c>
      <c r="W768" s="53" t="str">
        <f>IF(ISBLANK('Prediction Log'!$M768), "",IF(AND('Prediction Log'!$U768="Y", 'Prediction Log'!$V768="Y"), "Y", "N"))</f>
        <v/>
      </c>
      <c r="X768" s="54" t="str">
        <f>IF(ISBLANK('Prediction Log'!$M768),"",IF('Prediction Log'!$M768='Prediction Log'!$I768, "Y", "N"))</f>
        <v/>
      </c>
      <c r="Y768" s="54" t="str">
        <f>IF(ISBLANK('Prediction Log'!$M768), "", IF('Prediction Log'!$Z768="N", "N", "Y"))</f>
        <v/>
      </c>
      <c r="Z768" s="54" t="str">
        <f>IF(ISBLANK('Prediction Log'!$M768), "",IF('Prediction Log'!$I768&lt;&gt;'Prediction Log'!$M768, "Y",IF(AND('Prediction Log'!$E768&gt;0, 'Prediction Log'!$P768&gt;'Prediction Log'!$E768), "Y", IF(AND('Prediction Log'!$E768&lt;0, 'Prediction Log'!$P768&lt;'Prediction Log'!$E768), "Y", IF('Prediction Log'!$P768='Prediction Log'!$E768, "PUSH", "N")))))</f>
        <v/>
      </c>
      <c r="AA768" s="54" t="str">
        <f>IF(ISBLANK('Prediction Log'!$M768), "",IF(AND('Prediction Log'!$X768="Y", 'Prediction Log'!$Z768="Y"), "Y", "N"))</f>
        <v/>
      </c>
      <c r="AB768" s="53" t="str">
        <f>IF(ISBLANK('Prediction Log'!$M768), "",IF('Prediction Log'!$D768&gt;0, 'Prediction Log'!$P768-'Prediction Log'!$D768, IF('Prediction Log'!$D768&lt;0, -'Prediction Log'!$P768+'Prediction Log'!$D768, "NA")))</f>
        <v/>
      </c>
      <c r="AC768" s="53" t="str">
        <f>IF(ISBLANK('Prediction Log'!$M768), "",ABS('Prediction Log'!$AB768))</f>
        <v/>
      </c>
      <c r="AD768" s="54" t="str">
        <f>IF(ISBLANK('Prediction Log'!$M768), "",IF('Prediction Log'!$E768&gt;0, 'Prediction Log'!$P768-'Prediction Log'!$E768, IF('Prediction Log'!$E768&lt;0, -'Prediction Log'!$P768+'Prediction Log'!$E768, "NA")))</f>
        <v/>
      </c>
      <c r="AE768" s="54" t="str">
        <f>IF(ISBLANK('Prediction Log'!$M768), "",ABS('Prediction Log'!$AD768))</f>
        <v/>
      </c>
    </row>
    <row r="769" spans="1:31" x14ac:dyDescent="0.45">
      <c r="A769" t="str">
        <f>IF(ISBLANK(Games!$B769), "",Games!A769)</f>
        <v/>
      </c>
      <c r="B769" t="str">
        <f>IF(ISBLANK(Games!$B769), "",Games!B769)</f>
        <v/>
      </c>
      <c r="C769" t="str">
        <f>IF(ISBLANK(Games!$B769), "",Games!C769)</f>
        <v/>
      </c>
      <c r="D769" t="str">
        <f>IF(ISBLANK(Games!$B769), "",Games!D769)</f>
        <v/>
      </c>
      <c r="E769" t="str">
        <f>IF(ISBLANK(Games!$B769), "",Games!E769)</f>
        <v/>
      </c>
      <c r="F769" s="30">
        <f>'Calc - Win Probability'!N769</f>
        <v>0</v>
      </c>
      <c r="G769" s="28">
        <f>Games!H769</f>
        <v>0</v>
      </c>
      <c r="H769" s="64" t="str">
        <f>IF(ISBLANK(Games!B769), "", IF('Prediction Log'!$D769&lt;0, 'Prediction Log'!$B769, 'Prediction Log'!$C769))</f>
        <v/>
      </c>
      <c r="I769" s="60" t="str">
        <f>IF(ISBLANK(Games!$B769), "",Games!F769)</f>
        <v/>
      </c>
      <c r="J769" s="60" t="str">
        <f>IF('Prediction Log'!$F769&gt;0.5, 'Prediction Log'!$B769, IF('Prediction Log'!$F769&lt;0.5, 'Prediction Log'!$C769, "PICK"))</f>
        <v/>
      </c>
      <c r="K769" s="62" t="str">
        <f>IF(ISBLANK(Games!B769), "",IF('Prediction Log'!$J769='Prediction Log'!$B769, 'Prediction Log'!$F769, 1-'Prediction Log'!$F769))</f>
        <v/>
      </c>
      <c r="L769" s="28" t="str">
        <f>IF(ISBLANK(Games!$B769), "",Games!I769)</f>
        <v/>
      </c>
      <c r="P769" s="48" t="str">
        <f>IF(ISBLANK('Prediction Log'!$N769), "",'Prediction Log'!$O769-'Prediction Log'!$N769)</f>
        <v/>
      </c>
      <c r="Q769" s="55" t="str">
        <f>IF(ISBLANK('Prediction Log'!$N769), "",IF('Prediction Log'!$M769&lt;&gt;'Prediction Log'!$H769, "Y", IF(AND('Prediction Log'!$M769='Prediction Log'!$H769, ABS((-1*'Prediction Log'!$P769))&gt;ABS('Prediction Log'!$D769)), "Y", IF('Prediction Log'!$D769='Prediction Log'!$P769, "PUSH", "N"))))</f>
        <v/>
      </c>
      <c r="R769" s="56" t="str">
        <f>IF(ISBLANK('Prediction Log'!$M769), "",IF('Prediction Log'!$P769&lt;'Prediction Log'!$D769, "Y", IF('Prediction Log'!$P769='Prediction Log'!$D769, "PUSH", "N")))</f>
        <v/>
      </c>
      <c r="S769" s="56" t="str">
        <f>IF(ISBLANK('Prediction Log'!$M769), "",IF('Prediction Log'!$P769&lt;'Prediction Log'!$E769, "Y", IF('Prediction Log'!$P769='Prediction Log'!$E769, "PUSH", "N")))</f>
        <v/>
      </c>
      <c r="T769" s="66" t="str">
        <f>IF(ISBLANK('Prediction Log'!$M769), "",IF('Prediction Log'!$J769='Prediction Log'!$M769, "Y", "N"))</f>
        <v/>
      </c>
      <c r="U769" s="57" t="str">
        <f>IF(ISBLANK('Prediction Log'!$M769),"",IF('Prediction Log'!$M769='Prediction Log'!$H769, "Y", "N"))</f>
        <v/>
      </c>
      <c r="V769" s="52" t="str">
        <f>IF(ISBLANK('Prediction Log'!$M769), "",IF('Prediction Log'!$H769&lt;&gt;'Prediction Log'!$M769, "Y",IF(AND('Prediction Log'!$D769&gt;0, 'Prediction Log'!$P769&gt;'Prediction Log'!$D769), "Y", IF(AND('Prediction Log'!$D769&lt;0, 'Prediction Log'!$P769&lt;'Prediction Log'!$D769), "Y", IF('Prediction Log'!$P769='Prediction Log'!$D769, "PUSH", "N")))))</f>
        <v/>
      </c>
      <c r="W769" s="53" t="str">
        <f>IF(ISBLANK('Prediction Log'!$M769), "",IF(AND('Prediction Log'!$U769="Y", 'Prediction Log'!$V769="Y"), "Y", "N"))</f>
        <v/>
      </c>
      <c r="X769" s="54" t="str">
        <f>IF(ISBLANK('Prediction Log'!$M769),"",IF('Prediction Log'!$M769='Prediction Log'!$I769, "Y", "N"))</f>
        <v/>
      </c>
      <c r="Y769" s="54" t="str">
        <f>IF(ISBLANK('Prediction Log'!$M769), "", IF('Prediction Log'!$Z769="N", "N", "Y"))</f>
        <v/>
      </c>
      <c r="Z769" s="54" t="str">
        <f>IF(ISBLANK('Prediction Log'!$M769), "",IF('Prediction Log'!$I769&lt;&gt;'Prediction Log'!$M769, "Y",IF(AND('Prediction Log'!$E769&gt;0, 'Prediction Log'!$P769&gt;'Prediction Log'!$E769), "Y", IF(AND('Prediction Log'!$E769&lt;0, 'Prediction Log'!$P769&lt;'Prediction Log'!$E769), "Y", IF('Prediction Log'!$P769='Prediction Log'!$E769, "PUSH", "N")))))</f>
        <v/>
      </c>
      <c r="AA769" s="54" t="str">
        <f>IF(ISBLANK('Prediction Log'!$M769), "",IF(AND('Prediction Log'!$X769="Y", 'Prediction Log'!$Z769="Y"), "Y", "N"))</f>
        <v/>
      </c>
      <c r="AB769" s="53" t="str">
        <f>IF(ISBLANK('Prediction Log'!$M769), "",IF('Prediction Log'!$D769&gt;0, 'Prediction Log'!$P769-'Prediction Log'!$D769, IF('Prediction Log'!$D769&lt;0, -'Prediction Log'!$P769+'Prediction Log'!$D769, "NA")))</f>
        <v/>
      </c>
      <c r="AC769" s="53" t="str">
        <f>IF(ISBLANK('Prediction Log'!$M769), "",ABS('Prediction Log'!$AB769))</f>
        <v/>
      </c>
      <c r="AD769" s="54" t="str">
        <f>IF(ISBLANK('Prediction Log'!$M769), "",IF('Prediction Log'!$E769&gt;0, 'Prediction Log'!$P769-'Prediction Log'!$E769, IF('Prediction Log'!$E769&lt;0, -'Prediction Log'!$P769+'Prediction Log'!$E769, "NA")))</f>
        <v/>
      </c>
      <c r="AE769" s="54" t="str">
        <f>IF(ISBLANK('Prediction Log'!$M769), "",ABS('Prediction Log'!$AD769))</f>
        <v/>
      </c>
    </row>
    <row r="770" spans="1:31" x14ac:dyDescent="0.45">
      <c r="A770" t="str">
        <f>IF(ISBLANK(Games!$B770), "",Games!A770)</f>
        <v/>
      </c>
      <c r="B770" t="str">
        <f>IF(ISBLANK(Games!$B770), "",Games!B770)</f>
        <v/>
      </c>
      <c r="C770" t="str">
        <f>IF(ISBLANK(Games!$B770), "",Games!C770)</f>
        <v/>
      </c>
      <c r="D770" t="str">
        <f>IF(ISBLANK(Games!$B770), "",Games!D770)</f>
        <v/>
      </c>
      <c r="E770" t="str">
        <f>IF(ISBLANK(Games!$B770), "",Games!E770)</f>
        <v/>
      </c>
      <c r="F770" s="30">
        <f>'Calc - Win Probability'!N770</f>
        <v>0</v>
      </c>
      <c r="G770" s="28">
        <f>Games!H770</f>
        <v>0</v>
      </c>
      <c r="H770" s="64" t="str">
        <f>IF(ISBLANK(Games!B770), "", IF('Prediction Log'!$D770&lt;0, 'Prediction Log'!$B770, 'Prediction Log'!$C770))</f>
        <v/>
      </c>
      <c r="I770" s="60" t="str">
        <f>IF(ISBLANK(Games!$B770), "",Games!F770)</f>
        <v/>
      </c>
      <c r="J770" s="60" t="str">
        <f>IF('Prediction Log'!$F770&gt;0.5, 'Prediction Log'!$B770, IF('Prediction Log'!$F770&lt;0.5, 'Prediction Log'!$C770, "PICK"))</f>
        <v/>
      </c>
      <c r="K770" s="62" t="str">
        <f>IF(ISBLANK(Games!B770), "",IF('Prediction Log'!$J770='Prediction Log'!$B770, 'Prediction Log'!$F770, 1-'Prediction Log'!$F770))</f>
        <v/>
      </c>
      <c r="L770" s="28" t="str">
        <f>IF(ISBLANK(Games!$B770), "",Games!I770)</f>
        <v/>
      </c>
      <c r="P770" s="48" t="str">
        <f>IF(ISBLANK('Prediction Log'!$N770), "",'Prediction Log'!$O770-'Prediction Log'!$N770)</f>
        <v/>
      </c>
      <c r="Q770" s="55" t="str">
        <f>IF(ISBLANK('Prediction Log'!$N770), "",IF('Prediction Log'!$M770&lt;&gt;'Prediction Log'!$H770, "Y", IF(AND('Prediction Log'!$M770='Prediction Log'!$H770, ABS((-1*'Prediction Log'!$P770))&gt;ABS('Prediction Log'!$D770)), "Y", IF('Prediction Log'!$D770='Prediction Log'!$P770, "PUSH", "N"))))</f>
        <v/>
      </c>
      <c r="R770" s="56" t="str">
        <f>IF(ISBLANK('Prediction Log'!$M770), "",IF('Prediction Log'!$P770&lt;'Prediction Log'!$D770, "Y", IF('Prediction Log'!$P770='Prediction Log'!$D770, "PUSH", "N")))</f>
        <v/>
      </c>
      <c r="S770" s="56" t="str">
        <f>IF(ISBLANK('Prediction Log'!$M770), "",IF('Prediction Log'!$P770&lt;'Prediction Log'!$E770, "Y", IF('Prediction Log'!$P770='Prediction Log'!$E770, "PUSH", "N")))</f>
        <v/>
      </c>
      <c r="T770" s="66" t="str">
        <f>IF(ISBLANK('Prediction Log'!$M770), "",IF('Prediction Log'!$J770='Prediction Log'!$M770, "Y", "N"))</f>
        <v/>
      </c>
      <c r="U770" s="57" t="str">
        <f>IF(ISBLANK('Prediction Log'!$M770),"",IF('Prediction Log'!$M770='Prediction Log'!$H770, "Y", "N"))</f>
        <v/>
      </c>
      <c r="V770" s="52" t="str">
        <f>IF(ISBLANK('Prediction Log'!$M770), "",IF('Prediction Log'!$H770&lt;&gt;'Prediction Log'!$M770, "Y",IF(AND('Prediction Log'!$D770&gt;0, 'Prediction Log'!$P770&gt;'Prediction Log'!$D770), "Y", IF(AND('Prediction Log'!$D770&lt;0, 'Prediction Log'!$P770&lt;'Prediction Log'!$D770), "Y", IF('Prediction Log'!$P770='Prediction Log'!$D770, "PUSH", "N")))))</f>
        <v/>
      </c>
      <c r="W770" s="53" t="str">
        <f>IF(ISBLANK('Prediction Log'!$M770), "",IF(AND('Prediction Log'!$U770="Y", 'Prediction Log'!$V770="Y"), "Y", "N"))</f>
        <v/>
      </c>
      <c r="X770" s="54" t="str">
        <f>IF(ISBLANK('Prediction Log'!$M770),"",IF('Prediction Log'!$M770='Prediction Log'!$I770, "Y", "N"))</f>
        <v/>
      </c>
      <c r="Y770" s="54" t="str">
        <f>IF(ISBLANK('Prediction Log'!$M770), "", IF('Prediction Log'!$Z770="N", "N", "Y"))</f>
        <v/>
      </c>
      <c r="Z770" s="54" t="str">
        <f>IF(ISBLANK('Prediction Log'!$M770), "",IF('Prediction Log'!$I770&lt;&gt;'Prediction Log'!$M770, "Y",IF(AND('Prediction Log'!$E770&gt;0, 'Prediction Log'!$P770&gt;'Prediction Log'!$E770), "Y", IF(AND('Prediction Log'!$E770&lt;0, 'Prediction Log'!$P770&lt;'Prediction Log'!$E770), "Y", IF('Prediction Log'!$P770='Prediction Log'!$E770, "PUSH", "N")))))</f>
        <v/>
      </c>
      <c r="AA770" s="54" t="str">
        <f>IF(ISBLANK('Prediction Log'!$M770), "",IF(AND('Prediction Log'!$X770="Y", 'Prediction Log'!$Z770="Y"), "Y", "N"))</f>
        <v/>
      </c>
      <c r="AB770" s="53" t="str">
        <f>IF(ISBLANK('Prediction Log'!$M770), "",IF('Prediction Log'!$D770&gt;0, 'Prediction Log'!$P770-'Prediction Log'!$D770, IF('Prediction Log'!$D770&lt;0, -'Prediction Log'!$P770+'Prediction Log'!$D770, "NA")))</f>
        <v/>
      </c>
      <c r="AC770" s="53" t="str">
        <f>IF(ISBLANK('Prediction Log'!$M770), "",ABS('Prediction Log'!$AB770))</f>
        <v/>
      </c>
      <c r="AD770" s="54" t="str">
        <f>IF(ISBLANK('Prediction Log'!$M770), "",IF('Prediction Log'!$E770&gt;0, 'Prediction Log'!$P770-'Prediction Log'!$E770, IF('Prediction Log'!$E770&lt;0, -'Prediction Log'!$P770+'Prediction Log'!$E770, "NA")))</f>
        <v/>
      </c>
      <c r="AE770" s="54" t="str">
        <f>IF(ISBLANK('Prediction Log'!$M770), "",ABS('Prediction Log'!$AD770))</f>
        <v/>
      </c>
    </row>
    <row r="771" spans="1:31" x14ac:dyDescent="0.45">
      <c r="A771" t="str">
        <f>IF(ISBLANK(Games!$B771), "",Games!A771)</f>
        <v/>
      </c>
      <c r="B771" t="str">
        <f>IF(ISBLANK(Games!$B771), "",Games!B771)</f>
        <v/>
      </c>
      <c r="C771" t="str">
        <f>IF(ISBLANK(Games!$B771), "",Games!C771)</f>
        <v/>
      </c>
      <c r="D771" t="str">
        <f>IF(ISBLANK(Games!$B771), "",Games!D771)</f>
        <v/>
      </c>
      <c r="E771" t="str">
        <f>IF(ISBLANK(Games!$B771), "",Games!E771)</f>
        <v/>
      </c>
      <c r="F771" s="30">
        <f>'Calc - Win Probability'!N771</f>
        <v>0</v>
      </c>
      <c r="G771" s="28">
        <f>Games!H771</f>
        <v>0</v>
      </c>
      <c r="H771" s="64" t="str">
        <f>IF(ISBLANK(Games!B771), "", IF('Prediction Log'!$D771&lt;0, 'Prediction Log'!$B771, 'Prediction Log'!$C771))</f>
        <v/>
      </c>
      <c r="I771" s="60" t="str">
        <f>IF(ISBLANK(Games!$B771), "",Games!F771)</f>
        <v/>
      </c>
      <c r="J771" s="60" t="str">
        <f>IF('Prediction Log'!$F771&gt;0.5, 'Prediction Log'!$B771, IF('Prediction Log'!$F771&lt;0.5, 'Prediction Log'!$C771, "PICK"))</f>
        <v/>
      </c>
      <c r="K771" s="62" t="str">
        <f>IF(ISBLANK(Games!B771), "",IF('Prediction Log'!$J771='Prediction Log'!$B771, 'Prediction Log'!$F771, 1-'Prediction Log'!$F771))</f>
        <v/>
      </c>
      <c r="L771" s="28" t="str">
        <f>IF(ISBLANK(Games!$B771), "",Games!I771)</f>
        <v/>
      </c>
      <c r="P771" s="48" t="str">
        <f>IF(ISBLANK('Prediction Log'!$N771), "",'Prediction Log'!$O771-'Prediction Log'!$N771)</f>
        <v/>
      </c>
      <c r="Q771" s="55" t="str">
        <f>IF(ISBLANK('Prediction Log'!$N771), "",IF('Prediction Log'!$M771&lt;&gt;'Prediction Log'!$H771, "Y", IF(AND('Prediction Log'!$M771='Prediction Log'!$H771, ABS((-1*'Prediction Log'!$P771))&gt;ABS('Prediction Log'!$D771)), "Y", IF('Prediction Log'!$D771='Prediction Log'!$P771, "PUSH", "N"))))</f>
        <v/>
      </c>
      <c r="R771" s="56" t="str">
        <f>IF(ISBLANK('Prediction Log'!$M771), "",IF('Prediction Log'!$P771&lt;'Prediction Log'!$D771, "Y", IF('Prediction Log'!$P771='Prediction Log'!$D771, "PUSH", "N")))</f>
        <v/>
      </c>
      <c r="S771" s="56" t="str">
        <f>IF(ISBLANK('Prediction Log'!$M771), "",IF('Prediction Log'!$P771&lt;'Prediction Log'!$E771, "Y", IF('Prediction Log'!$P771='Prediction Log'!$E771, "PUSH", "N")))</f>
        <v/>
      </c>
      <c r="T771" s="66" t="str">
        <f>IF(ISBLANK('Prediction Log'!$M771), "",IF('Prediction Log'!$J771='Prediction Log'!$M771, "Y", "N"))</f>
        <v/>
      </c>
      <c r="U771" s="57" t="str">
        <f>IF(ISBLANK('Prediction Log'!$M771),"",IF('Prediction Log'!$M771='Prediction Log'!$H771, "Y", "N"))</f>
        <v/>
      </c>
      <c r="V771" s="52" t="str">
        <f>IF(ISBLANK('Prediction Log'!$M771), "",IF('Prediction Log'!$H771&lt;&gt;'Prediction Log'!$M771, "Y",IF(AND('Prediction Log'!$D771&gt;0, 'Prediction Log'!$P771&gt;'Prediction Log'!$D771), "Y", IF(AND('Prediction Log'!$D771&lt;0, 'Prediction Log'!$P771&lt;'Prediction Log'!$D771), "Y", IF('Prediction Log'!$P771='Prediction Log'!$D771, "PUSH", "N")))))</f>
        <v/>
      </c>
      <c r="W771" s="53" t="str">
        <f>IF(ISBLANK('Prediction Log'!$M771), "",IF(AND('Prediction Log'!$U771="Y", 'Prediction Log'!$V771="Y"), "Y", "N"))</f>
        <v/>
      </c>
      <c r="X771" s="54" t="str">
        <f>IF(ISBLANK('Prediction Log'!$M771),"",IF('Prediction Log'!$M771='Prediction Log'!$I771, "Y", "N"))</f>
        <v/>
      </c>
      <c r="Y771" s="54" t="str">
        <f>IF(ISBLANK('Prediction Log'!$M771), "", IF('Prediction Log'!$Z771="N", "N", "Y"))</f>
        <v/>
      </c>
      <c r="Z771" s="54" t="str">
        <f>IF(ISBLANK('Prediction Log'!$M771), "",IF('Prediction Log'!$I771&lt;&gt;'Prediction Log'!$M771, "Y",IF(AND('Prediction Log'!$E771&gt;0, 'Prediction Log'!$P771&gt;'Prediction Log'!$E771), "Y", IF(AND('Prediction Log'!$E771&lt;0, 'Prediction Log'!$P771&lt;'Prediction Log'!$E771), "Y", IF('Prediction Log'!$P771='Prediction Log'!$E771, "PUSH", "N")))))</f>
        <v/>
      </c>
      <c r="AA771" s="54" t="str">
        <f>IF(ISBLANK('Prediction Log'!$M771), "",IF(AND('Prediction Log'!$X771="Y", 'Prediction Log'!$Z771="Y"), "Y", "N"))</f>
        <v/>
      </c>
      <c r="AB771" s="53" t="str">
        <f>IF(ISBLANK('Prediction Log'!$M771), "",IF('Prediction Log'!$D771&gt;0, 'Prediction Log'!$P771-'Prediction Log'!$D771, IF('Prediction Log'!$D771&lt;0, -'Prediction Log'!$P771+'Prediction Log'!$D771, "NA")))</f>
        <v/>
      </c>
      <c r="AC771" s="53" t="str">
        <f>IF(ISBLANK('Prediction Log'!$M771), "",ABS('Prediction Log'!$AB771))</f>
        <v/>
      </c>
      <c r="AD771" s="54" t="str">
        <f>IF(ISBLANK('Prediction Log'!$M771), "",IF('Prediction Log'!$E771&gt;0, 'Prediction Log'!$P771-'Prediction Log'!$E771, IF('Prediction Log'!$E771&lt;0, -'Prediction Log'!$P771+'Prediction Log'!$E771, "NA")))</f>
        <v/>
      </c>
      <c r="AE771" s="54" t="str">
        <f>IF(ISBLANK('Prediction Log'!$M771), "",ABS('Prediction Log'!$AD771))</f>
        <v/>
      </c>
    </row>
    <row r="772" spans="1:31" x14ac:dyDescent="0.45">
      <c r="A772" t="str">
        <f>IF(ISBLANK(Games!$B772), "",Games!A772)</f>
        <v/>
      </c>
      <c r="B772" t="str">
        <f>IF(ISBLANK(Games!$B772), "",Games!B772)</f>
        <v/>
      </c>
      <c r="C772" t="str">
        <f>IF(ISBLANK(Games!$B772), "",Games!C772)</f>
        <v/>
      </c>
      <c r="D772" t="str">
        <f>IF(ISBLANK(Games!$B772), "",Games!D772)</f>
        <v/>
      </c>
      <c r="E772" t="str">
        <f>IF(ISBLANK(Games!$B772), "",Games!E772)</f>
        <v/>
      </c>
      <c r="F772" s="30">
        <f>'Calc - Win Probability'!N772</f>
        <v>0</v>
      </c>
      <c r="G772" s="28">
        <f>Games!H772</f>
        <v>0</v>
      </c>
      <c r="H772" s="64" t="str">
        <f>IF(ISBLANK(Games!B772), "", IF('Prediction Log'!$D772&lt;0, 'Prediction Log'!$B772, 'Prediction Log'!$C772))</f>
        <v/>
      </c>
      <c r="I772" s="60" t="str">
        <f>IF(ISBLANK(Games!$B772), "",Games!F772)</f>
        <v/>
      </c>
      <c r="J772" s="60" t="str">
        <f>IF('Prediction Log'!$F772&gt;0.5, 'Prediction Log'!$B772, IF('Prediction Log'!$F772&lt;0.5, 'Prediction Log'!$C772, "PICK"))</f>
        <v/>
      </c>
      <c r="K772" s="62" t="str">
        <f>IF(ISBLANK(Games!B772), "",IF('Prediction Log'!$J772='Prediction Log'!$B772, 'Prediction Log'!$F772, 1-'Prediction Log'!$F772))</f>
        <v/>
      </c>
      <c r="L772" s="28" t="str">
        <f>IF(ISBLANK(Games!$B772), "",Games!I772)</f>
        <v/>
      </c>
      <c r="P772" s="48" t="str">
        <f>IF(ISBLANK('Prediction Log'!$N772), "",'Prediction Log'!$O772-'Prediction Log'!$N772)</f>
        <v/>
      </c>
      <c r="Q772" s="55" t="str">
        <f>IF(ISBLANK('Prediction Log'!$N772), "",IF('Prediction Log'!$M772&lt;&gt;'Prediction Log'!$H772, "Y", IF(AND('Prediction Log'!$M772='Prediction Log'!$H772, ABS((-1*'Prediction Log'!$P772))&gt;ABS('Prediction Log'!$D772)), "Y", IF('Prediction Log'!$D772='Prediction Log'!$P772, "PUSH", "N"))))</f>
        <v/>
      </c>
      <c r="R772" s="56" t="str">
        <f>IF(ISBLANK('Prediction Log'!$M772), "",IF('Prediction Log'!$P772&lt;'Prediction Log'!$D772, "Y", IF('Prediction Log'!$P772='Prediction Log'!$D772, "PUSH", "N")))</f>
        <v/>
      </c>
      <c r="S772" s="56" t="str">
        <f>IF(ISBLANK('Prediction Log'!$M772), "",IF('Prediction Log'!$P772&lt;'Prediction Log'!$E772, "Y", IF('Prediction Log'!$P772='Prediction Log'!$E772, "PUSH", "N")))</f>
        <v/>
      </c>
      <c r="T772" s="66" t="str">
        <f>IF(ISBLANK('Prediction Log'!$M772), "",IF('Prediction Log'!$J772='Prediction Log'!$M772, "Y", "N"))</f>
        <v/>
      </c>
      <c r="U772" s="57" t="str">
        <f>IF(ISBLANK('Prediction Log'!$M772),"",IF('Prediction Log'!$M772='Prediction Log'!$H772, "Y", "N"))</f>
        <v/>
      </c>
      <c r="V772" s="52" t="str">
        <f>IF(ISBLANK('Prediction Log'!$M772), "",IF('Prediction Log'!$H772&lt;&gt;'Prediction Log'!$M772, "Y",IF(AND('Prediction Log'!$D772&gt;0, 'Prediction Log'!$P772&gt;'Prediction Log'!$D772), "Y", IF(AND('Prediction Log'!$D772&lt;0, 'Prediction Log'!$P772&lt;'Prediction Log'!$D772), "Y", IF('Prediction Log'!$P772='Prediction Log'!$D772, "PUSH", "N")))))</f>
        <v/>
      </c>
      <c r="W772" s="53" t="str">
        <f>IF(ISBLANK('Prediction Log'!$M772), "",IF(AND('Prediction Log'!$U772="Y", 'Prediction Log'!$V772="Y"), "Y", "N"))</f>
        <v/>
      </c>
      <c r="X772" s="54" t="str">
        <f>IF(ISBLANK('Prediction Log'!$M772),"",IF('Prediction Log'!$M772='Prediction Log'!$I772, "Y", "N"))</f>
        <v/>
      </c>
      <c r="Y772" s="54" t="str">
        <f>IF(ISBLANK('Prediction Log'!$M772), "", IF('Prediction Log'!$Z772="N", "N", "Y"))</f>
        <v/>
      </c>
      <c r="Z772" s="54" t="str">
        <f>IF(ISBLANK('Prediction Log'!$M772), "",IF('Prediction Log'!$I772&lt;&gt;'Prediction Log'!$M772, "Y",IF(AND('Prediction Log'!$E772&gt;0, 'Prediction Log'!$P772&gt;'Prediction Log'!$E772), "Y", IF(AND('Prediction Log'!$E772&lt;0, 'Prediction Log'!$P772&lt;'Prediction Log'!$E772), "Y", IF('Prediction Log'!$P772='Prediction Log'!$E772, "PUSH", "N")))))</f>
        <v/>
      </c>
      <c r="AA772" s="54" t="str">
        <f>IF(ISBLANK('Prediction Log'!$M772), "",IF(AND('Prediction Log'!$X772="Y", 'Prediction Log'!$Z772="Y"), "Y", "N"))</f>
        <v/>
      </c>
      <c r="AB772" s="53" t="str">
        <f>IF(ISBLANK('Prediction Log'!$M772), "",IF('Prediction Log'!$D772&gt;0, 'Prediction Log'!$P772-'Prediction Log'!$D772, IF('Prediction Log'!$D772&lt;0, -'Prediction Log'!$P772+'Prediction Log'!$D772, "NA")))</f>
        <v/>
      </c>
      <c r="AC772" s="53" t="str">
        <f>IF(ISBLANK('Prediction Log'!$M772), "",ABS('Prediction Log'!$AB772))</f>
        <v/>
      </c>
      <c r="AD772" s="54" t="str">
        <f>IF(ISBLANK('Prediction Log'!$M772), "",IF('Prediction Log'!$E772&gt;0, 'Prediction Log'!$P772-'Prediction Log'!$E772, IF('Prediction Log'!$E772&lt;0, -'Prediction Log'!$P772+'Prediction Log'!$E772, "NA")))</f>
        <v/>
      </c>
      <c r="AE772" s="54" t="str">
        <f>IF(ISBLANK('Prediction Log'!$M772), "",ABS('Prediction Log'!$AD772))</f>
        <v/>
      </c>
    </row>
    <row r="773" spans="1:31" x14ac:dyDescent="0.45">
      <c r="A773" t="str">
        <f>IF(ISBLANK(Games!$B773), "",Games!A773)</f>
        <v/>
      </c>
      <c r="B773" t="str">
        <f>IF(ISBLANK(Games!$B773), "",Games!B773)</f>
        <v/>
      </c>
      <c r="C773" t="str">
        <f>IF(ISBLANK(Games!$B773), "",Games!C773)</f>
        <v/>
      </c>
      <c r="D773" t="str">
        <f>IF(ISBLANK(Games!$B773), "",Games!D773)</f>
        <v/>
      </c>
      <c r="E773" t="str">
        <f>IF(ISBLANK(Games!$B773), "",Games!E773)</f>
        <v/>
      </c>
      <c r="F773" s="30">
        <f>'Calc - Win Probability'!N773</f>
        <v>0</v>
      </c>
      <c r="G773" s="28">
        <f>Games!H773</f>
        <v>0</v>
      </c>
      <c r="H773" s="64" t="str">
        <f>IF(ISBLANK(Games!B773), "", IF('Prediction Log'!$D773&lt;0, 'Prediction Log'!$B773, 'Prediction Log'!$C773))</f>
        <v/>
      </c>
      <c r="I773" s="60" t="str">
        <f>IF(ISBLANK(Games!$B773), "",Games!F773)</f>
        <v/>
      </c>
      <c r="J773" s="60" t="str">
        <f>IF('Prediction Log'!$F773&gt;0.5, 'Prediction Log'!$B773, IF('Prediction Log'!$F773&lt;0.5, 'Prediction Log'!$C773, "PICK"))</f>
        <v/>
      </c>
      <c r="K773" s="62" t="str">
        <f>IF(ISBLANK(Games!B773), "",IF('Prediction Log'!$J773='Prediction Log'!$B773, 'Prediction Log'!$F773, 1-'Prediction Log'!$F773))</f>
        <v/>
      </c>
      <c r="L773" s="28" t="str">
        <f>IF(ISBLANK(Games!$B773), "",Games!I773)</f>
        <v/>
      </c>
      <c r="P773" s="48" t="str">
        <f>IF(ISBLANK('Prediction Log'!$N773), "",'Prediction Log'!$O773-'Prediction Log'!$N773)</f>
        <v/>
      </c>
      <c r="Q773" s="55" t="str">
        <f>IF(ISBLANK('Prediction Log'!$N773), "",IF('Prediction Log'!$M773&lt;&gt;'Prediction Log'!$H773, "Y", IF(AND('Prediction Log'!$M773='Prediction Log'!$H773, ABS((-1*'Prediction Log'!$P773))&gt;ABS('Prediction Log'!$D773)), "Y", IF('Prediction Log'!$D773='Prediction Log'!$P773, "PUSH", "N"))))</f>
        <v/>
      </c>
      <c r="R773" s="56" t="str">
        <f>IF(ISBLANK('Prediction Log'!$M773), "",IF('Prediction Log'!$P773&lt;'Prediction Log'!$D773, "Y", IF('Prediction Log'!$P773='Prediction Log'!$D773, "PUSH", "N")))</f>
        <v/>
      </c>
      <c r="S773" s="56" t="str">
        <f>IF(ISBLANK('Prediction Log'!$M773), "",IF('Prediction Log'!$P773&lt;'Prediction Log'!$E773, "Y", IF('Prediction Log'!$P773='Prediction Log'!$E773, "PUSH", "N")))</f>
        <v/>
      </c>
      <c r="T773" s="66" t="str">
        <f>IF(ISBLANK('Prediction Log'!$M773), "",IF('Prediction Log'!$J773='Prediction Log'!$M773, "Y", "N"))</f>
        <v/>
      </c>
      <c r="U773" s="57" t="str">
        <f>IF(ISBLANK('Prediction Log'!$M773),"",IF('Prediction Log'!$M773='Prediction Log'!$H773, "Y", "N"))</f>
        <v/>
      </c>
      <c r="V773" s="52" t="str">
        <f>IF(ISBLANK('Prediction Log'!$M773), "",IF('Prediction Log'!$H773&lt;&gt;'Prediction Log'!$M773, "Y",IF(AND('Prediction Log'!$D773&gt;0, 'Prediction Log'!$P773&gt;'Prediction Log'!$D773), "Y", IF(AND('Prediction Log'!$D773&lt;0, 'Prediction Log'!$P773&lt;'Prediction Log'!$D773), "Y", IF('Prediction Log'!$P773='Prediction Log'!$D773, "PUSH", "N")))))</f>
        <v/>
      </c>
      <c r="W773" s="53" t="str">
        <f>IF(ISBLANK('Prediction Log'!$M773), "",IF(AND('Prediction Log'!$U773="Y", 'Prediction Log'!$V773="Y"), "Y", "N"))</f>
        <v/>
      </c>
      <c r="X773" s="54" t="str">
        <f>IF(ISBLANK('Prediction Log'!$M773),"",IF('Prediction Log'!$M773='Prediction Log'!$I773, "Y", "N"))</f>
        <v/>
      </c>
      <c r="Y773" s="54" t="str">
        <f>IF(ISBLANK('Prediction Log'!$M773), "", IF('Prediction Log'!$Z773="N", "N", "Y"))</f>
        <v/>
      </c>
      <c r="Z773" s="54" t="str">
        <f>IF(ISBLANK('Prediction Log'!$M773), "",IF('Prediction Log'!$I773&lt;&gt;'Prediction Log'!$M773, "Y",IF(AND('Prediction Log'!$E773&gt;0, 'Prediction Log'!$P773&gt;'Prediction Log'!$E773), "Y", IF(AND('Prediction Log'!$E773&lt;0, 'Prediction Log'!$P773&lt;'Prediction Log'!$E773), "Y", IF('Prediction Log'!$P773='Prediction Log'!$E773, "PUSH", "N")))))</f>
        <v/>
      </c>
      <c r="AA773" s="54" t="str">
        <f>IF(ISBLANK('Prediction Log'!$M773), "",IF(AND('Prediction Log'!$X773="Y", 'Prediction Log'!$Z773="Y"), "Y", "N"))</f>
        <v/>
      </c>
      <c r="AB773" s="53" t="str">
        <f>IF(ISBLANK('Prediction Log'!$M773), "",IF('Prediction Log'!$D773&gt;0, 'Prediction Log'!$P773-'Prediction Log'!$D773, IF('Prediction Log'!$D773&lt;0, -'Prediction Log'!$P773+'Prediction Log'!$D773, "NA")))</f>
        <v/>
      </c>
      <c r="AC773" s="53" t="str">
        <f>IF(ISBLANK('Prediction Log'!$M773), "",ABS('Prediction Log'!$AB773))</f>
        <v/>
      </c>
      <c r="AD773" s="54" t="str">
        <f>IF(ISBLANK('Prediction Log'!$M773), "",IF('Prediction Log'!$E773&gt;0, 'Prediction Log'!$P773-'Prediction Log'!$E773, IF('Prediction Log'!$E773&lt;0, -'Prediction Log'!$P773+'Prediction Log'!$E773, "NA")))</f>
        <v/>
      </c>
      <c r="AE773" s="54" t="str">
        <f>IF(ISBLANK('Prediction Log'!$M773), "",ABS('Prediction Log'!$AD773))</f>
        <v/>
      </c>
    </row>
    <row r="774" spans="1:31" x14ac:dyDescent="0.45">
      <c r="A774" t="str">
        <f>IF(ISBLANK(Games!$B774), "",Games!A774)</f>
        <v/>
      </c>
      <c r="B774" t="str">
        <f>IF(ISBLANK(Games!$B774), "",Games!B774)</f>
        <v/>
      </c>
      <c r="C774" t="str">
        <f>IF(ISBLANK(Games!$B774), "",Games!C774)</f>
        <v/>
      </c>
      <c r="D774" t="str">
        <f>IF(ISBLANK(Games!$B774), "",Games!D774)</f>
        <v/>
      </c>
      <c r="E774" t="str">
        <f>IF(ISBLANK(Games!$B774), "",Games!E774)</f>
        <v/>
      </c>
      <c r="F774" s="30">
        <f>'Calc - Win Probability'!N774</f>
        <v>0</v>
      </c>
      <c r="G774" s="28">
        <f>Games!H774</f>
        <v>0</v>
      </c>
      <c r="H774" s="64" t="str">
        <f>IF(ISBLANK(Games!B774), "", IF('Prediction Log'!$D774&lt;0, 'Prediction Log'!$B774, 'Prediction Log'!$C774))</f>
        <v/>
      </c>
      <c r="I774" s="60" t="str">
        <f>IF(ISBLANK(Games!$B774), "",Games!F774)</f>
        <v/>
      </c>
      <c r="J774" s="60" t="str">
        <f>IF('Prediction Log'!$F774&gt;0.5, 'Prediction Log'!$B774, IF('Prediction Log'!$F774&lt;0.5, 'Prediction Log'!$C774, "PICK"))</f>
        <v/>
      </c>
      <c r="K774" s="62" t="str">
        <f>IF(ISBLANK(Games!B774), "",IF('Prediction Log'!$J774='Prediction Log'!$B774, 'Prediction Log'!$F774, 1-'Prediction Log'!$F774))</f>
        <v/>
      </c>
      <c r="L774" s="28" t="str">
        <f>IF(ISBLANK(Games!$B774), "",Games!I774)</f>
        <v/>
      </c>
      <c r="P774" s="48" t="str">
        <f>IF(ISBLANK('Prediction Log'!$N774), "",'Prediction Log'!$O774-'Prediction Log'!$N774)</f>
        <v/>
      </c>
      <c r="Q774" s="55" t="str">
        <f>IF(ISBLANK('Prediction Log'!$N774), "",IF('Prediction Log'!$M774&lt;&gt;'Prediction Log'!$H774, "Y", IF(AND('Prediction Log'!$M774='Prediction Log'!$H774, ABS((-1*'Prediction Log'!$P774))&gt;ABS('Prediction Log'!$D774)), "Y", IF('Prediction Log'!$D774='Prediction Log'!$P774, "PUSH", "N"))))</f>
        <v/>
      </c>
      <c r="R774" s="56" t="str">
        <f>IF(ISBLANK('Prediction Log'!$M774), "",IF('Prediction Log'!$P774&lt;'Prediction Log'!$D774, "Y", IF('Prediction Log'!$P774='Prediction Log'!$D774, "PUSH", "N")))</f>
        <v/>
      </c>
      <c r="S774" s="56" t="str">
        <f>IF(ISBLANK('Prediction Log'!$M774), "",IF('Prediction Log'!$P774&lt;'Prediction Log'!$E774, "Y", IF('Prediction Log'!$P774='Prediction Log'!$E774, "PUSH", "N")))</f>
        <v/>
      </c>
      <c r="T774" s="66" t="str">
        <f>IF(ISBLANK('Prediction Log'!$M774), "",IF('Prediction Log'!$J774='Prediction Log'!$M774, "Y", "N"))</f>
        <v/>
      </c>
      <c r="U774" s="57" t="str">
        <f>IF(ISBLANK('Prediction Log'!$M774),"",IF('Prediction Log'!$M774='Prediction Log'!$H774, "Y", "N"))</f>
        <v/>
      </c>
      <c r="V774" s="52" t="str">
        <f>IF(ISBLANK('Prediction Log'!$M774), "",IF('Prediction Log'!$H774&lt;&gt;'Prediction Log'!$M774, "Y",IF(AND('Prediction Log'!$D774&gt;0, 'Prediction Log'!$P774&gt;'Prediction Log'!$D774), "Y", IF(AND('Prediction Log'!$D774&lt;0, 'Prediction Log'!$P774&lt;'Prediction Log'!$D774), "Y", IF('Prediction Log'!$P774='Prediction Log'!$D774, "PUSH", "N")))))</f>
        <v/>
      </c>
      <c r="W774" s="53" t="str">
        <f>IF(ISBLANK('Prediction Log'!$M774), "",IF(AND('Prediction Log'!$U774="Y", 'Prediction Log'!$V774="Y"), "Y", "N"))</f>
        <v/>
      </c>
      <c r="X774" s="54" t="str">
        <f>IF(ISBLANK('Prediction Log'!$M774),"",IF('Prediction Log'!$M774='Prediction Log'!$I774, "Y", "N"))</f>
        <v/>
      </c>
      <c r="Y774" s="54" t="str">
        <f>IF(ISBLANK('Prediction Log'!$M774), "", IF('Prediction Log'!$Z774="N", "N", "Y"))</f>
        <v/>
      </c>
      <c r="Z774" s="54" t="str">
        <f>IF(ISBLANK('Prediction Log'!$M774), "",IF('Prediction Log'!$I774&lt;&gt;'Prediction Log'!$M774, "Y",IF(AND('Prediction Log'!$E774&gt;0, 'Prediction Log'!$P774&gt;'Prediction Log'!$E774), "Y", IF(AND('Prediction Log'!$E774&lt;0, 'Prediction Log'!$P774&lt;'Prediction Log'!$E774), "Y", IF('Prediction Log'!$P774='Prediction Log'!$E774, "PUSH", "N")))))</f>
        <v/>
      </c>
      <c r="AA774" s="54" t="str">
        <f>IF(ISBLANK('Prediction Log'!$M774), "",IF(AND('Prediction Log'!$X774="Y", 'Prediction Log'!$Z774="Y"), "Y", "N"))</f>
        <v/>
      </c>
      <c r="AB774" s="53" t="str">
        <f>IF(ISBLANK('Prediction Log'!$M774), "",IF('Prediction Log'!$D774&gt;0, 'Prediction Log'!$P774-'Prediction Log'!$D774, IF('Prediction Log'!$D774&lt;0, -'Prediction Log'!$P774+'Prediction Log'!$D774, "NA")))</f>
        <v/>
      </c>
      <c r="AC774" s="53" t="str">
        <f>IF(ISBLANK('Prediction Log'!$M774), "",ABS('Prediction Log'!$AB774))</f>
        <v/>
      </c>
      <c r="AD774" s="54" t="str">
        <f>IF(ISBLANK('Prediction Log'!$M774), "",IF('Prediction Log'!$E774&gt;0, 'Prediction Log'!$P774-'Prediction Log'!$E774, IF('Prediction Log'!$E774&lt;0, -'Prediction Log'!$P774+'Prediction Log'!$E774, "NA")))</f>
        <v/>
      </c>
      <c r="AE774" s="54" t="str">
        <f>IF(ISBLANK('Prediction Log'!$M774), "",ABS('Prediction Log'!$AD774))</f>
        <v/>
      </c>
    </row>
    <row r="775" spans="1:31" x14ac:dyDescent="0.45">
      <c r="A775" t="str">
        <f>IF(ISBLANK(Games!$B775), "",Games!A775)</f>
        <v/>
      </c>
      <c r="B775" t="str">
        <f>IF(ISBLANK(Games!$B775), "",Games!B775)</f>
        <v/>
      </c>
      <c r="C775" t="str">
        <f>IF(ISBLANK(Games!$B775), "",Games!C775)</f>
        <v/>
      </c>
      <c r="D775" t="str">
        <f>IF(ISBLANK(Games!$B775), "",Games!D775)</f>
        <v/>
      </c>
      <c r="E775" t="str">
        <f>IF(ISBLANK(Games!$B775), "",Games!E775)</f>
        <v/>
      </c>
      <c r="F775" s="30">
        <f>'Calc - Win Probability'!N775</f>
        <v>0</v>
      </c>
      <c r="G775" s="28">
        <f>Games!H775</f>
        <v>0</v>
      </c>
      <c r="H775" s="64" t="str">
        <f>IF(ISBLANK(Games!B775), "", IF('Prediction Log'!$D775&lt;0, 'Prediction Log'!$B775, 'Prediction Log'!$C775))</f>
        <v/>
      </c>
      <c r="I775" s="60" t="str">
        <f>IF(ISBLANK(Games!$B775), "",Games!F775)</f>
        <v/>
      </c>
      <c r="J775" s="60" t="str">
        <f>IF('Prediction Log'!$F775&gt;0.5, 'Prediction Log'!$B775, IF('Prediction Log'!$F775&lt;0.5, 'Prediction Log'!$C775, "PICK"))</f>
        <v/>
      </c>
      <c r="K775" s="62" t="str">
        <f>IF(ISBLANK(Games!B775), "",IF('Prediction Log'!$J775='Prediction Log'!$B775, 'Prediction Log'!$F775, 1-'Prediction Log'!$F775))</f>
        <v/>
      </c>
      <c r="L775" s="28" t="str">
        <f>IF(ISBLANK(Games!$B775), "",Games!I775)</f>
        <v/>
      </c>
      <c r="P775" s="48" t="str">
        <f>IF(ISBLANK('Prediction Log'!$N775), "",'Prediction Log'!$O775-'Prediction Log'!$N775)</f>
        <v/>
      </c>
      <c r="Q775" s="55" t="str">
        <f>IF(ISBLANK('Prediction Log'!$N775), "",IF('Prediction Log'!$M775&lt;&gt;'Prediction Log'!$H775, "Y", IF(AND('Prediction Log'!$M775='Prediction Log'!$H775, ABS((-1*'Prediction Log'!$P775))&gt;ABS('Prediction Log'!$D775)), "Y", IF('Prediction Log'!$D775='Prediction Log'!$P775, "PUSH", "N"))))</f>
        <v/>
      </c>
      <c r="R775" s="56" t="str">
        <f>IF(ISBLANK('Prediction Log'!$M775), "",IF('Prediction Log'!$P775&lt;'Prediction Log'!$D775, "Y", IF('Prediction Log'!$P775='Prediction Log'!$D775, "PUSH", "N")))</f>
        <v/>
      </c>
      <c r="S775" s="56" t="str">
        <f>IF(ISBLANK('Prediction Log'!$M775), "",IF('Prediction Log'!$P775&lt;'Prediction Log'!$E775, "Y", IF('Prediction Log'!$P775='Prediction Log'!$E775, "PUSH", "N")))</f>
        <v/>
      </c>
      <c r="T775" s="66" t="str">
        <f>IF(ISBLANK('Prediction Log'!$M775), "",IF('Prediction Log'!$J775='Prediction Log'!$M775, "Y", "N"))</f>
        <v/>
      </c>
      <c r="U775" s="57" t="str">
        <f>IF(ISBLANK('Prediction Log'!$M775),"",IF('Prediction Log'!$M775='Prediction Log'!$H775, "Y", "N"))</f>
        <v/>
      </c>
      <c r="V775" s="52" t="str">
        <f>IF(ISBLANK('Prediction Log'!$M775), "",IF('Prediction Log'!$H775&lt;&gt;'Prediction Log'!$M775, "Y",IF(AND('Prediction Log'!$D775&gt;0, 'Prediction Log'!$P775&gt;'Prediction Log'!$D775), "Y", IF(AND('Prediction Log'!$D775&lt;0, 'Prediction Log'!$P775&lt;'Prediction Log'!$D775), "Y", IF('Prediction Log'!$P775='Prediction Log'!$D775, "PUSH", "N")))))</f>
        <v/>
      </c>
      <c r="W775" s="53" t="str">
        <f>IF(ISBLANK('Prediction Log'!$M775), "",IF(AND('Prediction Log'!$U775="Y", 'Prediction Log'!$V775="Y"), "Y", "N"))</f>
        <v/>
      </c>
      <c r="X775" s="54" t="str">
        <f>IF(ISBLANK('Prediction Log'!$M775),"",IF('Prediction Log'!$M775='Prediction Log'!$I775, "Y", "N"))</f>
        <v/>
      </c>
      <c r="Y775" s="54" t="str">
        <f>IF(ISBLANK('Prediction Log'!$M775), "", IF('Prediction Log'!$Z775="N", "N", "Y"))</f>
        <v/>
      </c>
      <c r="Z775" s="54" t="str">
        <f>IF(ISBLANK('Prediction Log'!$M775), "",IF('Prediction Log'!$I775&lt;&gt;'Prediction Log'!$M775, "Y",IF(AND('Prediction Log'!$E775&gt;0, 'Prediction Log'!$P775&gt;'Prediction Log'!$E775), "Y", IF(AND('Prediction Log'!$E775&lt;0, 'Prediction Log'!$P775&lt;'Prediction Log'!$E775), "Y", IF('Prediction Log'!$P775='Prediction Log'!$E775, "PUSH", "N")))))</f>
        <v/>
      </c>
      <c r="AA775" s="54" t="str">
        <f>IF(ISBLANK('Prediction Log'!$M775), "",IF(AND('Prediction Log'!$X775="Y", 'Prediction Log'!$Z775="Y"), "Y", "N"))</f>
        <v/>
      </c>
      <c r="AB775" s="53" t="str">
        <f>IF(ISBLANK('Prediction Log'!$M775), "",IF('Prediction Log'!$D775&gt;0, 'Prediction Log'!$P775-'Prediction Log'!$D775, IF('Prediction Log'!$D775&lt;0, -'Prediction Log'!$P775+'Prediction Log'!$D775, "NA")))</f>
        <v/>
      </c>
      <c r="AC775" s="53" t="str">
        <f>IF(ISBLANK('Prediction Log'!$M775), "",ABS('Prediction Log'!$AB775))</f>
        <v/>
      </c>
      <c r="AD775" s="54" t="str">
        <f>IF(ISBLANK('Prediction Log'!$M775), "",IF('Prediction Log'!$E775&gt;0, 'Prediction Log'!$P775-'Prediction Log'!$E775, IF('Prediction Log'!$E775&lt;0, -'Prediction Log'!$P775+'Prediction Log'!$E775, "NA")))</f>
        <v/>
      </c>
      <c r="AE775" s="54" t="str">
        <f>IF(ISBLANK('Prediction Log'!$M775), "",ABS('Prediction Log'!$AD775))</f>
        <v/>
      </c>
    </row>
    <row r="776" spans="1:31" x14ac:dyDescent="0.45">
      <c r="A776" t="str">
        <f>IF(ISBLANK(Games!$B776), "",Games!A776)</f>
        <v/>
      </c>
      <c r="B776" t="str">
        <f>IF(ISBLANK(Games!$B776), "",Games!B776)</f>
        <v/>
      </c>
      <c r="C776" t="str">
        <f>IF(ISBLANK(Games!$B776), "",Games!C776)</f>
        <v/>
      </c>
      <c r="D776" t="str">
        <f>IF(ISBLANK(Games!$B776), "",Games!D776)</f>
        <v/>
      </c>
      <c r="E776" t="str">
        <f>IF(ISBLANK(Games!$B776), "",Games!E776)</f>
        <v/>
      </c>
      <c r="F776" s="30">
        <f>'Calc - Win Probability'!N776</f>
        <v>0</v>
      </c>
      <c r="G776" s="28">
        <f>Games!H776</f>
        <v>0</v>
      </c>
      <c r="H776" s="64" t="str">
        <f>IF(ISBLANK(Games!B776), "", IF('Prediction Log'!$D776&lt;0, 'Prediction Log'!$B776, 'Prediction Log'!$C776))</f>
        <v/>
      </c>
      <c r="I776" s="60" t="str">
        <f>IF(ISBLANK(Games!$B776), "",Games!F776)</f>
        <v/>
      </c>
      <c r="J776" s="60" t="str">
        <f>IF('Prediction Log'!$F776&gt;0.5, 'Prediction Log'!$B776, IF('Prediction Log'!$F776&lt;0.5, 'Prediction Log'!$C776, "PICK"))</f>
        <v/>
      </c>
      <c r="K776" s="62" t="str">
        <f>IF(ISBLANK(Games!B776), "",IF('Prediction Log'!$J776='Prediction Log'!$B776, 'Prediction Log'!$F776, 1-'Prediction Log'!$F776))</f>
        <v/>
      </c>
      <c r="L776" s="28" t="str">
        <f>IF(ISBLANK(Games!$B776), "",Games!I776)</f>
        <v/>
      </c>
      <c r="P776" s="48" t="str">
        <f>IF(ISBLANK('Prediction Log'!$N776), "",'Prediction Log'!$O776-'Prediction Log'!$N776)</f>
        <v/>
      </c>
      <c r="Q776" s="55" t="str">
        <f>IF(ISBLANK('Prediction Log'!$N776), "",IF('Prediction Log'!$M776&lt;&gt;'Prediction Log'!$H776, "Y", IF(AND('Prediction Log'!$M776='Prediction Log'!$H776, ABS((-1*'Prediction Log'!$P776))&gt;ABS('Prediction Log'!$D776)), "Y", IF('Prediction Log'!$D776='Prediction Log'!$P776, "PUSH", "N"))))</f>
        <v/>
      </c>
      <c r="R776" s="56" t="str">
        <f>IF(ISBLANK('Prediction Log'!$M776), "",IF('Prediction Log'!$P776&lt;'Prediction Log'!$D776, "Y", IF('Prediction Log'!$P776='Prediction Log'!$D776, "PUSH", "N")))</f>
        <v/>
      </c>
      <c r="S776" s="56" t="str">
        <f>IF(ISBLANK('Prediction Log'!$M776), "",IF('Prediction Log'!$P776&lt;'Prediction Log'!$E776, "Y", IF('Prediction Log'!$P776='Prediction Log'!$E776, "PUSH", "N")))</f>
        <v/>
      </c>
      <c r="T776" s="66" t="str">
        <f>IF(ISBLANK('Prediction Log'!$M776), "",IF('Prediction Log'!$J776='Prediction Log'!$M776, "Y", "N"))</f>
        <v/>
      </c>
      <c r="U776" s="57" t="str">
        <f>IF(ISBLANK('Prediction Log'!$M776),"",IF('Prediction Log'!$M776='Prediction Log'!$H776, "Y", "N"))</f>
        <v/>
      </c>
      <c r="V776" s="52" t="str">
        <f>IF(ISBLANK('Prediction Log'!$M776), "",IF('Prediction Log'!$H776&lt;&gt;'Prediction Log'!$M776, "Y",IF(AND('Prediction Log'!$D776&gt;0, 'Prediction Log'!$P776&gt;'Prediction Log'!$D776), "Y", IF(AND('Prediction Log'!$D776&lt;0, 'Prediction Log'!$P776&lt;'Prediction Log'!$D776), "Y", IF('Prediction Log'!$P776='Prediction Log'!$D776, "PUSH", "N")))))</f>
        <v/>
      </c>
      <c r="W776" s="53" t="str">
        <f>IF(ISBLANK('Prediction Log'!$M776), "",IF(AND('Prediction Log'!$U776="Y", 'Prediction Log'!$V776="Y"), "Y", "N"))</f>
        <v/>
      </c>
      <c r="X776" s="54" t="str">
        <f>IF(ISBLANK('Prediction Log'!$M776),"",IF('Prediction Log'!$M776='Prediction Log'!$I776, "Y", "N"))</f>
        <v/>
      </c>
      <c r="Y776" s="54" t="str">
        <f>IF(ISBLANK('Prediction Log'!$M776), "", IF('Prediction Log'!$Z776="N", "N", "Y"))</f>
        <v/>
      </c>
      <c r="Z776" s="54" t="str">
        <f>IF(ISBLANK('Prediction Log'!$M776), "",IF('Prediction Log'!$I776&lt;&gt;'Prediction Log'!$M776, "Y",IF(AND('Prediction Log'!$E776&gt;0, 'Prediction Log'!$P776&gt;'Prediction Log'!$E776), "Y", IF(AND('Prediction Log'!$E776&lt;0, 'Prediction Log'!$P776&lt;'Prediction Log'!$E776), "Y", IF('Prediction Log'!$P776='Prediction Log'!$E776, "PUSH", "N")))))</f>
        <v/>
      </c>
      <c r="AA776" s="54" t="str">
        <f>IF(ISBLANK('Prediction Log'!$M776), "",IF(AND('Prediction Log'!$X776="Y", 'Prediction Log'!$Z776="Y"), "Y", "N"))</f>
        <v/>
      </c>
      <c r="AB776" s="53" t="str">
        <f>IF(ISBLANK('Prediction Log'!$M776), "",IF('Prediction Log'!$D776&gt;0, 'Prediction Log'!$P776-'Prediction Log'!$D776, IF('Prediction Log'!$D776&lt;0, -'Prediction Log'!$P776+'Prediction Log'!$D776, "NA")))</f>
        <v/>
      </c>
      <c r="AC776" s="53" t="str">
        <f>IF(ISBLANK('Prediction Log'!$M776), "",ABS('Prediction Log'!$AB776))</f>
        <v/>
      </c>
      <c r="AD776" s="54" t="str">
        <f>IF(ISBLANK('Prediction Log'!$M776), "",IF('Prediction Log'!$E776&gt;0, 'Prediction Log'!$P776-'Prediction Log'!$E776, IF('Prediction Log'!$E776&lt;0, -'Prediction Log'!$P776+'Prediction Log'!$E776, "NA")))</f>
        <v/>
      </c>
      <c r="AE776" s="54" t="str">
        <f>IF(ISBLANK('Prediction Log'!$M776), "",ABS('Prediction Log'!$AD776))</f>
        <v/>
      </c>
    </row>
    <row r="777" spans="1:31" x14ac:dyDescent="0.45">
      <c r="A777" t="str">
        <f>IF(ISBLANK(Games!$B777), "",Games!A777)</f>
        <v/>
      </c>
      <c r="B777" t="str">
        <f>IF(ISBLANK(Games!$B777), "",Games!B777)</f>
        <v/>
      </c>
      <c r="C777" t="str">
        <f>IF(ISBLANK(Games!$B777), "",Games!C777)</f>
        <v/>
      </c>
      <c r="D777" t="str">
        <f>IF(ISBLANK(Games!$B777), "",Games!D777)</f>
        <v/>
      </c>
      <c r="E777" t="str">
        <f>IF(ISBLANK(Games!$B777), "",Games!E777)</f>
        <v/>
      </c>
      <c r="F777" s="30">
        <f>'Calc - Win Probability'!N777</f>
        <v>0</v>
      </c>
      <c r="G777" s="28">
        <f>Games!H777</f>
        <v>0</v>
      </c>
      <c r="H777" s="64" t="str">
        <f>IF(ISBLANK(Games!B777), "", IF('Prediction Log'!$D777&lt;0, 'Prediction Log'!$B777, 'Prediction Log'!$C777))</f>
        <v/>
      </c>
      <c r="I777" s="60" t="str">
        <f>IF(ISBLANK(Games!$B777), "",Games!F777)</f>
        <v/>
      </c>
      <c r="J777" s="60" t="str">
        <f>IF('Prediction Log'!$F777&gt;0.5, 'Prediction Log'!$B777, IF('Prediction Log'!$F777&lt;0.5, 'Prediction Log'!$C777, "PICK"))</f>
        <v/>
      </c>
      <c r="K777" s="62" t="str">
        <f>IF(ISBLANK(Games!B777), "",IF('Prediction Log'!$J777='Prediction Log'!$B777, 'Prediction Log'!$F777, 1-'Prediction Log'!$F777))</f>
        <v/>
      </c>
      <c r="L777" s="28" t="str">
        <f>IF(ISBLANK(Games!$B777), "",Games!I777)</f>
        <v/>
      </c>
      <c r="P777" s="48" t="str">
        <f>IF(ISBLANK('Prediction Log'!$N777), "",'Prediction Log'!$O777-'Prediction Log'!$N777)</f>
        <v/>
      </c>
      <c r="Q777" s="55" t="str">
        <f>IF(ISBLANK('Prediction Log'!$N777), "",IF('Prediction Log'!$M777&lt;&gt;'Prediction Log'!$H777, "Y", IF(AND('Prediction Log'!$M777='Prediction Log'!$H777, ABS((-1*'Prediction Log'!$P777))&gt;ABS('Prediction Log'!$D777)), "Y", IF('Prediction Log'!$D777='Prediction Log'!$P777, "PUSH", "N"))))</f>
        <v/>
      </c>
      <c r="R777" s="56" t="str">
        <f>IF(ISBLANK('Prediction Log'!$M777), "",IF('Prediction Log'!$P777&lt;'Prediction Log'!$D777, "Y", IF('Prediction Log'!$P777='Prediction Log'!$D777, "PUSH", "N")))</f>
        <v/>
      </c>
      <c r="S777" s="56" t="str">
        <f>IF(ISBLANK('Prediction Log'!$M777), "",IF('Prediction Log'!$P777&lt;'Prediction Log'!$E777, "Y", IF('Prediction Log'!$P777='Prediction Log'!$E777, "PUSH", "N")))</f>
        <v/>
      </c>
      <c r="T777" s="66" t="str">
        <f>IF(ISBLANK('Prediction Log'!$M777), "",IF('Prediction Log'!$J777='Prediction Log'!$M777, "Y", "N"))</f>
        <v/>
      </c>
      <c r="U777" s="57" t="str">
        <f>IF(ISBLANK('Prediction Log'!$M777),"",IF('Prediction Log'!$M777='Prediction Log'!$H777, "Y", "N"))</f>
        <v/>
      </c>
      <c r="V777" s="52" t="str">
        <f>IF(ISBLANK('Prediction Log'!$M777), "",IF('Prediction Log'!$H777&lt;&gt;'Prediction Log'!$M777, "Y",IF(AND('Prediction Log'!$D777&gt;0, 'Prediction Log'!$P777&gt;'Prediction Log'!$D777), "Y", IF(AND('Prediction Log'!$D777&lt;0, 'Prediction Log'!$P777&lt;'Prediction Log'!$D777), "Y", IF('Prediction Log'!$P777='Prediction Log'!$D777, "PUSH", "N")))))</f>
        <v/>
      </c>
      <c r="W777" s="53" t="str">
        <f>IF(ISBLANK('Prediction Log'!$M777), "",IF(AND('Prediction Log'!$U777="Y", 'Prediction Log'!$V777="Y"), "Y", "N"))</f>
        <v/>
      </c>
      <c r="X777" s="54" t="str">
        <f>IF(ISBLANK('Prediction Log'!$M777),"",IF('Prediction Log'!$M777='Prediction Log'!$I777, "Y", "N"))</f>
        <v/>
      </c>
      <c r="Y777" s="54" t="str">
        <f>IF(ISBLANK('Prediction Log'!$M777), "", IF('Prediction Log'!$Z777="N", "N", "Y"))</f>
        <v/>
      </c>
      <c r="Z777" s="54" t="str">
        <f>IF(ISBLANK('Prediction Log'!$M777), "",IF('Prediction Log'!$I777&lt;&gt;'Prediction Log'!$M777, "Y",IF(AND('Prediction Log'!$E777&gt;0, 'Prediction Log'!$P777&gt;'Prediction Log'!$E777), "Y", IF(AND('Prediction Log'!$E777&lt;0, 'Prediction Log'!$P777&lt;'Prediction Log'!$E777), "Y", IF('Prediction Log'!$P777='Prediction Log'!$E777, "PUSH", "N")))))</f>
        <v/>
      </c>
      <c r="AA777" s="54" t="str">
        <f>IF(ISBLANK('Prediction Log'!$M777), "",IF(AND('Prediction Log'!$X777="Y", 'Prediction Log'!$Z777="Y"), "Y", "N"))</f>
        <v/>
      </c>
      <c r="AB777" s="53" t="str">
        <f>IF(ISBLANK('Prediction Log'!$M777), "",IF('Prediction Log'!$D777&gt;0, 'Prediction Log'!$P777-'Prediction Log'!$D777, IF('Prediction Log'!$D777&lt;0, -'Prediction Log'!$P777+'Prediction Log'!$D777, "NA")))</f>
        <v/>
      </c>
      <c r="AC777" s="53" t="str">
        <f>IF(ISBLANK('Prediction Log'!$M777), "",ABS('Prediction Log'!$AB777))</f>
        <v/>
      </c>
      <c r="AD777" s="54" t="str">
        <f>IF(ISBLANK('Prediction Log'!$M777), "",IF('Prediction Log'!$E777&gt;0, 'Prediction Log'!$P777-'Prediction Log'!$E777, IF('Prediction Log'!$E777&lt;0, -'Prediction Log'!$P777+'Prediction Log'!$E777, "NA")))</f>
        <v/>
      </c>
      <c r="AE777" s="54" t="str">
        <f>IF(ISBLANK('Prediction Log'!$M777), "",ABS('Prediction Log'!$AD777))</f>
        <v/>
      </c>
    </row>
    <row r="778" spans="1:31" x14ac:dyDescent="0.45">
      <c r="A778" t="str">
        <f>IF(ISBLANK(Games!$B778), "",Games!A778)</f>
        <v/>
      </c>
      <c r="B778" t="str">
        <f>IF(ISBLANK(Games!$B778), "",Games!B778)</f>
        <v/>
      </c>
      <c r="C778" t="str">
        <f>IF(ISBLANK(Games!$B778), "",Games!C778)</f>
        <v/>
      </c>
      <c r="D778" t="str">
        <f>IF(ISBLANK(Games!$B778), "",Games!D778)</f>
        <v/>
      </c>
      <c r="E778" t="str">
        <f>IF(ISBLANK(Games!$B778), "",Games!E778)</f>
        <v/>
      </c>
      <c r="F778" s="30">
        <f>'Calc - Win Probability'!N778</f>
        <v>0</v>
      </c>
      <c r="G778" s="28">
        <f>Games!H778</f>
        <v>0</v>
      </c>
      <c r="H778" s="64" t="str">
        <f>IF(ISBLANK(Games!B778), "", IF('Prediction Log'!$D778&lt;0, 'Prediction Log'!$B778, 'Prediction Log'!$C778))</f>
        <v/>
      </c>
      <c r="I778" s="60" t="str">
        <f>IF(ISBLANK(Games!$B778), "",Games!F778)</f>
        <v/>
      </c>
      <c r="J778" s="60" t="str">
        <f>IF('Prediction Log'!$F778&gt;0.5, 'Prediction Log'!$B778, IF('Prediction Log'!$F778&lt;0.5, 'Prediction Log'!$C778, "PICK"))</f>
        <v/>
      </c>
      <c r="K778" s="62" t="str">
        <f>IF(ISBLANK(Games!B778), "",IF('Prediction Log'!$J778='Prediction Log'!$B778, 'Prediction Log'!$F778, 1-'Prediction Log'!$F778))</f>
        <v/>
      </c>
      <c r="L778" s="28" t="str">
        <f>IF(ISBLANK(Games!$B778), "",Games!I778)</f>
        <v/>
      </c>
      <c r="P778" s="48" t="str">
        <f>IF(ISBLANK('Prediction Log'!$N778), "",'Prediction Log'!$O778-'Prediction Log'!$N778)</f>
        <v/>
      </c>
      <c r="Q778" s="55" t="str">
        <f>IF(ISBLANK('Prediction Log'!$N778), "",IF('Prediction Log'!$M778&lt;&gt;'Prediction Log'!$H778, "Y", IF(AND('Prediction Log'!$M778='Prediction Log'!$H778, ABS((-1*'Prediction Log'!$P778))&gt;ABS('Prediction Log'!$D778)), "Y", IF('Prediction Log'!$D778='Prediction Log'!$P778, "PUSH", "N"))))</f>
        <v/>
      </c>
      <c r="R778" s="56" t="str">
        <f>IF(ISBLANK('Prediction Log'!$M778), "",IF('Prediction Log'!$P778&lt;'Prediction Log'!$D778, "Y", IF('Prediction Log'!$P778='Prediction Log'!$D778, "PUSH", "N")))</f>
        <v/>
      </c>
      <c r="S778" s="56" t="str">
        <f>IF(ISBLANK('Prediction Log'!$M778), "",IF('Prediction Log'!$P778&lt;'Prediction Log'!$E778, "Y", IF('Prediction Log'!$P778='Prediction Log'!$E778, "PUSH", "N")))</f>
        <v/>
      </c>
      <c r="T778" s="66" t="str">
        <f>IF(ISBLANK('Prediction Log'!$M778), "",IF('Prediction Log'!$J778='Prediction Log'!$M778, "Y", "N"))</f>
        <v/>
      </c>
      <c r="U778" s="57" t="str">
        <f>IF(ISBLANK('Prediction Log'!$M778),"",IF('Prediction Log'!$M778='Prediction Log'!$H778, "Y", "N"))</f>
        <v/>
      </c>
      <c r="V778" s="52" t="str">
        <f>IF(ISBLANK('Prediction Log'!$M778), "",IF('Prediction Log'!$H778&lt;&gt;'Prediction Log'!$M778, "Y",IF(AND('Prediction Log'!$D778&gt;0, 'Prediction Log'!$P778&gt;'Prediction Log'!$D778), "Y", IF(AND('Prediction Log'!$D778&lt;0, 'Prediction Log'!$P778&lt;'Prediction Log'!$D778), "Y", IF('Prediction Log'!$P778='Prediction Log'!$D778, "PUSH", "N")))))</f>
        <v/>
      </c>
      <c r="W778" s="53" t="str">
        <f>IF(ISBLANK('Prediction Log'!$M778), "",IF(AND('Prediction Log'!$U778="Y", 'Prediction Log'!$V778="Y"), "Y", "N"))</f>
        <v/>
      </c>
      <c r="X778" s="54" t="str">
        <f>IF(ISBLANK('Prediction Log'!$M778),"",IF('Prediction Log'!$M778='Prediction Log'!$I778, "Y", "N"))</f>
        <v/>
      </c>
      <c r="Y778" s="54" t="str">
        <f>IF(ISBLANK('Prediction Log'!$M778), "", IF('Prediction Log'!$Z778="N", "N", "Y"))</f>
        <v/>
      </c>
      <c r="Z778" s="54" t="str">
        <f>IF(ISBLANK('Prediction Log'!$M778), "",IF('Prediction Log'!$I778&lt;&gt;'Prediction Log'!$M778, "Y",IF(AND('Prediction Log'!$E778&gt;0, 'Prediction Log'!$P778&gt;'Prediction Log'!$E778), "Y", IF(AND('Prediction Log'!$E778&lt;0, 'Prediction Log'!$P778&lt;'Prediction Log'!$E778), "Y", IF('Prediction Log'!$P778='Prediction Log'!$E778, "PUSH", "N")))))</f>
        <v/>
      </c>
      <c r="AA778" s="54" t="str">
        <f>IF(ISBLANK('Prediction Log'!$M778), "",IF(AND('Prediction Log'!$X778="Y", 'Prediction Log'!$Z778="Y"), "Y", "N"))</f>
        <v/>
      </c>
      <c r="AB778" s="53" t="str">
        <f>IF(ISBLANK('Prediction Log'!$M778), "",IF('Prediction Log'!$D778&gt;0, 'Prediction Log'!$P778-'Prediction Log'!$D778, IF('Prediction Log'!$D778&lt;0, -'Prediction Log'!$P778+'Prediction Log'!$D778, "NA")))</f>
        <v/>
      </c>
      <c r="AC778" s="53" t="str">
        <f>IF(ISBLANK('Prediction Log'!$M778), "",ABS('Prediction Log'!$AB778))</f>
        <v/>
      </c>
      <c r="AD778" s="54" t="str">
        <f>IF(ISBLANK('Prediction Log'!$M778), "",IF('Prediction Log'!$E778&gt;0, 'Prediction Log'!$P778-'Prediction Log'!$E778, IF('Prediction Log'!$E778&lt;0, -'Prediction Log'!$P778+'Prediction Log'!$E778, "NA")))</f>
        <v/>
      </c>
      <c r="AE778" s="54" t="str">
        <f>IF(ISBLANK('Prediction Log'!$M778), "",ABS('Prediction Log'!$AD778))</f>
        <v/>
      </c>
    </row>
    <row r="779" spans="1:31" x14ac:dyDescent="0.45">
      <c r="A779" t="str">
        <f>IF(ISBLANK(Games!$B779), "",Games!A779)</f>
        <v/>
      </c>
      <c r="B779" t="str">
        <f>IF(ISBLANK(Games!$B779), "",Games!B779)</f>
        <v/>
      </c>
      <c r="C779" t="str">
        <f>IF(ISBLANK(Games!$B779), "",Games!C779)</f>
        <v/>
      </c>
      <c r="D779" t="str">
        <f>IF(ISBLANK(Games!$B779), "",Games!D779)</f>
        <v/>
      </c>
      <c r="E779" t="str">
        <f>IF(ISBLANK(Games!$B779), "",Games!E779)</f>
        <v/>
      </c>
      <c r="F779" s="30">
        <f>'Calc - Win Probability'!N779</f>
        <v>0</v>
      </c>
      <c r="G779" s="28">
        <f>Games!H779</f>
        <v>0</v>
      </c>
      <c r="H779" s="64" t="str">
        <f>IF(ISBLANK(Games!B779), "", IF('Prediction Log'!$D779&lt;0, 'Prediction Log'!$B779, 'Prediction Log'!$C779))</f>
        <v/>
      </c>
      <c r="I779" s="60" t="str">
        <f>IF(ISBLANK(Games!$B779), "",Games!F779)</f>
        <v/>
      </c>
      <c r="J779" s="60" t="str">
        <f>IF('Prediction Log'!$F779&gt;0.5, 'Prediction Log'!$B779, IF('Prediction Log'!$F779&lt;0.5, 'Prediction Log'!$C779, "PICK"))</f>
        <v/>
      </c>
      <c r="K779" s="62" t="str">
        <f>IF(ISBLANK(Games!B779), "",IF('Prediction Log'!$J779='Prediction Log'!$B779, 'Prediction Log'!$F779, 1-'Prediction Log'!$F779))</f>
        <v/>
      </c>
      <c r="L779" s="28" t="str">
        <f>IF(ISBLANK(Games!$B779), "",Games!I779)</f>
        <v/>
      </c>
      <c r="P779" s="48" t="str">
        <f>IF(ISBLANK('Prediction Log'!$N779), "",'Prediction Log'!$O779-'Prediction Log'!$N779)</f>
        <v/>
      </c>
      <c r="Q779" s="55" t="str">
        <f>IF(ISBLANK('Prediction Log'!$N779), "",IF('Prediction Log'!$M779&lt;&gt;'Prediction Log'!$H779, "Y", IF(AND('Prediction Log'!$M779='Prediction Log'!$H779, ABS((-1*'Prediction Log'!$P779))&gt;ABS('Prediction Log'!$D779)), "Y", IF('Prediction Log'!$D779='Prediction Log'!$P779, "PUSH", "N"))))</f>
        <v/>
      </c>
      <c r="R779" s="56" t="str">
        <f>IF(ISBLANK('Prediction Log'!$M779), "",IF('Prediction Log'!$P779&lt;'Prediction Log'!$D779, "Y", IF('Prediction Log'!$P779='Prediction Log'!$D779, "PUSH", "N")))</f>
        <v/>
      </c>
      <c r="S779" s="56" t="str">
        <f>IF(ISBLANK('Prediction Log'!$M779), "",IF('Prediction Log'!$P779&lt;'Prediction Log'!$E779, "Y", IF('Prediction Log'!$P779='Prediction Log'!$E779, "PUSH", "N")))</f>
        <v/>
      </c>
      <c r="T779" s="66" t="str">
        <f>IF(ISBLANK('Prediction Log'!$M779), "",IF('Prediction Log'!$J779='Prediction Log'!$M779, "Y", "N"))</f>
        <v/>
      </c>
      <c r="U779" s="57" t="str">
        <f>IF(ISBLANK('Prediction Log'!$M779),"",IF('Prediction Log'!$M779='Prediction Log'!$H779, "Y", "N"))</f>
        <v/>
      </c>
      <c r="V779" s="52" t="str">
        <f>IF(ISBLANK('Prediction Log'!$M779), "",IF('Prediction Log'!$H779&lt;&gt;'Prediction Log'!$M779, "Y",IF(AND('Prediction Log'!$D779&gt;0, 'Prediction Log'!$P779&gt;'Prediction Log'!$D779), "Y", IF(AND('Prediction Log'!$D779&lt;0, 'Prediction Log'!$P779&lt;'Prediction Log'!$D779), "Y", IF('Prediction Log'!$P779='Prediction Log'!$D779, "PUSH", "N")))))</f>
        <v/>
      </c>
      <c r="W779" s="53" t="str">
        <f>IF(ISBLANK('Prediction Log'!$M779), "",IF(AND('Prediction Log'!$U779="Y", 'Prediction Log'!$V779="Y"), "Y", "N"))</f>
        <v/>
      </c>
      <c r="X779" s="54" t="str">
        <f>IF(ISBLANK('Prediction Log'!$M779),"",IF('Prediction Log'!$M779='Prediction Log'!$I779, "Y", "N"))</f>
        <v/>
      </c>
      <c r="Y779" s="54" t="str">
        <f>IF(ISBLANK('Prediction Log'!$M779), "", IF('Prediction Log'!$Z779="N", "N", "Y"))</f>
        <v/>
      </c>
      <c r="Z779" s="54" t="str">
        <f>IF(ISBLANK('Prediction Log'!$M779), "",IF('Prediction Log'!$I779&lt;&gt;'Prediction Log'!$M779, "Y",IF(AND('Prediction Log'!$E779&gt;0, 'Prediction Log'!$P779&gt;'Prediction Log'!$E779), "Y", IF(AND('Prediction Log'!$E779&lt;0, 'Prediction Log'!$P779&lt;'Prediction Log'!$E779), "Y", IF('Prediction Log'!$P779='Prediction Log'!$E779, "PUSH", "N")))))</f>
        <v/>
      </c>
      <c r="AA779" s="54" t="str">
        <f>IF(ISBLANK('Prediction Log'!$M779), "",IF(AND('Prediction Log'!$X779="Y", 'Prediction Log'!$Z779="Y"), "Y", "N"))</f>
        <v/>
      </c>
      <c r="AB779" s="53" t="str">
        <f>IF(ISBLANK('Prediction Log'!$M779), "",IF('Prediction Log'!$D779&gt;0, 'Prediction Log'!$P779-'Prediction Log'!$D779, IF('Prediction Log'!$D779&lt;0, -'Prediction Log'!$P779+'Prediction Log'!$D779, "NA")))</f>
        <v/>
      </c>
      <c r="AC779" s="53" t="str">
        <f>IF(ISBLANK('Prediction Log'!$M779), "",ABS('Prediction Log'!$AB779))</f>
        <v/>
      </c>
      <c r="AD779" s="54" t="str">
        <f>IF(ISBLANK('Prediction Log'!$M779), "",IF('Prediction Log'!$E779&gt;0, 'Prediction Log'!$P779-'Prediction Log'!$E779, IF('Prediction Log'!$E779&lt;0, -'Prediction Log'!$P779+'Prediction Log'!$E779, "NA")))</f>
        <v/>
      </c>
      <c r="AE779" s="54" t="str">
        <f>IF(ISBLANK('Prediction Log'!$M779), "",ABS('Prediction Log'!$AD779))</f>
        <v/>
      </c>
    </row>
    <row r="780" spans="1:31" x14ac:dyDescent="0.45">
      <c r="A780" t="str">
        <f>IF(ISBLANK(Games!$B780), "",Games!A780)</f>
        <v/>
      </c>
      <c r="B780" t="str">
        <f>IF(ISBLANK(Games!$B780), "",Games!B780)</f>
        <v/>
      </c>
      <c r="C780" t="str">
        <f>IF(ISBLANK(Games!$B780), "",Games!C780)</f>
        <v/>
      </c>
      <c r="D780" t="str">
        <f>IF(ISBLANK(Games!$B780), "",Games!D780)</f>
        <v/>
      </c>
      <c r="E780" t="str">
        <f>IF(ISBLANK(Games!$B780), "",Games!E780)</f>
        <v/>
      </c>
      <c r="F780" s="30">
        <f>'Calc - Win Probability'!N780</f>
        <v>0</v>
      </c>
      <c r="G780" s="28">
        <f>Games!H780</f>
        <v>0</v>
      </c>
      <c r="H780" s="64" t="str">
        <f>IF(ISBLANK(Games!B780), "", IF('Prediction Log'!$D780&lt;0, 'Prediction Log'!$B780, 'Prediction Log'!$C780))</f>
        <v/>
      </c>
      <c r="I780" s="60" t="str">
        <f>IF(ISBLANK(Games!$B780), "",Games!F780)</f>
        <v/>
      </c>
      <c r="J780" s="60" t="str">
        <f>IF('Prediction Log'!$F780&gt;0.5, 'Prediction Log'!$B780, IF('Prediction Log'!$F780&lt;0.5, 'Prediction Log'!$C780, "PICK"))</f>
        <v/>
      </c>
      <c r="K780" s="62" t="str">
        <f>IF(ISBLANK(Games!B780), "",IF('Prediction Log'!$J780='Prediction Log'!$B780, 'Prediction Log'!$F780, 1-'Prediction Log'!$F780))</f>
        <v/>
      </c>
      <c r="L780" s="28" t="str">
        <f>IF(ISBLANK(Games!$B780), "",Games!I780)</f>
        <v/>
      </c>
      <c r="P780" s="48" t="str">
        <f>IF(ISBLANK('Prediction Log'!$N780), "",'Prediction Log'!$O780-'Prediction Log'!$N780)</f>
        <v/>
      </c>
      <c r="Q780" s="55" t="str">
        <f>IF(ISBLANK('Prediction Log'!$N780), "",IF('Prediction Log'!$M780&lt;&gt;'Prediction Log'!$H780, "Y", IF(AND('Prediction Log'!$M780='Prediction Log'!$H780, ABS((-1*'Prediction Log'!$P780))&gt;ABS('Prediction Log'!$D780)), "Y", IF('Prediction Log'!$D780='Prediction Log'!$P780, "PUSH", "N"))))</f>
        <v/>
      </c>
      <c r="R780" s="56" t="str">
        <f>IF(ISBLANK('Prediction Log'!$M780), "",IF('Prediction Log'!$P780&lt;'Prediction Log'!$D780, "Y", IF('Prediction Log'!$P780='Prediction Log'!$D780, "PUSH", "N")))</f>
        <v/>
      </c>
      <c r="S780" s="56" t="str">
        <f>IF(ISBLANK('Prediction Log'!$M780), "",IF('Prediction Log'!$P780&lt;'Prediction Log'!$E780, "Y", IF('Prediction Log'!$P780='Prediction Log'!$E780, "PUSH", "N")))</f>
        <v/>
      </c>
      <c r="T780" s="66" t="str">
        <f>IF(ISBLANK('Prediction Log'!$M780), "",IF('Prediction Log'!$J780='Prediction Log'!$M780, "Y", "N"))</f>
        <v/>
      </c>
      <c r="U780" s="57" t="str">
        <f>IF(ISBLANK('Prediction Log'!$M780),"",IF('Prediction Log'!$M780='Prediction Log'!$H780, "Y", "N"))</f>
        <v/>
      </c>
      <c r="V780" s="52" t="str">
        <f>IF(ISBLANK('Prediction Log'!$M780), "",IF('Prediction Log'!$H780&lt;&gt;'Prediction Log'!$M780, "Y",IF(AND('Prediction Log'!$D780&gt;0, 'Prediction Log'!$P780&gt;'Prediction Log'!$D780), "Y", IF(AND('Prediction Log'!$D780&lt;0, 'Prediction Log'!$P780&lt;'Prediction Log'!$D780), "Y", IF('Prediction Log'!$P780='Prediction Log'!$D780, "PUSH", "N")))))</f>
        <v/>
      </c>
      <c r="W780" s="53" t="str">
        <f>IF(ISBLANK('Prediction Log'!$M780), "",IF(AND('Prediction Log'!$U780="Y", 'Prediction Log'!$V780="Y"), "Y", "N"))</f>
        <v/>
      </c>
      <c r="X780" s="54" t="str">
        <f>IF(ISBLANK('Prediction Log'!$M780),"",IF('Prediction Log'!$M780='Prediction Log'!$I780, "Y", "N"))</f>
        <v/>
      </c>
      <c r="Y780" s="54" t="str">
        <f>IF(ISBLANK('Prediction Log'!$M780), "", IF('Prediction Log'!$Z780="N", "N", "Y"))</f>
        <v/>
      </c>
      <c r="Z780" s="54" t="str">
        <f>IF(ISBLANK('Prediction Log'!$M780), "",IF('Prediction Log'!$I780&lt;&gt;'Prediction Log'!$M780, "Y",IF(AND('Prediction Log'!$E780&gt;0, 'Prediction Log'!$P780&gt;'Prediction Log'!$E780), "Y", IF(AND('Prediction Log'!$E780&lt;0, 'Prediction Log'!$P780&lt;'Prediction Log'!$E780), "Y", IF('Prediction Log'!$P780='Prediction Log'!$E780, "PUSH", "N")))))</f>
        <v/>
      </c>
      <c r="AA780" s="54" t="str">
        <f>IF(ISBLANK('Prediction Log'!$M780), "",IF(AND('Prediction Log'!$X780="Y", 'Prediction Log'!$Z780="Y"), "Y", "N"))</f>
        <v/>
      </c>
      <c r="AB780" s="53" t="str">
        <f>IF(ISBLANK('Prediction Log'!$M780), "",IF('Prediction Log'!$D780&gt;0, 'Prediction Log'!$P780-'Prediction Log'!$D780, IF('Prediction Log'!$D780&lt;0, -'Prediction Log'!$P780+'Prediction Log'!$D780, "NA")))</f>
        <v/>
      </c>
      <c r="AC780" s="53" t="str">
        <f>IF(ISBLANK('Prediction Log'!$M780), "",ABS('Prediction Log'!$AB780))</f>
        <v/>
      </c>
      <c r="AD780" s="54" t="str">
        <f>IF(ISBLANK('Prediction Log'!$M780), "",IF('Prediction Log'!$E780&gt;0, 'Prediction Log'!$P780-'Prediction Log'!$E780, IF('Prediction Log'!$E780&lt;0, -'Prediction Log'!$P780+'Prediction Log'!$E780, "NA")))</f>
        <v/>
      </c>
      <c r="AE780" s="54" t="str">
        <f>IF(ISBLANK('Prediction Log'!$M780), "",ABS('Prediction Log'!$AD780))</f>
        <v/>
      </c>
    </row>
    <row r="781" spans="1:31" x14ac:dyDescent="0.45">
      <c r="A781" t="str">
        <f>IF(ISBLANK(Games!$B781), "",Games!A781)</f>
        <v/>
      </c>
      <c r="B781" t="str">
        <f>IF(ISBLANK(Games!$B781), "",Games!B781)</f>
        <v/>
      </c>
      <c r="C781" t="str">
        <f>IF(ISBLANK(Games!$B781), "",Games!C781)</f>
        <v/>
      </c>
      <c r="D781" t="str">
        <f>IF(ISBLANK(Games!$B781), "",Games!D781)</f>
        <v/>
      </c>
      <c r="E781" t="str">
        <f>IF(ISBLANK(Games!$B781), "",Games!E781)</f>
        <v/>
      </c>
      <c r="F781" s="30">
        <f>'Calc - Win Probability'!N781</f>
        <v>0</v>
      </c>
      <c r="G781" s="28">
        <f>Games!H781</f>
        <v>0</v>
      </c>
      <c r="H781" s="64" t="str">
        <f>IF(ISBLANK(Games!B781), "", IF('Prediction Log'!$D781&lt;0, 'Prediction Log'!$B781, 'Prediction Log'!$C781))</f>
        <v/>
      </c>
      <c r="I781" s="60" t="str">
        <f>IF(ISBLANK(Games!$B781), "",Games!F781)</f>
        <v/>
      </c>
      <c r="J781" s="60" t="str">
        <f>IF('Prediction Log'!$F781&gt;0.5, 'Prediction Log'!$B781, IF('Prediction Log'!$F781&lt;0.5, 'Prediction Log'!$C781, "PICK"))</f>
        <v/>
      </c>
      <c r="K781" s="62" t="str">
        <f>IF(ISBLANK(Games!B781), "",IF('Prediction Log'!$J781='Prediction Log'!$B781, 'Prediction Log'!$F781, 1-'Prediction Log'!$F781))</f>
        <v/>
      </c>
      <c r="L781" s="28" t="str">
        <f>IF(ISBLANK(Games!$B781), "",Games!I781)</f>
        <v/>
      </c>
      <c r="P781" s="48" t="str">
        <f>IF(ISBLANK('Prediction Log'!$N781), "",'Prediction Log'!$O781-'Prediction Log'!$N781)</f>
        <v/>
      </c>
      <c r="Q781" s="55" t="str">
        <f>IF(ISBLANK('Prediction Log'!$N781), "",IF('Prediction Log'!$M781&lt;&gt;'Prediction Log'!$H781, "Y", IF(AND('Prediction Log'!$M781='Prediction Log'!$H781, ABS((-1*'Prediction Log'!$P781))&gt;ABS('Prediction Log'!$D781)), "Y", IF('Prediction Log'!$D781='Prediction Log'!$P781, "PUSH", "N"))))</f>
        <v/>
      </c>
      <c r="R781" s="56" t="str">
        <f>IF(ISBLANK('Prediction Log'!$M781), "",IF('Prediction Log'!$P781&lt;'Prediction Log'!$D781, "Y", IF('Prediction Log'!$P781='Prediction Log'!$D781, "PUSH", "N")))</f>
        <v/>
      </c>
      <c r="S781" s="56" t="str">
        <f>IF(ISBLANK('Prediction Log'!$M781), "",IF('Prediction Log'!$P781&lt;'Prediction Log'!$E781, "Y", IF('Prediction Log'!$P781='Prediction Log'!$E781, "PUSH", "N")))</f>
        <v/>
      </c>
      <c r="T781" s="66" t="str">
        <f>IF(ISBLANK('Prediction Log'!$M781), "",IF('Prediction Log'!$J781='Prediction Log'!$M781, "Y", "N"))</f>
        <v/>
      </c>
      <c r="U781" s="57" t="str">
        <f>IF(ISBLANK('Prediction Log'!$M781),"",IF('Prediction Log'!$M781='Prediction Log'!$H781, "Y", "N"))</f>
        <v/>
      </c>
      <c r="V781" s="52" t="str">
        <f>IF(ISBLANK('Prediction Log'!$M781), "",IF('Prediction Log'!$H781&lt;&gt;'Prediction Log'!$M781, "Y",IF(AND('Prediction Log'!$D781&gt;0, 'Prediction Log'!$P781&gt;'Prediction Log'!$D781), "Y", IF(AND('Prediction Log'!$D781&lt;0, 'Prediction Log'!$P781&lt;'Prediction Log'!$D781), "Y", IF('Prediction Log'!$P781='Prediction Log'!$D781, "PUSH", "N")))))</f>
        <v/>
      </c>
      <c r="W781" s="53" t="str">
        <f>IF(ISBLANK('Prediction Log'!$M781), "",IF(AND('Prediction Log'!$U781="Y", 'Prediction Log'!$V781="Y"), "Y", "N"))</f>
        <v/>
      </c>
      <c r="X781" s="54" t="str">
        <f>IF(ISBLANK('Prediction Log'!$M781),"",IF('Prediction Log'!$M781='Prediction Log'!$I781, "Y", "N"))</f>
        <v/>
      </c>
      <c r="Y781" s="54" t="str">
        <f>IF(ISBLANK('Prediction Log'!$M781), "", IF('Prediction Log'!$Z781="N", "N", "Y"))</f>
        <v/>
      </c>
      <c r="Z781" s="54" t="str">
        <f>IF(ISBLANK('Prediction Log'!$M781), "",IF('Prediction Log'!$I781&lt;&gt;'Prediction Log'!$M781, "Y",IF(AND('Prediction Log'!$E781&gt;0, 'Prediction Log'!$P781&gt;'Prediction Log'!$E781), "Y", IF(AND('Prediction Log'!$E781&lt;0, 'Prediction Log'!$P781&lt;'Prediction Log'!$E781), "Y", IF('Prediction Log'!$P781='Prediction Log'!$E781, "PUSH", "N")))))</f>
        <v/>
      </c>
      <c r="AA781" s="54" t="str">
        <f>IF(ISBLANK('Prediction Log'!$M781), "",IF(AND('Prediction Log'!$X781="Y", 'Prediction Log'!$Z781="Y"), "Y", "N"))</f>
        <v/>
      </c>
      <c r="AB781" s="53" t="str">
        <f>IF(ISBLANK('Prediction Log'!$M781), "",IF('Prediction Log'!$D781&gt;0, 'Prediction Log'!$P781-'Prediction Log'!$D781, IF('Prediction Log'!$D781&lt;0, -'Prediction Log'!$P781+'Prediction Log'!$D781, "NA")))</f>
        <v/>
      </c>
      <c r="AC781" s="53" t="str">
        <f>IF(ISBLANK('Prediction Log'!$M781), "",ABS('Prediction Log'!$AB781))</f>
        <v/>
      </c>
      <c r="AD781" s="54" t="str">
        <f>IF(ISBLANK('Prediction Log'!$M781), "",IF('Prediction Log'!$E781&gt;0, 'Prediction Log'!$P781-'Prediction Log'!$E781, IF('Prediction Log'!$E781&lt;0, -'Prediction Log'!$P781+'Prediction Log'!$E781, "NA")))</f>
        <v/>
      </c>
      <c r="AE781" s="54" t="str">
        <f>IF(ISBLANK('Prediction Log'!$M781), "",ABS('Prediction Log'!$AD781))</f>
        <v/>
      </c>
    </row>
    <row r="782" spans="1:31" x14ac:dyDescent="0.45">
      <c r="A782" t="str">
        <f>IF(ISBLANK(Games!$B782), "",Games!A782)</f>
        <v/>
      </c>
      <c r="B782" t="str">
        <f>IF(ISBLANK(Games!$B782), "",Games!B782)</f>
        <v/>
      </c>
      <c r="C782" t="str">
        <f>IF(ISBLANK(Games!$B782), "",Games!C782)</f>
        <v/>
      </c>
      <c r="D782" t="str">
        <f>IF(ISBLANK(Games!$B782), "",Games!D782)</f>
        <v/>
      </c>
      <c r="E782" t="str">
        <f>IF(ISBLANK(Games!$B782), "",Games!E782)</f>
        <v/>
      </c>
      <c r="F782" s="30">
        <f>'Calc - Win Probability'!N782</f>
        <v>0</v>
      </c>
      <c r="G782" s="28">
        <f>Games!H782</f>
        <v>0</v>
      </c>
      <c r="H782" s="64" t="str">
        <f>IF(ISBLANK(Games!B782), "", IF('Prediction Log'!$D782&lt;0, 'Prediction Log'!$B782, 'Prediction Log'!$C782))</f>
        <v/>
      </c>
      <c r="I782" s="60" t="str">
        <f>IF(ISBLANK(Games!$B782), "",Games!F782)</f>
        <v/>
      </c>
      <c r="J782" s="60" t="str">
        <f>IF('Prediction Log'!$F782&gt;0.5, 'Prediction Log'!$B782, IF('Prediction Log'!$F782&lt;0.5, 'Prediction Log'!$C782, "PICK"))</f>
        <v/>
      </c>
      <c r="K782" s="62" t="str">
        <f>IF(ISBLANK(Games!B782), "",IF('Prediction Log'!$J782='Prediction Log'!$B782, 'Prediction Log'!$F782, 1-'Prediction Log'!$F782))</f>
        <v/>
      </c>
      <c r="L782" s="28" t="str">
        <f>IF(ISBLANK(Games!$B782), "",Games!I782)</f>
        <v/>
      </c>
      <c r="P782" s="48" t="str">
        <f>IF(ISBLANK('Prediction Log'!$N782), "",'Prediction Log'!$O782-'Prediction Log'!$N782)</f>
        <v/>
      </c>
      <c r="Q782" s="55" t="str">
        <f>IF(ISBLANK('Prediction Log'!$N782), "",IF('Prediction Log'!$M782&lt;&gt;'Prediction Log'!$H782, "Y", IF(AND('Prediction Log'!$M782='Prediction Log'!$H782, ABS((-1*'Prediction Log'!$P782))&gt;ABS('Prediction Log'!$D782)), "Y", IF('Prediction Log'!$D782='Prediction Log'!$P782, "PUSH", "N"))))</f>
        <v/>
      </c>
      <c r="R782" s="56" t="str">
        <f>IF(ISBLANK('Prediction Log'!$M782), "",IF('Prediction Log'!$P782&lt;'Prediction Log'!$D782, "Y", IF('Prediction Log'!$P782='Prediction Log'!$D782, "PUSH", "N")))</f>
        <v/>
      </c>
      <c r="S782" s="56" t="str">
        <f>IF(ISBLANK('Prediction Log'!$M782), "",IF('Prediction Log'!$P782&lt;'Prediction Log'!$E782, "Y", IF('Prediction Log'!$P782='Prediction Log'!$E782, "PUSH", "N")))</f>
        <v/>
      </c>
      <c r="T782" s="66" t="str">
        <f>IF(ISBLANK('Prediction Log'!$M782), "",IF('Prediction Log'!$J782='Prediction Log'!$M782, "Y", "N"))</f>
        <v/>
      </c>
      <c r="U782" s="57" t="str">
        <f>IF(ISBLANK('Prediction Log'!$M782),"",IF('Prediction Log'!$M782='Prediction Log'!$H782, "Y", "N"))</f>
        <v/>
      </c>
      <c r="V782" s="52" t="str">
        <f>IF(ISBLANK('Prediction Log'!$M782), "",IF('Prediction Log'!$H782&lt;&gt;'Prediction Log'!$M782, "Y",IF(AND('Prediction Log'!$D782&gt;0, 'Prediction Log'!$P782&gt;'Prediction Log'!$D782), "Y", IF(AND('Prediction Log'!$D782&lt;0, 'Prediction Log'!$P782&lt;'Prediction Log'!$D782), "Y", IF('Prediction Log'!$P782='Prediction Log'!$D782, "PUSH", "N")))))</f>
        <v/>
      </c>
      <c r="W782" s="53" t="str">
        <f>IF(ISBLANK('Prediction Log'!$M782), "",IF(AND('Prediction Log'!$U782="Y", 'Prediction Log'!$V782="Y"), "Y", "N"))</f>
        <v/>
      </c>
      <c r="X782" s="54" t="str">
        <f>IF(ISBLANK('Prediction Log'!$M782),"",IF('Prediction Log'!$M782='Prediction Log'!$I782, "Y", "N"))</f>
        <v/>
      </c>
      <c r="Y782" s="54" t="str">
        <f>IF(ISBLANK('Prediction Log'!$M782), "", IF('Prediction Log'!$Z782="N", "N", "Y"))</f>
        <v/>
      </c>
      <c r="Z782" s="54" t="str">
        <f>IF(ISBLANK('Prediction Log'!$M782), "",IF('Prediction Log'!$I782&lt;&gt;'Prediction Log'!$M782, "Y",IF(AND('Prediction Log'!$E782&gt;0, 'Prediction Log'!$P782&gt;'Prediction Log'!$E782), "Y", IF(AND('Prediction Log'!$E782&lt;0, 'Prediction Log'!$P782&lt;'Prediction Log'!$E782), "Y", IF('Prediction Log'!$P782='Prediction Log'!$E782, "PUSH", "N")))))</f>
        <v/>
      </c>
      <c r="AA782" s="54" t="str">
        <f>IF(ISBLANK('Prediction Log'!$M782), "",IF(AND('Prediction Log'!$X782="Y", 'Prediction Log'!$Z782="Y"), "Y", "N"))</f>
        <v/>
      </c>
      <c r="AB782" s="53" t="str">
        <f>IF(ISBLANK('Prediction Log'!$M782), "",IF('Prediction Log'!$D782&gt;0, 'Prediction Log'!$P782-'Prediction Log'!$D782, IF('Prediction Log'!$D782&lt;0, -'Prediction Log'!$P782+'Prediction Log'!$D782, "NA")))</f>
        <v/>
      </c>
      <c r="AC782" s="53" t="str">
        <f>IF(ISBLANK('Prediction Log'!$M782), "",ABS('Prediction Log'!$AB782))</f>
        <v/>
      </c>
      <c r="AD782" s="54" t="str">
        <f>IF(ISBLANK('Prediction Log'!$M782), "",IF('Prediction Log'!$E782&gt;0, 'Prediction Log'!$P782-'Prediction Log'!$E782, IF('Prediction Log'!$E782&lt;0, -'Prediction Log'!$P782+'Prediction Log'!$E782, "NA")))</f>
        <v/>
      </c>
      <c r="AE782" s="54" t="str">
        <f>IF(ISBLANK('Prediction Log'!$M782), "",ABS('Prediction Log'!$AD782))</f>
        <v/>
      </c>
    </row>
    <row r="783" spans="1:31" x14ac:dyDescent="0.45">
      <c r="A783" t="str">
        <f>IF(ISBLANK(Games!$B783), "",Games!A783)</f>
        <v/>
      </c>
      <c r="B783" t="str">
        <f>IF(ISBLANK(Games!$B783), "",Games!B783)</f>
        <v/>
      </c>
      <c r="C783" t="str">
        <f>IF(ISBLANK(Games!$B783), "",Games!C783)</f>
        <v/>
      </c>
      <c r="D783" t="str">
        <f>IF(ISBLANK(Games!$B783), "",Games!D783)</f>
        <v/>
      </c>
      <c r="E783" t="str">
        <f>IF(ISBLANK(Games!$B783), "",Games!E783)</f>
        <v/>
      </c>
      <c r="F783" s="30">
        <f>'Calc - Win Probability'!N783</f>
        <v>0</v>
      </c>
      <c r="G783" s="28">
        <f>Games!H783</f>
        <v>0</v>
      </c>
      <c r="H783" s="64" t="str">
        <f>IF(ISBLANK(Games!B783), "", IF('Prediction Log'!$D783&lt;0, 'Prediction Log'!$B783, 'Prediction Log'!$C783))</f>
        <v/>
      </c>
      <c r="I783" s="60" t="str">
        <f>IF(ISBLANK(Games!$B783), "",Games!F783)</f>
        <v/>
      </c>
      <c r="J783" s="60" t="str">
        <f>IF('Prediction Log'!$F783&gt;0.5, 'Prediction Log'!$B783, IF('Prediction Log'!$F783&lt;0.5, 'Prediction Log'!$C783, "PICK"))</f>
        <v/>
      </c>
      <c r="K783" s="62" t="str">
        <f>IF(ISBLANK(Games!B783), "",IF('Prediction Log'!$J783='Prediction Log'!$B783, 'Prediction Log'!$F783, 1-'Prediction Log'!$F783))</f>
        <v/>
      </c>
      <c r="L783" s="28" t="str">
        <f>IF(ISBLANK(Games!$B783), "",Games!I783)</f>
        <v/>
      </c>
      <c r="P783" s="48" t="str">
        <f>IF(ISBLANK('Prediction Log'!$N783), "",'Prediction Log'!$O783-'Prediction Log'!$N783)</f>
        <v/>
      </c>
      <c r="Q783" s="55" t="str">
        <f>IF(ISBLANK('Prediction Log'!$N783), "",IF('Prediction Log'!$M783&lt;&gt;'Prediction Log'!$H783, "Y", IF(AND('Prediction Log'!$M783='Prediction Log'!$H783, ABS((-1*'Prediction Log'!$P783))&gt;ABS('Prediction Log'!$D783)), "Y", IF('Prediction Log'!$D783='Prediction Log'!$P783, "PUSH", "N"))))</f>
        <v/>
      </c>
      <c r="R783" s="56" t="str">
        <f>IF(ISBLANK('Prediction Log'!$M783), "",IF('Prediction Log'!$P783&lt;'Prediction Log'!$D783, "Y", IF('Prediction Log'!$P783='Prediction Log'!$D783, "PUSH", "N")))</f>
        <v/>
      </c>
      <c r="S783" s="56" t="str">
        <f>IF(ISBLANK('Prediction Log'!$M783), "",IF('Prediction Log'!$P783&lt;'Prediction Log'!$E783, "Y", IF('Prediction Log'!$P783='Prediction Log'!$E783, "PUSH", "N")))</f>
        <v/>
      </c>
      <c r="T783" s="66" t="str">
        <f>IF(ISBLANK('Prediction Log'!$M783), "",IF('Prediction Log'!$J783='Prediction Log'!$M783, "Y", "N"))</f>
        <v/>
      </c>
      <c r="U783" s="57" t="str">
        <f>IF(ISBLANK('Prediction Log'!$M783),"",IF('Prediction Log'!$M783='Prediction Log'!$H783, "Y", "N"))</f>
        <v/>
      </c>
      <c r="V783" s="52" t="str">
        <f>IF(ISBLANK('Prediction Log'!$M783), "",IF('Prediction Log'!$H783&lt;&gt;'Prediction Log'!$M783, "Y",IF(AND('Prediction Log'!$D783&gt;0, 'Prediction Log'!$P783&gt;'Prediction Log'!$D783), "Y", IF(AND('Prediction Log'!$D783&lt;0, 'Prediction Log'!$P783&lt;'Prediction Log'!$D783), "Y", IF('Prediction Log'!$P783='Prediction Log'!$D783, "PUSH", "N")))))</f>
        <v/>
      </c>
      <c r="W783" s="53" t="str">
        <f>IF(ISBLANK('Prediction Log'!$M783), "",IF(AND('Prediction Log'!$U783="Y", 'Prediction Log'!$V783="Y"), "Y", "N"))</f>
        <v/>
      </c>
      <c r="X783" s="54" t="str">
        <f>IF(ISBLANK('Prediction Log'!$M783),"",IF('Prediction Log'!$M783='Prediction Log'!$I783, "Y", "N"))</f>
        <v/>
      </c>
      <c r="Y783" s="54" t="str">
        <f>IF(ISBLANK('Prediction Log'!$M783), "", IF('Prediction Log'!$Z783="N", "N", "Y"))</f>
        <v/>
      </c>
      <c r="Z783" s="54" t="str">
        <f>IF(ISBLANK('Prediction Log'!$M783), "",IF('Prediction Log'!$I783&lt;&gt;'Prediction Log'!$M783, "Y",IF(AND('Prediction Log'!$E783&gt;0, 'Prediction Log'!$P783&gt;'Prediction Log'!$E783), "Y", IF(AND('Prediction Log'!$E783&lt;0, 'Prediction Log'!$P783&lt;'Prediction Log'!$E783), "Y", IF('Prediction Log'!$P783='Prediction Log'!$E783, "PUSH", "N")))))</f>
        <v/>
      </c>
      <c r="AA783" s="54" t="str">
        <f>IF(ISBLANK('Prediction Log'!$M783), "",IF(AND('Prediction Log'!$X783="Y", 'Prediction Log'!$Z783="Y"), "Y", "N"))</f>
        <v/>
      </c>
      <c r="AB783" s="53" t="str">
        <f>IF(ISBLANK('Prediction Log'!$M783), "",IF('Prediction Log'!$D783&gt;0, 'Prediction Log'!$P783-'Prediction Log'!$D783, IF('Prediction Log'!$D783&lt;0, -'Prediction Log'!$P783+'Prediction Log'!$D783, "NA")))</f>
        <v/>
      </c>
      <c r="AC783" s="53" t="str">
        <f>IF(ISBLANK('Prediction Log'!$M783), "",ABS('Prediction Log'!$AB783))</f>
        <v/>
      </c>
      <c r="AD783" s="54" t="str">
        <f>IF(ISBLANK('Prediction Log'!$M783), "",IF('Prediction Log'!$E783&gt;0, 'Prediction Log'!$P783-'Prediction Log'!$E783, IF('Prediction Log'!$E783&lt;0, -'Prediction Log'!$P783+'Prediction Log'!$E783, "NA")))</f>
        <v/>
      </c>
      <c r="AE783" s="54" t="str">
        <f>IF(ISBLANK('Prediction Log'!$M783), "",ABS('Prediction Log'!$AD783))</f>
        <v/>
      </c>
    </row>
    <row r="784" spans="1:31" x14ac:dyDescent="0.45">
      <c r="A784" t="str">
        <f>IF(ISBLANK(Games!$B784), "",Games!A784)</f>
        <v/>
      </c>
      <c r="B784" t="str">
        <f>IF(ISBLANK(Games!$B784), "",Games!B784)</f>
        <v/>
      </c>
      <c r="C784" t="str">
        <f>IF(ISBLANK(Games!$B784), "",Games!C784)</f>
        <v/>
      </c>
      <c r="D784" t="str">
        <f>IF(ISBLANK(Games!$B784), "",Games!D784)</f>
        <v/>
      </c>
      <c r="E784" t="str">
        <f>IF(ISBLANK(Games!$B784), "",Games!E784)</f>
        <v/>
      </c>
      <c r="F784" s="30">
        <f>'Calc - Win Probability'!N784</f>
        <v>0</v>
      </c>
      <c r="G784" s="28">
        <f>Games!H784</f>
        <v>0</v>
      </c>
      <c r="H784" s="64" t="str">
        <f>IF(ISBLANK(Games!B784), "", IF('Prediction Log'!$D784&lt;0, 'Prediction Log'!$B784, 'Prediction Log'!$C784))</f>
        <v/>
      </c>
      <c r="I784" s="60" t="str">
        <f>IF(ISBLANK(Games!$B784), "",Games!F784)</f>
        <v/>
      </c>
      <c r="J784" s="60" t="str">
        <f>IF('Prediction Log'!$F784&gt;0.5, 'Prediction Log'!$B784, IF('Prediction Log'!$F784&lt;0.5, 'Prediction Log'!$C784, "PICK"))</f>
        <v/>
      </c>
      <c r="K784" s="62" t="str">
        <f>IF(ISBLANK(Games!B784), "",IF('Prediction Log'!$J784='Prediction Log'!$B784, 'Prediction Log'!$F784, 1-'Prediction Log'!$F784))</f>
        <v/>
      </c>
      <c r="L784" s="28" t="str">
        <f>IF(ISBLANK(Games!$B784), "",Games!I784)</f>
        <v/>
      </c>
      <c r="P784" s="48" t="str">
        <f>IF(ISBLANK('Prediction Log'!$N784), "",'Prediction Log'!$O784-'Prediction Log'!$N784)</f>
        <v/>
      </c>
      <c r="Q784" s="55" t="str">
        <f>IF(ISBLANK('Prediction Log'!$N784), "",IF('Prediction Log'!$M784&lt;&gt;'Prediction Log'!$H784, "Y", IF(AND('Prediction Log'!$M784='Prediction Log'!$H784, ABS((-1*'Prediction Log'!$P784))&gt;ABS('Prediction Log'!$D784)), "Y", IF('Prediction Log'!$D784='Prediction Log'!$P784, "PUSH", "N"))))</f>
        <v/>
      </c>
      <c r="R784" s="56" t="str">
        <f>IF(ISBLANK('Prediction Log'!$M784), "",IF('Prediction Log'!$P784&lt;'Prediction Log'!$D784, "Y", IF('Prediction Log'!$P784='Prediction Log'!$D784, "PUSH", "N")))</f>
        <v/>
      </c>
      <c r="S784" s="56" t="str">
        <f>IF(ISBLANK('Prediction Log'!$M784), "",IF('Prediction Log'!$P784&lt;'Prediction Log'!$E784, "Y", IF('Prediction Log'!$P784='Prediction Log'!$E784, "PUSH", "N")))</f>
        <v/>
      </c>
      <c r="T784" s="66" t="str">
        <f>IF(ISBLANK('Prediction Log'!$M784), "",IF('Prediction Log'!$J784='Prediction Log'!$M784, "Y", "N"))</f>
        <v/>
      </c>
      <c r="U784" s="57" t="str">
        <f>IF(ISBLANK('Prediction Log'!$M784),"",IF('Prediction Log'!$M784='Prediction Log'!$H784, "Y", "N"))</f>
        <v/>
      </c>
      <c r="V784" s="52" t="str">
        <f>IF(ISBLANK('Prediction Log'!$M784), "",IF('Prediction Log'!$H784&lt;&gt;'Prediction Log'!$M784, "Y",IF(AND('Prediction Log'!$D784&gt;0, 'Prediction Log'!$P784&gt;'Prediction Log'!$D784), "Y", IF(AND('Prediction Log'!$D784&lt;0, 'Prediction Log'!$P784&lt;'Prediction Log'!$D784), "Y", IF('Prediction Log'!$P784='Prediction Log'!$D784, "PUSH", "N")))))</f>
        <v/>
      </c>
      <c r="W784" s="53" t="str">
        <f>IF(ISBLANK('Prediction Log'!$M784), "",IF(AND('Prediction Log'!$U784="Y", 'Prediction Log'!$V784="Y"), "Y", "N"))</f>
        <v/>
      </c>
      <c r="X784" s="54" t="str">
        <f>IF(ISBLANK('Prediction Log'!$M784),"",IF('Prediction Log'!$M784='Prediction Log'!$I784, "Y", "N"))</f>
        <v/>
      </c>
      <c r="Y784" s="54" t="str">
        <f>IF(ISBLANK('Prediction Log'!$M784), "", IF('Prediction Log'!$Z784="N", "N", "Y"))</f>
        <v/>
      </c>
      <c r="Z784" s="54" t="str">
        <f>IF(ISBLANK('Prediction Log'!$M784), "",IF('Prediction Log'!$I784&lt;&gt;'Prediction Log'!$M784, "Y",IF(AND('Prediction Log'!$E784&gt;0, 'Prediction Log'!$P784&gt;'Prediction Log'!$E784), "Y", IF(AND('Prediction Log'!$E784&lt;0, 'Prediction Log'!$P784&lt;'Prediction Log'!$E784), "Y", IF('Prediction Log'!$P784='Prediction Log'!$E784, "PUSH", "N")))))</f>
        <v/>
      </c>
      <c r="AA784" s="54" t="str">
        <f>IF(ISBLANK('Prediction Log'!$M784), "",IF(AND('Prediction Log'!$X784="Y", 'Prediction Log'!$Z784="Y"), "Y", "N"))</f>
        <v/>
      </c>
      <c r="AB784" s="53" t="str">
        <f>IF(ISBLANK('Prediction Log'!$M784), "",IF('Prediction Log'!$D784&gt;0, 'Prediction Log'!$P784-'Prediction Log'!$D784, IF('Prediction Log'!$D784&lt;0, -'Prediction Log'!$P784+'Prediction Log'!$D784, "NA")))</f>
        <v/>
      </c>
      <c r="AC784" s="53" t="str">
        <f>IF(ISBLANK('Prediction Log'!$M784), "",ABS('Prediction Log'!$AB784))</f>
        <v/>
      </c>
      <c r="AD784" s="54" t="str">
        <f>IF(ISBLANK('Prediction Log'!$M784), "",IF('Prediction Log'!$E784&gt;0, 'Prediction Log'!$P784-'Prediction Log'!$E784, IF('Prediction Log'!$E784&lt;0, -'Prediction Log'!$P784+'Prediction Log'!$E784, "NA")))</f>
        <v/>
      </c>
      <c r="AE784" s="54" t="str">
        <f>IF(ISBLANK('Prediction Log'!$M784), "",ABS('Prediction Log'!$AD784))</f>
        <v/>
      </c>
    </row>
    <row r="785" spans="1:31" x14ac:dyDescent="0.45">
      <c r="A785" t="str">
        <f>IF(ISBLANK(Games!$B785), "",Games!A785)</f>
        <v/>
      </c>
      <c r="B785" t="str">
        <f>IF(ISBLANK(Games!$B785), "",Games!B785)</f>
        <v/>
      </c>
      <c r="C785" t="str">
        <f>IF(ISBLANK(Games!$B785), "",Games!C785)</f>
        <v/>
      </c>
      <c r="D785" t="str">
        <f>IF(ISBLANK(Games!$B785), "",Games!D785)</f>
        <v/>
      </c>
      <c r="E785" t="str">
        <f>IF(ISBLANK(Games!$B785), "",Games!E785)</f>
        <v/>
      </c>
      <c r="F785" s="30">
        <f>'Calc - Win Probability'!N785</f>
        <v>0</v>
      </c>
      <c r="G785" s="28">
        <f>Games!H785</f>
        <v>0</v>
      </c>
      <c r="H785" s="64" t="str">
        <f>IF(ISBLANK(Games!B785), "", IF('Prediction Log'!$D785&lt;0, 'Prediction Log'!$B785, 'Prediction Log'!$C785))</f>
        <v/>
      </c>
      <c r="I785" s="60" t="str">
        <f>IF(ISBLANK(Games!$B785), "",Games!F785)</f>
        <v/>
      </c>
      <c r="J785" s="60" t="str">
        <f>IF('Prediction Log'!$F785&gt;0.5, 'Prediction Log'!$B785, IF('Prediction Log'!$F785&lt;0.5, 'Prediction Log'!$C785, "PICK"))</f>
        <v/>
      </c>
      <c r="K785" s="62" t="str">
        <f>IF(ISBLANK(Games!B785), "",IF('Prediction Log'!$J785='Prediction Log'!$B785, 'Prediction Log'!$F785, 1-'Prediction Log'!$F785))</f>
        <v/>
      </c>
      <c r="L785" s="28" t="str">
        <f>IF(ISBLANK(Games!$B785), "",Games!I785)</f>
        <v/>
      </c>
      <c r="P785" s="48" t="str">
        <f>IF(ISBLANK('Prediction Log'!$N785), "",'Prediction Log'!$O785-'Prediction Log'!$N785)</f>
        <v/>
      </c>
      <c r="Q785" s="55" t="str">
        <f>IF(ISBLANK('Prediction Log'!$N785), "",IF('Prediction Log'!$M785&lt;&gt;'Prediction Log'!$H785, "Y", IF(AND('Prediction Log'!$M785='Prediction Log'!$H785, ABS((-1*'Prediction Log'!$P785))&gt;ABS('Prediction Log'!$D785)), "Y", IF('Prediction Log'!$D785='Prediction Log'!$P785, "PUSH", "N"))))</f>
        <v/>
      </c>
      <c r="R785" s="56" t="str">
        <f>IF(ISBLANK('Prediction Log'!$M785), "",IF('Prediction Log'!$P785&lt;'Prediction Log'!$D785, "Y", IF('Prediction Log'!$P785='Prediction Log'!$D785, "PUSH", "N")))</f>
        <v/>
      </c>
      <c r="S785" s="56" t="str">
        <f>IF(ISBLANK('Prediction Log'!$M785), "",IF('Prediction Log'!$P785&lt;'Prediction Log'!$E785, "Y", IF('Prediction Log'!$P785='Prediction Log'!$E785, "PUSH", "N")))</f>
        <v/>
      </c>
      <c r="T785" s="66" t="str">
        <f>IF(ISBLANK('Prediction Log'!$M785), "",IF('Prediction Log'!$J785='Prediction Log'!$M785, "Y", "N"))</f>
        <v/>
      </c>
      <c r="U785" s="57" t="str">
        <f>IF(ISBLANK('Prediction Log'!$M785),"",IF('Prediction Log'!$M785='Prediction Log'!$H785, "Y", "N"))</f>
        <v/>
      </c>
      <c r="V785" s="52" t="str">
        <f>IF(ISBLANK('Prediction Log'!$M785), "",IF('Prediction Log'!$H785&lt;&gt;'Prediction Log'!$M785, "Y",IF(AND('Prediction Log'!$D785&gt;0, 'Prediction Log'!$P785&gt;'Prediction Log'!$D785), "Y", IF(AND('Prediction Log'!$D785&lt;0, 'Prediction Log'!$P785&lt;'Prediction Log'!$D785), "Y", IF('Prediction Log'!$P785='Prediction Log'!$D785, "PUSH", "N")))))</f>
        <v/>
      </c>
      <c r="W785" s="53" t="str">
        <f>IF(ISBLANK('Prediction Log'!$M785), "",IF(AND('Prediction Log'!$U785="Y", 'Prediction Log'!$V785="Y"), "Y", "N"))</f>
        <v/>
      </c>
      <c r="X785" s="54" t="str">
        <f>IF(ISBLANK('Prediction Log'!$M785),"",IF('Prediction Log'!$M785='Prediction Log'!$I785, "Y", "N"))</f>
        <v/>
      </c>
      <c r="Y785" s="54" t="str">
        <f>IF(ISBLANK('Prediction Log'!$M785), "", IF('Prediction Log'!$Z785="N", "N", "Y"))</f>
        <v/>
      </c>
      <c r="Z785" s="54" t="str">
        <f>IF(ISBLANK('Prediction Log'!$M785), "",IF('Prediction Log'!$I785&lt;&gt;'Prediction Log'!$M785, "Y",IF(AND('Prediction Log'!$E785&gt;0, 'Prediction Log'!$P785&gt;'Prediction Log'!$E785), "Y", IF(AND('Prediction Log'!$E785&lt;0, 'Prediction Log'!$P785&lt;'Prediction Log'!$E785), "Y", IF('Prediction Log'!$P785='Prediction Log'!$E785, "PUSH", "N")))))</f>
        <v/>
      </c>
      <c r="AA785" s="54" t="str">
        <f>IF(ISBLANK('Prediction Log'!$M785), "",IF(AND('Prediction Log'!$X785="Y", 'Prediction Log'!$Z785="Y"), "Y", "N"))</f>
        <v/>
      </c>
      <c r="AB785" s="53" t="str">
        <f>IF(ISBLANK('Prediction Log'!$M785), "",IF('Prediction Log'!$D785&gt;0, 'Prediction Log'!$P785-'Prediction Log'!$D785, IF('Prediction Log'!$D785&lt;0, -'Prediction Log'!$P785+'Prediction Log'!$D785, "NA")))</f>
        <v/>
      </c>
      <c r="AC785" s="53" t="str">
        <f>IF(ISBLANK('Prediction Log'!$M785), "",ABS('Prediction Log'!$AB785))</f>
        <v/>
      </c>
      <c r="AD785" s="54" t="str">
        <f>IF(ISBLANK('Prediction Log'!$M785), "",IF('Prediction Log'!$E785&gt;0, 'Prediction Log'!$P785-'Prediction Log'!$E785, IF('Prediction Log'!$E785&lt;0, -'Prediction Log'!$P785+'Prediction Log'!$E785, "NA")))</f>
        <v/>
      </c>
      <c r="AE785" s="54" t="str">
        <f>IF(ISBLANK('Prediction Log'!$M785), "",ABS('Prediction Log'!$AD785))</f>
        <v/>
      </c>
    </row>
    <row r="786" spans="1:31" x14ac:dyDescent="0.45">
      <c r="A786" t="str">
        <f>IF(ISBLANK(Games!$B786), "",Games!A786)</f>
        <v/>
      </c>
      <c r="B786" t="str">
        <f>IF(ISBLANK(Games!$B786), "",Games!B786)</f>
        <v/>
      </c>
      <c r="C786" t="str">
        <f>IF(ISBLANK(Games!$B786), "",Games!C786)</f>
        <v/>
      </c>
      <c r="D786" t="str">
        <f>IF(ISBLANK(Games!$B786), "",Games!D786)</f>
        <v/>
      </c>
      <c r="E786" t="str">
        <f>IF(ISBLANK(Games!$B786), "",Games!E786)</f>
        <v/>
      </c>
      <c r="F786" s="30">
        <f>'Calc - Win Probability'!N786</f>
        <v>0</v>
      </c>
      <c r="G786" s="28">
        <f>Games!H786</f>
        <v>0</v>
      </c>
      <c r="H786" s="64" t="str">
        <f>IF(ISBLANK(Games!B786), "", IF('Prediction Log'!$D786&lt;0, 'Prediction Log'!$B786, 'Prediction Log'!$C786))</f>
        <v/>
      </c>
      <c r="I786" s="60" t="str">
        <f>IF(ISBLANK(Games!$B786), "",Games!F786)</f>
        <v/>
      </c>
      <c r="J786" s="60" t="str">
        <f>IF('Prediction Log'!$F786&gt;0.5, 'Prediction Log'!$B786, IF('Prediction Log'!$F786&lt;0.5, 'Prediction Log'!$C786, "PICK"))</f>
        <v/>
      </c>
      <c r="K786" s="62" t="str">
        <f>IF(ISBLANK(Games!B786), "",IF('Prediction Log'!$J786='Prediction Log'!$B786, 'Prediction Log'!$F786, 1-'Prediction Log'!$F786))</f>
        <v/>
      </c>
      <c r="L786" s="28" t="str">
        <f>IF(ISBLANK(Games!$B786), "",Games!I786)</f>
        <v/>
      </c>
      <c r="P786" s="48" t="str">
        <f>IF(ISBLANK('Prediction Log'!$N786), "",'Prediction Log'!$O786-'Prediction Log'!$N786)</f>
        <v/>
      </c>
      <c r="Q786" s="55" t="str">
        <f>IF(ISBLANK('Prediction Log'!$N786), "",IF('Prediction Log'!$M786&lt;&gt;'Prediction Log'!$H786, "Y", IF(AND('Prediction Log'!$M786='Prediction Log'!$H786, ABS((-1*'Prediction Log'!$P786))&gt;ABS('Prediction Log'!$D786)), "Y", IF('Prediction Log'!$D786='Prediction Log'!$P786, "PUSH", "N"))))</f>
        <v/>
      </c>
      <c r="R786" s="56" t="str">
        <f>IF(ISBLANK('Prediction Log'!$M786), "",IF('Prediction Log'!$P786&lt;'Prediction Log'!$D786, "Y", IF('Prediction Log'!$P786='Prediction Log'!$D786, "PUSH", "N")))</f>
        <v/>
      </c>
      <c r="S786" s="56" t="str">
        <f>IF(ISBLANK('Prediction Log'!$M786), "",IF('Prediction Log'!$P786&lt;'Prediction Log'!$E786, "Y", IF('Prediction Log'!$P786='Prediction Log'!$E786, "PUSH", "N")))</f>
        <v/>
      </c>
      <c r="T786" s="66" t="str">
        <f>IF(ISBLANK('Prediction Log'!$M786), "",IF('Prediction Log'!$J786='Prediction Log'!$M786, "Y", "N"))</f>
        <v/>
      </c>
      <c r="U786" s="57" t="str">
        <f>IF(ISBLANK('Prediction Log'!$M786),"",IF('Prediction Log'!$M786='Prediction Log'!$H786, "Y", "N"))</f>
        <v/>
      </c>
      <c r="V786" s="52" t="str">
        <f>IF(ISBLANK('Prediction Log'!$M786), "",IF('Prediction Log'!$H786&lt;&gt;'Prediction Log'!$M786, "Y",IF(AND('Prediction Log'!$D786&gt;0, 'Prediction Log'!$P786&gt;'Prediction Log'!$D786), "Y", IF(AND('Prediction Log'!$D786&lt;0, 'Prediction Log'!$P786&lt;'Prediction Log'!$D786), "Y", IF('Prediction Log'!$P786='Prediction Log'!$D786, "PUSH", "N")))))</f>
        <v/>
      </c>
      <c r="W786" s="53" t="str">
        <f>IF(ISBLANK('Prediction Log'!$M786), "",IF(AND('Prediction Log'!$U786="Y", 'Prediction Log'!$V786="Y"), "Y", "N"))</f>
        <v/>
      </c>
      <c r="X786" s="54" t="str">
        <f>IF(ISBLANK('Prediction Log'!$M786),"",IF('Prediction Log'!$M786='Prediction Log'!$I786, "Y", "N"))</f>
        <v/>
      </c>
      <c r="Y786" s="54" t="str">
        <f>IF(ISBLANK('Prediction Log'!$M786), "", IF('Prediction Log'!$Z786="N", "N", "Y"))</f>
        <v/>
      </c>
      <c r="Z786" s="54" t="str">
        <f>IF(ISBLANK('Prediction Log'!$M786), "",IF('Prediction Log'!$I786&lt;&gt;'Prediction Log'!$M786, "Y",IF(AND('Prediction Log'!$E786&gt;0, 'Prediction Log'!$P786&gt;'Prediction Log'!$E786), "Y", IF(AND('Prediction Log'!$E786&lt;0, 'Prediction Log'!$P786&lt;'Prediction Log'!$E786), "Y", IF('Prediction Log'!$P786='Prediction Log'!$E786, "PUSH", "N")))))</f>
        <v/>
      </c>
      <c r="AA786" s="54" t="str">
        <f>IF(ISBLANK('Prediction Log'!$M786), "",IF(AND('Prediction Log'!$X786="Y", 'Prediction Log'!$Z786="Y"), "Y", "N"))</f>
        <v/>
      </c>
      <c r="AB786" s="53" t="str">
        <f>IF(ISBLANK('Prediction Log'!$M786), "",IF('Prediction Log'!$D786&gt;0, 'Prediction Log'!$P786-'Prediction Log'!$D786, IF('Prediction Log'!$D786&lt;0, -'Prediction Log'!$P786+'Prediction Log'!$D786, "NA")))</f>
        <v/>
      </c>
      <c r="AC786" s="53" t="str">
        <f>IF(ISBLANK('Prediction Log'!$M786), "",ABS('Prediction Log'!$AB786))</f>
        <v/>
      </c>
      <c r="AD786" s="54" t="str">
        <f>IF(ISBLANK('Prediction Log'!$M786), "",IF('Prediction Log'!$E786&gt;0, 'Prediction Log'!$P786-'Prediction Log'!$E786, IF('Prediction Log'!$E786&lt;0, -'Prediction Log'!$P786+'Prediction Log'!$E786, "NA")))</f>
        <v/>
      </c>
      <c r="AE786" s="54" t="str">
        <f>IF(ISBLANK('Prediction Log'!$M786), "",ABS('Prediction Log'!$AD786))</f>
        <v/>
      </c>
    </row>
    <row r="787" spans="1:31" x14ac:dyDescent="0.45">
      <c r="A787" t="str">
        <f>IF(ISBLANK(Games!$B787), "",Games!A787)</f>
        <v/>
      </c>
      <c r="B787" t="str">
        <f>IF(ISBLANK(Games!$B787), "",Games!B787)</f>
        <v/>
      </c>
      <c r="C787" t="str">
        <f>IF(ISBLANK(Games!$B787), "",Games!C787)</f>
        <v/>
      </c>
      <c r="D787" t="str">
        <f>IF(ISBLANK(Games!$B787), "",Games!D787)</f>
        <v/>
      </c>
      <c r="E787" t="str">
        <f>IF(ISBLANK(Games!$B787), "",Games!E787)</f>
        <v/>
      </c>
      <c r="F787" s="30">
        <f>'Calc - Win Probability'!N787</f>
        <v>0</v>
      </c>
      <c r="G787" s="28">
        <f>Games!H787</f>
        <v>0</v>
      </c>
      <c r="H787" s="64" t="str">
        <f>IF(ISBLANK(Games!B787), "", IF('Prediction Log'!$D787&lt;0, 'Prediction Log'!$B787, 'Prediction Log'!$C787))</f>
        <v/>
      </c>
      <c r="I787" s="60" t="str">
        <f>IF(ISBLANK(Games!$B787), "",Games!F787)</f>
        <v/>
      </c>
      <c r="J787" s="60" t="str">
        <f>IF('Prediction Log'!$F787&gt;0.5, 'Prediction Log'!$B787, IF('Prediction Log'!$F787&lt;0.5, 'Prediction Log'!$C787, "PICK"))</f>
        <v/>
      </c>
      <c r="K787" s="62" t="str">
        <f>IF(ISBLANK(Games!B787), "",IF('Prediction Log'!$J787='Prediction Log'!$B787, 'Prediction Log'!$F787, 1-'Prediction Log'!$F787))</f>
        <v/>
      </c>
      <c r="L787" s="28" t="str">
        <f>IF(ISBLANK(Games!$B787), "",Games!I787)</f>
        <v/>
      </c>
      <c r="P787" s="48" t="str">
        <f>IF(ISBLANK('Prediction Log'!$N787), "",'Prediction Log'!$O787-'Prediction Log'!$N787)</f>
        <v/>
      </c>
      <c r="Q787" s="55" t="str">
        <f>IF(ISBLANK('Prediction Log'!$N787), "",IF('Prediction Log'!$M787&lt;&gt;'Prediction Log'!$H787, "Y", IF(AND('Prediction Log'!$M787='Prediction Log'!$H787, ABS((-1*'Prediction Log'!$P787))&gt;ABS('Prediction Log'!$D787)), "Y", IF('Prediction Log'!$D787='Prediction Log'!$P787, "PUSH", "N"))))</f>
        <v/>
      </c>
      <c r="R787" s="56" t="str">
        <f>IF(ISBLANK('Prediction Log'!$M787), "",IF('Prediction Log'!$P787&lt;'Prediction Log'!$D787, "Y", IF('Prediction Log'!$P787='Prediction Log'!$D787, "PUSH", "N")))</f>
        <v/>
      </c>
      <c r="S787" s="56" t="str">
        <f>IF(ISBLANK('Prediction Log'!$M787), "",IF('Prediction Log'!$P787&lt;'Prediction Log'!$E787, "Y", IF('Prediction Log'!$P787='Prediction Log'!$E787, "PUSH", "N")))</f>
        <v/>
      </c>
      <c r="T787" s="66" t="str">
        <f>IF(ISBLANK('Prediction Log'!$M787), "",IF('Prediction Log'!$J787='Prediction Log'!$M787, "Y", "N"))</f>
        <v/>
      </c>
      <c r="U787" s="57" t="str">
        <f>IF(ISBLANK('Prediction Log'!$M787),"",IF('Prediction Log'!$M787='Prediction Log'!$H787, "Y", "N"))</f>
        <v/>
      </c>
      <c r="V787" s="52" t="str">
        <f>IF(ISBLANK('Prediction Log'!$M787), "",IF('Prediction Log'!$H787&lt;&gt;'Prediction Log'!$M787, "Y",IF(AND('Prediction Log'!$D787&gt;0, 'Prediction Log'!$P787&gt;'Prediction Log'!$D787), "Y", IF(AND('Prediction Log'!$D787&lt;0, 'Prediction Log'!$P787&lt;'Prediction Log'!$D787), "Y", IF('Prediction Log'!$P787='Prediction Log'!$D787, "PUSH", "N")))))</f>
        <v/>
      </c>
      <c r="W787" s="53" t="str">
        <f>IF(ISBLANK('Prediction Log'!$M787), "",IF(AND('Prediction Log'!$U787="Y", 'Prediction Log'!$V787="Y"), "Y", "N"))</f>
        <v/>
      </c>
      <c r="X787" s="54" t="str">
        <f>IF(ISBLANK('Prediction Log'!$M787),"",IF('Prediction Log'!$M787='Prediction Log'!$I787, "Y", "N"))</f>
        <v/>
      </c>
      <c r="Y787" s="54" t="str">
        <f>IF(ISBLANK('Prediction Log'!$M787), "", IF('Prediction Log'!$Z787="N", "N", "Y"))</f>
        <v/>
      </c>
      <c r="Z787" s="54" t="str">
        <f>IF(ISBLANK('Prediction Log'!$M787), "",IF('Prediction Log'!$I787&lt;&gt;'Prediction Log'!$M787, "Y",IF(AND('Prediction Log'!$E787&gt;0, 'Prediction Log'!$P787&gt;'Prediction Log'!$E787), "Y", IF(AND('Prediction Log'!$E787&lt;0, 'Prediction Log'!$P787&lt;'Prediction Log'!$E787), "Y", IF('Prediction Log'!$P787='Prediction Log'!$E787, "PUSH", "N")))))</f>
        <v/>
      </c>
      <c r="AA787" s="54" t="str">
        <f>IF(ISBLANK('Prediction Log'!$M787), "",IF(AND('Prediction Log'!$X787="Y", 'Prediction Log'!$Z787="Y"), "Y", "N"))</f>
        <v/>
      </c>
      <c r="AB787" s="53" t="str">
        <f>IF(ISBLANK('Prediction Log'!$M787), "",IF('Prediction Log'!$D787&gt;0, 'Prediction Log'!$P787-'Prediction Log'!$D787, IF('Prediction Log'!$D787&lt;0, -'Prediction Log'!$P787+'Prediction Log'!$D787, "NA")))</f>
        <v/>
      </c>
      <c r="AC787" s="53" t="str">
        <f>IF(ISBLANK('Prediction Log'!$M787), "",ABS('Prediction Log'!$AB787))</f>
        <v/>
      </c>
      <c r="AD787" s="54" t="str">
        <f>IF(ISBLANK('Prediction Log'!$M787), "",IF('Prediction Log'!$E787&gt;0, 'Prediction Log'!$P787-'Prediction Log'!$E787, IF('Prediction Log'!$E787&lt;0, -'Prediction Log'!$P787+'Prediction Log'!$E787, "NA")))</f>
        <v/>
      </c>
      <c r="AE787" s="54" t="str">
        <f>IF(ISBLANK('Prediction Log'!$M787), "",ABS('Prediction Log'!$AD787))</f>
        <v/>
      </c>
    </row>
    <row r="788" spans="1:31" x14ac:dyDescent="0.45">
      <c r="A788" t="str">
        <f>IF(ISBLANK(Games!$B788), "",Games!A788)</f>
        <v/>
      </c>
      <c r="B788" t="str">
        <f>IF(ISBLANK(Games!$B788), "",Games!B788)</f>
        <v/>
      </c>
      <c r="C788" t="str">
        <f>IF(ISBLANK(Games!$B788), "",Games!C788)</f>
        <v/>
      </c>
      <c r="D788" t="str">
        <f>IF(ISBLANK(Games!$B788), "",Games!D788)</f>
        <v/>
      </c>
      <c r="E788" t="str">
        <f>IF(ISBLANK(Games!$B788), "",Games!E788)</f>
        <v/>
      </c>
      <c r="F788" s="30">
        <f>'Calc - Win Probability'!N788</f>
        <v>0</v>
      </c>
      <c r="G788" s="28">
        <f>Games!H788</f>
        <v>0</v>
      </c>
      <c r="H788" s="64" t="str">
        <f>IF(ISBLANK(Games!B788), "", IF('Prediction Log'!$D788&lt;0, 'Prediction Log'!$B788, 'Prediction Log'!$C788))</f>
        <v/>
      </c>
      <c r="I788" s="60" t="str">
        <f>IF(ISBLANK(Games!$B788), "",Games!F788)</f>
        <v/>
      </c>
      <c r="J788" s="60" t="str">
        <f>IF('Prediction Log'!$F788&gt;0.5, 'Prediction Log'!$B788, IF('Prediction Log'!$F788&lt;0.5, 'Prediction Log'!$C788, "PICK"))</f>
        <v/>
      </c>
      <c r="K788" s="62" t="str">
        <f>IF(ISBLANK(Games!B788), "",IF('Prediction Log'!$J788='Prediction Log'!$B788, 'Prediction Log'!$F788, 1-'Prediction Log'!$F788))</f>
        <v/>
      </c>
      <c r="L788" s="28" t="str">
        <f>IF(ISBLANK(Games!$B788), "",Games!I788)</f>
        <v/>
      </c>
      <c r="P788" s="48" t="str">
        <f>IF(ISBLANK('Prediction Log'!$N788), "",'Prediction Log'!$O788-'Prediction Log'!$N788)</f>
        <v/>
      </c>
      <c r="Q788" s="55" t="str">
        <f>IF(ISBLANK('Prediction Log'!$N788), "",IF('Prediction Log'!$M788&lt;&gt;'Prediction Log'!$H788, "Y", IF(AND('Prediction Log'!$M788='Prediction Log'!$H788, ABS((-1*'Prediction Log'!$P788))&gt;ABS('Prediction Log'!$D788)), "Y", IF('Prediction Log'!$D788='Prediction Log'!$P788, "PUSH", "N"))))</f>
        <v/>
      </c>
      <c r="R788" s="56" t="str">
        <f>IF(ISBLANK('Prediction Log'!$M788), "",IF('Prediction Log'!$P788&lt;'Prediction Log'!$D788, "Y", IF('Prediction Log'!$P788='Prediction Log'!$D788, "PUSH", "N")))</f>
        <v/>
      </c>
      <c r="S788" s="56" t="str">
        <f>IF(ISBLANK('Prediction Log'!$M788), "",IF('Prediction Log'!$P788&lt;'Prediction Log'!$E788, "Y", IF('Prediction Log'!$P788='Prediction Log'!$E788, "PUSH", "N")))</f>
        <v/>
      </c>
      <c r="T788" s="66" t="str">
        <f>IF(ISBLANK('Prediction Log'!$M788), "",IF('Prediction Log'!$J788='Prediction Log'!$M788, "Y", "N"))</f>
        <v/>
      </c>
      <c r="U788" s="57" t="str">
        <f>IF(ISBLANK('Prediction Log'!$M788),"",IF('Prediction Log'!$M788='Prediction Log'!$H788, "Y", "N"))</f>
        <v/>
      </c>
      <c r="V788" s="52" t="str">
        <f>IF(ISBLANK('Prediction Log'!$M788), "",IF('Prediction Log'!$H788&lt;&gt;'Prediction Log'!$M788, "Y",IF(AND('Prediction Log'!$D788&gt;0, 'Prediction Log'!$P788&gt;'Prediction Log'!$D788), "Y", IF(AND('Prediction Log'!$D788&lt;0, 'Prediction Log'!$P788&lt;'Prediction Log'!$D788), "Y", IF('Prediction Log'!$P788='Prediction Log'!$D788, "PUSH", "N")))))</f>
        <v/>
      </c>
      <c r="W788" s="53" t="str">
        <f>IF(ISBLANK('Prediction Log'!$M788), "",IF(AND('Prediction Log'!$U788="Y", 'Prediction Log'!$V788="Y"), "Y", "N"))</f>
        <v/>
      </c>
      <c r="X788" s="54" t="str">
        <f>IF(ISBLANK('Prediction Log'!$M788),"",IF('Prediction Log'!$M788='Prediction Log'!$I788, "Y", "N"))</f>
        <v/>
      </c>
      <c r="Y788" s="54" t="str">
        <f>IF(ISBLANK('Prediction Log'!$M788), "", IF('Prediction Log'!$Z788="N", "N", "Y"))</f>
        <v/>
      </c>
      <c r="Z788" s="54" t="str">
        <f>IF(ISBLANK('Prediction Log'!$M788), "",IF('Prediction Log'!$I788&lt;&gt;'Prediction Log'!$M788, "Y",IF(AND('Prediction Log'!$E788&gt;0, 'Prediction Log'!$P788&gt;'Prediction Log'!$E788), "Y", IF(AND('Prediction Log'!$E788&lt;0, 'Prediction Log'!$P788&lt;'Prediction Log'!$E788), "Y", IF('Prediction Log'!$P788='Prediction Log'!$E788, "PUSH", "N")))))</f>
        <v/>
      </c>
      <c r="AA788" s="54" t="str">
        <f>IF(ISBLANK('Prediction Log'!$M788), "",IF(AND('Prediction Log'!$X788="Y", 'Prediction Log'!$Z788="Y"), "Y", "N"))</f>
        <v/>
      </c>
      <c r="AB788" s="53" t="str">
        <f>IF(ISBLANK('Prediction Log'!$M788), "",IF('Prediction Log'!$D788&gt;0, 'Prediction Log'!$P788-'Prediction Log'!$D788, IF('Prediction Log'!$D788&lt;0, -'Prediction Log'!$P788+'Prediction Log'!$D788, "NA")))</f>
        <v/>
      </c>
      <c r="AC788" s="53" t="str">
        <f>IF(ISBLANK('Prediction Log'!$M788), "",ABS('Prediction Log'!$AB788))</f>
        <v/>
      </c>
      <c r="AD788" s="54" t="str">
        <f>IF(ISBLANK('Prediction Log'!$M788), "",IF('Prediction Log'!$E788&gt;0, 'Prediction Log'!$P788-'Prediction Log'!$E788, IF('Prediction Log'!$E788&lt;0, -'Prediction Log'!$P788+'Prediction Log'!$E788, "NA")))</f>
        <v/>
      </c>
      <c r="AE788" s="54" t="str">
        <f>IF(ISBLANK('Prediction Log'!$M788), "",ABS('Prediction Log'!$AD788))</f>
        <v/>
      </c>
    </row>
    <row r="789" spans="1:31" x14ac:dyDescent="0.45">
      <c r="A789" t="str">
        <f>IF(ISBLANK(Games!$B789), "",Games!A789)</f>
        <v/>
      </c>
      <c r="B789" t="str">
        <f>IF(ISBLANK(Games!$B789), "",Games!B789)</f>
        <v/>
      </c>
      <c r="C789" t="str">
        <f>IF(ISBLANK(Games!$B789), "",Games!C789)</f>
        <v/>
      </c>
      <c r="D789" t="str">
        <f>IF(ISBLANK(Games!$B789), "",Games!D789)</f>
        <v/>
      </c>
      <c r="E789" t="str">
        <f>IF(ISBLANK(Games!$B789), "",Games!E789)</f>
        <v/>
      </c>
      <c r="F789" s="30">
        <f>'Calc - Win Probability'!N789</f>
        <v>0</v>
      </c>
      <c r="G789" s="28">
        <f>Games!H789</f>
        <v>0</v>
      </c>
      <c r="H789" s="64" t="str">
        <f>IF(ISBLANK(Games!B789), "", IF('Prediction Log'!$D789&lt;0, 'Prediction Log'!$B789, 'Prediction Log'!$C789))</f>
        <v/>
      </c>
      <c r="I789" s="60" t="str">
        <f>IF(ISBLANK(Games!$B789), "",Games!F789)</f>
        <v/>
      </c>
      <c r="J789" s="60" t="str">
        <f>IF('Prediction Log'!$F789&gt;0.5, 'Prediction Log'!$B789, IF('Prediction Log'!$F789&lt;0.5, 'Prediction Log'!$C789, "PICK"))</f>
        <v/>
      </c>
      <c r="K789" s="62" t="str">
        <f>IF(ISBLANK(Games!B789), "",IF('Prediction Log'!$J789='Prediction Log'!$B789, 'Prediction Log'!$F789, 1-'Prediction Log'!$F789))</f>
        <v/>
      </c>
      <c r="L789" s="28" t="str">
        <f>IF(ISBLANK(Games!$B789), "",Games!I789)</f>
        <v/>
      </c>
      <c r="P789" s="48" t="str">
        <f>IF(ISBLANK('Prediction Log'!$N789), "",'Prediction Log'!$O789-'Prediction Log'!$N789)</f>
        <v/>
      </c>
      <c r="Q789" s="55" t="str">
        <f>IF(ISBLANK('Prediction Log'!$N789), "",IF('Prediction Log'!$M789&lt;&gt;'Prediction Log'!$H789, "Y", IF(AND('Prediction Log'!$M789='Prediction Log'!$H789, ABS((-1*'Prediction Log'!$P789))&gt;ABS('Prediction Log'!$D789)), "Y", IF('Prediction Log'!$D789='Prediction Log'!$P789, "PUSH", "N"))))</f>
        <v/>
      </c>
      <c r="R789" s="56" t="str">
        <f>IF(ISBLANK('Prediction Log'!$M789), "",IF('Prediction Log'!$P789&lt;'Prediction Log'!$D789, "Y", IF('Prediction Log'!$P789='Prediction Log'!$D789, "PUSH", "N")))</f>
        <v/>
      </c>
      <c r="S789" s="56" t="str">
        <f>IF(ISBLANK('Prediction Log'!$M789), "",IF('Prediction Log'!$P789&lt;'Prediction Log'!$E789, "Y", IF('Prediction Log'!$P789='Prediction Log'!$E789, "PUSH", "N")))</f>
        <v/>
      </c>
      <c r="T789" s="66" t="str">
        <f>IF(ISBLANK('Prediction Log'!$M789), "",IF('Prediction Log'!$J789='Prediction Log'!$M789, "Y", "N"))</f>
        <v/>
      </c>
      <c r="U789" s="57" t="str">
        <f>IF(ISBLANK('Prediction Log'!$M789),"",IF('Prediction Log'!$M789='Prediction Log'!$H789, "Y", "N"))</f>
        <v/>
      </c>
      <c r="V789" s="52" t="str">
        <f>IF(ISBLANK('Prediction Log'!$M789), "",IF('Prediction Log'!$H789&lt;&gt;'Prediction Log'!$M789, "Y",IF(AND('Prediction Log'!$D789&gt;0, 'Prediction Log'!$P789&gt;'Prediction Log'!$D789), "Y", IF(AND('Prediction Log'!$D789&lt;0, 'Prediction Log'!$P789&lt;'Prediction Log'!$D789), "Y", IF('Prediction Log'!$P789='Prediction Log'!$D789, "PUSH", "N")))))</f>
        <v/>
      </c>
      <c r="W789" s="53" t="str">
        <f>IF(ISBLANK('Prediction Log'!$M789), "",IF(AND('Prediction Log'!$U789="Y", 'Prediction Log'!$V789="Y"), "Y", "N"))</f>
        <v/>
      </c>
      <c r="X789" s="54" t="str">
        <f>IF(ISBLANK('Prediction Log'!$M789),"",IF('Prediction Log'!$M789='Prediction Log'!$I789, "Y", "N"))</f>
        <v/>
      </c>
      <c r="Y789" s="54" t="str">
        <f>IF(ISBLANK('Prediction Log'!$M789), "", IF('Prediction Log'!$Z789="N", "N", "Y"))</f>
        <v/>
      </c>
      <c r="Z789" s="54" t="str">
        <f>IF(ISBLANK('Prediction Log'!$M789), "",IF('Prediction Log'!$I789&lt;&gt;'Prediction Log'!$M789, "Y",IF(AND('Prediction Log'!$E789&gt;0, 'Prediction Log'!$P789&gt;'Prediction Log'!$E789), "Y", IF(AND('Prediction Log'!$E789&lt;0, 'Prediction Log'!$P789&lt;'Prediction Log'!$E789), "Y", IF('Prediction Log'!$P789='Prediction Log'!$E789, "PUSH", "N")))))</f>
        <v/>
      </c>
      <c r="AA789" s="54" t="str">
        <f>IF(ISBLANK('Prediction Log'!$M789), "",IF(AND('Prediction Log'!$X789="Y", 'Prediction Log'!$Z789="Y"), "Y", "N"))</f>
        <v/>
      </c>
      <c r="AB789" s="53" t="str">
        <f>IF(ISBLANK('Prediction Log'!$M789), "",IF('Prediction Log'!$D789&gt;0, 'Prediction Log'!$P789-'Prediction Log'!$D789, IF('Prediction Log'!$D789&lt;0, -'Prediction Log'!$P789+'Prediction Log'!$D789, "NA")))</f>
        <v/>
      </c>
      <c r="AC789" s="53" t="str">
        <f>IF(ISBLANK('Prediction Log'!$M789), "",ABS('Prediction Log'!$AB789))</f>
        <v/>
      </c>
      <c r="AD789" s="54" t="str">
        <f>IF(ISBLANK('Prediction Log'!$M789), "",IF('Prediction Log'!$E789&gt;0, 'Prediction Log'!$P789-'Prediction Log'!$E789, IF('Prediction Log'!$E789&lt;0, -'Prediction Log'!$P789+'Prediction Log'!$E789, "NA")))</f>
        <v/>
      </c>
      <c r="AE789" s="54" t="str">
        <f>IF(ISBLANK('Prediction Log'!$M789), "",ABS('Prediction Log'!$AD789))</f>
        <v/>
      </c>
    </row>
    <row r="790" spans="1:31" x14ac:dyDescent="0.45">
      <c r="A790" t="str">
        <f>IF(ISBLANK(Games!$B790), "",Games!A790)</f>
        <v/>
      </c>
      <c r="B790" t="str">
        <f>IF(ISBLANK(Games!$B790), "",Games!B790)</f>
        <v/>
      </c>
      <c r="C790" t="str">
        <f>IF(ISBLANK(Games!$B790), "",Games!C790)</f>
        <v/>
      </c>
      <c r="D790" t="str">
        <f>IF(ISBLANK(Games!$B790), "",Games!D790)</f>
        <v/>
      </c>
      <c r="E790" t="str">
        <f>IF(ISBLANK(Games!$B790), "",Games!E790)</f>
        <v/>
      </c>
      <c r="F790" s="30">
        <f>'Calc - Win Probability'!N790</f>
        <v>0</v>
      </c>
      <c r="G790" s="28">
        <f>Games!H790</f>
        <v>0</v>
      </c>
      <c r="H790" s="64" t="str">
        <f>IF(ISBLANK(Games!B790), "", IF('Prediction Log'!$D790&lt;0, 'Prediction Log'!$B790, 'Prediction Log'!$C790))</f>
        <v/>
      </c>
      <c r="I790" s="60" t="str">
        <f>IF(ISBLANK(Games!$B790), "",Games!F790)</f>
        <v/>
      </c>
      <c r="J790" s="60" t="str">
        <f>IF('Prediction Log'!$F790&gt;0.5, 'Prediction Log'!$B790, IF('Prediction Log'!$F790&lt;0.5, 'Prediction Log'!$C790, "PICK"))</f>
        <v/>
      </c>
      <c r="K790" s="62" t="str">
        <f>IF(ISBLANK(Games!B790), "",IF('Prediction Log'!$J790='Prediction Log'!$B790, 'Prediction Log'!$F790, 1-'Prediction Log'!$F790))</f>
        <v/>
      </c>
      <c r="L790" s="28" t="str">
        <f>IF(ISBLANK(Games!$B790), "",Games!I790)</f>
        <v/>
      </c>
      <c r="P790" s="48" t="str">
        <f>IF(ISBLANK('Prediction Log'!$N790), "",'Prediction Log'!$O790-'Prediction Log'!$N790)</f>
        <v/>
      </c>
      <c r="Q790" s="55" t="str">
        <f>IF(ISBLANK('Prediction Log'!$N790), "",IF('Prediction Log'!$M790&lt;&gt;'Prediction Log'!$H790, "Y", IF(AND('Prediction Log'!$M790='Prediction Log'!$H790, ABS((-1*'Prediction Log'!$P790))&gt;ABS('Prediction Log'!$D790)), "Y", IF('Prediction Log'!$D790='Prediction Log'!$P790, "PUSH", "N"))))</f>
        <v/>
      </c>
      <c r="R790" s="56" t="str">
        <f>IF(ISBLANK('Prediction Log'!$M790), "",IF('Prediction Log'!$P790&lt;'Prediction Log'!$D790, "Y", IF('Prediction Log'!$P790='Prediction Log'!$D790, "PUSH", "N")))</f>
        <v/>
      </c>
      <c r="S790" s="56" t="str">
        <f>IF(ISBLANK('Prediction Log'!$M790), "",IF('Prediction Log'!$P790&lt;'Prediction Log'!$E790, "Y", IF('Prediction Log'!$P790='Prediction Log'!$E790, "PUSH", "N")))</f>
        <v/>
      </c>
      <c r="T790" s="66" t="str">
        <f>IF(ISBLANK('Prediction Log'!$M790), "",IF('Prediction Log'!$J790='Prediction Log'!$M790, "Y", "N"))</f>
        <v/>
      </c>
      <c r="U790" s="57" t="str">
        <f>IF(ISBLANK('Prediction Log'!$M790),"",IF('Prediction Log'!$M790='Prediction Log'!$H790, "Y", "N"))</f>
        <v/>
      </c>
      <c r="V790" s="52" t="str">
        <f>IF(ISBLANK('Prediction Log'!$M790), "",IF('Prediction Log'!$H790&lt;&gt;'Prediction Log'!$M790, "Y",IF(AND('Prediction Log'!$D790&gt;0, 'Prediction Log'!$P790&gt;'Prediction Log'!$D790), "Y", IF(AND('Prediction Log'!$D790&lt;0, 'Prediction Log'!$P790&lt;'Prediction Log'!$D790), "Y", IF('Prediction Log'!$P790='Prediction Log'!$D790, "PUSH", "N")))))</f>
        <v/>
      </c>
      <c r="W790" s="53" t="str">
        <f>IF(ISBLANK('Prediction Log'!$M790), "",IF(AND('Prediction Log'!$U790="Y", 'Prediction Log'!$V790="Y"), "Y", "N"))</f>
        <v/>
      </c>
      <c r="X790" s="54" t="str">
        <f>IF(ISBLANK('Prediction Log'!$M790),"",IF('Prediction Log'!$M790='Prediction Log'!$I790, "Y", "N"))</f>
        <v/>
      </c>
      <c r="Y790" s="54" t="str">
        <f>IF(ISBLANK('Prediction Log'!$M790), "", IF('Prediction Log'!$Z790="N", "N", "Y"))</f>
        <v/>
      </c>
      <c r="Z790" s="54" t="str">
        <f>IF(ISBLANK('Prediction Log'!$M790), "",IF('Prediction Log'!$I790&lt;&gt;'Prediction Log'!$M790, "Y",IF(AND('Prediction Log'!$E790&gt;0, 'Prediction Log'!$P790&gt;'Prediction Log'!$E790), "Y", IF(AND('Prediction Log'!$E790&lt;0, 'Prediction Log'!$P790&lt;'Prediction Log'!$E790), "Y", IF('Prediction Log'!$P790='Prediction Log'!$E790, "PUSH", "N")))))</f>
        <v/>
      </c>
      <c r="AA790" s="54" t="str">
        <f>IF(ISBLANK('Prediction Log'!$M790), "",IF(AND('Prediction Log'!$X790="Y", 'Prediction Log'!$Z790="Y"), "Y", "N"))</f>
        <v/>
      </c>
      <c r="AB790" s="53" t="str">
        <f>IF(ISBLANK('Prediction Log'!$M790), "",IF('Prediction Log'!$D790&gt;0, 'Prediction Log'!$P790-'Prediction Log'!$D790, IF('Prediction Log'!$D790&lt;0, -'Prediction Log'!$P790+'Prediction Log'!$D790, "NA")))</f>
        <v/>
      </c>
      <c r="AC790" s="53" t="str">
        <f>IF(ISBLANK('Prediction Log'!$M790), "",ABS('Prediction Log'!$AB790))</f>
        <v/>
      </c>
      <c r="AD790" s="54" t="str">
        <f>IF(ISBLANK('Prediction Log'!$M790), "",IF('Prediction Log'!$E790&gt;0, 'Prediction Log'!$P790-'Prediction Log'!$E790, IF('Prediction Log'!$E790&lt;0, -'Prediction Log'!$P790+'Prediction Log'!$E790, "NA")))</f>
        <v/>
      </c>
      <c r="AE790" s="54" t="str">
        <f>IF(ISBLANK('Prediction Log'!$M790), "",ABS('Prediction Log'!$AD790))</f>
        <v/>
      </c>
    </row>
    <row r="791" spans="1:31" x14ac:dyDescent="0.45">
      <c r="A791" t="str">
        <f>IF(ISBLANK(Games!$B791), "",Games!A791)</f>
        <v/>
      </c>
      <c r="B791" t="str">
        <f>IF(ISBLANK(Games!$B791), "",Games!B791)</f>
        <v/>
      </c>
      <c r="C791" t="str">
        <f>IF(ISBLANK(Games!$B791), "",Games!C791)</f>
        <v/>
      </c>
      <c r="D791" t="str">
        <f>IF(ISBLANK(Games!$B791), "",Games!D791)</f>
        <v/>
      </c>
      <c r="E791" t="str">
        <f>IF(ISBLANK(Games!$B791), "",Games!E791)</f>
        <v/>
      </c>
      <c r="F791" s="30">
        <f>'Calc - Win Probability'!N791</f>
        <v>0</v>
      </c>
      <c r="G791" s="28">
        <f>Games!H791</f>
        <v>0</v>
      </c>
      <c r="H791" s="64" t="str">
        <f>IF(ISBLANK(Games!B791), "", IF('Prediction Log'!$D791&lt;0, 'Prediction Log'!$B791, 'Prediction Log'!$C791))</f>
        <v/>
      </c>
      <c r="I791" s="60" t="str">
        <f>IF(ISBLANK(Games!$B791), "",Games!F791)</f>
        <v/>
      </c>
      <c r="J791" s="60" t="str">
        <f>IF('Prediction Log'!$F791&gt;0.5, 'Prediction Log'!$B791, IF('Prediction Log'!$F791&lt;0.5, 'Prediction Log'!$C791, "PICK"))</f>
        <v/>
      </c>
      <c r="K791" s="62" t="str">
        <f>IF(ISBLANK(Games!B791), "",IF('Prediction Log'!$J791='Prediction Log'!$B791, 'Prediction Log'!$F791, 1-'Prediction Log'!$F791))</f>
        <v/>
      </c>
      <c r="L791" s="28" t="str">
        <f>IF(ISBLANK(Games!$B791), "",Games!I791)</f>
        <v/>
      </c>
      <c r="P791" s="48" t="str">
        <f>IF(ISBLANK('Prediction Log'!$N791), "",'Prediction Log'!$O791-'Prediction Log'!$N791)</f>
        <v/>
      </c>
      <c r="Q791" s="55" t="str">
        <f>IF(ISBLANK('Prediction Log'!$N791), "",IF('Prediction Log'!$M791&lt;&gt;'Prediction Log'!$H791, "Y", IF(AND('Prediction Log'!$M791='Prediction Log'!$H791, ABS((-1*'Prediction Log'!$P791))&gt;ABS('Prediction Log'!$D791)), "Y", IF('Prediction Log'!$D791='Prediction Log'!$P791, "PUSH", "N"))))</f>
        <v/>
      </c>
      <c r="R791" s="56" t="str">
        <f>IF(ISBLANK('Prediction Log'!$M791), "",IF('Prediction Log'!$P791&lt;'Prediction Log'!$D791, "Y", IF('Prediction Log'!$P791='Prediction Log'!$D791, "PUSH", "N")))</f>
        <v/>
      </c>
      <c r="S791" s="56" t="str">
        <f>IF(ISBLANK('Prediction Log'!$M791), "",IF('Prediction Log'!$P791&lt;'Prediction Log'!$E791, "Y", IF('Prediction Log'!$P791='Prediction Log'!$E791, "PUSH", "N")))</f>
        <v/>
      </c>
      <c r="T791" s="66" t="str">
        <f>IF(ISBLANK('Prediction Log'!$M791), "",IF('Prediction Log'!$J791='Prediction Log'!$M791, "Y", "N"))</f>
        <v/>
      </c>
      <c r="U791" s="57" t="str">
        <f>IF(ISBLANK('Prediction Log'!$M791),"",IF('Prediction Log'!$M791='Prediction Log'!$H791, "Y", "N"))</f>
        <v/>
      </c>
      <c r="V791" s="52" t="str">
        <f>IF(ISBLANK('Prediction Log'!$M791), "",IF('Prediction Log'!$H791&lt;&gt;'Prediction Log'!$M791, "Y",IF(AND('Prediction Log'!$D791&gt;0, 'Prediction Log'!$P791&gt;'Prediction Log'!$D791), "Y", IF(AND('Prediction Log'!$D791&lt;0, 'Prediction Log'!$P791&lt;'Prediction Log'!$D791), "Y", IF('Prediction Log'!$P791='Prediction Log'!$D791, "PUSH", "N")))))</f>
        <v/>
      </c>
      <c r="W791" s="53" t="str">
        <f>IF(ISBLANK('Prediction Log'!$M791), "",IF(AND('Prediction Log'!$U791="Y", 'Prediction Log'!$V791="Y"), "Y", "N"))</f>
        <v/>
      </c>
      <c r="X791" s="54" t="str">
        <f>IF(ISBLANK('Prediction Log'!$M791),"",IF('Prediction Log'!$M791='Prediction Log'!$I791, "Y", "N"))</f>
        <v/>
      </c>
      <c r="Y791" s="54" t="str">
        <f>IF(ISBLANK('Prediction Log'!$M791), "", IF('Prediction Log'!$Z791="N", "N", "Y"))</f>
        <v/>
      </c>
      <c r="Z791" s="54" t="str">
        <f>IF(ISBLANK('Prediction Log'!$M791), "",IF('Prediction Log'!$I791&lt;&gt;'Prediction Log'!$M791, "Y",IF(AND('Prediction Log'!$E791&gt;0, 'Prediction Log'!$P791&gt;'Prediction Log'!$E791), "Y", IF(AND('Prediction Log'!$E791&lt;0, 'Prediction Log'!$P791&lt;'Prediction Log'!$E791), "Y", IF('Prediction Log'!$P791='Prediction Log'!$E791, "PUSH", "N")))))</f>
        <v/>
      </c>
      <c r="AA791" s="54" t="str">
        <f>IF(ISBLANK('Prediction Log'!$M791), "",IF(AND('Prediction Log'!$X791="Y", 'Prediction Log'!$Z791="Y"), "Y", "N"))</f>
        <v/>
      </c>
      <c r="AB791" s="53" t="str">
        <f>IF(ISBLANK('Prediction Log'!$M791), "",IF('Prediction Log'!$D791&gt;0, 'Prediction Log'!$P791-'Prediction Log'!$D791, IF('Prediction Log'!$D791&lt;0, -'Prediction Log'!$P791+'Prediction Log'!$D791, "NA")))</f>
        <v/>
      </c>
      <c r="AC791" s="53" t="str">
        <f>IF(ISBLANK('Prediction Log'!$M791), "",ABS('Prediction Log'!$AB791))</f>
        <v/>
      </c>
      <c r="AD791" s="54" t="str">
        <f>IF(ISBLANK('Prediction Log'!$M791), "",IF('Prediction Log'!$E791&gt;0, 'Prediction Log'!$P791-'Prediction Log'!$E791, IF('Prediction Log'!$E791&lt;0, -'Prediction Log'!$P791+'Prediction Log'!$E791, "NA")))</f>
        <v/>
      </c>
      <c r="AE791" s="54" t="str">
        <f>IF(ISBLANK('Prediction Log'!$M791), "",ABS('Prediction Log'!$AD791))</f>
        <v/>
      </c>
    </row>
    <row r="792" spans="1:31" x14ac:dyDescent="0.45">
      <c r="A792" t="str">
        <f>IF(ISBLANK(Games!$B792), "",Games!A792)</f>
        <v/>
      </c>
      <c r="B792" t="str">
        <f>IF(ISBLANK(Games!$B792), "",Games!B792)</f>
        <v/>
      </c>
      <c r="C792" t="str">
        <f>IF(ISBLANK(Games!$B792), "",Games!C792)</f>
        <v/>
      </c>
      <c r="D792" t="str">
        <f>IF(ISBLANK(Games!$B792), "",Games!D792)</f>
        <v/>
      </c>
      <c r="E792" t="str">
        <f>IF(ISBLANK(Games!$B792), "",Games!E792)</f>
        <v/>
      </c>
      <c r="F792" s="30">
        <f>'Calc - Win Probability'!N792</f>
        <v>0</v>
      </c>
      <c r="G792" s="28">
        <f>Games!H792</f>
        <v>0</v>
      </c>
      <c r="H792" s="64" t="str">
        <f>IF(ISBLANK(Games!B792), "", IF('Prediction Log'!$D792&lt;0, 'Prediction Log'!$B792, 'Prediction Log'!$C792))</f>
        <v/>
      </c>
      <c r="I792" s="60" t="str">
        <f>IF(ISBLANK(Games!$B792), "",Games!F792)</f>
        <v/>
      </c>
      <c r="J792" s="60" t="str">
        <f>IF('Prediction Log'!$F792&gt;0.5, 'Prediction Log'!$B792, IF('Prediction Log'!$F792&lt;0.5, 'Prediction Log'!$C792, "PICK"))</f>
        <v/>
      </c>
      <c r="K792" s="62" t="str">
        <f>IF(ISBLANK(Games!B792), "",IF('Prediction Log'!$J792='Prediction Log'!$B792, 'Prediction Log'!$F792, 1-'Prediction Log'!$F792))</f>
        <v/>
      </c>
      <c r="L792" s="28" t="str">
        <f>IF(ISBLANK(Games!$B792), "",Games!I792)</f>
        <v/>
      </c>
      <c r="P792" s="48" t="str">
        <f>IF(ISBLANK('Prediction Log'!$N792), "",'Prediction Log'!$O792-'Prediction Log'!$N792)</f>
        <v/>
      </c>
      <c r="Q792" s="55" t="str">
        <f>IF(ISBLANK('Prediction Log'!$N792), "",IF('Prediction Log'!$M792&lt;&gt;'Prediction Log'!$H792, "Y", IF(AND('Prediction Log'!$M792='Prediction Log'!$H792, ABS((-1*'Prediction Log'!$P792))&gt;ABS('Prediction Log'!$D792)), "Y", IF('Prediction Log'!$D792='Prediction Log'!$P792, "PUSH", "N"))))</f>
        <v/>
      </c>
      <c r="R792" s="56" t="str">
        <f>IF(ISBLANK('Prediction Log'!$M792), "",IF('Prediction Log'!$P792&lt;'Prediction Log'!$D792, "Y", IF('Prediction Log'!$P792='Prediction Log'!$D792, "PUSH", "N")))</f>
        <v/>
      </c>
      <c r="S792" s="56" t="str">
        <f>IF(ISBLANK('Prediction Log'!$M792), "",IF('Prediction Log'!$P792&lt;'Prediction Log'!$E792, "Y", IF('Prediction Log'!$P792='Prediction Log'!$E792, "PUSH", "N")))</f>
        <v/>
      </c>
      <c r="T792" s="66" t="str">
        <f>IF(ISBLANK('Prediction Log'!$M792), "",IF('Prediction Log'!$J792='Prediction Log'!$M792, "Y", "N"))</f>
        <v/>
      </c>
      <c r="U792" s="57" t="str">
        <f>IF(ISBLANK('Prediction Log'!$M792),"",IF('Prediction Log'!$M792='Prediction Log'!$H792, "Y", "N"))</f>
        <v/>
      </c>
      <c r="V792" s="52" t="str">
        <f>IF(ISBLANK('Prediction Log'!$M792), "",IF('Prediction Log'!$H792&lt;&gt;'Prediction Log'!$M792, "Y",IF(AND('Prediction Log'!$D792&gt;0, 'Prediction Log'!$P792&gt;'Prediction Log'!$D792), "Y", IF(AND('Prediction Log'!$D792&lt;0, 'Prediction Log'!$P792&lt;'Prediction Log'!$D792), "Y", IF('Prediction Log'!$P792='Prediction Log'!$D792, "PUSH", "N")))))</f>
        <v/>
      </c>
      <c r="W792" s="53" t="str">
        <f>IF(ISBLANK('Prediction Log'!$M792), "",IF(AND('Prediction Log'!$U792="Y", 'Prediction Log'!$V792="Y"), "Y", "N"))</f>
        <v/>
      </c>
      <c r="X792" s="54" t="str">
        <f>IF(ISBLANK('Prediction Log'!$M792),"",IF('Prediction Log'!$M792='Prediction Log'!$I792, "Y", "N"))</f>
        <v/>
      </c>
      <c r="Y792" s="54" t="str">
        <f>IF(ISBLANK('Prediction Log'!$M792), "", IF('Prediction Log'!$Z792="N", "N", "Y"))</f>
        <v/>
      </c>
      <c r="Z792" s="54" t="str">
        <f>IF(ISBLANK('Prediction Log'!$M792), "",IF('Prediction Log'!$I792&lt;&gt;'Prediction Log'!$M792, "Y",IF(AND('Prediction Log'!$E792&gt;0, 'Prediction Log'!$P792&gt;'Prediction Log'!$E792), "Y", IF(AND('Prediction Log'!$E792&lt;0, 'Prediction Log'!$P792&lt;'Prediction Log'!$E792), "Y", IF('Prediction Log'!$P792='Prediction Log'!$E792, "PUSH", "N")))))</f>
        <v/>
      </c>
      <c r="AA792" s="54" t="str">
        <f>IF(ISBLANK('Prediction Log'!$M792), "",IF(AND('Prediction Log'!$X792="Y", 'Prediction Log'!$Z792="Y"), "Y", "N"))</f>
        <v/>
      </c>
      <c r="AB792" s="53" t="str">
        <f>IF(ISBLANK('Prediction Log'!$M792), "",IF('Prediction Log'!$D792&gt;0, 'Prediction Log'!$P792-'Prediction Log'!$D792, IF('Prediction Log'!$D792&lt;0, -'Prediction Log'!$P792+'Prediction Log'!$D792, "NA")))</f>
        <v/>
      </c>
      <c r="AC792" s="53" t="str">
        <f>IF(ISBLANK('Prediction Log'!$M792), "",ABS('Prediction Log'!$AB792))</f>
        <v/>
      </c>
      <c r="AD792" s="54" t="str">
        <f>IF(ISBLANK('Prediction Log'!$M792), "",IF('Prediction Log'!$E792&gt;0, 'Prediction Log'!$P792-'Prediction Log'!$E792, IF('Prediction Log'!$E792&lt;0, -'Prediction Log'!$P792+'Prediction Log'!$E792, "NA")))</f>
        <v/>
      </c>
      <c r="AE792" s="54" t="str">
        <f>IF(ISBLANK('Prediction Log'!$M792), "",ABS('Prediction Log'!$AD792))</f>
        <v/>
      </c>
    </row>
    <row r="793" spans="1:31" x14ac:dyDescent="0.45">
      <c r="A793" t="str">
        <f>IF(ISBLANK(Games!$B793), "",Games!A793)</f>
        <v/>
      </c>
      <c r="B793" t="str">
        <f>IF(ISBLANK(Games!$B793), "",Games!B793)</f>
        <v/>
      </c>
      <c r="C793" t="str">
        <f>IF(ISBLANK(Games!$B793), "",Games!C793)</f>
        <v/>
      </c>
      <c r="D793" t="str">
        <f>IF(ISBLANK(Games!$B793), "",Games!D793)</f>
        <v/>
      </c>
      <c r="E793" t="str">
        <f>IF(ISBLANK(Games!$B793), "",Games!E793)</f>
        <v/>
      </c>
      <c r="F793" s="30">
        <f>'Calc - Win Probability'!N793</f>
        <v>0</v>
      </c>
      <c r="G793" s="28">
        <f>Games!H793</f>
        <v>0</v>
      </c>
      <c r="H793" s="64" t="str">
        <f>IF(ISBLANK(Games!B793), "", IF('Prediction Log'!$D793&lt;0, 'Prediction Log'!$B793, 'Prediction Log'!$C793))</f>
        <v/>
      </c>
      <c r="I793" s="60" t="str">
        <f>IF(ISBLANK(Games!$B793), "",Games!F793)</f>
        <v/>
      </c>
      <c r="J793" s="60" t="str">
        <f>IF('Prediction Log'!$F793&gt;0.5, 'Prediction Log'!$B793, IF('Prediction Log'!$F793&lt;0.5, 'Prediction Log'!$C793, "PICK"))</f>
        <v/>
      </c>
      <c r="K793" s="62" t="str">
        <f>IF(ISBLANK(Games!B793), "",IF('Prediction Log'!$J793='Prediction Log'!$B793, 'Prediction Log'!$F793, 1-'Prediction Log'!$F793))</f>
        <v/>
      </c>
      <c r="L793" s="28" t="str">
        <f>IF(ISBLANK(Games!$B793), "",Games!I793)</f>
        <v/>
      </c>
      <c r="P793" s="48" t="str">
        <f>IF(ISBLANK('Prediction Log'!$N793), "",'Prediction Log'!$O793-'Prediction Log'!$N793)</f>
        <v/>
      </c>
      <c r="Q793" s="55" t="str">
        <f>IF(ISBLANK('Prediction Log'!$N793), "",IF('Prediction Log'!$M793&lt;&gt;'Prediction Log'!$H793, "Y", IF(AND('Prediction Log'!$M793='Prediction Log'!$H793, ABS((-1*'Prediction Log'!$P793))&gt;ABS('Prediction Log'!$D793)), "Y", IF('Prediction Log'!$D793='Prediction Log'!$P793, "PUSH", "N"))))</f>
        <v/>
      </c>
      <c r="R793" s="56" t="str">
        <f>IF(ISBLANK('Prediction Log'!$M793), "",IF('Prediction Log'!$P793&lt;'Prediction Log'!$D793, "Y", IF('Prediction Log'!$P793='Prediction Log'!$D793, "PUSH", "N")))</f>
        <v/>
      </c>
      <c r="S793" s="56" t="str">
        <f>IF(ISBLANK('Prediction Log'!$M793), "",IF('Prediction Log'!$P793&lt;'Prediction Log'!$E793, "Y", IF('Prediction Log'!$P793='Prediction Log'!$E793, "PUSH", "N")))</f>
        <v/>
      </c>
      <c r="T793" s="66" t="str">
        <f>IF(ISBLANK('Prediction Log'!$M793), "",IF('Prediction Log'!$J793='Prediction Log'!$M793, "Y", "N"))</f>
        <v/>
      </c>
      <c r="U793" s="57" t="str">
        <f>IF(ISBLANK('Prediction Log'!$M793),"",IF('Prediction Log'!$M793='Prediction Log'!$H793, "Y", "N"))</f>
        <v/>
      </c>
      <c r="V793" s="52" t="str">
        <f>IF(ISBLANK('Prediction Log'!$M793), "",IF('Prediction Log'!$H793&lt;&gt;'Prediction Log'!$M793, "Y",IF(AND('Prediction Log'!$D793&gt;0, 'Prediction Log'!$P793&gt;'Prediction Log'!$D793), "Y", IF(AND('Prediction Log'!$D793&lt;0, 'Prediction Log'!$P793&lt;'Prediction Log'!$D793), "Y", IF('Prediction Log'!$P793='Prediction Log'!$D793, "PUSH", "N")))))</f>
        <v/>
      </c>
      <c r="W793" s="53" t="str">
        <f>IF(ISBLANK('Prediction Log'!$M793), "",IF(AND('Prediction Log'!$U793="Y", 'Prediction Log'!$V793="Y"), "Y", "N"))</f>
        <v/>
      </c>
      <c r="X793" s="54" t="str">
        <f>IF(ISBLANK('Prediction Log'!$M793),"",IF('Prediction Log'!$M793='Prediction Log'!$I793, "Y", "N"))</f>
        <v/>
      </c>
      <c r="Y793" s="54" t="str">
        <f>IF(ISBLANK('Prediction Log'!$M793), "", IF('Prediction Log'!$Z793="N", "N", "Y"))</f>
        <v/>
      </c>
      <c r="Z793" s="54" t="str">
        <f>IF(ISBLANK('Prediction Log'!$M793), "",IF('Prediction Log'!$I793&lt;&gt;'Prediction Log'!$M793, "Y",IF(AND('Prediction Log'!$E793&gt;0, 'Prediction Log'!$P793&gt;'Prediction Log'!$E793), "Y", IF(AND('Prediction Log'!$E793&lt;0, 'Prediction Log'!$P793&lt;'Prediction Log'!$E793), "Y", IF('Prediction Log'!$P793='Prediction Log'!$E793, "PUSH", "N")))))</f>
        <v/>
      </c>
      <c r="AA793" s="54" t="str">
        <f>IF(ISBLANK('Prediction Log'!$M793), "",IF(AND('Prediction Log'!$X793="Y", 'Prediction Log'!$Z793="Y"), "Y", "N"))</f>
        <v/>
      </c>
      <c r="AB793" s="53" t="str">
        <f>IF(ISBLANK('Prediction Log'!$M793), "",IF('Prediction Log'!$D793&gt;0, 'Prediction Log'!$P793-'Prediction Log'!$D793, IF('Prediction Log'!$D793&lt;0, -'Prediction Log'!$P793+'Prediction Log'!$D793, "NA")))</f>
        <v/>
      </c>
      <c r="AC793" s="53" t="str">
        <f>IF(ISBLANK('Prediction Log'!$M793), "",ABS('Prediction Log'!$AB793))</f>
        <v/>
      </c>
      <c r="AD793" s="54" t="str">
        <f>IF(ISBLANK('Prediction Log'!$M793), "",IF('Prediction Log'!$E793&gt;0, 'Prediction Log'!$P793-'Prediction Log'!$E793, IF('Prediction Log'!$E793&lt;0, -'Prediction Log'!$P793+'Prediction Log'!$E793, "NA")))</f>
        <v/>
      </c>
      <c r="AE793" s="54" t="str">
        <f>IF(ISBLANK('Prediction Log'!$M793), "",ABS('Prediction Log'!$AD793))</f>
        <v/>
      </c>
    </row>
    <row r="794" spans="1:31" x14ac:dyDescent="0.45">
      <c r="A794" t="str">
        <f>IF(ISBLANK(Games!$B794), "",Games!A794)</f>
        <v/>
      </c>
      <c r="B794" t="str">
        <f>IF(ISBLANK(Games!$B794), "",Games!B794)</f>
        <v/>
      </c>
      <c r="C794" t="str">
        <f>IF(ISBLANK(Games!$B794), "",Games!C794)</f>
        <v/>
      </c>
      <c r="D794" t="str">
        <f>IF(ISBLANK(Games!$B794), "",Games!D794)</f>
        <v/>
      </c>
      <c r="E794" t="str">
        <f>IF(ISBLANK(Games!$B794), "",Games!E794)</f>
        <v/>
      </c>
      <c r="F794" s="30">
        <f>'Calc - Win Probability'!N794</f>
        <v>0</v>
      </c>
      <c r="G794" s="28">
        <f>Games!H794</f>
        <v>0</v>
      </c>
      <c r="H794" s="64" t="str">
        <f>IF(ISBLANK(Games!B794), "", IF('Prediction Log'!$D794&lt;0, 'Prediction Log'!$B794, 'Prediction Log'!$C794))</f>
        <v/>
      </c>
      <c r="I794" s="60" t="str">
        <f>IF(ISBLANK(Games!$B794), "",Games!F794)</f>
        <v/>
      </c>
      <c r="J794" s="60" t="str">
        <f>IF('Prediction Log'!$F794&gt;0.5, 'Prediction Log'!$B794, IF('Prediction Log'!$F794&lt;0.5, 'Prediction Log'!$C794, "PICK"))</f>
        <v/>
      </c>
      <c r="K794" s="62" t="str">
        <f>IF(ISBLANK(Games!B794), "",IF('Prediction Log'!$J794='Prediction Log'!$B794, 'Prediction Log'!$F794, 1-'Prediction Log'!$F794))</f>
        <v/>
      </c>
      <c r="L794" s="28" t="str">
        <f>IF(ISBLANK(Games!$B794), "",Games!I794)</f>
        <v/>
      </c>
      <c r="P794" s="48" t="str">
        <f>IF(ISBLANK('Prediction Log'!$N794), "",'Prediction Log'!$O794-'Prediction Log'!$N794)</f>
        <v/>
      </c>
      <c r="Q794" s="55" t="str">
        <f>IF(ISBLANK('Prediction Log'!$N794), "",IF('Prediction Log'!$M794&lt;&gt;'Prediction Log'!$H794, "Y", IF(AND('Prediction Log'!$M794='Prediction Log'!$H794, ABS((-1*'Prediction Log'!$P794))&gt;ABS('Prediction Log'!$D794)), "Y", IF('Prediction Log'!$D794='Prediction Log'!$P794, "PUSH", "N"))))</f>
        <v/>
      </c>
      <c r="R794" s="56" t="str">
        <f>IF(ISBLANK('Prediction Log'!$M794), "",IF('Prediction Log'!$P794&lt;'Prediction Log'!$D794, "Y", IF('Prediction Log'!$P794='Prediction Log'!$D794, "PUSH", "N")))</f>
        <v/>
      </c>
      <c r="S794" s="56" t="str">
        <f>IF(ISBLANK('Prediction Log'!$M794), "",IF('Prediction Log'!$P794&lt;'Prediction Log'!$E794, "Y", IF('Prediction Log'!$P794='Prediction Log'!$E794, "PUSH", "N")))</f>
        <v/>
      </c>
      <c r="T794" s="66" t="str">
        <f>IF(ISBLANK('Prediction Log'!$M794), "",IF('Prediction Log'!$J794='Prediction Log'!$M794, "Y", "N"))</f>
        <v/>
      </c>
      <c r="U794" s="57" t="str">
        <f>IF(ISBLANK('Prediction Log'!$M794),"",IF('Prediction Log'!$M794='Prediction Log'!$H794, "Y", "N"))</f>
        <v/>
      </c>
      <c r="V794" s="52" t="str">
        <f>IF(ISBLANK('Prediction Log'!$M794), "",IF('Prediction Log'!$H794&lt;&gt;'Prediction Log'!$M794, "Y",IF(AND('Prediction Log'!$D794&gt;0, 'Prediction Log'!$P794&gt;'Prediction Log'!$D794), "Y", IF(AND('Prediction Log'!$D794&lt;0, 'Prediction Log'!$P794&lt;'Prediction Log'!$D794), "Y", IF('Prediction Log'!$P794='Prediction Log'!$D794, "PUSH", "N")))))</f>
        <v/>
      </c>
      <c r="W794" s="53" t="str">
        <f>IF(ISBLANK('Prediction Log'!$M794), "",IF(AND('Prediction Log'!$U794="Y", 'Prediction Log'!$V794="Y"), "Y", "N"))</f>
        <v/>
      </c>
      <c r="X794" s="54" t="str">
        <f>IF(ISBLANK('Prediction Log'!$M794),"",IF('Prediction Log'!$M794='Prediction Log'!$I794, "Y", "N"))</f>
        <v/>
      </c>
      <c r="Y794" s="54" t="str">
        <f>IF(ISBLANK('Prediction Log'!$M794), "", IF('Prediction Log'!$Z794="N", "N", "Y"))</f>
        <v/>
      </c>
      <c r="Z794" s="54" t="str">
        <f>IF(ISBLANK('Prediction Log'!$M794), "",IF('Prediction Log'!$I794&lt;&gt;'Prediction Log'!$M794, "Y",IF(AND('Prediction Log'!$E794&gt;0, 'Prediction Log'!$P794&gt;'Prediction Log'!$E794), "Y", IF(AND('Prediction Log'!$E794&lt;0, 'Prediction Log'!$P794&lt;'Prediction Log'!$E794), "Y", IF('Prediction Log'!$P794='Prediction Log'!$E794, "PUSH", "N")))))</f>
        <v/>
      </c>
      <c r="AA794" s="54" t="str">
        <f>IF(ISBLANK('Prediction Log'!$M794), "",IF(AND('Prediction Log'!$X794="Y", 'Prediction Log'!$Z794="Y"), "Y", "N"))</f>
        <v/>
      </c>
      <c r="AB794" s="53" t="str">
        <f>IF(ISBLANK('Prediction Log'!$M794), "",IF('Prediction Log'!$D794&gt;0, 'Prediction Log'!$P794-'Prediction Log'!$D794, IF('Prediction Log'!$D794&lt;0, -'Prediction Log'!$P794+'Prediction Log'!$D794, "NA")))</f>
        <v/>
      </c>
      <c r="AC794" s="53" t="str">
        <f>IF(ISBLANK('Prediction Log'!$M794), "",ABS('Prediction Log'!$AB794))</f>
        <v/>
      </c>
      <c r="AD794" s="54" t="str">
        <f>IF(ISBLANK('Prediction Log'!$M794), "",IF('Prediction Log'!$E794&gt;0, 'Prediction Log'!$P794-'Prediction Log'!$E794, IF('Prediction Log'!$E794&lt;0, -'Prediction Log'!$P794+'Prediction Log'!$E794, "NA")))</f>
        <v/>
      </c>
      <c r="AE794" s="54" t="str">
        <f>IF(ISBLANK('Prediction Log'!$M794), "",ABS('Prediction Log'!$AD794))</f>
        <v/>
      </c>
    </row>
    <row r="795" spans="1:31" x14ac:dyDescent="0.45">
      <c r="A795" t="str">
        <f>IF(ISBLANK(Games!$B795), "",Games!A795)</f>
        <v/>
      </c>
      <c r="B795" t="str">
        <f>IF(ISBLANK(Games!$B795), "",Games!B795)</f>
        <v/>
      </c>
      <c r="C795" t="str">
        <f>IF(ISBLANK(Games!$B795), "",Games!C795)</f>
        <v/>
      </c>
      <c r="D795" t="str">
        <f>IF(ISBLANK(Games!$B795), "",Games!D795)</f>
        <v/>
      </c>
      <c r="E795" t="str">
        <f>IF(ISBLANK(Games!$B795), "",Games!E795)</f>
        <v/>
      </c>
      <c r="F795" s="30">
        <f>'Calc - Win Probability'!N795</f>
        <v>0</v>
      </c>
      <c r="G795" s="28">
        <f>Games!H795</f>
        <v>0</v>
      </c>
      <c r="H795" s="64" t="str">
        <f>IF(ISBLANK(Games!B795), "", IF('Prediction Log'!$D795&lt;0, 'Prediction Log'!$B795, 'Prediction Log'!$C795))</f>
        <v/>
      </c>
      <c r="I795" s="60" t="str">
        <f>IF(ISBLANK(Games!$B795), "",Games!F795)</f>
        <v/>
      </c>
      <c r="J795" s="60" t="str">
        <f>IF('Prediction Log'!$F795&gt;0.5, 'Prediction Log'!$B795, IF('Prediction Log'!$F795&lt;0.5, 'Prediction Log'!$C795, "PICK"))</f>
        <v/>
      </c>
      <c r="K795" s="62" t="str">
        <f>IF(ISBLANK(Games!B795), "",IF('Prediction Log'!$J795='Prediction Log'!$B795, 'Prediction Log'!$F795, 1-'Prediction Log'!$F795))</f>
        <v/>
      </c>
      <c r="L795" s="28" t="str">
        <f>IF(ISBLANK(Games!$B795), "",Games!I795)</f>
        <v/>
      </c>
      <c r="P795" s="48" t="str">
        <f>IF(ISBLANK('Prediction Log'!$N795), "",'Prediction Log'!$O795-'Prediction Log'!$N795)</f>
        <v/>
      </c>
      <c r="Q795" s="55" t="str">
        <f>IF(ISBLANK('Prediction Log'!$N795), "",IF('Prediction Log'!$M795&lt;&gt;'Prediction Log'!$H795, "Y", IF(AND('Prediction Log'!$M795='Prediction Log'!$H795, ABS((-1*'Prediction Log'!$P795))&gt;ABS('Prediction Log'!$D795)), "Y", IF('Prediction Log'!$D795='Prediction Log'!$P795, "PUSH", "N"))))</f>
        <v/>
      </c>
      <c r="R795" s="56" t="str">
        <f>IF(ISBLANK('Prediction Log'!$M795), "",IF('Prediction Log'!$P795&lt;'Prediction Log'!$D795, "Y", IF('Prediction Log'!$P795='Prediction Log'!$D795, "PUSH", "N")))</f>
        <v/>
      </c>
      <c r="S795" s="56" t="str">
        <f>IF(ISBLANK('Prediction Log'!$M795), "",IF('Prediction Log'!$P795&lt;'Prediction Log'!$E795, "Y", IF('Prediction Log'!$P795='Prediction Log'!$E795, "PUSH", "N")))</f>
        <v/>
      </c>
      <c r="T795" s="66" t="str">
        <f>IF(ISBLANK('Prediction Log'!$M795), "",IF('Prediction Log'!$J795='Prediction Log'!$M795, "Y", "N"))</f>
        <v/>
      </c>
      <c r="U795" s="57" t="str">
        <f>IF(ISBLANK('Prediction Log'!$M795),"",IF('Prediction Log'!$M795='Prediction Log'!$H795, "Y", "N"))</f>
        <v/>
      </c>
      <c r="V795" s="52" t="str">
        <f>IF(ISBLANK('Prediction Log'!$M795), "",IF('Prediction Log'!$H795&lt;&gt;'Prediction Log'!$M795, "Y",IF(AND('Prediction Log'!$D795&gt;0, 'Prediction Log'!$P795&gt;'Prediction Log'!$D795), "Y", IF(AND('Prediction Log'!$D795&lt;0, 'Prediction Log'!$P795&lt;'Prediction Log'!$D795), "Y", IF('Prediction Log'!$P795='Prediction Log'!$D795, "PUSH", "N")))))</f>
        <v/>
      </c>
      <c r="W795" s="53" t="str">
        <f>IF(ISBLANK('Prediction Log'!$M795), "",IF(AND('Prediction Log'!$U795="Y", 'Prediction Log'!$V795="Y"), "Y", "N"))</f>
        <v/>
      </c>
      <c r="X795" s="54" t="str">
        <f>IF(ISBLANK('Prediction Log'!$M795),"",IF('Prediction Log'!$M795='Prediction Log'!$I795, "Y", "N"))</f>
        <v/>
      </c>
      <c r="Y795" s="54" t="str">
        <f>IF(ISBLANK('Prediction Log'!$M795), "", IF('Prediction Log'!$Z795="N", "N", "Y"))</f>
        <v/>
      </c>
      <c r="Z795" s="54" t="str">
        <f>IF(ISBLANK('Prediction Log'!$M795), "",IF('Prediction Log'!$I795&lt;&gt;'Prediction Log'!$M795, "Y",IF(AND('Prediction Log'!$E795&gt;0, 'Prediction Log'!$P795&gt;'Prediction Log'!$E795), "Y", IF(AND('Prediction Log'!$E795&lt;0, 'Prediction Log'!$P795&lt;'Prediction Log'!$E795), "Y", IF('Prediction Log'!$P795='Prediction Log'!$E795, "PUSH", "N")))))</f>
        <v/>
      </c>
      <c r="AA795" s="54" t="str">
        <f>IF(ISBLANK('Prediction Log'!$M795), "",IF(AND('Prediction Log'!$X795="Y", 'Prediction Log'!$Z795="Y"), "Y", "N"))</f>
        <v/>
      </c>
      <c r="AB795" s="53" t="str">
        <f>IF(ISBLANK('Prediction Log'!$M795), "",IF('Prediction Log'!$D795&gt;0, 'Prediction Log'!$P795-'Prediction Log'!$D795, IF('Prediction Log'!$D795&lt;0, -'Prediction Log'!$P795+'Prediction Log'!$D795, "NA")))</f>
        <v/>
      </c>
      <c r="AC795" s="53" t="str">
        <f>IF(ISBLANK('Prediction Log'!$M795), "",ABS('Prediction Log'!$AB795))</f>
        <v/>
      </c>
      <c r="AD795" s="54" t="str">
        <f>IF(ISBLANK('Prediction Log'!$M795), "",IF('Prediction Log'!$E795&gt;0, 'Prediction Log'!$P795-'Prediction Log'!$E795, IF('Prediction Log'!$E795&lt;0, -'Prediction Log'!$P795+'Prediction Log'!$E795, "NA")))</f>
        <v/>
      </c>
      <c r="AE795" s="54" t="str">
        <f>IF(ISBLANK('Prediction Log'!$M795), "",ABS('Prediction Log'!$AD795))</f>
        <v/>
      </c>
    </row>
    <row r="796" spans="1:31" x14ac:dyDescent="0.45">
      <c r="A796" t="str">
        <f>IF(ISBLANK(Games!$B796), "",Games!A796)</f>
        <v/>
      </c>
      <c r="B796" t="str">
        <f>IF(ISBLANK(Games!$B796), "",Games!B796)</f>
        <v/>
      </c>
      <c r="C796" t="str">
        <f>IF(ISBLANK(Games!$B796), "",Games!C796)</f>
        <v/>
      </c>
      <c r="D796" t="str">
        <f>IF(ISBLANK(Games!$B796), "",Games!D796)</f>
        <v/>
      </c>
      <c r="E796" t="str">
        <f>IF(ISBLANK(Games!$B796), "",Games!E796)</f>
        <v/>
      </c>
      <c r="F796" s="30">
        <f>'Calc - Win Probability'!N796</f>
        <v>0</v>
      </c>
      <c r="G796" s="28">
        <f>Games!H796</f>
        <v>0</v>
      </c>
      <c r="H796" s="64" t="str">
        <f>IF(ISBLANK(Games!B796), "", IF('Prediction Log'!$D796&lt;0, 'Prediction Log'!$B796, 'Prediction Log'!$C796))</f>
        <v/>
      </c>
      <c r="I796" s="60" t="str">
        <f>IF(ISBLANK(Games!$B796), "",Games!F796)</f>
        <v/>
      </c>
      <c r="J796" s="60" t="str">
        <f>IF('Prediction Log'!$F796&gt;0.5, 'Prediction Log'!$B796, IF('Prediction Log'!$F796&lt;0.5, 'Prediction Log'!$C796, "PICK"))</f>
        <v/>
      </c>
      <c r="K796" s="62" t="str">
        <f>IF(ISBLANK(Games!B796), "",IF('Prediction Log'!$J796='Prediction Log'!$B796, 'Prediction Log'!$F796, 1-'Prediction Log'!$F796))</f>
        <v/>
      </c>
      <c r="L796" s="28" t="str">
        <f>IF(ISBLANK(Games!$B796), "",Games!I796)</f>
        <v/>
      </c>
      <c r="P796" s="48" t="str">
        <f>IF(ISBLANK('Prediction Log'!$N796), "",'Prediction Log'!$O796-'Prediction Log'!$N796)</f>
        <v/>
      </c>
      <c r="Q796" s="55" t="str">
        <f>IF(ISBLANK('Prediction Log'!$N796), "",IF('Prediction Log'!$M796&lt;&gt;'Prediction Log'!$H796, "Y", IF(AND('Prediction Log'!$M796='Prediction Log'!$H796, ABS((-1*'Prediction Log'!$P796))&gt;ABS('Prediction Log'!$D796)), "Y", IF('Prediction Log'!$D796='Prediction Log'!$P796, "PUSH", "N"))))</f>
        <v/>
      </c>
      <c r="R796" s="56" t="str">
        <f>IF(ISBLANK('Prediction Log'!$M796), "",IF('Prediction Log'!$P796&lt;'Prediction Log'!$D796, "Y", IF('Prediction Log'!$P796='Prediction Log'!$D796, "PUSH", "N")))</f>
        <v/>
      </c>
      <c r="S796" s="56" t="str">
        <f>IF(ISBLANK('Prediction Log'!$M796), "",IF('Prediction Log'!$P796&lt;'Prediction Log'!$E796, "Y", IF('Prediction Log'!$P796='Prediction Log'!$E796, "PUSH", "N")))</f>
        <v/>
      </c>
      <c r="T796" s="66" t="str">
        <f>IF(ISBLANK('Prediction Log'!$M796), "",IF('Prediction Log'!$J796='Prediction Log'!$M796, "Y", "N"))</f>
        <v/>
      </c>
      <c r="U796" s="57" t="str">
        <f>IF(ISBLANK('Prediction Log'!$M796),"",IF('Prediction Log'!$M796='Prediction Log'!$H796, "Y", "N"))</f>
        <v/>
      </c>
      <c r="V796" s="52" t="str">
        <f>IF(ISBLANK('Prediction Log'!$M796), "",IF('Prediction Log'!$H796&lt;&gt;'Prediction Log'!$M796, "Y",IF(AND('Prediction Log'!$D796&gt;0, 'Prediction Log'!$P796&gt;'Prediction Log'!$D796), "Y", IF(AND('Prediction Log'!$D796&lt;0, 'Prediction Log'!$P796&lt;'Prediction Log'!$D796), "Y", IF('Prediction Log'!$P796='Prediction Log'!$D796, "PUSH", "N")))))</f>
        <v/>
      </c>
      <c r="W796" s="53" t="str">
        <f>IF(ISBLANK('Prediction Log'!$M796), "",IF(AND('Prediction Log'!$U796="Y", 'Prediction Log'!$V796="Y"), "Y", "N"))</f>
        <v/>
      </c>
      <c r="X796" s="54" t="str">
        <f>IF(ISBLANK('Prediction Log'!$M796),"",IF('Prediction Log'!$M796='Prediction Log'!$I796, "Y", "N"))</f>
        <v/>
      </c>
      <c r="Y796" s="54" t="str">
        <f>IF(ISBLANK('Prediction Log'!$M796), "", IF('Prediction Log'!$Z796="N", "N", "Y"))</f>
        <v/>
      </c>
      <c r="Z796" s="54" t="str">
        <f>IF(ISBLANK('Prediction Log'!$M796), "",IF('Prediction Log'!$I796&lt;&gt;'Prediction Log'!$M796, "Y",IF(AND('Prediction Log'!$E796&gt;0, 'Prediction Log'!$P796&gt;'Prediction Log'!$E796), "Y", IF(AND('Prediction Log'!$E796&lt;0, 'Prediction Log'!$P796&lt;'Prediction Log'!$E796), "Y", IF('Prediction Log'!$P796='Prediction Log'!$E796, "PUSH", "N")))))</f>
        <v/>
      </c>
      <c r="AA796" s="54" t="str">
        <f>IF(ISBLANK('Prediction Log'!$M796), "",IF(AND('Prediction Log'!$X796="Y", 'Prediction Log'!$Z796="Y"), "Y", "N"))</f>
        <v/>
      </c>
      <c r="AB796" s="53" t="str">
        <f>IF(ISBLANK('Prediction Log'!$M796), "",IF('Prediction Log'!$D796&gt;0, 'Prediction Log'!$P796-'Prediction Log'!$D796, IF('Prediction Log'!$D796&lt;0, -'Prediction Log'!$P796+'Prediction Log'!$D796, "NA")))</f>
        <v/>
      </c>
      <c r="AC796" s="53" t="str">
        <f>IF(ISBLANK('Prediction Log'!$M796), "",ABS('Prediction Log'!$AB796))</f>
        <v/>
      </c>
      <c r="AD796" s="54" t="str">
        <f>IF(ISBLANK('Prediction Log'!$M796), "",IF('Prediction Log'!$E796&gt;0, 'Prediction Log'!$P796-'Prediction Log'!$E796, IF('Prediction Log'!$E796&lt;0, -'Prediction Log'!$P796+'Prediction Log'!$E796, "NA")))</f>
        <v/>
      </c>
      <c r="AE796" s="54" t="str">
        <f>IF(ISBLANK('Prediction Log'!$M796), "",ABS('Prediction Log'!$AD796))</f>
        <v/>
      </c>
    </row>
    <row r="797" spans="1:31" x14ac:dyDescent="0.45">
      <c r="A797" t="str">
        <f>IF(ISBLANK(Games!$B797), "",Games!A797)</f>
        <v/>
      </c>
      <c r="B797" t="str">
        <f>IF(ISBLANK(Games!$B797), "",Games!B797)</f>
        <v/>
      </c>
      <c r="C797" t="str">
        <f>IF(ISBLANK(Games!$B797), "",Games!C797)</f>
        <v/>
      </c>
      <c r="D797" t="str">
        <f>IF(ISBLANK(Games!$B797), "",Games!D797)</f>
        <v/>
      </c>
      <c r="E797" t="str">
        <f>IF(ISBLANK(Games!$B797), "",Games!E797)</f>
        <v/>
      </c>
      <c r="F797" s="30">
        <f>'Calc - Win Probability'!N797</f>
        <v>0</v>
      </c>
      <c r="G797" s="28">
        <f>Games!H797</f>
        <v>0</v>
      </c>
      <c r="H797" s="64" t="str">
        <f>IF(ISBLANK(Games!B797), "", IF('Prediction Log'!$D797&lt;0, 'Prediction Log'!$B797, 'Prediction Log'!$C797))</f>
        <v/>
      </c>
      <c r="I797" s="60" t="str">
        <f>IF(ISBLANK(Games!$B797), "",Games!F797)</f>
        <v/>
      </c>
      <c r="J797" s="60" t="str">
        <f>IF('Prediction Log'!$F797&gt;0.5, 'Prediction Log'!$B797, IF('Prediction Log'!$F797&lt;0.5, 'Prediction Log'!$C797, "PICK"))</f>
        <v/>
      </c>
      <c r="K797" s="62" t="str">
        <f>IF(ISBLANK(Games!B797), "",IF('Prediction Log'!$J797='Prediction Log'!$B797, 'Prediction Log'!$F797, 1-'Prediction Log'!$F797))</f>
        <v/>
      </c>
      <c r="L797" s="28" t="str">
        <f>IF(ISBLANK(Games!$B797), "",Games!I797)</f>
        <v/>
      </c>
      <c r="P797" s="48" t="str">
        <f>IF(ISBLANK('Prediction Log'!$N797), "",'Prediction Log'!$O797-'Prediction Log'!$N797)</f>
        <v/>
      </c>
      <c r="Q797" s="55" t="str">
        <f>IF(ISBLANK('Prediction Log'!$N797), "",IF('Prediction Log'!$M797&lt;&gt;'Prediction Log'!$H797, "Y", IF(AND('Prediction Log'!$M797='Prediction Log'!$H797, ABS((-1*'Prediction Log'!$P797))&gt;ABS('Prediction Log'!$D797)), "Y", IF('Prediction Log'!$D797='Prediction Log'!$P797, "PUSH", "N"))))</f>
        <v/>
      </c>
      <c r="R797" s="56" t="str">
        <f>IF(ISBLANK('Prediction Log'!$M797), "",IF('Prediction Log'!$P797&lt;'Prediction Log'!$D797, "Y", IF('Prediction Log'!$P797='Prediction Log'!$D797, "PUSH", "N")))</f>
        <v/>
      </c>
      <c r="S797" s="56" t="str">
        <f>IF(ISBLANK('Prediction Log'!$M797), "",IF('Prediction Log'!$P797&lt;'Prediction Log'!$E797, "Y", IF('Prediction Log'!$P797='Prediction Log'!$E797, "PUSH", "N")))</f>
        <v/>
      </c>
      <c r="T797" s="66" t="str">
        <f>IF(ISBLANK('Prediction Log'!$M797), "",IF('Prediction Log'!$J797='Prediction Log'!$M797, "Y", "N"))</f>
        <v/>
      </c>
      <c r="U797" s="57" t="str">
        <f>IF(ISBLANK('Prediction Log'!$M797),"",IF('Prediction Log'!$M797='Prediction Log'!$H797, "Y", "N"))</f>
        <v/>
      </c>
      <c r="V797" s="52" t="str">
        <f>IF(ISBLANK('Prediction Log'!$M797), "",IF('Prediction Log'!$H797&lt;&gt;'Prediction Log'!$M797, "Y",IF(AND('Prediction Log'!$D797&gt;0, 'Prediction Log'!$P797&gt;'Prediction Log'!$D797), "Y", IF(AND('Prediction Log'!$D797&lt;0, 'Prediction Log'!$P797&lt;'Prediction Log'!$D797), "Y", IF('Prediction Log'!$P797='Prediction Log'!$D797, "PUSH", "N")))))</f>
        <v/>
      </c>
      <c r="W797" s="53" t="str">
        <f>IF(ISBLANK('Prediction Log'!$M797), "",IF(AND('Prediction Log'!$U797="Y", 'Prediction Log'!$V797="Y"), "Y", "N"))</f>
        <v/>
      </c>
      <c r="X797" s="54" t="str">
        <f>IF(ISBLANK('Prediction Log'!$M797),"",IF('Prediction Log'!$M797='Prediction Log'!$I797, "Y", "N"))</f>
        <v/>
      </c>
      <c r="Y797" s="54" t="str">
        <f>IF(ISBLANK('Prediction Log'!$M797), "", IF('Prediction Log'!$Z797="N", "N", "Y"))</f>
        <v/>
      </c>
      <c r="Z797" s="54" t="str">
        <f>IF(ISBLANK('Prediction Log'!$M797), "",IF('Prediction Log'!$I797&lt;&gt;'Prediction Log'!$M797, "Y",IF(AND('Prediction Log'!$E797&gt;0, 'Prediction Log'!$P797&gt;'Prediction Log'!$E797), "Y", IF(AND('Prediction Log'!$E797&lt;0, 'Prediction Log'!$P797&lt;'Prediction Log'!$E797), "Y", IF('Prediction Log'!$P797='Prediction Log'!$E797, "PUSH", "N")))))</f>
        <v/>
      </c>
      <c r="AA797" s="54" t="str">
        <f>IF(ISBLANK('Prediction Log'!$M797), "",IF(AND('Prediction Log'!$X797="Y", 'Prediction Log'!$Z797="Y"), "Y", "N"))</f>
        <v/>
      </c>
      <c r="AB797" s="53" t="str">
        <f>IF(ISBLANK('Prediction Log'!$M797), "",IF('Prediction Log'!$D797&gt;0, 'Prediction Log'!$P797-'Prediction Log'!$D797, IF('Prediction Log'!$D797&lt;0, -'Prediction Log'!$P797+'Prediction Log'!$D797, "NA")))</f>
        <v/>
      </c>
      <c r="AC797" s="53" t="str">
        <f>IF(ISBLANK('Prediction Log'!$M797), "",ABS('Prediction Log'!$AB797))</f>
        <v/>
      </c>
      <c r="AD797" s="54" t="str">
        <f>IF(ISBLANK('Prediction Log'!$M797), "",IF('Prediction Log'!$E797&gt;0, 'Prediction Log'!$P797-'Prediction Log'!$E797, IF('Prediction Log'!$E797&lt;0, -'Prediction Log'!$P797+'Prediction Log'!$E797, "NA")))</f>
        <v/>
      </c>
      <c r="AE797" s="54" t="str">
        <f>IF(ISBLANK('Prediction Log'!$M797), "",ABS('Prediction Log'!$AD797))</f>
        <v/>
      </c>
    </row>
    <row r="798" spans="1:31" x14ac:dyDescent="0.45">
      <c r="A798" t="str">
        <f>IF(ISBLANK(Games!$B798), "",Games!A798)</f>
        <v/>
      </c>
      <c r="B798" t="str">
        <f>IF(ISBLANK(Games!$B798), "",Games!B798)</f>
        <v/>
      </c>
      <c r="C798" t="str">
        <f>IF(ISBLANK(Games!$B798), "",Games!C798)</f>
        <v/>
      </c>
      <c r="D798" t="str">
        <f>IF(ISBLANK(Games!$B798), "",Games!D798)</f>
        <v/>
      </c>
      <c r="E798" t="str">
        <f>IF(ISBLANK(Games!$B798), "",Games!E798)</f>
        <v/>
      </c>
      <c r="F798" s="30">
        <f>'Calc - Win Probability'!N798</f>
        <v>0</v>
      </c>
      <c r="G798" s="28">
        <f>Games!H798</f>
        <v>0</v>
      </c>
      <c r="H798" s="64" t="str">
        <f>IF(ISBLANK(Games!B798), "", IF('Prediction Log'!$D798&lt;0, 'Prediction Log'!$B798, 'Prediction Log'!$C798))</f>
        <v/>
      </c>
      <c r="I798" s="60" t="str">
        <f>IF(ISBLANK(Games!$B798), "",Games!F798)</f>
        <v/>
      </c>
      <c r="J798" s="60" t="str">
        <f>IF('Prediction Log'!$F798&gt;0.5, 'Prediction Log'!$B798, IF('Prediction Log'!$F798&lt;0.5, 'Prediction Log'!$C798, "PICK"))</f>
        <v/>
      </c>
      <c r="K798" s="62" t="str">
        <f>IF(ISBLANK(Games!B798), "",IF('Prediction Log'!$J798='Prediction Log'!$B798, 'Prediction Log'!$F798, 1-'Prediction Log'!$F798))</f>
        <v/>
      </c>
      <c r="L798" s="28" t="str">
        <f>IF(ISBLANK(Games!$B798), "",Games!I798)</f>
        <v/>
      </c>
      <c r="P798" s="48" t="str">
        <f>IF(ISBLANK('Prediction Log'!$N798), "",'Prediction Log'!$O798-'Prediction Log'!$N798)</f>
        <v/>
      </c>
      <c r="Q798" s="55" t="str">
        <f>IF(ISBLANK('Prediction Log'!$N798), "",IF('Prediction Log'!$M798&lt;&gt;'Prediction Log'!$H798, "Y", IF(AND('Prediction Log'!$M798='Prediction Log'!$H798, ABS((-1*'Prediction Log'!$P798))&gt;ABS('Prediction Log'!$D798)), "Y", IF('Prediction Log'!$D798='Prediction Log'!$P798, "PUSH", "N"))))</f>
        <v/>
      </c>
      <c r="R798" s="56" t="str">
        <f>IF(ISBLANK('Prediction Log'!$M798), "",IF('Prediction Log'!$P798&lt;'Prediction Log'!$D798, "Y", IF('Prediction Log'!$P798='Prediction Log'!$D798, "PUSH", "N")))</f>
        <v/>
      </c>
      <c r="S798" s="56" t="str">
        <f>IF(ISBLANK('Prediction Log'!$M798), "",IF('Prediction Log'!$P798&lt;'Prediction Log'!$E798, "Y", IF('Prediction Log'!$P798='Prediction Log'!$E798, "PUSH", "N")))</f>
        <v/>
      </c>
      <c r="T798" s="66" t="str">
        <f>IF(ISBLANK('Prediction Log'!$M798), "",IF('Prediction Log'!$J798='Prediction Log'!$M798, "Y", "N"))</f>
        <v/>
      </c>
      <c r="U798" s="57" t="str">
        <f>IF(ISBLANK('Prediction Log'!$M798),"",IF('Prediction Log'!$M798='Prediction Log'!$H798, "Y", "N"))</f>
        <v/>
      </c>
      <c r="V798" s="52" t="str">
        <f>IF(ISBLANK('Prediction Log'!$M798), "",IF('Prediction Log'!$H798&lt;&gt;'Prediction Log'!$M798, "Y",IF(AND('Prediction Log'!$D798&gt;0, 'Prediction Log'!$P798&gt;'Prediction Log'!$D798), "Y", IF(AND('Prediction Log'!$D798&lt;0, 'Prediction Log'!$P798&lt;'Prediction Log'!$D798), "Y", IF('Prediction Log'!$P798='Prediction Log'!$D798, "PUSH", "N")))))</f>
        <v/>
      </c>
      <c r="W798" s="53" t="str">
        <f>IF(ISBLANK('Prediction Log'!$M798), "",IF(AND('Prediction Log'!$U798="Y", 'Prediction Log'!$V798="Y"), "Y", "N"))</f>
        <v/>
      </c>
      <c r="X798" s="54" t="str">
        <f>IF(ISBLANK('Prediction Log'!$M798),"",IF('Prediction Log'!$M798='Prediction Log'!$I798, "Y", "N"))</f>
        <v/>
      </c>
      <c r="Y798" s="54" t="str">
        <f>IF(ISBLANK('Prediction Log'!$M798), "", IF('Prediction Log'!$Z798="N", "N", "Y"))</f>
        <v/>
      </c>
      <c r="Z798" s="54" t="str">
        <f>IF(ISBLANK('Prediction Log'!$M798), "",IF('Prediction Log'!$I798&lt;&gt;'Prediction Log'!$M798, "Y",IF(AND('Prediction Log'!$E798&gt;0, 'Prediction Log'!$P798&gt;'Prediction Log'!$E798), "Y", IF(AND('Prediction Log'!$E798&lt;0, 'Prediction Log'!$P798&lt;'Prediction Log'!$E798), "Y", IF('Prediction Log'!$P798='Prediction Log'!$E798, "PUSH", "N")))))</f>
        <v/>
      </c>
      <c r="AA798" s="54" t="str">
        <f>IF(ISBLANK('Prediction Log'!$M798), "",IF(AND('Prediction Log'!$X798="Y", 'Prediction Log'!$Z798="Y"), "Y", "N"))</f>
        <v/>
      </c>
      <c r="AB798" s="53" t="str">
        <f>IF(ISBLANK('Prediction Log'!$M798), "",IF('Prediction Log'!$D798&gt;0, 'Prediction Log'!$P798-'Prediction Log'!$D798, IF('Prediction Log'!$D798&lt;0, -'Prediction Log'!$P798+'Prediction Log'!$D798, "NA")))</f>
        <v/>
      </c>
      <c r="AC798" s="53" t="str">
        <f>IF(ISBLANK('Prediction Log'!$M798), "",ABS('Prediction Log'!$AB798))</f>
        <v/>
      </c>
      <c r="AD798" s="54" t="str">
        <f>IF(ISBLANK('Prediction Log'!$M798), "",IF('Prediction Log'!$E798&gt;0, 'Prediction Log'!$P798-'Prediction Log'!$E798, IF('Prediction Log'!$E798&lt;0, -'Prediction Log'!$P798+'Prediction Log'!$E798, "NA")))</f>
        <v/>
      </c>
      <c r="AE798" s="54" t="str">
        <f>IF(ISBLANK('Prediction Log'!$M798), "",ABS('Prediction Log'!$AD798))</f>
        <v/>
      </c>
    </row>
    <row r="799" spans="1:31" x14ac:dyDescent="0.45">
      <c r="A799" t="str">
        <f>IF(ISBLANK(Games!$B799), "",Games!A799)</f>
        <v/>
      </c>
      <c r="B799" t="str">
        <f>IF(ISBLANK(Games!$B799), "",Games!B799)</f>
        <v/>
      </c>
      <c r="C799" t="str">
        <f>IF(ISBLANK(Games!$B799), "",Games!C799)</f>
        <v/>
      </c>
      <c r="D799" t="str">
        <f>IF(ISBLANK(Games!$B799), "",Games!D799)</f>
        <v/>
      </c>
      <c r="E799" t="str">
        <f>IF(ISBLANK(Games!$B799), "",Games!E799)</f>
        <v/>
      </c>
      <c r="F799" s="30">
        <f>'Calc - Win Probability'!N799</f>
        <v>0</v>
      </c>
      <c r="G799" s="28">
        <f>Games!H799</f>
        <v>0</v>
      </c>
      <c r="H799" s="64" t="str">
        <f>IF(ISBLANK(Games!B799), "", IF('Prediction Log'!$D799&lt;0, 'Prediction Log'!$B799, 'Prediction Log'!$C799))</f>
        <v/>
      </c>
      <c r="I799" s="60" t="str">
        <f>IF(ISBLANK(Games!$B799), "",Games!F799)</f>
        <v/>
      </c>
      <c r="J799" s="60" t="str">
        <f>IF('Prediction Log'!$F799&gt;0.5, 'Prediction Log'!$B799, IF('Prediction Log'!$F799&lt;0.5, 'Prediction Log'!$C799, "PICK"))</f>
        <v/>
      </c>
      <c r="K799" s="62" t="str">
        <f>IF(ISBLANK(Games!B799), "",IF('Prediction Log'!$J799='Prediction Log'!$B799, 'Prediction Log'!$F799, 1-'Prediction Log'!$F799))</f>
        <v/>
      </c>
      <c r="L799" s="28" t="str">
        <f>IF(ISBLANK(Games!$B799), "",Games!I799)</f>
        <v/>
      </c>
      <c r="P799" s="48" t="str">
        <f>IF(ISBLANK('Prediction Log'!$N799), "",'Prediction Log'!$O799-'Prediction Log'!$N799)</f>
        <v/>
      </c>
      <c r="Q799" s="55" t="str">
        <f>IF(ISBLANK('Prediction Log'!$N799), "",IF('Prediction Log'!$M799&lt;&gt;'Prediction Log'!$H799, "Y", IF(AND('Prediction Log'!$M799='Prediction Log'!$H799, ABS((-1*'Prediction Log'!$P799))&gt;ABS('Prediction Log'!$D799)), "Y", IF('Prediction Log'!$D799='Prediction Log'!$P799, "PUSH", "N"))))</f>
        <v/>
      </c>
      <c r="R799" s="56" t="str">
        <f>IF(ISBLANK('Prediction Log'!$M799), "",IF('Prediction Log'!$P799&lt;'Prediction Log'!$D799, "Y", IF('Prediction Log'!$P799='Prediction Log'!$D799, "PUSH", "N")))</f>
        <v/>
      </c>
      <c r="S799" s="56" t="str">
        <f>IF(ISBLANK('Prediction Log'!$M799), "",IF('Prediction Log'!$P799&lt;'Prediction Log'!$E799, "Y", IF('Prediction Log'!$P799='Prediction Log'!$E799, "PUSH", "N")))</f>
        <v/>
      </c>
      <c r="T799" s="66" t="str">
        <f>IF(ISBLANK('Prediction Log'!$M799), "",IF('Prediction Log'!$J799='Prediction Log'!$M799, "Y", "N"))</f>
        <v/>
      </c>
      <c r="U799" s="57" t="str">
        <f>IF(ISBLANK('Prediction Log'!$M799),"",IF('Prediction Log'!$M799='Prediction Log'!$H799, "Y", "N"))</f>
        <v/>
      </c>
      <c r="V799" s="52" t="str">
        <f>IF(ISBLANK('Prediction Log'!$M799), "",IF('Prediction Log'!$H799&lt;&gt;'Prediction Log'!$M799, "Y",IF(AND('Prediction Log'!$D799&gt;0, 'Prediction Log'!$P799&gt;'Prediction Log'!$D799), "Y", IF(AND('Prediction Log'!$D799&lt;0, 'Prediction Log'!$P799&lt;'Prediction Log'!$D799), "Y", IF('Prediction Log'!$P799='Prediction Log'!$D799, "PUSH", "N")))))</f>
        <v/>
      </c>
      <c r="W799" s="53" t="str">
        <f>IF(ISBLANK('Prediction Log'!$M799), "",IF(AND('Prediction Log'!$U799="Y", 'Prediction Log'!$V799="Y"), "Y", "N"))</f>
        <v/>
      </c>
      <c r="X799" s="54" t="str">
        <f>IF(ISBLANK('Prediction Log'!$M799),"",IF('Prediction Log'!$M799='Prediction Log'!$I799, "Y", "N"))</f>
        <v/>
      </c>
      <c r="Y799" s="54" t="str">
        <f>IF(ISBLANK('Prediction Log'!$M799), "", IF('Prediction Log'!$Z799="N", "N", "Y"))</f>
        <v/>
      </c>
      <c r="Z799" s="54" t="str">
        <f>IF(ISBLANK('Prediction Log'!$M799), "",IF('Prediction Log'!$I799&lt;&gt;'Prediction Log'!$M799, "Y",IF(AND('Prediction Log'!$E799&gt;0, 'Prediction Log'!$P799&gt;'Prediction Log'!$E799), "Y", IF(AND('Prediction Log'!$E799&lt;0, 'Prediction Log'!$P799&lt;'Prediction Log'!$E799), "Y", IF('Prediction Log'!$P799='Prediction Log'!$E799, "PUSH", "N")))))</f>
        <v/>
      </c>
      <c r="AA799" s="54" t="str">
        <f>IF(ISBLANK('Prediction Log'!$M799), "",IF(AND('Prediction Log'!$X799="Y", 'Prediction Log'!$Z799="Y"), "Y", "N"))</f>
        <v/>
      </c>
      <c r="AB799" s="53" t="str">
        <f>IF(ISBLANK('Prediction Log'!$M799), "",IF('Prediction Log'!$D799&gt;0, 'Prediction Log'!$P799-'Prediction Log'!$D799, IF('Prediction Log'!$D799&lt;0, -'Prediction Log'!$P799+'Prediction Log'!$D799, "NA")))</f>
        <v/>
      </c>
      <c r="AC799" s="53" t="str">
        <f>IF(ISBLANK('Prediction Log'!$M799), "",ABS('Prediction Log'!$AB799))</f>
        <v/>
      </c>
      <c r="AD799" s="54" t="str">
        <f>IF(ISBLANK('Prediction Log'!$M799), "",IF('Prediction Log'!$E799&gt;0, 'Prediction Log'!$P799-'Prediction Log'!$E799, IF('Prediction Log'!$E799&lt;0, -'Prediction Log'!$P799+'Prediction Log'!$E799, "NA")))</f>
        <v/>
      </c>
      <c r="AE799" s="54" t="str">
        <f>IF(ISBLANK('Prediction Log'!$M799), "",ABS('Prediction Log'!$AD799))</f>
        <v/>
      </c>
    </row>
    <row r="800" spans="1:31" x14ac:dyDescent="0.45">
      <c r="A800" t="str">
        <f>IF(ISBLANK(Games!$B800), "",Games!A800)</f>
        <v/>
      </c>
      <c r="B800" t="str">
        <f>IF(ISBLANK(Games!$B800), "",Games!B800)</f>
        <v/>
      </c>
      <c r="C800" t="str">
        <f>IF(ISBLANK(Games!$B800), "",Games!C800)</f>
        <v/>
      </c>
      <c r="D800" t="str">
        <f>IF(ISBLANK(Games!$B800), "",Games!D800)</f>
        <v/>
      </c>
      <c r="E800" t="str">
        <f>IF(ISBLANK(Games!$B800), "",Games!E800)</f>
        <v/>
      </c>
      <c r="F800" s="30">
        <f>'Calc - Win Probability'!N800</f>
        <v>0</v>
      </c>
      <c r="G800" s="28">
        <f>Games!H800</f>
        <v>0</v>
      </c>
      <c r="H800" s="64" t="str">
        <f>IF(ISBLANK(Games!B800), "", IF('Prediction Log'!$D800&lt;0, 'Prediction Log'!$B800, 'Prediction Log'!$C800))</f>
        <v/>
      </c>
      <c r="I800" s="60" t="str">
        <f>IF(ISBLANK(Games!$B800), "",Games!F800)</f>
        <v/>
      </c>
      <c r="J800" s="60" t="str">
        <f>IF('Prediction Log'!$F800&gt;0.5, 'Prediction Log'!$B800, IF('Prediction Log'!$F800&lt;0.5, 'Prediction Log'!$C800, "PICK"))</f>
        <v/>
      </c>
      <c r="K800" s="62" t="str">
        <f>IF(ISBLANK(Games!B800), "",IF('Prediction Log'!$J800='Prediction Log'!$B800, 'Prediction Log'!$F800, 1-'Prediction Log'!$F800))</f>
        <v/>
      </c>
      <c r="L800" s="28" t="str">
        <f>IF(ISBLANK(Games!$B800), "",Games!I800)</f>
        <v/>
      </c>
      <c r="P800" s="48" t="str">
        <f>IF(ISBLANK('Prediction Log'!$N800), "",'Prediction Log'!$O800-'Prediction Log'!$N800)</f>
        <v/>
      </c>
      <c r="Q800" s="55" t="str">
        <f>IF(ISBLANK('Prediction Log'!$N800), "",IF('Prediction Log'!$M800&lt;&gt;'Prediction Log'!$H800, "Y", IF(AND('Prediction Log'!$M800='Prediction Log'!$H800, ABS((-1*'Prediction Log'!$P800))&gt;ABS('Prediction Log'!$D800)), "Y", IF('Prediction Log'!$D800='Prediction Log'!$P800, "PUSH", "N"))))</f>
        <v/>
      </c>
      <c r="R800" s="56" t="str">
        <f>IF(ISBLANK('Prediction Log'!$M800), "",IF('Prediction Log'!$P800&lt;'Prediction Log'!$D800, "Y", IF('Prediction Log'!$P800='Prediction Log'!$D800, "PUSH", "N")))</f>
        <v/>
      </c>
      <c r="S800" s="56" t="str">
        <f>IF(ISBLANK('Prediction Log'!$M800), "",IF('Prediction Log'!$P800&lt;'Prediction Log'!$E800, "Y", IF('Prediction Log'!$P800='Prediction Log'!$E800, "PUSH", "N")))</f>
        <v/>
      </c>
      <c r="T800" s="66" t="str">
        <f>IF(ISBLANK('Prediction Log'!$M800), "",IF('Prediction Log'!$J800='Prediction Log'!$M800, "Y", "N"))</f>
        <v/>
      </c>
      <c r="U800" s="57" t="str">
        <f>IF(ISBLANK('Prediction Log'!$M800),"",IF('Prediction Log'!$M800='Prediction Log'!$H800, "Y", "N"))</f>
        <v/>
      </c>
      <c r="V800" s="52" t="str">
        <f>IF(ISBLANK('Prediction Log'!$M800), "",IF('Prediction Log'!$H800&lt;&gt;'Prediction Log'!$M800, "Y",IF(AND('Prediction Log'!$D800&gt;0, 'Prediction Log'!$P800&gt;'Prediction Log'!$D800), "Y", IF(AND('Prediction Log'!$D800&lt;0, 'Prediction Log'!$P800&lt;'Prediction Log'!$D800), "Y", IF('Prediction Log'!$P800='Prediction Log'!$D800, "PUSH", "N")))))</f>
        <v/>
      </c>
      <c r="W800" s="53" t="str">
        <f>IF(ISBLANK('Prediction Log'!$M800), "",IF(AND('Prediction Log'!$U800="Y", 'Prediction Log'!$V800="Y"), "Y", "N"))</f>
        <v/>
      </c>
      <c r="X800" s="54" t="str">
        <f>IF(ISBLANK('Prediction Log'!$M800),"",IF('Prediction Log'!$M800='Prediction Log'!$I800, "Y", "N"))</f>
        <v/>
      </c>
      <c r="Y800" s="54" t="str">
        <f>IF(ISBLANK('Prediction Log'!$M800), "", IF('Prediction Log'!$Z800="N", "N", "Y"))</f>
        <v/>
      </c>
      <c r="Z800" s="54" t="str">
        <f>IF(ISBLANK('Prediction Log'!$M800), "",IF('Prediction Log'!$I800&lt;&gt;'Prediction Log'!$M800, "Y",IF(AND('Prediction Log'!$E800&gt;0, 'Prediction Log'!$P800&gt;'Prediction Log'!$E800), "Y", IF(AND('Prediction Log'!$E800&lt;0, 'Prediction Log'!$P800&lt;'Prediction Log'!$E800), "Y", IF('Prediction Log'!$P800='Prediction Log'!$E800, "PUSH", "N")))))</f>
        <v/>
      </c>
      <c r="AA800" s="54" t="str">
        <f>IF(ISBLANK('Prediction Log'!$M800), "",IF(AND('Prediction Log'!$X800="Y", 'Prediction Log'!$Z800="Y"), "Y", "N"))</f>
        <v/>
      </c>
      <c r="AB800" s="53" t="str">
        <f>IF(ISBLANK('Prediction Log'!$M800), "",IF('Prediction Log'!$D800&gt;0, 'Prediction Log'!$P800-'Prediction Log'!$D800, IF('Prediction Log'!$D800&lt;0, -'Prediction Log'!$P800+'Prediction Log'!$D800, "NA")))</f>
        <v/>
      </c>
      <c r="AC800" s="53" t="str">
        <f>IF(ISBLANK('Prediction Log'!$M800), "",ABS('Prediction Log'!$AB800))</f>
        <v/>
      </c>
      <c r="AD800" s="54" t="str">
        <f>IF(ISBLANK('Prediction Log'!$M800), "",IF('Prediction Log'!$E800&gt;0, 'Prediction Log'!$P800-'Prediction Log'!$E800, IF('Prediction Log'!$E800&lt;0, -'Prediction Log'!$P800+'Prediction Log'!$E800, "NA")))</f>
        <v/>
      </c>
      <c r="AE800" s="54" t="str">
        <f>IF(ISBLANK('Prediction Log'!$M800), "",ABS('Prediction Log'!$AD800))</f>
        <v/>
      </c>
    </row>
    <row r="801" spans="1:31" x14ac:dyDescent="0.45">
      <c r="A801" t="str">
        <f>IF(ISBLANK(Games!$B801), "",Games!A801)</f>
        <v/>
      </c>
      <c r="B801" t="str">
        <f>IF(ISBLANK(Games!$B801), "",Games!B801)</f>
        <v/>
      </c>
      <c r="C801" t="str">
        <f>IF(ISBLANK(Games!$B801), "",Games!C801)</f>
        <v/>
      </c>
      <c r="D801" t="str">
        <f>IF(ISBLANK(Games!$B801), "",Games!D801)</f>
        <v/>
      </c>
      <c r="E801" t="str">
        <f>IF(ISBLANK(Games!$B801), "",Games!E801)</f>
        <v/>
      </c>
      <c r="F801" s="30">
        <f>'Calc - Win Probability'!N801</f>
        <v>0</v>
      </c>
      <c r="G801" s="28">
        <f>Games!H801</f>
        <v>0</v>
      </c>
      <c r="H801" s="64" t="str">
        <f>IF(ISBLANK(Games!B801), "", IF('Prediction Log'!$D801&lt;0, 'Prediction Log'!$B801, 'Prediction Log'!$C801))</f>
        <v/>
      </c>
      <c r="I801" s="60" t="str">
        <f>IF(ISBLANK(Games!$B801), "",Games!F801)</f>
        <v/>
      </c>
      <c r="J801" s="60" t="str">
        <f>IF('Prediction Log'!$F801&gt;0.5, 'Prediction Log'!$B801, IF('Prediction Log'!$F801&lt;0.5, 'Prediction Log'!$C801, "PICK"))</f>
        <v/>
      </c>
      <c r="K801" s="62" t="str">
        <f>IF(ISBLANK(Games!B801), "",IF('Prediction Log'!$J801='Prediction Log'!$B801, 'Prediction Log'!$F801, 1-'Prediction Log'!$F801))</f>
        <v/>
      </c>
      <c r="L801" s="28" t="str">
        <f>IF(ISBLANK(Games!$B801), "",Games!I801)</f>
        <v/>
      </c>
      <c r="P801" s="48" t="str">
        <f>IF(ISBLANK('Prediction Log'!$N801), "",'Prediction Log'!$O801-'Prediction Log'!$N801)</f>
        <v/>
      </c>
      <c r="Q801" s="55" t="str">
        <f>IF(ISBLANK('Prediction Log'!$N801), "",IF('Prediction Log'!$M801&lt;&gt;'Prediction Log'!$H801, "Y", IF(AND('Prediction Log'!$M801='Prediction Log'!$H801, ABS((-1*'Prediction Log'!$P801))&gt;ABS('Prediction Log'!$D801)), "Y", IF('Prediction Log'!$D801='Prediction Log'!$P801, "PUSH", "N"))))</f>
        <v/>
      </c>
      <c r="R801" s="56" t="str">
        <f>IF(ISBLANK('Prediction Log'!$M801), "",IF('Prediction Log'!$P801&lt;'Prediction Log'!$D801, "Y", IF('Prediction Log'!$P801='Prediction Log'!$D801, "PUSH", "N")))</f>
        <v/>
      </c>
      <c r="S801" s="56" t="str">
        <f>IF(ISBLANK('Prediction Log'!$M801), "",IF('Prediction Log'!$P801&lt;'Prediction Log'!$E801, "Y", IF('Prediction Log'!$P801='Prediction Log'!$E801, "PUSH", "N")))</f>
        <v/>
      </c>
      <c r="T801" s="66" t="str">
        <f>IF(ISBLANK('Prediction Log'!$M801), "",IF('Prediction Log'!$J801='Prediction Log'!$M801, "Y", "N"))</f>
        <v/>
      </c>
      <c r="U801" s="57" t="str">
        <f>IF(ISBLANK('Prediction Log'!$M801),"",IF('Prediction Log'!$M801='Prediction Log'!$H801, "Y", "N"))</f>
        <v/>
      </c>
      <c r="V801" s="52" t="str">
        <f>IF(ISBLANK('Prediction Log'!$M801), "",IF('Prediction Log'!$H801&lt;&gt;'Prediction Log'!$M801, "Y",IF(AND('Prediction Log'!$D801&gt;0, 'Prediction Log'!$P801&gt;'Prediction Log'!$D801), "Y", IF(AND('Prediction Log'!$D801&lt;0, 'Prediction Log'!$P801&lt;'Prediction Log'!$D801), "Y", IF('Prediction Log'!$P801='Prediction Log'!$D801, "PUSH", "N")))))</f>
        <v/>
      </c>
      <c r="W801" s="53" t="str">
        <f>IF(ISBLANK('Prediction Log'!$M801), "",IF(AND('Prediction Log'!$U801="Y", 'Prediction Log'!$V801="Y"), "Y", "N"))</f>
        <v/>
      </c>
      <c r="X801" s="54" t="str">
        <f>IF(ISBLANK('Prediction Log'!$M801),"",IF('Prediction Log'!$M801='Prediction Log'!$I801, "Y", "N"))</f>
        <v/>
      </c>
      <c r="Y801" s="54" t="str">
        <f>IF(ISBLANK('Prediction Log'!$M801), "", IF('Prediction Log'!$Z801="N", "N", "Y"))</f>
        <v/>
      </c>
      <c r="Z801" s="54" t="str">
        <f>IF(ISBLANK('Prediction Log'!$M801), "",IF('Prediction Log'!$I801&lt;&gt;'Prediction Log'!$M801, "Y",IF(AND('Prediction Log'!$E801&gt;0, 'Prediction Log'!$P801&gt;'Prediction Log'!$E801), "Y", IF(AND('Prediction Log'!$E801&lt;0, 'Prediction Log'!$P801&lt;'Prediction Log'!$E801), "Y", IF('Prediction Log'!$P801='Prediction Log'!$E801, "PUSH", "N")))))</f>
        <v/>
      </c>
      <c r="AA801" s="54" t="str">
        <f>IF(ISBLANK('Prediction Log'!$M801), "",IF(AND('Prediction Log'!$X801="Y", 'Prediction Log'!$Z801="Y"), "Y", "N"))</f>
        <v/>
      </c>
      <c r="AB801" s="53" t="str">
        <f>IF(ISBLANK('Prediction Log'!$M801), "",IF('Prediction Log'!$D801&gt;0, 'Prediction Log'!$P801-'Prediction Log'!$D801, IF('Prediction Log'!$D801&lt;0, -'Prediction Log'!$P801+'Prediction Log'!$D801, "NA")))</f>
        <v/>
      </c>
      <c r="AC801" s="53" t="str">
        <f>IF(ISBLANK('Prediction Log'!$M801), "",ABS('Prediction Log'!$AB801))</f>
        <v/>
      </c>
      <c r="AD801" s="54" t="str">
        <f>IF(ISBLANK('Prediction Log'!$M801), "",IF('Prediction Log'!$E801&gt;0, 'Prediction Log'!$P801-'Prediction Log'!$E801, IF('Prediction Log'!$E801&lt;0, -'Prediction Log'!$P801+'Prediction Log'!$E801, "NA")))</f>
        <v/>
      </c>
      <c r="AE801" s="54" t="str">
        <f>IF(ISBLANK('Prediction Log'!$M801), "",ABS('Prediction Log'!$AD801))</f>
        <v/>
      </c>
    </row>
    <row r="802" spans="1:31" x14ac:dyDescent="0.45">
      <c r="A802" t="str">
        <f>IF(ISBLANK(Games!$B802), "",Games!A802)</f>
        <v/>
      </c>
      <c r="B802" t="str">
        <f>IF(ISBLANK(Games!$B802), "",Games!B802)</f>
        <v/>
      </c>
      <c r="C802" t="str">
        <f>IF(ISBLANK(Games!$B802), "",Games!C802)</f>
        <v/>
      </c>
      <c r="D802" t="str">
        <f>IF(ISBLANK(Games!$B802), "",Games!D802)</f>
        <v/>
      </c>
      <c r="E802" t="str">
        <f>IF(ISBLANK(Games!$B802), "",Games!E802)</f>
        <v/>
      </c>
      <c r="F802" s="30">
        <f>'Calc - Win Probability'!N802</f>
        <v>0</v>
      </c>
      <c r="G802" s="28">
        <f>Games!H802</f>
        <v>0</v>
      </c>
      <c r="H802" s="64" t="str">
        <f>IF(ISBLANK(Games!B802), "", IF('Prediction Log'!$D802&lt;0, 'Prediction Log'!$B802, 'Prediction Log'!$C802))</f>
        <v/>
      </c>
      <c r="I802" s="60" t="str">
        <f>IF(ISBLANK(Games!$B802), "",Games!F802)</f>
        <v/>
      </c>
      <c r="J802" s="60" t="str">
        <f>IF('Prediction Log'!$F802&gt;0.5, 'Prediction Log'!$B802, IF('Prediction Log'!$F802&lt;0.5, 'Prediction Log'!$C802, "PICK"))</f>
        <v/>
      </c>
      <c r="K802" s="62" t="str">
        <f>IF(ISBLANK(Games!B802), "",IF('Prediction Log'!$J802='Prediction Log'!$B802, 'Prediction Log'!$F802, 1-'Prediction Log'!$F802))</f>
        <v/>
      </c>
      <c r="L802" s="28" t="str">
        <f>IF(ISBLANK(Games!$B802), "",Games!I802)</f>
        <v/>
      </c>
      <c r="P802" s="48" t="str">
        <f>IF(ISBLANK('Prediction Log'!$N802), "",'Prediction Log'!$O802-'Prediction Log'!$N802)</f>
        <v/>
      </c>
      <c r="Q802" s="55" t="str">
        <f>IF(ISBLANK('Prediction Log'!$N802), "",IF('Prediction Log'!$M802&lt;&gt;'Prediction Log'!$H802, "Y", IF(AND('Prediction Log'!$M802='Prediction Log'!$H802, ABS((-1*'Prediction Log'!$P802))&gt;ABS('Prediction Log'!$D802)), "Y", IF('Prediction Log'!$D802='Prediction Log'!$P802, "PUSH", "N"))))</f>
        <v/>
      </c>
      <c r="R802" s="56" t="str">
        <f>IF(ISBLANK('Prediction Log'!$M802), "",IF('Prediction Log'!$P802&lt;'Prediction Log'!$D802, "Y", IF('Prediction Log'!$P802='Prediction Log'!$D802, "PUSH", "N")))</f>
        <v/>
      </c>
      <c r="S802" s="56" t="str">
        <f>IF(ISBLANK('Prediction Log'!$M802), "",IF('Prediction Log'!$P802&lt;'Prediction Log'!$E802, "Y", IF('Prediction Log'!$P802='Prediction Log'!$E802, "PUSH", "N")))</f>
        <v/>
      </c>
      <c r="T802" s="66" t="str">
        <f>IF(ISBLANK('Prediction Log'!$M802), "",IF('Prediction Log'!$J802='Prediction Log'!$M802, "Y", "N"))</f>
        <v/>
      </c>
      <c r="U802" s="57" t="str">
        <f>IF(ISBLANK('Prediction Log'!$M802),"",IF('Prediction Log'!$M802='Prediction Log'!$H802, "Y", "N"))</f>
        <v/>
      </c>
      <c r="V802" s="52" t="str">
        <f>IF(ISBLANK('Prediction Log'!$M802), "",IF('Prediction Log'!$H802&lt;&gt;'Prediction Log'!$M802, "Y",IF(AND('Prediction Log'!$D802&gt;0, 'Prediction Log'!$P802&gt;'Prediction Log'!$D802), "Y", IF(AND('Prediction Log'!$D802&lt;0, 'Prediction Log'!$P802&lt;'Prediction Log'!$D802), "Y", IF('Prediction Log'!$P802='Prediction Log'!$D802, "PUSH", "N")))))</f>
        <v/>
      </c>
      <c r="W802" s="53" t="str">
        <f>IF(ISBLANK('Prediction Log'!$M802), "",IF(AND('Prediction Log'!$U802="Y", 'Prediction Log'!$V802="Y"), "Y", "N"))</f>
        <v/>
      </c>
      <c r="X802" s="54" t="str">
        <f>IF(ISBLANK('Prediction Log'!$M802),"",IF('Prediction Log'!$M802='Prediction Log'!$I802, "Y", "N"))</f>
        <v/>
      </c>
      <c r="Y802" s="54" t="str">
        <f>IF(ISBLANK('Prediction Log'!$M802), "", IF('Prediction Log'!$Z802="N", "N", "Y"))</f>
        <v/>
      </c>
      <c r="Z802" s="54" t="str">
        <f>IF(ISBLANK('Prediction Log'!$M802), "",IF('Prediction Log'!$I802&lt;&gt;'Prediction Log'!$M802, "Y",IF(AND('Prediction Log'!$E802&gt;0, 'Prediction Log'!$P802&gt;'Prediction Log'!$E802), "Y", IF(AND('Prediction Log'!$E802&lt;0, 'Prediction Log'!$P802&lt;'Prediction Log'!$E802), "Y", IF('Prediction Log'!$P802='Prediction Log'!$E802, "PUSH", "N")))))</f>
        <v/>
      </c>
      <c r="AA802" s="54" t="str">
        <f>IF(ISBLANK('Prediction Log'!$M802), "",IF(AND('Prediction Log'!$X802="Y", 'Prediction Log'!$Z802="Y"), "Y", "N"))</f>
        <v/>
      </c>
      <c r="AB802" s="53" t="str">
        <f>IF(ISBLANK('Prediction Log'!$M802), "",IF('Prediction Log'!$D802&gt;0, 'Prediction Log'!$P802-'Prediction Log'!$D802, IF('Prediction Log'!$D802&lt;0, -'Prediction Log'!$P802+'Prediction Log'!$D802, "NA")))</f>
        <v/>
      </c>
      <c r="AC802" s="53" t="str">
        <f>IF(ISBLANK('Prediction Log'!$M802), "",ABS('Prediction Log'!$AB802))</f>
        <v/>
      </c>
      <c r="AD802" s="54" t="str">
        <f>IF(ISBLANK('Prediction Log'!$M802), "",IF('Prediction Log'!$E802&gt;0, 'Prediction Log'!$P802-'Prediction Log'!$E802, IF('Prediction Log'!$E802&lt;0, -'Prediction Log'!$P802+'Prediction Log'!$E802, "NA")))</f>
        <v/>
      </c>
      <c r="AE802" s="54" t="str">
        <f>IF(ISBLANK('Prediction Log'!$M802), "",ABS('Prediction Log'!$AD802))</f>
        <v/>
      </c>
    </row>
    <row r="803" spans="1:31" x14ac:dyDescent="0.45">
      <c r="A803" t="str">
        <f>IF(ISBLANK(Games!$B803), "",Games!A803)</f>
        <v/>
      </c>
      <c r="B803" t="str">
        <f>IF(ISBLANK(Games!$B803), "",Games!B803)</f>
        <v/>
      </c>
      <c r="C803" t="str">
        <f>IF(ISBLANK(Games!$B803), "",Games!C803)</f>
        <v/>
      </c>
      <c r="D803" t="str">
        <f>IF(ISBLANK(Games!$B803), "",Games!D803)</f>
        <v/>
      </c>
      <c r="E803" t="str">
        <f>IF(ISBLANK(Games!$B803), "",Games!E803)</f>
        <v/>
      </c>
      <c r="F803" s="30">
        <f>'Calc - Win Probability'!N803</f>
        <v>0</v>
      </c>
      <c r="G803" s="28">
        <f>Games!H803</f>
        <v>0</v>
      </c>
      <c r="H803" s="64" t="str">
        <f>IF(ISBLANK(Games!B803), "", IF('Prediction Log'!$D803&lt;0, 'Prediction Log'!$B803, 'Prediction Log'!$C803))</f>
        <v/>
      </c>
      <c r="I803" s="60" t="str">
        <f>IF(ISBLANK(Games!$B803), "",Games!F803)</f>
        <v/>
      </c>
      <c r="J803" s="60" t="str">
        <f>IF('Prediction Log'!$F803&gt;0.5, 'Prediction Log'!$B803, IF('Prediction Log'!$F803&lt;0.5, 'Prediction Log'!$C803, "PICK"))</f>
        <v/>
      </c>
      <c r="K803" s="62" t="str">
        <f>IF(ISBLANK(Games!B803), "",IF('Prediction Log'!$J803='Prediction Log'!$B803, 'Prediction Log'!$F803, 1-'Prediction Log'!$F803))</f>
        <v/>
      </c>
      <c r="L803" s="28" t="str">
        <f>IF(ISBLANK(Games!$B803), "",Games!I803)</f>
        <v/>
      </c>
      <c r="P803" s="48" t="str">
        <f>IF(ISBLANK('Prediction Log'!$N803), "",'Prediction Log'!$O803-'Prediction Log'!$N803)</f>
        <v/>
      </c>
      <c r="Q803" s="55" t="str">
        <f>IF(ISBLANK('Prediction Log'!$N803), "",IF('Prediction Log'!$M803&lt;&gt;'Prediction Log'!$H803, "Y", IF(AND('Prediction Log'!$M803='Prediction Log'!$H803, ABS((-1*'Prediction Log'!$P803))&gt;ABS('Prediction Log'!$D803)), "Y", IF('Prediction Log'!$D803='Prediction Log'!$P803, "PUSH", "N"))))</f>
        <v/>
      </c>
      <c r="R803" s="56" t="str">
        <f>IF(ISBLANK('Prediction Log'!$M803), "",IF('Prediction Log'!$P803&lt;'Prediction Log'!$D803, "Y", IF('Prediction Log'!$P803='Prediction Log'!$D803, "PUSH", "N")))</f>
        <v/>
      </c>
      <c r="S803" s="56" t="str">
        <f>IF(ISBLANK('Prediction Log'!$M803), "",IF('Prediction Log'!$P803&lt;'Prediction Log'!$E803, "Y", IF('Prediction Log'!$P803='Prediction Log'!$E803, "PUSH", "N")))</f>
        <v/>
      </c>
      <c r="T803" s="66" t="str">
        <f>IF(ISBLANK('Prediction Log'!$M803), "",IF('Prediction Log'!$J803='Prediction Log'!$M803, "Y", "N"))</f>
        <v/>
      </c>
      <c r="U803" s="57" t="str">
        <f>IF(ISBLANK('Prediction Log'!$M803),"",IF('Prediction Log'!$M803='Prediction Log'!$H803, "Y", "N"))</f>
        <v/>
      </c>
      <c r="V803" s="52" t="str">
        <f>IF(ISBLANK('Prediction Log'!$M803), "",IF('Prediction Log'!$H803&lt;&gt;'Prediction Log'!$M803, "Y",IF(AND('Prediction Log'!$D803&gt;0, 'Prediction Log'!$P803&gt;'Prediction Log'!$D803), "Y", IF(AND('Prediction Log'!$D803&lt;0, 'Prediction Log'!$P803&lt;'Prediction Log'!$D803), "Y", IF('Prediction Log'!$P803='Prediction Log'!$D803, "PUSH", "N")))))</f>
        <v/>
      </c>
      <c r="W803" s="53" t="str">
        <f>IF(ISBLANK('Prediction Log'!$M803), "",IF(AND('Prediction Log'!$U803="Y", 'Prediction Log'!$V803="Y"), "Y", "N"))</f>
        <v/>
      </c>
      <c r="X803" s="54" t="str">
        <f>IF(ISBLANK('Prediction Log'!$M803),"",IF('Prediction Log'!$M803='Prediction Log'!$I803, "Y", "N"))</f>
        <v/>
      </c>
      <c r="Y803" s="54" t="str">
        <f>IF(ISBLANK('Prediction Log'!$M803), "", IF('Prediction Log'!$Z803="N", "N", "Y"))</f>
        <v/>
      </c>
      <c r="Z803" s="54" t="str">
        <f>IF(ISBLANK('Prediction Log'!$M803), "",IF('Prediction Log'!$I803&lt;&gt;'Prediction Log'!$M803, "Y",IF(AND('Prediction Log'!$E803&gt;0, 'Prediction Log'!$P803&gt;'Prediction Log'!$E803), "Y", IF(AND('Prediction Log'!$E803&lt;0, 'Prediction Log'!$P803&lt;'Prediction Log'!$E803), "Y", IF('Prediction Log'!$P803='Prediction Log'!$E803, "PUSH", "N")))))</f>
        <v/>
      </c>
      <c r="AA803" s="54" t="str">
        <f>IF(ISBLANK('Prediction Log'!$M803), "",IF(AND('Prediction Log'!$X803="Y", 'Prediction Log'!$Z803="Y"), "Y", "N"))</f>
        <v/>
      </c>
      <c r="AB803" s="53" t="str">
        <f>IF(ISBLANK('Prediction Log'!$M803), "",IF('Prediction Log'!$D803&gt;0, 'Prediction Log'!$P803-'Prediction Log'!$D803, IF('Prediction Log'!$D803&lt;0, -'Prediction Log'!$P803+'Prediction Log'!$D803, "NA")))</f>
        <v/>
      </c>
      <c r="AC803" s="53" t="str">
        <f>IF(ISBLANK('Prediction Log'!$M803), "",ABS('Prediction Log'!$AB803))</f>
        <v/>
      </c>
      <c r="AD803" s="54" t="str">
        <f>IF(ISBLANK('Prediction Log'!$M803), "",IF('Prediction Log'!$E803&gt;0, 'Prediction Log'!$P803-'Prediction Log'!$E803, IF('Prediction Log'!$E803&lt;0, -'Prediction Log'!$P803+'Prediction Log'!$E803, "NA")))</f>
        <v/>
      </c>
      <c r="AE803" s="54" t="str">
        <f>IF(ISBLANK('Prediction Log'!$M803), "",ABS('Prediction Log'!$AD803))</f>
        <v/>
      </c>
    </row>
    <row r="804" spans="1:31" x14ac:dyDescent="0.45">
      <c r="A804" t="str">
        <f>IF(ISBLANK(Games!$B804), "",Games!A804)</f>
        <v/>
      </c>
      <c r="B804" t="str">
        <f>IF(ISBLANK(Games!$B804), "",Games!B804)</f>
        <v/>
      </c>
      <c r="C804" t="str">
        <f>IF(ISBLANK(Games!$B804), "",Games!C804)</f>
        <v/>
      </c>
      <c r="D804" t="str">
        <f>IF(ISBLANK(Games!$B804), "",Games!D804)</f>
        <v/>
      </c>
      <c r="E804" t="str">
        <f>IF(ISBLANK(Games!$B804), "",Games!E804)</f>
        <v/>
      </c>
      <c r="F804" s="30">
        <f>'Calc - Win Probability'!N804</f>
        <v>0</v>
      </c>
      <c r="G804" s="28">
        <f>Games!H804</f>
        <v>0</v>
      </c>
      <c r="H804" s="64" t="str">
        <f>IF(ISBLANK(Games!B804), "", IF('Prediction Log'!$D804&lt;0, 'Prediction Log'!$B804, 'Prediction Log'!$C804))</f>
        <v/>
      </c>
      <c r="I804" s="60" t="str">
        <f>IF(ISBLANK(Games!$B804), "",Games!F804)</f>
        <v/>
      </c>
      <c r="J804" s="60" t="str">
        <f>IF('Prediction Log'!$F804&gt;0.5, 'Prediction Log'!$B804, IF('Prediction Log'!$F804&lt;0.5, 'Prediction Log'!$C804, "PICK"))</f>
        <v/>
      </c>
      <c r="K804" s="62" t="str">
        <f>IF(ISBLANK(Games!B804), "",IF('Prediction Log'!$J804='Prediction Log'!$B804, 'Prediction Log'!$F804, 1-'Prediction Log'!$F804))</f>
        <v/>
      </c>
      <c r="L804" s="28" t="str">
        <f>IF(ISBLANK(Games!$B804), "",Games!I804)</f>
        <v/>
      </c>
      <c r="P804" s="48" t="str">
        <f>IF(ISBLANK('Prediction Log'!$N804), "",'Prediction Log'!$O804-'Prediction Log'!$N804)</f>
        <v/>
      </c>
      <c r="Q804" s="55" t="str">
        <f>IF(ISBLANK('Prediction Log'!$N804), "",IF('Prediction Log'!$M804&lt;&gt;'Prediction Log'!$H804, "Y", IF(AND('Prediction Log'!$M804='Prediction Log'!$H804, ABS((-1*'Prediction Log'!$P804))&gt;ABS('Prediction Log'!$D804)), "Y", IF('Prediction Log'!$D804='Prediction Log'!$P804, "PUSH", "N"))))</f>
        <v/>
      </c>
      <c r="R804" s="56" t="str">
        <f>IF(ISBLANK('Prediction Log'!$M804), "",IF('Prediction Log'!$P804&lt;'Prediction Log'!$D804, "Y", IF('Prediction Log'!$P804='Prediction Log'!$D804, "PUSH", "N")))</f>
        <v/>
      </c>
      <c r="S804" s="56" t="str">
        <f>IF(ISBLANK('Prediction Log'!$M804), "",IF('Prediction Log'!$P804&lt;'Prediction Log'!$E804, "Y", IF('Prediction Log'!$P804='Prediction Log'!$E804, "PUSH", "N")))</f>
        <v/>
      </c>
      <c r="T804" s="66" t="str">
        <f>IF(ISBLANK('Prediction Log'!$M804), "",IF('Prediction Log'!$J804='Prediction Log'!$M804, "Y", "N"))</f>
        <v/>
      </c>
      <c r="U804" s="57" t="str">
        <f>IF(ISBLANK('Prediction Log'!$M804),"",IF('Prediction Log'!$M804='Prediction Log'!$H804, "Y", "N"))</f>
        <v/>
      </c>
      <c r="V804" s="52" t="str">
        <f>IF(ISBLANK('Prediction Log'!$M804), "",IF('Prediction Log'!$H804&lt;&gt;'Prediction Log'!$M804, "Y",IF(AND('Prediction Log'!$D804&gt;0, 'Prediction Log'!$P804&gt;'Prediction Log'!$D804), "Y", IF(AND('Prediction Log'!$D804&lt;0, 'Prediction Log'!$P804&lt;'Prediction Log'!$D804), "Y", IF('Prediction Log'!$P804='Prediction Log'!$D804, "PUSH", "N")))))</f>
        <v/>
      </c>
      <c r="W804" s="53" t="str">
        <f>IF(ISBLANK('Prediction Log'!$M804), "",IF(AND('Prediction Log'!$U804="Y", 'Prediction Log'!$V804="Y"), "Y", "N"))</f>
        <v/>
      </c>
      <c r="X804" s="54" t="str">
        <f>IF(ISBLANK('Prediction Log'!$M804),"",IF('Prediction Log'!$M804='Prediction Log'!$I804, "Y", "N"))</f>
        <v/>
      </c>
      <c r="Y804" s="54" t="str">
        <f>IF(ISBLANK('Prediction Log'!$M804), "", IF('Prediction Log'!$Z804="N", "N", "Y"))</f>
        <v/>
      </c>
      <c r="Z804" s="54" t="str">
        <f>IF(ISBLANK('Prediction Log'!$M804), "",IF('Prediction Log'!$I804&lt;&gt;'Prediction Log'!$M804, "Y",IF(AND('Prediction Log'!$E804&gt;0, 'Prediction Log'!$P804&gt;'Prediction Log'!$E804), "Y", IF(AND('Prediction Log'!$E804&lt;0, 'Prediction Log'!$P804&lt;'Prediction Log'!$E804), "Y", IF('Prediction Log'!$P804='Prediction Log'!$E804, "PUSH", "N")))))</f>
        <v/>
      </c>
      <c r="AA804" s="54" t="str">
        <f>IF(ISBLANK('Prediction Log'!$M804), "",IF(AND('Prediction Log'!$X804="Y", 'Prediction Log'!$Z804="Y"), "Y", "N"))</f>
        <v/>
      </c>
      <c r="AB804" s="53" t="str">
        <f>IF(ISBLANK('Prediction Log'!$M804), "",IF('Prediction Log'!$D804&gt;0, 'Prediction Log'!$P804-'Prediction Log'!$D804, IF('Prediction Log'!$D804&lt;0, -'Prediction Log'!$P804+'Prediction Log'!$D804, "NA")))</f>
        <v/>
      </c>
      <c r="AC804" s="53" t="str">
        <f>IF(ISBLANK('Prediction Log'!$M804), "",ABS('Prediction Log'!$AB804))</f>
        <v/>
      </c>
      <c r="AD804" s="54" t="str">
        <f>IF(ISBLANK('Prediction Log'!$M804), "",IF('Prediction Log'!$E804&gt;0, 'Prediction Log'!$P804-'Prediction Log'!$E804, IF('Prediction Log'!$E804&lt;0, -'Prediction Log'!$P804+'Prediction Log'!$E804, "NA")))</f>
        <v/>
      </c>
      <c r="AE804" s="54" t="str">
        <f>IF(ISBLANK('Prediction Log'!$M804), "",ABS('Prediction Log'!$AD804))</f>
        <v/>
      </c>
    </row>
    <row r="805" spans="1:31" x14ac:dyDescent="0.45">
      <c r="A805" t="str">
        <f>IF(ISBLANK(Games!$B805), "",Games!A805)</f>
        <v/>
      </c>
      <c r="B805" t="str">
        <f>IF(ISBLANK(Games!$B805), "",Games!B805)</f>
        <v/>
      </c>
      <c r="C805" t="str">
        <f>IF(ISBLANK(Games!$B805), "",Games!C805)</f>
        <v/>
      </c>
      <c r="D805" t="str">
        <f>IF(ISBLANK(Games!$B805), "",Games!D805)</f>
        <v/>
      </c>
      <c r="E805" t="str">
        <f>IF(ISBLANK(Games!$B805), "",Games!E805)</f>
        <v/>
      </c>
      <c r="F805" s="30">
        <f>'Calc - Win Probability'!N805</f>
        <v>0</v>
      </c>
      <c r="G805" s="28">
        <f>Games!H805</f>
        <v>0</v>
      </c>
      <c r="H805" s="64" t="str">
        <f>IF(ISBLANK(Games!B805), "", IF('Prediction Log'!$D805&lt;0, 'Prediction Log'!$B805, 'Prediction Log'!$C805))</f>
        <v/>
      </c>
      <c r="I805" s="60" t="str">
        <f>IF(ISBLANK(Games!$B805), "",Games!F805)</f>
        <v/>
      </c>
      <c r="J805" s="60" t="str">
        <f>IF('Prediction Log'!$F805&gt;0.5, 'Prediction Log'!$B805, IF('Prediction Log'!$F805&lt;0.5, 'Prediction Log'!$C805, "PICK"))</f>
        <v/>
      </c>
      <c r="K805" s="62" t="str">
        <f>IF(ISBLANK(Games!B805), "",IF('Prediction Log'!$J805='Prediction Log'!$B805, 'Prediction Log'!$F805, 1-'Prediction Log'!$F805))</f>
        <v/>
      </c>
      <c r="L805" s="28" t="str">
        <f>IF(ISBLANK(Games!$B805), "",Games!I805)</f>
        <v/>
      </c>
      <c r="P805" s="48" t="str">
        <f>IF(ISBLANK('Prediction Log'!$N805), "",'Prediction Log'!$O805-'Prediction Log'!$N805)</f>
        <v/>
      </c>
      <c r="Q805" s="55" t="str">
        <f>IF(ISBLANK('Prediction Log'!$N805), "",IF('Prediction Log'!$M805&lt;&gt;'Prediction Log'!$H805, "Y", IF(AND('Prediction Log'!$M805='Prediction Log'!$H805, ABS((-1*'Prediction Log'!$P805))&gt;ABS('Prediction Log'!$D805)), "Y", IF('Prediction Log'!$D805='Prediction Log'!$P805, "PUSH", "N"))))</f>
        <v/>
      </c>
      <c r="R805" s="56" t="str">
        <f>IF(ISBLANK('Prediction Log'!$M805), "",IF('Prediction Log'!$P805&lt;'Prediction Log'!$D805, "Y", IF('Prediction Log'!$P805='Prediction Log'!$D805, "PUSH", "N")))</f>
        <v/>
      </c>
      <c r="S805" s="56" t="str">
        <f>IF(ISBLANK('Prediction Log'!$M805), "",IF('Prediction Log'!$P805&lt;'Prediction Log'!$E805, "Y", IF('Prediction Log'!$P805='Prediction Log'!$E805, "PUSH", "N")))</f>
        <v/>
      </c>
      <c r="T805" s="66" t="str">
        <f>IF(ISBLANK('Prediction Log'!$M805), "",IF('Prediction Log'!$J805='Prediction Log'!$M805, "Y", "N"))</f>
        <v/>
      </c>
      <c r="U805" s="57" t="str">
        <f>IF(ISBLANK('Prediction Log'!$M805),"",IF('Prediction Log'!$M805='Prediction Log'!$H805, "Y", "N"))</f>
        <v/>
      </c>
      <c r="V805" s="52" t="str">
        <f>IF(ISBLANK('Prediction Log'!$M805), "",IF('Prediction Log'!$H805&lt;&gt;'Prediction Log'!$M805, "Y",IF(AND('Prediction Log'!$D805&gt;0, 'Prediction Log'!$P805&gt;'Prediction Log'!$D805), "Y", IF(AND('Prediction Log'!$D805&lt;0, 'Prediction Log'!$P805&lt;'Prediction Log'!$D805), "Y", IF('Prediction Log'!$P805='Prediction Log'!$D805, "PUSH", "N")))))</f>
        <v/>
      </c>
      <c r="W805" s="53" t="str">
        <f>IF(ISBLANK('Prediction Log'!$M805), "",IF(AND('Prediction Log'!$U805="Y", 'Prediction Log'!$V805="Y"), "Y", "N"))</f>
        <v/>
      </c>
      <c r="X805" s="54" t="str">
        <f>IF(ISBLANK('Prediction Log'!$M805),"",IF('Prediction Log'!$M805='Prediction Log'!$I805, "Y", "N"))</f>
        <v/>
      </c>
      <c r="Y805" s="54" t="str">
        <f>IF(ISBLANK('Prediction Log'!$M805), "", IF('Prediction Log'!$Z805="N", "N", "Y"))</f>
        <v/>
      </c>
      <c r="Z805" s="54" t="str">
        <f>IF(ISBLANK('Prediction Log'!$M805), "",IF('Prediction Log'!$I805&lt;&gt;'Prediction Log'!$M805, "Y",IF(AND('Prediction Log'!$E805&gt;0, 'Prediction Log'!$P805&gt;'Prediction Log'!$E805), "Y", IF(AND('Prediction Log'!$E805&lt;0, 'Prediction Log'!$P805&lt;'Prediction Log'!$E805), "Y", IF('Prediction Log'!$P805='Prediction Log'!$E805, "PUSH", "N")))))</f>
        <v/>
      </c>
      <c r="AA805" s="54" t="str">
        <f>IF(ISBLANK('Prediction Log'!$M805), "",IF(AND('Prediction Log'!$X805="Y", 'Prediction Log'!$Z805="Y"), "Y", "N"))</f>
        <v/>
      </c>
      <c r="AB805" s="53" t="str">
        <f>IF(ISBLANK('Prediction Log'!$M805), "",IF('Prediction Log'!$D805&gt;0, 'Prediction Log'!$P805-'Prediction Log'!$D805, IF('Prediction Log'!$D805&lt;0, -'Prediction Log'!$P805+'Prediction Log'!$D805, "NA")))</f>
        <v/>
      </c>
      <c r="AC805" s="53" t="str">
        <f>IF(ISBLANK('Prediction Log'!$M805), "",ABS('Prediction Log'!$AB805))</f>
        <v/>
      </c>
      <c r="AD805" s="54" t="str">
        <f>IF(ISBLANK('Prediction Log'!$M805), "",IF('Prediction Log'!$E805&gt;0, 'Prediction Log'!$P805-'Prediction Log'!$E805, IF('Prediction Log'!$E805&lt;0, -'Prediction Log'!$P805+'Prediction Log'!$E805, "NA")))</f>
        <v/>
      </c>
      <c r="AE805" s="54" t="str">
        <f>IF(ISBLANK('Prediction Log'!$M805), "",ABS('Prediction Log'!$AD805))</f>
        <v/>
      </c>
    </row>
    <row r="806" spans="1:31" x14ac:dyDescent="0.45">
      <c r="A806" t="str">
        <f>IF(ISBLANK(Games!$B806), "",Games!A806)</f>
        <v/>
      </c>
      <c r="B806" t="str">
        <f>IF(ISBLANK(Games!$B806), "",Games!B806)</f>
        <v/>
      </c>
      <c r="C806" t="str">
        <f>IF(ISBLANK(Games!$B806), "",Games!C806)</f>
        <v/>
      </c>
      <c r="D806" t="str">
        <f>IF(ISBLANK(Games!$B806), "",Games!D806)</f>
        <v/>
      </c>
      <c r="E806" t="str">
        <f>IF(ISBLANK(Games!$B806), "",Games!E806)</f>
        <v/>
      </c>
      <c r="F806" s="30">
        <f>'Calc - Win Probability'!N806</f>
        <v>0</v>
      </c>
      <c r="G806" s="28">
        <f>Games!H806</f>
        <v>0</v>
      </c>
      <c r="H806" s="64" t="str">
        <f>IF(ISBLANK(Games!B806), "", IF('Prediction Log'!$D806&lt;0, 'Prediction Log'!$B806, 'Prediction Log'!$C806))</f>
        <v/>
      </c>
      <c r="I806" s="60" t="str">
        <f>IF(ISBLANK(Games!$B806), "",Games!F806)</f>
        <v/>
      </c>
      <c r="J806" s="60" t="str">
        <f>IF('Prediction Log'!$F806&gt;0.5, 'Prediction Log'!$B806, IF('Prediction Log'!$F806&lt;0.5, 'Prediction Log'!$C806, "PICK"))</f>
        <v/>
      </c>
      <c r="K806" s="62" t="str">
        <f>IF(ISBLANK(Games!B806), "",IF('Prediction Log'!$J806='Prediction Log'!$B806, 'Prediction Log'!$F806, 1-'Prediction Log'!$F806))</f>
        <v/>
      </c>
      <c r="L806" s="28" t="str">
        <f>IF(ISBLANK(Games!$B806), "",Games!I806)</f>
        <v/>
      </c>
      <c r="P806" s="48" t="str">
        <f>IF(ISBLANK('Prediction Log'!$N806), "",'Prediction Log'!$O806-'Prediction Log'!$N806)</f>
        <v/>
      </c>
      <c r="Q806" s="55" t="str">
        <f>IF(ISBLANK('Prediction Log'!$N806), "",IF('Prediction Log'!$M806&lt;&gt;'Prediction Log'!$H806, "Y", IF(AND('Prediction Log'!$M806='Prediction Log'!$H806, ABS((-1*'Prediction Log'!$P806))&gt;ABS('Prediction Log'!$D806)), "Y", IF('Prediction Log'!$D806='Prediction Log'!$P806, "PUSH", "N"))))</f>
        <v/>
      </c>
      <c r="R806" s="56" t="str">
        <f>IF(ISBLANK('Prediction Log'!$M806), "",IF('Prediction Log'!$P806&lt;'Prediction Log'!$D806, "Y", IF('Prediction Log'!$P806='Prediction Log'!$D806, "PUSH", "N")))</f>
        <v/>
      </c>
      <c r="S806" s="56" t="str">
        <f>IF(ISBLANK('Prediction Log'!$M806), "",IF('Prediction Log'!$P806&lt;'Prediction Log'!$E806, "Y", IF('Prediction Log'!$P806='Prediction Log'!$E806, "PUSH", "N")))</f>
        <v/>
      </c>
      <c r="T806" s="66" t="str">
        <f>IF(ISBLANK('Prediction Log'!$M806), "",IF('Prediction Log'!$J806='Prediction Log'!$M806, "Y", "N"))</f>
        <v/>
      </c>
      <c r="U806" s="57" t="str">
        <f>IF(ISBLANK('Prediction Log'!$M806),"",IF('Prediction Log'!$M806='Prediction Log'!$H806, "Y", "N"))</f>
        <v/>
      </c>
      <c r="V806" s="52" t="str">
        <f>IF(ISBLANK('Prediction Log'!$M806), "",IF('Prediction Log'!$H806&lt;&gt;'Prediction Log'!$M806, "Y",IF(AND('Prediction Log'!$D806&gt;0, 'Prediction Log'!$P806&gt;'Prediction Log'!$D806), "Y", IF(AND('Prediction Log'!$D806&lt;0, 'Prediction Log'!$P806&lt;'Prediction Log'!$D806), "Y", IF('Prediction Log'!$P806='Prediction Log'!$D806, "PUSH", "N")))))</f>
        <v/>
      </c>
      <c r="W806" s="53" t="str">
        <f>IF(ISBLANK('Prediction Log'!$M806), "",IF(AND('Prediction Log'!$U806="Y", 'Prediction Log'!$V806="Y"), "Y", "N"))</f>
        <v/>
      </c>
      <c r="X806" s="54" t="str">
        <f>IF(ISBLANK('Prediction Log'!$M806),"",IF('Prediction Log'!$M806='Prediction Log'!$I806, "Y", "N"))</f>
        <v/>
      </c>
      <c r="Y806" s="54" t="str">
        <f>IF(ISBLANK('Prediction Log'!$M806), "", IF('Prediction Log'!$Z806="N", "N", "Y"))</f>
        <v/>
      </c>
      <c r="Z806" s="54" t="str">
        <f>IF(ISBLANK('Prediction Log'!$M806), "",IF('Prediction Log'!$I806&lt;&gt;'Prediction Log'!$M806, "Y",IF(AND('Prediction Log'!$E806&gt;0, 'Prediction Log'!$P806&gt;'Prediction Log'!$E806), "Y", IF(AND('Prediction Log'!$E806&lt;0, 'Prediction Log'!$P806&lt;'Prediction Log'!$E806), "Y", IF('Prediction Log'!$P806='Prediction Log'!$E806, "PUSH", "N")))))</f>
        <v/>
      </c>
      <c r="AA806" s="54" t="str">
        <f>IF(ISBLANK('Prediction Log'!$M806), "",IF(AND('Prediction Log'!$X806="Y", 'Prediction Log'!$Z806="Y"), "Y", "N"))</f>
        <v/>
      </c>
      <c r="AB806" s="53" t="str">
        <f>IF(ISBLANK('Prediction Log'!$M806), "",IF('Prediction Log'!$D806&gt;0, 'Prediction Log'!$P806-'Prediction Log'!$D806, IF('Prediction Log'!$D806&lt;0, -'Prediction Log'!$P806+'Prediction Log'!$D806, "NA")))</f>
        <v/>
      </c>
      <c r="AC806" s="53" t="str">
        <f>IF(ISBLANK('Prediction Log'!$M806), "",ABS('Prediction Log'!$AB806))</f>
        <v/>
      </c>
      <c r="AD806" s="54" t="str">
        <f>IF(ISBLANK('Prediction Log'!$M806), "",IF('Prediction Log'!$E806&gt;0, 'Prediction Log'!$P806-'Prediction Log'!$E806, IF('Prediction Log'!$E806&lt;0, -'Prediction Log'!$P806+'Prediction Log'!$E806, "NA")))</f>
        <v/>
      </c>
      <c r="AE806" s="54" t="str">
        <f>IF(ISBLANK('Prediction Log'!$M806), "",ABS('Prediction Log'!$AD806))</f>
        <v/>
      </c>
    </row>
    <row r="807" spans="1:31" x14ac:dyDescent="0.45">
      <c r="A807" t="str">
        <f>IF(ISBLANK(Games!$B807), "",Games!A807)</f>
        <v/>
      </c>
      <c r="B807" t="str">
        <f>IF(ISBLANK(Games!$B807), "",Games!B807)</f>
        <v/>
      </c>
      <c r="C807" t="str">
        <f>IF(ISBLANK(Games!$B807), "",Games!C807)</f>
        <v/>
      </c>
      <c r="D807" t="str">
        <f>IF(ISBLANK(Games!$B807), "",Games!D807)</f>
        <v/>
      </c>
      <c r="E807" t="str">
        <f>IF(ISBLANK(Games!$B807), "",Games!E807)</f>
        <v/>
      </c>
      <c r="F807" s="30">
        <f>'Calc - Win Probability'!N807</f>
        <v>0</v>
      </c>
      <c r="G807" s="28">
        <f>Games!H807</f>
        <v>0</v>
      </c>
      <c r="H807" s="64" t="str">
        <f>IF(ISBLANK(Games!B807), "", IF('Prediction Log'!$D807&lt;0, 'Prediction Log'!$B807, 'Prediction Log'!$C807))</f>
        <v/>
      </c>
      <c r="I807" s="60" t="str">
        <f>IF(ISBLANK(Games!$B807), "",Games!F807)</f>
        <v/>
      </c>
      <c r="J807" s="60" t="str">
        <f>IF('Prediction Log'!$F807&gt;0.5, 'Prediction Log'!$B807, IF('Prediction Log'!$F807&lt;0.5, 'Prediction Log'!$C807, "PICK"))</f>
        <v/>
      </c>
      <c r="K807" s="62" t="str">
        <f>IF(ISBLANK(Games!B807), "",IF('Prediction Log'!$J807='Prediction Log'!$B807, 'Prediction Log'!$F807, 1-'Prediction Log'!$F807))</f>
        <v/>
      </c>
      <c r="L807" s="28" t="str">
        <f>IF(ISBLANK(Games!$B807), "",Games!I807)</f>
        <v/>
      </c>
      <c r="P807" s="48" t="str">
        <f>IF(ISBLANK('Prediction Log'!$N807), "",'Prediction Log'!$O807-'Prediction Log'!$N807)</f>
        <v/>
      </c>
      <c r="Q807" s="55" t="str">
        <f>IF(ISBLANK('Prediction Log'!$N807), "",IF('Prediction Log'!$M807&lt;&gt;'Prediction Log'!$H807, "Y", IF(AND('Prediction Log'!$M807='Prediction Log'!$H807, ABS((-1*'Prediction Log'!$P807))&gt;ABS('Prediction Log'!$D807)), "Y", IF('Prediction Log'!$D807='Prediction Log'!$P807, "PUSH", "N"))))</f>
        <v/>
      </c>
      <c r="R807" s="56" t="str">
        <f>IF(ISBLANK('Prediction Log'!$M807), "",IF('Prediction Log'!$P807&lt;'Prediction Log'!$D807, "Y", IF('Prediction Log'!$P807='Prediction Log'!$D807, "PUSH", "N")))</f>
        <v/>
      </c>
      <c r="S807" s="56" t="str">
        <f>IF(ISBLANK('Prediction Log'!$M807), "",IF('Prediction Log'!$P807&lt;'Prediction Log'!$E807, "Y", IF('Prediction Log'!$P807='Prediction Log'!$E807, "PUSH", "N")))</f>
        <v/>
      </c>
      <c r="T807" s="66" t="str">
        <f>IF(ISBLANK('Prediction Log'!$M807), "",IF('Prediction Log'!$J807='Prediction Log'!$M807, "Y", "N"))</f>
        <v/>
      </c>
      <c r="U807" s="57" t="str">
        <f>IF(ISBLANK('Prediction Log'!$M807),"",IF('Prediction Log'!$M807='Prediction Log'!$H807, "Y", "N"))</f>
        <v/>
      </c>
      <c r="V807" s="52" t="str">
        <f>IF(ISBLANK('Prediction Log'!$M807), "",IF('Prediction Log'!$H807&lt;&gt;'Prediction Log'!$M807, "Y",IF(AND('Prediction Log'!$D807&gt;0, 'Prediction Log'!$P807&gt;'Prediction Log'!$D807), "Y", IF(AND('Prediction Log'!$D807&lt;0, 'Prediction Log'!$P807&lt;'Prediction Log'!$D807), "Y", IF('Prediction Log'!$P807='Prediction Log'!$D807, "PUSH", "N")))))</f>
        <v/>
      </c>
      <c r="W807" s="53" t="str">
        <f>IF(ISBLANK('Prediction Log'!$M807), "",IF(AND('Prediction Log'!$U807="Y", 'Prediction Log'!$V807="Y"), "Y", "N"))</f>
        <v/>
      </c>
      <c r="X807" s="54" t="str">
        <f>IF(ISBLANK('Prediction Log'!$M807),"",IF('Prediction Log'!$M807='Prediction Log'!$I807, "Y", "N"))</f>
        <v/>
      </c>
      <c r="Y807" s="54" t="str">
        <f>IF(ISBLANK('Prediction Log'!$M807), "", IF('Prediction Log'!$Z807="N", "N", "Y"))</f>
        <v/>
      </c>
      <c r="Z807" s="54" t="str">
        <f>IF(ISBLANK('Prediction Log'!$M807), "",IF('Prediction Log'!$I807&lt;&gt;'Prediction Log'!$M807, "Y",IF(AND('Prediction Log'!$E807&gt;0, 'Prediction Log'!$P807&gt;'Prediction Log'!$E807), "Y", IF(AND('Prediction Log'!$E807&lt;0, 'Prediction Log'!$P807&lt;'Prediction Log'!$E807), "Y", IF('Prediction Log'!$P807='Prediction Log'!$E807, "PUSH", "N")))))</f>
        <v/>
      </c>
      <c r="AA807" s="54" t="str">
        <f>IF(ISBLANK('Prediction Log'!$M807), "",IF(AND('Prediction Log'!$X807="Y", 'Prediction Log'!$Z807="Y"), "Y", "N"))</f>
        <v/>
      </c>
      <c r="AB807" s="53" t="str">
        <f>IF(ISBLANK('Prediction Log'!$M807), "",IF('Prediction Log'!$D807&gt;0, 'Prediction Log'!$P807-'Prediction Log'!$D807, IF('Prediction Log'!$D807&lt;0, -'Prediction Log'!$P807+'Prediction Log'!$D807, "NA")))</f>
        <v/>
      </c>
      <c r="AC807" s="53" t="str">
        <f>IF(ISBLANK('Prediction Log'!$M807), "",ABS('Prediction Log'!$AB807))</f>
        <v/>
      </c>
      <c r="AD807" s="54" t="str">
        <f>IF(ISBLANK('Prediction Log'!$M807), "",IF('Prediction Log'!$E807&gt;0, 'Prediction Log'!$P807-'Prediction Log'!$E807, IF('Prediction Log'!$E807&lt;0, -'Prediction Log'!$P807+'Prediction Log'!$E807, "NA")))</f>
        <v/>
      </c>
      <c r="AE807" s="54" t="str">
        <f>IF(ISBLANK('Prediction Log'!$M807), "",ABS('Prediction Log'!$AD807))</f>
        <v/>
      </c>
    </row>
    <row r="808" spans="1:31" x14ac:dyDescent="0.45">
      <c r="A808" t="str">
        <f>IF(ISBLANK(Games!$B808), "",Games!A808)</f>
        <v/>
      </c>
      <c r="B808" t="str">
        <f>IF(ISBLANK(Games!$B808), "",Games!B808)</f>
        <v/>
      </c>
      <c r="C808" t="str">
        <f>IF(ISBLANK(Games!$B808), "",Games!C808)</f>
        <v/>
      </c>
      <c r="D808" t="str">
        <f>IF(ISBLANK(Games!$B808), "",Games!D808)</f>
        <v/>
      </c>
      <c r="E808" t="str">
        <f>IF(ISBLANK(Games!$B808), "",Games!E808)</f>
        <v/>
      </c>
      <c r="F808" s="30">
        <f>'Calc - Win Probability'!N808</f>
        <v>0</v>
      </c>
      <c r="G808" s="28">
        <f>Games!H808</f>
        <v>0</v>
      </c>
      <c r="H808" s="64" t="str">
        <f>IF(ISBLANK(Games!B808), "", IF('Prediction Log'!$D808&lt;0, 'Prediction Log'!$B808, 'Prediction Log'!$C808))</f>
        <v/>
      </c>
      <c r="I808" s="60" t="str">
        <f>IF(ISBLANK(Games!$B808), "",Games!F808)</f>
        <v/>
      </c>
      <c r="J808" s="60" t="str">
        <f>IF('Prediction Log'!$F808&gt;0.5, 'Prediction Log'!$B808, IF('Prediction Log'!$F808&lt;0.5, 'Prediction Log'!$C808, "PICK"))</f>
        <v/>
      </c>
      <c r="K808" s="62" t="str">
        <f>IF(ISBLANK(Games!B808), "",IF('Prediction Log'!$J808='Prediction Log'!$B808, 'Prediction Log'!$F808, 1-'Prediction Log'!$F808))</f>
        <v/>
      </c>
      <c r="L808" s="28" t="str">
        <f>IF(ISBLANK(Games!$B808), "",Games!I808)</f>
        <v/>
      </c>
      <c r="P808" s="48" t="str">
        <f>IF(ISBLANK('Prediction Log'!$N808), "",'Prediction Log'!$O808-'Prediction Log'!$N808)</f>
        <v/>
      </c>
      <c r="Q808" s="55" t="str">
        <f>IF(ISBLANK('Prediction Log'!$N808), "",IF('Prediction Log'!$M808&lt;&gt;'Prediction Log'!$H808, "Y", IF(AND('Prediction Log'!$M808='Prediction Log'!$H808, ABS((-1*'Prediction Log'!$P808))&gt;ABS('Prediction Log'!$D808)), "Y", IF('Prediction Log'!$D808='Prediction Log'!$P808, "PUSH", "N"))))</f>
        <v/>
      </c>
      <c r="R808" s="56" t="str">
        <f>IF(ISBLANK('Prediction Log'!$M808), "",IF('Prediction Log'!$P808&lt;'Prediction Log'!$D808, "Y", IF('Prediction Log'!$P808='Prediction Log'!$D808, "PUSH", "N")))</f>
        <v/>
      </c>
      <c r="S808" s="56" t="str">
        <f>IF(ISBLANK('Prediction Log'!$M808), "",IF('Prediction Log'!$P808&lt;'Prediction Log'!$E808, "Y", IF('Prediction Log'!$P808='Prediction Log'!$E808, "PUSH", "N")))</f>
        <v/>
      </c>
      <c r="T808" s="66" t="str">
        <f>IF(ISBLANK('Prediction Log'!$M808), "",IF('Prediction Log'!$J808='Prediction Log'!$M808, "Y", "N"))</f>
        <v/>
      </c>
      <c r="U808" s="57" t="str">
        <f>IF(ISBLANK('Prediction Log'!$M808),"",IF('Prediction Log'!$M808='Prediction Log'!$H808, "Y", "N"))</f>
        <v/>
      </c>
      <c r="V808" s="52" t="str">
        <f>IF(ISBLANK('Prediction Log'!$M808), "",IF('Prediction Log'!$H808&lt;&gt;'Prediction Log'!$M808, "Y",IF(AND('Prediction Log'!$D808&gt;0, 'Prediction Log'!$P808&gt;'Prediction Log'!$D808), "Y", IF(AND('Prediction Log'!$D808&lt;0, 'Prediction Log'!$P808&lt;'Prediction Log'!$D808), "Y", IF('Prediction Log'!$P808='Prediction Log'!$D808, "PUSH", "N")))))</f>
        <v/>
      </c>
      <c r="W808" s="53" t="str">
        <f>IF(ISBLANK('Prediction Log'!$M808), "",IF(AND('Prediction Log'!$U808="Y", 'Prediction Log'!$V808="Y"), "Y", "N"))</f>
        <v/>
      </c>
      <c r="X808" s="54" t="str">
        <f>IF(ISBLANK('Prediction Log'!$M808),"",IF('Prediction Log'!$M808='Prediction Log'!$I808, "Y", "N"))</f>
        <v/>
      </c>
      <c r="Y808" s="54" t="str">
        <f>IF(ISBLANK('Prediction Log'!$M808), "", IF('Prediction Log'!$Z808="N", "N", "Y"))</f>
        <v/>
      </c>
      <c r="Z808" s="54" t="str">
        <f>IF(ISBLANK('Prediction Log'!$M808), "",IF('Prediction Log'!$I808&lt;&gt;'Prediction Log'!$M808, "Y",IF(AND('Prediction Log'!$E808&gt;0, 'Prediction Log'!$P808&gt;'Prediction Log'!$E808), "Y", IF(AND('Prediction Log'!$E808&lt;0, 'Prediction Log'!$P808&lt;'Prediction Log'!$E808), "Y", IF('Prediction Log'!$P808='Prediction Log'!$E808, "PUSH", "N")))))</f>
        <v/>
      </c>
      <c r="AA808" s="54" t="str">
        <f>IF(ISBLANK('Prediction Log'!$M808), "",IF(AND('Prediction Log'!$X808="Y", 'Prediction Log'!$Z808="Y"), "Y", "N"))</f>
        <v/>
      </c>
      <c r="AB808" s="53" t="str">
        <f>IF(ISBLANK('Prediction Log'!$M808), "",IF('Prediction Log'!$D808&gt;0, 'Prediction Log'!$P808-'Prediction Log'!$D808, IF('Prediction Log'!$D808&lt;0, -'Prediction Log'!$P808+'Prediction Log'!$D808, "NA")))</f>
        <v/>
      </c>
      <c r="AC808" s="53" t="str">
        <f>IF(ISBLANK('Prediction Log'!$M808), "",ABS('Prediction Log'!$AB808))</f>
        <v/>
      </c>
      <c r="AD808" s="54" t="str">
        <f>IF(ISBLANK('Prediction Log'!$M808), "",IF('Prediction Log'!$E808&gt;0, 'Prediction Log'!$P808-'Prediction Log'!$E808, IF('Prediction Log'!$E808&lt;0, -'Prediction Log'!$P808+'Prediction Log'!$E808, "NA")))</f>
        <v/>
      </c>
      <c r="AE808" s="54" t="str">
        <f>IF(ISBLANK('Prediction Log'!$M808), "",ABS('Prediction Log'!$AD808))</f>
        <v/>
      </c>
    </row>
    <row r="809" spans="1:31" x14ac:dyDescent="0.45">
      <c r="A809" t="str">
        <f>IF(ISBLANK(Games!$B809), "",Games!A809)</f>
        <v/>
      </c>
      <c r="B809" t="str">
        <f>IF(ISBLANK(Games!$B809), "",Games!B809)</f>
        <v/>
      </c>
      <c r="C809" t="str">
        <f>IF(ISBLANK(Games!$B809), "",Games!C809)</f>
        <v/>
      </c>
      <c r="D809" t="str">
        <f>IF(ISBLANK(Games!$B809), "",Games!D809)</f>
        <v/>
      </c>
      <c r="E809" t="str">
        <f>IF(ISBLANK(Games!$B809), "",Games!E809)</f>
        <v/>
      </c>
      <c r="F809" s="30">
        <f>'Calc - Win Probability'!N809</f>
        <v>0</v>
      </c>
      <c r="G809" s="28">
        <f>Games!H809</f>
        <v>0</v>
      </c>
      <c r="H809" s="64" t="str">
        <f>IF(ISBLANK(Games!B809), "", IF('Prediction Log'!$D809&lt;0, 'Prediction Log'!$B809, 'Prediction Log'!$C809))</f>
        <v/>
      </c>
      <c r="I809" s="60" t="str">
        <f>IF(ISBLANK(Games!$B809), "",Games!F809)</f>
        <v/>
      </c>
      <c r="J809" s="60" t="str">
        <f>IF('Prediction Log'!$F809&gt;0.5, 'Prediction Log'!$B809, IF('Prediction Log'!$F809&lt;0.5, 'Prediction Log'!$C809, "PICK"))</f>
        <v/>
      </c>
      <c r="K809" s="62" t="str">
        <f>IF(ISBLANK(Games!B809), "",IF('Prediction Log'!$J809='Prediction Log'!$B809, 'Prediction Log'!$F809, 1-'Prediction Log'!$F809))</f>
        <v/>
      </c>
      <c r="L809" s="28" t="str">
        <f>IF(ISBLANK(Games!$B809), "",Games!I809)</f>
        <v/>
      </c>
      <c r="P809" s="48" t="str">
        <f>IF(ISBLANK('Prediction Log'!$N809), "",'Prediction Log'!$O809-'Prediction Log'!$N809)</f>
        <v/>
      </c>
      <c r="Q809" s="55" t="str">
        <f>IF(ISBLANK('Prediction Log'!$N809), "",IF('Prediction Log'!$M809&lt;&gt;'Prediction Log'!$H809, "Y", IF(AND('Prediction Log'!$M809='Prediction Log'!$H809, ABS((-1*'Prediction Log'!$P809))&gt;ABS('Prediction Log'!$D809)), "Y", IF('Prediction Log'!$D809='Prediction Log'!$P809, "PUSH", "N"))))</f>
        <v/>
      </c>
      <c r="R809" s="56" t="str">
        <f>IF(ISBLANK('Prediction Log'!$M809), "",IF('Prediction Log'!$P809&lt;'Prediction Log'!$D809, "Y", IF('Prediction Log'!$P809='Prediction Log'!$D809, "PUSH", "N")))</f>
        <v/>
      </c>
      <c r="S809" s="56" t="str">
        <f>IF(ISBLANK('Prediction Log'!$M809), "",IF('Prediction Log'!$P809&lt;'Prediction Log'!$E809, "Y", IF('Prediction Log'!$P809='Prediction Log'!$E809, "PUSH", "N")))</f>
        <v/>
      </c>
      <c r="T809" s="66" t="str">
        <f>IF(ISBLANK('Prediction Log'!$M809), "",IF('Prediction Log'!$J809='Prediction Log'!$M809, "Y", "N"))</f>
        <v/>
      </c>
      <c r="U809" s="57" t="str">
        <f>IF(ISBLANK('Prediction Log'!$M809),"",IF('Prediction Log'!$M809='Prediction Log'!$H809, "Y", "N"))</f>
        <v/>
      </c>
      <c r="V809" s="52" t="str">
        <f>IF(ISBLANK('Prediction Log'!$M809), "",IF('Prediction Log'!$H809&lt;&gt;'Prediction Log'!$M809, "Y",IF(AND('Prediction Log'!$D809&gt;0, 'Prediction Log'!$P809&gt;'Prediction Log'!$D809), "Y", IF(AND('Prediction Log'!$D809&lt;0, 'Prediction Log'!$P809&lt;'Prediction Log'!$D809), "Y", IF('Prediction Log'!$P809='Prediction Log'!$D809, "PUSH", "N")))))</f>
        <v/>
      </c>
      <c r="W809" s="53" t="str">
        <f>IF(ISBLANK('Prediction Log'!$M809), "",IF(AND('Prediction Log'!$U809="Y", 'Prediction Log'!$V809="Y"), "Y", "N"))</f>
        <v/>
      </c>
      <c r="X809" s="54" t="str">
        <f>IF(ISBLANK('Prediction Log'!$M809),"",IF('Prediction Log'!$M809='Prediction Log'!$I809, "Y", "N"))</f>
        <v/>
      </c>
      <c r="Y809" s="54" t="str">
        <f>IF(ISBLANK('Prediction Log'!$M809), "", IF('Prediction Log'!$Z809="N", "N", "Y"))</f>
        <v/>
      </c>
      <c r="Z809" s="54" t="str">
        <f>IF(ISBLANK('Prediction Log'!$M809), "",IF('Prediction Log'!$I809&lt;&gt;'Prediction Log'!$M809, "Y",IF(AND('Prediction Log'!$E809&gt;0, 'Prediction Log'!$P809&gt;'Prediction Log'!$E809), "Y", IF(AND('Prediction Log'!$E809&lt;0, 'Prediction Log'!$P809&lt;'Prediction Log'!$E809), "Y", IF('Prediction Log'!$P809='Prediction Log'!$E809, "PUSH", "N")))))</f>
        <v/>
      </c>
      <c r="AA809" s="54" t="str">
        <f>IF(ISBLANK('Prediction Log'!$M809), "",IF(AND('Prediction Log'!$X809="Y", 'Prediction Log'!$Z809="Y"), "Y", "N"))</f>
        <v/>
      </c>
      <c r="AB809" s="53" t="str">
        <f>IF(ISBLANK('Prediction Log'!$M809), "",IF('Prediction Log'!$D809&gt;0, 'Prediction Log'!$P809-'Prediction Log'!$D809, IF('Prediction Log'!$D809&lt;0, -'Prediction Log'!$P809+'Prediction Log'!$D809, "NA")))</f>
        <v/>
      </c>
      <c r="AC809" s="53" t="str">
        <f>IF(ISBLANK('Prediction Log'!$M809), "",ABS('Prediction Log'!$AB809))</f>
        <v/>
      </c>
      <c r="AD809" s="54" t="str">
        <f>IF(ISBLANK('Prediction Log'!$M809), "",IF('Prediction Log'!$E809&gt;0, 'Prediction Log'!$P809-'Prediction Log'!$E809, IF('Prediction Log'!$E809&lt;0, -'Prediction Log'!$P809+'Prediction Log'!$E809, "NA")))</f>
        <v/>
      </c>
      <c r="AE809" s="54" t="str">
        <f>IF(ISBLANK('Prediction Log'!$M809), "",ABS('Prediction Log'!$AD809))</f>
        <v/>
      </c>
    </row>
    <row r="810" spans="1:31" x14ac:dyDescent="0.45">
      <c r="A810" t="str">
        <f>IF(ISBLANK(Games!$B810), "",Games!A810)</f>
        <v/>
      </c>
      <c r="B810" t="str">
        <f>IF(ISBLANK(Games!$B810), "",Games!B810)</f>
        <v/>
      </c>
      <c r="C810" t="str">
        <f>IF(ISBLANK(Games!$B810), "",Games!C810)</f>
        <v/>
      </c>
      <c r="D810" t="str">
        <f>IF(ISBLANK(Games!$B810), "",Games!D810)</f>
        <v/>
      </c>
      <c r="E810" t="str">
        <f>IF(ISBLANK(Games!$B810), "",Games!E810)</f>
        <v/>
      </c>
      <c r="F810" s="30">
        <f>'Calc - Win Probability'!N810</f>
        <v>0</v>
      </c>
      <c r="G810" s="28">
        <f>Games!H810</f>
        <v>0</v>
      </c>
      <c r="H810" s="64" t="str">
        <f>IF(ISBLANK(Games!B810), "", IF('Prediction Log'!$D810&lt;0, 'Prediction Log'!$B810, 'Prediction Log'!$C810))</f>
        <v/>
      </c>
      <c r="I810" s="60" t="str">
        <f>IF(ISBLANK(Games!$B810), "",Games!F810)</f>
        <v/>
      </c>
      <c r="J810" s="60" t="str">
        <f>IF('Prediction Log'!$F810&gt;0.5, 'Prediction Log'!$B810, IF('Prediction Log'!$F810&lt;0.5, 'Prediction Log'!$C810, "PICK"))</f>
        <v/>
      </c>
      <c r="K810" s="62" t="str">
        <f>IF(ISBLANK(Games!B810), "",IF('Prediction Log'!$J810='Prediction Log'!$B810, 'Prediction Log'!$F810, 1-'Prediction Log'!$F810))</f>
        <v/>
      </c>
      <c r="L810" s="28" t="str">
        <f>IF(ISBLANK(Games!$B810), "",Games!I810)</f>
        <v/>
      </c>
      <c r="P810" s="48" t="str">
        <f>IF(ISBLANK('Prediction Log'!$N810), "",'Prediction Log'!$O810-'Prediction Log'!$N810)</f>
        <v/>
      </c>
      <c r="Q810" s="55" t="str">
        <f>IF(ISBLANK('Prediction Log'!$N810), "",IF('Prediction Log'!$M810&lt;&gt;'Prediction Log'!$H810, "Y", IF(AND('Prediction Log'!$M810='Prediction Log'!$H810, ABS((-1*'Prediction Log'!$P810))&gt;ABS('Prediction Log'!$D810)), "Y", IF('Prediction Log'!$D810='Prediction Log'!$P810, "PUSH", "N"))))</f>
        <v/>
      </c>
      <c r="R810" s="56" t="str">
        <f>IF(ISBLANK('Prediction Log'!$M810), "",IF('Prediction Log'!$P810&lt;'Prediction Log'!$D810, "Y", IF('Prediction Log'!$P810='Prediction Log'!$D810, "PUSH", "N")))</f>
        <v/>
      </c>
      <c r="S810" s="56" t="str">
        <f>IF(ISBLANK('Prediction Log'!$M810), "",IF('Prediction Log'!$P810&lt;'Prediction Log'!$E810, "Y", IF('Prediction Log'!$P810='Prediction Log'!$E810, "PUSH", "N")))</f>
        <v/>
      </c>
      <c r="T810" s="66" t="str">
        <f>IF(ISBLANK('Prediction Log'!$M810), "",IF('Prediction Log'!$J810='Prediction Log'!$M810, "Y", "N"))</f>
        <v/>
      </c>
      <c r="U810" s="57" t="str">
        <f>IF(ISBLANK('Prediction Log'!$M810),"",IF('Prediction Log'!$M810='Prediction Log'!$H810, "Y", "N"))</f>
        <v/>
      </c>
      <c r="V810" s="52" t="str">
        <f>IF(ISBLANK('Prediction Log'!$M810), "",IF('Prediction Log'!$H810&lt;&gt;'Prediction Log'!$M810, "Y",IF(AND('Prediction Log'!$D810&gt;0, 'Prediction Log'!$P810&gt;'Prediction Log'!$D810), "Y", IF(AND('Prediction Log'!$D810&lt;0, 'Prediction Log'!$P810&lt;'Prediction Log'!$D810), "Y", IF('Prediction Log'!$P810='Prediction Log'!$D810, "PUSH", "N")))))</f>
        <v/>
      </c>
      <c r="W810" s="53" t="str">
        <f>IF(ISBLANK('Prediction Log'!$M810), "",IF(AND('Prediction Log'!$U810="Y", 'Prediction Log'!$V810="Y"), "Y", "N"))</f>
        <v/>
      </c>
      <c r="X810" s="54" t="str">
        <f>IF(ISBLANK('Prediction Log'!$M810),"",IF('Prediction Log'!$M810='Prediction Log'!$I810, "Y", "N"))</f>
        <v/>
      </c>
      <c r="Y810" s="54" t="str">
        <f>IF(ISBLANK('Prediction Log'!$M810), "", IF('Prediction Log'!$Z810="N", "N", "Y"))</f>
        <v/>
      </c>
      <c r="Z810" s="54" t="str">
        <f>IF(ISBLANK('Prediction Log'!$M810), "",IF('Prediction Log'!$I810&lt;&gt;'Prediction Log'!$M810, "Y",IF(AND('Prediction Log'!$E810&gt;0, 'Prediction Log'!$P810&gt;'Prediction Log'!$E810), "Y", IF(AND('Prediction Log'!$E810&lt;0, 'Prediction Log'!$P810&lt;'Prediction Log'!$E810), "Y", IF('Prediction Log'!$P810='Prediction Log'!$E810, "PUSH", "N")))))</f>
        <v/>
      </c>
      <c r="AA810" s="54" t="str">
        <f>IF(ISBLANK('Prediction Log'!$M810), "",IF(AND('Prediction Log'!$X810="Y", 'Prediction Log'!$Z810="Y"), "Y", "N"))</f>
        <v/>
      </c>
      <c r="AB810" s="53" t="str">
        <f>IF(ISBLANK('Prediction Log'!$M810), "",IF('Prediction Log'!$D810&gt;0, 'Prediction Log'!$P810-'Prediction Log'!$D810, IF('Prediction Log'!$D810&lt;0, -'Prediction Log'!$P810+'Prediction Log'!$D810, "NA")))</f>
        <v/>
      </c>
      <c r="AC810" s="53" t="str">
        <f>IF(ISBLANK('Prediction Log'!$M810), "",ABS('Prediction Log'!$AB810))</f>
        <v/>
      </c>
      <c r="AD810" s="54" t="str">
        <f>IF(ISBLANK('Prediction Log'!$M810), "",IF('Prediction Log'!$E810&gt;0, 'Prediction Log'!$P810-'Prediction Log'!$E810, IF('Prediction Log'!$E810&lt;0, -'Prediction Log'!$P810+'Prediction Log'!$E810, "NA")))</f>
        <v/>
      </c>
      <c r="AE810" s="54" t="str">
        <f>IF(ISBLANK('Prediction Log'!$M810), "",ABS('Prediction Log'!$AD810))</f>
        <v/>
      </c>
    </row>
    <row r="811" spans="1:31" x14ac:dyDescent="0.45">
      <c r="A811" t="str">
        <f>IF(ISBLANK(Games!$B811), "",Games!A811)</f>
        <v/>
      </c>
      <c r="B811" t="str">
        <f>IF(ISBLANK(Games!$B811), "",Games!B811)</f>
        <v/>
      </c>
      <c r="C811" t="str">
        <f>IF(ISBLANK(Games!$B811), "",Games!C811)</f>
        <v/>
      </c>
      <c r="D811" t="str">
        <f>IF(ISBLANK(Games!$B811), "",Games!D811)</f>
        <v/>
      </c>
      <c r="E811" t="str">
        <f>IF(ISBLANK(Games!$B811), "",Games!E811)</f>
        <v/>
      </c>
      <c r="F811" s="30">
        <f>'Calc - Win Probability'!N811</f>
        <v>0</v>
      </c>
      <c r="G811" s="28">
        <f>Games!H811</f>
        <v>0</v>
      </c>
      <c r="H811" s="64" t="str">
        <f>IF(ISBLANK(Games!B811), "", IF('Prediction Log'!$D811&lt;0, 'Prediction Log'!$B811, 'Prediction Log'!$C811))</f>
        <v/>
      </c>
      <c r="I811" s="60" t="str">
        <f>IF(ISBLANK(Games!$B811), "",Games!F811)</f>
        <v/>
      </c>
      <c r="J811" s="60" t="str">
        <f>IF('Prediction Log'!$F811&gt;0.5, 'Prediction Log'!$B811, IF('Prediction Log'!$F811&lt;0.5, 'Prediction Log'!$C811, "PICK"))</f>
        <v/>
      </c>
      <c r="K811" s="62" t="str">
        <f>IF(ISBLANK(Games!B811), "",IF('Prediction Log'!$J811='Prediction Log'!$B811, 'Prediction Log'!$F811, 1-'Prediction Log'!$F811))</f>
        <v/>
      </c>
      <c r="L811" s="28" t="str">
        <f>IF(ISBLANK(Games!$B811), "",Games!I811)</f>
        <v/>
      </c>
      <c r="P811" s="48" t="str">
        <f>IF(ISBLANK('Prediction Log'!$N811), "",'Prediction Log'!$O811-'Prediction Log'!$N811)</f>
        <v/>
      </c>
      <c r="Q811" s="55" t="str">
        <f>IF(ISBLANK('Prediction Log'!$N811), "",IF('Prediction Log'!$M811&lt;&gt;'Prediction Log'!$H811, "Y", IF(AND('Prediction Log'!$M811='Prediction Log'!$H811, ABS((-1*'Prediction Log'!$P811))&gt;ABS('Prediction Log'!$D811)), "Y", IF('Prediction Log'!$D811='Prediction Log'!$P811, "PUSH", "N"))))</f>
        <v/>
      </c>
      <c r="R811" s="56" t="str">
        <f>IF(ISBLANK('Prediction Log'!$M811), "",IF('Prediction Log'!$P811&lt;'Prediction Log'!$D811, "Y", IF('Prediction Log'!$P811='Prediction Log'!$D811, "PUSH", "N")))</f>
        <v/>
      </c>
      <c r="S811" s="56" t="str">
        <f>IF(ISBLANK('Prediction Log'!$M811), "",IF('Prediction Log'!$P811&lt;'Prediction Log'!$E811, "Y", IF('Prediction Log'!$P811='Prediction Log'!$E811, "PUSH", "N")))</f>
        <v/>
      </c>
      <c r="T811" s="66" t="str">
        <f>IF(ISBLANK('Prediction Log'!$M811), "",IF('Prediction Log'!$J811='Prediction Log'!$M811, "Y", "N"))</f>
        <v/>
      </c>
      <c r="U811" s="57" t="str">
        <f>IF(ISBLANK('Prediction Log'!$M811),"",IF('Prediction Log'!$M811='Prediction Log'!$H811, "Y", "N"))</f>
        <v/>
      </c>
      <c r="V811" s="52" t="str">
        <f>IF(ISBLANK('Prediction Log'!$M811), "",IF('Prediction Log'!$H811&lt;&gt;'Prediction Log'!$M811, "Y",IF(AND('Prediction Log'!$D811&gt;0, 'Prediction Log'!$P811&gt;'Prediction Log'!$D811), "Y", IF(AND('Prediction Log'!$D811&lt;0, 'Prediction Log'!$P811&lt;'Prediction Log'!$D811), "Y", IF('Prediction Log'!$P811='Prediction Log'!$D811, "PUSH", "N")))))</f>
        <v/>
      </c>
      <c r="W811" s="53" t="str">
        <f>IF(ISBLANK('Prediction Log'!$M811), "",IF(AND('Prediction Log'!$U811="Y", 'Prediction Log'!$V811="Y"), "Y", "N"))</f>
        <v/>
      </c>
      <c r="X811" s="54" t="str">
        <f>IF(ISBLANK('Prediction Log'!$M811),"",IF('Prediction Log'!$M811='Prediction Log'!$I811, "Y", "N"))</f>
        <v/>
      </c>
      <c r="Y811" s="54" t="str">
        <f>IF(ISBLANK('Prediction Log'!$M811), "", IF('Prediction Log'!$Z811="N", "N", "Y"))</f>
        <v/>
      </c>
      <c r="Z811" s="54" t="str">
        <f>IF(ISBLANK('Prediction Log'!$M811), "",IF('Prediction Log'!$I811&lt;&gt;'Prediction Log'!$M811, "Y",IF(AND('Prediction Log'!$E811&gt;0, 'Prediction Log'!$P811&gt;'Prediction Log'!$E811), "Y", IF(AND('Prediction Log'!$E811&lt;0, 'Prediction Log'!$P811&lt;'Prediction Log'!$E811), "Y", IF('Prediction Log'!$P811='Prediction Log'!$E811, "PUSH", "N")))))</f>
        <v/>
      </c>
      <c r="AA811" s="54" t="str">
        <f>IF(ISBLANK('Prediction Log'!$M811), "",IF(AND('Prediction Log'!$X811="Y", 'Prediction Log'!$Z811="Y"), "Y", "N"))</f>
        <v/>
      </c>
      <c r="AB811" s="53" t="str">
        <f>IF(ISBLANK('Prediction Log'!$M811), "",IF('Prediction Log'!$D811&gt;0, 'Prediction Log'!$P811-'Prediction Log'!$D811, IF('Prediction Log'!$D811&lt;0, -'Prediction Log'!$P811+'Prediction Log'!$D811, "NA")))</f>
        <v/>
      </c>
      <c r="AC811" s="53" t="str">
        <f>IF(ISBLANK('Prediction Log'!$M811), "",ABS('Prediction Log'!$AB811))</f>
        <v/>
      </c>
      <c r="AD811" s="54" t="str">
        <f>IF(ISBLANK('Prediction Log'!$M811), "",IF('Prediction Log'!$E811&gt;0, 'Prediction Log'!$P811-'Prediction Log'!$E811, IF('Prediction Log'!$E811&lt;0, -'Prediction Log'!$P811+'Prediction Log'!$E811, "NA")))</f>
        <v/>
      </c>
      <c r="AE811" s="54" t="str">
        <f>IF(ISBLANK('Prediction Log'!$M811), "",ABS('Prediction Log'!$AD811))</f>
        <v/>
      </c>
    </row>
    <row r="812" spans="1:31" x14ac:dyDescent="0.45">
      <c r="A812" t="str">
        <f>IF(ISBLANK(Games!$B812), "",Games!A812)</f>
        <v/>
      </c>
      <c r="B812" t="str">
        <f>IF(ISBLANK(Games!$B812), "",Games!B812)</f>
        <v/>
      </c>
      <c r="C812" t="str">
        <f>IF(ISBLANK(Games!$B812), "",Games!C812)</f>
        <v/>
      </c>
      <c r="D812" t="str">
        <f>IF(ISBLANK(Games!$B812), "",Games!D812)</f>
        <v/>
      </c>
      <c r="E812" t="str">
        <f>IF(ISBLANK(Games!$B812), "",Games!E812)</f>
        <v/>
      </c>
      <c r="F812" s="30">
        <f>'Calc - Win Probability'!N812</f>
        <v>0</v>
      </c>
      <c r="G812" s="28">
        <f>Games!H812</f>
        <v>0</v>
      </c>
      <c r="H812" s="64" t="str">
        <f>IF(ISBLANK(Games!B812), "", IF('Prediction Log'!$D812&lt;0, 'Prediction Log'!$B812, 'Prediction Log'!$C812))</f>
        <v/>
      </c>
      <c r="I812" s="60" t="str">
        <f>IF(ISBLANK(Games!$B812), "",Games!F812)</f>
        <v/>
      </c>
      <c r="J812" s="60" t="str">
        <f>IF('Prediction Log'!$F812&gt;0.5, 'Prediction Log'!$B812, IF('Prediction Log'!$F812&lt;0.5, 'Prediction Log'!$C812, "PICK"))</f>
        <v/>
      </c>
      <c r="K812" s="62" t="str">
        <f>IF(ISBLANK(Games!B812), "",IF('Prediction Log'!$J812='Prediction Log'!$B812, 'Prediction Log'!$F812, 1-'Prediction Log'!$F812))</f>
        <v/>
      </c>
      <c r="L812" s="28" t="str">
        <f>IF(ISBLANK(Games!$B812), "",Games!I812)</f>
        <v/>
      </c>
      <c r="P812" s="48" t="str">
        <f>IF(ISBLANK('Prediction Log'!$N812), "",'Prediction Log'!$O812-'Prediction Log'!$N812)</f>
        <v/>
      </c>
      <c r="Q812" s="55" t="str">
        <f>IF(ISBLANK('Prediction Log'!$N812), "",IF('Prediction Log'!$M812&lt;&gt;'Prediction Log'!$H812, "Y", IF(AND('Prediction Log'!$M812='Prediction Log'!$H812, ABS((-1*'Prediction Log'!$P812))&gt;ABS('Prediction Log'!$D812)), "Y", IF('Prediction Log'!$D812='Prediction Log'!$P812, "PUSH", "N"))))</f>
        <v/>
      </c>
      <c r="R812" s="56" t="str">
        <f>IF(ISBLANK('Prediction Log'!$M812), "",IF('Prediction Log'!$P812&lt;'Prediction Log'!$D812, "Y", IF('Prediction Log'!$P812='Prediction Log'!$D812, "PUSH", "N")))</f>
        <v/>
      </c>
      <c r="S812" s="56" t="str">
        <f>IF(ISBLANK('Prediction Log'!$M812), "",IF('Prediction Log'!$P812&lt;'Prediction Log'!$E812, "Y", IF('Prediction Log'!$P812='Prediction Log'!$E812, "PUSH", "N")))</f>
        <v/>
      </c>
      <c r="T812" s="66" t="str">
        <f>IF(ISBLANK('Prediction Log'!$M812), "",IF('Prediction Log'!$J812='Prediction Log'!$M812, "Y", "N"))</f>
        <v/>
      </c>
      <c r="U812" s="57" t="str">
        <f>IF(ISBLANK('Prediction Log'!$M812),"",IF('Prediction Log'!$M812='Prediction Log'!$H812, "Y", "N"))</f>
        <v/>
      </c>
      <c r="V812" s="52" t="str">
        <f>IF(ISBLANK('Prediction Log'!$M812), "",IF('Prediction Log'!$H812&lt;&gt;'Prediction Log'!$M812, "Y",IF(AND('Prediction Log'!$D812&gt;0, 'Prediction Log'!$P812&gt;'Prediction Log'!$D812), "Y", IF(AND('Prediction Log'!$D812&lt;0, 'Prediction Log'!$P812&lt;'Prediction Log'!$D812), "Y", IF('Prediction Log'!$P812='Prediction Log'!$D812, "PUSH", "N")))))</f>
        <v/>
      </c>
      <c r="W812" s="53" t="str">
        <f>IF(ISBLANK('Prediction Log'!$M812), "",IF(AND('Prediction Log'!$U812="Y", 'Prediction Log'!$V812="Y"), "Y", "N"))</f>
        <v/>
      </c>
      <c r="X812" s="54" t="str">
        <f>IF(ISBLANK('Prediction Log'!$M812),"",IF('Prediction Log'!$M812='Prediction Log'!$I812, "Y", "N"))</f>
        <v/>
      </c>
      <c r="Y812" s="54" t="str">
        <f>IF(ISBLANK('Prediction Log'!$M812), "", IF('Prediction Log'!$Z812="N", "N", "Y"))</f>
        <v/>
      </c>
      <c r="Z812" s="54" t="str">
        <f>IF(ISBLANK('Prediction Log'!$M812), "",IF('Prediction Log'!$I812&lt;&gt;'Prediction Log'!$M812, "Y",IF(AND('Prediction Log'!$E812&gt;0, 'Prediction Log'!$P812&gt;'Prediction Log'!$E812), "Y", IF(AND('Prediction Log'!$E812&lt;0, 'Prediction Log'!$P812&lt;'Prediction Log'!$E812), "Y", IF('Prediction Log'!$P812='Prediction Log'!$E812, "PUSH", "N")))))</f>
        <v/>
      </c>
      <c r="AA812" s="54" t="str">
        <f>IF(ISBLANK('Prediction Log'!$M812), "",IF(AND('Prediction Log'!$X812="Y", 'Prediction Log'!$Z812="Y"), "Y", "N"))</f>
        <v/>
      </c>
      <c r="AB812" s="53" t="str">
        <f>IF(ISBLANK('Prediction Log'!$M812), "",IF('Prediction Log'!$D812&gt;0, 'Prediction Log'!$P812-'Prediction Log'!$D812, IF('Prediction Log'!$D812&lt;0, -'Prediction Log'!$P812+'Prediction Log'!$D812, "NA")))</f>
        <v/>
      </c>
      <c r="AC812" s="53" t="str">
        <f>IF(ISBLANK('Prediction Log'!$M812), "",ABS('Prediction Log'!$AB812))</f>
        <v/>
      </c>
      <c r="AD812" s="54" t="str">
        <f>IF(ISBLANK('Prediction Log'!$M812), "",IF('Prediction Log'!$E812&gt;0, 'Prediction Log'!$P812-'Prediction Log'!$E812, IF('Prediction Log'!$E812&lt;0, -'Prediction Log'!$P812+'Prediction Log'!$E812, "NA")))</f>
        <v/>
      </c>
      <c r="AE812" s="54" t="str">
        <f>IF(ISBLANK('Prediction Log'!$M812), "",ABS('Prediction Log'!$AD812))</f>
        <v/>
      </c>
    </row>
    <row r="813" spans="1:31" x14ac:dyDescent="0.45">
      <c r="A813" t="str">
        <f>IF(ISBLANK(Games!$B813), "",Games!A813)</f>
        <v/>
      </c>
      <c r="B813" t="str">
        <f>IF(ISBLANK(Games!$B813), "",Games!B813)</f>
        <v/>
      </c>
      <c r="C813" t="str">
        <f>IF(ISBLANK(Games!$B813), "",Games!C813)</f>
        <v/>
      </c>
      <c r="D813" t="str">
        <f>IF(ISBLANK(Games!$B813), "",Games!D813)</f>
        <v/>
      </c>
      <c r="E813" t="str">
        <f>IF(ISBLANK(Games!$B813), "",Games!E813)</f>
        <v/>
      </c>
      <c r="F813" s="30">
        <f>'Calc - Win Probability'!N813</f>
        <v>0</v>
      </c>
      <c r="G813" s="28">
        <f>Games!H813</f>
        <v>0</v>
      </c>
      <c r="H813" s="64" t="str">
        <f>IF(ISBLANK(Games!B813), "", IF('Prediction Log'!$D813&lt;0, 'Prediction Log'!$B813, 'Prediction Log'!$C813))</f>
        <v/>
      </c>
      <c r="I813" s="60" t="str">
        <f>IF(ISBLANK(Games!$B813), "",Games!F813)</f>
        <v/>
      </c>
      <c r="J813" s="60" t="str">
        <f>IF('Prediction Log'!$F813&gt;0.5, 'Prediction Log'!$B813, IF('Prediction Log'!$F813&lt;0.5, 'Prediction Log'!$C813, "PICK"))</f>
        <v/>
      </c>
      <c r="K813" s="62" t="str">
        <f>IF(ISBLANK(Games!B813), "",IF('Prediction Log'!$J813='Prediction Log'!$B813, 'Prediction Log'!$F813, 1-'Prediction Log'!$F813))</f>
        <v/>
      </c>
      <c r="L813" s="28" t="str">
        <f>IF(ISBLANK(Games!$B813), "",Games!I813)</f>
        <v/>
      </c>
      <c r="P813" s="48" t="str">
        <f>IF(ISBLANK('Prediction Log'!$N813), "",'Prediction Log'!$O813-'Prediction Log'!$N813)</f>
        <v/>
      </c>
      <c r="Q813" s="55" t="str">
        <f>IF(ISBLANK('Prediction Log'!$N813), "",IF('Prediction Log'!$M813&lt;&gt;'Prediction Log'!$H813, "Y", IF(AND('Prediction Log'!$M813='Prediction Log'!$H813, ABS((-1*'Prediction Log'!$P813))&gt;ABS('Prediction Log'!$D813)), "Y", IF('Prediction Log'!$D813='Prediction Log'!$P813, "PUSH", "N"))))</f>
        <v/>
      </c>
      <c r="R813" s="56" t="str">
        <f>IF(ISBLANK('Prediction Log'!$M813), "",IF('Prediction Log'!$P813&lt;'Prediction Log'!$D813, "Y", IF('Prediction Log'!$P813='Prediction Log'!$D813, "PUSH", "N")))</f>
        <v/>
      </c>
      <c r="S813" s="56" t="str">
        <f>IF(ISBLANK('Prediction Log'!$M813), "",IF('Prediction Log'!$P813&lt;'Prediction Log'!$E813, "Y", IF('Prediction Log'!$P813='Prediction Log'!$E813, "PUSH", "N")))</f>
        <v/>
      </c>
      <c r="T813" s="66" t="str">
        <f>IF(ISBLANK('Prediction Log'!$M813), "",IF('Prediction Log'!$J813='Prediction Log'!$M813, "Y", "N"))</f>
        <v/>
      </c>
      <c r="U813" s="57" t="str">
        <f>IF(ISBLANK('Prediction Log'!$M813),"",IF('Prediction Log'!$M813='Prediction Log'!$H813, "Y", "N"))</f>
        <v/>
      </c>
      <c r="V813" s="52" t="str">
        <f>IF(ISBLANK('Prediction Log'!$M813), "",IF('Prediction Log'!$H813&lt;&gt;'Prediction Log'!$M813, "Y",IF(AND('Prediction Log'!$D813&gt;0, 'Prediction Log'!$P813&gt;'Prediction Log'!$D813), "Y", IF(AND('Prediction Log'!$D813&lt;0, 'Prediction Log'!$P813&lt;'Prediction Log'!$D813), "Y", IF('Prediction Log'!$P813='Prediction Log'!$D813, "PUSH", "N")))))</f>
        <v/>
      </c>
      <c r="W813" s="53" t="str">
        <f>IF(ISBLANK('Prediction Log'!$M813), "",IF(AND('Prediction Log'!$U813="Y", 'Prediction Log'!$V813="Y"), "Y", "N"))</f>
        <v/>
      </c>
      <c r="X813" s="54" t="str">
        <f>IF(ISBLANK('Prediction Log'!$M813),"",IF('Prediction Log'!$M813='Prediction Log'!$I813, "Y", "N"))</f>
        <v/>
      </c>
      <c r="Y813" s="54" t="str">
        <f>IF(ISBLANK('Prediction Log'!$M813), "", IF('Prediction Log'!$Z813="N", "N", "Y"))</f>
        <v/>
      </c>
      <c r="Z813" s="54" t="str">
        <f>IF(ISBLANK('Prediction Log'!$M813), "",IF('Prediction Log'!$I813&lt;&gt;'Prediction Log'!$M813, "Y",IF(AND('Prediction Log'!$E813&gt;0, 'Prediction Log'!$P813&gt;'Prediction Log'!$E813), "Y", IF(AND('Prediction Log'!$E813&lt;0, 'Prediction Log'!$P813&lt;'Prediction Log'!$E813), "Y", IF('Prediction Log'!$P813='Prediction Log'!$E813, "PUSH", "N")))))</f>
        <v/>
      </c>
      <c r="AA813" s="54" t="str">
        <f>IF(ISBLANK('Prediction Log'!$M813), "",IF(AND('Prediction Log'!$X813="Y", 'Prediction Log'!$Z813="Y"), "Y", "N"))</f>
        <v/>
      </c>
      <c r="AB813" s="53" t="str">
        <f>IF(ISBLANK('Prediction Log'!$M813), "",IF('Prediction Log'!$D813&gt;0, 'Prediction Log'!$P813-'Prediction Log'!$D813, IF('Prediction Log'!$D813&lt;0, -'Prediction Log'!$P813+'Prediction Log'!$D813, "NA")))</f>
        <v/>
      </c>
      <c r="AC813" s="53" t="str">
        <f>IF(ISBLANK('Prediction Log'!$M813), "",ABS('Prediction Log'!$AB813))</f>
        <v/>
      </c>
      <c r="AD813" s="54" t="str">
        <f>IF(ISBLANK('Prediction Log'!$M813), "",IF('Prediction Log'!$E813&gt;0, 'Prediction Log'!$P813-'Prediction Log'!$E813, IF('Prediction Log'!$E813&lt;0, -'Prediction Log'!$P813+'Prediction Log'!$E813, "NA")))</f>
        <v/>
      </c>
      <c r="AE813" s="54" t="str">
        <f>IF(ISBLANK('Prediction Log'!$M813), "",ABS('Prediction Log'!$AD813))</f>
        <v/>
      </c>
    </row>
    <row r="814" spans="1:31" x14ac:dyDescent="0.45">
      <c r="A814" t="str">
        <f>IF(ISBLANK(Games!$B814), "",Games!A814)</f>
        <v/>
      </c>
      <c r="B814" t="str">
        <f>IF(ISBLANK(Games!$B814), "",Games!B814)</f>
        <v/>
      </c>
      <c r="C814" t="str">
        <f>IF(ISBLANK(Games!$B814), "",Games!C814)</f>
        <v/>
      </c>
      <c r="D814" t="str">
        <f>IF(ISBLANK(Games!$B814), "",Games!D814)</f>
        <v/>
      </c>
      <c r="E814" t="str">
        <f>IF(ISBLANK(Games!$B814), "",Games!E814)</f>
        <v/>
      </c>
      <c r="F814" s="30">
        <f>'Calc - Win Probability'!N814</f>
        <v>0</v>
      </c>
      <c r="G814" s="28">
        <f>Games!H814</f>
        <v>0</v>
      </c>
      <c r="H814" s="64" t="str">
        <f>IF(ISBLANK(Games!B814), "", IF('Prediction Log'!$D814&lt;0, 'Prediction Log'!$B814, 'Prediction Log'!$C814))</f>
        <v/>
      </c>
      <c r="I814" s="60" t="str">
        <f>IF(ISBLANK(Games!$B814), "",Games!F814)</f>
        <v/>
      </c>
      <c r="J814" s="60" t="str">
        <f>IF('Prediction Log'!$F814&gt;0.5, 'Prediction Log'!$B814, IF('Prediction Log'!$F814&lt;0.5, 'Prediction Log'!$C814, "PICK"))</f>
        <v/>
      </c>
      <c r="K814" s="62" t="str">
        <f>IF(ISBLANK(Games!B814), "",IF('Prediction Log'!$J814='Prediction Log'!$B814, 'Prediction Log'!$F814, 1-'Prediction Log'!$F814))</f>
        <v/>
      </c>
      <c r="L814" s="28" t="str">
        <f>IF(ISBLANK(Games!$B814), "",Games!I814)</f>
        <v/>
      </c>
      <c r="P814" s="48" t="str">
        <f>IF(ISBLANK('Prediction Log'!$N814), "",'Prediction Log'!$O814-'Prediction Log'!$N814)</f>
        <v/>
      </c>
      <c r="Q814" s="55" t="str">
        <f>IF(ISBLANK('Prediction Log'!$N814), "",IF('Prediction Log'!$M814&lt;&gt;'Prediction Log'!$H814, "Y", IF(AND('Prediction Log'!$M814='Prediction Log'!$H814, ABS((-1*'Prediction Log'!$P814))&gt;ABS('Prediction Log'!$D814)), "Y", IF('Prediction Log'!$D814='Prediction Log'!$P814, "PUSH", "N"))))</f>
        <v/>
      </c>
      <c r="R814" s="56" t="str">
        <f>IF(ISBLANK('Prediction Log'!$M814), "",IF('Prediction Log'!$P814&lt;'Prediction Log'!$D814, "Y", IF('Prediction Log'!$P814='Prediction Log'!$D814, "PUSH", "N")))</f>
        <v/>
      </c>
      <c r="S814" s="56" t="str">
        <f>IF(ISBLANK('Prediction Log'!$M814), "",IF('Prediction Log'!$P814&lt;'Prediction Log'!$E814, "Y", IF('Prediction Log'!$P814='Prediction Log'!$E814, "PUSH", "N")))</f>
        <v/>
      </c>
      <c r="T814" s="66" t="str">
        <f>IF(ISBLANK('Prediction Log'!$M814), "",IF('Prediction Log'!$J814='Prediction Log'!$M814, "Y", "N"))</f>
        <v/>
      </c>
      <c r="U814" s="57" t="str">
        <f>IF(ISBLANK('Prediction Log'!$M814),"",IF('Prediction Log'!$M814='Prediction Log'!$H814, "Y", "N"))</f>
        <v/>
      </c>
      <c r="V814" s="52" t="str">
        <f>IF(ISBLANK('Prediction Log'!$M814), "",IF('Prediction Log'!$H814&lt;&gt;'Prediction Log'!$M814, "Y",IF(AND('Prediction Log'!$D814&gt;0, 'Prediction Log'!$P814&gt;'Prediction Log'!$D814), "Y", IF(AND('Prediction Log'!$D814&lt;0, 'Prediction Log'!$P814&lt;'Prediction Log'!$D814), "Y", IF('Prediction Log'!$P814='Prediction Log'!$D814, "PUSH", "N")))))</f>
        <v/>
      </c>
      <c r="W814" s="53" t="str">
        <f>IF(ISBLANK('Prediction Log'!$M814), "",IF(AND('Prediction Log'!$U814="Y", 'Prediction Log'!$V814="Y"), "Y", "N"))</f>
        <v/>
      </c>
      <c r="X814" s="54" t="str">
        <f>IF(ISBLANK('Prediction Log'!$M814),"",IF('Prediction Log'!$M814='Prediction Log'!$I814, "Y", "N"))</f>
        <v/>
      </c>
      <c r="Y814" s="54" t="str">
        <f>IF(ISBLANK('Prediction Log'!$M814), "", IF('Prediction Log'!$Z814="N", "N", "Y"))</f>
        <v/>
      </c>
      <c r="Z814" s="54" t="str">
        <f>IF(ISBLANK('Prediction Log'!$M814), "",IF('Prediction Log'!$I814&lt;&gt;'Prediction Log'!$M814, "Y",IF(AND('Prediction Log'!$E814&gt;0, 'Prediction Log'!$P814&gt;'Prediction Log'!$E814), "Y", IF(AND('Prediction Log'!$E814&lt;0, 'Prediction Log'!$P814&lt;'Prediction Log'!$E814), "Y", IF('Prediction Log'!$P814='Prediction Log'!$E814, "PUSH", "N")))))</f>
        <v/>
      </c>
      <c r="AA814" s="54" t="str">
        <f>IF(ISBLANK('Prediction Log'!$M814), "",IF(AND('Prediction Log'!$X814="Y", 'Prediction Log'!$Z814="Y"), "Y", "N"))</f>
        <v/>
      </c>
      <c r="AB814" s="53" t="str">
        <f>IF(ISBLANK('Prediction Log'!$M814), "",IF('Prediction Log'!$D814&gt;0, 'Prediction Log'!$P814-'Prediction Log'!$D814, IF('Prediction Log'!$D814&lt;0, -'Prediction Log'!$P814+'Prediction Log'!$D814, "NA")))</f>
        <v/>
      </c>
      <c r="AC814" s="53" t="str">
        <f>IF(ISBLANK('Prediction Log'!$M814), "",ABS('Prediction Log'!$AB814))</f>
        <v/>
      </c>
      <c r="AD814" s="54" t="str">
        <f>IF(ISBLANK('Prediction Log'!$M814), "",IF('Prediction Log'!$E814&gt;0, 'Prediction Log'!$P814-'Prediction Log'!$E814, IF('Prediction Log'!$E814&lt;0, -'Prediction Log'!$P814+'Prediction Log'!$E814, "NA")))</f>
        <v/>
      </c>
      <c r="AE814" s="54" t="str">
        <f>IF(ISBLANK('Prediction Log'!$M814), "",ABS('Prediction Log'!$AD814))</f>
        <v/>
      </c>
    </row>
    <row r="815" spans="1:31" x14ac:dyDescent="0.45">
      <c r="A815" t="str">
        <f>IF(ISBLANK(Games!$B815), "",Games!A815)</f>
        <v/>
      </c>
      <c r="B815" t="str">
        <f>IF(ISBLANK(Games!$B815), "",Games!B815)</f>
        <v/>
      </c>
      <c r="C815" t="str">
        <f>IF(ISBLANK(Games!$B815), "",Games!C815)</f>
        <v/>
      </c>
      <c r="D815" t="str">
        <f>IF(ISBLANK(Games!$B815), "",Games!D815)</f>
        <v/>
      </c>
      <c r="E815" t="str">
        <f>IF(ISBLANK(Games!$B815), "",Games!E815)</f>
        <v/>
      </c>
      <c r="F815" s="30">
        <f>'Calc - Win Probability'!N815</f>
        <v>0</v>
      </c>
      <c r="G815" s="28">
        <f>Games!H815</f>
        <v>0</v>
      </c>
      <c r="H815" s="64" t="str">
        <f>IF(ISBLANK(Games!B815), "", IF('Prediction Log'!$D815&lt;0, 'Prediction Log'!$B815, 'Prediction Log'!$C815))</f>
        <v/>
      </c>
      <c r="I815" s="60" t="str">
        <f>IF(ISBLANK(Games!$B815), "",Games!F815)</f>
        <v/>
      </c>
      <c r="J815" s="60" t="str">
        <f>IF('Prediction Log'!$F815&gt;0.5, 'Prediction Log'!$B815, IF('Prediction Log'!$F815&lt;0.5, 'Prediction Log'!$C815, "PICK"))</f>
        <v/>
      </c>
      <c r="K815" s="62" t="str">
        <f>IF(ISBLANK(Games!B815), "",IF('Prediction Log'!$J815='Prediction Log'!$B815, 'Prediction Log'!$F815, 1-'Prediction Log'!$F815))</f>
        <v/>
      </c>
      <c r="L815" s="28" t="str">
        <f>IF(ISBLANK(Games!$B815), "",Games!I815)</f>
        <v/>
      </c>
      <c r="P815" s="48" t="str">
        <f>IF(ISBLANK('Prediction Log'!$N815), "",'Prediction Log'!$O815-'Prediction Log'!$N815)</f>
        <v/>
      </c>
      <c r="Q815" s="55" t="str">
        <f>IF(ISBLANK('Prediction Log'!$N815), "",IF('Prediction Log'!$M815&lt;&gt;'Prediction Log'!$H815, "Y", IF(AND('Prediction Log'!$M815='Prediction Log'!$H815, ABS((-1*'Prediction Log'!$P815))&gt;ABS('Prediction Log'!$D815)), "Y", IF('Prediction Log'!$D815='Prediction Log'!$P815, "PUSH", "N"))))</f>
        <v/>
      </c>
      <c r="R815" s="56" t="str">
        <f>IF(ISBLANK('Prediction Log'!$M815), "",IF('Prediction Log'!$P815&lt;'Prediction Log'!$D815, "Y", IF('Prediction Log'!$P815='Prediction Log'!$D815, "PUSH", "N")))</f>
        <v/>
      </c>
      <c r="S815" s="56" t="str">
        <f>IF(ISBLANK('Prediction Log'!$M815), "",IF('Prediction Log'!$P815&lt;'Prediction Log'!$E815, "Y", IF('Prediction Log'!$P815='Prediction Log'!$E815, "PUSH", "N")))</f>
        <v/>
      </c>
      <c r="T815" s="66" t="str">
        <f>IF(ISBLANK('Prediction Log'!$M815), "",IF('Prediction Log'!$J815='Prediction Log'!$M815, "Y", "N"))</f>
        <v/>
      </c>
      <c r="U815" s="57" t="str">
        <f>IF(ISBLANK('Prediction Log'!$M815),"",IF('Prediction Log'!$M815='Prediction Log'!$H815, "Y", "N"))</f>
        <v/>
      </c>
      <c r="V815" s="52" t="str">
        <f>IF(ISBLANK('Prediction Log'!$M815), "",IF('Prediction Log'!$H815&lt;&gt;'Prediction Log'!$M815, "Y",IF(AND('Prediction Log'!$D815&gt;0, 'Prediction Log'!$P815&gt;'Prediction Log'!$D815), "Y", IF(AND('Prediction Log'!$D815&lt;0, 'Prediction Log'!$P815&lt;'Prediction Log'!$D815), "Y", IF('Prediction Log'!$P815='Prediction Log'!$D815, "PUSH", "N")))))</f>
        <v/>
      </c>
      <c r="W815" s="53" t="str">
        <f>IF(ISBLANK('Prediction Log'!$M815), "",IF(AND('Prediction Log'!$U815="Y", 'Prediction Log'!$V815="Y"), "Y", "N"))</f>
        <v/>
      </c>
      <c r="X815" s="54" t="str">
        <f>IF(ISBLANK('Prediction Log'!$M815),"",IF('Prediction Log'!$M815='Prediction Log'!$I815, "Y", "N"))</f>
        <v/>
      </c>
      <c r="Y815" s="54" t="str">
        <f>IF(ISBLANK('Prediction Log'!$M815), "", IF('Prediction Log'!$Z815="N", "N", "Y"))</f>
        <v/>
      </c>
      <c r="Z815" s="54" t="str">
        <f>IF(ISBLANK('Prediction Log'!$M815), "",IF('Prediction Log'!$I815&lt;&gt;'Prediction Log'!$M815, "Y",IF(AND('Prediction Log'!$E815&gt;0, 'Prediction Log'!$P815&gt;'Prediction Log'!$E815), "Y", IF(AND('Prediction Log'!$E815&lt;0, 'Prediction Log'!$P815&lt;'Prediction Log'!$E815), "Y", IF('Prediction Log'!$P815='Prediction Log'!$E815, "PUSH", "N")))))</f>
        <v/>
      </c>
      <c r="AA815" s="54" t="str">
        <f>IF(ISBLANK('Prediction Log'!$M815), "",IF(AND('Prediction Log'!$X815="Y", 'Prediction Log'!$Z815="Y"), "Y", "N"))</f>
        <v/>
      </c>
      <c r="AB815" s="53" t="str">
        <f>IF(ISBLANK('Prediction Log'!$M815), "",IF('Prediction Log'!$D815&gt;0, 'Prediction Log'!$P815-'Prediction Log'!$D815, IF('Prediction Log'!$D815&lt;0, -'Prediction Log'!$P815+'Prediction Log'!$D815, "NA")))</f>
        <v/>
      </c>
      <c r="AC815" s="53" t="str">
        <f>IF(ISBLANK('Prediction Log'!$M815), "",ABS('Prediction Log'!$AB815))</f>
        <v/>
      </c>
      <c r="AD815" s="54" t="str">
        <f>IF(ISBLANK('Prediction Log'!$M815), "",IF('Prediction Log'!$E815&gt;0, 'Prediction Log'!$P815-'Prediction Log'!$E815, IF('Prediction Log'!$E815&lt;0, -'Prediction Log'!$P815+'Prediction Log'!$E815, "NA")))</f>
        <v/>
      </c>
      <c r="AE815" s="54" t="str">
        <f>IF(ISBLANK('Prediction Log'!$M815), "",ABS('Prediction Log'!$AD815))</f>
        <v/>
      </c>
    </row>
    <row r="816" spans="1:31" x14ac:dyDescent="0.45">
      <c r="A816" t="str">
        <f>IF(ISBLANK(Games!$B816), "",Games!A816)</f>
        <v/>
      </c>
      <c r="B816" t="str">
        <f>IF(ISBLANK(Games!$B816), "",Games!B816)</f>
        <v/>
      </c>
      <c r="C816" t="str">
        <f>IF(ISBLANK(Games!$B816), "",Games!C816)</f>
        <v/>
      </c>
      <c r="D816" t="str">
        <f>IF(ISBLANK(Games!$B816), "",Games!D816)</f>
        <v/>
      </c>
      <c r="E816" t="str">
        <f>IF(ISBLANK(Games!$B816), "",Games!E816)</f>
        <v/>
      </c>
      <c r="F816" s="30">
        <f>'Calc - Win Probability'!N816</f>
        <v>0</v>
      </c>
      <c r="G816" s="28">
        <f>Games!H816</f>
        <v>0</v>
      </c>
      <c r="H816" s="64" t="str">
        <f>IF(ISBLANK(Games!B816), "", IF('Prediction Log'!$D816&lt;0, 'Prediction Log'!$B816, 'Prediction Log'!$C816))</f>
        <v/>
      </c>
      <c r="I816" s="60" t="str">
        <f>IF(ISBLANK(Games!$B816), "",Games!F816)</f>
        <v/>
      </c>
      <c r="J816" s="60" t="str">
        <f>IF('Prediction Log'!$F816&gt;0.5, 'Prediction Log'!$B816, IF('Prediction Log'!$F816&lt;0.5, 'Prediction Log'!$C816, "PICK"))</f>
        <v/>
      </c>
      <c r="K816" s="62" t="str">
        <f>IF(ISBLANK(Games!B816), "",IF('Prediction Log'!$J816='Prediction Log'!$B816, 'Prediction Log'!$F816, 1-'Prediction Log'!$F816))</f>
        <v/>
      </c>
      <c r="L816" s="28" t="str">
        <f>IF(ISBLANK(Games!$B816), "",Games!I816)</f>
        <v/>
      </c>
      <c r="P816" s="48" t="str">
        <f>IF(ISBLANK('Prediction Log'!$N816), "",'Prediction Log'!$O816-'Prediction Log'!$N816)</f>
        <v/>
      </c>
      <c r="Q816" s="55" t="str">
        <f>IF(ISBLANK('Prediction Log'!$N816), "",IF('Prediction Log'!$M816&lt;&gt;'Prediction Log'!$H816, "Y", IF(AND('Prediction Log'!$M816='Prediction Log'!$H816, ABS((-1*'Prediction Log'!$P816))&gt;ABS('Prediction Log'!$D816)), "Y", IF('Prediction Log'!$D816='Prediction Log'!$P816, "PUSH", "N"))))</f>
        <v/>
      </c>
      <c r="R816" s="56" t="str">
        <f>IF(ISBLANK('Prediction Log'!$M816), "",IF('Prediction Log'!$P816&lt;'Prediction Log'!$D816, "Y", IF('Prediction Log'!$P816='Prediction Log'!$D816, "PUSH", "N")))</f>
        <v/>
      </c>
      <c r="S816" s="56" t="str">
        <f>IF(ISBLANK('Prediction Log'!$M816), "",IF('Prediction Log'!$P816&lt;'Prediction Log'!$E816, "Y", IF('Prediction Log'!$P816='Prediction Log'!$E816, "PUSH", "N")))</f>
        <v/>
      </c>
      <c r="T816" s="66" t="str">
        <f>IF(ISBLANK('Prediction Log'!$M816), "",IF('Prediction Log'!$J816='Prediction Log'!$M816, "Y", "N"))</f>
        <v/>
      </c>
      <c r="U816" s="57" t="str">
        <f>IF(ISBLANK('Prediction Log'!$M816),"",IF('Prediction Log'!$M816='Prediction Log'!$H816, "Y", "N"))</f>
        <v/>
      </c>
      <c r="V816" s="52" t="str">
        <f>IF(ISBLANK('Prediction Log'!$M816), "",IF('Prediction Log'!$H816&lt;&gt;'Prediction Log'!$M816, "Y",IF(AND('Prediction Log'!$D816&gt;0, 'Prediction Log'!$P816&gt;'Prediction Log'!$D816), "Y", IF(AND('Prediction Log'!$D816&lt;0, 'Prediction Log'!$P816&lt;'Prediction Log'!$D816), "Y", IF('Prediction Log'!$P816='Prediction Log'!$D816, "PUSH", "N")))))</f>
        <v/>
      </c>
      <c r="W816" s="53" t="str">
        <f>IF(ISBLANK('Prediction Log'!$M816), "",IF(AND('Prediction Log'!$U816="Y", 'Prediction Log'!$V816="Y"), "Y", "N"))</f>
        <v/>
      </c>
      <c r="X816" s="54" t="str">
        <f>IF(ISBLANK('Prediction Log'!$M816),"",IF('Prediction Log'!$M816='Prediction Log'!$I816, "Y", "N"))</f>
        <v/>
      </c>
      <c r="Y816" s="54" t="str">
        <f>IF(ISBLANK('Prediction Log'!$M816), "", IF('Prediction Log'!$Z816="N", "N", "Y"))</f>
        <v/>
      </c>
      <c r="Z816" s="54" t="str">
        <f>IF(ISBLANK('Prediction Log'!$M816), "",IF('Prediction Log'!$I816&lt;&gt;'Prediction Log'!$M816, "Y",IF(AND('Prediction Log'!$E816&gt;0, 'Prediction Log'!$P816&gt;'Prediction Log'!$E816), "Y", IF(AND('Prediction Log'!$E816&lt;0, 'Prediction Log'!$P816&lt;'Prediction Log'!$E816), "Y", IF('Prediction Log'!$P816='Prediction Log'!$E816, "PUSH", "N")))))</f>
        <v/>
      </c>
      <c r="AA816" s="54" t="str">
        <f>IF(ISBLANK('Prediction Log'!$M816), "",IF(AND('Prediction Log'!$X816="Y", 'Prediction Log'!$Z816="Y"), "Y", "N"))</f>
        <v/>
      </c>
      <c r="AB816" s="53" t="str">
        <f>IF(ISBLANK('Prediction Log'!$M816), "",IF('Prediction Log'!$D816&gt;0, 'Prediction Log'!$P816-'Prediction Log'!$D816, IF('Prediction Log'!$D816&lt;0, -'Prediction Log'!$P816+'Prediction Log'!$D816, "NA")))</f>
        <v/>
      </c>
      <c r="AC816" s="53" t="str">
        <f>IF(ISBLANK('Prediction Log'!$M816), "",ABS('Prediction Log'!$AB816))</f>
        <v/>
      </c>
      <c r="AD816" s="54" t="str">
        <f>IF(ISBLANK('Prediction Log'!$M816), "",IF('Prediction Log'!$E816&gt;0, 'Prediction Log'!$P816-'Prediction Log'!$E816, IF('Prediction Log'!$E816&lt;0, -'Prediction Log'!$P816+'Prediction Log'!$E816, "NA")))</f>
        <v/>
      </c>
      <c r="AE816" s="54" t="str">
        <f>IF(ISBLANK('Prediction Log'!$M816), "",ABS('Prediction Log'!$AD816))</f>
        <v/>
      </c>
    </row>
    <row r="817" spans="1:31" x14ac:dyDescent="0.45">
      <c r="A817" t="str">
        <f>IF(ISBLANK(Games!$B817), "",Games!A817)</f>
        <v/>
      </c>
      <c r="B817" t="str">
        <f>IF(ISBLANK(Games!$B817), "",Games!B817)</f>
        <v/>
      </c>
      <c r="C817" t="str">
        <f>IF(ISBLANK(Games!$B817), "",Games!C817)</f>
        <v/>
      </c>
      <c r="D817" t="str">
        <f>IF(ISBLANK(Games!$B817), "",Games!D817)</f>
        <v/>
      </c>
      <c r="E817" t="str">
        <f>IF(ISBLANK(Games!$B817), "",Games!E817)</f>
        <v/>
      </c>
      <c r="F817" s="30">
        <f>'Calc - Win Probability'!N817</f>
        <v>0</v>
      </c>
      <c r="G817" s="28">
        <f>Games!H817</f>
        <v>0</v>
      </c>
      <c r="H817" s="64" t="str">
        <f>IF(ISBLANK(Games!B817), "", IF('Prediction Log'!$D817&lt;0, 'Prediction Log'!$B817, 'Prediction Log'!$C817))</f>
        <v/>
      </c>
      <c r="I817" s="60" t="str">
        <f>IF(ISBLANK(Games!$B817), "",Games!F817)</f>
        <v/>
      </c>
      <c r="J817" s="60" t="str">
        <f>IF('Prediction Log'!$F817&gt;0.5, 'Prediction Log'!$B817, IF('Prediction Log'!$F817&lt;0.5, 'Prediction Log'!$C817, "PICK"))</f>
        <v/>
      </c>
      <c r="K817" s="62" t="str">
        <f>IF(ISBLANK(Games!B817), "",IF('Prediction Log'!$J817='Prediction Log'!$B817, 'Prediction Log'!$F817, 1-'Prediction Log'!$F817))</f>
        <v/>
      </c>
      <c r="L817" s="28" t="str">
        <f>IF(ISBLANK(Games!$B817), "",Games!I817)</f>
        <v/>
      </c>
      <c r="P817" s="48" t="str">
        <f>IF(ISBLANK('Prediction Log'!$N817), "",'Prediction Log'!$O817-'Prediction Log'!$N817)</f>
        <v/>
      </c>
      <c r="Q817" s="55" t="str">
        <f>IF(ISBLANK('Prediction Log'!$N817), "",IF('Prediction Log'!$M817&lt;&gt;'Prediction Log'!$H817, "Y", IF(AND('Prediction Log'!$M817='Prediction Log'!$H817, ABS((-1*'Prediction Log'!$P817))&gt;ABS('Prediction Log'!$D817)), "Y", IF('Prediction Log'!$D817='Prediction Log'!$P817, "PUSH", "N"))))</f>
        <v/>
      </c>
      <c r="R817" s="56" t="str">
        <f>IF(ISBLANK('Prediction Log'!$M817), "",IF('Prediction Log'!$P817&lt;'Prediction Log'!$D817, "Y", IF('Prediction Log'!$P817='Prediction Log'!$D817, "PUSH", "N")))</f>
        <v/>
      </c>
      <c r="S817" s="56" t="str">
        <f>IF(ISBLANK('Prediction Log'!$M817), "",IF('Prediction Log'!$P817&lt;'Prediction Log'!$E817, "Y", IF('Prediction Log'!$P817='Prediction Log'!$E817, "PUSH", "N")))</f>
        <v/>
      </c>
      <c r="T817" s="66" t="str">
        <f>IF(ISBLANK('Prediction Log'!$M817), "",IF('Prediction Log'!$J817='Prediction Log'!$M817, "Y", "N"))</f>
        <v/>
      </c>
      <c r="U817" s="57" t="str">
        <f>IF(ISBLANK('Prediction Log'!$M817),"",IF('Prediction Log'!$M817='Prediction Log'!$H817, "Y", "N"))</f>
        <v/>
      </c>
      <c r="V817" s="52" t="str">
        <f>IF(ISBLANK('Prediction Log'!$M817), "",IF('Prediction Log'!$H817&lt;&gt;'Prediction Log'!$M817, "Y",IF(AND('Prediction Log'!$D817&gt;0, 'Prediction Log'!$P817&gt;'Prediction Log'!$D817), "Y", IF(AND('Prediction Log'!$D817&lt;0, 'Prediction Log'!$P817&lt;'Prediction Log'!$D817), "Y", IF('Prediction Log'!$P817='Prediction Log'!$D817, "PUSH", "N")))))</f>
        <v/>
      </c>
      <c r="W817" s="53" t="str">
        <f>IF(ISBLANK('Prediction Log'!$M817), "",IF(AND('Prediction Log'!$U817="Y", 'Prediction Log'!$V817="Y"), "Y", "N"))</f>
        <v/>
      </c>
      <c r="X817" s="54" t="str">
        <f>IF(ISBLANK('Prediction Log'!$M817),"",IF('Prediction Log'!$M817='Prediction Log'!$I817, "Y", "N"))</f>
        <v/>
      </c>
      <c r="Y817" s="54" t="str">
        <f>IF(ISBLANK('Prediction Log'!$M817), "", IF('Prediction Log'!$Z817="N", "N", "Y"))</f>
        <v/>
      </c>
      <c r="Z817" s="54" t="str">
        <f>IF(ISBLANK('Prediction Log'!$M817), "",IF('Prediction Log'!$I817&lt;&gt;'Prediction Log'!$M817, "Y",IF(AND('Prediction Log'!$E817&gt;0, 'Prediction Log'!$P817&gt;'Prediction Log'!$E817), "Y", IF(AND('Prediction Log'!$E817&lt;0, 'Prediction Log'!$P817&lt;'Prediction Log'!$E817), "Y", IF('Prediction Log'!$P817='Prediction Log'!$E817, "PUSH", "N")))))</f>
        <v/>
      </c>
      <c r="AA817" s="54" t="str">
        <f>IF(ISBLANK('Prediction Log'!$M817), "",IF(AND('Prediction Log'!$X817="Y", 'Prediction Log'!$Z817="Y"), "Y", "N"))</f>
        <v/>
      </c>
      <c r="AB817" s="53" t="str">
        <f>IF(ISBLANK('Prediction Log'!$M817), "",IF('Prediction Log'!$D817&gt;0, 'Prediction Log'!$P817-'Prediction Log'!$D817, IF('Prediction Log'!$D817&lt;0, -'Prediction Log'!$P817+'Prediction Log'!$D817, "NA")))</f>
        <v/>
      </c>
      <c r="AC817" s="53" t="str">
        <f>IF(ISBLANK('Prediction Log'!$M817), "",ABS('Prediction Log'!$AB817))</f>
        <v/>
      </c>
      <c r="AD817" s="54" t="str">
        <f>IF(ISBLANK('Prediction Log'!$M817), "",IF('Prediction Log'!$E817&gt;0, 'Prediction Log'!$P817-'Prediction Log'!$E817, IF('Prediction Log'!$E817&lt;0, -'Prediction Log'!$P817+'Prediction Log'!$E817, "NA")))</f>
        <v/>
      </c>
      <c r="AE817" s="54" t="str">
        <f>IF(ISBLANK('Prediction Log'!$M817), "",ABS('Prediction Log'!$AD817))</f>
        <v/>
      </c>
    </row>
    <row r="818" spans="1:31" x14ac:dyDescent="0.45">
      <c r="A818" t="str">
        <f>IF(ISBLANK(Games!$B818), "",Games!A818)</f>
        <v/>
      </c>
      <c r="B818" t="str">
        <f>IF(ISBLANK(Games!$B818), "",Games!B818)</f>
        <v/>
      </c>
      <c r="C818" t="str">
        <f>IF(ISBLANK(Games!$B818), "",Games!C818)</f>
        <v/>
      </c>
      <c r="D818" t="str">
        <f>IF(ISBLANK(Games!$B818), "",Games!D818)</f>
        <v/>
      </c>
      <c r="E818" t="str">
        <f>IF(ISBLANK(Games!$B818), "",Games!E818)</f>
        <v/>
      </c>
      <c r="F818" s="30">
        <f>'Calc - Win Probability'!N818</f>
        <v>0</v>
      </c>
      <c r="G818" s="28">
        <f>Games!H818</f>
        <v>0</v>
      </c>
      <c r="H818" s="64" t="str">
        <f>IF(ISBLANK(Games!B818), "", IF('Prediction Log'!$D818&lt;0, 'Prediction Log'!$B818, 'Prediction Log'!$C818))</f>
        <v/>
      </c>
      <c r="I818" s="60" t="str">
        <f>IF(ISBLANK(Games!$B818), "",Games!F818)</f>
        <v/>
      </c>
      <c r="J818" s="60" t="str">
        <f>IF('Prediction Log'!$F818&gt;0.5, 'Prediction Log'!$B818, IF('Prediction Log'!$F818&lt;0.5, 'Prediction Log'!$C818, "PICK"))</f>
        <v/>
      </c>
      <c r="K818" s="62" t="str">
        <f>IF(ISBLANK(Games!B818), "",IF('Prediction Log'!$J818='Prediction Log'!$B818, 'Prediction Log'!$F818, 1-'Prediction Log'!$F818))</f>
        <v/>
      </c>
      <c r="L818" s="28" t="str">
        <f>IF(ISBLANK(Games!$B818), "",Games!I818)</f>
        <v/>
      </c>
      <c r="P818" s="48" t="str">
        <f>IF(ISBLANK('Prediction Log'!$N818), "",'Prediction Log'!$O818-'Prediction Log'!$N818)</f>
        <v/>
      </c>
      <c r="Q818" s="55" t="str">
        <f>IF(ISBLANK('Prediction Log'!$N818), "",IF('Prediction Log'!$M818&lt;&gt;'Prediction Log'!$H818, "Y", IF(AND('Prediction Log'!$M818='Prediction Log'!$H818, ABS((-1*'Prediction Log'!$P818))&gt;ABS('Prediction Log'!$D818)), "Y", IF('Prediction Log'!$D818='Prediction Log'!$P818, "PUSH", "N"))))</f>
        <v/>
      </c>
      <c r="R818" s="56" t="str">
        <f>IF(ISBLANK('Prediction Log'!$M818), "",IF('Prediction Log'!$P818&lt;'Prediction Log'!$D818, "Y", IF('Prediction Log'!$P818='Prediction Log'!$D818, "PUSH", "N")))</f>
        <v/>
      </c>
      <c r="S818" s="56" t="str">
        <f>IF(ISBLANK('Prediction Log'!$M818), "",IF('Prediction Log'!$P818&lt;'Prediction Log'!$E818, "Y", IF('Prediction Log'!$P818='Prediction Log'!$E818, "PUSH", "N")))</f>
        <v/>
      </c>
      <c r="T818" s="66" t="str">
        <f>IF(ISBLANK('Prediction Log'!$M818), "",IF('Prediction Log'!$J818='Prediction Log'!$M818, "Y", "N"))</f>
        <v/>
      </c>
      <c r="U818" s="57" t="str">
        <f>IF(ISBLANK('Prediction Log'!$M818),"",IF('Prediction Log'!$M818='Prediction Log'!$H818, "Y", "N"))</f>
        <v/>
      </c>
      <c r="V818" s="52" t="str">
        <f>IF(ISBLANK('Prediction Log'!$M818), "",IF('Prediction Log'!$H818&lt;&gt;'Prediction Log'!$M818, "Y",IF(AND('Prediction Log'!$D818&gt;0, 'Prediction Log'!$P818&gt;'Prediction Log'!$D818), "Y", IF(AND('Prediction Log'!$D818&lt;0, 'Prediction Log'!$P818&lt;'Prediction Log'!$D818), "Y", IF('Prediction Log'!$P818='Prediction Log'!$D818, "PUSH", "N")))))</f>
        <v/>
      </c>
      <c r="W818" s="53" t="str">
        <f>IF(ISBLANK('Prediction Log'!$M818), "",IF(AND('Prediction Log'!$U818="Y", 'Prediction Log'!$V818="Y"), "Y", "N"))</f>
        <v/>
      </c>
      <c r="X818" s="54" t="str">
        <f>IF(ISBLANK('Prediction Log'!$M818),"",IF('Prediction Log'!$M818='Prediction Log'!$I818, "Y", "N"))</f>
        <v/>
      </c>
      <c r="Y818" s="54" t="str">
        <f>IF(ISBLANK('Prediction Log'!$M818), "", IF('Prediction Log'!$Z818="N", "N", "Y"))</f>
        <v/>
      </c>
      <c r="Z818" s="54" t="str">
        <f>IF(ISBLANK('Prediction Log'!$M818), "",IF('Prediction Log'!$I818&lt;&gt;'Prediction Log'!$M818, "Y",IF(AND('Prediction Log'!$E818&gt;0, 'Prediction Log'!$P818&gt;'Prediction Log'!$E818), "Y", IF(AND('Prediction Log'!$E818&lt;0, 'Prediction Log'!$P818&lt;'Prediction Log'!$E818), "Y", IF('Prediction Log'!$P818='Prediction Log'!$E818, "PUSH", "N")))))</f>
        <v/>
      </c>
      <c r="AA818" s="54" t="str">
        <f>IF(ISBLANK('Prediction Log'!$M818), "",IF(AND('Prediction Log'!$X818="Y", 'Prediction Log'!$Z818="Y"), "Y", "N"))</f>
        <v/>
      </c>
      <c r="AB818" s="53" t="str">
        <f>IF(ISBLANK('Prediction Log'!$M818), "",IF('Prediction Log'!$D818&gt;0, 'Prediction Log'!$P818-'Prediction Log'!$D818, IF('Prediction Log'!$D818&lt;0, -'Prediction Log'!$P818+'Prediction Log'!$D818, "NA")))</f>
        <v/>
      </c>
      <c r="AC818" s="53" t="str">
        <f>IF(ISBLANK('Prediction Log'!$M818), "",ABS('Prediction Log'!$AB818))</f>
        <v/>
      </c>
      <c r="AD818" s="54" t="str">
        <f>IF(ISBLANK('Prediction Log'!$M818), "",IF('Prediction Log'!$E818&gt;0, 'Prediction Log'!$P818-'Prediction Log'!$E818, IF('Prediction Log'!$E818&lt;0, -'Prediction Log'!$P818+'Prediction Log'!$E818, "NA")))</f>
        <v/>
      </c>
      <c r="AE818" s="54" t="str">
        <f>IF(ISBLANK('Prediction Log'!$M818), "",ABS('Prediction Log'!$AD818))</f>
        <v/>
      </c>
    </row>
    <row r="819" spans="1:31" x14ac:dyDescent="0.45">
      <c r="A819" t="str">
        <f>IF(ISBLANK(Games!$B819), "",Games!A819)</f>
        <v/>
      </c>
      <c r="B819" t="str">
        <f>IF(ISBLANK(Games!$B819), "",Games!B819)</f>
        <v/>
      </c>
      <c r="C819" t="str">
        <f>IF(ISBLANK(Games!$B819), "",Games!C819)</f>
        <v/>
      </c>
      <c r="D819" t="str">
        <f>IF(ISBLANK(Games!$B819), "",Games!D819)</f>
        <v/>
      </c>
      <c r="E819" t="str">
        <f>IF(ISBLANK(Games!$B819), "",Games!E819)</f>
        <v/>
      </c>
      <c r="F819" s="30">
        <f>'Calc - Win Probability'!N819</f>
        <v>0</v>
      </c>
      <c r="G819" s="28">
        <f>Games!H819</f>
        <v>0</v>
      </c>
      <c r="H819" s="64" t="str">
        <f>IF(ISBLANK(Games!B819), "", IF('Prediction Log'!$D819&lt;0, 'Prediction Log'!$B819, 'Prediction Log'!$C819))</f>
        <v/>
      </c>
      <c r="I819" s="60" t="str">
        <f>IF(ISBLANK(Games!$B819), "",Games!F819)</f>
        <v/>
      </c>
      <c r="J819" s="60" t="str">
        <f>IF('Prediction Log'!$F819&gt;0.5, 'Prediction Log'!$B819, IF('Prediction Log'!$F819&lt;0.5, 'Prediction Log'!$C819, "PICK"))</f>
        <v/>
      </c>
      <c r="K819" s="62" t="str">
        <f>IF(ISBLANK(Games!B819), "",IF('Prediction Log'!$J819='Prediction Log'!$B819, 'Prediction Log'!$F819, 1-'Prediction Log'!$F819))</f>
        <v/>
      </c>
      <c r="L819" s="28" t="str">
        <f>IF(ISBLANK(Games!$B819), "",Games!I819)</f>
        <v/>
      </c>
      <c r="P819" s="48" t="str">
        <f>IF(ISBLANK('Prediction Log'!$N819), "",'Prediction Log'!$O819-'Prediction Log'!$N819)</f>
        <v/>
      </c>
      <c r="Q819" s="55" t="str">
        <f>IF(ISBLANK('Prediction Log'!$N819), "",IF('Prediction Log'!$M819&lt;&gt;'Prediction Log'!$H819, "Y", IF(AND('Prediction Log'!$M819='Prediction Log'!$H819, ABS((-1*'Prediction Log'!$P819))&gt;ABS('Prediction Log'!$D819)), "Y", IF('Prediction Log'!$D819='Prediction Log'!$P819, "PUSH", "N"))))</f>
        <v/>
      </c>
      <c r="R819" s="56" t="str">
        <f>IF(ISBLANK('Prediction Log'!$M819), "",IF('Prediction Log'!$P819&lt;'Prediction Log'!$D819, "Y", IF('Prediction Log'!$P819='Prediction Log'!$D819, "PUSH", "N")))</f>
        <v/>
      </c>
      <c r="S819" s="56" t="str">
        <f>IF(ISBLANK('Prediction Log'!$M819), "",IF('Prediction Log'!$P819&lt;'Prediction Log'!$E819, "Y", IF('Prediction Log'!$P819='Prediction Log'!$E819, "PUSH", "N")))</f>
        <v/>
      </c>
      <c r="T819" s="66" t="str">
        <f>IF(ISBLANK('Prediction Log'!$M819), "",IF('Prediction Log'!$J819='Prediction Log'!$M819, "Y", "N"))</f>
        <v/>
      </c>
      <c r="U819" s="57" t="str">
        <f>IF(ISBLANK('Prediction Log'!$M819),"",IF('Prediction Log'!$M819='Prediction Log'!$H819, "Y", "N"))</f>
        <v/>
      </c>
      <c r="V819" s="52" t="str">
        <f>IF(ISBLANK('Prediction Log'!$M819), "",IF('Prediction Log'!$H819&lt;&gt;'Prediction Log'!$M819, "Y",IF(AND('Prediction Log'!$D819&gt;0, 'Prediction Log'!$P819&gt;'Prediction Log'!$D819), "Y", IF(AND('Prediction Log'!$D819&lt;0, 'Prediction Log'!$P819&lt;'Prediction Log'!$D819), "Y", IF('Prediction Log'!$P819='Prediction Log'!$D819, "PUSH", "N")))))</f>
        <v/>
      </c>
      <c r="W819" s="53" t="str">
        <f>IF(ISBLANK('Prediction Log'!$M819), "",IF(AND('Prediction Log'!$U819="Y", 'Prediction Log'!$V819="Y"), "Y", "N"))</f>
        <v/>
      </c>
      <c r="X819" s="54" t="str">
        <f>IF(ISBLANK('Prediction Log'!$M819),"",IF('Prediction Log'!$M819='Prediction Log'!$I819, "Y", "N"))</f>
        <v/>
      </c>
      <c r="Y819" s="54" t="str">
        <f>IF(ISBLANK('Prediction Log'!$M819), "", IF('Prediction Log'!$Z819="N", "N", "Y"))</f>
        <v/>
      </c>
      <c r="Z819" s="54" t="str">
        <f>IF(ISBLANK('Prediction Log'!$M819), "",IF('Prediction Log'!$I819&lt;&gt;'Prediction Log'!$M819, "Y",IF(AND('Prediction Log'!$E819&gt;0, 'Prediction Log'!$P819&gt;'Prediction Log'!$E819), "Y", IF(AND('Prediction Log'!$E819&lt;0, 'Prediction Log'!$P819&lt;'Prediction Log'!$E819), "Y", IF('Prediction Log'!$P819='Prediction Log'!$E819, "PUSH", "N")))))</f>
        <v/>
      </c>
      <c r="AA819" s="54" t="str">
        <f>IF(ISBLANK('Prediction Log'!$M819), "",IF(AND('Prediction Log'!$X819="Y", 'Prediction Log'!$Z819="Y"), "Y", "N"))</f>
        <v/>
      </c>
      <c r="AB819" s="53" t="str">
        <f>IF(ISBLANK('Prediction Log'!$M819), "",IF('Prediction Log'!$D819&gt;0, 'Prediction Log'!$P819-'Prediction Log'!$D819, IF('Prediction Log'!$D819&lt;0, -'Prediction Log'!$P819+'Prediction Log'!$D819, "NA")))</f>
        <v/>
      </c>
      <c r="AC819" s="53" t="str">
        <f>IF(ISBLANK('Prediction Log'!$M819), "",ABS('Prediction Log'!$AB819))</f>
        <v/>
      </c>
      <c r="AD819" s="54" t="str">
        <f>IF(ISBLANK('Prediction Log'!$M819), "",IF('Prediction Log'!$E819&gt;0, 'Prediction Log'!$P819-'Prediction Log'!$E819, IF('Prediction Log'!$E819&lt;0, -'Prediction Log'!$P819+'Prediction Log'!$E819, "NA")))</f>
        <v/>
      </c>
      <c r="AE819" s="54" t="str">
        <f>IF(ISBLANK('Prediction Log'!$M819), "",ABS('Prediction Log'!$AD819))</f>
        <v/>
      </c>
    </row>
    <row r="820" spans="1:31" x14ac:dyDescent="0.45">
      <c r="A820" t="str">
        <f>IF(ISBLANK(Games!$B820), "",Games!A820)</f>
        <v/>
      </c>
      <c r="B820" t="str">
        <f>IF(ISBLANK(Games!$B820), "",Games!B820)</f>
        <v/>
      </c>
      <c r="C820" t="str">
        <f>IF(ISBLANK(Games!$B820), "",Games!C820)</f>
        <v/>
      </c>
      <c r="D820" t="str">
        <f>IF(ISBLANK(Games!$B820), "",Games!D820)</f>
        <v/>
      </c>
      <c r="E820" t="str">
        <f>IF(ISBLANK(Games!$B820), "",Games!E820)</f>
        <v/>
      </c>
      <c r="F820" s="30">
        <f>'Calc - Win Probability'!N820</f>
        <v>0</v>
      </c>
      <c r="G820" s="28">
        <f>Games!H820</f>
        <v>0</v>
      </c>
      <c r="H820" s="64" t="str">
        <f>IF(ISBLANK(Games!B820), "", IF('Prediction Log'!$D820&lt;0, 'Prediction Log'!$B820, 'Prediction Log'!$C820))</f>
        <v/>
      </c>
      <c r="I820" s="60" t="str">
        <f>IF(ISBLANK(Games!$B820), "",Games!F820)</f>
        <v/>
      </c>
      <c r="J820" s="60" t="str">
        <f>IF('Prediction Log'!$F820&gt;0.5, 'Prediction Log'!$B820, IF('Prediction Log'!$F820&lt;0.5, 'Prediction Log'!$C820, "PICK"))</f>
        <v/>
      </c>
      <c r="K820" s="62" t="str">
        <f>IF(ISBLANK(Games!B820), "",IF('Prediction Log'!$J820='Prediction Log'!$B820, 'Prediction Log'!$F820, 1-'Prediction Log'!$F820))</f>
        <v/>
      </c>
      <c r="L820" s="28" t="str">
        <f>IF(ISBLANK(Games!$B820), "",Games!I820)</f>
        <v/>
      </c>
      <c r="P820" s="48" t="str">
        <f>IF(ISBLANK('Prediction Log'!$N820), "",'Prediction Log'!$O820-'Prediction Log'!$N820)</f>
        <v/>
      </c>
      <c r="Q820" s="55" t="str">
        <f>IF(ISBLANK('Prediction Log'!$N820), "",IF('Prediction Log'!$M820&lt;&gt;'Prediction Log'!$H820, "Y", IF(AND('Prediction Log'!$M820='Prediction Log'!$H820, ABS((-1*'Prediction Log'!$P820))&gt;ABS('Prediction Log'!$D820)), "Y", IF('Prediction Log'!$D820='Prediction Log'!$P820, "PUSH", "N"))))</f>
        <v/>
      </c>
      <c r="R820" s="56" t="str">
        <f>IF(ISBLANK('Prediction Log'!$M820), "",IF('Prediction Log'!$P820&lt;'Prediction Log'!$D820, "Y", IF('Prediction Log'!$P820='Prediction Log'!$D820, "PUSH", "N")))</f>
        <v/>
      </c>
      <c r="S820" s="56" t="str">
        <f>IF(ISBLANK('Prediction Log'!$M820), "",IF('Prediction Log'!$P820&lt;'Prediction Log'!$E820, "Y", IF('Prediction Log'!$P820='Prediction Log'!$E820, "PUSH", "N")))</f>
        <v/>
      </c>
      <c r="T820" s="66" t="str">
        <f>IF(ISBLANK('Prediction Log'!$M820), "",IF('Prediction Log'!$J820='Prediction Log'!$M820, "Y", "N"))</f>
        <v/>
      </c>
      <c r="U820" s="57" t="str">
        <f>IF(ISBLANK('Prediction Log'!$M820),"",IF('Prediction Log'!$M820='Prediction Log'!$H820, "Y", "N"))</f>
        <v/>
      </c>
      <c r="V820" s="52" t="str">
        <f>IF(ISBLANK('Prediction Log'!$M820), "",IF('Prediction Log'!$H820&lt;&gt;'Prediction Log'!$M820, "Y",IF(AND('Prediction Log'!$D820&gt;0, 'Prediction Log'!$P820&gt;'Prediction Log'!$D820), "Y", IF(AND('Prediction Log'!$D820&lt;0, 'Prediction Log'!$P820&lt;'Prediction Log'!$D820), "Y", IF('Prediction Log'!$P820='Prediction Log'!$D820, "PUSH", "N")))))</f>
        <v/>
      </c>
      <c r="W820" s="53" t="str">
        <f>IF(ISBLANK('Prediction Log'!$M820), "",IF(AND('Prediction Log'!$U820="Y", 'Prediction Log'!$V820="Y"), "Y", "N"))</f>
        <v/>
      </c>
      <c r="X820" s="54" t="str">
        <f>IF(ISBLANK('Prediction Log'!$M820),"",IF('Prediction Log'!$M820='Prediction Log'!$I820, "Y", "N"))</f>
        <v/>
      </c>
      <c r="Y820" s="54" t="str">
        <f>IF(ISBLANK('Prediction Log'!$M820), "", IF('Prediction Log'!$Z820="N", "N", "Y"))</f>
        <v/>
      </c>
      <c r="Z820" s="54" t="str">
        <f>IF(ISBLANK('Prediction Log'!$M820), "",IF('Prediction Log'!$I820&lt;&gt;'Prediction Log'!$M820, "Y",IF(AND('Prediction Log'!$E820&gt;0, 'Prediction Log'!$P820&gt;'Prediction Log'!$E820), "Y", IF(AND('Prediction Log'!$E820&lt;0, 'Prediction Log'!$P820&lt;'Prediction Log'!$E820), "Y", IF('Prediction Log'!$P820='Prediction Log'!$E820, "PUSH", "N")))))</f>
        <v/>
      </c>
      <c r="AA820" s="54" t="str">
        <f>IF(ISBLANK('Prediction Log'!$M820), "",IF(AND('Prediction Log'!$X820="Y", 'Prediction Log'!$Z820="Y"), "Y", "N"))</f>
        <v/>
      </c>
      <c r="AB820" s="53" t="str">
        <f>IF(ISBLANK('Prediction Log'!$M820), "",IF('Prediction Log'!$D820&gt;0, 'Prediction Log'!$P820-'Prediction Log'!$D820, IF('Prediction Log'!$D820&lt;0, -'Prediction Log'!$P820+'Prediction Log'!$D820, "NA")))</f>
        <v/>
      </c>
      <c r="AC820" s="53" t="str">
        <f>IF(ISBLANK('Prediction Log'!$M820), "",ABS('Prediction Log'!$AB820))</f>
        <v/>
      </c>
      <c r="AD820" s="54" t="str">
        <f>IF(ISBLANK('Prediction Log'!$M820), "",IF('Prediction Log'!$E820&gt;0, 'Prediction Log'!$P820-'Prediction Log'!$E820, IF('Prediction Log'!$E820&lt;0, -'Prediction Log'!$P820+'Prediction Log'!$E820, "NA")))</f>
        <v/>
      </c>
      <c r="AE820" s="54" t="str">
        <f>IF(ISBLANK('Prediction Log'!$M820), "",ABS('Prediction Log'!$AD820))</f>
        <v/>
      </c>
    </row>
    <row r="821" spans="1:31" x14ac:dyDescent="0.45">
      <c r="A821" t="str">
        <f>IF(ISBLANK(Games!$B821), "",Games!A821)</f>
        <v/>
      </c>
      <c r="B821" t="str">
        <f>IF(ISBLANK(Games!$B821), "",Games!B821)</f>
        <v/>
      </c>
      <c r="C821" t="str">
        <f>IF(ISBLANK(Games!$B821), "",Games!C821)</f>
        <v/>
      </c>
      <c r="D821" t="str">
        <f>IF(ISBLANK(Games!$B821), "",Games!D821)</f>
        <v/>
      </c>
      <c r="E821" t="str">
        <f>IF(ISBLANK(Games!$B821), "",Games!E821)</f>
        <v/>
      </c>
      <c r="F821" s="30">
        <f>'Calc - Win Probability'!N821</f>
        <v>0</v>
      </c>
      <c r="G821" s="28">
        <f>Games!H821</f>
        <v>0</v>
      </c>
      <c r="H821" s="64" t="str">
        <f>IF(ISBLANK(Games!B821), "", IF('Prediction Log'!$D821&lt;0, 'Prediction Log'!$B821, 'Prediction Log'!$C821))</f>
        <v/>
      </c>
      <c r="I821" s="60" t="str">
        <f>IF(ISBLANK(Games!$B821), "",Games!F821)</f>
        <v/>
      </c>
      <c r="J821" s="60" t="str">
        <f>IF('Prediction Log'!$F821&gt;0.5, 'Prediction Log'!$B821, IF('Prediction Log'!$F821&lt;0.5, 'Prediction Log'!$C821, "PICK"))</f>
        <v/>
      </c>
      <c r="K821" s="62" t="str">
        <f>IF(ISBLANK(Games!B821), "",IF('Prediction Log'!$J821='Prediction Log'!$B821, 'Prediction Log'!$F821, 1-'Prediction Log'!$F821))</f>
        <v/>
      </c>
      <c r="L821" s="28" t="str">
        <f>IF(ISBLANK(Games!$B821), "",Games!I821)</f>
        <v/>
      </c>
      <c r="P821" s="48" t="str">
        <f>IF(ISBLANK('Prediction Log'!$N821), "",'Prediction Log'!$O821-'Prediction Log'!$N821)</f>
        <v/>
      </c>
      <c r="Q821" s="55" t="str">
        <f>IF(ISBLANK('Prediction Log'!$N821), "",IF('Prediction Log'!$M821&lt;&gt;'Prediction Log'!$H821, "Y", IF(AND('Prediction Log'!$M821='Prediction Log'!$H821, ABS((-1*'Prediction Log'!$P821))&gt;ABS('Prediction Log'!$D821)), "Y", IF('Prediction Log'!$D821='Prediction Log'!$P821, "PUSH", "N"))))</f>
        <v/>
      </c>
      <c r="R821" s="56" t="str">
        <f>IF(ISBLANK('Prediction Log'!$M821), "",IF('Prediction Log'!$P821&lt;'Prediction Log'!$D821, "Y", IF('Prediction Log'!$P821='Prediction Log'!$D821, "PUSH", "N")))</f>
        <v/>
      </c>
      <c r="S821" s="56" t="str">
        <f>IF(ISBLANK('Prediction Log'!$M821), "",IF('Prediction Log'!$P821&lt;'Prediction Log'!$E821, "Y", IF('Prediction Log'!$P821='Prediction Log'!$E821, "PUSH", "N")))</f>
        <v/>
      </c>
      <c r="T821" s="66" t="str">
        <f>IF(ISBLANK('Prediction Log'!$M821), "",IF('Prediction Log'!$J821='Prediction Log'!$M821, "Y", "N"))</f>
        <v/>
      </c>
      <c r="U821" s="57" t="str">
        <f>IF(ISBLANK('Prediction Log'!$M821),"",IF('Prediction Log'!$M821='Prediction Log'!$H821, "Y", "N"))</f>
        <v/>
      </c>
      <c r="V821" s="52" t="str">
        <f>IF(ISBLANK('Prediction Log'!$M821), "",IF('Prediction Log'!$H821&lt;&gt;'Prediction Log'!$M821, "Y",IF(AND('Prediction Log'!$D821&gt;0, 'Prediction Log'!$P821&gt;'Prediction Log'!$D821), "Y", IF(AND('Prediction Log'!$D821&lt;0, 'Prediction Log'!$P821&lt;'Prediction Log'!$D821), "Y", IF('Prediction Log'!$P821='Prediction Log'!$D821, "PUSH", "N")))))</f>
        <v/>
      </c>
      <c r="W821" s="53" t="str">
        <f>IF(ISBLANK('Prediction Log'!$M821), "",IF(AND('Prediction Log'!$U821="Y", 'Prediction Log'!$V821="Y"), "Y", "N"))</f>
        <v/>
      </c>
      <c r="X821" s="54" t="str">
        <f>IF(ISBLANK('Prediction Log'!$M821),"",IF('Prediction Log'!$M821='Prediction Log'!$I821, "Y", "N"))</f>
        <v/>
      </c>
      <c r="Y821" s="54" t="str">
        <f>IF(ISBLANK('Prediction Log'!$M821), "", IF('Prediction Log'!$Z821="N", "N", "Y"))</f>
        <v/>
      </c>
      <c r="Z821" s="54" t="str">
        <f>IF(ISBLANK('Prediction Log'!$M821), "",IF('Prediction Log'!$I821&lt;&gt;'Prediction Log'!$M821, "Y",IF(AND('Prediction Log'!$E821&gt;0, 'Prediction Log'!$P821&gt;'Prediction Log'!$E821), "Y", IF(AND('Prediction Log'!$E821&lt;0, 'Prediction Log'!$P821&lt;'Prediction Log'!$E821), "Y", IF('Prediction Log'!$P821='Prediction Log'!$E821, "PUSH", "N")))))</f>
        <v/>
      </c>
      <c r="AA821" s="54" t="str">
        <f>IF(ISBLANK('Prediction Log'!$M821), "",IF(AND('Prediction Log'!$X821="Y", 'Prediction Log'!$Z821="Y"), "Y", "N"))</f>
        <v/>
      </c>
      <c r="AB821" s="53" t="str">
        <f>IF(ISBLANK('Prediction Log'!$M821), "",IF('Prediction Log'!$D821&gt;0, 'Prediction Log'!$P821-'Prediction Log'!$D821, IF('Prediction Log'!$D821&lt;0, -'Prediction Log'!$P821+'Prediction Log'!$D821, "NA")))</f>
        <v/>
      </c>
      <c r="AC821" s="53" t="str">
        <f>IF(ISBLANK('Prediction Log'!$M821), "",ABS('Prediction Log'!$AB821))</f>
        <v/>
      </c>
      <c r="AD821" s="54" t="str">
        <f>IF(ISBLANK('Prediction Log'!$M821), "",IF('Prediction Log'!$E821&gt;0, 'Prediction Log'!$P821-'Prediction Log'!$E821, IF('Prediction Log'!$E821&lt;0, -'Prediction Log'!$P821+'Prediction Log'!$E821, "NA")))</f>
        <v/>
      </c>
      <c r="AE821" s="54" t="str">
        <f>IF(ISBLANK('Prediction Log'!$M821), "",ABS('Prediction Log'!$AD821))</f>
        <v/>
      </c>
    </row>
    <row r="822" spans="1:31" x14ac:dyDescent="0.45">
      <c r="A822" t="str">
        <f>IF(ISBLANK(Games!$B822), "",Games!A822)</f>
        <v/>
      </c>
      <c r="B822" t="str">
        <f>IF(ISBLANK(Games!$B822), "",Games!B822)</f>
        <v/>
      </c>
      <c r="C822" t="str">
        <f>IF(ISBLANK(Games!$B822), "",Games!C822)</f>
        <v/>
      </c>
      <c r="D822" t="str">
        <f>IF(ISBLANK(Games!$B822), "",Games!D822)</f>
        <v/>
      </c>
      <c r="E822" t="str">
        <f>IF(ISBLANK(Games!$B822), "",Games!E822)</f>
        <v/>
      </c>
      <c r="F822" s="30">
        <f>'Calc - Win Probability'!N822</f>
        <v>0</v>
      </c>
      <c r="G822" s="28">
        <f>Games!H822</f>
        <v>0</v>
      </c>
      <c r="H822" s="64" t="str">
        <f>IF(ISBLANK(Games!B822), "", IF('Prediction Log'!$D822&lt;0, 'Prediction Log'!$B822, 'Prediction Log'!$C822))</f>
        <v/>
      </c>
      <c r="I822" s="60" t="str">
        <f>IF(ISBLANK(Games!$B822), "",Games!F822)</f>
        <v/>
      </c>
      <c r="J822" s="60" t="str">
        <f>IF('Prediction Log'!$F822&gt;0.5, 'Prediction Log'!$B822, IF('Prediction Log'!$F822&lt;0.5, 'Prediction Log'!$C822, "PICK"))</f>
        <v/>
      </c>
      <c r="K822" s="62" t="str">
        <f>IF(ISBLANK(Games!B822), "",IF('Prediction Log'!$J822='Prediction Log'!$B822, 'Prediction Log'!$F822, 1-'Prediction Log'!$F822))</f>
        <v/>
      </c>
      <c r="L822" s="28" t="str">
        <f>IF(ISBLANK(Games!$B822), "",Games!I822)</f>
        <v/>
      </c>
      <c r="P822" s="48" t="str">
        <f>IF(ISBLANK('Prediction Log'!$N822), "",'Prediction Log'!$O822-'Prediction Log'!$N822)</f>
        <v/>
      </c>
      <c r="Q822" s="55" t="str">
        <f>IF(ISBLANK('Prediction Log'!$N822), "",IF('Prediction Log'!$M822&lt;&gt;'Prediction Log'!$H822, "Y", IF(AND('Prediction Log'!$M822='Prediction Log'!$H822, ABS((-1*'Prediction Log'!$P822))&gt;ABS('Prediction Log'!$D822)), "Y", IF('Prediction Log'!$D822='Prediction Log'!$P822, "PUSH", "N"))))</f>
        <v/>
      </c>
      <c r="R822" s="56" t="str">
        <f>IF(ISBLANK('Prediction Log'!$M822), "",IF('Prediction Log'!$P822&lt;'Prediction Log'!$D822, "Y", IF('Prediction Log'!$P822='Prediction Log'!$D822, "PUSH", "N")))</f>
        <v/>
      </c>
      <c r="S822" s="56" t="str">
        <f>IF(ISBLANK('Prediction Log'!$M822), "",IF('Prediction Log'!$P822&lt;'Prediction Log'!$E822, "Y", IF('Prediction Log'!$P822='Prediction Log'!$E822, "PUSH", "N")))</f>
        <v/>
      </c>
      <c r="T822" s="66" t="str">
        <f>IF(ISBLANK('Prediction Log'!$M822), "",IF('Prediction Log'!$J822='Prediction Log'!$M822, "Y", "N"))</f>
        <v/>
      </c>
      <c r="U822" s="57" t="str">
        <f>IF(ISBLANK('Prediction Log'!$M822),"",IF('Prediction Log'!$M822='Prediction Log'!$H822, "Y", "N"))</f>
        <v/>
      </c>
      <c r="V822" s="52" t="str">
        <f>IF(ISBLANK('Prediction Log'!$M822), "",IF('Prediction Log'!$H822&lt;&gt;'Prediction Log'!$M822, "Y",IF(AND('Prediction Log'!$D822&gt;0, 'Prediction Log'!$P822&gt;'Prediction Log'!$D822), "Y", IF(AND('Prediction Log'!$D822&lt;0, 'Prediction Log'!$P822&lt;'Prediction Log'!$D822), "Y", IF('Prediction Log'!$P822='Prediction Log'!$D822, "PUSH", "N")))))</f>
        <v/>
      </c>
      <c r="W822" s="53" t="str">
        <f>IF(ISBLANK('Prediction Log'!$M822), "",IF(AND('Prediction Log'!$U822="Y", 'Prediction Log'!$V822="Y"), "Y", "N"))</f>
        <v/>
      </c>
      <c r="X822" s="54" t="str">
        <f>IF(ISBLANK('Prediction Log'!$M822),"",IF('Prediction Log'!$M822='Prediction Log'!$I822, "Y", "N"))</f>
        <v/>
      </c>
      <c r="Y822" s="54" t="str">
        <f>IF(ISBLANK('Prediction Log'!$M822), "", IF('Prediction Log'!$Z822="N", "N", "Y"))</f>
        <v/>
      </c>
      <c r="Z822" s="54" t="str">
        <f>IF(ISBLANK('Prediction Log'!$M822), "",IF('Prediction Log'!$I822&lt;&gt;'Prediction Log'!$M822, "Y",IF(AND('Prediction Log'!$E822&gt;0, 'Prediction Log'!$P822&gt;'Prediction Log'!$E822), "Y", IF(AND('Prediction Log'!$E822&lt;0, 'Prediction Log'!$P822&lt;'Prediction Log'!$E822), "Y", IF('Prediction Log'!$P822='Prediction Log'!$E822, "PUSH", "N")))))</f>
        <v/>
      </c>
      <c r="AA822" s="54" t="str">
        <f>IF(ISBLANK('Prediction Log'!$M822), "",IF(AND('Prediction Log'!$X822="Y", 'Prediction Log'!$Z822="Y"), "Y", "N"))</f>
        <v/>
      </c>
      <c r="AB822" s="53" t="str">
        <f>IF(ISBLANK('Prediction Log'!$M822), "",IF('Prediction Log'!$D822&gt;0, 'Prediction Log'!$P822-'Prediction Log'!$D822, IF('Prediction Log'!$D822&lt;0, -'Prediction Log'!$P822+'Prediction Log'!$D822, "NA")))</f>
        <v/>
      </c>
      <c r="AC822" s="53" t="str">
        <f>IF(ISBLANK('Prediction Log'!$M822), "",ABS('Prediction Log'!$AB822))</f>
        <v/>
      </c>
      <c r="AD822" s="54" t="str">
        <f>IF(ISBLANK('Prediction Log'!$M822), "",IF('Prediction Log'!$E822&gt;0, 'Prediction Log'!$P822-'Prediction Log'!$E822, IF('Prediction Log'!$E822&lt;0, -'Prediction Log'!$P822+'Prediction Log'!$E822, "NA")))</f>
        <v/>
      </c>
      <c r="AE822" s="54" t="str">
        <f>IF(ISBLANK('Prediction Log'!$M822), "",ABS('Prediction Log'!$AD822))</f>
        <v/>
      </c>
    </row>
    <row r="823" spans="1:31" x14ac:dyDescent="0.45">
      <c r="A823" t="str">
        <f>IF(ISBLANK(Games!$B823), "",Games!A823)</f>
        <v/>
      </c>
      <c r="B823" t="str">
        <f>IF(ISBLANK(Games!$B823), "",Games!B823)</f>
        <v/>
      </c>
      <c r="C823" t="str">
        <f>IF(ISBLANK(Games!$B823), "",Games!C823)</f>
        <v/>
      </c>
      <c r="D823" t="str">
        <f>IF(ISBLANK(Games!$B823), "",Games!D823)</f>
        <v/>
      </c>
      <c r="E823" t="str">
        <f>IF(ISBLANK(Games!$B823), "",Games!E823)</f>
        <v/>
      </c>
      <c r="F823" s="30">
        <f>'Calc - Win Probability'!N823</f>
        <v>0</v>
      </c>
      <c r="G823" s="28">
        <f>Games!H823</f>
        <v>0</v>
      </c>
      <c r="H823" s="64" t="str">
        <f>IF(ISBLANK(Games!B823), "", IF('Prediction Log'!$D823&lt;0, 'Prediction Log'!$B823, 'Prediction Log'!$C823))</f>
        <v/>
      </c>
      <c r="I823" s="60" t="str">
        <f>IF(ISBLANK(Games!$B823), "",Games!F823)</f>
        <v/>
      </c>
      <c r="J823" s="60" t="str">
        <f>IF('Prediction Log'!$F823&gt;0.5, 'Prediction Log'!$B823, IF('Prediction Log'!$F823&lt;0.5, 'Prediction Log'!$C823, "PICK"))</f>
        <v/>
      </c>
      <c r="K823" s="62" t="str">
        <f>IF(ISBLANK(Games!B823), "",IF('Prediction Log'!$J823='Prediction Log'!$B823, 'Prediction Log'!$F823, 1-'Prediction Log'!$F823))</f>
        <v/>
      </c>
      <c r="L823" s="28" t="str">
        <f>IF(ISBLANK(Games!$B823), "",Games!I823)</f>
        <v/>
      </c>
      <c r="P823" s="48" t="str">
        <f>IF(ISBLANK('Prediction Log'!$N823), "",'Prediction Log'!$O823-'Prediction Log'!$N823)</f>
        <v/>
      </c>
      <c r="Q823" s="55" t="str">
        <f>IF(ISBLANK('Prediction Log'!$N823), "",IF('Prediction Log'!$M823&lt;&gt;'Prediction Log'!$H823, "Y", IF(AND('Prediction Log'!$M823='Prediction Log'!$H823, ABS((-1*'Prediction Log'!$P823))&gt;ABS('Prediction Log'!$D823)), "Y", IF('Prediction Log'!$D823='Prediction Log'!$P823, "PUSH", "N"))))</f>
        <v/>
      </c>
      <c r="R823" s="56" t="str">
        <f>IF(ISBLANK('Prediction Log'!$M823), "",IF('Prediction Log'!$P823&lt;'Prediction Log'!$D823, "Y", IF('Prediction Log'!$P823='Prediction Log'!$D823, "PUSH", "N")))</f>
        <v/>
      </c>
      <c r="S823" s="56" t="str">
        <f>IF(ISBLANK('Prediction Log'!$M823), "",IF('Prediction Log'!$P823&lt;'Prediction Log'!$E823, "Y", IF('Prediction Log'!$P823='Prediction Log'!$E823, "PUSH", "N")))</f>
        <v/>
      </c>
      <c r="T823" s="66" t="str">
        <f>IF(ISBLANK('Prediction Log'!$M823), "",IF('Prediction Log'!$J823='Prediction Log'!$M823, "Y", "N"))</f>
        <v/>
      </c>
      <c r="U823" s="57" t="str">
        <f>IF(ISBLANK('Prediction Log'!$M823),"",IF('Prediction Log'!$M823='Prediction Log'!$H823, "Y", "N"))</f>
        <v/>
      </c>
      <c r="V823" s="52" t="str">
        <f>IF(ISBLANK('Prediction Log'!$M823), "",IF('Prediction Log'!$H823&lt;&gt;'Prediction Log'!$M823, "Y",IF(AND('Prediction Log'!$D823&gt;0, 'Prediction Log'!$P823&gt;'Prediction Log'!$D823), "Y", IF(AND('Prediction Log'!$D823&lt;0, 'Prediction Log'!$P823&lt;'Prediction Log'!$D823), "Y", IF('Prediction Log'!$P823='Prediction Log'!$D823, "PUSH", "N")))))</f>
        <v/>
      </c>
      <c r="W823" s="53" t="str">
        <f>IF(ISBLANK('Prediction Log'!$M823), "",IF(AND('Prediction Log'!$U823="Y", 'Prediction Log'!$V823="Y"), "Y", "N"))</f>
        <v/>
      </c>
      <c r="X823" s="54" t="str">
        <f>IF(ISBLANK('Prediction Log'!$M823),"",IF('Prediction Log'!$M823='Prediction Log'!$I823, "Y", "N"))</f>
        <v/>
      </c>
      <c r="Y823" s="54" t="str">
        <f>IF(ISBLANK('Prediction Log'!$M823), "", IF('Prediction Log'!$Z823="N", "N", "Y"))</f>
        <v/>
      </c>
      <c r="Z823" s="54" t="str">
        <f>IF(ISBLANK('Prediction Log'!$M823), "",IF('Prediction Log'!$I823&lt;&gt;'Prediction Log'!$M823, "Y",IF(AND('Prediction Log'!$E823&gt;0, 'Prediction Log'!$P823&gt;'Prediction Log'!$E823), "Y", IF(AND('Prediction Log'!$E823&lt;0, 'Prediction Log'!$P823&lt;'Prediction Log'!$E823), "Y", IF('Prediction Log'!$P823='Prediction Log'!$E823, "PUSH", "N")))))</f>
        <v/>
      </c>
      <c r="AA823" s="54" t="str">
        <f>IF(ISBLANK('Prediction Log'!$M823), "",IF(AND('Prediction Log'!$X823="Y", 'Prediction Log'!$Z823="Y"), "Y", "N"))</f>
        <v/>
      </c>
      <c r="AB823" s="53" t="str">
        <f>IF(ISBLANK('Prediction Log'!$M823), "",IF('Prediction Log'!$D823&gt;0, 'Prediction Log'!$P823-'Prediction Log'!$D823, IF('Prediction Log'!$D823&lt;0, -'Prediction Log'!$P823+'Prediction Log'!$D823, "NA")))</f>
        <v/>
      </c>
      <c r="AC823" s="53" t="str">
        <f>IF(ISBLANK('Prediction Log'!$M823), "",ABS('Prediction Log'!$AB823))</f>
        <v/>
      </c>
      <c r="AD823" s="54" t="str">
        <f>IF(ISBLANK('Prediction Log'!$M823), "",IF('Prediction Log'!$E823&gt;0, 'Prediction Log'!$P823-'Prediction Log'!$E823, IF('Prediction Log'!$E823&lt;0, -'Prediction Log'!$P823+'Prediction Log'!$E823, "NA")))</f>
        <v/>
      </c>
      <c r="AE823" s="54" t="str">
        <f>IF(ISBLANK('Prediction Log'!$M823), "",ABS('Prediction Log'!$AD823))</f>
        <v/>
      </c>
    </row>
    <row r="824" spans="1:31" x14ac:dyDescent="0.45">
      <c r="A824" t="str">
        <f>IF(ISBLANK(Games!$B824), "",Games!A824)</f>
        <v/>
      </c>
      <c r="B824" t="str">
        <f>IF(ISBLANK(Games!$B824), "",Games!B824)</f>
        <v/>
      </c>
      <c r="C824" t="str">
        <f>IF(ISBLANK(Games!$B824), "",Games!C824)</f>
        <v/>
      </c>
      <c r="D824" t="str">
        <f>IF(ISBLANK(Games!$B824), "",Games!D824)</f>
        <v/>
      </c>
      <c r="E824" t="str">
        <f>IF(ISBLANK(Games!$B824), "",Games!E824)</f>
        <v/>
      </c>
      <c r="F824" s="30">
        <f>'Calc - Win Probability'!N824</f>
        <v>0</v>
      </c>
      <c r="G824" s="28">
        <f>Games!H824</f>
        <v>0</v>
      </c>
      <c r="H824" s="64" t="str">
        <f>IF(ISBLANK(Games!B824), "", IF('Prediction Log'!$D824&lt;0, 'Prediction Log'!$B824, 'Prediction Log'!$C824))</f>
        <v/>
      </c>
      <c r="I824" s="60" t="str">
        <f>IF(ISBLANK(Games!$B824), "",Games!F824)</f>
        <v/>
      </c>
      <c r="J824" s="60" t="str">
        <f>IF('Prediction Log'!$F824&gt;0.5, 'Prediction Log'!$B824, IF('Prediction Log'!$F824&lt;0.5, 'Prediction Log'!$C824, "PICK"))</f>
        <v/>
      </c>
      <c r="K824" s="62" t="str">
        <f>IF(ISBLANK(Games!B824), "",IF('Prediction Log'!$J824='Prediction Log'!$B824, 'Prediction Log'!$F824, 1-'Prediction Log'!$F824))</f>
        <v/>
      </c>
      <c r="L824" s="28" t="str">
        <f>IF(ISBLANK(Games!$B824), "",Games!I824)</f>
        <v/>
      </c>
      <c r="P824" s="48" t="str">
        <f>IF(ISBLANK('Prediction Log'!$N824), "",'Prediction Log'!$O824-'Prediction Log'!$N824)</f>
        <v/>
      </c>
      <c r="Q824" s="55" t="str">
        <f>IF(ISBLANK('Prediction Log'!$N824), "",IF('Prediction Log'!$M824&lt;&gt;'Prediction Log'!$H824, "Y", IF(AND('Prediction Log'!$M824='Prediction Log'!$H824, ABS((-1*'Prediction Log'!$P824))&gt;ABS('Prediction Log'!$D824)), "Y", IF('Prediction Log'!$D824='Prediction Log'!$P824, "PUSH", "N"))))</f>
        <v/>
      </c>
      <c r="R824" s="56" t="str">
        <f>IF(ISBLANK('Prediction Log'!$M824), "",IF('Prediction Log'!$P824&lt;'Prediction Log'!$D824, "Y", IF('Prediction Log'!$P824='Prediction Log'!$D824, "PUSH", "N")))</f>
        <v/>
      </c>
      <c r="S824" s="56" t="str">
        <f>IF(ISBLANK('Prediction Log'!$M824), "",IF('Prediction Log'!$P824&lt;'Prediction Log'!$E824, "Y", IF('Prediction Log'!$P824='Prediction Log'!$E824, "PUSH", "N")))</f>
        <v/>
      </c>
      <c r="T824" s="66" t="str">
        <f>IF(ISBLANK('Prediction Log'!$M824), "",IF('Prediction Log'!$J824='Prediction Log'!$M824, "Y", "N"))</f>
        <v/>
      </c>
      <c r="U824" s="57" t="str">
        <f>IF(ISBLANK('Prediction Log'!$M824),"",IF('Prediction Log'!$M824='Prediction Log'!$H824, "Y", "N"))</f>
        <v/>
      </c>
      <c r="V824" s="52" t="str">
        <f>IF(ISBLANK('Prediction Log'!$M824), "",IF('Prediction Log'!$H824&lt;&gt;'Prediction Log'!$M824, "Y",IF(AND('Prediction Log'!$D824&gt;0, 'Prediction Log'!$P824&gt;'Prediction Log'!$D824), "Y", IF(AND('Prediction Log'!$D824&lt;0, 'Prediction Log'!$P824&lt;'Prediction Log'!$D824), "Y", IF('Prediction Log'!$P824='Prediction Log'!$D824, "PUSH", "N")))))</f>
        <v/>
      </c>
      <c r="W824" s="53" t="str">
        <f>IF(ISBLANK('Prediction Log'!$M824), "",IF(AND('Prediction Log'!$U824="Y", 'Prediction Log'!$V824="Y"), "Y", "N"))</f>
        <v/>
      </c>
      <c r="X824" s="54" t="str">
        <f>IF(ISBLANK('Prediction Log'!$M824),"",IF('Prediction Log'!$M824='Prediction Log'!$I824, "Y", "N"))</f>
        <v/>
      </c>
      <c r="Y824" s="54" t="str">
        <f>IF(ISBLANK('Prediction Log'!$M824), "", IF('Prediction Log'!$Z824="N", "N", "Y"))</f>
        <v/>
      </c>
      <c r="Z824" s="54" t="str">
        <f>IF(ISBLANK('Prediction Log'!$M824), "",IF('Prediction Log'!$I824&lt;&gt;'Prediction Log'!$M824, "Y",IF(AND('Prediction Log'!$E824&gt;0, 'Prediction Log'!$P824&gt;'Prediction Log'!$E824), "Y", IF(AND('Prediction Log'!$E824&lt;0, 'Prediction Log'!$P824&lt;'Prediction Log'!$E824), "Y", IF('Prediction Log'!$P824='Prediction Log'!$E824, "PUSH", "N")))))</f>
        <v/>
      </c>
      <c r="AA824" s="54" t="str">
        <f>IF(ISBLANK('Prediction Log'!$M824), "",IF(AND('Prediction Log'!$X824="Y", 'Prediction Log'!$Z824="Y"), "Y", "N"))</f>
        <v/>
      </c>
      <c r="AB824" s="53" t="str">
        <f>IF(ISBLANK('Prediction Log'!$M824), "",IF('Prediction Log'!$D824&gt;0, 'Prediction Log'!$P824-'Prediction Log'!$D824, IF('Prediction Log'!$D824&lt;0, -'Prediction Log'!$P824+'Prediction Log'!$D824, "NA")))</f>
        <v/>
      </c>
      <c r="AC824" s="53" t="str">
        <f>IF(ISBLANK('Prediction Log'!$M824), "",ABS('Prediction Log'!$AB824))</f>
        <v/>
      </c>
      <c r="AD824" s="54" t="str">
        <f>IF(ISBLANK('Prediction Log'!$M824), "",IF('Prediction Log'!$E824&gt;0, 'Prediction Log'!$P824-'Prediction Log'!$E824, IF('Prediction Log'!$E824&lt;0, -'Prediction Log'!$P824+'Prediction Log'!$E824, "NA")))</f>
        <v/>
      </c>
      <c r="AE824" s="54" t="str">
        <f>IF(ISBLANK('Prediction Log'!$M824), "",ABS('Prediction Log'!$AD824))</f>
        <v/>
      </c>
    </row>
    <row r="825" spans="1:31" x14ac:dyDescent="0.45">
      <c r="A825" t="str">
        <f>IF(ISBLANK(Games!$B825), "",Games!A825)</f>
        <v/>
      </c>
      <c r="B825" t="str">
        <f>IF(ISBLANK(Games!$B825), "",Games!B825)</f>
        <v/>
      </c>
      <c r="C825" t="str">
        <f>IF(ISBLANK(Games!$B825), "",Games!C825)</f>
        <v/>
      </c>
      <c r="D825" t="str">
        <f>IF(ISBLANK(Games!$B825), "",Games!D825)</f>
        <v/>
      </c>
      <c r="E825" t="str">
        <f>IF(ISBLANK(Games!$B825), "",Games!E825)</f>
        <v/>
      </c>
      <c r="F825" s="30">
        <f>'Calc - Win Probability'!N825</f>
        <v>0</v>
      </c>
      <c r="G825" s="28">
        <f>Games!H825</f>
        <v>0</v>
      </c>
      <c r="H825" s="64" t="str">
        <f>IF(ISBLANK(Games!B825), "", IF('Prediction Log'!$D825&lt;0, 'Prediction Log'!$B825, 'Prediction Log'!$C825))</f>
        <v/>
      </c>
      <c r="I825" s="60" t="str">
        <f>IF(ISBLANK(Games!$B825), "",Games!F825)</f>
        <v/>
      </c>
      <c r="J825" s="60" t="str">
        <f>IF('Prediction Log'!$F825&gt;0.5, 'Prediction Log'!$B825, IF('Prediction Log'!$F825&lt;0.5, 'Prediction Log'!$C825, "PICK"))</f>
        <v/>
      </c>
      <c r="K825" s="62" t="str">
        <f>IF(ISBLANK(Games!B825), "",IF('Prediction Log'!$J825='Prediction Log'!$B825, 'Prediction Log'!$F825, 1-'Prediction Log'!$F825))</f>
        <v/>
      </c>
      <c r="L825" s="28" t="str">
        <f>IF(ISBLANK(Games!$B825), "",Games!I825)</f>
        <v/>
      </c>
      <c r="P825" s="48" t="str">
        <f>IF(ISBLANK('Prediction Log'!$N825), "",'Prediction Log'!$O825-'Prediction Log'!$N825)</f>
        <v/>
      </c>
      <c r="Q825" s="55" t="str">
        <f>IF(ISBLANK('Prediction Log'!$N825), "",IF('Prediction Log'!$M825&lt;&gt;'Prediction Log'!$H825, "Y", IF(AND('Prediction Log'!$M825='Prediction Log'!$H825, ABS((-1*'Prediction Log'!$P825))&gt;ABS('Prediction Log'!$D825)), "Y", IF('Prediction Log'!$D825='Prediction Log'!$P825, "PUSH", "N"))))</f>
        <v/>
      </c>
      <c r="R825" s="56" t="str">
        <f>IF(ISBLANK('Prediction Log'!$M825), "",IF('Prediction Log'!$P825&lt;'Prediction Log'!$D825, "Y", IF('Prediction Log'!$P825='Prediction Log'!$D825, "PUSH", "N")))</f>
        <v/>
      </c>
      <c r="S825" s="56" t="str">
        <f>IF(ISBLANK('Prediction Log'!$M825), "",IF('Prediction Log'!$P825&lt;'Prediction Log'!$E825, "Y", IF('Prediction Log'!$P825='Prediction Log'!$E825, "PUSH", "N")))</f>
        <v/>
      </c>
      <c r="T825" s="66" t="str">
        <f>IF(ISBLANK('Prediction Log'!$M825), "",IF('Prediction Log'!$J825='Prediction Log'!$M825, "Y", "N"))</f>
        <v/>
      </c>
      <c r="U825" s="57" t="str">
        <f>IF(ISBLANK('Prediction Log'!$M825),"",IF('Prediction Log'!$M825='Prediction Log'!$H825, "Y", "N"))</f>
        <v/>
      </c>
      <c r="V825" s="52" t="str">
        <f>IF(ISBLANK('Prediction Log'!$M825), "",IF('Prediction Log'!$H825&lt;&gt;'Prediction Log'!$M825, "Y",IF(AND('Prediction Log'!$D825&gt;0, 'Prediction Log'!$P825&gt;'Prediction Log'!$D825), "Y", IF(AND('Prediction Log'!$D825&lt;0, 'Prediction Log'!$P825&lt;'Prediction Log'!$D825), "Y", IF('Prediction Log'!$P825='Prediction Log'!$D825, "PUSH", "N")))))</f>
        <v/>
      </c>
      <c r="W825" s="53" t="str">
        <f>IF(ISBLANK('Prediction Log'!$M825), "",IF(AND('Prediction Log'!$U825="Y", 'Prediction Log'!$V825="Y"), "Y", "N"))</f>
        <v/>
      </c>
      <c r="X825" s="54" t="str">
        <f>IF(ISBLANK('Prediction Log'!$M825),"",IF('Prediction Log'!$M825='Prediction Log'!$I825, "Y", "N"))</f>
        <v/>
      </c>
      <c r="Y825" s="54" t="str">
        <f>IF(ISBLANK('Prediction Log'!$M825), "", IF('Prediction Log'!$Z825="N", "N", "Y"))</f>
        <v/>
      </c>
      <c r="Z825" s="54" t="str">
        <f>IF(ISBLANK('Prediction Log'!$M825), "",IF('Prediction Log'!$I825&lt;&gt;'Prediction Log'!$M825, "Y",IF(AND('Prediction Log'!$E825&gt;0, 'Prediction Log'!$P825&gt;'Prediction Log'!$E825), "Y", IF(AND('Prediction Log'!$E825&lt;0, 'Prediction Log'!$P825&lt;'Prediction Log'!$E825), "Y", IF('Prediction Log'!$P825='Prediction Log'!$E825, "PUSH", "N")))))</f>
        <v/>
      </c>
      <c r="AA825" s="54" t="str">
        <f>IF(ISBLANK('Prediction Log'!$M825), "",IF(AND('Prediction Log'!$X825="Y", 'Prediction Log'!$Z825="Y"), "Y", "N"))</f>
        <v/>
      </c>
      <c r="AB825" s="53" t="str">
        <f>IF(ISBLANK('Prediction Log'!$M825), "",IF('Prediction Log'!$D825&gt;0, 'Prediction Log'!$P825-'Prediction Log'!$D825, IF('Prediction Log'!$D825&lt;0, -'Prediction Log'!$P825+'Prediction Log'!$D825, "NA")))</f>
        <v/>
      </c>
      <c r="AC825" s="53" t="str">
        <f>IF(ISBLANK('Prediction Log'!$M825), "",ABS('Prediction Log'!$AB825))</f>
        <v/>
      </c>
      <c r="AD825" s="54" t="str">
        <f>IF(ISBLANK('Prediction Log'!$M825), "",IF('Prediction Log'!$E825&gt;0, 'Prediction Log'!$P825-'Prediction Log'!$E825, IF('Prediction Log'!$E825&lt;0, -'Prediction Log'!$P825+'Prediction Log'!$E825, "NA")))</f>
        <v/>
      </c>
      <c r="AE825" s="54" t="str">
        <f>IF(ISBLANK('Prediction Log'!$M825), "",ABS('Prediction Log'!$AD825))</f>
        <v/>
      </c>
    </row>
    <row r="826" spans="1:31" x14ac:dyDescent="0.45">
      <c r="A826" t="str">
        <f>IF(ISBLANK(Games!$B826), "",Games!A826)</f>
        <v/>
      </c>
      <c r="B826" t="str">
        <f>IF(ISBLANK(Games!$B826), "",Games!B826)</f>
        <v/>
      </c>
      <c r="C826" t="str">
        <f>IF(ISBLANK(Games!$B826), "",Games!C826)</f>
        <v/>
      </c>
      <c r="D826" t="str">
        <f>IF(ISBLANK(Games!$B826), "",Games!D826)</f>
        <v/>
      </c>
      <c r="E826" t="str">
        <f>IF(ISBLANK(Games!$B826), "",Games!E826)</f>
        <v/>
      </c>
      <c r="F826" s="30">
        <f>'Calc - Win Probability'!N826</f>
        <v>0</v>
      </c>
      <c r="G826" s="28">
        <f>Games!H826</f>
        <v>0</v>
      </c>
      <c r="H826" s="64" t="str">
        <f>IF(ISBLANK(Games!B826), "", IF('Prediction Log'!$D826&lt;0, 'Prediction Log'!$B826, 'Prediction Log'!$C826))</f>
        <v/>
      </c>
      <c r="I826" s="60" t="str">
        <f>IF(ISBLANK(Games!$B826), "",Games!F826)</f>
        <v/>
      </c>
      <c r="J826" s="60" t="str">
        <f>IF('Prediction Log'!$F826&gt;0.5, 'Prediction Log'!$B826, IF('Prediction Log'!$F826&lt;0.5, 'Prediction Log'!$C826, "PICK"))</f>
        <v/>
      </c>
      <c r="K826" s="62" t="str">
        <f>IF(ISBLANK(Games!B826), "",IF('Prediction Log'!$J826='Prediction Log'!$B826, 'Prediction Log'!$F826, 1-'Prediction Log'!$F826))</f>
        <v/>
      </c>
      <c r="L826" s="28" t="str">
        <f>IF(ISBLANK(Games!$B826), "",Games!I826)</f>
        <v/>
      </c>
      <c r="P826" s="48" t="str">
        <f>IF(ISBLANK('Prediction Log'!$N826), "",'Prediction Log'!$O826-'Prediction Log'!$N826)</f>
        <v/>
      </c>
      <c r="Q826" s="55" t="str">
        <f>IF(ISBLANK('Prediction Log'!$N826), "",IF('Prediction Log'!$M826&lt;&gt;'Prediction Log'!$H826, "Y", IF(AND('Prediction Log'!$M826='Prediction Log'!$H826, ABS((-1*'Prediction Log'!$P826))&gt;ABS('Prediction Log'!$D826)), "Y", IF('Prediction Log'!$D826='Prediction Log'!$P826, "PUSH", "N"))))</f>
        <v/>
      </c>
      <c r="R826" s="56" t="str">
        <f>IF(ISBLANK('Prediction Log'!$M826), "",IF('Prediction Log'!$P826&lt;'Prediction Log'!$D826, "Y", IF('Prediction Log'!$P826='Prediction Log'!$D826, "PUSH", "N")))</f>
        <v/>
      </c>
      <c r="S826" s="56" t="str">
        <f>IF(ISBLANK('Prediction Log'!$M826), "",IF('Prediction Log'!$P826&lt;'Prediction Log'!$E826, "Y", IF('Prediction Log'!$P826='Prediction Log'!$E826, "PUSH", "N")))</f>
        <v/>
      </c>
      <c r="T826" s="66" t="str">
        <f>IF(ISBLANK('Prediction Log'!$M826), "",IF('Prediction Log'!$J826='Prediction Log'!$M826, "Y", "N"))</f>
        <v/>
      </c>
      <c r="U826" s="57" t="str">
        <f>IF(ISBLANK('Prediction Log'!$M826),"",IF('Prediction Log'!$M826='Prediction Log'!$H826, "Y", "N"))</f>
        <v/>
      </c>
      <c r="V826" s="52" t="str">
        <f>IF(ISBLANK('Prediction Log'!$M826), "",IF('Prediction Log'!$H826&lt;&gt;'Prediction Log'!$M826, "Y",IF(AND('Prediction Log'!$D826&gt;0, 'Prediction Log'!$P826&gt;'Prediction Log'!$D826), "Y", IF(AND('Prediction Log'!$D826&lt;0, 'Prediction Log'!$P826&lt;'Prediction Log'!$D826), "Y", IF('Prediction Log'!$P826='Prediction Log'!$D826, "PUSH", "N")))))</f>
        <v/>
      </c>
      <c r="W826" s="53" t="str">
        <f>IF(ISBLANK('Prediction Log'!$M826), "",IF(AND('Prediction Log'!$U826="Y", 'Prediction Log'!$V826="Y"), "Y", "N"))</f>
        <v/>
      </c>
      <c r="X826" s="54" t="str">
        <f>IF(ISBLANK('Prediction Log'!$M826),"",IF('Prediction Log'!$M826='Prediction Log'!$I826, "Y", "N"))</f>
        <v/>
      </c>
      <c r="Y826" s="54" t="str">
        <f>IF(ISBLANK('Prediction Log'!$M826), "", IF('Prediction Log'!$Z826="N", "N", "Y"))</f>
        <v/>
      </c>
      <c r="Z826" s="54" t="str">
        <f>IF(ISBLANK('Prediction Log'!$M826), "",IF('Prediction Log'!$I826&lt;&gt;'Prediction Log'!$M826, "Y",IF(AND('Prediction Log'!$E826&gt;0, 'Prediction Log'!$P826&gt;'Prediction Log'!$E826), "Y", IF(AND('Prediction Log'!$E826&lt;0, 'Prediction Log'!$P826&lt;'Prediction Log'!$E826), "Y", IF('Prediction Log'!$P826='Prediction Log'!$E826, "PUSH", "N")))))</f>
        <v/>
      </c>
      <c r="AA826" s="54" t="str">
        <f>IF(ISBLANK('Prediction Log'!$M826), "",IF(AND('Prediction Log'!$X826="Y", 'Prediction Log'!$Z826="Y"), "Y", "N"))</f>
        <v/>
      </c>
      <c r="AB826" s="53" t="str">
        <f>IF(ISBLANK('Prediction Log'!$M826), "",IF('Prediction Log'!$D826&gt;0, 'Prediction Log'!$P826-'Prediction Log'!$D826, IF('Prediction Log'!$D826&lt;0, -'Prediction Log'!$P826+'Prediction Log'!$D826, "NA")))</f>
        <v/>
      </c>
      <c r="AC826" s="53" t="str">
        <f>IF(ISBLANK('Prediction Log'!$M826), "",ABS('Prediction Log'!$AB826))</f>
        <v/>
      </c>
      <c r="AD826" s="54" t="str">
        <f>IF(ISBLANK('Prediction Log'!$M826), "",IF('Prediction Log'!$E826&gt;0, 'Prediction Log'!$P826-'Prediction Log'!$E826, IF('Prediction Log'!$E826&lt;0, -'Prediction Log'!$P826+'Prediction Log'!$E826, "NA")))</f>
        <v/>
      </c>
      <c r="AE826" s="54" t="str">
        <f>IF(ISBLANK('Prediction Log'!$M826), "",ABS('Prediction Log'!$AD826))</f>
        <v/>
      </c>
    </row>
    <row r="827" spans="1:31" x14ac:dyDescent="0.45">
      <c r="A827" t="str">
        <f>IF(ISBLANK(Games!$B827), "",Games!A827)</f>
        <v/>
      </c>
      <c r="B827" t="str">
        <f>IF(ISBLANK(Games!$B827), "",Games!B827)</f>
        <v/>
      </c>
      <c r="C827" t="str">
        <f>IF(ISBLANK(Games!$B827), "",Games!C827)</f>
        <v/>
      </c>
      <c r="D827" t="str">
        <f>IF(ISBLANK(Games!$B827), "",Games!D827)</f>
        <v/>
      </c>
      <c r="E827" t="str">
        <f>IF(ISBLANK(Games!$B827), "",Games!E827)</f>
        <v/>
      </c>
      <c r="F827" s="30">
        <f>'Calc - Win Probability'!N827</f>
        <v>0</v>
      </c>
      <c r="G827" s="28">
        <f>Games!H827</f>
        <v>0</v>
      </c>
      <c r="H827" s="64" t="str">
        <f>IF(ISBLANK(Games!B827), "", IF('Prediction Log'!$D827&lt;0, 'Prediction Log'!$B827, 'Prediction Log'!$C827))</f>
        <v/>
      </c>
      <c r="I827" s="60" t="str">
        <f>IF(ISBLANK(Games!$B827), "",Games!F827)</f>
        <v/>
      </c>
      <c r="J827" s="60" t="str">
        <f>IF('Prediction Log'!$F827&gt;0.5, 'Prediction Log'!$B827, IF('Prediction Log'!$F827&lt;0.5, 'Prediction Log'!$C827, "PICK"))</f>
        <v/>
      </c>
      <c r="K827" s="62" t="str">
        <f>IF(ISBLANK(Games!B827), "",IF('Prediction Log'!$J827='Prediction Log'!$B827, 'Prediction Log'!$F827, 1-'Prediction Log'!$F827))</f>
        <v/>
      </c>
      <c r="L827" s="28" t="str">
        <f>IF(ISBLANK(Games!$B827), "",Games!I827)</f>
        <v/>
      </c>
      <c r="P827" s="48" t="str">
        <f>IF(ISBLANK('Prediction Log'!$N827), "",'Prediction Log'!$O827-'Prediction Log'!$N827)</f>
        <v/>
      </c>
      <c r="Q827" s="55" t="str">
        <f>IF(ISBLANK('Prediction Log'!$N827), "",IF('Prediction Log'!$M827&lt;&gt;'Prediction Log'!$H827, "Y", IF(AND('Prediction Log'!$M827='Prediction Log'!$H827, ABS((-1*'Prediction Log'!$P827))&gt;ABS('Prediction Log'!$D827)), "Y", IF('Prediction Log'!$D827='Prediction Log'!$P827, "PUSH", "N"))))</f>
        <v/>
      </c>
      <c r="R827" s="56" t="str">
        <f>IF(ISBLANK('Prediction Log'!$M827), "",IF('Prediction Log'!$P827&lt;'Prediction Log'!$D827, "Y", IF('Prediction Log'!$P827='Prediction Log'!$D827, "PUSH", "N")))</f>
        <v/>
      </c>
      <c r="S827" s="56" t="str">
        <f>IF(ISBLANK('Prediction Log'!$M827), "",IF('Prediction Log'!$P827&lt;'Prediction Log'!$E827, "Y", IF('Prediction Log'!$P827='Prediction Log'!$E827, "PUSH", "N")))</f>
        <v/>
      </c>
      <c r="T827" s="66" t="str">
        <f>IF(ISBLANK('Prediction Log'!$M827), "",IF('Prediction Log'!$J827='Prediction Log'!$M827, "Y", "N"))</f>
        <v/>
      </c>
      <c r="U827" s="57" t="str">
        <f>IF(ISBLANK('Prediction Log'!$M827),"",IF('Prediction Log'!$M827='Prediction Log'!$H827, "Y", "N"))</f>
        <v/>
      </c>
      <c r="V827" s="52" t="str">
        <f>IF(ISBLANK('Prediction Log'!$M827), "",IF('Prediction Log'!$H827&lt;&gt;'Prediction Log'!$M827, "Y",IF(AND('Prediction Log'!$D827&gt;0, 'Prediction Log'!$P827&gt;'Prediction Log'!$D827), "Y", IF(AND('Prediction Log'!$D827&lt;0, 'Prediction Log'!$P827&lt;'Prediction Log'!$D827), "Y", IF('Prediction Log'!$P827='Prediction Log'!$D827, "PUSH", "N")))))</f>
        <v/>
      </c>
      <c r="W827" s="53" t="str">
        <f>IF(ISBLANK('Prediction Log'!$M827), "",IF(AND('Prediction Log'!$U827="Y", 'Prediction Log'!$V827="Y"), "Y", "N"))</f>
        <v/>
      </c>
      <c r="X827" s="54" t="str">
        <f>IF(ISBLANK('Prediction Log'!$M827),"",IF('Prediction Log'!$M827='Prediction Log'!$I827, "Y", "N"))</f>
        <v/>
      </c>
      <c r="Y827" s="54" t="str">
        <f>IF(ISBLANK('Prediction Log'!$M827), "", IF('Prediction Log'!$Z827="N", "N", "Y"))</f>
        <v/>
      </c>
      <c r="Z827" s="54" t="str">
        <f>IF(ISBLANK('Prediction Log'!$M827), "",IF('Prediction Log'!$I827&lt;&gt;'Prediction Log'!$M827, "Y",IF(AND('Prediction Log'!$E827&gt;0, 'Prediction Log'!$P827&gt;'Prediction Log'!$E827), "Y", IF(AND('Prediction Log'!$E827&lt;0, 'Prediction Log'!$P827&lt;'Prediction Log'!$E827), "Y", IF('Prediction Log'!$P827='Prediction Log'!$E827, "PUSH", "N")))))</f>
        <v/>
      </c>
      <c r="AA827" s="54" t="str">
        <f>IF(ISBLANK('Prediction Log'!$M827), "",IF(AND('Prediction Log'!$X827="Y", 'Prediction Log'!$Z827="Y"), "Y", "N"))</f>
        <v/>
      </c>
      <c r="AB827" s="53" t="str">
        <f>IF(ISBLANK('Prediction Log'!$M827), "",IF('Prediction Log'!$D827&gt;0, 'Prediction Log'!$P827-'Prediction Log'!$D827, IF('Prediction Log'!$D827&lt;0, -'Prediction Log'!$P827+'Prediction Log'!$D827, "NA")))</f>
        <v/>
      </c>
      <c r="AC827" s="53" t="str">
        <f>IF(ISBLANK('Prediction Log'!$M827), "",ABS('Prediction Log'!$AB827))</f>
        <v/>
      </c>
      <c r="AD827" s="54" t="str">
        <f>IF(ISBLANK('Prediction Log'!$M827), "",IF('Prediction Log'!$E827&gt;0, 'Prediction Log'!$P827-'Prediction Log'!$E827, IF('Prediction Log'!$E827&lt;0, -'Prediction Log'!$P827+'Prediction Log'!$E827, "NA")))</f>
        <v/>
      </c>
      <c r="AE827" s="54" t="str">
        <f>IF(ISBLANK('Prediction Log'!$M827), "",ABS('Prediction Log'!$AD827))</f>
        <v/>
      </c>
    </row>
    <row r="828" spans="1:31" x14ac:dyDescent="0.45">
      <c r="A828" t="str">
        <f>IF(ISBLANK(Games!$B828), "",Games!A828)</f>
        <v/>
      </c>
      <c r="B828" t="str">
        <f>IF(ISBLANK(Games!$B828), "",Games!B828)</f>
        <v/>
      </c>
      <c r="C828" t="str">
        <f>IF(ISBLANK(Games!$B828), "",Games!C828)</f>
        <v/>
      </c>
      <c r="D828" t="str">
        <f>IF(ISBLANK(Games!$B828), "",Games!D828)</f>
        <v/>
      </c>
      <c r="E828" t="str">
        <f>IF(ISBLANK(Games!$B828), "",Games!E828)</f>
        <v/>
      </c>
      <c r="F828" s="30">
        <f>'Calc - Win Probability'!N828</f>
        <v>0</v>
      </c>
      <c r="G828" s="28">
        <f>Games!H828</f>
        <v>0</v>
      </c>
      <c r="H828" s="64" t="str">
        <f>IF(ISBLANK(Games!B828), "", IF('Prediction Log'!$D828&lt;0, 'Prediction Log'!$B828, 'Prediction Log'!$C828))</f>
        <v/>
      </c>
      <c r="I828" s="60" t="str">
        <f>IF(ISBLANK(Games!$B828), "",Games!F828)</f>
        <v/>
      </c>
      <c r="J828" s="60" t="str">
        <f>IF('Prediction Log'!$F828&gt;0.5, 'Prediction Log'!$B828, IF('Prediction Log'!$F828&lt;0.5, 'Prediction Log'!$C828, "PICK"))</f>
        <v/>
      </c>
      <c r="K828" s="62" t="str">
        <f>IF(ISBLANK(Games!B828), "",IF('Prediction Log'!$J828='Prediction Log'!$B828, 'Prediction Log'!$F828, 1-'Prediction Log'!$F828))</f>
        <v/>
      </c>
      <c r="L828" s="28" t="str">
        <f>IF(ISBLANK(Games!$B828), "",Games!I828)</f>
        <v/>
      </c>
      <c r="P828" s="48" t="str">
        <f>IF(ISBLANK('Prediction Log'!$N828), "",'Prediction Log'!$O828-'Prediction Log'!$N828)</f>
        <v/>
      </c>
      <c r="Q828" s="55" t="str">
        <f>IF(ISBLANK('Prediction Log'!$N828), "",IF('Prediction Log'!$M828&lt;&gt;'Prediction Log'!$H828, "Y", IF(AND('Prediction Log'!$M828='Prediction Log'!$H828, ABS((-1*'Prediction Log'!$P828))&gt;ABS('Prediction Log'!$D828)), "Y", IF('Prediction Log'!$D828='Prediction Log'!$P828, "PUSH", "N"))))</f>
        <v/>
      </c>
      <c r="R828" s="56" t="str">
        <f>IF(ISBLANK('Prediction Log'!$M828), "",IF('Prediction Log'!$P828&lt;'Prediction Log'!$D828, "Y", IF('Prediction Log'!$P828='Prediction Log'!$D828, "PUSH", "N")))</f>
        <v/>
      </c>
      <c r="S828" s="56" t="str">
        <f>IF(ISBLANK('Prediction Log'!$M828), "",IF('Prediction Log'!$P828&lt;'Prediction Log'!$E828, "Y", IF('Prediction Log'!$P828='Prediction Log'!$E828, "PUSH", "N")))</f>
        <v/>
      </c>
      <c r="T828" s="66" t="str">
        <f>IF(ISBLANK('Prediction Log'!$M828), "",IF('Prediction Log'!$J828='Prediction Log'!$M828, "Y", "N"))</f>
        <v/>
      </c>
      <c r="U828" s="57" t="str">
        <f>IF(ISBLANK('Prediction Log'!$M828),"",IF('Prediction Log'!$M828='Prediction Log'!$H828, "Y", "N"))</f>
        <v/>
      </c>
      <c r="V828" s="52" t="str">
        <f>IF(ISBLANK('Prediction Log'!$M828), "",IF('Prediction Log'!$H828&lt;&gt;'Prediction Log'!$M828, "Y",IF(AND('Prediction Log'!$D828&gt;0, 'Prediction Log'!$P828&gt;'Prediction Log'!$D828), "Y", IF(AND('Prediction Log'!$D828&lt;0, 'Prediction Log'!$P828&lt;'Prediction Log'!$D828), "Y", IF('Prediction Log'!$P828='Prediction Log'!$D828, "PUSH", "N")))))</f>
        <v/>
      </c>
      <c r="W828" s="53" t="str">
        <f>IF(ISBLANK('Prediction Log'!$M828), "",IF(AND('Prediction Log'!$U828="Y", 'Prediction Log'!$V828="Y"), "Y", "N"))</f>
        <v/>
      </c>
      <c r="X828" s="54" t="str">
        <f>IF(ISBLANK('Prediction Log'!$M828),"",IF('Prediction Log'!$M828='Prediction Log'!$I828, "Y", "N"))</f>
        <v/>
      </c>
      <c r="Y828" s="54" t="str">
        <f>IF(ISBLANK('Prediction Log'!$M828), "", IF('Prediction Log'!$Z828="N", "N", "Y"))</f>
        <v/>
      </c>
      <c r="Z828" s="54" t="str">
        <f>IF(ISBLANK('Prediction Log'!$M828), "",IF('Prediction Log'!$I828&lt;&gt;'Prediction Log'!$M828, "Y",IF(AND('Prediction Log'!$E828&gt;0, 'Prediction Log'!$P828&gt;'Prediction Log'!$E828), "Y", IF(AND('Prediction Log'!$E828&lt;0, 'Prediction Log'!$P828&lt;'Prediction Log'!$E828), "Y", IF('Prediction Log'!$P828='Prediction Log'!$E828, "PUSH", "N")))))</f>
        <v/>
      </c>
      <c r="AA828" s="54" t="str">
        <f>IF(ISBLANK('Prediction Log'!$M828), "",IF(AND('Prediction Log'!$X828="Y", 'Prediction Log'!$Z828="Y"), "Y", "N"))</f>
        <v/>
      </c>
      <c r="AB828" s="53" t="str">
        <f>IF(ISBLANK('Prediction Log'!$M828), "",IF('Prediction Log'!$D828&gt;0, 'Prediction Log'!$P828-'Prediction Log'!$D828, IF('Prediction Log'!$D828&lt;0, -'Prediction Log'!$P828+'Prediction Log'!$D828, "NA")))</f>
        <v/>
      </c>
      <c r="AC828" s="53" t="str">
        <f>IF(ISBLANK('Prediction Log'!$M828), "",ABS('Prediction Log'!$AB828))</f>
        <v/>
      </c>
      <c r="AD828" s="54" t="str">
        <f>IF(ISBLANK('Prediction Log'!$M828), "",IF('Prediction Log'!$E828&gt;0, 'Prediction Log'!$P828-'Prediction Log'!$E828, IF('Prediction Log'!$E828&lt;0, -'Prediction Log'!$P828+'Prediction Log'!$E828, "NA")))</f>
        <v/>
      </c>
      <c r="AE828" s="54" t="str">
        <f>IF(ISBLANK('Prediction Log'!$M828), "",ABS('Prediction Log'!$AD828))</f>
        <v/>
      </c>
    </row>
    <row r="829" spans="1:31" x14ac:dyDescent="0.45">
      <c r="A829" t="str">
        <f>IF(ISBLANK(Games!$B829), "",Games!A829)</f>
        <v/>
      </c>
      <c r="B829" t="str">
        <f>IF(ISBLANK(Games!$B829), "",Games!B829)</f>
        <v/>
      </c>
      <c r="C829" t="str">
        <f>IF(ISBLANK(Games!$B829), "",Games!C829)</f>
        <v/>
      </c>
      <c r="D829" t="str">
        <f>IF(ISBLANK(Games!$B829), "",Games!D829)</f>
        <v/>
      </c>
      <c r="E829" t="str">
        <f>IF(ISBLANK(Games!$B829), "",Games!E829)</f>
        <v/>
      </c>
      <c r="F829" s="30">
        <f>'Calc - Win Probability'!N829</f>
        <v>0</v>
      </c>
      <c r="G829" s="28">
        <f>Games!H829</f>
        <v>0</v>
      </c>
      <c r="H829" s="64" t="str">
        <f>IF(ISBLANK(Games!B829), "", IF('Prediction Log'!$D829&lt;0, 'Prediction Log'!$B829, 'Prediction Log'!$C829))</f>
        <v/>
      </c>
      <c r="I829" s="60" t="str">
        <f>IF(ISBLANK(Games!$B829), "",Games!F829)</f>
        <v/>
      </c>
      <c r="J829" s="60" t="str">
        <f>IF('Prediction Log'!$F829&gt;0.5, 'Prediction Log'!$B829, IF('Prediction Log'!$F829&lt;0.5, 'Prediction Log'!$C829, "PICK"))</f>
        <v/>
      </c>
      <c r="K829" s="62" t="str">
        <f>IF(ISBLANK(Games!B829), "",IF('Prediction Log'!$J829='Prediction Log'!$B829, 'Prediction Log'!$F829, 1-'Prediction Log'!$F829))</f>
        <v/>
      </c>
      <c r="L829" s="28" t="str">
        <f>IF(ISBLANK(Games!$B829), "",Games!I829)</f>
        <v/>
      </c>
      <c r="P829" s="48" t="str">
        <f>IF(ISBLANK('Prediction Log'!$N829), "",'Prediction Log'!$O829-'Prediction Log'!$N829)</f>
        <v/>
      </c>
      <c r="Q829" s="55" t="str">
        <f>IF(ISBLANK('Prediction Log'!$N829), "",IF('Prediction Log'!$M829&lt;&gt;'Prediction Log'!$H829, "Y", IF(AND('Prediction Log'!$M829='Prediction Log'!$H829, ABS((-1*'Prediction Log'!$P829))&gt;ABS('Prediction Log'!$D829)), "Y", IF('Prediction Log'!$D829='Prediction Log'!$P829, "PUSH", "N"))))</f>
        <v/>
      </c>
      <c r="R829" s="56" t="str">
        <f>IF(ISBLANK('Prediction Log'!$M829), "",IF('Prediction Log'!$P829&lt;'Prediction Log'!$D829, "Y", IF('Prediction Log'!$P829='Prediction Log'!$D829, "PUSH", "N")))</f>
        <v/>
      </c>
      <c r="S829" s="56" t="str">
        <f>IF(ISBLANK('Prediction Log'!$M829), "",IF('Prediction Log'!$P829&lt;'Prediction Log'!$E829, "Y", IF('Prediction Log'!$P829='Prediction Log'!$E829, "PUSH", "N")))</f>
        <v/>
      </c>
      <c r="T829" s="66" t="str">
        <f>IF(ISBLANK('Prediction Log'!$M829), "",IF('Prediction Log'!$J829='Prediction Log'!$M829, "Y", "N"))</f>
        <v/>
      </c>
      <c r="U829" s="57" t="str">
        <f>IF(ISBLANK('Prediction Log'!$M829),"",IF('Prediction Log'!$M829='Prediction Log'!$H829, "Y", "N"))</f>
        <v/>
      </c>
      <c r="V829" s="52" t="str">
        <f>IF(ISBLANK('Prediction Log'!$M829), "",IF('Prediction Log'!$H829&lt;&gt;'Prediction Log'!$M829, "Y",IF(AND('Prediction Log'!$D829&gt;0, 'Prediction Log'!$P829&gt;'Prediction Log'!$D829), "Y", IF(AND('Prediction Log'!$D829&lt;0, 'Prediction Log'!$P829&lt;'Prediction Log'!$D829), "Y", IF('Prediction Log'!$P829='Prediction Log'!$D829, "PUSH", "N")))))</f>
        <v/>
      </c>
      <c r="W829" s="53" t="str">
        <f>IF(ISBLANK('Prediction Log'!$M829), "",IF(AND('Prediction Log'!$U829="Y", 'Prediction Log'!$V829="Y"), "Y", "N"))</f>
        <v/>
      </c>
      <c r="X829" s="54" t="str">
        <f>IF(ISBLANK('Prediction Log'!$M829),"",IF('Prediction Log'!$M829='Prediction Log'!$I829, "Y", "N"))</f>
        <v/>
      </c>
      <c r="Y829" s="54" t="str">
        <f>IF(ISBLANK('Prediction Log'!$M829), "", IF('Prediction Log'!$Z829="N", "N", "Y"))</f>
        <v/>
      </c>
      <c r="Z829" s="54" t="str">
        <f>IF(ISBLANK('Prediction Log'!$M829), "",IF('Prediction Log'!$I829&lt;&gt;'Prediction Log'!$M829, "Y",IF(AND('Prediction Log'!$E829&gt;0, 'Prediction Log'!$P829&gt;'Prediction Log'!$E829), "Y", IF(AND('Prediction Log'!$E829&lt;0, 'Prediction Log'!$P829&lt;'Prediction Log'!$E829), "Y", IF('Prediction Log'!$P829='Prediction Log'!$E829, "PUSH", "N")))))</f>
        <v/>
      </c>
      <c r="AA829" s="54" t="str">
        <f>IF(ISBLANK('Prediction Log'!$M829), "",IF(AND('Prediction Log'!$X829="Y", 'Prediction Log'!$Z829="Y"), "Y", "N"))</f>
        <v/>
      </c>
      <c r="AB829" s="53" t="str">
        <f>IF(ISBLANK('Prediction Log'!$M829), "",IF('Prediction Log'!$D829&gt;0, 'Prediction Log'!$P829-'Prediction Log'!$D829, IF('Prediction Log'!$D829&lt;0, -'Prediction Log'!$P829+'Prediction Log'!$D829, "NA")))</f>
        <v/>
      </c>
      <c r="AC829" s="53" t="str">
        <f>IF(ISBLANK('Prediction Log'!$M829), "",ABS('Prediction Log'!$AB829))</f>
        <v/>
      </c>
      <c r="AD829" s="54" t="str">
        <f>IF(ISBLANK('Prediction Log'!$M829), "",IF('Prediction Log'!$E829&gt;0, 'Prediction Log'!$P829-'Prediction Log'!$E829, IF('Prediction Log'!$E829&lt;0, -'Prediction Log'!$P829+'Prediction Log'!$E829, "NA")))</f>
        <v/>
      </c>
      <c r="AE829" s="54" t="str">
        <f>IF(ISBLANK('Prediction Log'!$M829), "",ABS('Prediction Log'!$AD829))</f>
        <v/>
      </c>
    </row>
    <row r="830" spans="1:31" x14ac:dyDescent="0.45">
      <c r="A830" t="str">
        <f>IF(ISBLANK(Games!$B830), "",Games!A830)</f>
        <v/>
      </c>
      <c r="B830" t="str">
        <f>IF(ISBLANK(Games!$B830), "",Games!B830)</f>
        <v/>
      </c>
      <c r="C830" t="str">
        <f>IF(ISBLANK(Games!$B830), "",Games!C830)</f>
        <v/>
      </c>
      <c r="D830" t="str">
        <f>IF(ISBLANK(Games!$B830), "",Games!D830)</f>
        <v/>
      </c>
      <c r="E830" t="str">
        <f>IF(ISBLANK(Games!$B830), "",Games!E830)</f>
        <v/>
      </c>
      <c r="F830" s="30">
        <f>'Calc - Win Probability'!N830</f>
        <v>0</v>
      </c>
      <c r="G830" s="28">
        <f>Games!H830</f>
        <v>0</v>
      </c>
      <c r="H830" s="64" t="str">
        <f>IF(ISBLANK(Games!B830), "", IF('Prediction Log'!$D830&lt;0, 'Prediction Log'!$B830, 'Prediction Log'!$C830))</f>
        <v/>
      </c>
      <c r="I830" s="60" t="str">
        <f>IF(ISBLANK(Games!$B830), "",Games!F830)</f>
        <v/>
      </c>
      <c r="J830" s="60" t="str">
        <f>IF('Prediction Log'!$F830&gt;0.5, 'Prediction Log'!$B830, IF('Prediction Log'!$F830&lt;0.5, 'Prediction Log'!$C830, "PICK"))</f>
        <v/>
      </c>
      <c r="K830" s="62" t="str">
        <f>IF(ISBLANK(Games!B830), "",IF('Prediction Log'!$J830='Prediction Log'!$B830, 'Prediction Log'!$F830, 1-'Prediction Log'!$F830))</f>
        <v/>
      </c>
      <c r="L830" s="28" t="str">
        <f>IF(ISBLANK(Games!$B830), "",Games!I830)</f>
        <v/>
      </c>
      <c r="P830" s="48" t="str">
        <f>IF(ISBLANK('Prediction Log'!$N830), "",'Prediction Log'!$O830-'Prediction Log'!$N830)</f>
        <v/>
      </c>
      <c r="Q830" s="55" t="str">
        <f>IF(ISBLANK('Prediction Log'!$N830), "",IF('Prediction Log'!$M830&lt;&gt;'Prediction Log'!$H830, "Y", IF(AND('Prediction Log'!$M830='Prediction Log'!$H830, ABS((-1*'Prediction Log'!$P830))&gt;ABS('Prediction Log'!$D830)), "Y", IF('Prediction Log'!$D830='Prediction Log'!$P830, "PUSH", "N"))))</f>
        <v/>
      </c>
      <c r="R830" s="56" t="str">
        <f>IF(ISBLANK('Prediction Log'!$M830), "",IF('Prediction Log'!$P830&lt;'Prediction Log'!$D830, "Y", IF('Prediction Log'!$P830='Prediction Log'!$D830, "PUSH", "N")))</f>
        <v/>
      </c>
      <c r="S830" s="56" t="str">
        <f>IF(ISBLANK('Prediction Log'!$M830), "",IF('Prediction Log'!$P830&lt;'Prediction Log'!$E830, "Y", IF('Prediction Log'!$P830='Prediction Log'!$E830, "PUSH", "N")))</f>
        <v/>
      </c>
      <c r="T830" s="66" t="str">
        <f>IF(ISBLANK('Prediction Log'!$M830), "",IF('Prediction Log'!$J830='Prediction Log'!$M830, "Y", "N"))</f>
        <v/>
      </c>
      <c r="U830" s="57" t="str">
        <f>IF(ISBLANK('Prediction Log'!$M830),"",IF('Prediction Log'!$M830='Prediction Log'!$H830, "Y", "N"))</f>
        <v/>
      </c>
      <c r="V830" s="52" t="str">
        <f>IF(ISBLANK('Prediction Log'!$M830), "",IF('Prediction Log'!$H830&lt;&gt;'Prediction Log'!$M830, "Y",IF(AND('Prediction Log'!$D830&gt;0, 'Prediction Log'!$P830&gt;'Prediction Log'!$D830), "Y", IF(AND('Prediction Log'!$D830&lt;0, 'Prediction Log'!$P830&lt;'Prediction Log'!$D830), "Y", IF('Prediction Log'!$P830='Prediction Log'!$D830, "PUSH", "N")))))</f>
        <v/>
      </c>
      <c r="W830" s="53" t="str">
        <f>IF(ISBLANK('Prediction Log'!$M830), "",IF(AND('Prediction Log'!$U830="Y", 'Prediction Log'!$V830="Y"), "Y", "N"))</f>
        <v/>
      </c>
      <c r="X830" s="54" t="str">
        <f>IF(ISBLANK('Prediction Log'!$M830),"",IF('Prediction Log'!$M830='Prediction Log'!$I830, "Y", "N"))</f>
        <v/>
      </c>
      <c r="Y830" s="54" t="str">
        <f>IF(ISBLANK('Prediction Log'!$M830), "", IF('Prediction Log'!$Z830="N", "N", "Y"))</f>
        <v/>
      </c>
      <c r="Z830" s="54" t="str">
        <f>IF(ISBLANK('Prediction Log'!$M830), "",IF('Prediction Log'!$I830&lt;&gt;'Prediction Log'!$M830, "Y",IF(AND('Prediction Log'!$E830&gt;0, 'Prediction Log'!$P830&gt;'Prediction Log'!$E830), "Y", IF(AND('Prediction Log'!$E830&lt;0, 'Prediction Log'!$P830&lt;'Prediction Log'!$E830), "Y", IF('Prediction Log'!$P830='Prediction Log'!$E830, "PUSH", "N")))))</f>
        <v/>
      </c>
      <c r="AA830" s="54" t="str">
        <f>IF(ISBLANK('Prediction Log'!$M830), "",IF(AND('Prediction Log'!$X830="Y", 'Prediction Log'!$Z830="Y"), "Y", "N"))</f>
        <v/>
      </c>
      <c r="AB830" s="53" t="str">
        <f>IF(ISBLANK('Prediction Log'!$M830), "",IF('Prediction Log'!$D830&gt;0, 'Prediction Log'!$P830-'Prediction Log'!$D830, IF('Prediction Log'!$D830&lt;0, -'Prediction Log'!$P830+'Prediction Log'!$D830, "NA")))</f>
        <v/>
      </c>
      <c r="AC830" s="53" t="str">
        <f>IF(ISBLANK('Prediction Log'!$M830), "",ABS('Prediction Log'!$AB830))</f>
        <v/>
      </c>
      <c r="AD830" s="54" t="str">
        <f>IF(ISBLANK('Prediction Log'!$M830), "",IF('Prediction Log'!$E830&gt;0, 'Prediction Log'!$P830-'Prediction Log'!$E830, IF('Prediction Log'!$E830&lt;0, -'Prediction Log'!$P830+'Prediction Log'!$E830, "NA")))</f>
        <v/>
      </c>
      <c r="AE830" s="54" t="str">
        <f>IF(ISBLANK('Prediction Log'!$M830), "",ABS('Prediction Log'!$AD830))</f>
        <v/>
      </c>
    </row>
    <row r="831" spans="1:31" x14ac:dyDescent="0.45">
      <c r="A831" t="str">
        <f>IF(ISBLANK(Games!$B831), "",Games!A831)</f>
        <v/>
      </c>
      <c r="B831" t="str">
        <f>IF(ISBLANK(Games!$B831), "",Games!B831)</f>
        <v/>
      </c>
      <c r="C831" t="str">
        <f>IF(ISBLANK(Games!$B831), "",Games!C831)</f>
        <v/>
      </c>
      <c r="D831" t="str">
        <f>IF(ISBLANK(Games!$B831), "",Games!D831)</f>
        <v/>
      </c>
      <c r="E831" t="str">
        <f>IF(ISBLANK(Games!$B831), "",Games!E831)</f>
        <v/>
      </c>
      <c r="F831" s="30">
        <f>'Calc - Win Probability'!N831</f>
        <v>0</v>
      </c>
      <c r="G831" s="28">
        <f>Games!H831</f>
        <v>0</v>
      </c>
      <c r="H831" s="64" t="str">
        <f>IF(ISBLANK(Games!B831), "", IF('Prediction Log'!$D831&lt;0, 'Prediction Log'!$B831, 'Prediction Log'!$C831))</f>
        <v/>
      </c>
      <c r="I831" s="60" t="str">
        <f>IF(ISBLANK(Games!$B831), "",Games!F831)</f>
        <v/>
      </c>
      <c r="J831" s="60" t="str">
        <f>IF('Prediction Log'!$F831&gt;0.5, 'Prediction Log'!$B831, IF('Prediction Log'!$F831&lt;0.5, 'Prediction Log'!$C831, "PICK"))</f>
        <v/>
      </c>
      <c r="K831" s="62" t="str">
        <f>IF(ISBLANK(Games!B831), "",IF('Prediction Log'!$J831='Prediction Log'!$B831, 'Prediction Log'!$F831, 1-'Prediction Log'!$F831))</f>
        <v/>
      </c>
      <c r="L831" s="28" t="str">
        <f>IF(ISBLANK(Games!$B831), "",Games!I831)</f>
        <v/>
      </c>
      <c r="P831" s="48" t="str">
        <f>IF(ISBLANK('Prediction Log'!$N831), "",'Prediction Log'!$O831-'Prediction Log'!$N831)</f>
        <v/>
      </c>
      <c r="Q831" s="55" t="str">
        <f>IF(ISBLANK('Prediction Log'!$N831), "",IF('Prediction Log'!$M831&lt;&gt;'Prediction Log'!$H831, "Y", IF(AND('Prediction Log'!$M831='Prediction Log'!$H831, ABS((-1*'Prediction Log'!$P831))&gt;ABS('Prediction Log'!$D831)), "Y", IF('Prediction Log'!$D831='Prediction Log'!$P831, "PUSH", "N"))))</f>
        <v/>
      </c>
      <c r="R831" s="56" t="str">
        <f>IF(ISBLANK('Prediction Log'!$M831), "",IF('Prediction Log'!$P831&lt;'Prediction Log'!$D831, "Y", IF('Prediction Log'!$P831='Prediction Log'!$D831, "PUSH", "N")))</f>
        <v/>
      </c>
      <c r="S831" s="56" t="str">
        <f>IF(ISBLANK('Prediction Log'!$M831), "",IF('Prediction Log'!$P831&lt;'Prediction Log'!$E831, "Y", IF('Prediction Log'!$P831='Prediction Log'!$E831, "PUSH", "N")))</f>
        <v/>
      </c>
      <c r="T831" s="66" t="str">
        <f>IF(ISBLANK('Prediction Log'!$M831), "",IF('Prediction Log'!$J831='Prediction Log'!$M831, "Y", "N"))</f>
        <v/>
      </c>
      <c r="U831" s="57" t="str">
        <f>IF(ISBLANK('Prediction Log'!$M831),"",IF('Prediction Log'!$M831='Prediction Log'!$H831, "Y", "N"))</f>
        <v/>
      </c>
      <c r="V831" s="52" t="str">
        <f>IF(ISBLANK('Prediction Log'!$M831), "",IF('Prediction Log'!$H831&lt;&gt;'Prediction Log'!$M831, "Y",IF(AND('Prediction Log'!$D831&gt;0, 'Prediction Log'!$P831&gt;'Prediction Log'!$D831), "Y", IF(AND('Prediction Log'!$D831&lt;0, 'Prediction Log'!$P831&lt;'Prediction Log'!$D831), "Y", IF('Prediction Log'!$P831='Prediction Log'!$D831, "PUSH", "N")))))</f>
        <v/>
      </c>
      <c r="W831" s="53" t="str">
        <f>IF(ISBLANK('Prediction Log'!$M831), "",IF(AND('Prediction Log'!$U831="Y", 'Prediction Log'!$V831="Y"), "Y", "N"))</f>
        <v/>
      </c>
      <c r="X831" s="54" t="str">
        <f>IF(ISBLANK('Prediction Log'!$M831),"",IF('Prediction Log'!$M831='Prediction Log'!$I831, "Y", "N"))</f>
        <v/>
      </c>
      <c r="Y831" s="54" t="str">
        <f>IF(ISBLANK('Prediction Log'!$M831), "", IF('Prediction Log'!$Z831="N", "N", "Y"))</f>
        <v/>
      </c>
      <c r="Z831" s="54" t="str">
        <f>IF(ISBLANK('Prediction Log'!$M831), "",IF('Prediction Log'!$I831&lt;&gt;'Prediction Log'!$M831, "Y",IF(AND('Prediction Log'!$E831&gt;0, 'Prediction Log'!$P831&gt;'Prediction Log'!$E831), "Y", IF(AND('Prediction Log'!$E831&lt;0, 'Prediction Log'!$P831&lt;'Prediction Log'!$E831), "Y", IF('Prediction Log'!$P831='Prediction Log'!$E831, "PUSH", "N")))))</f>
        <v/>
      </c>
      <c r="AA831" s="54" t="str">
        <f>IF(ISBLANK('Prediction Log'!$M831), "",IF(AND('Prediction Log'!$X831="Y", 'Prediction Log'!$Z831="Y"), "Y", "N"))</f>
        <v/>
      </c>
      <c r="AB831" s="53" t="str">
        <f>IF(ISBLANK('Prediction Log'!$M831), "",IF('Prediction Log'!$D831&gt;0, 'Prediction Log'!$P831-'Prediction Log'!$D831, IF('Prediction Log'!$D831&lt;0, -'Prediction Log'!$P831+'Prediction Log'!$D831, "NA")))</f>
        <v/>
      </c>
      <c r="AC831" s="53" t="str">
        <f>IF(ISBLANK('Prediction Log'!$M831), "",ABS('Prediction Log'!$AB831))</f>
        <v/>
      </c>
      <c r="AD831" s="54" t="str">
        <f>IF(ISBLANK('Prediction Log'!$M831), "",IF('Prediction Log'!$E831&gt;0, 'Prediction Log'!$P831-'Prediction Log'!$E831, IF('Prediction Log'!$E831&lt;0, -'Prediction Log'!$P831+'Prediction Log'!$E831, "NA")))</f>
        <v/>
      </c>
      <c r="AE831" s="54" t="str">
        <f>IF(ISBLANK('Prediction Log'!$M831), "",ABS('Prediction Log'!$AD831))</f>
        <v/>
      </c>
    </row>
    <row r="832" spans="1:31" x14ac:dyDescent="0.45">
      <c r="B832" s="28" t="str">
        <f>IF(ISBLANK(Games!$B832), "",Games!B832)</f>
        <v/>
      </c>
      <c r="C832" s="28" t="str">
        <f>IF(ISBLANK(Games!$B832), "",Games!C832)</f>
        <v/>
      </c>
      <c r="D832" s="29" t="str">
        <f>IF(ISBLANK(Games!$B832), "",Games!D832)</f>
        <v/>
      </c>
      <c r="E832" s="29" t="str">
        <f>IF(ISBLANK(Games!$B832), "",Games!E832)</f>
        <v/>
      </c>
      <c r="F832" s="30">
        <f>'Calc - Win Probability'!N832</f>
        <v>0</v>
      </c>
      <c r="G832" s="28">
        <f>Games!H832</f>
        <v>0</v>
      </c>
      <c r="H832" s="28" t="str">
        <f>IF(ISBLANK(Games!B832), "", IF('Prediction Log'!$D832&lt;0, 'Prediction Log'!$B832, 'Prediction Log'!$C832))</f>
        <v/>
      </c>
      <c r="I832" s="28" t="str">
        <f>IF(ISBLANK(Games!$B832), "",Games!F832)</f>
        <v/>
      </c>
      <c r="J832" s="31" t="str">
        <f>IF('Prediction Log'!$F832&gt;0.5, 'Prediction Log'!$B832, IF('Prediction Log'!$F832&lt;0.5, 'Prediction Log'!$C832, "PICK"))</f>
        <v/>
      </c>
      <c r="K832" s="32" t="str">
        <f>IF(ISBLANK(Games!B832), "",IF('Prediction Log'!$J832='Prediction Log'!$B832, 'Prediction Log'!$F832, 1-'Prediction Log'!$F832))</f>
        <v/>
      </c>
      <c r="L832" s="28" t="str">
        <f>IF(ISBLANK(Games!$B832), "",Games!I832)</f>
        <v/>
      </c>
    </row>
  </sheetData>
  <mergeCells count="14">
    <mergeCell ref="AI7:AK7"/>
    <mergeCell ref="AL7:AN7"/>
    <mergeCell ref="AS1:AU1"/>
    <mergeCell ref="AK4:AL4"/>
    <mergeCell ref="AK5:AL5"/>
    <mergeCell ref="AP4:AQ4"/>
    <mergeCell ref="AP5:AQ5"/>
    <mergeCell ref="AI1:AK1"/>
    <mergeCell ref="AL1:AN1"/>
    <mergeCell ref="AP1:AR1"/>
    <mergeCell ref="AI4:AJ4"/>
    <mergeCell ref="AI5:AJ5"/>
    <mergeCell ref="AR4:AS4"/>
    <mergeCell ref="AR5:AS5"/>
  </mergeCells>
  <pageMargins left="0.7" right="0.7" top="0.75" bottom="0.75" header="0.3" footer="0.3"/>
  <pageSetup paperSize="9" orientation="portrait" horizontalDpi="300" verticalDpi="300"/>
  <drawing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873"/>
  <sheetViews>
    <sheetView zoomScale="60" zoomScaleNormal="60" workbookViewId="0">
      <selection activeCell="F12" sqref="F12"/>
    </sheetView>
  </sheetViews>
  <sheetFormatPr defaultColWidth="10.6640625" defaultRowHeight="14.25" x14ac:dyDescent="0.45"/>
  <cols>
    <col min="1" max="4" width="13.86328125" customWidth="1"/>
    <col min="5" max="5" width="18.1328125" customWidth="1"/>
    <col min="6" max="8" width="14.265625" customWidth="1"/>
    <col min="9" max="10" width="13.86328125" customWidth="1"/>
    <col min="11" max="12" width="18.265625" customWidth="1"/>
    <col min="13" max="13" width="18.265625" hidden="1" customWidth="1"/>
    <col min="14" max="14" width="16.1328125" customWidth="1"/>
    <col min="15" max="15" width="15.46484375" customWidth="1"/>
    <col min="16" max="16" width="16.33203125" hidden="1" customWidth="1"/>
    <col min="17" max="17" width="15.73046875" customWidth="1"/>
    <col min="18" max="18" width="14.796875" customWidth="1"/>
    <col min="19" max="19" width="16.73046875" hidden="1" customWidth="1"/>
    <col min="20" max="20" width="16.06640625" customWidth="1"/>
    <col min="21" max="23" width="17.33203125" customWidth="1"/>
    <col min="24" max="25" width="17.33203125" hidden="1" customWidth="1"/>
    <col min="26" max="26" width="12.6640625" customWidth="1"/>
    <col min="27" max="29" width="15.53125" customWidth="1"/>
    <col min="30" max="31" width="15.53125" hidden="1" customWidth="1"/>
    <col min="32" max="32" width="15.53125" customWidth="1"/>
    <col min="37" max="37" width="17.73046875" customWidth="1"/>
  </cols>
  <sheetData>
    <row r="1" spans="1:37" x14ac:dyDescent="0.45">
      <c r="A1" s="14" t="s">
        <v>0</v>
      </c>
      <c r="B1" s="14" t="s">
        <v>1</v>
      </c>
      <c r="C1" s="14" t="s">
        <v>2</v>
      </c>
      <c r="D1" s="14" t="s">
        <v>3</v>
      </c>
      <c r="E1" s="14" t="s">
        <v>5</v>
      </c>
      <c r="F1" s="14" t="s">
        <v>6</v>
      </c>
      <c r="G1" s="14" t="s">
        <v>689</v>
      </c>
      <c r="H1" s="14" t="s">
        <v>685</v>
      </c>
      <c r="I1" s="14" t="s">
        <v>123</v>
      </c>
      <c r="J1" s="14" t="s">
        <v>155</v>
      </c>
      <c r="K1" s="14" t="s">
        <v>119</v>
      </c>
      <c r="L1" s="14" t="s">
        <v>147</v>
      </c>
      <c r="M1" s="14" t="s">
        <v>122</v>
      </c>
      <c r="N1" s="15" t="s">
        <v>124</v>
      </c>
      <c r="O1" s="15" t="s">
        <v>125</v>
      </c>
      <c r="P1" s="15" t="s">
        <v>126</v>
      </c>
      <c r="Q1" s="15" t="s">
        <v>127</v>
      </c>
      <c r="R1" s="15" t="s">
        <v>128</v>
      </c>
      <c r="S1" s="15" t="s">
        <v>129</v>
      </c>
      <c r="T1" s="16" t="s">
        <v>130</v>
      </c>
      <c r="U1" s="16" t="s">
        <v>131</v>
      </c>
      <c r="V1" s="16" t="s">
        <v>132</v>
      </c>
      <c r="W1" s="16" t="s">
        <v>133</v>
      </c>
      <c r="X1" s="16" t="s">
        <v>134</v>
      </c>
      <c r="Y1" s="16" t="s">
        <v>135</v>
      </c>
      <c r="Z1" s="17" t="s">
        <v>136</v>
      </c>
      <c r="AA1" s="18" t="s">
        <v>137</v>
      </c>
      <c r="AB1" s="17" t="s">
        <v>138</v>
      </c>
      <c r="AC1" s="17" t="s">
        <v>139</v>
      </c>
      <c r="AD1" s="17" t="s">
        <v>140</v>
      </c>
      <c r="AE1" s="17" t="s">
        <v>141</v>
      </c>
      <c r="AF1" s="20" t="s">
        <v>142</v>
      </c>
      <c r="AH1" s="77" t="s">
        <v>143</v>
      </c>
      <c r="AI1" s="77"/>
      <c r="AJ1" s="77"/>
      <c r="AK1" s="77"/>
    </row>
    <row r="2" spans="1:37" x14ac:dyDescent="0.45">
      <c r="A2" s="22">
        <f>IF('Prediction Log'!A2=0, "",'Prediction Log'!A2)</f>
        <v>45219</v>
      </c>
      <c r="B2" s="10" t="str">
        <f>IF('Prediction Log'!B2=0, "",'Prediction Log'!B2)</f>
        <v>Temple</v>
      </c>
      <c r="C2" s="10" t="str">
        <f>IF('Prediction Log'!C2=0, "",'Prediction Log'!C2)</f>
        <v>SMU</v>
      </c>
      <c r="D2" s="10">
        <f>IF('Prediction Log'!D2=0, "",'Prediction Log'!D2)</f>
        <v>24</v>
      </c>
      <c r="E2" s="10">
        <f>IF('Prediction Log'!E2=0, "",'Prediction Log'!E2)</f>
        <v>45.3</v>
      </c>
      <c r="F2" s="10" t="s">
        <v>97</v>
      </c>
      <c r="G2" s="26" t="s">
        <v>97</v>
      </c>
      <c r="H2" s="27">
        <v>0.99983500000000003</v>
      </c>
      <c r="I2" s="10"/>
      <c r="J2" s="10" t="s">
        <v>704</v>
      </c>
      <c r="K2" s="9" t="s">
        <v>704</v>
      </c>
      <c r="L2" s="9" t="s">
        <v>704</v>
      </c>
      <c r="M2" s="9"/>
      <c r="N2" s="12"/>
      <c r="O2" s="12"/>
      <c r="P2" s="12"/>
      <c r="Q2" s="12"/>
      <c r="R2" s="12"/>
      <c r="S2" s="12"/>
      <c r="T2" s="13">
        <f>N2+IF(Q2&lt;0, (N2/(Q2/-100)), N2*(Q2/100))</f>
        <v>0</v>
      </c>
      <c r="U2" s="13">
        <f>T2-N2</f>
        <v>0</v>
      </c>
      <c r="V2" s="13">
        <f t="shared" ref="V2" si="0">O2+IF(R2&lt;0, (O2/(R2/-100)), O2*(R2/100))</f>
        <v>0</v>
      </c>
      <c r="W2" s="13">
        <f>V2-O2</f>
        <v>0</v>
      </c>
      <c r="X2" s="13">
        <f t="shared" ref="X2" si="1">P2+IF(S2&lt;0, (P2/(S2/-100)), P2*(S2/100))</f>
        <v>0</v>
      </c>
      <c r="Y2" s="13">
        <f t="shared" ref="Y2" si="2">S2-P2</f>
        <v>0</v>
      </c>
      <c r="Z2" s="7"/>
      <c r="AA2" s="9" t="str">
        <f t="shared" ref="AA2" si="3">IF(Z2="W", U2, IF(Z2="L",-N2, ""))</f>
        <v/>
      </c>
      <c r="AB2" s="7"/>
      <c r="AC2" s="9" t="str">
        <f t="shared" ref="AC2" si="4">IF(AB2="W", W2, IF(AB2="L",-P2, ""))</f>
        <v/>
      </c>
      <c r="AD2" s="7"/>
      <c r="AE2" s="9" t="str">
        <f t="shared" ref="AE2" si="5">IF(AD2="W", Y2, IF(AD2="L",-R2, ""))</f>
        <v/>
      </c>
      <c r="AF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  <c r="AH2" s="8" t="s">
        <v>7</v>
      </c>
      <c r="AI2" s="8" t="s">
        <v>8</v>
      </c>
      <c r="AJ2" s="1" t="s">
        <v>9</v>
      </c>
      <c r="AK2" s="1" t="s">
        <v>10</v>
      </c>
    </row>
    <row r="3" spans="1:37" x14ac:dyDescent="0.45">
      <c r="A3" s="22">
        <f>IF('Prediction Log'!A3=0, "",'Prediction Log'!A3)</f>
        <v>45220</v>
      </c>
      <c r="B3" s="10" t="str">
        <f>IF('Prediction Log'!B3=0, "",'Prediction Log'!B3)</f>
        <v>Ohio State</v>
      </c>
      <c r="C3" s="10" t="str">
        <f>IF('Prediction Log'!C3=0, "",'Prediction Log'!C3)</f>
        <v>Penn State</v>
      </c>
      <c r="D3" s="10">
        <f>IF('Prediction Log'!D3=0, "",'Prediction Log'!D3)</f>
        <v>-5.5</v>
      </c>
      <c r="E3" s="10">
        <f>IF('Prediction Log'!E3=0, "",'Prediction Log'!E3)</f>
        <v>-8.1999999999999993</v>
      </c>
      <c r="F3" s="10" t="s">
        <v>90</v>
      </c>
      <c r="G3" s="26" t="s">
        <v>90</v>
      </c>
      <c r="H3" s="27">
        <v>0.95965199999999995</v>
      </c>
      <c r="I3" s="10" t="s">
        <v>704</v>
      </c>
      <c r="J3" s="10" t="s">
        <v>704</v>
      </c>
      <c r="K3" s="9" t="s">
        <v>704</v>
      </c>
      <c r="L3" s="9" t="s">
        <v>704</v>
      </c>
      <c r="M3" s="9"/>
      <c r="N3" s="12"/>
      <c r="O3" s="12"/>
      <c r="P3" s="12"/>
      <c r="Q3" s="12"/>
      <c r="R3" s="12"/>
      <c r="S3" s="12"/>
      <c r="T3" s="13">
        <f t="shared" ref="T3:T66" si="6">N3+IF(Q3&lt;0, (N3/(Q3/-100)), N3*(Q3/100))</f>
        <v>0</v>
      </c>
      <c r="U3" s="13">
        <f t="shared" ref="U3:U66" si="7">T3-N3</f>
        <v>0</v>
      </c>
      <c r="V3" s="13">
        <f t="shared" ref="V3:V66" si="8">O3+IF(R3&lt;0, (O3/(R3/-100)), O3*(R3/100))</f>
        <v>0</v>
      </c>
      <c r="W3" s="13">
        <f t="shared" ref="W3:W66" si="9">V3-O3</f>
        <v>0</v>
      </c>
      <c r="X3" s="13">
        <f t="shared" ref="X3:X66" si="10">P3+IF(S3&lt;0, (P3/(S3/-100)), P3*(S3/100))</f>
        <v>0</v>
      </c>
      <c r="Y3" s="13">
        <f t="shared" ref="Y3:Y66" si="11">S3-P3</f>
        <v>0</v>
      </c>
      <c r="Z3" s="7"/>
      <c r="AA3" s="9" t="str">
        <f t="shared" ref="AA3:AA66" si="12">IF(Z3="W", U3, IF(Z3="L",-N3, ""))</f>
        <v/>
      </c>
      <c r="AB3" s="7"/>
      <c r="AC3" s="9" t="str">
        <f t="shared" ref="AC3:AC66" si="13">IF(AB3="W", W3, IF(AB3="L",-P3, ""))</f>
        <v/>
      </c>
      <c r="AD3" s="7"/>
      <c r="AE3" s="9" t="str">
        <f t="shared" ref="AE3:AE66" si="14">IF(AD3="W", Y3, IF(AD3="L",-R3, ""))</f>
        <v/>
      </c>
      <c r="AF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  <c r="AH3" s="1">
        <f>COUNTIF($Z$2:$Z$1048576, "W")</f>
        <v>0</v>
      </c>
      <c r="AI3" s="1">
        <f>COUNTIF($Z$2:$Z$1048576, "L")</f>
        <v>0</v>
      </c>
      <c r="AJ3" s="1" t="e">
        <f>AH3/SUM(AH3:AI3)</f>
        <v>#DIV/0!</v>
      </c>
      <c r="AK3" s="21">
        <f>SUM(AA2:AA1048576)</f>
        <v>0</v>
      </c>
    </row>
    <row r="4" spans="1:37" x14ac:dyDescent="0.45">
      <c r="A4" s="22">
        <f>IF('Prediction Log'!A4=0, "",'Prediction Log'!A4)</f>
        <v>45220</v>
      </c>
      <c r="B4" s="10" t="str">
        <f>IF('Prediction Log'!B4=0, "",'Prediction Log'!B4)</f>
        <v>Oklahoma</v>
      </c>
      <c r="C4" s="10" t="str">
        <f>IF('Prediction Log'!C4=0, "",'Prediction Log'!C4)</f>
        <v>UCF</v>
      </c>
      <c r="D4" s="10">
        <f>IF('Prediction Log'!D4=0, "",'Prediction Log'!D4)</f>
        <v>-17.5</v>
      </c>
      <c r="E4" s="10">
        <f>IF('Prediction Log'!E4=0, "",'Prediction Log'!E4)</f>
        <v>-23.3</v>
      </c>
      <c r="F4" s="10" t="s">
        <v>91</v>
      </c>
      <c r="G4" s="26" t="s">
        <v>91</v>
      </c>
      <c r="H4" s="27">
        <v>0.99888999999999994</v>
      </c>
      <c r="I4" s="10" t="s">
        <v>704</v>
      </c>
      <c r="J4" s="10" t="s">
        <v>704</v>
      </c>
      <c r="K4" s="9" t="s">
        <v>704</v>
      </c>
      <c r="L4" s="9" t="s">
        <v>704</v>
      </c>
      <c r="M4" s="9"/>
      <c r="N4" s="12"/>
      <c r="O4" s="12"/>
      <c r="P4" s="12"/>
      <c r="Q4" s="12"/>
      <c r="R4" s="12"/>
      <c r="S4" s="12"/>
      <c r="T4" s="13">
        <f t="shared" si="6"/>
        <v>0</v>
      </c>
      <c r="U4" s="13">
        <f t="shared" si="7"/>
        <v>0</v>
      </c>
      <c r="V4" s="13">
        <f t="shared" si="8"/>
        <v>0</v>
      </c>
      <c r="W4" s="13">
        <f t="shared" si="9"/>
        <v>0</v>
      </c>
      <c r="X4" s="13">
        <f t="shared" si="10"/>
        <v>0</v>
      </c>
      <c r="Y4" s="13">
        <f t="shared" si="11"/>
        <v>0</v>
      </c>
      <c r="Z4" s="7"/>
      <c r="AA4" s="9" t="str">
        <f t="shared" si="12"/>
        <v/>
      </c>
      <c r="AB4" s="7"/>
      <c r="AC4" s="9" t="str">
        <f t="shared" si="13"/>
        <v/>
      </c>
      <c r="AD4" s="7"/>
      <c r="AE4" s="9" t="str">
        <f t="shared" si="14"/>
        <v/>
      </c>
      <c r="AF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" spans="1:37" x14ac:dyDescent="0.45">
      <c r="A5" s="22">
        <f>IF('Prediction Log'!A5=0, "",'Prediction Log'!A5)</f>
        <v>45220</v>
      </c>
      <c r="B5" s="10" t="str">
        <f>IF('Prediction Log'!B5=0, "",'Prediction Log'!B5)</f>
        <v>Alabama</v>
      </c>
      <c r="C5" s="10" t="str">
        <f>IF('Prediction Log'!C5=0, "",'Prediction Log'!C5)</f>
        <v>Tennessee</v>
      </c>
      <c r="D5" s="10">
        <f>IF('Prediction Log'!D5=0, "",'Prediction Log'!D5)</f>
        <v>-8.5</v>
      </c>
      <c r="E5" s="10">
        <f>IF('Prediction Log'!E5=0, "",'Prediction Log'!E5)</f>
        <v>-12.4</v>
      </c>
      <c r="F5" s="10" t="s">
        <v>27</v>
      </c>
      <c r="G5" s="26" t="s">
        <v>27</v>
      </c>
      <c r="H5" s="27">
        <v>0.95967800000000003</v>
      </c>
      <c r="I5" s="10" t="s">
        <v>704</v>
      </c>
      <c r="J5" s="10" t="s">
        <v>704</v>
      </c>
      <c r="K5" s="9" t="s">
        <v>704</v>
      </c>
      <c r="L5" s="9" t="s">
        <v>704</v>
      </c>
      <c r="M5" s="9"/>
      <c r="N5" s="12"/>
      <c r="O5" s="12"/>
      <c r="P5" s="12"/>
      <c r="Q5" s="12"/>
      <c r="R5" s="12"/>
      <c r="S5" s="12"/>
      <c r="T5" s="13">
        <f t="shared" si="6"/>
        <v>0</v>
      </c>
      <c r="U5" s="13">
        <f t="shared" si="7"/>
        <v>0</v>
      </c>
      <c r="V5" s="13">
        <f t="shared" si="8"/>
        <v>0</v>
      </c>
      <c r="W5" s="13">
        <f t="shared" si="9"/>
        <v>0</v>
      </c>
      <c r="X5" s="13">
        <f t="shared" si="10"/>
        <v>0</v>
      </c>
      <c r="Y5" s="13">
        <f t="shared" si="11"/>
        <v>0</v>
      </c>
      <c r="Z5" s="7"/>
      <c r="AA5" s="9" t="str">
        <f t="shared" si="12"/>
        <v/>
      </c>
      <c r="AB5" s="7"/>
      <c r="AC5" s="9" t="str">
        <f t="shared" si="13"/>
        <v/>
      </c>
      <c r="AD5" s="7"/>
      <c r="AE5" s="9" t="str">
        <f t="shared" si="14"/>
        <v/>
      </c>
      <c r="AF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  <c r="AH5" s="77" t="s">
        <v>144</v>
      </c>
      <c r="AI5" s="77"/>
      <c r="AJ5" s="77"/>
      <c r="AK5" s="77"/>
    </row>
    <row r="6" spans="1:37" x14ac:dyDescent="0.45">
      <c r="A6" s="22">
        <f>IF('Prediction Log'!A6=0, "",'Prediction Log'!A6)</f>
        <v>45220</v>
      </c>
      <c r="B6" s="10" t="str">
        <f>IF('Prediction Log'!B6=0, "",'Prediction Log'!B6)</f>
        <v>Iowa</v>
      </c>
      <c r="C6" s="10" t="str">
        <f>IF('Prediction Log'!C6=0, "",'Prediction Log'!C6)</f>
        <v>Minnesota</v>
      </c>
      <c r="D6" s="10">
        <f>IF('Prediction Log'!D6=0, "",'Prediction Log'!D6)</f>
        <v>-3.5</v>
      </c>
      <c r="E6" s="10">
        <f>IF('Prediction Log'!E6=0, "",'Prediction Log'!E6)</f>
        <v>-5.4</v>
      </c>
      <c r="F6" s="10" t="s">
        <v>70</v>
      </c>
      <c r="G6" s="26" t="s">
        <v>70</v>
      </c>
      <c r="H6" s="27">
        <v>0.81332400000000005</v>
      </c>
      <c r="I6" s="10" t="s">
        <v>3</v>
      </c>
      <c r="J6" s="10" t="s">
        <v>70</v>
      </c>
      <c r="K6" s="9" t="s">
        <v>704</v>
      </c>
      <c r="L6" s="9">
        <v>-3.5</v>
      </c>
      <c r="M6" s="9"/>
      <c r="N6" s="12"/>
      <c r="O6" s="12"/>
      <c r="P6" s="12"/>
      <c r="Q6" s="12"/>
      <c r="R6" s="12"/>
      <c r="S6" s="12"/>
      <c r="T6" s="13">
        <f t="shared" si="6"/>
        <v>0</v>
      </c>
      <c r="U6" s="13">
        <f t="shared" si="7"/>
        <v>0</v>
      </c>
      <c r="V6" s="13">
        <f t="shared" si="8"/>
        <v>0</v>
      </c>
      <c r="W6" s="13">
        <f t="shared" si="9"/>
        <v>0</v>
      </c>
      <c r="X6" s="13">
        <f t="shared" si="10"/>
        <v>0</v>
      </c>
      <c r="Y6" s="13">
        <f t="shared" si="11"/>
        <v>0</v>
      </c>
      <c r="Z6" s="7"/>
      <c r="AA6" s="9" t="str">
        <f t="shared" si="12"/>
        <v/>
      </c>
      <c r="AB6" s="7"/>
      <c r="AC6" s="9" t="str">
        <f t="shared" si="13"/>
        <v/>
      </c>
      <c r="AD6" s="7"/>
      <c r="AE6" s="9" t="str">
        <f t="shared" si="14"/>
        <v/>
      </c>
      <c r="AF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  <c r="AH6" s="8" t="s">
        <v>7</v>
      </c>
      <c r="AI6" s="8" t="s">
        <v>8</v>
      </c>
      <c r="AJ6" s="1" t="s">
        <v>9</v>
      </c>
      <c r="AK6" s="1" t="s">
        <v>10</v>
      </c>
    </row>
    <row r="7" spans="1:37" x14ac:dyDescent="0.45">
      <c r="A7" s="22">
        <f>IF('Prediction Log'!A7=0, "",'Prediction Log'!A7)</f>
        <v>45220</v>
      </c>
      <c r="B7" s="10" t="str">
        <f>IF('Prediction Log'!B7=0, "",'Prediction Log'!B7)</f>
        <v>Oregon</v>
      </c>
      <c r="C7" s="10" t="str">
        <f>IF('Prediction Log'!C7=0, "",'Prediction Log'!C7)</f>
        <v>Washington State</v>
      </c>
      <c r="D7" s="10">
        <f>IF('Prediction Log'!D7=0, "",'Prediction Log'!D7)</f>
        <v>-19.5</v>
      </c>
      <c r="E7" s="10">
        <f>IF('Prediction Log'!E7=0, "",'Prediction Log'!E7)</f>
        <v>-25.8</v>
      </c>
      <c r="F7" s="10" t="s">
        <v>28</v>
      </c>
      <c r="G7" s="26" t="s">
        <v>28</v>
      </c>
      <c r="H7" s="27">
        <v>0.99801499999999999</v>
      </c>
      <c r="I7" s="10" t="s">
        <v>3</v>
      </c>
      <c r="J7" s="10" t="s">
        <v>28</v>
      </c>
      <c r="K7" s="9" t="s">
        <v>704</v>
      </c>
      <c r="L7" s="9">
        <v>-19.5</v>
      </c>
      <c r="M7" s="9"/>
      <c r="N7" s="12"/>
      <c r="O7" s="12"/>
      <c r="P7" s="12"/>
      <c r="Q7" s="12"/>
      <c r="R7" s="12"/>
      <c r="S7" s="12"/>
      <c r="T7" s="13">
        <f t="shared" si="6"/>
        <v>0</v>
      </c>
      <c r="U7" s="13">
        <f t="shared" si="7"/>
        <v>0</v>
      </c>
      <c r="V7" s="13">
        <f t="shared" si="8"/>
        <v>0</v>
      </c>
      <c r="W7" s="13">
        <f t="shared" si="9"/>
        <v>0</v>
      </c>
      <c r="X7" s="13">
        <f t="shared" si="10"/>
        <v>0</v>
      </c>
      <c r="Y7" s="13">
        <f t="shared" si="11"/>
        <v>0</v>
      </c>
      <c r="Z7" s="7"/>
      <c r="AA7" s="9" t="str">
        <f t="shared" si="12"/>
        <v/>
      </c>
      <c r="AB7" s="7"/>
      <c r="AC7" s="9" t="str">
        <f t="shared" si="13"/>
        <v/>
      </c>
      <c r="AD7" s="7"/>
      <c r="AE7" s="9" t="str">
        <f t="shared" si="14"/>
        <v/>
      </c>
      <c r="AF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  <c r="AH7" s="1">
        <f>COUNTIF($AB$2:$AB$1048576, "W")</f>
        <v>0</v>
      </c>
      <c r="AI7" s="1">
        <f>COUNTIF($AB$2:$AB$1048576, "L")</f>
        <v>0</v>
      </c>
      <c r="AJ7" s="1" t="e">
        <f>AH7/SUM(AH7:AI7)</f>
        <v>#DIV/0!</v>
      </c>
      <c r="AK7" s="21">
        <f>SUM(Table1[Winnings (Spread)])</f>
        <v>0</v>
      </c>
    </row>
    <row r="8" spans="1:37" x14ac:dyDescent="0.45">
      <c r="A8" s="22">
        <f>IF('Prediction Log'!A8=0, "",'Prediction Log'!A8)</f>
        <v>45220</v>
      </c>
      <c r="B8" s="10" t="str">
        <f>IF('Prediction Log'!B8=0, "",'Prediction Log'!B8)</f>
        <v>Tulane</v>
      </c>
      <c r="C8" s="10" t="str">
        <f>IF('Prediction Log'!C8=0, "",'Prediction Log'!C8)</f>
        <v>North Texas</v>
      </c>
      <c r="D8" s="10">
        <f>IF('Prediction Log'!D8=0, "",'Prediction Log'!D8)</f>
        <v>-20.5</v>
      </c>
      <c r="E8" s="10">
        <f>IF('Prediction Log'!E8=0, "",'Prediction Log'!E8)</f>
        <v>-7.2</v>
      </c>
      <c r="F8" s="10" t="s">
        <v>105</v>
      </c>
      <c r="G8" s="26" t="s">
        <v>105</v>
      </c>
      <c r="H8" s="27">
        <v>0.91752299999999998</v>
      </c>
      <c r="I8" s="10" t="s">
        <v>3</v>
      </c>
      <c r="J8" s="10" t="s">
        <v>87</v>
      </c>
      <c r="K8" s="9" t="s">
        <v>704</v>
      </c>
      <c r="L8" s="9">
        <v>-20.5</v>
      </c>
      <c r="M8" s="9"/>
      <c r="N8" s="12"/>
      <c r="O8" s="12"/>
      <c r="P8" s="12"/>
      <c r="Q8" s="12"/>
      <c r="R8" s="12"/>
      <c r="S8" s="12"/>
      <c r="T8" s="13">
        <f t="shared" si="6"/>
        <v>0</v>
      </c>
      <c r="U8" s="13">
        <f t="shared" si="7"/>
        <v>0</v>
      </c>
      <c r="V8" s="13">
        <f t="shared" si="8"/>
        <v>0</v>
      </c>
      <c r="W8" s="13">
        <f t="shared" si="9"/>
        <v>0</v>
      </c>
      <c r="X8" s="13">
        <f t="shared" si="10"/>
        <v>0</v>
      </c>
      <c r="Y8" s="13">
        <f t="shared" si="11"/>
        <v>0</v>
      </c>
      <c r="Z8" s="7"/>
      <c r="AA8" s="9" t="str">
        <f t="shared" si="12"/>
        <v/>
      </c>
      <c r="AB8" s="7"/>
      <c r="AC8" s="9" t="str">
        <f t="shared" si="13"/>
        <v/>
      </c>
      <c r="AD8" s="7"/>
      <c r="AE8" s="9" t="str">
        <f t="shared" si="14"/>
        <v/>
      </c>
      <c r="AF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" spans="1:37" x14ac:dyDescent="0.45">
      <c r="A9" s="22">
        <f>IF('Prediction Log'!A9=0, "",'Prediction Log'!A9)</f>
        <v>45220</v>
      </c>
      <c r="B9" s="10" t="str">
        <f>IF('Prediction Log'!B9=0, "",'Prediction Log'!B9)</f>
        <v>Houston</v>
      </c>
      <c r="C9" s="10" t="str">
        <f>IF('Prediction Log'!C9=0, "",'Prediction Log'!C9)</f>
        <v>Texas</v>
      </c>
      <c r="D9" s="10">
        <f>IF('Prediction Log'!D9=0, "",'Prediction Log'!D9)</f>
        <v>22.5</v>
      </c>
      <c r="E9" s="10">
        <f>IF('Prediction Log'!E9=0, "",'Prediction Log'!E9)</f>
        <v>8.6999999999999993</v>
      </c>
      <c r="F9" s="10" t="s">
        <v>102</v>
      </c>
      <c r="G9" s="26" t="s">
        <v>102</v>
      </c>
      <c r="H9" s="27">
        <v>0.92155399999999998</v>
      </c>
      <c r="I9" s="10" t="s">
        <v>704</v>
      </c>
      <c r="J9" s="10" t="s">
        <v>704</v>
      </c>
      <c r="K9" s="9" t="s">
        <v>704</v>
      </c>
      <c r="L9" s="9" t="s">
        <v>704</v>
      </c>
      <c r="M9" s="9"/>
      <c r="N9" s="12"/>
      <c r="O9" s="12"/>
      <c r="P9" s="12"/>
      <c r="Q9" s="12"/>
      <c r="R9" s="12"/>
      <c r="S9" s="12"/>
      <c r="T9" s="13">
        <f t="shared" si="6"/>
        <v>0</v>
      </c>
      <c r="U9" s="13">
        <f t="shared" si="7"/>
        <v>0</v>
      </c>
      <c r="V9" s="13">
        <f t="shared" si="8"/>
        <v>0</v>
      </c>
      <c r="W9" s="13">
        <f t="shared" si="9"/>
        <v>0</v>
      </c>
      <c r="X9" s="13">
        <f t="shared" si="10"/>
        <v>0</v>
      </c>
      <c r="Y9" s="13">
        <f t="shared" si="11"/>
        <v>0</v>
      </c>
      <c r="Z9" s="7"/>
      <c r="AA9" s="9" t="str">
        <f t="shared" si="12"/>
        <v/>
      </c>
      <c r="AB9" s="7"/>
      <c r="AC9" s="9" t="str">
        <f t="shared" si="13"/>
        <v/>
      </c>
      <c r="AD9" s="7"/>
      <c r="AE9" s="9" t="str">
        <f t="shared" si="14"/>
        <v/>
      </c>
      <c r="AF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  <c r="AH9" s="77" t="s">
        <v>145</v>
      </c>
      <c r="AI9" s="77"/>
      <c r="AJ9" s="77"/>
      <c r="AK9" s="77"/>
    </row>
    <row r="10" spans="1:37" x14ac:dyDescent="0.45">
      <c r="A10" s="22">
        <f>IF('Prediction Log'!A10=0, "",'Prediction Log'!A10)</f>
        <v>45220</v>
      </c>
      <c r="B10" s="10" t="str">
        <f>IF('Prediction Log'!B10=0, "",'Prediction Log'!B10)</f>
        <v>Navy</v>
      </c>
      <c r="C10" s="10" t="str">
        <f>IF('Prediction Log'!C10=0, "",'Prediction Log'!C10)</f>
        <v>Air Force</v>
      </c>
      <c r="D10" s="10">
        <f>IF('Prediction Log'!D10=0, "",'Prediction Log'!D10)</f>
        <v>9.5</v>
      </c>
      <c r="E10" s="10">
        <f>IF('Prediction Log'!E10=0, "",'Prediction Log'!E10)</f>
        <v>19.100000000000001</v>
      </c>
      <c r="F10" s="10" t="s">
        <v>47</v>
      </c>
      <c r="G10" s="26" t="s">
        <v>47</v>
      </c>
      <c r="H10" s="27">
        <v>0.99739</v>
      </c>
      <c r="I10" s="10" t="s">
        <v>3</v>
      </c>
      <c r="J10" s="10" t="s">
        <v>47</v>
      </c>
      <c r="K10" s="9" t="s">
        <v>704</v>
      </c>
      <c r="L10" s="9">
        <v>9.5</v>
      </c>
      <c r="M10" s="9"/>
      <c r="N10" s="12"/>
      <c r="O10" s="12"/>
      <c r="P10" s="12"/>
      <c r="Q10" s="12"/>
      <c r="R10" s="12"/>
      <c r="S10" s="12"/>
      <c r="T10" s="13">
        <f t="shared" si="6"/>
        <v>0</v>
      </c>
      <c r="U10" s="13">
        <f t="shared" si="7"/>
        <v>0</v>
      </c>
      <c r="V10" s="13">
        <f t="shared" si="8"/>
        <v>0</v>
      </c>
      <c r="W10" s="13">
        <f t="shared" si="9"/>
        <v>0</v>
      </c>
      <c r="X10" s="13">
        <f t="shared" si="10"/>
        <v>0</v>
      </c>
      <c r="Y10" s="13">
        <f t="shared" si="11"/>
        <v>0</v>
      </c>
      <c r="Z10" s="7"/>
      <c r="AA10" s="9" t="str">
        <f t="shared" si="12"/>
        <v/>
      </c>
      <c r="AB10" s="7"/>
      <c r="AC10" s="9" t="str">
        <f t="shared" si="13"/>
        <v/>
      </c>
      <c r="AD10" s="7"/>
      <c r="AE10" s="9" t="str">
        <f t="shared" si="14"/>
        <v/>
      </c>
      <c r="AF1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  <c r="AH10" s="8" t="s">
        <v>7</v>
      </c>
      <c r="AI10" s="8" t="s">
        <v>8</v>
      </c>
      <c r="AJ10" s="1" t="s">
        <v>9</v>
      </c>
      <c r="AK10" s="1" t="s">
        <v>10</v>
      </c>
    </row>
    <row r="11" spans="1:37" x14ac:dyDescent="0.45">
      <c r="A11" s="22">
        <f>IF('Prediction Log'!A11=0, "",'Prediction Log'!A11)</f>
        <v>45220</v>
      </c>
      <c r="B11" s="10" t="str">
        <f>IF('Prediction Log'!B11=0, "",'Prediction Log'!B11)</f>
        <v>North Carolina</v>
      </c>
      <c r="C11" s="10" t="str">
        <f>IF('Prediction Log'!C11=0, "",'Prediction Log'!C11)</f>
        <v>Virginia</v>
      </c>
      <c r="D11" s="10">
        <f>IF('Prediction Log'!D11=0, "",'Prediction Log'!D11)</f>
        <v>-23.5</v>
      </c>
      <c r="E11" s="10">
        <f>IF('Prediction Log'!E11=0, "",'Prediction Log'!E11)</f>
        <v>-16.3</v>
      </c>
      <c r="F11" s="10" t="s">
        <v>85</v>
      </c>
      <c r="G11" s="26" t="s">
        <v>85</v>
      </c>
      <c r="H11" s="27">
        <v>0.98253999999999997</v>
      </c>
      <c r="I11" s="10" t="s">
        <v>704</v>
      </c>
      <c r="J11" s="10" t="s">
        <v>704</v>
      </c>
      <c r="K11" s="9" t="s">
        <v>704</v>
      </c>
      <c r="L11" s="9" t="s">
        <v>704</v>
      </c>
      <c r="M11" s="9"/>
      <c r="N11" s="12"/>
      <c r="O11" s="12"/>
      <c r="P11" s="12"/>
      <c r="Q11" s="12"/>
      <c r="R11" s="12"/>
      <c r="S11" s="12"/>
      <c r="T11" s="13">
        <f t="shared" si="6"/>
        <v>0</v>
      </c>
      <c r="U11" s="13">
        <f t="shared" si="7"/>
        <v>0</v>
      </c>
      <c r="V11" s="13">
        <f t="shared" si="8"/>
        <v>0</v>
      </c>
      <c r="W11" s="13">
        <f t="shared" si="9"/>
        <v>0</v>
      </c>
      <c r="X11" s="13">
        <f t="shared" si="10"/>
        <v>0</v>
      </c>
      <c r="Y11" s="13">
        <f t="shared" si="11"/>
        <v>0</v>
      </c>
      <c r="Z11" s="7"/>
      <c r="AA11" s="9" t="str">
        <f t="shared" si="12"/>
        <v/>
      </c>
      <c r="AB11" s="7"/>
      <c r="AC11" s="9" t="str">
        <f t="shared" si="13"/>
        <v/>
      </c>
      <c r="AD11" s="7"/>
      <c r="AE11" s="9" t="str">
        <f t="shared" si="14"/>
        <v/>
      </c>
      <c r="AF1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  <c r="AH11" s="1">
        <f>COUNTIF($AD$2:$AD$1048576, "W")</f>
        <v>0</v>
      </c>
      <c r="AI11" s="1">
        <f>COUNTIF($AD$2:$AD$1048576, "L")</f>
        <v>0</v>
      </c>
      <c r="AJ11" s="1" t="e">
        <f>AH11/SUM(AH11:AI11)</f>
        <v>#DIV/0!</v>
      </c>
      <c r="AK11" s="21">
        <f>SUM(Table1[Winnings (O/U)])</f>
        <v>0</v>
      </c>
    </row>
    <row r="12" spans="1:37" x14ac:dyDescent="0.45">
      <c r="A12" s="22">
        <f>IF('Prediction Log'!A12=0, "",'Prediction Log'!A12)</f>
        <v>45220</v>
      </c>
      <c r="B12" s="10" t="str">
        <f>IF('Prediction Log'!B12=0, "",'Prediction Log'!B12)</f>
        <v>Michigan State</v>
      </c>
      <c r="C12" s="10" t="str">
        <f>IF('Prediction Log'!C12=0, "",'Prediction Log'!C12)</f>
        <v>Michigan</v>
      </c>
      <c r="D12" s="10">
        <f>IF('Prediction Log'!D12=0, "",'Prediction Log'!D12)</f>
        <v>24.5</v>
      </c>
      <c r="E12" s="10">
        <f>IF('Prediction Log'!E12=0, "",'Prediction Log'!E12)</f>
        <v>45.4</v>
      </c>
      <c r="F12" s="10" t="s">
        <v>77</v>
      </c>
      <c r="G12" s="26" t="s">
        <v>77</v>
      </c>
      <c r="H12" s="27">
        <v>0.99999499999999997</v>
      </c>
      <c r="I12" s="10" t="s">
        <v>704</v>
      </c>
      <c r="J12" s="10" t="s">
        <v>704</v>
      </c>
      <c r="K12" s="9" t="s">
        <v>704</v>
      </c>
      <c r="L12" s="9" t="s">
        <v>704</v>
      </c>
      <c r="M12" s="9"/>
      <c r="N12" s="12"/>
      <c r="O12" s="12"/>
      <c r="P12" s="12"/>
      <c r="Q12" s="12"/>
      <c r="R12" s="12"/>
      <c r="S12" s="12"/>
      <c r="T12" s="13">
        <f t="shared" si="6"/>
        <v>0</v>
      </c>
      <c r="U12" s="13">
        <f t="shared" si="7"/>
        <v>0</v>
      </c>
      <c r="V12" s="13">
        <f t="shared" si="8"/>
        <v>0</v>
      </c>
      <c r="W12" s="13">
        <f t="shared" si="9"/>
        <v>0</v>
      </c>
      <c r="X12" s="13">
        <f t="shared" si="10"/>
        <v>0</v>
      </c>
      <c r="Y12" s="13">
        <f t="shared" si="11"/>
        <v>0</v>
      </c>
      <c r="Z12" s="7"/>
      <c r="AA12" s="9" t="str">
        <f t="shared" si="12"/>
        <v/>
      </c>
      <c r="AB12" s="7"/>
      <c r="AC12" s="9" t="str">
        <f t="shared" si="13"/>
        <v/>
      </c>
      <c r="AD12" s="7"/>
      <c r="AE12" s="9" t="str">
        <f t="shared" si="14"/>
        <v/>
      </c>
      <c r="AF1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3" spans="1:37" x14ac:dyDescent="0.45">
      <c r="A13" s="22">
        <f>IF('Prediction Log'!A13=0, "",'Prediction Log'!A13)</f>
        <v>45220</v>
      </c>
      <c r="B13" s="10" t="str">
        <f>IF('Prediction Log'!B13=0, "",'Prediction Log'!B13)</f>
        <v>Florida State</v>
      </c>
      <c r="C13" s="10" t="str">
        <f>IF('Prediction Log'!C13=0, "",'Prediction Log'!C13)</f>
        <v>Duke</v>
      </c>
      <c r="D13" s="10">
        <f>IF('Prediction Log'!D13=0, "",'Prediction Log'!D13)</f>
        <v>-14.5</v>
      </c>
      <c r="E13" s="10">
        <f>IF('Prediction Log'!E13=0, "",'Prediction Log'!E13)</f>
        <v>-21.1</v>
      </c>
      <c r="F13" s="10" t="s">
        <v>65</v>
      </c>
      <c r="G13" s="26" t="s">
        <v>65</v>
      </c>
      <c r="H13" s="27">
        <v>0.99678900000000004</v>
      </c>
      <c r="I13" s="10" t="s">
        <v>704</v>
      </c>
      <c r="J13" s="10" t="s">
        <v>704</v>
      </c>
      <c r="K13" s="9" t="s">
        <v>704</v>
      </c>
      <c r="L13" s="9" t="s">
        <v>704</v>
      </c>
      <c r="M13" s="9"/>
      <c r="N13" s="12"/>
      <c r="O13" s="12"/>
      <c r="P13" s="12"/>
      <c r="Q13" s="12"/>
      <c r="R13" s="12"/>
      <c r="S13" s="12"/>
      <c r="T13" s="13">
        <f t="shared" si="6"/>
        <v>0</v>
      </c>
      <c r="U13" s="13">
        <f t="shared" si="7"/>
        <v>0</v>
      </c>
      <c r="V13" s="13">
        <f t="shared" si="8"/>
        <v>0</v>
      </c>
      <c r="W13" s="13">
        <f t="shared" si="9"/>
        <v>0</v>
      </c>
      <c r="X13" s="13">
        <f t="shared" si="10"/>
        <v>0</v>
      </c>
      <c r="Y13" s="13">
        <f t="shared" si="11"/>
        <v>0</v>
      </c>
      <c r="Z13" s="7"/>
      <c r="AA13" s="9" t="str">
        <f t="shared" si="12"/>
        <v/>
      </c>
      <c r="AB13" s="7"/>
      <c r="AC13" s="9" t="str">
        <f t="shared" si="13"/>
        <v/>
      </c>
      <c r="AD13" s="7"/>
      <c r="AE13" s="9" t="str">
        <f t="shared" si="14"/>
        <v/>
      </c>
      <c r="AF1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  <c r="AH13" s="78" t="s">
        <v>146</v>
      </c>
      <c r="AI13" s="78"/>
      <c r="AJ13" s="78"/>
      <c r="AK13" s="78"/>
    </row>
    <row r="14" spans="1:37" x14ac:dyDescent="0.45">
      <c r="A14" s="22">
        <f>IF('Prediction Log'!A14=0, "",'Prediction Log'!A14)</f>
        <v>45220</v>
      </c>
      <c r="B14" s="10" t="str">
        <f>IF('Prediction Log'!B14=0, "",'Prediction Log'!B14)</f>
        <v>LSU</v>
      </c>
      <c r="C14" s="10" t="str">
        <f>IF('Prediction Log'!C14=0, "",'Prediction Log'!C14)</f>
        <v>Army</v>
      </c>
      <c r="D14" s="10">
        <f>IF('Prediction Log'!D14=0, "",'Prediction Log'!D14)</f>
        <v>-30.5</v>
      </c>
      <c r="E14" s="10">
        <f>IF('Prediction Log'!E14=0, "",'Prediction Log'!E14)</f>
        <v>-41</v>
      </c>
      <c r="F14" s="10" t="s">
        <v>73</v>
      </c>
      <c r="G14" s="26" t="s">
        <v>73</v>
      </c>
      <c r="H14" s="27">
        <v>0.99994899999999998</v>
      </c>
      <c r="I14" s="10" t="s">
        <v>3</v>
      </c>
      <c r="J14" s="10" t="s">
        <v>51</v>
      </c>
      <c r="K14" s="9" t="s">
        <v>704</v>
      </c>
      <c r="L14" s="9">
        <v>-30.5</v>
      </c>
      <c r="M14" s="9"/>
      <c r="N14" s="12"/>
      <c r="O14" s="12"/>
      <c r="P14" s="12"/>
      <c r="Q14" s="12"/>
      <c r="R14" s="12"/>
      <c r="S14" s="12"/>
      <c r="T14" s="13">
        <f t="shared" si="6"/>
        <v>0</v>
      </c>
      <c r="U14" s="13">
        <f t="shared" si="7"/>
        <v>0</v>
      </c>
      <c r="V14" s="13">
        <f t="shared" si="8"/>
        <v>0</v>
      </c>
      <c r="W14" s="13">
        <f t="shared" si="9"/>
        <v>0</v>
      </c>
      <c r="X14" s="13">
        <f t="shared" si="10"/>
        <v>0</v>
      </c>
      <c r="Y14" s="13">
        <f t="shared" si="11"/>
        <v>0</v>
      </c>
      <c r="Z14" s="7"/>
      <c r="AA14" s="9" t="str">
        <f t="shared" si="12"/>
        <v/>
      </c>
      <c r="AB14" s="7"/>
      <c r="AC14" s="9" t="str">
        <f t="shared" si="13"/>
        <v/>
      </c>
      <c r="AD14" s="7"/>
      <c r="AE14" s="9" t="str">
        <f t="shared" si="14"/>
        <v/>
      </c>
      <c r="AF1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  <c r="AH14" s="8" t="s">
        <v>7</v>
      </c>
      <c r="AI14" s="8" t="s">
        <v>8</v>
      </c>
      <c r="AJ14" s="1" t="s">
        <v>9</v>
      </c>
      <c r="AK14" s="1" t="s">
        <v>10</v>
      </c>
    </row>
    <row r="15" spans="1:37" x14ac:dyDescent="0.45">
      <c r="A15" s="22">
        <f>IF('Prediction Log'!A15=0, "",'Prediction Log'!A15)</f>
        <v>45220</v>
      </c>
      <c r="B15" s="10" t="str">
        <f>IF('Prediction Log'!B15=0, "",'Prediction Log'!B15)</f>
        <v>Washington</v>
      </c>
      <c r="C15" s="10" t="str">
        <f>IF('Prediction Log'!C15=0, "",'Prediction Log'!C15)</f>
        <v>Arizona State</v>
      </c>
      <c r="D15" s="10">
        <f>IF('Prediction Log'!D15=0, "",'Prediction Log'!D15)</f>
        <v>-28.5</v>
      </c>
      <c r="E15" s="10">
        <f>IF('Prediction Log'!E15=0, "",'Prediction Log'!E15)</f>
        <v>-36.5</v>
      </c>
      <c r="F15" s="10" t="s">
        <v>115</v>
      </c>
      <c r="G15" s="26" t="s">
        <v>115</v>
      </c>
      <c r="H15" s="27">
        <v>0.99996499999999999</v>
      </c>
      <c r="I15" s="10" t="s">
        <v>704</v>
      </c>
      <c r="J15" s="10" t="s">
        <v>704</v>
      </c>
      <c r="K15" s="9" t="s">
        <v>704</v>
      </c>
      <c r="L15" s="9" t="s">
        <v>704</v>
      </c>
      <c r="M15" s="9"/>
      <c r="N15" s="12"/>
      <c r="O15" s="12"/>
      <c r="P15" s="12"/>
      <c r="Q15" s="12"/>
      <c r="R15" s="12"/>
      <c r="S15" s="12"/>
      <c r="T15" s="13">
        <f t="shared" si="6"/>
        <v>0</v>
      </c>
      <c r="U15" s="13">
        <f t="shared" si="7"/>
        <v>0</v>
      </c>
      <c r="V15" s="13">
        <f t="shared" si="8"/>
        <v>0</v>
      </c>
      <c r="W15" s="13">
        <f t="shared" si="9"/>
        <v>0</v>
      </c>
      <c r="X15" s="13">
        <f t="shared" si="10"/>
        <v>0</v>
      </c>
      <c r="Y15" s="13">
        <f t="shared" si="11"/>
        <v>0</v>
      </c>
      <c r="Z15" s="7"/>
      <c r="AA15" s="9" t="str">
        <f t="shared" si="12"/>
        <v/>
      </c>
      <c r="AB15" s="7"/>
      <c r="AC15" s="9" t="str">
        <f t="shared" si="13"/>
        <v/>
      </c>
      <c r="AD15" s="7"/>
      <c r="AE15" s="9" t="str">
        <f t="shared" si="14"/>
        <v/>
      </c>
      <c r="AF1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  <c r="AH15" s="1">
        <f>AH11+AH7+AH3</f>
        <v>0</v>
      </c>
      <c r="AI15" s="1">
        <f>AI11+AI7+AI3</f>
        <v>0</v>
      </c>
      <c r="AJ15" s="1" t="e">
        <f>AH15/SUM(AH15:AI15)</f>
        <v>#DIV/0!</v>
      </c>
      <c r="AK15" s="21">
        <f>AK11+AK7+AK3</f>
        <v>0</v>
      </c>
    </row>
    <row r="16" spans="1:37" x14ac:dyDescent="0.45">
      <c r="A16" s="22">
        <f>IF('Prediction Log'!A16=0, "",'Prediction Log'!A16)</f>
        <v>45220</v>
      </c>
      <c r="B16" s="10" t="str">
        <f>IF('Prediction Log'!B16=0, "",'Prediction Log'!B16)</f>
        <v>UAB</v>
      </c>
      <c r="C16" s="10" t="str">
        <f>IF('Prediction Log'!C16=0, "",'Prediction Log'!C16)</f>
        <v>Memphis</v>
      </c>
      <c r="D16" s="10">
        <f>IF('Prediction Log'!D16=0, "",'Prediction Log'!D16)</f>
        <v>7</v>
      </c>
      <c r="E16" s="10">
        <f>IF('Prediction Log'!E16=0, "",'Prediction Log'!E16)</f>
        <v>15.1</v>
      </c>
      <c r="F16" s="10" t="s">
        <v>74</v>
      </c>
      <c r="G16" s="26" t="s">
        <v>74</v>
      </c>
      <c r="H16" s="27">
        <v>0.97877999999999998</v>
      </c>
      <c r="I16" s="10" t="s">
        <v>704</v>
      </c>
      <c r="J16" s="10" t="s">
        <v>704</v>
      </c>
      <c r="K16" s="9" t="s">
        <v>704</v>
      </c>
      <c r="L16" s="9" t="s">
        <v>704</v>
      </c>
      <c r="M16" s="9"/>
      <c r="N16" s="12"/>
      <c r="O16" s="12"/>
      <c r="P16" s="12"/>
      <c r="Q16" s="12"/>
      <c r="R16" s="12"/>
      <c r="S16" s="12"/>
      <c r="T16" s="13">
        <f t="shared" si="6"/>
        <v>0</v>
      </c>
      <c r="U16" s="13">
        <f t="shared" si="7"/>
        <v>0</v>
      </c>
      <c r="V16" s="13">
        <f t="shared" si="8"/>
        <v>0</v>
      </c>
      <c r="W16" s="13">
        <f t="shared" si="9"/>
        <v>0</v>
      </c>
      <c r="X16" s="13">
        <f t="shared" si="10"/>
        <v>0</v>
      </c>
      <c r="Y16" s="13">
        <f t="shared" si="11"/>
        <v>0</v>
      </c>
      <c r="Z16" s="7"/>
      <c r="AA16" s="9" t="str">
        <f t="shared" si="12"/>
        <v/>
      </c>
      <c r="AB16" s="7"/>
      <c r="AC16" s="9" t="str">
        <f t="shared" si="13"/>
        <v/>
      </c>
      <c r="AD16" s="7"/>
      <c r="AE16" s="9" t="str">
        <f t="shared" si="14"/>
        <v/>
      </c>
      <c r="AF1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7" spans="1:32" x14ac:dyDescent="0.45">
      <c r="A17" s="22">
        <f>IF('Prediction Log'!A17=0, "",'Prediction Log'!A17)</f>
        <v>45220</v>
      </c>
      <c r="B17" s="10" t="str">
        <f>IF('Prediction Log'!B17=0, "",'Prediction Log'!B17)</f>
        <v>West Virginia</v>
      </c>
      <c r="C17" s="10" t="str">
        <f>IF('Prediction Log'!C17=0, "",'Prediction Log'!C17)</f>
        <v>Oklahoma State</v>
      </c>
      <c r="D17" s="10">
        <f>IF('Prediction Log'!D17=0, "",'Prediction Log'!D17)</f>
        <v>3</v>
      </c>
      <c r="E17" s="10">
        <f>IF('Prediction Log'!E17=0, "",'Prediction Log'!E17)</f>
        <v>5.8</v>
      </c>
      <c r="F17" s="10" t="s">
        <v>92</v>
      </c>
      <c r="G17" s="26" t="s">
        <v>92</v>
      </c>
      <c r="H17" s="27">
        <v>0.89073000000000002</v>
      </c>
      <c r="I17" s="10" t="s">
        <v>704</v>
      </c>
      <c r="J17" s="10" t="s">
        <v>704</v>
      </c>
      <c r="K17" s="9" t="s">
        <v>704</v>
      </c>
      <c r="L17" s="9" t="s">
        <v>704</v>
      </c>
      <c r="M17" s="9"/>
      <c r="N17" s="12"/>
      <c r="O17" s="12"/>
      <c r="P17" s="12"/>
      <c r="Q17" s="12"/>
      <c r="R17" s="12"/>
      <c r="S17" s="12"/>
      <c r="T17" s="13">
        <f t="shared" si="6"/>
        <v>0</v>
      </c>
      <c r="U17" s="13">
        <f t="shared" si="7"/>
        <v>0</v>
      </c>
      <c r="V17" s="13">
        <f t="shared" si="8"/>
        <v>0</v>
      </c>
      <c r="W17" s="13">
        <f t="shared" si="9"/>
        <v>0</v>
      </c>
      <c r="X17" s="13">
        <f t="shared" si="10"/>
        <v>0</v>
      </c>
      <c r="Y17" s="13">
        <f t="shared" si="11"/>
        <v>0</v>
      </c>
      <c r="Z17" s="7"/>
      <c r="AA17" s="9" t="str">
        <f t="shared" si="12"/>
        <v/>
      </c>
      <c r="AB17" s="7"/>
      <c r="AC17" s="9" t="str">
        <f t="shared" si="13"/>
        <v/>
      </c>
      <c r="AD17" s="7"/>
      <c r="AE17" s="9" t="str">
        <f t="shared" si="14"/>
        <v/>
      </c>
      <c r="AF1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8" spans="1:32" x14ac:dyDescent="0.45">
      <c r="A18" s="22">
        <f>IF('Prediction Log'!A18=0, "",'Prediction Log'!A18)</f>
        <v>45220</v>
      </c>
      <c r="B18" s="10" t="str">
        <f>IF('Prediction Log'!B18=0, "",'Prediction Log'!B18)</f>
        <v>Miami (OH)</v>
      </c>
      <c r="C18" s="10" t="str">
        <f>IF('Prediction Log'!C18=0, "",'Prediction Log'!C18)</f>
        <v>Toledo</v>
      </c>
      <c r="D18" s="10">
        <f>IF('Prediction Log'!D18=0, "",'Prediction Log'!D18)</f>
        <v>2</v>
      </c>
      <c r="E18" s="10">
        <f>IF('Prediction Log'!E18=0, "",'Prediction Log'!E18)</f>
        <v>0.5</v>
      </c>
      <c r="F18" s="10" t="s">
        <v>104</v>
      </c>
      <c r="G18" s="26" t="s">
        <v>76</v>
      </c>
      <c r="H18" s="27">
        <v>0.60521800000000003</v>
      </c>
      <c r="I18" s="10" t="s">
        <v>704</v>
      </c>
      <c r="J18" s="10" t="s">
        <v>704</v>
      </c>
      <c r="K18" s="9" t="s">
        <v>704</v>
      </c>
      <c r="L18" s="9" t="s">
        <v>704</v>
      </c>
      <c r="M18" s="9"/>
      <c r="N18" s="12"/>
      <c r="O18" s="12"/>
      <c r="P18" s="12"/>
      <c r="Q18" s="12"/>
      <c r="R18" s="12"/>
      <c r="S18" s="12"/>
      <c r="T18" s="13">
        <f t="shared" si="6"/>
        <v>0</v>
      </c>
      <c r="U18" s="13">
        <f t="shared" si="7"/>
        <v>0</v>
      </c>
      <c r="V18" s="13">
        <f t="shared" si="8"/>
        <v>0</v>
      </c>
      <c r="W18" s="13">
        <f t="shared" si="9"/>
        <v>0</v>
      </c>
      <c r="X18" s="13">
        <f t="shared" si="10"/>
        <v>0</v>
      </c>
      <c r="Y18" s="13">
        <f t="shared" si="11"/>
        <v>0</v>
      </c>
      <c r="Z18" s="7"/>
      <c r="AA18" s="9" t="str">
        <f t="shared" si="12"/>
        <v/>
      </c>
      <c r="AB18" s="7"/>
      <c r="AC18" s="9" t="str">
        <f t="shared" si="13"/>
        <v/>
      </c>
      <c r="AD18" s="7"/>
      <c r="AE18" s="9" t="str">
        <f t="shared" si="14"/>
        <v/>
      </c>
      <c r="AF1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9" spans="1:32" x14ac:dyDescent="0.45">
      <c r="A19" s="22">
        <f>IF('Prediction Log'!A19=0, "",'Prediction Log'!A19)</f>
        <v>45220</v>
      </c>
      <c r="B19" s="10" t="str">
        <f>IF('Prediction Log'!B19=0, "",'Prediction Log'!B19)</f>
        <v>Florida Atlantic</v>
      </c>
      <c r="C19" s="10" t="str">
        <f>IF('Prediction Log'!C19=0, "",'Prediction Log'!C19)</f>
        <v>UT San Antonio</v>
      </c>
      <c r="D19" s="10">
        <f>IF('Prediction Log'!D19=0, "",'Prediction Log'!D19)</f>
        <v>2.5</v>
      </c>
      <c r="E19" s="10">
        <f>IF('Prediction Log'!E19=0, "",'Prediction Log'!E19)</f>
        <v>13</v>
      </c>
      <c r="F19" s="10" t="s">
        <v>112</v>
      </c>
      <c r="G19" s="26" t="s">
        <v>112</v>
      </c>
      <c r="H19" s="27">
        <v>0.86385800000000001</v>
      </c>
      <c r="I19" s="10" t="s">
        <v>704</v>
      </c>
      <c r="J19" s="10" t="s">
        <v>704</v>
      </c>
      <c r="K19" s="9" t="s">
        <v>704</v>
      </c>
      <c r="L19" s="9" t="s">
        <v>704</v>
      </c>
      <c r="M19" s="9"/>
      <c r="N19" s="12"/>
      <c r="O19" s="12"/>
      <c r="P19" s="12"/>
      <c r="Q19" s="12"/>
      <c r="R19" s="12"/>
      <c r="S19" s="12"/>
      <c r="T19" s="13">
        <f t="shared" si="6"/>
        <v>0</v>
      </c>
      <c r="U19" s="13">
        <f t="shared" si="7"/>
        <v>0</v>
      </c>
      <c r="V19" s="13">
        <f t="shared" si="8"/>
        <v>0</v>
      </c>
      <c r="W19" s="13">
        <f t="shared" si="9"/>
        <v>0</v>
      </c>
      <c r="X19" s="13">
        <f t="shared" si="10"/>
        <v>0</v>
      </c>
      <c r="Y19" s="13">
        <f t="shared" si="11"/>
        <v>0</v>
      </c>
      <c r="Z19" s="7"/>
      <c r="AA19" s="9" t="str">
        <f t="shared" si="12"/>
        <v/>
      </c>
      <c r="AB19" s="7"/>
      <c r="AC19" s="9" t="str">
        <f t="shared" si="13"/>
        <v/>
      </c>
      <c r="AD19" s="7"/>
      <c r="AE19" s="9" t="str">
        <f t="shared" si="14"/>
        <v/>
      </c>
      <c r="AF1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0" spans="1:32" x14ac:dyDescent="0.45">
      <c r="A20" s="22">
        <f>IF('Prediction Log'!A20=0, "",'Prediction Log'!A20)</f>
        <v>45220</v>
      </c>
      <c r="B20" s="10" t="str">
        <f>IF('Prediction Log'!B20=0, "",'Prediction Log'!B20)</f>
        <v>Auburn</v>
      </c>
      <c r="C20" s="10" t="str">
        <f>IF('Prediction Log'!C20=0, "",'Prediction Log'!C20)</f>
        <v>Ole Miss</v>
      </c>
      <c r="D20" s="10">
        <f>IF('Prediction Log'!D20=0, "",'Prediction Log'!D20)</f>
        <v>6.5</v>
      </c>
      <c r="E20" s="10">
        <f>IF('Prediction Log'!E20=0, "",'Prediction Log'!E20)</f>
        <v>5</v>
      </c>
      <c r="F20" s="10" t="s">
        <v>93</v>
      </c>
      <c r="G20" s="26" t="s">
        <v>93</v>
      </c>
      <c r="H20" s="27">
        <v>0.91369100000000003</v>
      </c>
      <c r="I20" s="10" t="s">
        <v>704</v>
      </c>
      <c r="J20" s="10" t="s">
        <v>704</v>
      </c>
      <c r="K20" s="9" t="s">
        <v>704</v>
      </c>
      <c r="L20" s="9" t="s">
        <v>704</v>
      </c>
      <c r="M20" s="9"/>
      <c r="N20" s="12"/>
      <c r="O20" s="12"/>
      <c r="P20" s="12"/>
      <c r="Q20" s="12"/>
      <c r="R20" s="12"/>
      <c r="S20" s="12"/>
      <c r="T20" s="13">
        <f t="shared" si="6"/>
        <v>0</v>
      </c>
      <c r="U20" s="13">
        <f t="shared" si="7"/>
        <v>0</v>
      </c>
      <c r="V20" s="13">
        <f t="shared" si="8"/>
        <v>0</v>
      </c>
      <c r="W20" s="13">
        <f t="shared" si="9"/>
        <v>0</v>
      </c>
      <c r="X20" s="13">
        <f t="shared" si="10"/>
        <v>0</v>
      </c>
      <c r="Y20" s="13">
        <f t="shared" si="11"/>
        <v>0</v>
      </c>
      <c r="Z20" s="7"/>
      <c r="AA20" s="9" t="str">
        <f t="shared" si="12"/>
        <v/>
      </c>
      <c r="AB20" s="7"/>
      <c r="AC20" s="9" t="str">
        <f t="shared" si="13"/>
        <v/>
      </c>
      <c r="AD20" s="7"/>
      <c r="AE20" s="9" t="str">
        <f t="shared" si="14"/>
        <v/>
      </c>
      <c r="AF2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1" spans="1:32" x14ac:dyDescent="0.45">
      <c r="A21" s="22">
        <f>IF('Prediction Log'!A21=0, "",'Prediction Log'!A21)</f>
        <v>45220</v>
      </c>
      <c r="B21" s="10" t="str">
        <f>IF('Prediction Log'!B21=0, "",'Prediction Log'!B21)</f>
        <v>USC</v>
      </c>
      <c r="C21" s="10" t="str">
        <f>IF('Prediction Log'!C21=0, "",'Prediction Log'!C21)</f>
        <v>Utah</v>
      </c>
      <c r="D21" s="10">
        <f>IF('Prediction Log'!D21=0, "",'Prediction Log'!D21)</f>
        <v>-7</v>
      </c>
      <c r="E21" s="10">
        <f>IF('Prediction Log'!E21=0, "",'Prediction Log'!E21)</f>
        <v>-3.2</v>
      </c>
      <c r="F21" s="10" t="s">
        <v>110</v>
      </c>
      <c r="G21" s="26" t="s">
        <v>110</v>
      </c>
      <c r="H21" s="27">
        <v>0.70601000000000003</v>
      </c>
      <c r="I21" s="10" t="s">
        <v>704</v>
      </c>
      <c r="J21" s="10" t="s">
        <v>704</v>
      </c>
      <c r="K21" s="9" t="s">
        <v>704</v>
      </c>
      <c r="L21" s="9" t="s">
        <v>704</v>
      </c>
      <c r="M21" s="9"/>
      <c r="N21" s="12"/>
      <c r="O21" s="12"/>
      <c r="P21" s="12"/>
      <c r="Q21" s="12"/>
      <c r="R21" s="12"/>
      <c r="S21" s="12"/>
      <c r="T21" s="13">
        <f t="shared" si="6"/>
        <v>0</v>
      </c>
      <c r="U21" s="13">
        <f t="shared" si="7"/>
        <v>0</v>
      </c>
      <c r="V21" s="13">
        <f t="shared" si="8"/>
        <v>0</v>
      </c>
      <c r="W21" s="13">
        <f t="shared" si="9"/>
        <v>0</v>
      </c>
      <c r="X21" s="13">
        <f t="shared" si="10"/>
        <v>0</v>
      </c>
      <c r="Y21" s="13">
        <f t="shared" si="11"/>
        <v>0</v>
      </c>
      <c r="Z21" s="7"/>
      <c r="AA21" s="9" t="str">
        <f t="shared" si="12"/>
        <v/>
      </c>
      <c r="AB21" s="7"/>
      <c r="AC21" s="9" t="str">
        <f t="shared" si="13"/>
        <v/>
      </c>
      <c r="AD21" s="7"/>
      <c r="AE21" s="9" t="str">
        <f t="shared" si="14"/>
        <v/>
      </c>
      <c r="AF2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2" spans="1:32" x14ac:dyDescent="0.45">
      <c r="A22" s="22">
        <f>IF('Prediction Log'!A22=0, "",'Prediction Log'!A22)</f>
        <v>45220</v>
      </c>
      <c r="B22" s="10" t="str">
        <f>IF('Prediction Log'!B22=0, "",'Prediction Log'!B22)</f>
        <v>Miami</v>
      </c>
      <c r="C22" s="10" t="str">
        <f>IF('Prediction Log'!C22=0, "",'Prediction Log'!C22)</f>
        <v>Clemson</v>
      </c>
      <c r="D22" s="10">
        <f>IF('Prediction Log'!D22=0, "",'Prediction Log'!D22)</f>
        <v>3</v>
      </c>
      <c r="E22" s="10">
        <f>IF('Prediction Log'!E22=0, "",'Prediction Log'!E22)</f>
        <v>2</v>
      </c>
      <c r="F22" s="10" t="s">
        <v>59</v>
      </c>
      <c r="G22" s="26" t="s">
        <v>75</v>
      </c>
      <c r="H22" s="27">
        <v>0.66711200000000004</v>
      </c>
      <c r="I22" s="10" t="s">
        <v>704</v>
      </c>
      <c r="J22" s="10" t="s">
        <v>704</v>
      </c>
      <c r="K22" s="9" t="s">
        <v>704</v>
      </c>
      <c r="L22" s="9" t="s">
        <v>704</v>
      </c>
      <c r="M22" s="9"/>
      <c r="N22" s="12"/>
      <c r="O22" s="12"/>
      <c r="P22" s="12"/>
      <c r="Q22" s="12"/>
      <c r="R22" s="12"/>
      <c r="S22" s="12"/>
      <c r="T22" s="13">
        <f t="shared" si="6"/>
        <v>0</v>
      </c>
      <c r="U22" s="13">
        <f t="shared" si="7"/>
        <v>0</v>
      </c>
      <c r="V22" s="13">
        <f t="shared" si="8"/>
        <v>0</v>
      </c>
      <c r="W22" s="13">
        <f t="shared" si="9"/>
        <v>0</v>
      </c>
      <c r="X22" s="13">
        <f t="shared" si="10"/>
        <v>0</v>
      </c>
      <c r="Y22" s="13">
        <f t="shared" si="11"/>
        <v>0</v>
      </c>
      <c r="Z22" s="7"/>
      <c r="AA22" s="9" t="str">
        <f t="shared" si="12"/>
        <v/>
      </c>
      <c r="AB22" s="7"/>
      <c r="AC22" s="9" t="str">
        <f t="shared" si="13"/>
        <v/>
      </c>
      <c r="AD22" s="7"/>
      <c r="AE22" s="9" t="str">
        <f t="shared" si="14"/>
        <v/>
      </c>
      <c r="AF2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3" spans="1:32" x14ac:dyDescent="0.45">
      <c r="A23" s="22">
        <f>IF('Prediction Log'!A23=0, "",'Prediction Log'!A23)</f>
        <v>45220</v>
      </c>
      <c r="B23" s="10" t="str">
        <f>IF('Prediction Log'!B23=0, "",'Prediction Log'!B23)</f>
        <v>Louisiana</v>
      </c>
      <c r="C23" s="10" t="str">
        <f>IF('Prediction Log'!C23=0, "",'Prediction Log'!C23)</f>
        <v>Georgia State</v>
      </c>
      <c r="D23" s="10">
        <f>IF('Prediction Log'!D23=0, "",'Prediction Log'!D23)</f>
        <v>-3.5</v>
      </c>
      <c r="E23" s="10">
        <f>IF('Prediction Log'!E23=0, "",'Prediction Log'!E23)</f>
        <v>1.3</v>
      </c>
      <c r="F23" s="10" t="s">
        <v>66</v>
      </c>
      <c r="G23" s="26" t="s">
        <v>66</v>
      </c>
      <c r="H23" s="27">
        <v>0.56330900000000006</v>
      </c>
      <c r="I23" s="10" t="s">
        <v>704</v>
      </c>
      <c r="J23" s="10" t="s">
        <v>704</v>
      </c>
      <c r="K23" s="9" t="s">
        <v>704</v>
      </c>
      <c r="L23" s="9" t="s">
        <v>704</v>
      </c>
      <c r="M23" s="9"/>
      <c r="N23" s="12"/>
      <c r="O23" s="12"/>
      <c r="P23" s="12"/>
      <c r="Q23" s="12"/>
      <c r="R23" s="12"/>
      <c r="S23" s="12"/>
      <c r="T23" s="13">
        <f t="shared" si="6"/>
        <v>0</v>
      </c>
      <c r="U23" s="13">
        <f t="shared" si="7"/>
        <v>0</v>
      </c>
      <c r="V23" s="13">
        <f t="shared" si="8"/>
        <v>0</v>
      </c>
      <c r="W23" s="13">
        <f t="shared" si="9"/>
        <v>0</v>
      </c>
      <c r="X23" s="13">
        <f t="shared" si="10"/>
        <v>0</v>
      </c>
      <c r="Y23" s="13">
        <f t="shared" si="11"/>
        <v>0</v>
      </c>
      <c r="Z23" s="7"/>
      <c r="AA23" s="9" t="str">
        <f t="shared" si="12"/>
        <v/>
      </c>
      <c r="AB23" s="7"/>
      <c r="AC23" s="9" t="str">
        <f t="shared" si="13"/>
        <v/>
      </c>
      <c r="AD23" s="7"/>
      <c r="AE23" s="9" t="str">
        <f t="shared" si="14"/>
        <v/>
      </c>
      <c r="AF2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4" spans="1:32" x14ac:dyDescent="0.45">
      <c r="A24" s="22">
        <f>IF('Prediction Log'!A24=0, "",'Prediction Log'!A24)</f>
        <v>45220</v>
      </c>
      <c r="B24" s="10" t="str">
        <f>IF('Prediction Log'!B24=0, "",'Prediction Log'!B24)</f>
        <v>Arkansas</v>
      </c>
      <c r="C24" s="10" t="str">
        <f>IF('Prediction Log'!C24=0, "",'Prediction Log'!C24)</f>
        <v>Mississippi State</v>
      </c>
      <c r="D24" s="10">
        <f>IF('Prediction Log'!D24=0, "",'Prediction Log'!D24)</f>
        <v>-6.5</v>
      </c>
      <c r="E24" s="10">
        <f>IF('Prediction Log'!E24=0, "",'Prediction Log'!E24)</f>
        <v>0.1</v>
      </c>
      <c r="F24" s="10" t="s">
        <v>80</v>
      </c>
      <c r="G24" s="26" t="s">
        <v>80</v>
      </c>
      <c r="H24" s="27">
        <v>0.69711000000000001</v>
      </c>
      <c r="I24" s="10" t="s">
        <v>704</v>
      </c>
      <c r="J24" s="10" t="s">
        <v>704</v>
      </c>
      <c r="K24" s="9" t="s">
        <v>704</v>
      </c>
      <c r="L24" s="9" t="s">
        <v>704</v>
      </c>
      <c r="M24" s="9"/>
      <c r="N24" s="12"/>
      <c r="O24" s="12"/>
      <c r="P24" s="12"/>
      <c r="Q24" s="12"/>
      <c r="R24" s="12"/>
      <c r="S24" s="12"/>
      <c r="T24" s="13">
        <f t="shared" si="6"/>
        <v>0</v>
      </c>
      <c r="U24" s="13">
        <f t="shared" si="7"/>
        <v>0</v>
      </c>
      <c r="V24" s="13">
        <f t="shared" si="8"/>
        <v>0</v>
      </c>
      <c r="W24" s="13">
        <f t="shared" si="9"/>
        <v>0</v>
      </c>
      <c r="X24" s="13">
        <f t="shared" si="10"/>
        <v>0</v>
      </c>
      <c r="Y24" s="13">
        <f t="shared" si="11"/>
        <v>0</v>
      </c>
      <c r="Z24" s="7"/>
      <c r="AA24" s="9" t="str">
        <f t="shared" si="12"/>
        <v/>
      </c>
      <c r="AB24" s="7"/>
      <c r="AC24" s="9" t="str">
        <f t="shared" si="13"/>
        <v/>
      </c>
      <c r="AD24" s="7"/>
      <c r="AE24" s="9" t="str">
        <f t="shared" si="14"/>
        <v/>
      </c>
      <c r="AF2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5" spans="1:32" x14ac:dyDescent="0.45">
      <c r="A25" s="22">
        <f>IF('Prediction Log'!A25=0, "",'Prediction Log'!A25)</f>
        <v>45220</v>
      </c>
      <c r="B25" s="10" t="str">
        <f>IF('Prediction Log'!B25=0, "",'Prediction Log'!B25)</f>
        <v>Cincinnati</v>
      </c>
      <c r="C25" s="10" t="str">
        <f>IF('Prediction Log'!C25=0, "",'Prediction Log'!C25)</f>
        <v>Baylor</v>
      </c>
      <c r="D25" s="10">
        <f>IF('Prediction Log'!D25=0, "",'Prediction Log'!D25)</f>
        <v>-3.5</v>
      </c>
      <c r="E25" s="10">
        <f>IF('Prediction Log'!E25=0, "",'Prediction Log'!E25)</f>
        <v>-12</v>
      </c>
      <c r="F25" s="10" t="s">
        <v>58</v>
      </c>
      <c r="G25" s="26" t="s">
        <v>58</v>
      </c>
      <c r="H25" s="27">
        <v>0.88884600000000002</v>
      </c>
      <c r="I25" s="10" t="s">
        <v>119</v>
      </c>
      <c r="J25" s="10" t="s">
        <v>704</v>
      </c>
      <c r="K25" s="9" t="s">
        <v>58</v>
      </c>
      <c r="L25" s="9" t="s">
        <v>704</v>
      </c>
      <c r="M25" s="9"/>
      <c r="N25" s="12"/>
      <c r="O25" s="12"/>
      <c r="P25" s="12"/>
      <c r="Q25" s="12"/>
      <c r="R25" s="12"/>
      <c r="S25" s="12"/>
      <c r="T25" s="13">
        <f t="shared" si="6"/>
        <v>0</v>
      </c>
      <c r="U25" s="13">
        <f t="shared" si="7"/>
        <v>0</v>
      </c>
      <c r="V25" s="13">
        <f t="shared" si="8"/>
        <v>0</v>
      </c>
      <c r="W25" s="13">
        <f t="shared" si="9"/>
        <v>0</v>
      </c>
      <c r="X25" s="13">
        <f t="shared" si="10"/>
        <v>0</v>
      </c>
      <c r="Y25" s="13">
        <f t="shared" si="11"/>
        <v>0</v>
      </c>
      <c r="Z25" s="7"/>
      <c r="AA25" s="9" t="str">
        <f t="shared" si="12"/>
        <v/>
      </c>
      <c r="AB25" s="7"/>
      <c r="AC25" s="9" t="str">
        <f t="shared" si="13"/>
        <v/>
      </c>
      <c r="AD25" s="7"/>
      <c r="AE25" s="9" t="str">
        <f t="shared" si="14"/>
        <v/>
      </c>
      <c r="AF2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6" spans="1:32" x14ac:dyDescent="0.45">
      <c r="A26" s="22">
        <f>IF('Prediction Log'!A26=0, "",'Prediction Log'!A26)</f>
        <v>45220</v>
      </c>
      <c r="B26" s="10" t="str">
        <f>IF('Prediction Log'!B26=0, "",'Prediction Log'!B26)</f>
        <v>Indiana</v>
      </c>
      <c r="C26" s="10" t="str">
        <f>IF('Prediction Log'!C26=0, "",'Prediction Log'!C26)</f>
        <v>Rutgers</v>
      </c>
      <c r="D26" s="10">
        <f>IF('Prediction Log'!D26=0, "",'Prediction Log'!D26)</f>
        <v>5.5</v>
      </c>
      <c r="E26" s="10">
        <f>IF('Prediction Log'!E26=0, "",'Prediction Log'!E26)</f>
        <v>6.3</v>
      </c>
      <c r="F26" s="10" t="s">
        <v>95</v>
      </c>
      <c r="G26" s="26" t="s">
        <v>95</v>
      </c>
      <c r="H26" s="27">
        <v>0.79065799999999997</v>
      </c>
      <c r="I26" s="10" t="s">
        <v>704</v>
      </c>
      <c r="J26" s="10" t="s">
        <v>704</v>
      </c>
      <c r="K26" s="9" t="s">
        <v>704</v>
      </c>
      <c r="L26" s="9" t="s">
        <v>704</v>
      </c>
      <c r="M26" s="9"/>
      <c r="N26" s="12"/>
      <c r="O26" s="12"/>
      <c r="P26" s="12"/>
      <c r="Q26" s="12"/>
      <c r="R26" s="12"/>
      <c r="S26" s="12"/>
      <c r="T26" s="13">
        <f t="shared" si="6"/>
        <v>0</v>
      </c>
      <c r="U26" s="13">
        <f t="shared" si="7"/>
        <v>0</v>
      </c>
      <c r="V26" s="13">
        <f t="shared" si="8"/>
        <v>0</v>
      </c>
      <c r="W26" s="13">
        <f t="shared" si="9"/>
        <v>0</v>
      </c>
      <c r="X26" s="13">
        <f t="shared" si="10"/>
        <v>0</v>
      </c>
      <c r="Y26" s="13">
        <f t="shared" si="11"/>
        <v>0</v>
      </c>
      <c r="Z26" s="7"/>
      <c r="AA26" s="9" t="str">
        <f t="shared" si="12"/>
        <v/>
      </c>
      <c r="AB26" s="7"/>
      <c r="AC26" s="9" t="str">
        <f t="shared" si="13"/>
        <v/>
      </c>
      <c r="AD26" s="7"/>
      <c r="AE26" s="9" t="str">
        <f t="shared" si="14"/>
        <v/>
      </c>
      <c r="AF2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7" spans="1:32" x14ac:dyDescent="0.45">
      <c r="A27" s="22">
        <f>IF('Prediction Log'!A27=0, "",'Prediction Log'!A27)</f>
        <v>45220</v>
      </c>
      <c r="B27" s="10" t="str">
        <f>IF('Prediction Log'!B27=0, "",'Prediction Log'!B27)</f>
        <v>Ohio</v>
      </c>
      <c r="C27" s="10" t="str">
        <f>IF('Prediction Log'!C27=0, "",'Prediction Log'!C27)</f>
        <v>Western Michigan</v>
      </c>
      <c r="D27" s="10">
        <f>IF('Prediction Log'!D27=0, "",'Prediction Log'!D27)</f>
        <v>-16.5</v>
      </c>
      <c r="E27" s="10">
        <f>IF('Prediction Log'!E27=0, "",'Prediction Log'!E27)</f>
        <v>-10.7</v>
      </c>
      <c r="F27" s="10" t="s">
        <v>89</v>
      </c>
      <c r="G27" s="26" t="s">
        <v>89</v>
      </c>
      <c r="H27" s="27">
        <v>0.98307599999999995</v>
      </c>
      <c r="I27" s="10" t="s">
        <v>704</v>
      </c>
      <c r="J27" s="10" t="s">
        <v>704</v>
      </c>
      <c r="K27" s="9" t="s">
        <v>704</v>
      </c>
      <c r="L27" s="9" t="s">
        <v>704</v>
      </c>
      <c r="M27" s="9"/>
      <c r="N27" s="12"/>
      <c r="O27" s="12"/>
      <c r="P27" s="12"/>
      <c r="Q27" s="12"/>
      <c r="R27" s="12"/>
      <c r="S27" s="12"/>
      <c r="T27" s="13">
        <f t="shared" si="6"/>
        <v>0</v>
      </c>
      <c r="U27" s="13">
        <f t="shared" si="7"/>
        <v>0</v>
      </c>
      <c r="V27" s="13">
        <f t="shared" si="8"/>
        <v>0</v>
      </c>
      <c r="W27" s="13">
        <f t="shared" si="9"/>
        <v>0</v>
      </c>
      <c r="X27" s="13">
        <f t="shared" si="10"/>
        <v>0</v>
      </c>
      <c r="Y27" s="13">
        <f t="shared" si="11"/>
        <v>0</v>
      </c>
      <c r="Z27" s="7"/>
      <c r="AA27" s="9" t="str">
        <f t="shared" si="12"/>
        <v/>
      </c>
      <c r="AB27" s="7"/>
      <c r="AC27" s="9" t="str">
        <f t="shared" si="13"/>
        <v/>
      </c>
      <c r="AD27" s="7"/>
      <c r="AE27" s="9" t="str">
        <f t="shared" si="14"/>
        <v/>
      </c>
      <c r="AF2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8" spans="1:32" x14ac:dyDescent="0.45">
      <c r="A28" s="22">
        <f>IF('Prediction Log'!A28=0, "",'Prediction Log'!A28)</f>
        <v>45220</v>
      </c>
      <c r="B28" s="10" t="str">
        <f>IF('Prediction Log'!B28=0, "",'Prediction Log'!B28)</f>
        <v>Georgia Tech</v>
      </c>
      <c r="C28" s="10" t="str">
        <f>IF('Prediction Log'!C28=0, "",'Prediction Log'!C28)</f>
        <v>Boston College</v>
      </c>
      <c r="D28" s="10">
        <f>IF('Prediction Log'!D28=0, "",'Prediction Log'!D28)</f>
        <v>-5.5</v>
      </c>
      <c r="E28" s="10">
        <f>IF('Prediction Log'!E28=0, "",'Prediction Log'!E28)</f>
        <v>-0.1</v>
      </c>
      <c r="F28" s="10" t="s">
        <v>67</v>
      </c>
      <c r="G28" s="26" t="s">
        <v>54</v>
      </c>
      <c r="H28" s="27">
        <v>0.59284500000000007</v>
      </c>
      <c r="I28" s="10" t="s">
        <v>704</v>
      </c>
      <c r="J28" s="10" t="s">
        <v>704</v>
      </c>
      <c r="K28" s="9" t="s">
        <v>704</v>
      </c>
      <c r="L28" s="9" t="s">
        <v>704</v>
      </c>
      <c r="M28" s="9"/>
      <c r="N28" s="12"/>
      <c r="O28" s="12"/>
      <c r="P28" s="12"/>
      <c r="Q28" s="12"/>
      <c r="R28" s="12"/>
      <c r="S28" s="12"/>
      <c r="T28" s="13">
        <f t="shared" si="6"/>
        <v>0</v>
      </c>
      <c r="U28" s="13">
        <f t="shared" si="7"/>
        <v>0</v>
      </c>
      <c r="V28" s="13">
        <f t="shared" si="8"/>
        <v>0</v>
      </c>
      <c r="W28" s="13">
        <f t="shared" si="9"/>
        <v>0</v>
      </c>
      <c r="X28" s="13">
        <f t="shared" si="10"/>
        <v>0</v>
      </c>
      <c r="Y28" s="13">
        <f t="shared" si="11"/>
        <v>0</v>
      </c>
      <c r="Z28" s="7"/>
      <c r="AA28" s="9" t="str">
        <f t="shared" si="12"/>
        <v/>
      </c>
      <c r="AB28" s="7"/>
      <c r="AC28" s="9" t="str">
        <f t="shared" si="13"/>
        <v/>
      </c>
      <c r="AD28" s="7"/>
      <c r="AE28" s="9" t="str">
        <f t="shared" si="14"/>
        <v/>
      </c>
      <c r="AF2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9" spans="1:32" x14ac:dyDescent="0.45">
      <c r="A29" s="22">
        <f>IF('Prediction Log'!A29=0, "",'Prediction Log'!A29)</f>
        <v>45220</v>
      </c>
      <c r="B29" s="10" t="str">
        <f>IF('Prediction Log'!B29=0, "",'Prediction Log'!B29)</f>
        <v>Bowling Green</v>
      </c>
      <c r="C29" s="10" t="str">
        <f>IF('Prediction Log'!C29=0, "",'Prediction Log'!C29)</f>
        <v>Akron</v>
      </c>
      <c r="D29" s="10">
        <f>IF('Prediction Log'!D29=0, "",'Prediction Log'!D29)</f>
        <v>-7.5</v>
      </c>
      <c r="E29" s="10">
        <f>IF('Prediction Log'!E29=0, "",'Prediction Log'!E29)</f>
        <v>-24</v>
      </c>
      <c r="F29" s="10" t="s">
        <v>55</v>
      </c>
      <c r="G29" s="26" t="s">
        <v>55</v>
      </c>
      <c r="H29" s="27">
        <v>0.99921800000000005</v>
      </c>
      <c r="I29" s="10" t="s">
        <v>704</v>
      </c>
      <c r="J29" s="10" t="s">
        <v>704</v>
      </c>
      <c r="K29" s="9" t="s">
        <v>704</v>
      </c>
      <c r="L29" s="9" t="s">
        <v>704</v>
      </c>
      <c r="M29" s="9"/>
      <c r="N29" s="12"/>
      <c r="O29" s="12"/>
      <c r="P29" s="12"/>
      <c r="Q29" s="12"/>
      <c r="R29" s="12"/>
      <c r="S29" s="12"/>
      <c r="T29" s="13">
        <f t="shared" si="6"/>
        <v>0</v>
      </c>
      <c r="U29" s="13">
        <f t="shared" si="7"/>
        <v>0</v>
      </c>
      <c r="V29" s="13">
        <f t="shared" si="8"/>
        <v>0</v>
      </c>
      <c r="W29" s="13">
        <f t="shared" si="9"/>
        <v>0</v>
      </c>
      <c r="X29" s="13">
        <f t="shared" si="10"/>
        <v>0</v>
      </c>
      <c r="Y29" s="13">
        <f t="shared" si="11"/>
        <v>0</v>
      </c>
      <c r="Z29" s="7"/>
      <c r="AA29" s="9" t="str">
        <f t="shared" si="12"/>
        <v/>
      </c>
      <c r="AB29" s="7"/>
      <c r="AC29" s="9" t="str">
        <f t="shared" si="13"/>
        <v/>
      </c>
      <c r="AD29" s="7"/>
      <c r="AE29" s="9" t="str">
        <f t="shared" si="14"/>
        <v/>
      </c>
      <c r="AF2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0" spans="1:32" x14ac:dyDescent="0.45">
      <c r="A30" s="22">
        <f>IF('Prediction Log'!A30=0, "",'Prediction Log'!A30)</f>
        <v>45220</v>
      </c>
      <c r="B30" s="10" t="str">
        <f>IF('Prediction Log'!B30=0, "",'Prediction Log'!B30)</f>
        <v>Illinois</v>
      </c>
      <c r="C30" s="10" t="str">
        <f>IF('Prediction Log'!C30=0, "",'Prediction Log'!C30)</f>
        <v>Wisconsin</v>
      </c>
      <c r="D30" s="10">
        <f>IF('Prediction Log'!D30=0, "",'Prediction Log'!D30)</f>
        <v>2.5</v>
      </c>
      <c r="E30" s="10">
        <f>IF('Prediction Log'!E30=0, "",'Prediction Log'!E30)</f>
        <v>11.5</v>
      </c>
      <c r="F30" s="10" t="s">
        <v>118</v>
      </c>
      <c r="G30" s="26" t="s">
        <v>118</v>
      </c>
      <c r="H30" s="27">
        <v>0.91044100000000006</v>
      </c>
      <c r="I30" s="10" t="s">
        <v>119</v>
      </c>
      <c r="J30" s="10" t="s">
        <v>704</v>
      </c>
      <c r="K30" s="9" t="s">
        <v>118</v>
      </c>
      <c r="L30" s="9" t="s">
        <v>704</v>
      </c>
      <c r="M30" s="9"/>
      <c r="N30" s="12"/>
      <c r="O30" s="12"/>
      <c r="P30" s="12"/>
      <c r="Q30" s="12"/>
      <c r="R30" s="12"/>
      <c r="S30" s="12"/>
      <c r="T30" s="13">
        <f t="shared" si="6"/>
        <v>0</v>
      </c>
      <c r="U30" s="13">
        <f t="shared" si="7"/>
        <v>0</v>
      </c>
      <c r="V30" s="13">
        <f t="shared" si="8"/>
        <v>0</v>
      </c>
      <c r="W30" s="13">
        <f t="shared" si="9"/>
        <v>0</v>
      </c>
      <c r="X30" s="13">
        <f t="shared" si="10"/>
        <v>0</v>
      </c>
      <c r="Y30" s="13">
        <f t="shared" si="11"/>
        <v>0</v>
      </c>
      <c r="Z30" s="7"/>
      <c r="AA30" s="9" t="str">
        <f t="shared" si="12"/>
        <v/>
      </c>
      <c r="AB30" s="7"/>
      <c r="AC30" s="9" t="str">
        <f t="shared" si="13"/>
        <v/>
      </c>
      <c r="AD30" s="7"/>
      <c r="AE30" s="9" t="str">
        <f t="shared" si="14"/>
        <v/>
      </c>
      <c r="AF3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1" spans="1:32" x14ac:dyDescent="0.45">
      <c r="A31" s="22">
        <f>IF('Prediction Log'!A31=0, "",'Prediction Log'!A31)</f>
        <v>45220</v>
      </c>
      <c r="B31" s="10" t="str">
        <f>IF('Prediction Log'!B31=0, "",'Prediction Log'!B31)</f>
        <v>Wake Forest</v>
      </c>
      <c r="C31" s="10" t="str">
        <f>IF('Prediction Log'!C31=0, "",'Prediction Log'!C31)</f>
        <v>Pittsburgh</v>
      </c>
      <c r="D31" s="10">
        <f>IF('Prediction Log'!D31=0, "",'Prediction Log'!D31)</f>
        <v>-1.5</v>
      </c>
      <c r="E31" s="10">
        <f>IF('Prediction Log'!E31=0, "",'Prediction Log'!E31)</f>
        <v>2.4</v>
      </c>
      <c r="F31" s="10" t="s">
        <v>94</v>
      </c>
      <c r="G31" s="26" t="s">
        <v>114</v>
      </c>
      <c r="H31" s="27">
        <v>0.74173100000000003</v>
      </c>
      <c r="I31" s="10" t="s">
        <v>704</v>
      </c>
      <c r="J31" s="10" t="s">
        <v>704</v>
      </c>
      <c r="K31" s="9" t="s">
        <v>704</v>
      </c>
      <c r="L31" s="9" t="s">
        <v>704</v>
      </c>
      <c r="M31" s="9"/>
      <c r="N31" s="12"/>
      <c r="O31" s="12"/>
      <c r="P31" s="12"/>
      <c r="Q31" s="12"/>
      <c r="R31" s="12"/>
      <c r="S31" s="12"/>
      <c r="T31" s="13">
        <f t="shared" si="6"/>
        <v>0</v>
      </c>
      <c r="U31" s="13">
        <f t="shared" si="7"/>
        <v>0</v>
      </c>
      <c r="V31" s="13">
        <f t="shared" si="8"/>
        <v>0</v>
      </c>
      <c r="W31" s="13">
        <f t="shared" si="9"/>
        <v>0</v>
      </c>
      <c r="X31" s="13">
        <f t="shared" si="10"/>
        <v>0</v>
      </c>
      <c r="Y31" s="13">
        <f t="shared" si="11"/>
        <v>0</v>
      </c>
      <c r="Z31" s="7"/>
      <c r="AA31" s="9" t="str">
        <f t="shared" si="12"/>
        <v/>
      </c>
      <c r="AB31" s="7"/>
      <c r="AC31" s="9" t="str">
        <f t="shared" si="13"/>
        <v/>
      </c>
      <c r="AD31" s="7"/>
      <c r="AE31" s="9" t="str">
        <f t="shared" si="14"/>
        <v/>
      </c>
      <c r="AF3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2" spans="1:32" x14ac:dyDescent="0.45">
      <c r="A32" s="22">
        <f>IF('Prediction Log'!A32=0, "",'Prediction Log'!A32)</f>
        <v>45220</v>
      </c>
      <c r="B32" s="10" t="str">
        <f>IF('Prediction Log'!B32=0, "",'Prediction Log'!B32)</f>
        <v>Nebraska</v>
      </c>
      <c r="C32" s="10" t="str">
        <f>IF('Prediction Log'!C32=0, "",'Prediction Log'!C32)</f>
        <v>Northwestern</v>
      </c>
      <c r="D32" s="10">
        <f>IF('Prediction Log'!D32=0, "",'Prediction Log'!D32)</f>
        <v>-11.5</v>
      </c>
      <c r="E32" s="10">
        <f>IF('Prediction Log'!E32=0, "",'Prediction Log'!E32)</f>
        <v>-0.8</v>
      </c>
      <c r="F32" s="10" t="s">
        <v>83</v>
      </c>
      <c r="G32" s="26" t="s">
        <v>88</v>
      </c>
      <c r="H32" s="27">
        <v>0.585619</v>
      </c>
      <c r="I32" s="10" t="s">
        <v>704</v>
      </c>
      <c r="J32" s="10" t="s">
        <v>704</v>
      </c>
      <c r="K32" s="9" t="s">
        <v>704</v>
      </c>
      <c r="L32" s="9" t="s">
        <v>704</v>
      </c>
      <c r="M32" s="9"/>
      <c r="N32" s="12"/>
      <c r="O32" s="12"/>
      <c r="P32" s="12"/>
      <c r="Q32" s="12"/>
      <c r="R32" s="12"/>
      <c r="S32" s="12"/>
      <c r="T32" s="13">
        <f t="shared" si="6"/>
        <v>0</v>
      </c>
      <c r="U32" s="13">
        <f t="shared" si="7"/>
        <v>0</v>
      </c>
      <c r="V32" s="13">
        <f t="shared" si="8"/>
        <v>0</v>
      </c>
      <c r="W32" s="13">
        <f t="shared" si="9"/>
        <v>0</v>
      </c>
      <c r="X32" s="13">
        <f t="shared" si="10"/>
        <v>0</v>
      </c>
      <c r="Y32" s="13">
        <f t="shared" si="11"/>
        <v>0</v>
      </c>
      <c r="Z32" s="7"/>
      <c r="AA32" s="9" t="str">
        <f t="shared" si="12"/>
        <v/>
      </c>
      <c r="AB32" s="7"/>
      <c r="AC32" s="9" t="str">
        <f t="shared" si="13"/>
        <v/>
      </c>
      <c r="AD32" s="7"/>
      <c r="AE32" s="9" t="str">
        <f t="shared" si="14"/>
        <v/>
      </c>
      <c r="AF3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3" spans="1:32" x14ac:dyDescent="0.45">
      <c r="A33" s="22">
        <f>IF('Prediction Log'!A33=0, "",'Prediction Log'!A33)</f>
        <v>45220</v>
      </c>
      <c r="B33" s="10" t="str">
        <f>IF('Prediction Log'!B33=0, "",'Prediction Log'!B33)</f>
        <v>Missouri</v>
      </c>
      <c r="C33" s="10" t="str">
        <f>IF('Prediction Log'!C33=0, "",'Prediction Log'!C33)</f>
        <v>South Carolina</v>
      </c>
      <c r="D33" s="10">
        <f>IF('Prediction Log'!D33=0, "",'Prediction Log'!D33)</f>
        <v>-7.5</v>
      </c>
      <c r="E33" s="10">
        <f>IF('Prediction Log'!E33=0, "",'Prediction Log'!E33)</f>
        <v>-5.5</v>
      </c>
      <c r="F33" s="10" t="s">
        <v>81</v>
      </c>
      <c r="G33" s="26" t="s">
        <v>81</v>
      </c>
      <c r="H33" s="27">
        <v>0.95578799999999997</v>
      </c>
      <c r="I33" s="10" t="s">
        <v>704</v>
      </c>
      <c r="J33" s="10" t="s">
        <v>704</v>
      </c>
      <c r="K33" s="9" t="s">
        <v>704</v>
      </c>
      <c r="L33" s="9" t="s">
        <v>704</v>
      </c>
      <c r="M33" s="9"/>
      <c r="N33" s="12"/>
      <c r="O33" s="12"/>
      <c r="P33" s="12"/>
      <c r="Q33" s="12"/>
      <c r="R33" s="12"/>
      <c r="S33" s="12"/>
      <c r="T33" s="13">
        <f t="shared" si="6"/>
        <v>0</v>
      </c>
      <c r="U33" s="13">
        <f t="shared" si="7"/>
        <v>0</v>
      </c>
      <c r="V33" s="13">
        <f t="shared" si="8"/>
        <v>0</v>
      </c>
      <c r="W33" s="13">
        <f t="shared" si="9"/>
        <v>0</v>
      </c>
      <c r="X33" s="13">
        <f t="shared" si="10"/>
        <v>0</v>
      </c>
      <c r="Y33" s="13">
        <f t="shared" si="11"/>
        <v>0</v>
      </c>
      <c r="Z33" s="7"/>
      <c r="AA33" s="9" t="str">
        <f t="shared" si="12"/>
        <v/>
      </c>
      <c r="AB33" s="7"/>
      <c r="AC33" s="9" t="str">
        <f t="shared" si="13"/>
        <v/>
      </c>
      <c r="AD33" s="7"/>
      <c r="AE33" s="9" t="str">
        <f t="shared" si="14"/>
        <v/>
      </c>
      <c r="AF3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4" spans="1:32" x14ac:dyDescent="0.45">
      <c r="A34" s="22">
        <f>IF('Prediction Log'!A34=0, "",'Prediction Log'!A34)</f>
        <v>45220</v>
      </c>
      <c r="B34" s="10" t="str">
        <f>IF('Prediction Log'!B34=0, "",'Prediction Log'!B34)</f>
        <v>Northern Illinois</v>
      </c>
      <c r="C34" s="10" t="str">
        <f>IF('Prediction Log'!C34=0, "",'Prediction Log'!C34)</f>
        <v>Eastern Michigan</v>
      </c>
      <c r="D34" s="10">
        <f>IF('Prediction Log'!D34=0, "",'Prediction Log'!D34)</f>
        <v>-11.5</v>
      </c>
      <c r="E34" s="10">
        <f>IF('Prediction Log'!E34=0, "",'Prediction Log'!E34)</f>
        <v>0.9</v>
      </c>
      <c r="F34" s="10" t="s">
        <v>63</v>
      </c>
      <c r="G34" s="26" t="s">
        <v>86</v>
      </c>
      <c r="H34" s="27">
        <v>0.53203299999999998</v>
      </c>
      <c r="I34" s="10" t="s">
        <v>3</v>
      </c>
      <c r="J34" s="10" t="s">
        <v>63</v>
      </c>
      <c r="K34" s="9" t="s">
        <v>704</v>
      </c>
      <c r="L34" s="9">
        <v>-11.5</v>
      </c>
      <c r="M34" s="9"/>
      <c r="N34" s="12"/>
      <c r="O34" s="12"/>
      <c r="P34" s="12"/>
      <c r="Q34" s="12"/>
      <c r="R34" s="12"/>
      <c r="S34" s="12"/>
      <c r="T34" s="13">
        <f t="shared" si="6"/>
        <v>0</v>
      </c>
      <c r="U34" s="13">
        <f t="shared" si="7"/>
        <v>0</v>
      </c>
      <c r="V34" s="13">
        <f t="shared" si="8"/>
        <v>0</v>
      </c>
      <c r="W34" s="13">
        <f t="shared" si="9"/>
        <v>0</v>
      </c>
      <c r="X34" s="13">
        <f t="shared" si="10"/>
        <v>0</v>
      </c>
      <c r="Y34" s="13">
        <f t="shared" si="11"/>
        <v>0</v>
      </c>
      <c r="Z34" s="7"/>
      <c r="AA34" s="9" t="str">
        <f t="shared" si="12"/>
        <v/>
      </c>
      <c r="AB34" s="7"/>
      <c r="AC34" s="9" t="str">
        <f t="shared" si="13"/>
        <v/>
      </c>
      <c r="AD34" s="7"/>
      <c r="AE34" s="9" t="str">
        <f t="shared" si="14"/>
        <v/>
      </c>
      <c r="AF3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5" spans="1:32" x14ac:dyDescent="0.45">
      <c r="A35" s="22">
        <f>IF('Prediction Log'!A35=0, "",'Prediction Log'!A35)</f>
        <v>45220</v>
      </c>
      <c r="B35" s="10" t="str">
        <f>IF('Prediction Log'!B35=0, "",'Prediction Log'!B35)</f>
        <v>UNLV</v>
      </c>
      <c r="C35" s="10" t="str">
        <f>IF('Prediction Log'!C35=0, "",'Prediction Log'!C35)</f>
        <v>Colorado State</v>
      </c>
      <c r="D35" s="10">
        <f>IF('Prediction Log'!D35=0, "",'Prediction Log'!D35)</f>
        <v>-7.5</v>
      </c>
      <c r="E35" s="10">
        <f>IF('Prediction Log'!E35=0, "",'Prediction Log'!E35)</f>
        <v>-13.1</v>
      </c>
      <c r="F35" s="10" t="s">
        <v>109</v>
      </c>
      <c r="G35" s="26" t="s">
        <v>109</v>
      </c>
      <c r="H35" s="27">
        <v>0.97548900000000005</v>
      </c>
      <c r="I35" s="10" t="s">
        <v>704</v>
      </c>
      <c r="J35" s="10" t="s">
        <v>704</v>
      </c>
      <c r="K35" s="9" t="s">
        <v>704</v>
      </c>
      <c r="L35" s="9" t="s">
        <v>704</v>
      </c>
      <c r="M35" s="9"/>
      <c r="N35" s="12"/>
      <c r="O35" s="12"/>
      <c r="P35" s="12"/>
      <c r="Q35" s="12"/>
      <c r="R35" s="12"/>
      <c r="S35" s="12"/>
      <c r="T35" s="13">
        <f t="shared" si="6"/>
        <v>0</v>
      </c>
      <c r="U35" s="13">
        <f t="shared" si="7"/>
        <v>0</v>
      </c>
      <c r="V35" s="13">
        <f t="shared" si="8"/>
        <v>0</v>
      </c>
      <c r="W35" s="13">
        <f t="shared" si="9"/>
        <v>0</v>
      </c>
      <c r="X35" s="13">
        <f t="shared" si="10"/>
        <v>0</v>
      </c>
      <c r="Y35" s="13">
        <f t="shared" si="11"/>
        <v>0</v>
      </c>
      <c r="Z35" s="7"/>
      <c r="AA35" s="9" t="str">
        <f t="shared" si="12"/>
        <v/>
      </c>
      <c r="AB35" s="7"/>
      <c r="AC35" s="9" t="str">
        <f t="shared" si="13"/>
        <v/>
      </c>
      <c r="AD35" s="7"/>
      <c r="AE35" s="9" t="str">
        <f t="shared" si="14"/>
        <v/>
      </c>
      <c r="AF3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6" spans="1:32" x14ac:dyDescent="0.45">
      <c r="A36" s="22">
        <f>IF('Prediction Log'!A36=0, "",'Prediction Log'!A36)</f>
        <v>45220</v>
      </c>
      <c r="B36" s="10" t="str">
        <f>IF('Prediction Log'!B36=0, "",'Prediction Log'!B36)</f>
        <v>San Diego State</v>
      </c>
      <c r="C36" s="10" t="str">
        <f>IF('Prediction Log'!C36=0, "",'Prediction Log'!C36)</f>
        <v>Nevada</v>
      </c>
      <c r="D36" s="10">
        <f>IF('Prediction Log'!D36=0, "",'Prediction Log'!D36)</f>
        <v>-11.5</v>
      </c>
      <c r="E36" s="10">
        <f>IF('Prediction Log'!E36=0, "",'Prediction Log'!E36)</f>
        <v>-4.8</v>
      </c>
      <c r="F36" s="10" t="s">
        <v>96</v>
      </c>
      <c r="G36" s="26" t="s">
        <v>96</v>
      </c>
      <c r="H36" s="27">
        <v>0.81043799999999999</v>
      </c>
      <c r="I36" s="10" t="s">
        <v>704</v>
      </c>
      <c r="J36" s="10" t="s">
        <v>704</v>
      </c>
      <c r="K36" s="9" t="s">
        <v>704</v>
      </c>
      <c r="L36" s="9" t="s">
        <v>704</v>
      </c>
      <c r="M36" s="9"/>
      <c r="N36" s="12"/>
      <c r="O36" s="12"/>
      <c r="P36" s="12"/>
      <c r="Q36" s="12"/>
      <c r="R36" s="12"/>
      <c r="S36" s="12"/>
      <c r="T36" s="13">
        <f t="shared" si="6"/>
        <v>0</v>
      </c>
      <c r="U36" s="13">
        <f t="shared" si="7"/>
        <v>0</v>
      </c>
      <c r="V36" s="13">
        <f t="shared" si="8"/>
        <v>0</v>
      </c>
      <c r="W36" s="13">
        <f t="shared" si="9"/>
        <v>0</v>
      </c>
      <c r="X36" s="13">
        <f t="shared" si="10"/>
        <v>0</v>
      </c>
      <c r="Y36" s="13">
        <f t="shared" si="11"/>
        <v>0</v>
      </c>
      <c r="Z36" s="7"/>
      <c r="AA36" s="9" t="str">
        <f t="shared" si="12"/>
        <v/>
      </c>
      <c r="AB36" s="7"/>
      <c r="AC36" s="9" t="str">
        <f t="shared" si="13"/>
        <v/>
      </c>
      <c r="AD36" s="7"/>
      <c r="AE36" s="9" t="str">
        <f t="shared" si="14"/>
        <v/>
      </c>
      <c r="AF3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7" spans="1:32" x14ac:dyDescent="0.45">
      <c r="A37" s="22">
        <f>IF('Prediction Log'!A37=0, "",'Prediction Log'!A37)</f>
        <v>45220</v>
      </c>
      <c r="B37" s="10" t="str">
        <f>IF('Prediction Log'!B37=0, "",'Prediction Log'!B37)</f>
        <v>Stanford</v>
      </c>
      <c r="C37" s="10" t="str">
        <f>IF('Prediction Log'!C37=0, "",'Prediction Log'!C37)</f>
        <v>UCLA</v>
      </c>
      <c r="D37" s="10">
        <f>IF('Prediction Log'!D37=0, "",'Prediction Log'!D37)</f>
        <v>17.5</v>
      </c>
      <c r="E37" s="10">
        <f>IF('Prediction Log'!E37=0, "",'Prediction Log'!E37)</f>
        <v>22</v>
      </c>
      <c r="F37" s="10" t="s">
        <v>108</v>
      </c>
      <c r="G37" s="26" t="s">
        <v>108</v>
      </c>
      <c r="H37" s="27">
        <v>0.99302400000000002</v>
      </c>
      <c r="I37" s="10" t="s">
        <v>704</v>
      </c>
      <c r="J37" s="10" t="s">
        <v>704</v>
      </c>
      <c r="K37" s="9" t="s">
        <v>704</v>
      </c>
      <c r="L37" s="9" t="s">
        <v>704</v>
      </c>
      <c r="M37" s="9"/>
      <c r="N37" s="12"/>
      <c r="O37" s="12"/>
      <c r="P37" s="12"/>
      <c r="Q37" s="12"/>
      <c r="R37" s="12"/>
      <c r="S37" s="12"/>
      <c r="T37" s="13">
        <f t="shared" si="6"/>
        <v>0</v>
      </c>
      <c r="U37" s="13">
        <f t="shared" si="7"/>
        <v>0</v>
      </c>
      <c r="V37" s="13">
        <f t="shared" si="8"/>
        <v>0</v>
      </c>
      <c r="W37" s="13">
        <f t="shared" si="9"/>
        <v>0</v>
      </c>
      <c r="X37" s="13">
        <f t="shared" si="10"/>
        <v>0</v>
      </c>
      <c r="Y37" s="13">
        <f t="shared" si="11"/>
        <v>0</v>
      </c>
      <c r="Z37" s="7"/>
      <c r="AA37" s="9" t="str">
        <f t="shared" si="12"/>
        <v/>
      </c>
      <c r="AB37" s="7"/>
      <c r="AC37" s="9" t="str">
        <f t="shared" si="13"/>
        <v/>
      </c>
      <c r="AD37" s="7"/>
      <c r="AE37" s="9" t="str">
        <f t="shared" si="14"/>
        <v/>
      </c>
      <c r="AF3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8" spans="1:32" x14ac:dyDescent="0.45">
      <c r="A38" s="22">
        <f>IF('Prediction Log'!A38=0, "",'Prediction Log'!A38)</f>
        <v>45220</v>
      </c>
      <c r="B38" s="10" t="str">
        <f>IF('Prediction Log'!B38=0, "",'Prediction Log'!B38)</f>
        <v>BYU</v>
      </c>
      <c r="C38" s="10" t="str">
        <f>IF('Prediction Log'!C38=0, "",'Prediction Log'!C38)</f>
        <v>Texas Tech</v>
      </c>
      <c r="D38" s="10">
        <f>IF('Prediction Log'!D38=0, "",'Prediction Log'!D38)</f>
        <v>2.5</v>
      </c>
      <c r="E38" s="10">
        <f>IF('Prediction Log'!E38=0, "",'Prediction Log'!E38)</f>
        <v>-8</v>
      </c>
      <c r="F38" s="10" t="s">
        <v>56</v>
      </c>
      <c r="G38" s="26" t="s">
        <v>56</v>
      </c>
      <c r="H38" s="27">
        <v>0.99152300000000004</v>
      </c>
      <c r="I38" s="10" t="s">
        <v>119</v>
      </c>
      <c r="J38" s="10" t="s">
        <v>704</v>
      </c>
      <c r="K38" s="9" t="s">
        <v>56</v>
      </c>
      <c r="L38" s="9" t="s">
        <v>704</v>
      </c>
      <c r="M38" s="9"/>
      <c r="N38" s="12"/>
      <c r="O38" s="12"/>
      <c r="P38" s="12"/>
      <c r="Q38" s="12"/>
      <c r="R38" s="12"/>
      <c r="S38" s="12"/>
      <c r="T38" s="13">
        <f t="shared" si="6"/>
        <v>0</v>
      </c>
      <c r="U38" s="13">
        <f t="shared" si="7"/>
        <v>0</v>
      </c>
      <c r="V38" s="13">
        <f t="shared" si="8"/>
        <v>0</v>
      </c>
      <c r="W38" s="13">
        <f t="shared" si="9"/>
        <v>0</v>
      </c>
      <c r="X38" s="13">
        <f t="shared" si="10"/>
        <v>0</v>
      </c>
      <c r="Y38" s="13">
        <f t="shared" si="11"/>
        <v>0</v>
      </c>
      <c r="Z38" s="7"/>
      <c r="AA38" s="9" t="str">
        <f t="shared" si="12"/>
        <v/>
      </c>
      <c r="AB38" s="7"/>
      <c r="AC38" s="9" t="str">
        <f t="shared" si="13"/>
        <v/>
      </c>
      <c r="AD38" s="7"/>
      <c r="AE38" s="9" t="str">
        <f t="shared" si="14"/>
        <v/>
      </c>
      <c r="AF3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9" spans="1:32" x14ac:dyDescent="0.45">
      <c r="A39" s="22">
        <f>IF('Prediction Log'!A39=0, "",'Prediction Log'!A39)</f>
        <v>45220</v>
      </c>
      <c r="B39" s="10" t="str">
        <f>IF('Prediction Log'!B39=0, "",'Prediction Log'!B39)</f>
        <v>Kansas State</v>
      </c>
      <c r="C39" s="10" t="str">
        <f>IF('Prediction Log'!C39=0, "",'Prediction Log'!C39)</f>
        <v>TCU</v>
      </c>
      <c r="D39" s="10">
        <f>IF('Prediction Log'!D39=0, "",'Prediction Log'!D39)</f>
        <v>-5.5</v>
      </c>
      <c r="E39" s="10">
        <f>IF('Prediction Log'!E39=0, "",'Prediction Log'!E39)</f>
        <v>-23.1</v>
      </c>
      <c r="F39" s="10" t="s">
        <v>71</v>
      </c>
      <c r="G39" s="26" t="s">
        <v>71</v>
      </c>
      <c r="H39" s="27">
        <v>0.998583</v>
      </c>
      <c r="I39" s="10" t="s">
        <v>704</v>
      </c>
      <c r="J39" s="10" t="s">
        <v>704</v>
      </c>
      <c r="K39" s="9" t="s">
        <v>704</v>
      </c>
      <c r="L39" s="9" t="s">
        <v>704</v>
      </c>
      <c r="M39" s="9"/>
      <c r="N39" s="12"/>
      <c r="O39" s="12"/>
      <c r="P39" s="12"/>
      <c r="Q39" s="12"/>
      <c r="R39" s="12"/>
      <c r="S39" s="12"/>
      <c r="T39" s="13">
        <f t="shared" si="6"/>
        <v>0</v>
      </c>
      <c r="U39" s="13">
        <f t="shared" si="7"/>
        <v>0</v>
      </c>
      <c r="V39" s="13">
        <f t="shared" si="8"/>
        <v>0</v>
      </c>
      <c r="W39" s="13">
        <f t="shared" si="9"/>
        <v>0</v>
      </c>
      <c r="X39" s="13">
        <f t="shared" si="10"/>
        <v>0</v>
      </c>
      <c r="Y39" s="13">
        <f t="shared" si="11"/>
        <v>0</v>
      </c>
      <c r="Z39" s="7"/>
      <c r="AA39" s="9" t="str">
        <f t="shared" si="12"/>
        <v/>
      </c>
      <c r="AB39" s="7"/>
      <c r="AC39" s="9" t="str">
        <f t="shared" si="13"/>
        <v/>
      </c>
      <c r="AD39" s="7"/>
      <c r="AE39" s="9" t="str">
        <f t="shared" si="14"/>
        <v/>
      </c>
      <c r="AF3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0" spans="1:32" x14ac:dyDescent="0.45">
      <c r="A40" s="22">
        <f>IF('Prediction Log'!A40=0, "",'Prediction Log'!A40)</f>
        <v>45220</v>
      </c>
      <c r="B40" s="10" t="str">
        <f>IF('Prediction Log'!B40=0, "",'Prediction Log'!B40)</f>
        <v>East Carolina</v>
      </c>
      <c r="C40" s="10" t="str">
        <f>IF('Prediction Log'!C40=0, "",'Prediction Log'!C40)</f>
        <v>Charlotte</v>
      </c>
      <c r="D40" s="10">
        <f>IF('Prediction Log'!D40=0, "",'Prediction Log'!D40)</f>
        <v>-6</v>
      </c>
      <c r="E40" s="10">
        <f>IF('Prediction Log'!E40=0, "",'Prediction Log'!E40)</f>
        <v>-8.1</v>
      </c>
      <c r="F40" s="10" t="s">
        <v>62</v>
      </c>
      <c r="G40" s="26" t="s">
        <v>62</v>
      </c>
      <c r="H40" s="27">
        <v>0.84741999999999995</v>
      </c>
      <c r="I40" s="10" t="s">
        <v>704</v>
      </c>
      <c r="J40" s="10" t="s">
        <v>704</v>
      </c>
      <c r="K40" s="9" t="s">
        <v>704</v>
      </c>
      <c r="L40" s="9" t="s">
        <v>704</v>
      </c>
      <c r="M40" s="9"/>
      <c r="N40" s="12"/>
      <c r="O40" s="12"/>
      <c r="P40" s="12"/>
      <c r="Q40" s="12"/>
      <c r="R40" s="12"/>
      <c r="S40" s="12"/>
      <c r="T40" s="13">
        <f t="shared" si="6"/>
        <v>0</v>
      </c>
      <c r="U40" s="13">
        <f t="shared" si="7"/>
        <v>0</v>
      </c>
      <c r="V40" s="13">
        <f t="shared" si="8"/>
        <v>0</v>
      </c>
      <c r="W40" s="13">
        <f t="shared" si="9"/>
        <v>0</v>
      </c>
      <c r="X40" s="13">
        <f t="shared" si="10"/>
        <v>0</v>
      </c>
      <c r="Y40" s="13">
        <f t="shared" si="11"/>
        <v>0</v>
      </c>
      <c r="Z40" s="7"/>
      <c r="AA40" s="9" t="str">
        <f t="shared" si="12"/>
        <v/>
      </c>
      <c r="AB40" s="7"/>
      <c r="AC40" s="9" t="str">
        <f t="shared" si="13"/>
        <v/>
      </c>
      <c r="AD40" s="7"/>
      <c r="AE40" s="9" t="str">
        <f t="shared" si="14"/>
        <v/>
      </c>
      <c r="AF4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1" spans="1:32" x14ac:dyDescent="0.45">
      <c r="A41" s="22">
        <f>IF('Prediction Log'!A41=0, "",'Prediction Log'!A41)</f>
        <v>45220</v>
      </c>
      <c r="B41" s="10" t="str">
        <f>IF('Prediction Log'!B41=0, "",'Prediction Log'!B41)</f>
        <v>Connecticut</v>
      </c>
      <c r="C41" s="10" t="str">
        <f>IF('Prediction Log'!C41=0, "",'Prediction Log'!C41)</f>
        <v>South Florida</v>
      </c>
      <c r="D41" s="10">
        <f>IF('Prediction Log'!D41=0, "",'Prediction Log'!D41)</f>
        <v>-1</v>
      </c>
      <c r="E41" s="10">
        <f>IF('Prediction Log'!E41=0, "",'Prediction Log'!E41)</f>
        <v>1.8</v>
      </c>
      <c r="F41" s="10" t="s">
        <v>161</v>
      </c>
      <c r="G41" s="26" t="s">
        <v>161</v>
      </c>
      <c r="H41" s="27">
        <v>0.68400799999999995</v>
      </c>
      <c r="I41" s="10" t="s">
        <v>704</v>
      </c>
      <c r="J41" s="10" t="s">
        <v>704</v>
      </c>
      <c r="K41" s="9" t="s">
        <v>704</v>
      </c>
      <c r="L41" s="9" t="s">
        <v>704</v>
      </c>
      <c r="M41" s="9"/>
      <c r="N41" s="12"/>
      <c r="O41" s="12"/>
      <c r="P41" s="12"/>
      <c r="Q41" s="12"/>
      <c r="R41" s="12"/>
      <c r="S41" s="12"/>
      <c r="T41" s="13">
        <f t="shared" si="6"/>
        <v>0</v>
      </c>
      <c r="U41" s="13">
        <f t="shared" si="7"/>
        <v>0</v>
      </c>
      <c r="V41" s="13">
        <f t="shared" si="8"/>
        <v>0</v>
      </c>
      <c r="W41" s="13">
        <f t="shared" si="9"/>
        <v>0</v>
      </c>
      <c r="X41" s="13">
        <f t="shared" si="10"/>
        <v>0</v>
      </c>
      <c r="Y41" s="13">
        <f t="shared" si="11"/>
        <v>0</v>
      </c>
      <c r="Z41" s="7"/>
      <c r="AA41" s="9" t="str">
        <f t="shared" si="12"/>
        <v/>
      </c>
      <c r="AB41" s="7"/>
      <c r="AC41" s="9" t="str">
        <f t="shared" si="13"/>
        <v/>
      </c>
      <c r="AD41" s="7"/>
      <c r="AE41" s="9" t="str">
        <f t="shared" si="14"/>
        <v/>
      </c>
      <c r="AF4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2" spans="1:32" x14ac:dyDescent="0.45">
      <c r="A42" s="22">
        <f>IF('Prediction Log'!A42=0, "",'Prediction Log'!A42)</f>
        <v>45220</v>
      </c>
      <c r="B42" s="10" t="str">
        <f>IF('Prediction Log'!B42=0, "",'Prediction Log'!B42)</f>
        <v>Kent State</v>
      </c>
      <c r="C42" s="10" t="str">
        <f>IF('Prediction Log'!C42=0, "",'Prediction Log'!C42)</f>
        <v>Buffalo</v>
      </c>
      <c r="D42" s="10">
        <f>IF('Prediction Log'!D42=0, "",'Prediction Log'!D42)</f>
        <v>6.5</v>
      </c>
      <c r="E42" s="10">
        <f>IF('Prediction Log'!E42=0, "",'Prediction Log'!E42)</f>
        <v>5.8</v>
      </c>
      <c r="F42" s="10" t="s">
        <v>157</v>
      </c>
      <c r="G42" s="26" t="s">
        <v>157</v>
      </c>
      <c r="H42" s="27">
        <v>0.77828699999999995</v>
      </c>
      <c r="I42" s="10" t="s">
        <v>704</v>
      </c>
      <c r="J42" s="10" t="s">
        <v>704</v>
      </c>
      <c r="K42" s="9" t="s">
        <v>704</v>
      </c>
      <c r="L42" s="9" t="s">
        <v>704</v>
      </c>
      <c r="M42" s="9"/>
      <c r="N42" s="12"/>
      <c r="O42" s="12"/>
      <c r="P42" s="12"/>
      <c r="Q42" s="12"/>
      <c r="R42" s="12"/>
      <c r="S42" s="12"/>
      <c r="T42" s="13">
        <f t="shared" si="6"/>
        <v>0</v>
      </c>
      <c r="U42" s="13">
        <f t="shared" si="7"/>
        <v>0</v>
      </c>
      <c r="V42" s="13">
        <f t="shared" si="8"/>
        <v>0</v>
      </c>
      <c r="W42" s="13">
        <f t="shared" si="9"/>
        <v>0</v>
      </c>
      <c r="X42" s="13">
        <f t="shared" si="10"/>
        <v>0</v>
      </c>
      <c r="Y42" s="13">
        <f t="shared" si="11"/>
        <v>0</v>
      </c>
      <c r="Z42" s="7"/>
      <c r="AA42" s="9" t="str">
        <f t="shared" si="12"/>
        <v/>
      </c>
      <c r="AB42" s="7"/>
      <c r="AC42" s="9" t="str">
        <f t="shared" si="13"/>
        <v/>
      </c>
      <c r="AD42" s="7"/>
      <c r="AE42" s="9" t="str">
        <f t="shared" si="14"/>
        <v/>
      </c>
      <c r="AF4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3" spans="1:32" x14ac:dyDescent="0.45">
      <c r="A43" s="22">
        <f>IF('Prediction Log'!A43=0, "",'Prediction Log'!A43)</f>
        <v>45220</v>
      </c>
      <c r="B43" s="10" t="str">
        <f>IF('Prediction Log'!B43=0, "",'Prediction Log'!B43)</f>
        <v>Ball State</v>
      </c>
      <c r="C43" s="10" t="str">
        <f>IF('Prediction Log'!C43=0, "",'Prediction Log'!C43)</f>
        <v>Central Michigan</v>
      </c>
      <c r="D43" s="10">
        <f>IF('Prediction Log'!D43=0, "",'Prediction Log'!D43)</f>
        <v>5</v>
      </c>
      <c r="E43" s="10">
        <f>IF('Prediction Log'!E43=0, "",'Prediction Log'!E43)</f>
        <v>-0.7</v>
      </c>
      <c r="F43" s="10" t="s">
        <v>156</v>
      </c>
      <c r="G43" s="26" t="s">
        <v>156</v>
      </c>
      <c r="H43" s="27">
        <v>0.54930400000000001</v>
      </c>
      <c r="I43" s="10" t="s">
        <v>704</v>
      </c>
      <c r="J43" s="10" t="s">
        <v>704</v>
      </c>
      <c r="K43" s="9" t="s">
        <v>704</v>
      </c>
      <c r="L43" s="9" t="s">
        <v>704</v>
      </c>
      <c r="M43" s="9"/>
      <c r="N43" s="12"/>
      <c r="O43" s="12"/>
      <c r="P43" s="12"/>
      <c r="Q43" s="12"/>
      <c r="R43" s="12"/>
      <c r="S43" s="12"/>
      <c r="T43" s="13">
        <f t="shared" si="6"/>
        <v>0</v>
      </c>
      <c r="U43" s="13">
        <f t="shared" si="7"/>
        <v>0</v>
      </c>
      <c r="V43" s="13">
        <f t="shared" si="8"/>
        <v>0</v>
      </c>
      <c r="W43" s="13">
        <f t="shared" si="9"/>
        <v>0</v>
      </c>
      <c r="X43" s="13">
        <f t="shared" si="10"/>
        <v>0</v>
      </c>
      <c r="Y43" s="13">
        <f t="shared" si="11"/>
        <v>0</v>
      </c>
      <c r="Z43" s="7"/>
      <c r="AA43" s="9" t="str">
        <f t="shared" si="12"/>
        <v/>
      </c>
      <c r="AB43" s="7"/>
      <c r="AC43" s="9" t="str">
        <f t="shared" si="13"/>
        <v/>
      </c>
      <c r="AD43" s="7"/>
      <c r="AE43" s="9" t="str">
        <f t="shared" si="14"/>
        <v/>
      </c>
      <c r="AF4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4" spans="1:32" x14ac:dyDescent="0.45">
      <c r="A44" s="22" t="str">
        <f>IF('Prediction Log'!A44=0, "",'Prediction Log'!A44)</f>
        <v/>
      </c>
      <c r="B44" s="10" t="str">
        <f>IF('Prediction Log'!B44=0, "",'Prediction Log'!B44)</f>
        <v/>
      </c>
      <c r="C44" s="10" t="str">
        <f>IF('Prediction Log'!C44=0, "",'Prediction Log'!C44)</f>
        <v/>
      </c>
      <c r="D44" s="10" t="str">
        <f>IF('Prediction Log'!D44=0, "",'Prediction Log'!D44)</f>
        <v/>
      </c>
      <c r="E44" s="10" t="str">
        <f>IF('Prediction Log'!E44=0, "",'Prediction Log'!E44)</f>
        <v/>
      </c>
      <c r="F44" s="10" t="str">
        <f>IF('Prediction Log'!I44=0, "",'Prediction Log'!I44)</f>
        <v/>
      </c>
      <c r="G44" s="26" t="str">
        <f>IF(ISBLANK(Games!B44), "",'Prediction Log'!$J44)</f>
        <v/>
      </c>
      <c r="H44" s="27" t="str">
        <f>'Prediction Log'!$K44</f>
        <v/>
      </c>
      <c r="I44" s="10" t="str">
        <f>IF(AND(Games!J44="",Games!K44=""),"",IF(ISTEXT(Games!K44), "Side",Games!J44))</f>
        <v/>
      </c>
      <c r="J44" s="10" t="str">
        <f>IF(Table1[[#This Row],[Bet]]="Spread", Games!L44, "")</f>
        <v/>
      </c>
      <c r="K44" s="9" t="str">
        <f>IF(ISTEXT(Games!K44), Games!K44, "")</f>
        <v/>
      </c>
      <c r="L44" s="9" t="str">
        <f>IF(Table1[[#This Row],[Bet]]="Spread", Table1[[#This Row],[Spread]],"")</f>
        <v/>
      </c>
      <c r="M44" s="9"/>
      <c r="N44" s="12"/>
      <c r="O44" s="12"/>
      <c r="P44" s="12"/>
      <c r="Q44" s="12"/>
      <c r="R44" s="12"/>
      <c r="S44" s="12"/>
      <c r="T44" s="13">
        <f t="shared" si="6"/>
        <v>0</v>
      </c>
      <c r="U44" s="13">
        <f t="shared" si="7"/>
        <v>0</v>
      </c>
      <c r="V44" s="13">
        <f t="shared" si="8"/>
        <v>0</v>
      </c>
      <c r="W44" s="13">
        <f t="shared" si="9"/>
        <v>0</v>
      </c>
      <c r="X44" s="13">
        <f t="shared" si="10"/>
        <v>0</v>
      </c>
      <c r="Y44" s="13">
        <f t="shared" si="11"/>
        <v>0</v>
      </c>
      <c r="Z44" s="7"/>
      <c r="AA44" s="9" t="str">
        <f t="shared" si="12"/>
        <v/>
      </c>
      <c r="AB44" s="7"/>
      <c r="AC44" s="9" t="str">
        <f t="shared" si="13"/>
        <v/>
      </c>
      <c r="AD44" s="7"/>
      <c r="AE44" s="9" t="str">
        <f t="shared" si="14"/>
        <v/>
      </c>
      <c r="AF4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5" spans="1:32" x14ac:dyDescent="0.45">
      <c r="A45" s="22" t="str">
        <f>IF('Prediction Log'!A45=0, "",'Prediction Log'!A45)</f>
        <v/>
      </c>
      <c r="B45" s="10" t="str">
        <f>IF('Prediction Log'!B45=0, "",'Prediction Log'!B45)</f>
        <v/>
      </c>
      <c r="C45" s="10" t="str">
        <f>IF('Prediction Log'!C45=0, "",'Prediction Log'!C45)</f>
        <v/>
      </c>
      <c r="D45" s="10" t="str">
        <f>IF('Prediction Log'!D45=0, "",'Prediction Log'!D45)</f>
        <v/>
      </c>
      <c r="E45" s="10" t="str">
        <f>IF('Prediction Log'!E45=0, "",'Prediction Log'!E45)</f>
        <v/>
      </c>
      <c r="F45" s="10" t="str">
        <f>IF('Prediction Log'!I45=0, "",'Prediction Log'!I45)</f>
        <v/>
      </c>
      <c r="G45" s="26" t="str">
        <f>IF(ISBLANK(Games!B45), "",'Prediction Log'!$J45)</f>
        <v/>
      </c>
      <c r="H45" s="27" t="str">
        <f>'Prediction Log'!$K45</f>
        <v/>
      </c>
      <c r="I45" s="10" t="str">
        <f>IF(AND(Games!J45="",Games!K45=""),"",IF(ISTEXT(Games!K45), "Side",Games!J45))</f>
        <v/>
      </c>
      <c r="J45" s="10" t="str">
        <f>IF(Table1[[#This Row],[Bet]]="Spread", Games!L45, "")</f>
        <v/>
      </c>
      <c r="K45" s="9" t="str">
        <f>IF(ISTEXT(Games!K45), Games!K45, "")</f>
        <v/>
      </c>
      <c r="L45" s="9" t="str">
        <f>IF(Table1[[#This Row],[Bet]]="Spread", Table1[[#This Row],[Spread]],"")</f>
        <v/>
      </c>
      <c r="M45" s="9"/>
      <c r="N45" s="12"/>
      <c r="O45" s="12"/>
      <c r="P45" s="12"/>
      <c r="Q45" s="12"/>
      <c r="R45" s="12"/>
      <c r="S45" s="12"/>
      <c r="T45" s="13">
        <f t="shared" si="6"/>
        <v>0</v>
      </c>
      <c r="U45" s="13">
        <f t="shared" si="7"/>
        <v>0</v>
      </c>
      <c r="V45" s="13">
        <f t="shared" si="8"/>
        <v>0</v>
      </c>
      <c r="W45" s="13">
        <f t="shared" si="9"/>
        <v>0</v>
      </c>
      <c r="X45" s="13">
        <f t="shared" si="10"/>
        <v>0</v>
      </c>
      <c r="Y45" s="13">
        <f t="shared" si="11"/>
        <v>0</v>
      </c>
      <c r="Z45" s="7"/>
      <c r="AA45" s="9" t="str">
        <f t="shared" si="12"/>
        <v/>
      </c>
      <c r="AB45" s="7"/>
      <c r="AC45" s="9" t="str">
        <f t="shared" si="13"/>
        <v/>
      </c>
      <c r="AD45" s="7"/>
      <c r="AE45" s="9" t="str">
        <f t="shared" si="14"/>
        <v/>
      </c>
      <c r="AF4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6" spans="1:32" x14ac:dyDescent="0.45">
      <c r="A46" s="22" t="str">
        <f>IF('Prediction Log'!A46=0, "",'Prediction Log'!A46)</f>
        <v/>
      </c>
      <c r="B46" s="10" t="str">
        <f>IF('Prediction Log'!B46=0, "",'Prediction Log'!B46)</f>
        <v/>
      </c>
      <c r="C46" s="10" t="str">
        <f>IF('Prediction Log'!C46=0, "",'Prediction Log'!C46)</f>
        <v/>
      </c>
      <c r="D46" s="10" t="str">
        <f>IF('Prediction Log'!D46=0, "",'Prediction Log'!D46)</f>
        <v/>
      </c>
      <c r="E46" s="10" t="str">
        <f>IF('Prediction Log'!E46=0, "",'Prediction Log'!E46)</f>
        <v/>
      </c>
      <c r="F46" s="10" t="str">
        <f>IF('Prediction Log'!I46=0, "",'Prediction Log'!I46)</f>
        <v/>
      </c>
      <c r="G46" s="26" t="str">
        <f>IF(ISBLANK(Games!B46), "",'Prediction Log'!$J46)</f>
        <v/>
      </c>
      <c r="H46" s="27" t="str">
        <f>'Prediction Log'!$K46</f>
        <v/>
      </c>
      <c r="I46" s="10" t="str">
        <f>IF(AND(Games!J46="",Games!K46=""),"",IF(ISTEXT(Games!K46), "Side",Games!J46))</f>
        <v/>
      </c>
      <c r="J46" s="10" t="str">
        <f>IF(Table1[[#This Row],[Bet]]="Spread", Games!L46, "")</f>
        <v/>
      </c>
      <c r="K46" s="9" t="str">
        <f>IF(ISTEXT(Games!K46), Games!K46, "")</f>
        <v/>
      </c>
      <c r="L46" s="9" t="str">
        <f>IF(Table1[[#This Row],[Bet]]="Spread", Table1[[#This Row],[Spread]],"")</f>
        <v/>
      </c>
      <c r="M46" s="9"/>
      <c r="N46" s="12"/>
      <c r="O46" s="12"/>
      <c r="P46" s="12"/>
      <c r="Q46" s="12"/>
      <c r="R46" s="12"/>
      <c r="S46" s="12"/>
      <c r="T46" s="13">
        <f t="shared" si="6"/>
        <v>0</v>
      </c>
      <c r="U46" s="13">
        <f t="shared" si="7"/>
        <v>0</v>
      </c>
      <c r="V46" s="13">
        <f t="shared" si="8"/>
        <v>0</v>
      </c>
      <c r="W46" s="13">
        <f t="shared" si="9"/>
        <v>0</v>
      </c>
      <c r="X46" s="13">
        <f t="shared" si="10"/>
        <v>0</v>
      </c>
      <c r="Y46" s="13">
        <f t="shared" si="11"/>
        <v>0</v>
      </c>
      <c r="Z46" s="7"/>
      <c r="AA46" s="9" t="str">
        <f t="shared" si="12"/>
        <v/>
      </c>
      <c r="AB46" s="7"/>
      <c r="AC46" s="9" t="str">
        <f t="shared" si="13"/>
        <v/>
      </c>
      <c r="AD46" s="7"/>
      <c r="AE46" s="9" t="str">
        <f t="shared" si="14"/>
        <v/>
      </c>
      <c r="AF4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7" spans="1:32" x14ac:dyDescent="0.45">
      <c r="A47" s="22" t="str">
        <f>IF('Prediction Log'!A47=0, "",'Prediction Log'!A47)</f>
        <v/>
      </c>
      <c r="B47" s="10" t="str">
        <f>IF('Prediction Log'!B47=0, "",'Prediction Log'!B47)</f>
        <v/>
      </c>
      <c r="C47" s="10" t="str">
        <f>IF('Prediction Log'!C47=0, "",'Prediction Log'!C47)</f>
        <v/>
      </c>
      <c r="D47" s="10" t="str">
        <f>IF('Prediction Log'!D47=0, "",'Prediction Log'!D47)</f>
        <v/>
      </c>
      <c r="E47" s="10" t="str">
        <f>IF('Prediction Log'!E47=0, "",'Prediction Log'!E47)</f>
        <v/>
      </c>
      <c r="F47" s="10" t="str">
        <f>IF('Prediction Log'!I47=0, "",'Prediction Log'!I47)</f>
        <v/>
      </c>
      <c r="G47" s="26" t="str">
        <f>IF(ISBLANK(Games!B47), "",'Prediction Log'!$J47)</f>
        <v/>
      </c>
      <c r="H47" s="27" t="str">
        <f>'Prediction Log'!$K47</f>
        <v/>
      </c>
      <c r="I47" s="10" t="str">
        <f>IF(AND(Games!J47="",Games!K47=""),"",IF(ISTEXT(Games!K47), "Side",Games!J47))</f>
        <v/>
      </c>
      <c r="J47" s="10" t="str">
        <f>IF(Table1[[#This Row],[Bet]]="Spread", Games!L47, "")</f>
        <v/>
      </c>
      <c r="K47" s="9" t="str">
        <f>IF(ISTEXT(Games!K47), Games!K47, "")</f>
        <v/>
      </c>
      <c r="L47" s="9" t="str">
        <f>IF(Table1[[#This Row],[Bet]]="Spread", Table1[[#This Row],[Spread]],"")</f>
        <v/>
      </c>
      <c r="M47" s="9"/>
      <c r="N47" s="12"/>
      <c r="O47" s="12"/>
      <c r="P47" s="12"/>
      <c r="Q47" s="12"/>
      <c r="R47" s="12"/>
      <c r="S47" s="12"/>
      <c r="T47" s="13">
        <f t="shared" si="6"/>
        <v>0</v>
      </c>
      <c r="U47" s="13">
        <f t="shared" si="7"/>
        <v>0</v>
      </c>
      <c r="V47" s="13">
        <f t="shared" si="8"/>
        <v>0</v>
      </c>
      <c r="W47" s="13">
        <f t="shared" si="9"/>
        <v>0</v>
      </c>
      <c r="X47" s="13">
        <f t="shared" si="10"/>
        <v>0</v>
      </c>
      <c r="Y47" s="13">
        <f t="shared" si="11"/>
        <v>0</v>
      </c>
      <c r="Z47" s="7"/>
      <c r="AA47" s="9" t="str">
        <f t="shared" si="12"/>
        <v/>
      </c>
      <c r="AB47" s="7"/>
      <c r="AC47" s="9" t="str">
        <f t="shared" si="13"/>
        <v/>
      </c>
      <c r="AD47" s="7"/>
      <c r="AE47" s="9" t="str">
        <f t="shared" si="14"/>
        <v/>
      </c>
      <c r="AF4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8" spans="1:32" x14ac:dyDescent="0.45">
      <c r="A48" s="22" t="str">
        <f>IF('Prediction Log'!A48=0, "",'Prediction Log'!A48)</f>
        <v/>
      </c>
      <c r="B48" s="10" t="str">
        <f>IF('Prediction Log'!B48=0, "",'Prediction Log'!B48)</f>
        <v/>
      </c>
      <c r="C48" s="10" t="str">
        <f>IF('Prediction Log'!C48=0, "",'Prediction Log'!C48)</f>
        <v/>
      </c>
      <c r="D48" s="10" t="str">
        <f>IF('Prediction Log'!D48=0, "",'Prediction Log'!D48)</f>
        <v/>
      </c>
      <c r="E48" s="10" t="str">
        <f>IF('Prediction Log'!E48=0, "",'Prediction Log'!E48)</f>
        <v/>
      </c>
      <c r="F48" s="10" t="str">
        <f>IF('Prediction Log'!I48=0, "",'Prediction Log'!I48)</f>
        <v/>
      </c>
      <c r="G48" s="26" t="str">
        <f>IF(ISBLANK(Games!B48), "",'Prediction Log'!$J48)</f>
        <v/>
      </c>
      <c r="H48" s="27" t="str">
        <f>'Prediction Log'!$K48</f>
        <v/>
      </c>
      <c r="I48" s="10" t="str">
        <f>IF(AND(Games!J48="",Games!K48=""),"",IF(ISTEXT(Games!K48), "Side",Games!J48))</f>
        <v/>
      </c>
      <c r="J48" s="10" t="str">
        <f>IF(Table1[[#This Row],[Bet]]="Spread", Games!L48, "")</f>
        <v/>
      </c>
      <c r="K48" s="9" t="str">
        <f>IF(ISTEXT(Games!K48), Games!K48, "")</f>
        <v/>
      </c>
      <c r="L48" s="9" t="str">
        <f>IF(Table1[[#This Row],[Bet]]="Spread", Table1[[#This Row],[Spread]],"")</f>
        <v/>
      </c>
      <c r="M48" s="9"/>
      <c r="N48" s="12"/>
      <c r="O48" s="12"/>
      <c r="P48" s="12"/>
      <c r="Q48" s="12"/>
      <c r="R48" s="12"/>
      <c r="S48" s="12"/>
      <c r="T48" s="13">
        <f t="shared" si="6"/>
        <v>0</v>
      </c>
      <c r="U48" s="13">
        <f t="shared" si="7"/>
        <v>0</v>
      </c>
      <c r="V48" s="13">
        <f t="shared" si="8"/>
        <v>0</v>
      </c>
      <c r="W48" s="13">
        <f t="shared" si="9"/>
        <v>0</v>
      </c>
      <c r="X48" s="13">
        <f t="shared" si="10"/>
        <v>0</v>
      </c>
      <c r="Y48" s="13">
        <f t="shared" si="11"/>
        <v>0</v>
      </c>
      <c r="Z48" s="7"/>
      <c r="AA48" s="9" t="str">
        <f t="shared" si="12"/>
        <v/>
      </c>
      <c r="AB48" s="7"/>
      <c r="AC48" s="9" t="str">
        <f t="shared" si="13"/>
        <v/>
      </c>
      <c r="AD48" s="7"/>
      <c r="AE48" s="9" t="str">
        <f t="shared" si="14"/>
        <v/>
      </c>
      <c r="AF4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9" spans="1:32" x14ac:dyDescent="0.45">
      <c r="A49" s="22" t="str">
        <f>IF('Prediction Log'!A49=0, "",'Prediction Log'!A49)</f>
        <v/>
      </c>
      <c r="B49" s="10" t="str">
        <f>IF('Prediction Log'!B49=0, "",'Prediction Log'!B49)</f>
        <v/>
      </c>
      <c r="C49" s="10" t="str">
        <f>IF('Prediction Log'!C49=0, "",'Prediction Log'!C49)</f>
        <v/>
      </c>
      <c r="D49" s="10" t="str">
        <f>IF('Prediction Log'!D49=0, "",'Prediction Log'!D49)</f>
        <v/>
      </c>
      <c r="E49" s="10" t="str">
        <f>IF('Prediction Log'!E49=0, "",'Prediction Log'!E49)</f>
        <v/>
      </c>
      <c r="F49" s="10" t="str">
        <f>IF('Prediction Log'!I49=0, "",'Prediction Log'!I49)</f>
        <v/>
      </c>
      <c r="G49" s="26" t="str">
        <f>IF(ISBLANK(Games!B49), "",'Prediction Log'!$J49)</f>
        <v/>
      </c>
      <c r="H49" s="27" t="str">
        <f>'Prediction Log'!$K49</f>
        <v/>
      </c>
      <c r="I49" s="10" t="str">
        <f>IF(AND(Games!J49="",Games!K49=""),"",IF(ISTEXT(Games!K49), "Side",Games!J49))</f>
        <v/>
      </c>
      <c r="J49" s="10" t="str">
        <f>IF(Table1[[#This Row],[Bet]]="Spread", Games!L49, "")</f>
        <v/>
      </c>
      <c r="K49" s="9" t="str">
        <f>IF(ISTEXT(Games!K49), Games!K49, "")</f>
        <v/>
      </c>
      <c r="L49" s="9" t="str">
        <f>IF(Table1[[#This Row],[Bet]]="Spread", Table1[[#This Row],[Spread]],"")</f>
        <v/>
      </c>
      <c r="M49" s="9"/>
      <c r="N49" s="12"/>
      <c r="O49" s="12"/>
      <c r="P49" s="12"/>
      <c r="Q49" s="12"/>
      <c r="R49" s="12"/>
      <c r="S49" s="12"/>
      <c r="T49" s="13">
        <f t="shared" si="6"/>
        <v>0</v>
      </c>
      <c r="U49" s="13">
        <f t="shared" si="7"/>
        <v>0</v>
      </c>
      <c r="V49" s="13">
        <f t="shared" si="8"/>
        <v>0</v>
      </c>
      <c r="W49" s="13">
        <f t="shared" si="9"/>
        <v>0</v>
      </c>
      <c r="X49" s="13">
        <f t="shared" si="10"/>
        <v>0</v>
      </c>
      <c r="Y49" s="13">
        <f t="shared" si="11"/>
        <v>0</v>
      </c>
      <c r="Z49" s="7"/>
      <c r="AA49" s="9" t="str">
        <f t="shared" si="12"/>
        <v/>
      </c>
      <c r="AB49" s="7"/>
      <c r="AC49" s="9" t="str">
        <f t="shared" si="13"/>
        <v/>
      </c>
      <c r="AD49" s="7"/>
      <c r="AE49" s="9" t="str">
        <f t="shared" si="14"/>
        <v/>
      </c>
      <c r="AF4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0" spans="1:32" x14ac:dyDescent="0.45">
      <c r="A50" s="22" t="str">
        <f>IF('Prediction Log'!A50=0, "",'Prediction Log'!A50)</f>
        <v/>
      </c>
      <c r="B50" s="10" t="str">
        <f>IF('Prediction Log'!B50=0, "",'Prediction Log'!B50)</f>
        <v/>
      </c>
      <c r="C50" s="10" t="str">
        <f>IF('Prediction Log'!C50=0, "",'Prediction Log'!C50)</f>
        <v/>
      </c>
      <c r="D50" s="10" t="str">
        <f>IF('Prediction Log'!D50=0, "",'Prediction Log'!D50)</f>
        <v/>
      </c>
      <c r="E50" s="10" t="str">
        <f>IF('Prediction Log'!E50=0, "",'Prediction Log'!E50)</f>
        <v/>
      </c>
      <c r="F50" s="10" t="str">
        <f>IF('Prediction Log'!I50=0, "",'Prediction Log'!I50)</f>
        <v/>
      </c>
      <c r="G50" s="26" t="str">
        <f>IF(ISBLANK(Games!B50), "",'Prediction Log'!$J50)</f>
        <v/>
      </c>
      <c r="H50" s="27" t="str">
        <f>'Prediction Log'!$K50</f>
        <v/>
      </c>
      <c r="I50" s="10" t="str">
        <f>IF(AND(Games!J50="",Games!K50=""),"",IF(ISTEXT(Games!K50), "Side",Games!J50))</f>
        <v/>
      </c>
      <c r="J50" s="10" t="str">
        <f>IF(Table1[[#This Row],[Bet]]="Spread", Games!L50, "")</f>
        <v/>
      </c>
      <c r="K50" s="9" t="str">
        <f>IF(ISTEXT(Games!K50), Games!K50, "")</f>
        <v/>
      </c>
      <c r="L50" s="9" t="str">
        <f>IF(Table1[[#This Row],[Bet]]="Spread", Table1[[#This Row],[Spread]],"")</f>
        <v/>
      </c>
      <c r="M50" s="9"/>
      <c r="N50" s="12"/>
      <c r="O50" s="12"/>
      <c r="P50" s="12"/>
      <c r="Q50" s="12"/>
      <c r="R50" s="12"/>
      <c r="S50" s="12"/>
      <c r="T50" s="13">
        <f t="shared" si="6"/>
        <v>0</v>
      </c>
      <c r="U50" s="13">
        <f t="shared" si="7"/>
        <v>0</v>
      </c>
      <c r="V50" s="13">
        <f t="shared" si="8"/>
        <v>0</v>
      </c>
      <c r="W50" s="13">
        <f t="shared" si="9"/>
        <v>0</v>
      </c>
      <c r="X50" s="13">
        <f t="shared" si="10"/>
        <v>0</v>
      </c>
      <c r="Y50" s="13">
        <f t="shared" si="11"/>
        <v>0</v>
      </c>
      <c r="Z50" s="7"/>
      <c r="AA50" s="9" t="str">
        <f t="shared" si="12"/>
        <v/>
      </c>
      <c r="AB50" s="7"/>
      <c r="AC50" s="9" t="str">
        <f t="shared" si="13"/>
        <v/>
      </c>
      <c r="AD50" s="7"/>
      <c r="AE50" s="9" t="str">
        <f t="shared" si="14"/>
        <v/>
      </c>
      <c r="AF5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1" spans="1:32" x14ac:dyDescent="0.45">
      <c r="A51" s="22" t="str">
        <f>IF('Prediction Log'!A51=0, "",'Prediction Log'!A51)</f>
        <v/>
      </c>
      <c r="B51" s="10" t="str">
        <f>IF('Prediction Log'!B51=0, "",'Prediction Log'!B51)</f>
        <v/>
      </c>
      <c r="C51" s="10" t="str">
        <f>IF('Prediction Log'!C51=0, "",'Prediction Log'!C51)</f>
        <v/>
      </c>
      <c r="D51" s="10" t="str">
        <f>IF('Prediction Log'!D51=0, "",'Prediction Log'!D51)</f>
        <v/>
      </c>
      <c r="E51" s="10" t="str">
        <f>IF('Prediction Log'!E51=0, "",'Prediction Log'!E51)</f>
        <v/>
      </c>
      <c r="F51" s="10" t="str">
        <f>IF('Prediction Log'!I51=0, "",'Prediction Log'!I51)</f>
        <v/>
      </c>
      <c r="G51" s="26" t="str">
        <f>IF(ISBLANK(Games!B51), "",'Prediction Log'!$J51)</f>
        <v/>
      </c>
      <c r="H51" s="27" t="str">
        <f>'Prediction Log'!$K51</f>
        <v/>
      </c>
      <c r="I51" s="10" t="str">
        <f>IF(AND(Games!J51="",Games!K51=""),"",IF(ISTEXT(Games!K51), "Side",Games!J51))</f>
        <v/>
      </c>
      <c r="J51" s="10" t="str">
        <f>IF(Table1[[#This Row],[Bet]]="Spread", Games!L51, "")</f>
        <v/>
      </c>
      <c r="K51" s="9" t="str">
        <f>IF(ISTEXT(Games!K51), Games!K51, "")</f>
        <v/>
      </c>
      <c r="L51" s="9" t="str">
        <f>IF(Table1[[#This Row],[Bet]]="Spread", Table1[[#This Row],[Spread]],"")</f>
        <v/>
      </c>
      <c r="M51" s="9"/>
      <c r="N51" s="12"/>
      <c r="O51" s="12"/>
      <c r="P51" s="12"/>
      <c r="Q51" s="12"/>
      <c r="R51" s="12"/>
      <c r="S51" s="12"/>
      <c r="T51" s="13">
        <f t="shared" si="6"/>
        <v>0</v>
      </c>
      <c r="U51" s="13">
        <f t="shared" si="7"/>
        <v>0</v>
      </c>
      <c r="V51" s="13">
        <f t="shared" si="8"/>
        <v>0</v>
      </c>
      <c r="W51" s="13">
        <f t="shared" si="9"/>
        <v>0</v>
      </c>
      <c r="X51" s="13">
        <f t="shared" si="10"/>
        <v>0</v>
      </c>
      <c r="Y51" s="13">
        <f t="shared" si="11"/>
        <v>0</v>
      </c>
      <c r="Z51" s="7"/>
      <c r="AA51" s="9" t="str">
        <f t="shared" si="12"/>
        <v/>
      </c>
      <c r="AB51" s="7"/>
      <c r="AC51" s="9" t="str">
        <f t="shared" si="13"/>
        <v/>
      </c>
      <c r="AD51" s="7"/>
      <c r="AE51" s="9" t="str">
        <f t="shared" si="14"/>
        <v/>
      </c>
      <c r="AF5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2" spans="1:32" x14ac:dyDescent="0.45">
      <c r="A52" s="22" t="str">
        <f>IF('Prediction Log'!A52=0, "",'Prediction Log'!A52)</f>
        <v/>
      </c>
      <c r="B52" s="10" t="str">
        <f>IF('Prediction Log'!B52=0, "",'Prediction Log'!B52)</f>
        <v/>
      </c>
      <c r="C52" s="10" t="str">
        <f>IF('Prediction Log'!C52=0, "",'Prediction Log'!C52)</f>
        <v/>
      </c>
      <c r="D52" s="10" t="str">
        <f>IF('Prediction Log'!D52=0, "",'Prediction Log'!D52)</f>
        <v/>
      </c>
      <c r="E52" s="10" t="str">
        <f>IF('Prediction Log'!E52=0, "",'Prediction Log'!E52)</f>
        <v/>
      </c>
      <c r="F52" s="10" t="str">
        <f>IF('Prediction Log'!I52=0, "",'Prediction Log'!I52)</f>
        <v/>
      </c>
      <c r="G52" s="26" t="str">
        <f>IF(ISBLANK(Games!B52), "",'Prediction Log'!$J52)</f>
        <v/>
      </c>
      <c r="H52" s="27" t="str">
        <f>'Prediction Log'!$K52</f>
        <v/>
      </c>
      <c r="I52" s="10" t="str">
        <f>IF(AND(Games!J52="",Games!K52=""),"",IF(ISTEXT(Games!K52), "Side",Games!J52))</f>
        <v/>
      </c>
      <c r="J52" s="10" t="str">
        <f>IF(Table1[[#This Row],[Bet]]="Spread", Games!L52, "")</f>
        <v/>
      </c>
      <c r="K52" s="9" t="str">
        <f>IF(ISTEXT(Games!K52), Games!K52, "")</f>
        <v/>
      </c>
      <c r="L52" s="9" t="str">
        <f>IF(Table1[[#This Row],[Bet]]="Spread", Table1[[#This Row],[Spread]],"")</f>
        <v/>
      </c>
      <c r="M52" s="9"/>
      <c r="N52" s="12"/>
      <c r="O52" s="12"/>
      <c r="P52" s="12"/>
      <c r="Q52" s="12"/>
      <c r="R52" s="12"/>
      <c r="S52" s="12"/>
      <c r="T52" s="13">
        <f t="shared" si="6"/>
        <v>0</v>
      </c>
      <c r="U52" s="13">
        <f t="shared" si="7"/>
        <v>0</v>
      </c>
      <c r="V52" s="13">
        <f t="shared" si="8"/>
        <v>0</v>
      </c>
      <c r="W52" s="13">
        <f t="shared" si="9"/>
        <v>0</v>
      </c>
      <c r="X52" s="13">
        <f t="shared" si="10"/>
        <v>0</v>
      </c>
      <c r="Y52" s="13">
        <f t="shared" si="11"/>
        <v>0</v>
      </c>
      <c r="Z52" s="7"/>
      <c r="AA52" s="9" t="str">
        <f t="shared" si="12"/>
        <v/>
      </c>
      <c r="AB52" s="7"/>
      <c r="AC52" s="9" t="str">
        <f t="shared" si="13"/>
        <v/>
      </c>
      <c r="AD52" s="7"/>
      <c r="AE52" s="9" t="str">
        <f t="shared" si="14"/>
        <v/>
      </c>
      <c r="AF5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3" spans="1:32" x14ac:dyDescent="0.45">
      <c r="A53" s="22" t="str">
        <f>IF('Prediction Log'!A53=0, "",'Prediction Log'!A53)</f>
        <v/>
      </c>
      <c r="B53" s="10" t="str">
        <f>IF('Prediction Log'!B53=0, "",'Prediction Log'!B53)</f>
        <v/>
      </c>
      <c r="C53" s="10" t="str">
        <f>IF('Prediction Log'!C53=0, "",'Prediction Log'!C53)</f>
        <v/>
      </c>
      <c r="D53" s="10" t="str">
        <f>IF('Prediction Log'!D53=0, "",'Prediction Log'!D53)</f>
        <v/>
      </c>
      <c r="E53" s="10" t="str">
        <f>IF('Prediction Log'!E53=0, "",'Prediction Log'!E53)</f>
        <v/>
      </c>
      <c r="F53" s="10" t="str">
        <f>IF('Prediction Log'!I53=0, "",'Prediction Log'!I53)</f>
        <v/>
      </c>
      <c r="G53" s="26" t="str">
        <f>IF(ISBLANK(Games!B53), "",'Prediction Log'!$J53)</f>
        <v/>
      </c>
      <c r="H53" s="27" t="str">
        <f>'Prediction Log'!$K53</f>
        <v/>
      </c>
      <c r="I53" s="10" t="str">
        <f>IF(AND(Games!J53="",Games!K53=""),"",IF(ISTEXT(Games!K53), "Side",Games!J53))</f>
        <v/>
      </c>
      <c r="J53" s="10" t="str">
        <f>IF(Table1[[#This Row],[Bet]]="Spread", Games!L53, "")</f>
        <v/>
      </c>
      <c r="K53" s="9" t="str">
        <f>IF(ISTEXT(Games!K53), Games!K53, "")</f>
        <v/>
      </c>
      <c r="L53" s="9" t="str">
        <f>IF(Table1[[#This Row],[Bet]]="Spread", Table1[[#This Row],[Spread]],"")</f>
        <v/>
      </c>
      <c r="M53" s="9"/>
      <c r="N53" s="12"/>
      <c r="O53" s="12"/>
      <c r="P53" s="12"/>
      <c r="Q53" s="12"/>
      <c r="R53" s="12"/>
      <c r="S53" s="12"/>
      <c r="T53" s="13">
        <f t="shared" si="6"/>
        <v>0</v>
      </c>
      <c r="U53" s="13">
        <f t="shared" si="7"/>
        <v>0</v>
      </c>
      <c r="V53" s="13">
        <f t="shared" si="8"/>
        <v>0</v>
      </c>
      <c r="W53" s="13">
        <f t="shared" si="9"/>
        <v>0</v>
      </c>
      <c r="X53" s="13">
        <f t="shared" si="10"/>
        <v>0</v>
      </c>
      <c r="Y53" s="13">
        <f t="shared" si="11"/>
        <v>0</v>
      </c>
      <c r="Z53" s="7"/>
      <c r="AA53" s="9" t="str">
        <f t="shared" si="12"/>
        <v/>
      </c>
      <c r="AB53" s="7"/>
      <c r="AC53" s="9" t="str">
        <f t="shared" si="13"/>
        <v/>
      </c>
      <c r="AD53" s="7"/>
      <c r="AE53" s="9" t="str">
        <f t="shared" si="14"/>
        <v/>
      </c>
      <c r="AF5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4" spans="1:32" x14ac:dyDescent="0.45">
      <c r="A54" s="22" t="str">
        <f>IF('Prediction Log'!A54=0, "",'Prediction Log'!A54)</f>
        <v/>
      </c>
      <c r="B54" s="10" t="str">
        <f>IF('Prediction Log'!B54=0, "",'Prediction Log'!B54)</f>
        <v/>
      </c>
      <c r="C54" s="10" t="str">
        <f>IF('Prediction Log'!C54=0, "",'Prediction Log'!C54)</f>
        <v/>
      </c>
      <c r="D54" s="10" t="str">
        <f>IF('Prediction Log'!D54=0, "",'Prediction Log'!D54)</f>
        <v/>
      </c>
      <c r="E54" s="10" t="str">
        <f>IF('Prediction Log'!E54=0, "",'Prediction Log'!E54)</f>
        <v/>
      </c>
      <c r="F54" s="10" t="str">
        <f>IF('Prediction Log'!I54=0, "",'Prediction Log'!I54)</f>
        <v/>
      </c>
      <c r="G54" s="26" t="str">
        <f>IF(ISBLANK(Games!B54), "",'Prediction Log'!$J54)</f>
        <v/>
      </c>
      <c r="H54" s="27" t="str">
        <f>'Prediction Log'!$K54</f>
        <v/>
      </c>
      <c r="I54" s="10" t="str">
        <f>IF(AND(Games!J54="",Games!K54=""),"",IF(ISTEXT(Games!K54), "Side",Games!J54))</f>
        <v/>
      </c>
      <c r="J54" s="10" t="str">
        <f>IF(Table1[[#This Row],[Bet]]="Spread", Games!L54, "")</f>
        <v/>
      </c>
      <c r="K54" s="9" t="str">
        <f>IF(ISTEXT(Games!K54), Games!K54, "")</f>
        <v/>
      </c>
      <c r="L54" s="9" t="str">
        <f>IF(Table1[[#This Row],[Bet]]="Spread", Table1[[#This Row],[Spread]],"")</f>
        <v/>
      </c>
      <c r="M54" s="9"/>
      <c r="N54" s="12"/>
      <c r="O54" s="12"/>
      <c r="P54" s="12"/>
      <c r="Q54" s="12"/>
      <c r="R54" s="12"/>
      <c r="S54" s="12"/>
      <c r="T54" s="13">
        <f t="shared" si="6"/>
        <v>0</v>
      </c>
      <c r="U54" s="13">
        <f t="shared" si="7"/>
        <v>0</v>
      </c>
      <c r="V54" s="13">
        <f t="shared" si="8"/>
        <v>0</v>
      </c>
      <c r="W54" s="13">
        <f t="shared" si="9"/>
        <v>0</v>
      </c>
      <c r="X54" s="13">
        <f t="shared" si="10"/>
        <v>0</v>
      </c>
      <c r="Y54" s="13">
        <f t="shared" si="11"/>
        <v>0</v>
      </c>
      <c r="Z54" s="7"/>
      <c r="AA54" s="9" t="str">
        <f t="shared" si="12"/>
        <v/>
      </c>
      <c r="AB54" s="7"/>
      <c r="AC54" s="9" t="str">
        <f t="shared" si="13"/>
        <v/>
      </c>
      <c r="AD54" s="7"/>
      <c r="AE54" s="9" t="str">
        <f t="shared" si="14"/>
        <v/>
      </c>
      <c r="AF5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5" spans="1:32" x14ac:dyDescent="0.45">
      <c r="A55" s="22" t="str">
        <f>IF('Prediction Log'!A55=0, "",'Prediction Log'!A55)</f>
        <v/>
      </c>
      <c r="B55" s="10" t="str">
        <f>IF('Prediction Log'!B55=0, "",'Prediction Log'!B55)</f>
        <v/>
      </c>
      <c r="C55" s="10" t="str">
        <f>IF('Prediction Log'!C55=0, "",'Prediction Log'!C55)</f>
        <v/>
      </c>
      <c r="D55" s="10" t="str">
        <f>IF('Prediction Log'!D55=0, "",'Prediction Log'!D55)</f>
        <v/>
      </c>
      <c r="E55" s="10" t="str">
        <f>IF('Prediction Log'!E55=0, "",'Prediction Log'!E55)</f>
        <v/>
      </c>
      <c r="F55" s="10" t="str">
        <f>IF('Prediction Log'!I55=0, "",'Prediction Log'!I55)</f>
        <v/>
      </c>
      <c r="G55" s="26" t="str">
        <f>IF(ISBLANK(Games!B55), "",'Prediction Log'!$J55)</f>
        <v/>
      </c>
      <c r="H55" s="27" t="str">
        <f>'Prediction Log'!$K55</f>
        <v/>
      </c>
      <c r="I55" s="10" t="str">
        <f>IF(AND(Games!J55="",Games!K55=""),"",IF(ISTEXT(Games!K55), "Side",Games!J55))</f>
        <v/>
      </c>
      <c r="J55" s="10" t="str">
        <f>IF(Table1[[#This Row],[Bet]]="Spread", Games!L55, "")</f>
        <v/>
      </c>
      <c r="K55" s="9" t="str">
        <f>IF(ISTEXT(Games!K55), Games!K55, "")</f>
        <v/>
      </c>
      <c r="L55" s="9" t="str">
        <f>IF(Table1[[#This Row],[Bet]]="Spread", Table1[[#This Row],[Spread]],"")</f>
        <v/>
      </c>
      <c r="M55" s="9"/>
      <c r="N55" s="12"/>
      <c r="O55" s="12"/>
      <c r="P55" s="12"/>
      <c r="Q55" s="12"/>
      <c r="R55" s="12"/>
      <c r="S55" s="12"/>
      <c r="T55" s="13">
        <f t="shared" si="6"/>
        <v>0</v>
      </c>
      <c r="U55" s="13">
        <f t="shared" si="7"/>
        <v>0</v>
      </c>
      <c r="V55" s="13">
        <f t="shared" si="8"/>
        <v>0</v>
      </c>
      <c r="W55" s="13">
        <f t="shared" si="9"/>
        <v>0</v>
      </c>
      <c r="X55" s="13">
        <f t="shared" si="10"/>
        <v>0</v>
      </c>
      <c r="Y55" s="13">
        <f t="shared" si="11"/>
        <v>0</v>
      </c>
      <c r="Z55" s="7"/>
      <c r="AA55" s="9" t="str">
        <f t="shared" si="12"/>
        <v/>
      </c>
      <c r="AB55" s="7"/>
      <c r="AC55" s="9" t="str">
        <f t="shared" si="13"/>
        <v/>
      </c>
      <c r="AD55" s="7"/>
      <c r="AE55" s="9" t="str">
        <f t="shared" si="14"/>
        <v/>
      </c>
      <c r="AF5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6" spans="1:32" x14ac:dyDescent="0.45">
      <c r="A56" s="22" t="str">
        <f>IF('Prediction Log'!A56=0, "",'Prediction Log'!A56)</f>
        <v/>
      </c>
      <c r="B56" s="10" t="str">
        <f>IF('Prediction Log'!B56=0, "",'Prediction Log'!B56)</f>
        <v/>
      </c>
      <c r="C56" s="10" t="str">
        <f>IF('Prediction Log'!C56=0, "",'Prediction Log'!C56)</f>
        <v/>
      </c>
      <c r="D56" s="10" t="str">
        <f>IF('Prediction Log'!D56=0, "",'Prediction Log'!D56)</f>
        <v/>
      </c>
      <c r="E56" s="10" t="str">
        <f>IF('Prediction Log'!E56=0, "",'Prediction Log'!E56)</f>
        <v/>
      </c>
      <c r="F56" s="10" t="str">
        <f>IF('Prediction Log'!I56=0, "",'Prediction Log'!I56)</f>
        <v/>
      </c>
      <c r="G56" s="26" t="str">
        <f>IF(ISBLANK(Games!B56), "",'Prediction Log'!$J56)</f>
        <v/>
      </c>
      <c r="H56" s="27" t="str">
        <f>'Prediction Log'!$K56</f>
        <v/>
      </c>
      <c r="I56" s="10" t="str">
        <f>IF(AND(Games!J56="",Games!K56=""),"",IF(ISTEXT(Games!K56), "Side",Games!J56))</f>
        <v/>
      </c>
      <c r="J56" s="10" t="str">
        <f>IF(Table1[[#This Row],[Bet]]="Spread", Games!L56, "")</f>
        <v/>
      </c>
      <c r="K56" s="9" t="str">
        <f>IF(ISTEXT(Games!K56), Games!K56, "")</f>
        <v/>
      </c>
      <c r="L56" s="9" t="str">
        <f>IF(Table1[[#This Row],[Bet]]="Spread", Table1[[#This Row],[Spread]],"")</f>
        <v/>
      </c>
      <c r="M56" s="9"/>
      <c r="N56" s="12"/>
      <c r="O56" s="12"/>
      <c r="P56" s="12"/>
      <c r="Q56" s="12"/>
      <c r="R56" s="12"/>
      <c r="S56" s="12"/>
      <c r="T56" s="13">
        <f t="shared" si="6"/>
        <v>0</v>
      </c>
      <c r="U56" s="13">
        <f t="shared" si="7"/>
        <v>0</v>
      </c>
      <c r="V56" s="13">
        <f t="shared" si="8"/>
        <v>0</v>
      </c>
      <c r="W56" s="13">
        <f t="shared" si="9"/>
        <v>0</v>
      </c>
      <c r="X56" s="13">
        <f t="shared" si="10"/>
        <v>0</v>
      </c>
      <c r="Y56" s="13">
        <f t="shared" si="11"/>
        <v>0</v>
      </c>
      <c r="Z56" s="7"/>
      <c r="AA56" s="9" t="str">
        <f t="shared" si="12"/>
        <v/>
      </c>
      <c r="AB56" s="7"/>
      <c r="AC56" s="9" t="str">
        <f t="shared" si="13"/>
        <v/>
      </c>
      <c r="AD56" s="7"/>
      <c r="AE56" s="9" t="str">
        <f t="shared" si="14"/>
        <v/>
      </c>
      <c r="AF5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7" spans="1:32" x14ac:dyDescent="0.45">
      <c r="A57" s="22" t="str">
        <f>IF('Prediction Log'!A57=0, "",'Prediction Log'!A57)</f>
        <v/>
      </c>
      <c r="B57" s="10" t="str">
        <f>IF('Prediction Log'!B57=0, "",'Prediction Log'!B57)</f>
        <v/>
      </c>
      <c r="C57" s="10" t="str">
        <f>IF('Prediction Log'!C57=0, "",'Prediction Log'!C57)</f>
        <v/>
      </c>
      <c r="D57" s="10" t="str">
        <f>IF('Prediction Log'!D57=0, "",'Prediction Log'!D57)</f>
        <v/>
      </c>
      <c r="E57" s="10" t="str">
        <f>IF('Prediction Log'!E57=0, "",'Prediction Log'!E57)</f>
        <v/>
      </c>
      <c r="F57" s="10" t="str">
        <f>IF('Prediction Log'!I57=0, "",'Prediction Log'!I57)</f>
        <v/>
      </c>
      <c r="G57" s="26" t="str">
        <f>IF(ISBLANK(Games!B57), "",'Prediction Log'!$J57)</f>
        <v/>
      </c>
      <c r="H57" s="27" t="str">
        <f>'Prediction Log'!$K57</f>
        <v/>
      </c>
      <c r="I57" s="10" t="str">
        <f>IF(AND(Games!J57="",Games!K57=""),"",IF(ISTEXT(Games!K57), "Side",Games!J57))</f>
        <v/>
      </c>
      <c r="J57" s="10" t="str">
        <f>IF(Table1[[#This Row],[Bet]]="Spread", Games!L57, "")</f>
        <v/>
      </c>
      <c r="K57" s="9" t="str">
        <f>IF(ISTEXT(Games!K57), Games!K57, "")</f>
        <v/>
      </c>
      <c r="L57" s="9" t="str">
        <f>IF(Table1[[#This Row],[Bet]]="Spread", Table1[[#This Row],[Spread]],"")</f>
        <v/>
      </c>
      <c r="M57" s="9"/>
      <c r="N57" s="12"/>
      <c r="O57" s="12"/>
      <c r="P57" s="12"/>
      <c r="Q57" s="12"/>
      <c r="R57" s="12"/>
      <c r="S57" s="12"/>
      <c r="T57" s="13">
        <f t="shared" si="6"/>
        <v>0</v>
      </c>
      <c r="U57" s="13">
        <f t="shared" si="7"/>
        <v>0</v>
      </c>
      <c r="V57" s="13">
        <f t="shared" si="8"/>
        <v>0</v>
      </c>
      <c r="W57" s="13">
        <f t="shared" si="9"/>
        <v>0</v>
      </c>
      <c r="X57" s="13">
        <f t="shared" si="10"/>
        <v>0</v>
      </c>
      <c r="Y57" s="13">
        <f t="shared" si="11"/>
        <v>0</v>
      </c>
      <c r="Z57" s="7"/>
      <c r="AA57" s="9" t="str">
        <f t="shared" si="12"/>
        <v/>
      </c>
      <c r="AB57" s="7"/>
      <c r="AC57" s="9" t="str">
        <f t="shared" si="13"/>
        <v/>
      </c>
      <c r="AD57" s="7"/>
      <c r="AE57" s="9" t="str">
        <f t="shared" si="14"/>
        <v/>
      </c>
      <c r="AF5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8" spans="1:32" x14ac:dyDescent="0.45">
      <c r="A58" s="22" t="str">
        <f>IF('Prediction Log'!A58=0, "",'Prediction Log'!A58)</f>
        <v/>
      </c>
      <c r="B58" s="10" t="str">
        <f>IF('Prediction Log'!B58=0, "",'Prediction Log'!B58)</f>
        <v/>
      </c>
      <c r="C58" s="10" t="str">
        <f>IF('Prediction Log'!C58=0, "",'Prediction Log'!C58)</f>
        <v/>
      </c>
      <c r="D58" s="10" t="str">
        <f>IF('Prediction Log'!D58=0, "",'Prediction Log'!D58)</f>
        <v/>
      </c>
      <c r="E58" s="10" t="str">
        <f>IF('Prediction Log'!E58=0, "",'Prediction Log'!E58)</f>
        <v/>
      </c>
      <c r="F58" s="10" t="str">
        <f>IF('Prediction Log'!I58=0, "",'Prediction Log'!I58)</f>
        <v/>
      </c>
      <c r="G58" s="26" t="str">
        <f>IF(ISBLANK(Games!B58), "",'Prediction Log'!$J58)</f>
        <v/>
      </c>
      <c r="H58" s="27" t="str">
        <f>'Prediction Log'!$K58</f>
        <v/>
      </c>
      <c r="I58" s="10" t="str">
        <f>IF(AND(Games!J58="",Games!K58=""),"",IF(ISTEXT(Games!K58), "Side",Games!J58))</f>
        <v/>
      </c>
      <c r="J58" s="10" t="str">
        <f>IF(Table1[[#This Row],[Bet]]="Spread", Games!L58, "")</f>
        <v/>
      </c>
      <c r="K58" s="9" t="str">
        <f>IF(ISTEXT(Games!K58), Games!K58, "")</f>
        <v/>
      </c>
      <c r="L58" s="9" t="str">
        <f>IF(Table1[[#This Row],[Bet]]="Spread", Table1[[#This Row],[Spread]],"")</f>
        <v/>
      </c>
      <c r="M58" s="9"/>
      <c r="N58" s="12"/>
      <c r="O58" s="12"/>
      <c r="P58" s="12"/>
      <c r="Q58" s="12"/>
      <c r="R58" s="12"/>
      <c r="S58" s="12"/>
      <c r="T58" s="13">
        <f t="shared" si="6"/>
        <v>0</v>
      </c>
      <c r="U58" s="13">
        <f t="shared" si="7"/>
        <v>0</v>
      </c>
      <c r="V58" s="13">
        <f t="shared" si="8"/>
        <v>0</v>
      </c>
      <c r="W58" s="13">
        <f t="shared" si="9"/>
        <v>0</v>
      </c>
      <c r="X58" s="13">
        <f t="shared" si="10"/>
        <v>0</v>
      </c>
      <c r="Y58" s="13">
        <f t="shared" si="11"/>
        <v>0</v>
      </c>
      <c r="Z58" s="7"/>
      <c r="AA58" s="9" t="str">
        <f t="shared" si="12"/>
        <v/>
      </c>
      <c r="AB58" s="7"/>
      <c r="AC58" s="9" t="str">
        <f t="shared" si="13"/>
        <v/>
      </c>
      <c r="AD58" s="7"/>
      <c r="AE58" s="9" t="str">
        <f t="shared" si="14"/>
        <v/>
      </c>
      <c r="AF5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9" spans="1:32" x14ac:dyDescent="0.45">
      <c r="A59" s="22" t="str">
        <f>IF('Prediction Log'!A59=0, "",'Prediction Log'!A59)</f>
        <v/>
      </c>
      <c r="B59" s="10" t="str">
        <f>IF('Prediction Log'!B59=0, "",'Prediction Log'!B59)</f>
        <v/>
      </c>
      <c r="C59" s="10" t="str">
        <f>IF('Prediction Log'!C59=0, "",'Prediction Log'!C59)</f>
        <v/>
      </c>
      <c r="D59" s="10" t="str">
        <f>IF('Prediction Log'!D59=0, "",'Prediction Log'!D59)</f>
        <v/>
      </c>
      <c r="E59" s="10" t="str">
        <f>IF('Prediction Log'!E59=0, "",'Prediction Log'!E59)</f>
        <v/>
      </c>
      <c r="F59" s="10" t="str">
        <f>IF('Prediction Log'!I59=0, "",'Prediction Log'!I59)</f>
        <v/>
      </c>
      <c r="G59" s="26" t="str">
        <f>IF(ISBLANK(Games!B59), "",'Prediction Log'!$J59)</f>
        <v/>
      </c>
      <c r="H59" s="27" t="str">
        <f>'Prediction Log'!$K59</f>
        <v/>
      </c>
      <c r="I59" s="10" t="str">
        <f>IF(AND(Games!J59="",Games!K59=""),"",IF(ISTEXT(Games!K59), "Side",Games!J59))</f>
        <v/>
      </c>
      <c r="J59" s="10" t="str">
        <f>IF(Table1[[#This Row],[Bet]]="Spread", Games!L59, "")</f>
        <v/>
      </c>
      <c r="K59" s="9" t="str">
        <f>IF(ISTEXT(Games!K59), Games!K59, "")</f>
        <v/>
      </c>
      <c r="L59" s="9" t="str">
        <f>IF(Table1[[#This Row],[Bet]]="Spread", Table1[[#This Row],[Spread]],"")</f>
        <v/>
      </c>
      <c r="M59" s="9"/>
      <c r="N59" s="12"/>
      <c r="O59" s="12"/>
      <c r="P59" s="12"/>
      <c r="Q59" s="12"/>
      <c r="R59" s="12"/>
      <c r="S59" s="12"/>
      <c r="T59" s="13">
        <f t="shared" si="6"/>
        <v>0</v>
      </c>
      <c r="U59" s="13">
        <f t="shared" si="7"/>
        <v>0</v>
      </c>
      <c r="V59" s="13">
        <f t="shared" si="8"/>
        <v>0</v>
      </c>
      <c r="W59" s="13">
        <f t="shared" si="9"/>
        <v>0</v>
      </c>
      <c r="X59" s="13">
        <f t="shared" si="10"/>
        <v>0</v>
      </c>
      <c r="Y59" s="13">
        <f t="shared" si="11"/>
        <v>0</v>
      </c>
      <c r="Z59" s="7"/>
      <c r="AA59" s="9" t="str">
        <f t="shared" si="12"/>
        <v/>
      </c>
      <c r="AB59" s="7"/>
      <c r="AC59" s="9" t="str">
        <f t="shared" si="13"/>
        <v/>
      </c>
      <c r="AD59" s="7"/>
      <c r="AE59" s="9" t="str">
        <f t="shared" si="14"/>
        <v/>
      </c>
      <c r="AF5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0" spans="1:32" x14ac:dyDescent="0.45">
      <c r="A60" s="22" t="str">
        <f>IF('Prediction Log'!A60=0, "",'Prediction Log'!A60)</f>
        <v/>
      </c>
      <c r="B60" s="10" t="str">
        <f>IF('Prediction Log'!B60=0, "",'Prediction Log'!B60)</f>
        <v/>
      </c>
      <c r="C60" s="10" t="str">
        <f>IF('Prediction Log'!C60=0, "",'Prediction Log'!C60)</f>
        <v/>
      </c>
      <c r="D60" s="10" t="str">
        <f>IF('Prediction Log'!D60=0, "",'Prediction Log'!D60)</f>
        <v/>
      </c>
      <c r="E60" s="10" t="str">
        <f>IF('Prediction Log'!E60=0, "",'Prediction Log'!E60)</f>
        <v/>
      </c>
      <c r="F60" s="10" t="str">
        <f>IF('Prediction Log'!I60=0, "",'Prediction Log'!I60)</f>
        <v/>
      </c>
      <c r="G60" s="26" t="str">
        <f>IF(ISBLANK(Games!B60), "",'Prediction Log'!$J60)</f>
        <v/>
      </c>
      <c r="H60" s="27" t="str">
        <f>'Prediction Log'!$K60</f>
        <v/>
      </c>
      <c r="I60" s="10" t="str">
        <f>IF(AND(Games!J60="",Games!K60=""),"",IF(ISTEXT(Games!K60), "Side",Games!J60))</f>
        <v/>
      </c>
      <c r="J60" s="10" t="str">
        <f>IF(Table1[[#This Row],[Bet]]="Spread", Games!L60, "")</f>
        <v/>
      </c>
      <c r="K60" s="9" t="str">
        <f>IF(ISTEXT(Games!K60), Games!K60, "")</f>
        <v/>
      </c>
      <c r="L60" s="9" t="str">
        <f>IF(Table1[[#This Row],[Bet]]="Spread", Table1[[#This Row],[Spread]],"")</f>
        <v/>
      </c>
      <c r="M60" s="9"/>
      <c r="N60" s="12"/>
      <c r="O60" s="12"/>
      <c r="P60" s="12"/>
      <c r="Q60" s="12"/>
      <c r="R60" s="12"/>
      <c r="S60" s="12"/>
      <c r="T60" s="13">
        <f t="shared" si="6"/>
        <v>0</v>
      </c>
      <c r="U60" s="13">
        <f t="shared" si="7"/>
        <v>0</v>
      </c>
      <c r="V60" s="13">
        <f t="shared" si="8"/>
        <v>0</v>
      </c>
      <c r="W60" s="13">
        <f t="shared" si="9"/>
        <v>0</v>
      </c>
      <c r="X60" s="13">
        <f t="shared" si="10"/>
        <v>0</v>
      </c>
      <c r="Y60" s="13">
        <f t="shared" si="11"/>
        <v>0</v>
      </c>
      <c r="Z60" s="7"/>
      <c r="AA60" s="9" t="str">
        <f t="shared" si="12"/>
        <v/>
      </c>
      <c r="AB60" s="7"/>
      <c r="AC60" s="9" t="str">
        <f t="shared" si="13"/>
        <v/>
      </c>
      <c r="AD60" s="7"/>
      <c r="AE60" s="9" t="str">
        <f t="shared" si="14"/>
        <v/>
      </c>
      <c r="AF6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1" spans="1:32" x14ac:dyDescent="0.45">
      <c r="A61" s="22" t="str">
        <f>IF('Prediction Log'!A61=0, "",'Prediction Log'!A61)</f>
        <v/>
      </c>
      <c r="B61" s="10" t="str">
        <f>IF('Prediction Log'!B61=0, "",'Prediction Log'!B61)</f>
        <v/>
      </c>
      <c r="C61" s="10" t="str">
        <f>IF('Prediction Log'!C61=0, "",'Prediction Log'!C61)</f>
        <v/>
      </c>
      <c r="D61" s="10" t="str">
        <f>IF('Prediction Log'!D61=0, "",'Prediction Log'!D61)</f>
        <v/>
      </c>
      <c r="E61" s="10" t="str">
        <f>IF('Prediction Log'!E61=0, "",'Prediction Log'!E61)</f>
        <v/>
      </c>
      <c r="F61" s="10" t="str">
        <f>IF('Prediction Log'!I61=0, "",'Prediction Log'!I61)</f>
        <v/>
      </c>
      <c r="G61" s="26" t="str">
        <f>IF(ISBLANK(Games!B61), "",'Prediction Log'!$J61)</f>
        <v/>
      </c>
      <c r="H61" s="27" t="str">
        <f>'Prediction Log'!$K61</f>
        <v/>
      </c>
      <c r="I61" s="10" t="str">
        <f>IF(AND(Games!J61="",Games!K61=""),"",IF(ISTEXT(Games!K61), "Side",Games!J61))</f>
        <v/>
      </c>
      <c r="J61" s="10" t="str">
        <f>IF(Table1[[#This Row],[Bet]]="Spread", Games!L61, "")</f>
        <v/>
      </c>
      <c r="K61" s="9" t="str">
        <f>IF(ISTEXT(Games!K61), Games!K61, "")</f>
        <v/>
      </c>
      <c r="L61" s="9" t="str">
        <f>IF(Table1[[#This Row],[Bet]]="Spread", Table1[[#This Row],[Spread]],"")</f>
        <v/>
      </c>
      <c r="M61" s="9"/>
      <c r="N61" s="12"/>
      <c r="O61" s="12"/>
      <c r="P61" s="12"/>
      <c r="Q61" s="12"/>
      <c r="R61" s="12"/>
      <c r="S61" s="12"/>
      <c r="T61" s="13">
        <f t="shared" si="6"/>
        <v>0</v>
      </c>
      <c r="U61" s="13">
        <f t="shared" si="7"/>
        <v>0</v>
      </c>
      <c r="V61" s="13">
        <f t="shared" si="8"/>
        <v>0</v>
      </c>
      <c r="W61" s="13">
        <f t="shared" si="9"/>
        <v>0</v>
      </c>
      <c r="X61" s="13">
        <f t="shared" si="10"/>
        <v>0</v>
      </c>
      <c r="Y61" s="13">
        <f t="shared" si="11"/>
        <v>0</v>
      </c>
      <c r="Z61" s="7"/>
      <c r="AA61" s="9" t="str">
        <f t="shared" si="12"/>
        <v/>
      </c>
      <c r="AB61" s="7"/>
      <c r="AC61" s="9" t="str">
        <f t="shared" si="13"/>
        <v/>
      </c>
      <c r="AD61" s="7"/>
      <c r="AE61" s="9" t="str">
        <f t="shared" si="14"/>
        <v/>
      </c>
      <c r="AF6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2" spans="1:32" x14ac:dyDescent="0.45">
      <c r="A62" s="22" t="str">
        <f>IF('Prediction Log'!A62=0, "",'Prediction Log'!A62)</f>
        <v/>
      </c>
      <c r="B62" s="10" t="str">
        <f>IF('Prediction Log'!B62=0, "",'Prediction Log'!B62)</f>
        <v/>
      </c>
      <c r="C62" s="10" t="str">
        <f>IF('Prediction Log'!C62=0, "",'Prediction Log'!C62)</f>
        <v/>
      </c>
      <c r="D62" s="10" t="str">
        <f>IF('Prediction Log'!D62=0, "",'Prediction Log'!D62)</f>
        <v/>
      </c>
      <c r="E62" s="10" t="str">
        <f>IF('Prediction Log'!E62=0, "",'Prediction Log'!E62)</f>
        <v/>
      </c>
      <c r="F62" s="10" t="str">
        <f>IF('Prediction Log'!I62=0, "",'Prediction Log'!I62)</f>
        <v/>
      </c>
      <c r="G62" s="26" t="str">
        <f>IF(ISBLANK(Games!B62), "",'Prediction Log'!$J62)</f>
        <v/>
      </c>
      <c r="H62" s="27" t="str">
        <f>'Prediction Log'!$K62</f>
        <v/>
      </c>
      <c r="I62" s="10" t="str">
        <f>IF(AND(Games!J62="",Games!K62=""),"",IF(ISTEXT(Games!K62), "Side",Games!J62))</f>
        <v/>
      </c>
      <c r="J62" s="10" t="str">
        <f>IF(Table1[[#This Row],[Bet]]="Spread", Games!L62, "")</f>
        <v/>
      </c>
      <c r="K62" s="9" t="str">
        <f>IF(ISTEXT(Games!K62), Games!K62, "")</f>
        <v/>
      </c>
      <c r="L62" s="9" t="str">
        <f>IF(Table1[[#This Row],[Bet]]="Spread", Table1[[#This Row],[Spread]],"")</f>
        <v/>
      </c>
      <c r="M62" s="9"/>
      <c r="N62" s="12"/>
      <c r="O62" s="12"/>
      <c r="P62" s="12"/>
      <c r="Q62" s="12"/>
      <c r="R62" s="12"/>
      <c r="S62" s="12"/>
      <c r="T62" s="13">
        <f t="shared" si="6"/>
        <v>0</v>
      </c>
      <c r="U62" s="13">
        <f t="shared" si="7"/>
        <v>0</v>
      </c>
      <c r="V62" s="13">
        <f t="shared" si="8"/>
        <v>0</v>
      </c>
      <c r="W62" s="13">
        <f t="shared" si="9"/>
        <v>0</v>
      </c>
      <c r="X62" s="13">
        <f t="shared" si="10"/>
        <v>0</v>
      </c>
      <c r="Y62" s="13">
        <f t="shared" si="11"/>
        <v>0</v>
      </c>
      <c r="Z62" s="7"/>
      <c r="AA62" s="9" t="str">
        <f t="shared" si="12"/>
        <v/>
      </c>
      <c r="AB62" s="7"/>
      <c r="AC62" s="9" t="str">
        <f t="shared" si="13"/>
        <v/>
      </c>
      <c r="AD62" s="7"/>
      <c r="AE62" s="9" t="str">
        <f t="shared" si="14"/>
        <v/>
      </c>
      <c r="AF6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3" spans="1:32" x14ac:dyDescent="0.45">
      <c r="A63" s="22" t="str">
        <f>IF('Prediction Log'!A63=0, "",'Prediction Log'!A63)</f>
        <v/>
      </c>
      <c r="B63" s="10" t="str">
        <f>IF('Prediction Log'!B63=0, "",'Prediction Log'!B63)</f>
        <v/>
      </c>
      <c r="C63" s="10" t="str">
        <f>IF('Prediction Log'!C63=0, "",'Prediction Log'!C63)</f>
        <v/>
      </c>
      <c r="D63" s="10" t="str">
        <f>IF('Prediction Log'!D63=0, "",'Prediction Log'!D63)</f>
        <v/>
      </c>
      <c r="E63" s="10" t="str">
        <f>IF('Prediction Log'!E63=0, "",'Prediction Log'!E63)</f>
        <v/>
      </c>
      <c r="F63" s="10" t="str">
        <f>IF('Prediction Log'!I63=0, "",'Prediction Log'!I63)</f>
        <v/>
      </c>
      <c r="G63" s="26" t="str">
        <f>IF(ISBLANK(Games!B63), "",'Prediction Log'!$J63)</f>
        <v/>
      </c>
      <c r="H63" s="27" t="str">
        <f>'Prediction Log'!$K63</f>
        <v/>
      </c>
      <c r="I63" s="10" t="str">
        <f>IF(AND(Games!J63="",Games!K63=""),"",IF(ISTEXT(Games!K63), "Side",Games!J63))</f>
        <v/>
      </c>
      <c r="J63" s="10" t="str">
        <f>IF(Table1[[#This Row],[Bet]]="Spread", Games!L63, "")</f>
        <v/>
      </c>
      <c r="K63" s="9" t="str">
        <f>IF(ISTEXT(Games!K63), Games!K63, "")</f>
        <v/>
      </c>
      <c r="L63" s="9" t="str">
        <f>IF(Table1[[#This Row],[Bet]]="Spread", Table1[[#This Row],[Spread]],"")</f>
        <v/>
      </c>
      <c r="M63" s="9"/>
      <c r="N63" s="12"/>
      <c r="O63" s="12"/>
      <c r="P63" s="12"/>
      <c r="Q63" s="12"/>
      <c r="R63" s="12"/>
      <c r="S63" s="12"/>
      <c r="T63" s="13">
        <f t="shared" si="6"/>
        <v>0</v>
      </c>
      <c r="U63" s="13">
        <f t="shared" si="7"/>
        <v>0</v>
      </c>
      <c r="V63" s="13">
        <f t="shared" si="8"/>
        <v>0</v>
      </c>
      <c r="W63" s="13">
        <f t="shared" si="9"/>
        <v>0</v>
      </c>
      <c r="X63" s="13">
        <f t="shared" si="10"/>
        <v>0</v>
      </c>
      <c r="Y63" s="13">
        <f t="shared" si="11"/>
        <v>0</v>
      </c>
      <c r="Z63" s="7"/>
      <c r="AA63" s="9" t="str">
        <f t="shared" si="12"/>
        <v/>
      </c>
      <c r="AB63" s="7"/>
      <c r="AC63" s="9" t="str">
        <f t="shared" si="13"/>
        <v/>
      </c>
      <c r="AD63" s="7"/>
      <c r="AE63" s="9" t="str">
        <f t="shared" si="14"/>
        <v/>
      </c>
      <c r="AF6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4" spans="1:32" x14ac:dyDescent="0.45">
      <c r="A64" s="22" t="str">
        <f>IF('Prediction Log'!A64=0, "",'Prediction Log'!A64)</f>
        <v/>
      </c>
      <c r="B64" s="10" t="str">
        <f>IF('Prediction Log'!B64=0, "",'Prediction Log'!B64)</f>
        <v/>
      </c>
      <c r="C64" s="10" t="str">
        <f>IF('Prediction Log'!C64=0, "",'Prediction Log'!C64)</f>
        <v/>
      </c>
      <c r="D64" s="10" t="str">
        <f>IF('Prediction Log'!D64=0, "",'Prediction Log'!D64)</f>
        <v/>
      </c>
      <c r="E64" s="10" t="str">
        <f>IF('Prediction Log'!E64=0, "",'Prediction Log'!E64)</f>
        <v/>
      </c>
      <c r="F64" s="10" t="str">
        <f>IF('Prediction Log'!I64=0, "",'Prediction Log'!I64)</f>
        <v/>
      </c>
      <c r="G64" s="26" t="str">
        <f>IF(ISBLANK(Games!B64), "",'Prediction Log'!$J64)</f>
        <v/>
      </c>
      <c r="H64" s="27" t="str">
        <f>'Prediction Log'!$K64</f>
        <v/>
      </c>
      <c r="I64" s="10" t="str">
        <f>IF(AND(Games!J64="",Games!K64=""),"",IF(ISTEXT(Games!K64), "Side",Games!J64))</f>
        <v/>
      </c>
      <c r="J64" s="10" t="str">
        <f>IF(Table1[[#This Row],[Bet]]="Spread", Games!L64, "")</f>
        <v/>
      </c>
      <c r="K64" s="9" t="str">
        <f>IF(ISTEXT(Games!K64), Games!K64, "")</f>
        <v/>
      </c>
      <c r="L64" s="9" t="str">
        <f>IF(Table1[[#This Row],[Bet]]="Spread", Table1[[#This Row],[Spread]],"")</f>
        <v/>
      </c>
      <c r="M64" s="9"/>
      <c r="N64" s="12"/>
      <c r="O64" s="12"/>
      <c r="P64" s="12"/>
      <c r="Q64" s="12"/>
      <c r="R64" s="12"/>
      <c r="S64" s="12"/>
      <c r="T64" s="13">
        <f t="shared" si="6"/>
        <v>0</v>
      </c>
      <c r="U64" s="13">
        <f t="shared" si="7"/>
        <v>0</v>
      </c>
      <c r="V64" s="13">
        <f t="shared" si="8"/>
        <v>0</v>
      </c>
      <c r="W64" s="13">
        <f t="shared" si="9"/>
        <v>0</v>
      </c>
      <c r="X64" s="13">
        <f t="shared" si="10"/>
        <v>0</v>
      </c>
      <c r="Y64" s="13">
        <f t="shared" si="11"/>
        <v>0</v>
      </c>
      <c r="Z64" s="7"/>
      <c r="AA64" s="9" t="str">
        <f t="shared" si="12"/>
        <v/>
      </c>
      <c r="AB64" s="7"/>
      <c r="AC64" s="9" t="str">
        <f t="shared" si="13"/>
        <v/>
      </c>
      <c r="AD64" s="7"/>
      <c r="AE64" s="9" t="str">
        <f t="shared" si="14"/>
        <v/>
      </c>
      <c r="AF6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5" spans="1:32" x14ac:dyDescent="0.45">
      <c r="A65" s="22" t="str">
        <f>IF('Prediction Log'!A65=0, "",'Prediction Log'!A65)</f>
        <v/>
      </c>
      <c r="B65" s="10" t="str">
        <f>IF('Prediction Log'!B65=0, "",'Prediction Log'!B65)</f>
        <v/>
      </c>
      <c r="C65" s="10" t="str">
        <f>IF('Prediction Log'!C65=0, "",'Prediction Log'!C65)</f>
        <v/>
      </c>
      <c r="D65" s="10" t="str">
        <f>IF('Prediction Log'!D65=0, "",'Prediction Log'!D65)</f>
        <v/>
      </c>
      <c r="E65" s="10" t="str">
        <f>IF('Prediction Log'!E65=0, "",'Prediction Log'!E65)</f>
        <v/>
      </c>
      <c r="F65" s="10" t="str">
        <f>IF('Prediction Log'!I65=0, "",'Prediction Log'!I65)</f>
        <v/>
      </c>
      <c r="G65" s="26" t="str">
        <f>IF(ISBLANK(Games!B65), "",'Prediction Log'!$J65)</f>
        <v/>
      </c>
      <c r="H65" s="27" t="str">
        <f>'Prediction Log'!$K65</f>
        <v/>
      </c>
      <c r="I65" s="10" t="str">
        <f>IF(AND(Games!J65="",Games!K65=""),"",IF(ISTEXT(Games!K65), "Side",Games!J65))</f>
        <v/>
      </c>
      <c r="J65" s="10" t="str">
        <f>IF(Table1[[#This Row],[Bet]]="Spread", Games!L65, "")</f>
        <v/>
      </c>
      <c r="K65" s="9" t="str">
        <f>IF(ISTEXT(Games!K65), Games!K65, "")</f>
        <v/>
      </c>
      <c r="L65" s="9" t="str">
        <f>IF(Table1[[#This Row],[Bet]]="Spread", Table1[[#This Row],[Spread]],"")</f>
        <v/>
      </c>
      <c r="M65" s="9"/>
      <c r="N65" s="12"/>
      <c r="O65" s="12"/>
      <c r="P65" s="12"/>
      <c r="Q65" s="12"/>
      <c r="R65" s="12"/>
      <c r="S65" s="12"/>
      <c r="T65" s="13">
        <f t="shared" si="6"/>
        <v>0</v>
      </c>
      <c r="U65" s="13">
        <f t="shared" si="7"/>
        <v>0</v>
      </c>
      <c r="V65" s="13">
        <f t="shared" si="8"/>
        <v>0</v>
      </c>
      <c r="W65" s="13">
        <f t="shared" si="9"/>
        <v>0</v>
      </c>
      <c r="X65" s="13">
        <f t="shared" si="10"/>
        <v>0</v>
      </c>
      <c r="Y65" s="13">
        <f t="shared" si="11"/>
        <v>0</v>
      </c>
      <c r="Z65" s="7"/>
      <c r="AA65" s="9" t="str">
        <f t="shared" si="12"/>
        <v/>
      </c>
      <c r="AB65" s="7"/>
      <c r="AC65" s="9" t="str">
        <f t="shared" si="13"/>
        <v/>
      </c>
      <c r="AD65" s="7"/>
      <c r="AE65" s="9" t="str">
        <f t="shared" si="14"/>
        <v/>
      </c>
      <c r="AF6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6" spans="1:32" x14ac:dyDescent="0.45">
      <c r="A66" s="22" t="str">
        <f>IF('Prediction Log'!A66=0, "",'Prediction Log'!A66)</f>
        <v/>
      </c>
      <c r="B66" s="10" t="str">
        <f>IF('Prediction Log'!B66=0, "",'Prediction Log'!B66)</f>
        <v/>
      </c>
      <c r="C66" s="10" t="str">
        <f>IF('Prediction Log'!C66=0, "",'Prediction Log'!C66)</f>
        <v/>
      </c>
      <c r="D66" s="10" t="str">
        <f>IF('Prediction Log'!D66=0, "",'Prediction Log'!D66)</f>
        <v/>
      </c>
      <c r="E66" s="10" t="str">
        <f>IF('Prediction Log'!E66=0, "",'Prediction Log'!E66)</f>
        <v/>
      </c>
      <c r="F66" s="10" t="str">
        <f>IF('Prediction Log'!I66=0, "",'Prediction Log'!I66)</f>
        <v/>
      </c>
      <c r="G66" s="26" t="str">
        <f>IF(ISBLANK(Games!B66), "",'Prediction Log'!$J66)</f>
        <v/>
      </c>
      <c r="H66" s="27" t="str">
        <f>'Prediction Log'!$K66</f>
        <v/>
      </c>
      <c r="I66" s="10" t="str">
        <f>IF(AND(Games!J66="",Games!K66=""),"",IF(ISTEXT(Games!K66), "Side",Games!J66))</f>
        <v/>
      </c>
      <c r="J66" s="10" t="str">
        <f>IF(Table1[[#This Row],[Bet]]="Spread", Games!L66, "")</f>
        <v/>
      </c>
      <c r="K66" s="9" t="str">
        <f>IF(ISTEXT(Games!K66), Games!K66, "")</f>
        <v/>
      </c>
      <c r="L66" s="9" t="str">
        <f>IF(Table1[[#This Row],[Bet]]="Spread", Table1[[#This Row],[Spread]],"")</f>
        <v/>
      </c>
      <c r="M66" s="9"/>
      <c r="N66" s="12"/>
      <c r="O66" s="12"/>
      <c r="P66" s="12"/>
      <c r="Q66" s="12"/>
      <c r="R66" s="12"/>
      <c r="S66" s="12"/>
      <c r="T66" s="13">
        <f t="shared" si="6"/>
        <v>0</v>
      </c>
      <c r="U66" s="13">
        <f t="shared" si="7"/>
        <v>0</v>
      </c>
      <c r="V66" s="13">
        <f t="shared" si="8"/>
        <v>0</v>
      </c>
      <c r="W66" s="13">
        <f t="shared" si="9"/>
        <v>0</v>
      </c>
      <c r="X66" s="13">
        <f t="shared" si="10"/>
        <v>0</v>
      </c>
      <c r="Y66" s="13">
        <f t="shared" si="11"/>
        <v>0</v>
      </c>
      <c r="Z66" s="7"/>
      <c r="AA66" s="9" t="str">
        <f t="shared" si="12"/>
        <v/>
      </c>
      <c r="AB66" s="7"/>
      <c r="AC66" s="9" t="str">
        <f t="shared" si="13"/>
        <v/>
      </c>
      <c r="AD66" s="7"/>
      <c r="AE66" s="9" t="str">
        <f t="shared" si="14"/>
        <v/>
      </c>
      <c r="AF6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7" spans="1:32" x14ac:dyDescent="0.45">
      <c r="A67" s="22" t="str">
        <f>IF('Prediction Log'!A67=0, "",'Prediction Log'!A67)</f>
        <v/>
      </c>
      <c r="B67" s="10" t="str">
        <f>IF('Prediction Log'!B67=0, "",'Prediction Log'!B67)</f>
        <v/>
      </c>
      <c r="C67" s="10" t="str">
        <f>IF('Prediction Log'!C67=0, "",'Prediction Log'!C67)</f>
        <v/>
      </c>
      <c r="D67" s="10" t="str">
        <f>IF('Prediction Log'!D67=0, "",'Prediction Log'!D67)</f>
        <v/>
      </c>
      <c r="E67" s="10" t="str">
        <f>IF('Prediction Log'!E67=0, "",'Prediction Log'!E67)</f>
        <v/>
      </c>
      <c r="F67" s="10" t="str">
        <f>IF('Prediction Log'!I67=0, "",'Prediction Log'!I67)</f>
        <v/>
      </c>
      <c r="G67" s="26" t="str">
        <f>IF(ISBLANK(Games!B67), "",'Prediction Log'!$J67)</f>
        <v/>
      </c>
      <c r="H67" s="27" t="str">
        <f>'Prediction Log'!$K67</f>
        <v/>
      </c>
      <c r="I67" s="10" t="str">
        <f>IF(AND(Games!J67="",Games!K67=""),"",IF(ISTEXT(Games!K67), "Side",Games!J67))</f>
        <v/>
      </c>
      <c r="J67" s="10" t="str">
        <f>IF(Table1[[#This Row],[Bet]]="Spread", Games!L67, "")</f>
        <v/>
      </c>
      <c r="K67" s="9" t="str">
        <f>IF(ISTEXT(Games!K67), Games!K67, "")</f>
        <v/>
      </c>
      <c r="L67" s="9" t="str">
        <f>IF(Table1[[#This Row],[Bet]]="Spread", Table1[[#This Row],[Spread]],"")</f>
        <v/>
      </c>
      <c r="M67" s="9"/>
      <c r="N67" s="12"/>
      <c r="O67" s="12"/>
      <c r="P67" s="12"/>
      <c r="Q67" s="12"/>
      <c r="R67" s="12"/>
      <c r="S67" s="12"/>
      <c r="T67" s="13">
        <f t="shared" ref="T67:T130" si="15">N67+IF(Q67&lt;0, (N67/(Q67/-100)), N67*(Q67/100))</f>
        <v>0</v>
      </c>
      <c r="U67" s="13">
        <f t="shared" ref="U67:U130" si="16">T67-N67</f>
        <v>0</v>
      </c>
      <c r="V67" s="13">
        <f t="shared" ref="V67:V130" si="17">O67+IF(R67&lt;0, (O67/(R67/-100)), O67*(R67/100))</f>
        <v>0</v>
      </c>
      <c r="W67" s="13">
        <f t="shared" ref="W67:W130" si="18">V67-O67</f>
        <v>0</v>
      </c>
      <c r="X67" s="13">
        <f t="shared" ref="X67:X130" si="19">P67+IF(S67&lt;0, (P67/(S67/-100)), P67*(S67/100))</f>
        <v>0</v>
      </c>
      <c r="Y67" s="13">
        <f t="shared" ref="Y67:Y130" si="20">S67-P67</f>
        <v>0</v>
      </c>
      <c r="Z67" s="7"/>
      <c r="AA67" s="9" t="str">
        <f t="shared" ref="AA67:AA130" si="21">IF(Z67="W", U67, IF(Z67="L",-N67, ""))</f>
        <v/>
      </c>
      <c r="AB67" s="7"/>
      <c r="AC67" s="9" t="str">
        <f t="shared" ref="AC67:AC130" si="22">IF(AB67="W", W67, IF(AB67="L",-P67, ""))</f>
        <v/>
      </c>
      <c r="AD67" s="7"/>
      <c r="AE67" s="9" t="str">
        <f t="shared" ref="AE67:AE130" si="23">IF(AD67="W", Y67, IF(AD67="L",-R67, ""))</f>
        <v/>
      </c>
      <c r="AF6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8" spans="1:32" x14ac:dyDescent="0.45">
      <c r="A68" s="22" t="str">
        <f>IF('Prediction Log'!A68=0, "",'Prediction Log'!A68)</f>
        <v/>
      </c>
      <c r="B68" s="10" t="str">
        <f>IF('Prediction Log'!B68=0, "",'Prediction Log'!B68)</f>
        <v/>
      </c>
      <c r="C68" s="10" t="str">
        <f>IF('Prediction Log'!C68=0, "",'Prediction Log'!C68)</f>
        <v/>
      </c>
      <c r="D68" s="10" t="str">
        <f>IF('Prediction Log'!D68=0, "",'Prediction Log'!D68)</f>
        <v/>
      </c>
      <c r="E68" s="10" t="str">
        <f>IF('Prediction Log'!E68=0, "",'Prediction Log'!E68)</f>
        <v/>
      </c>
      <c r="F68" s="10" t="str">
        <f>IF('Prediction Log'!I68=0, "",'Prediction Log'!I68)</f>
        <v/>
      </c>
      <c r="G68" s="26" t="str">
        <f>IF(ISBLANK(Games!B68), "",'Prediction Log'!$J68)</f>
        <v/>
      </c>
      <c r="H68" s="27" t="str">
        <f>'Prediction Log'!$K68</f>
        <v/>
      </c>
      <c r="I68" s="10" t="str">
        <f>IF(AND(Games!J68="",Games!K68=""),"",IF(ISTEXT(Games!K68), "Side",Games!J68))</f>
        <v/>
      </c>
      <c r="J68" s="10" t="str">
        <f>IF(Table1[[#This Row],[Bet]]="Spread", Games!L68, "")</f>
        <v/>
      </c>
      <c r="K68" s="9" t="str">
        <f>IF(ISTEXT(Games!K68), Games!K68, "")</f>
        <v/>
      </c>
      <c r="L68" s="9" t="str">
        <f>IF(Table1[[#This Row],[Bet]]="Spread", Table1[[#This Row],[Spread]],"")</f>
        <v/>
      </c>
      <c r="M68" s="9"/>
      <c r="N68" s="12"/>
      <c r="O68" s="12"/>
      <c r="P68" s="12"/>
      <c r="Q68" s="12"/>
      <c r="R68" s="12"/>
      <c r="S68" s="12"/>
      <c r="T68" s="13">
        <f t="shared" si="15"/>
        <v>0</v>
      </c>
      <c r="U68" s="13">
        <f t="shared" si="16"/>
        <v>0</v>
      </c>
      <c r="V68" s="13">
        <f t="shared" si="17"/>
        <v>0</v>
      </c>
      <c r="W68" s="13">
        <f t="shared" si="18"/>
        <v>0</v>
      </c>
      <c r="X68" s="13">
        <f t="shared" si="19"/>
        <v>0</v>
      </c>
      <c r="Y68" s="13">
        <f t="shared" si="20"/>
        <v>0</v>
      </c>
      <c r="Z68" s="7"/>
      <c r="AA68" s="9" t="str">
        <f t="shared" si="21"/>
        <v/>
      </c>
      <c r="AB68" s="7"/>
      <c r="AC68" s="9" t="str">
        <f t="shared" si="22"/>
        <v/>
      </c>
      <c r="AD68" s="7"/>
      <c r="AE68" s="9" t="str">
        <f t="shared" si="23"/>
        <v/>
      </c>
      <c r="AF6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9" spans="1:32" x14ac:dyDescent="0.45">
      <c r="A69" s="22" t="str">
        <f>IF('Prediction Log'!A69=0, "",'Prediction Log'!A69)</f>
        <v/>
      </c>
      <c r="B69" s="10" t="str">
        <f>IF('Prediction Log'!B69=0, "",'Prediction Log'!B69)</f>
        <v/>
      </c>
      <c r="C69" s="10" t="str">
        <f>IF('Prediction Log'!C69=0, "",'Prediction Log'!C69)</f>
        <v/>
      </c>
      <c r="D69" s="10" t="str">
        <f>IF('Prediction Log'!D69=0, "",'Prediction Log'!D69)</f>
        <v/>
      </c>
      <c r="E69" s="10" t="str">
        <f>IF('Prediction Log'!E69=0, "",'Prediction Log'!E69)</f>
        <v/>
      </c>
      <c r="F69" s="10" t="str">
        <f>IF('Prediction Log'!I69=0, "",'Prediction Log'!I69)</f>
        <v/>
      </c>
      <c r="G69" s="26" t="str">
        <f>IF(ISBLANK(Games!B69), "",'Prediction Log'!$J69)</f>
        <v/>
      </c>
      <c r="H69" s="27" t="str">
        <f>'Prediction Log'!$K69</f>
        <v/>
      </c>
      <c r="I69" s="10" t="str">
        <f>IF(AND(Games!J69="",Games!K69=""),"",IF(ISTEXT(Games!K69), "Side",Games!J69))</f>
        <v/>
      </c>
      <c r="J69" s="10" t="str">
        <f>IF(Table1[[#This Row],[Bet]]="Spread", Games!L69, "")</f>
        <v/>
      </c>
      <c r="K69" s="9" t="str">
        <f>IF(ISTEXT(Games!K69), Games!K69, "")</f>
        <v/>
      </c>
      <c r="L69" s="9" t="str">
        <f>IF(Table1[[#This Row],[Bet]]="Spread", Table1[[#This Row],[Spread]],"")</f>
        <v/>
      </c>
      <c r="M69" s="9"/>
      <c r="N69" s="12"/>
      <c r="O69" s="12"/>
      <c r="P69" s="12"/>
      <c r="Q69" s="12"/>
      <c r="R69" s="12"/>
      <c r="S69" s="12"/>
      <c r="T69" s="13">
        <f t="shared" si="15"/>
        <v>0</v>
      </c>
      <c r="U69" s="13">
        <f t="shared" si="16"/>
        <v>0</v>
      </c>
      <c r="V69" s="13">
        <f t="shared" si="17"/>
        <v>0</v>
      </c>
      <c r="W69" s="13">
        <f t="shared" si="18"/>
        <v>0</v>
      </c>
      <c r="X69" s="13">
        <f t="shared" si="19"/>
        <v>0</v>
      </c>
      <c r="Y69" s="13">
        <f t="shared" si="20"/>
        <v>0</v>
      </c>
      <c r="Z69" s="7"/>
      <c r="AA69" s="9" t="str">
        <f t="shared" si="21"/>
        <v/>
      </c>
      <c r="AB69" s="7"/>
      <c r="AC69" s="9" t="str">
        <f t="shared" si="22"/>
        <v/>
      </c>
      <c r="AD69" s="7"/>
      <c r="AE69" s="9" t="str">
        <f t="shared" si="23"/>
        <v/>
      </c>
      <c r="AF6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0" spans="1:32" x14ac:dyDescent="0.45">
      <c r="A70" s="22" t="str">
        <f>IF('Prediction Log'!A70=0, "",'Prediction Log'!A70)</f>
        <v/>
      </c>
      <c r="B70" s="10" t="str">
        <f>IF('Prediction Log'!B70=0, "",'Prediction Log'!B70)</f>
        <v/>
      </c>
      <c r="C70" s="10" t="str">
        <f>IF('Prediction Log'!C70=0, "",'Prediction Log'!C70)</f>
        <v/>
      </c>
      <c r="D70" s="10" t="str">
        <f>IF('Prediction Log'!D70=0, "",'Prediction Log'!D70)</f>
        <v/>
      </c>
      <c r="E70" s="10" t="str">
        <f>IF('Prediction Log'!E70=0, "",'Prediction Log'!E70)</f>
        <v/>
      </c>
      <c r="F70" s="10" t="str">
        <f>IF('Prediction Log'!I70=0, "",'Prediction Log'!I70)</f>
        <v/>
      </c>
      <c r="G70" s="26" t="str">
        <f>IF(ISBLANK(Games!B70), "",'Prediction Log'!$J70)</f>
        <v/>
      </c>
      <c r="H70" s="27" t="str">
        <f>'Prediction Log'!$K70</f>
        <v/>
      </c>
      <c r="I70" s="10" t="str">
        <f>IF(AND(Games!J70="",Games!K70=""),"",IF(ISTEXT(Games!K70), "Side",Games!J70))</f>
        <v/>
      </c>
      <c r="J70" s="10" t="str">
        <f>IF(Table1[[#This Row],[Bet]]="Spread", Games!L70, "")</f>
        <v/>
      </c>
      <c r="K70" s="9" t="str">
        <f>IF(ISTEXT(Games!K70), Games!K70, "")</f>
        <v/>
      </c>
      <c r="L70" s="9" t="str">
        <f>IF(Table1[[#This Row],[Bet]]="Spread", Table1[[#This Row],[Spread]],"")</f>
        <v/>
      </c>
      <c r="M70" s="9"/>
      <c r="N70" s="12"/>
      <c r="O70" s="12"/>
      <c r="P70" s="12"/>
      <c r="Q70" s="12"/>
      <c r="R70" s="12"/>
      <c r="S70" s="12"/>
      <c r="T70" s="13">
        <f t="shared" si="15"/>
        <v>0</v>
      </c>
      <c r="U70" s="13">
        <f t="shared" si="16"/>
        <v>0</v>
      </c>
      <c r="V70" s="13">
        <f t="shared" si="17"/>
        <v>0</v>
      </c>
      <c r="W70" s="13">
        <f t="shared" si="18"/>
        <v>0</v>
      </c>
      <c r="X70" s="13">
        <f t="shared" si="19"/>
        <v>0</v>
      </c>
      <c r="Y70" s="13">
        <f t="shared" si="20"/>
        <v>0</v>
      </c>
      <c r="Z70" s="7"/>
      <c r="AA70" s="9" t="str">
        <f t="shared" si="21"/>
        <v/>
      </c>
      <c r="AB70" s="7"/>
      <c r="AC70" s="9" t="str">
        <f t="shared" si="22"/>
        <v/>
      </c>
      <c r="AD70" s="7"/>
      <c r="AE70" s="9" t="str">
        <f t="shared" si="23"/>
        <v/>
      </c>
      <c r="AF7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1" spans="1:32" x14ac:dyDescent="0.45">
      <c r="A71" s="22" t="str">
        <f>IF('Prediction Log'!A71=0, "",'Prediction Log'!A71)</f>
        <v/>
      </c>
      <c r="B71" s="10" t="str">
        <f>IF('Prediction Log'!B71=0, "",'Prediction Log'!B71)</f>
        <v/>
      </c>
      <c r="C71" s="10" t="str">
        <f>IF('Prediction Log'!C71=0, "",'Prediction Log'!C71)</f>
        <v/>
      </c>
      <c r="D71" s="10" t="str">
        <f>IF('Prediction Log'!D71=0, "",'Prediction Log'!D71)</f>
        <v/>
      </c>
      <c r="E71" s="10" t="str">
        <f>IF('Prediction Log'!E71=0, "",'Prediction Log'!E71)</f>
        <v/>
      </c>
      <c r="F71" s="10" t="str">
        <f>IF('Prediction Log'!I71=0, "",'Prediction Log'!I71)</f>
        <v/>
      </c>
      <c r="G71" s="26" t="str">
        <f>IF(ISBLANK(Games!B71), "",'Prediction Log'!$J71)</f>
        <v/>
      </c>
      <c r="H71" s="27" t="str">
        <f>'Prediction Log'!$K71</f>
        <v/>
      </c>
      <c r="I71" s="10" t="str">
        <f>IF(AND(Games!J71="",Games!K71=""),"",IF(ISTEXT(Games!K71), "Side",Games!J71))</f>
        <v/>
      </c>
      <c r="J71" s="10" t="str">
        <f>IF(Table1[[#This Row],[Bet]]="Spread", Games!L71, "")</f>
        <v/>
      </c>
      <c r="K71" s="9" t="str">
        <f>IF(ISTEXT(Games!K71), Games!K71, "")</f>
        <v/>
      </c>
      <c r="L71" s="9" t="str">
        <f>IF(Table1[[#This Row],[Bet]]="Spread", Table1[[#This Row],[Spread]],"")</f>
        <v/>
      </c>
      <c r="M71" s="9"/>
      <c r="N71" s="12"/>
      <c r="O71" s="12"/>
      <c r="P71" s="12"/>
      <c r="Q71" s="12"/>
      <c r="R71" s="12"/>
      <c r="S71" s="12"/>
      <c r="T71" s="13">
        <f t="shared" si="15"/>
        <v>0</v>
      </c>
      <c r="U71" s="13">
        <f t="shared" si="16"/>
        <v>0</v>
      </c>
      <c r="V71" s="13">
        <f t="shared" si="17"/>
        <v>0</v>
      </c>
      <c r="W71" s="13">
        <f t="shared" si="18"/>
        <v>0</v>
      </c>
      <c r="X71" s="13">
        <f t="shared" si="19"/>
        <v>0</v>
      </c>
      <c r="Y71" s="13">
        <f t="shared" si="20"/>
        <v>0</v>
      </c>
      <c r="Z71" s="7"/>
      <c r="AA71" s="9" t="str">
        <f t="shared" si="21"/>
        <v/>
      </c>
      <c r="AB71" s="7"/>
      <c r="AC71" s="9" t="str">
        <f t="shared" si="22"/>
        <v/>
      </c>
      <c r="AD71" s="7"/>
      <c r="AE71" s="9" t="str">
        <f t="shared" si="23"/>
        <v/>
      </c>
      <c r="AF7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2" spans="1:32" x14ac:dyDescent="0.45">
      <c r="A72" s="22" t="str">
        <f>IF('Prediction Log'!A72=0, "",'Prediction Log'!A72)</f>
        <v/>
      </c>
      <c r="B72" s="10" t="str">
        <f>IF('Prediction Log'!B72=0, "",'Prediction Log'!B72)</f>
        <v/>
      </c>
      <c r="C72" s="10" t="str">
        <f>IF('Prediction Log'!C72=0, "",'Prediction Log'!C72)</f>
        <v/>
      </c>
      <c r="D72" s="10" t="str">
        <f>IF('Prediction Log'!D72=0, "",'Prediction Log'!D72)</f>
        <v/>
      </c>
      <c r="E72" s="10" t="str">
        <f>IF('Prediction Log'!E72=0, "",'Prediction Log'!E72)</f>
        <v/>
      </c>
      <c r="F72" s="10" t="str">
        <f>IF('Prediction Log'!I72=0, "",'Prediction Log'!I72)</f>
        <v/>
      </c>
      <c r="G72" s="26" t="str">
        <f>IF(ISBLANK(Games!B72), "",'Prediction Log'!$J72)</f>
        <v/>
      </c>
      <c r="H72" s="27" t="str">
        <f>'Prediction Log'!$K72</f>
        <v/>
      </c>
      <c r="I72" s="10" t="str">
        <f>IF(AND(Games!J72="",Games!K72=""),"",IF(ISTEXT(Games!K72), "Side",Games!J72))</f>
        <v/>
      </c>
      <c r="J72" s="10" t="str">
        <f>IF(Table1[[#This Row],[Bet]]="Spread", Games!L72, "")</f>
        <v/>
      </c>
      <c r="K72" s="9" t="str">
        <f>IF(ISTEXT(Games!K72), Games!K72, "")</f>
        <v/>
      </c>
      <c r="L72" s="9" t="str">
        <f>IF(Table1[[#This Row],[Bet]]="Spread", Table1[[#This Row],[Spread]],"")</f>
        <v/>
      </c>
      <c r="M72" s="9"/>
      <c r="N72" s="12"/>
      <c r="O72" s="12"/>
      <c r="P72" s="12"/>
      <c r="Q72" s="12"/>
      <c r="R72" s="12"/>
      <c r="S72" s="12"/>
      <c r="T72" s="13">
        <f t="shared" si="15"/>
        <v>0</v>
      </c>
      <c r="U72" s="13">
        <f t="shared" si="16"/>
        <v>0</v>
      </c>
      <c r="V72" s="13">
        <f t="shared" si="17"/>
        <v>0</v>
      </c>
      <c r="W72" s="13">
        <f t="shared" si="18"/>
        <v>0</v>
      </c>
      <c r="X72" s="13">
        <f t="shared" si="19"/>
        <v>0</v>
      </c>
      <c r="Y72" s="13">
        <f t="shared" si="20"/>
        <v>0</v>
      </c>
      <c r="Z72" s="7"/>
      <c r="AA72" s="9" t="str">
        <f t="shared" si="21"/>
        <v/>
      </c>
      <c r="AB72" s="7"/>
      <c r="AC72" s="9" t="str">
        <f t="shared" si="22"/>
        <v/>
      </c>
      <c r="AD72" s="7"/>
      <c r="AE72" s="9" t="str">
        <f t="shared" si="23"/>
        <v/>
      </c>
      <c r="AF7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3" spans="1:32" x14ac:dyDescent="0.45">
      <c r="A73" s="22" t="str">
        <f>IF('Prediction Log'!A73=0, "",'Prediction Log'!A73)</f>
        <v/>
      </c>
      <c r="B73" s="10" t="str">
        <f>IF('Prediction Log'!B73=0, "",'Prediction Log'!B73)</f>
        <v/>
      </c>
      <c r="C73" s="10" t="str">
        <f>IF('Prediction Log'!C73=0, "",'Prediction Log'!C73)</f>
        <v/>
      </c>
      <c r="D73" s="10" t="str">
        <f>IF('Prediction Log'!D73=0, "",'Prediction Log'!D73)</f>
        <v/>
      </c>
      <c r="E73" s="10" t="str">
        <f>IF('Prediction Log'!E73=0, "",'Prediction Log'!E73)</f>
        <v/>
      </c>
      <c r="F73" s="10" t="str">
        <f>IF('Prediction Log'!I73=0, "",'Prediction Log'!I73)</f>
        <v/>
      </c>
      <c r="G73" s="26" t="str">
        <f>IF(ISBLANK(Games!B73), "",'Prediction Log'!$J73)</f>
        <v/>
      </c>
      <c r="H73" s="27" t="str">
        <f>'Prediction Log'!$K73</f>
        <v/>
      </c>
      <c r="I73" s="10" t="str">
        <f>IF(AND(Games!J73="",Games!K73=""),"",IF(ISTEXT(Games!K73), "Side",Games!J73))</f>
        <v/>
      </c>
      <c r="J73" s="10" t="str">
        <f>IF(Table1[[#This Row],[Bet]]="Spread", Games!L73, "")</f>
        <v/>
      </c>
      <c r="K73" s="9" t="str">
        <f>IF(ISTEXT(Games!K73), Games!K73, "")</f>
        <v/>
      </c>
      <c r="L73" s="9" t="str">
        <f>IF(Table1[[#This Row],[Bet]]="Spread", Table1[[#This Row],[Spread]],"")</f>
        <v/>
      </c>
      <c r="M73" s="9"/>
      <c r="N73" s="12"/>
      <c r="O73" s="12"/>
      <c r="P73" s="12"/>
      <c r="Q73" s="12"/>
      <c r="R73" s="12"/>
      <c r="S73" s="12"/>
      <c r="T73" s="13">
        <f t="shared" si="15"/>
        <v>0</v>
      </c>
      <c r="U73" s="13">
        <f t="shared" si="16"/>
        <v>0</v>
      </c>
      <c r="V73" s="13">
        <f t="shared" si="17"/>
        <v>0</v>
      </c>
      <c r="W73" s="13">
        <f t="shared" si="18"/>
        <v>0</v>
      </c>
      <c r="X73" s="13">
        <f t="shared" si="19"/>
        <v>0</v>
      </c>
      <c r="Y73" s="13">
        <f t="shared" si="20"/>
        <v>0</v>
      </c>
      <c r="Z73" s="7"/>
      <c r="AA73" s="9" t="str">
        <f t="shared" si="21"/>
        <v/>
      </c>
      <c r="AB73" s="7"/>
      <c r="AC73" s="9" t="str">
        <f t="shared" si="22"/>
        <v/>
      </c>
      <c r="AD73" s="7"/>
      <c r="AE73" s="9" t="str">
        <f t="shared" si="23"/>
        <v/>
      </c>
      <c r="AF7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4" spans="1:32" x14ac:dyDescent="0.45">
      <c r="A74" s="22" t="str">
        <f>IF('Prediction Log'!A74=0, "",'Prediction Log'!A74)</f>
        <v/>
      </c>
      <c r="B74" s="10" t="str">
        <f>IF('Prediction Log'!B74=0, "",'Prediction Log'!B74)</f>
        <v/>
      </c>
      <c r="C74" s="10" t="str">
        <f>IF('Prediction Log'!C74=0, "",'Prediction Log'!C74)</f>
        <v/>
      </c>
      <c r="D74" s="10" t="str">
        <f>IF('Prediction Log'!D74=0, "",'Prediction Log'!D74)</f>
        <v/>
      </c>
      <c r="E74" s="10" t="str">
        <f>IF('Prediction Log'!E74=0, "",'Prediction Log'!E74)</f>
        <v/>
      </c>
      <c r="F74" s="10" t="str">
        <f>IF('Prediction Log'!I74=0, "",'Prediction Log'!I74)</f>
        <v/>
      </c>
      <c r="G74" s="26" t="str">
        <f>IF(ISBLANK(Games!B74), "",'Prediction Log'!$J74)</f>
        <v/>
      </c>
      <c r="H74" s="27" t="str">
        <f>'Prediction Log'!$K74</f>
        <v/>
      </c>
      <c r="I74" s="10" t="str">
        <f>IF(AND(Games!J74="",Games!K74=""),"",IF(ISTEXT(Games!K74), "Side",Games!J74))</f>
        <v/>
      </c>
      <c r="J74" s="10" t="str">
        <f>IF(Table1[[#This Row],[Bet]]="Spread", Games!L74, "")</f>
        <v/>
      </c>
      <c r="K74" s="9" t="str">
        <f>IF(ISTEXT(Games!K74), Games!K74, "")</f>
        <v/>
      </c>
      <c r="L74" s="9" t="str">
        <f>IF(Table1[[#This Row],[Bet]]="Spread", Table1[[#This Row],[Spread]],"")</f>
        <v/>
      </c>
      <c r="M74" s="9"/>
      <c r="N74" s="12"/>
      <c r="O74" s="12"/>
      <c r="P74" s="12"/>
      <c r="Q74" s="12"/>
      <c r="R74" s="12"/>
      <c r="S74" s="12"/>
      <c r="T74" s="13">
        <f t="shared" si="15"/>
        <v>0</v>
      </c>
      <c r="U74" s="13">
        <f t="shared" si="16"/>
        <v>0</v>
      </c>
      <c r="V74" s="13">
        <f t="shared" si="17"/>
        <v>0</v>
      </c>
      <c r="W74" s="13">
        <f t="shared" si="18"/>
        <v>0</v>
      </c>
      <c r="X74" s="13">
        <f t="shared" si="19"/>
        <v>0</v>
      </c>
      <c r="Y74" s="13">
        <f t="shared" si="20"/>
        <v>0</v>
      </c>
      <c r="Z74" s="7"/>
      <c r="AA74" s="9" t="str">
        <f t="shared" si="21"/>
        <v/>
      </c>
      <c r="AB74" s="7"/>
      <c r="AC74" s="9" t="str">
        <f t="shared" si="22"/>
        <v/>
      </c>
      <c r="AD74" s="7"/>
      <c r="AE74" s="9" t="str">
        <f t="shared" si="23"/>
        <v/>
      </c>
      <c r="AF7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5" spans="1:32" x14ac:dyDescent="0.45">
      <c r="A75" s="22" t="str">
        <f>IF('Prediction Log'!A75=0, "",'Prediction Log'!A75)</f>
        <v/>
      </c>
      <c r="B75" s="10" t="str">
        <f>IF('Prediction Log'!B75=0, "",'Prediction Log'!B75)</f>
        <v/>
      </c>
      <c r="C75" s="10" t="str">
        <f>IF('Prediction Log'!C75=0, "",'Prediction Log'!C75)</f>
        <v/>
      </c>
      <c r="D75" s="10" t="str">
        <f>IF('Prediction Log'!D75=0, "",'Prediction Log'!D75)</f>
        <v/>
      </c>
      <c r="E75" s="10" t="str">
        <f>IF('Prediction Log'!E75=0, "",'Prediction Log'!E75)</f>
        <v/>
      </c>
      <c r="F75" s="10" t="str">
        <f>IF('Prediction Log'!I75=0, "",'Prediction Log'!I75)</f>
        <v/>
      </c>
      <c r="G75" s="26" t="str">
        <f>IF(ISBLANK(Games!B75), "",'Prediction Log'!$J75)</f>
        <v/>
      </c>
      <c r="H75" s="27" t="str">
        <f>'Prediction Log'!$K75</f>
        <v/>
      </c>
      <c r="I75" s="10" t="str">
        <f>IF(AND(Games!J75="",Games!K75=""),"",IF(ISTEXT(Games!K75), "Side",Games!J75))</f>
        <v/>
      </c>
      <c r="J75" s="10" t="str">
        <f>IF(Table1[[#This Row],[Bet]]="Spread", Games!L75, "")</f>
        <v/>
      </c>
      <c r="K75" s="9" t="str">
        <f>IF(ISTEXT(Games!K75), Games!K75, "")</f>
        <v/>
      </c>
      <c r="L75" s="9" t="str">
        <f>IF(Table1[[#This Row],[Bet]]="Spread", Table1[[#This Row],[Spread]],"")</f>
        <v/>
      </c>
      <c r="M75" s="9"/>
      <c r="N75" s="12"/>
      <c r="O75" s="12"/>
      <c r="P75" s="12"/>
      <c r="Q75" s="12"/>
      <c r="R75" s="12"/>
      <c r="S75" s="12"/>
      <c r="T75" s="13">
        <f t="shared" si="15"/>
        <v>0</v>
      </c>
      <c r="U75" s="13">
        <f t="shared" si="16"/>
        <v>0</v>
      </c>
      <c r="V75" s="13">
        <f t="shared" si="17"/>
        <v>0</v>
      </c>
      <c r="W75" s="13">
        <f t="shared" si="18"/>
        <v>0</v>
      </c>
      <c r="X75" s="13">
        <f t="shared" si="19"/>
        <v>0</v>
      </c>
      <c r="Y75" s="13">
        <f t="shared" si="20"/>
        <v>0</v>
      </c>
      <c r="Z75" s="7"/>
      <c r="AA75" s="9" t="str">
        <f t="shared" si="21"/>
        <v/>
      </c>
      <c r="AB75" s="7"/>
      <c r="AC75" s="9" t="str">
        <f t="shared" si="22"/>
        <v/>
      </c>
      <c r="AD75" s="7"/>
      <c r="AE75" s="9" t="str">
        <f t="shared" si="23"/>
        <v/>
      </c>
      <c r="AF7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6" spans="1:32" x14ac:dyDescent="0.45">
      <c r="A76" s="22" t="str">
        <f>IF('Prediction Log'!A76=0, "",'Prediction Log'!A76)</f>
        <v/>
      </c>
      <c r="B76" s="10" t="str">
        <f>IF('Prediction Log'!B76=0, "",'Prediction Log'!B76)</f>
        <v/>
      </c>
      <c r="C76" s="10" t="str">
        <f>IF('Prediction Log'!C76=0, "",'Prediction Log'!C76)</f>
        <v/>
      </c>
      <c r="D76" s="10" t="str">
        <f>IF('Prediction Log'!D76=0, "",'Prediction Log'!D76)</f>
        <v/>
      </c>
      <c r="E76" s="10" t="str">
        <f>IF('Prediction Log'!E76=0, "",'Prediction Log'!E76)</f>
        <v/>
      </c>
      <c r="F76" s="10" t="str">
        <f>IF('Prediction Log'!I76=0, "",'Prediction Log'!I76)</f>
        <v/>
      </c>
      <c r="G76" s="26" t="str">
        <f>IF(ISBLANK(Games!B76), "",'Prediction Log'!$J76)</f>
        <v/>
      </c>
      <c r="H76" s="27" t="str">
        <f>'Prediction Log'!$K76</f>
        <v/>
      </c>
      <c r="I76" s="10" t="str">
        <f>IF(AND(Games!J76="",Games!K76=""),"",IF(ISTEXT(Games!K76), "Side",Games!J76))</f>
        <v/>
      </c>
      <c r="J76" s="10" t="str">
        <f>IF(Table1[[#This Row],[Bet]]="Spread", Games!L76, "")</f>
        <v/>
      </c>
      <c r="K76" s="9" t="str">
        <f>IF(ISTEXT(Games!K76), Games!K76, "")</f>
        <v/>
      </c>
      <c r="L76" s="9" t="str">
        <f>IF(Table1[[#This Row],[Bet]]="Spread", Table1[[#This Row],[Spread]],"")</f>
        <v/>
      </c>
      <c r="M76" s="9"/>
      <c r="N76" s="12"/>
      <c r="O76" s="12"/>
      <c r="P76" s="12"/>
      <c r="Q76" s="12"/>
      <c r="R76" s="12"/>
      <c r="S76" s="12"/>
      <c r="T76" s="13">
        <f t="shared" si="15"/>
        <v>0</v>
      </c>
      <c r="U76" s="13">
        <f t="shared" si="16"/>
        <v>0</v>
      </c>
      <c r="V76" s="13">
        <f t="shared" si="17"/>
        <v>0</v>
      </c>
      <c r="W76" s="13">
        <f t="shared" si="18"/>
        <v>0</v>
      </c>
      <c r="X76" s="13">
        <f t="shared" si="19"/>
        <v>0</v>
      </c>
      <c r="Y76" s="13">
        <f t="shared" si="20"/>
        <v>0</v>
      </c>
      <c r="Z76" s="7"/>
      <c r="AA76" s="9" t="str">
        <f t="shared" si="21"/>
        <v/>
      </c>
      <c r="AB76" s="7"/>
      <c r="AC76" s="9" t="str">
        <f t="shared" si="22"/>
        <v/>
      </c>
      <c r="AD76" s="7"/>
      <c r="AE76" s="9" t="str">
        <f t="shared" si="23"/>
        <v/>
      </c>
      <c r="AF7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7" spans="1:32" x14ac:dyDescent="0.45">
      <c r="A77" s="22" t="str">
        <f>IF('Prediction Log'!A77=0, "",'Prediction Log'!A77)</f>
        <v/>
      </c>
      <c r="B77" s="10" t="str">
        <f>IF('Prediction Log'!B77=0, "",'Prediction Log'!B77)</f>
        <v/>
      </c>
      <c r="C77" s="10" t="str">
        <f>IF('Prediction Log'!C77=0, "",'Prediction Log'!C77)</f>
        <v/>
      </c>
      <c r="D77" s="10" t="str">
        <f>IF('Prediction Log'!D77=0, "",'Prediction Log'!D77)</f>
        <v/>
      </c>
      <c r="E77" s="10" t="str">
        <f>IF('Prediction Log'!E77=0, "",'Prediction Log'!E77)</f>
        <v/>
      </c>
      <c r="F77" s="10" t="str">
        <f>IF('Prediction Log'!I77=0, "",'Prediction Log'!I77)</f>
        <v/>
      </c>
      <c r="G77" s="26" t="str">
        <f>IF(ISBLANK(Games!B77), "",'Prediction Log'!$J77)</f>
        <v/>
      </c>
      <c r="H77" s="27" t="str">
        <f>'Prediction Log'!$K77</f>
        <v/>
      </c>
      <c r="I77" s="10" t="str">
        <f>IF(AND(Games!J77="",Games!K77=""),"",IF(ISTEXT(Games!K77), "Side",Games!J77))</f>
        <v/>
      </c>
      <c r="J77" s="10" t="str">
        <f>IF(Table1[[#This Row],[Bet]]="Spread", Games!L77, "")</f>
        <v/>
      </c>
      <c r="K77" s="9" t="str">
        <f>IF(ISTEXT(Games!K77), Games!K77, "")</f>
        <v/>
      </c>
      <c r="L77" s="9" t="str">
        <f>IF(Table1[[#This Row],[Bet]]="Spread", Table1[[#This Row],[Spread]],"")</f>
        <v/>
      </c>
      <c r="M77" s="9"/>
      <c r="N77" s="12"/>
      <c r="O77" s="12"/>
      <c r="P77" s="12"/>
      <c r="Q77" s="12"/>
      <c r="R77" s="12"/>
      <c r="S77" s="12"/>
      <c r="T77" s="13">
        <f t="shared" si="15"/>
        <v>0</v>
      </c>
      <c r="U77" s="13">
        <f t="shared" si="16"/>
        <v>0</v>
      </c>
      <c r="V77" s="13">
        <f t="shared" si="17"/>
        <v>0</v>
      </c>
      <c r="W77" s="13">
        <f t="shared" si="18"/>
        <v>0</v>
      </c>
      <c r="X77" s="13">
        <f t="shared" si="19"/>
        <v>0</v>
      </c>
      <c r="Y77" s="13">
        <f t="shared" si="20"/>
        <v>0</v>
      </c>
      <c r="Z77" s="7"/>
      <c r="AA77" s="9" t="str">
        <f t="shared" si="21"/>
        <v/>
      </c>
      <c r="AB77" s="7"/>
      <c r="AC77" s="9" t="str">
        <f t="shared" si="22"/>
        <v/>
      </c>
      <c r="AD77" s="7"/>
      <c r="AE77" s="9" t="str">
        <f t="shared" si="23"/>
        <v/>
      </c>
      <c r="AF7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8" spans="1:32" x14ac:dyDescent="0.45">
      <c r="A78" s="22" t="str">
        <f>IF('Prediction Log'!A78=0, "",'Prediction Log'!A78)</f>
        <v/>
      </c>
      <c r="B78" s="10" t="str">
        <f>IF('Prediction Log'!B78=0, "",'Prediction Log'!B78)</f>
        <v/>
      </c>
      <c r="C78" s="10" t="str">
        <f>IF('Prediction Log'!C78=0, "",'Prediction Log'!C78)</f>
        <v/>
      </c>
      <c r="D78" s="10" t="str">
        <f>IF('Prediction Log'!D78=0, "",'Prediction Log'!D78)</f>
        <v/>
      </c>
      <c r="E78" s="10" t="str">
        <f>IF('Prediction Log'!E78=0, "",'Prediction Log'!E78)</f>
        <v/>
      </c>
      <c r="F78" s="10" t="str">
        <f>IF('Prediction Log'!I78=0, "",'Prediction Log'!I78)</f>
        <v/>
      </c>
      <c r="G78" s="26" t="str">
        <f>IF(ISBLANK(Games!B78), "",'Prediction Log'!$J78)</f>
        <v/>
      </c>
      <c r="H78" s="27" t="str">
        <f>'Prediction Log'!$K78</f>
        <v/>
      </c>
      <c r="I78" s="10" t="str">
        <f>IF(AND(Games!J78="",Games!K78=""),"",IF(ISTEXT(Games!K78), "Side",Games!J78))</f>
        <v/>
      </c>
      <c r="J78" s="10" t="str">
        <f>IF(Table1[[#This Row],[Bet]]="Spread", Games!L78, "")</f>
        <v/>
      </c>
      <c r="K78" s="9" t="str">
        <f>IF(ISTEXT(Games!K78), Games!K78, "")</f>
        <v/>
      </c>
      <c r="L78" s="9" t="str">
        <f>IF(Table1[[#This Row],[Bet]]="Spread", Table1[[#This Row],[Spread]],"")</f>
        <v/>
      </c>
      <c r="M78" s="9"/>
      <c r="N78" s="12"/>
      <c r="O78" s="12"/>
      <c r="P78" s="12"/>
      <c r="Q78" s="12"/>
      <c r="R78" s="12"/>
      <c r="S78" s="12"/>
      <c r="T78" s="13">
        <f t="shared" si="15"/>
        <v>0</v>
      </c>
      <c r="U78" s="13">
        <f t="shared" si="16"/>
        <v>0</v>
      </c>
      <c r="V78" s="13">
        <f t="shared" si="17"/>
        <v>0</v>
      </c>
      <c r="W78" s="13">
        <f t="shared" si="18"/>
        <v>0</v>
      </c>
      <c r="X78" s="13">
        <f t="shared" si="19"/>
        <v>0</v>
      </c>
      <c r="Y78" s="13">
        <f t="shared" si="20"/>
        <v>0</v>
      </c>
      <c r="Z78" s="7"/>
      <c r="AA78" s="9" t="str">
        <f t="shared" si="21"/>
        <v/>
      </c>
      <c r="AB78" s="7"/>
      <c r="AC78" s="9" t="str">
        <f t="shared" si="22"/>
        <v/>
      </c>
      <c r="AD78" s="7"/>
      <c r="AE78" s="9" t="str">
        <f t="shared" si="23"/>
        <v/>
      </c>
      <c r="AF7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9" spans="1:32" x14ac:dyDescent="0.45">
      <c r="A79" s="22" t="str">
        <f>IF('Prediction Log'!A79=0, "",'Prediction Log'!A79)</f>
        <v/>
      </c>
      <c r="B79" s="10" t="str">
        <f>IF('Prediction Log'!B79=0, "",'Prediction Log'!B79)</f>
        <v/>
      </c>
      <c r="C79" s="10" t="str">
        <f>IF('Prediction Log'!C79=0, "",'Prediction Log'!C79)</f>
        <v/>
      </c>
      <c r="D79" s="10" t="str">
        <f>IF('Prediction Log'!D79=0, "",'Prediction Log'!D79)</f>
        <v/>
      </c>
      <c r="E79" s="10" t="str">
        <f>IF('Prediction Log'!E79=0, "",'Prediction Log'!E79)</f>
        <v/>
      </c>
      <c r="F79" s="10" t="str">
        <f>IF('Prediction Log'!I79=0, "",'Prediction Log'!I79)</f>
        <v/>
      </c>
      <c r="G79" s="26" t="str">
        <f>IF(ISBLANK(Games!B79), "",'Prediction Log'!$J79)</f>
        <v/>
      </c>
      <c r="H79" s="27" t="str">
        <f>'Prediction Log'!$K79</f>
        <v/>
      </c>
      <c r="I79" s="10" t="str">
        <f>IF(AND(Games!J79="",Games!K79=""),"",IF(ISTEXT(Games!K79), "Side",Games!J79))</f>
        <v/>
      </c>
      <c r="J79" s="10" t="str">
        <f>IF(Table1[[#This Row],[Bet]]="Spread", Games!L79, "")</f>
        <v/>
      </c>
      <c r="K79" s="9" t="str">
        <f>IF(ISTEXT(Games!K79), Games!K79, "")</f>
        <v/>
      </c>
      <c r="L79" s="9" t="str">
        <f>IF(Table1[[#This Row],[Bet]]="Spread", Table1[[#This Row],[Spread]],"")</f>
        <v/>
      </c>
      <c r="M79" s="9"/>
      <c r="N79" s="12"/>
      <c r="O79" s="12"/>
      <c r="P79" s="12"/>
      <c r="Q79" s="12"/>
      <c r="R79" s="12"/>
      <c r="S79" s="12"/>
      <c r="T79" s="13">
        <f t="shared" si="15"/>
        <v>0</v>
      </c>
      <c r="U79" s="13">
        <f t="shared" si="16"/>
        <v>0</v>
      </c>
      <c r="V79" s="13">
        <f t="shared" si="17"/>
        <v>0</v>
      </c>
      <c r="W79" s="13">
        <f t="shared" si="18"/>
        <v>0</v>
      </c>
      <c r="X79" s="13">
        <f t="shared" si="19"/>
        <v>0</v>
      </c>
      <c r="Y79" s="13">
        <f t="shared" si="20"/>
        <v>0</v>
      </c>
      <c r="Z79" s="7"/>
      <c r="AA79" s="9" t="str">
        <f t="shared" si="21"/>
        <v/>
      </c>
      <c r="AB79" s="7"/>
      <c r="AC79" s="9" t="str">
        <f t="shared" si="22"/>
        <v/>
      </c>
      <c r="AD79" s="7"/>
      <c r="AE79" s="9" t="str">
        <f t="shared" si="23"/>
        <v/>
      </c>
      <c r="AF7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0" spans="1:32" x14ac:dyDescent="0.45">
      <c r="A80" s="22" t="str">
        <f>IF('Prediction Log'!A80=0, "",'Prediction Log'!A80)</f>
        <v/>
      </c>
      <c r="B80" s="10" t="str">
        <f>IF('Prediction Log'!B80=0, "",'Prediction Log'!B80)</f>
        <v/>
      </c>
      <c r="C80" s="10" t="str">
        <f>IF('Prediction Log'!C80=0, "",'Prediction Log'!C80)</f>
        <v/>
      </c>
      <c r="D80" s="10" t="str">
        <f>IF('Prediction Log'!D80=0, "",'Prediction Log'!D80)</f>
        <v/>
      </c>
      <c r="E80" s="10" t="str">
        <f>IF('Prediction Log'!E80=0, "",'Prediction Log'!E80)</f>
        <v/>
      </c>
      <c r="F80" s="10" t="str">
        <f>IF('Prediction Log'!I80=0, "",'Prediction Log'!I80)</f>
        <v/>
      </c>
      <c r="G80" s="26" t="str">
        <f>IF(ISBLANK(Games!B80), "",'Prediction Log'!$J80)</f>
        <v/>
      </c>
      <c r="H80" s="27" t="str">
        <f>'Prediction Log'!$K80</f>
        <v/>
      </c>
      <c r="I80" s="10" t="str">
        <f>IF(AND(Games!J80="",Games!K80=""),"",IF(ISTEXT(Games!K80), "Side",Games!J80))</f>
        <v/>
      </c>
      <c r="J80" s="10" t="str">
        <f>IF(Table1[[#This Row],[Bet]]="Spread", Games!L80, "")</f>
        <v/>
      </c>
      <c r="K80" s="9" t="str">
        <f>IF(ISTEXT(Games!K80), Games!K80, "")</f>
        <v/>
      </c>
      <c r="L80" s="9" t="str">
        <f>IF(Table1[[#This Row],[Bet]]="Spread", Table1[[#This Row],[Spread]],"")</f>
        <v/>
      </c>
      <c r="M80" s="9"/>
      <c r="N80" s="12"/>
      <c r="O80" s="12"/>
      <c r="P80" s="12"/>
      <c r="Q80" s="12"/>
      <c r="R80" s="12"/>
      <c r="S80" s="12"/>
      <c r="T80" s="13">
        <f t="shared" si="15"/>
        <v>0</v>
      </c>
      <c r="U80" s="13">
        <f t="shared" si="16"/>
        <v>0</v>
      </c>
      <c r="V80" s="13">
        <f t="shared" si="17"/>
        <v>0</v>
      </c>
      <c r="W80" s="13">
        <f t="shared" si="18"/>
        <v>0</v>
      </c>
      <c r="X80" s="13">
        <f t="shared" si="19"/>
        <v>0</v>
      </c>
      <c r="Y80" s="13">
        <f t="shared" si="20"/>
        <v>0</v>
      </c>
      <c r="Z80" s="7"/>
      <c r="AA80" s="9" t="str">
        <f t="shared" si="21"/>
        <v/>
      </c>
      <c r="AB80" s="7"/>
      <c r="AC80" s="9" t="str">
        <f t="shared" si="22"/>
        <v/>
      </c>
      <c r="AD80" s="7"/>
      <c r="AE80" s="9" t="str">
        <f t="shared" si="23"/>
        <v/>
      </c>
      <c r="AF8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1" spans="1:32" x14ac:dyDescent="0.45">
      <c r="A81" s="22" t="str">
        <f>IF('Prediction Log'!A81=0, "",'Prediction Log'!A81)</f>
        <v/>
      </c>
      <c r="B81" s="10" t="str">
        <f>IF('Prediction Log'!B81=0, "",'Prediction Log'!B81)</f>
        <v/>
      </c>
      <c r="C81" s="10" t="str">
        <f>IF('Prediction Log'!C81=0, "",'Prediction Log'!C81)</f>
        <v/>
      </c>
      <c r="D81" s="10" t="str">
        <f>IF('Prediction Log'!D81=0, "",'Prediction Log'!D81)</f>
        <v/>
      </c>
      <c r="E81" s="10" t="str">
        <f>IF('Prediction Log'!E81=0, "",'Prediction Log'!E81)</f>
        <v/>
      </c>
      <c r="F81" s="10" t="str">
        <f>IF('Prediction Log'!I81=0, "",'Prediction Log'!I81)</f>
        <v/>
      </c>
      <c r="G81" s="26" t="str">
        <f>IF(ISBLANK(Games!B81), "",'Prediction Log'!$J81)</f>
        <v/>
      </c>
      <c r="H81" s="27" t="str">
        <f>'Prediction Log'!$K81</f>
        <v/>
      </c>
      <c r="I81" s="10" t="str">
        <f>IF(AND(Games!J81="",Games!K81=""),"",IF(ISTEXT(Games!K81), "Side",Games!J81))</f>
        <v/>
      </c>
      <c r="J81" s="10" t="str">
        <f>IF(Table1[[#This Row],[Bet]]="Spread", Games!L81, "")</f>
        <v/>
      </c>
      <c r="K81" s="9" t="str">
        <f>IF(ISTEXT(Games!K81), Games!K81, "")</f>
        <v/>
      </c>
      <c r="L81" s="9" t="str">
        <f>IF(Table1[[#This Row],[Bet]]="Spread", Table1[[#This Row],[Spread]],"")</f>
        <v/>
      </c>
      <c r="M81" s="9"/>
      <c r="N81" s="12"/>
      <c r="O81" s="12"/>
      <c r="P81" s="12"/>
      <c r="Q81" s="12"/>
      <c r="R81" s="12"/>
      <c r="S81" s="12"/>
      <c r="T81" s="13">
        <f t="shared" si="15"/>
        <v>0</v>
      </c>
      <c r="U81" s="13">
        <f t="shared" si="16"/>
        <v>0</v>
      </c>
      <c r="V81" s="13">
        <f t="shared" si="17"/>
        <v>0</v>
      </c>
      <c r="W81" s="13">
        <f t="shared" si="18"/>
        <v>0</v>
      </c>
      <c r="X81" s="13">
        <f t="shared" si="19"/>
        <v>0</v>
      </c>
      <c r="Y81" s="13">
        <f t="shared" si="20"/>
        <v>0</v>
      </c>
      <c r="Z81" s="7"/>
      <c r="AA81" s="9" t="str">
        <f t="shared" si="21"/>
        <v/>
      </c>
      <c r="AB81" s="7"/>
      <c r="AC81" s="9" t="str">
        <f t="shared" si="22"/>
        <v/>
      </c>
      <c r="AD81" s="7"/>
      <c r="AE81" s="9" t="str">
        <f t="shared" si="23"/>
        <v/>
      </c>
      <c r="AF8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2" spans="1:32" x14ac:dyDescent="0.45">
      <c r="A82" s="22" t="str">
        <f>IF('Prediction Log'!A82=0, "",'Prediction Log'!A82)</f>
        <v/>
      </c>
      <c r="B82" s="10" t="str">
        <f>IF('Prediction Log'!B82=0, "",'Prediction Log'!B82)</f>
        <v/>
      </c>
      <c r="C82" s="10" t="str">
        <f>IF('Prediction Log'!C82=0, "",'Prediction Log'!C82)</f>
        <v/>
      </c>
      <c r="D82" s="10" t="str">
        <f>IF('Prediction Log'!D82=0, "",'Prediction Log'!D82)</f>
        <v/>
      </c>
      <c r="E82" s="10" t="str">
        <f>IF('Prediction Log'!E82=0, "",'Prediction Log'!E82)</f>
        <v/>
      </c>
      <c r="F82" s="10" t="str">
        <f>IF('Prediction Log'!I82=0, "",'Prediction Log'!I82)</f>
        <v/>
      </c>
      <c r="G82" s="26" t="str">
        <f>IF(ISBLANK(Games!B82), "",'Prediction Log'!$J82)</f>
        <v/>
      </c>
      <c r="H82" s="27" t="str">
        <f>'Prediction Log'!$K82</f>
        <v/>
      </c>
      <c r="I82" s="10" t="str">
        <f>IF(AND(Games!J82="",Games!K82=""),"",IF(ISTEXT(Games!K82), "Side",Games!J82))</f>
        <v/>
      </c>
      <c r="J82" s="10" t="str">
        <f>IF(Table1[[#This Row],[Bet]]="Spread", Games!L82, "")</f>
        <v/>
      </c>
      <c r="K82" s="9" t="str">
        <f>IF(ISTEXT(Games!K82), Games!K82, "")</f>
        <v/>
      </c>
      <c r="L82" s="9" t="str">
        <f>IF(Table1[[#This Row],[Bet]]="Spread", Table1[[#This Row],[Spread]],"")</f>
        <v/>
      </c>
      <c r="M82" s="9"/>
      <c r="N82" s="12"/>
      <c r="O82" s="12"/>
      <c r="P82" s="12"/>
      <c r="Q82" s="12"/>
      <c r="R82" s="12"/>
      <c r="S82" s="12"/>
      <c r="T82" s="13">
        <f t="shared" si="15"/>
        <v>0</v>
      </c>
      <c r="U82" s="13">
        <f t="shared" si="16"/>
        <v>0</v>
      </c>
      <c r="V82" s="13">
        <f t="shared" si="17"/>
        <v>0</v>
      </c>
      <c r="W82" s="13">
        <f t="shared" si="18"/>
        <v>0</v>
      </c>
      <c r="X82" s="13">
        <f t="shared" si="19"/>
        <v>0</v>
      </c>
      <c r="Y82" s="13">
        <f t="shared" si="20"/>
        <v>0</v>
      </c>
      <c r="Z82" s="7"/>
      <c r="AA82" s="9" t="str">
        <f t="shared" si="21"/>
        <v/>
      </c>
      <c r="AB82" s="7"/>
      <c r="AC82" s="9" t="str">
        <f t="shared" si="22"/>
        <v/>
      </c>
      <c r="AD82" s="7"/>
      <c r="AE82" s="9" t="str">
        <f t="shared" si="23"/>
        <v/>
      </c>
      <c r="AF8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3" spans="1:32" x14ac:dyDescent="0.45">
      <c r="A83" s="22" t="str">
        <f>IF('Prediction Log'!A83=0, "",'Prediction Log'!A83)</f>
        <v/>
      </c>
      <c r="B83" s="10" t="str">
        <f>IF('Prediction Log'!B83=0, "",'Prediction Log'!B83)</f>
        <v/>
      </c>
      <c r="C83" s="10" t="str">
        <f>IF('Prediction Log'!C83=0, "",'Prediction Log'!C83)</f>
        <v/>
      </c>
      <c r="D83" s="10" t="str">
        <f>IF('Prediction Log'!D83=0, "",'Prediction Log'!D83)</f>
        <v/>
      </c>
      <c r="E83" s="10" t="str">
        <f>IF('Prediction Log'!E83=0, "",'Prediction Log'!E83)</f>
        <v/>
      </c>
      <c r="F83" s="10" t="str">
        <f>IF('Prediction Log'!I83=0, "",'Prediction Log'!I83)</f>
        <v/>
      </c>
      <c r="G83" s="26" t="str">
        <f>IF(ISBLANK(Games!B83), "",'Prediction Log'!$J83)</f>
        <v/>
      </c>
      <c r="H83" s="27" t="str">
        <f>'Prediction Log'!$K83</f>
        <v/>
      </c>
      <c r="I83" s="10" t="str">
        <f>IF(AND(Games!J83="",Games!K83=""),"",IF(ISTEXT(Games!K83), "Side",Games!J83))</f>
        <v/>
      </c>
      <c r="J83" s="10" t="str">
        <f>IF(Table1[[#This Row],[Bet]]="Spread", Games!L83, "")</f>
        <v/>
      </c>
      <c r="K83" s="9" t="str">
        <f>IF(ISTEXT(Games!K83), Games!K83, "")</f>
        <v/>
      </c>
      <c r="L83" s="9" t="str">
        <f>IF(Table1[[#This Row],[Bet]]="Spread", Table1[[#This Row],[Spread]],"")</f>
        <v/>
      </c>
      <c r="M83" s="9"/>
      <c r="N83" s="12"/>
      <c r="O83" s="12"/>
      <c r="P83" s="12"/>
      <c r="Q83" s="12"/>
      <c r="R83" s="12"/>
      <c r="S83" s="12"/>
      <c r="T83" s="13">
        <f t="shared" si="15"/>
        <v>0</v>
      </c>
      <c r="U83" s="13">
        <f t="shared" si="16"/>
        <v>0</v>
      </c>
      <c r="V83" s="13">
        <f t="shared" si="17"/>
        <v>0</v>
      </c>
      <c r="W83" s="13">
        <f t="shared" si="18"/>
        <v>0</v>
      </c>
      <c r="X83" s="13">
        <f t="shared" si="19"/>
        <v>0</v>
      </c>
      <c r="Y83" s="13">
        <f t="shared" si="20"/>
        <v>0</v>
      </c>
      <c r="Z83" s="7"/>
      <c r="AA83" s="9" t="str">
        <f t="shared" si="21"/>
        <v/>
      </c>
      <c r="AB83" s="7"/>
      <c r="AC83" s="9" t="str">
        <f t="shared" si="22"/>
        <v/>
      </c>
      <c r="AD83" s="7"/>
      <c r="AE83" s="9" t="str">
        <f t="shared" si="23"/>
        <v/>
      </c>
      <c r="AF8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4" spans="1:32" x14ac:dyDescent="0.45">
      <c r="A84" s="22" t="str">
        <f>IF('Prediction Log'!A84=0, "",'Prediction Log'!A84)</f>
        <v/>
      </c>
      <c r="B84" s="10" t="str">
        <f>IF('Prediction Log'!B84=0, "",'Prediction Log'!B84)</f>
        <v/>
      </c>
      <c r="C84" s="10" t="str">
        <f>IF('Prediction Log'!C84=0, "",'Prediction Log'!C84)</f>
        <v/>
      </c>
      <c r="D84" s="10" t="str">
        <f>IF('Prediction Log'!D84=0, "",'Prediction Log'!D84)</f>
        <v/>
      </c>
      <c r="E84" s="10" t="str">
        <f>IF('Prediction Log'!E84=0, "",'Prediction Log'!E84)</f>
        <v/>
      </c>
      <c r="F84" s="10" t="str">
        <f>IF('Prediction Log'!I84=0, "",'Prediction Log'!I84)</f>
        <v/>
      </c>
      <c r="G84" s="26" t="str">
        <f>IF(ISBLANK(Games!B84), "",'Prediction Log'!$J84)</f>
        <v/>
      </c>
      <c r="H84" s="27" t="str">
        <f>'Prediction Log'!$K84</f>
        <v/>
      </c>
      <c r="I84" s="10" t="str">
        <f>IF(AND(Games!J84="",Games!K84=""),"",IF(ISTEXT(Games!K84), "Side",Games!J84))</f>
        <v/>
      </c>
      <c r="J84" s="10" t="str">
        <f>IF(Table1[[#This Row],[Bet]]="Spread", Games!L84, "")</f>
        <v/>
      </c>
      <c r="K84" s="9" t="str">
        <f>IF(ISTEXT(Games!K84), Games!K84, "")</f>
        <v/>
      </c>
      <c r="L84" s="9" t="str">
        <f>IF(Table1[[#This Row],[Bet]]="Spread", Table1[[#This Row],[Spread]],"")</f>
        <v/>
      </c>
      <c r="M84" s="9"/>
      <c r="N84" s="12"/>
      <c r="O84" s="12"/>
      <c r="P84" s="12"/>
      <c r="Q84" s="12"/>
      <c r="R84" s="12"/>
      <c r="S84" s="12"/>
      <c r="T84" s="13">
        <f t="shared" si="15"/>
        <v>0</v>
      </c>
      <c r="U84" s="13">
        <f t="shared" si="16"/>
        <v>0</v>
      </c>
      <c r="V84" s="13">
        <f t="shared" si="17"/>
        <v>0</v>
      </c>
      <c r="W84" s="13">
        <f t="shared" si="18"/>
        <v>0</v>
      </c>
      <c r="X84" s="13">
        <f t="shared" si="19"/>
        <v>0</v>
      </c>
      <c r="Y84" s="13">
        <f t="shared" si="20"/>
        <v>0</v>
      </c>
      <c r="Z84" s="7"/>
      <c r="AA84" s="9" t="str">
        <f t="shared" si="21"/>
        <v/>
      </c>
      <c r="AB84" s="7"/>
      <c r="AC84" s="9" t="str">
        <f t="shared" si="22"/>
        <v/>
      </c>
      <c r="AD84" s="7"/>
      <c r="AE84" s="9" t="str">
        <f t="shared" si="23"/>
        <v/>
      </c>
      <c r="AF8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5" spans="1:32" x14ac:dyDescent="0.45">
      <c r="A85" s="22" t="str">
        <f>IF('Prediction Log'!A85=0, "",'Prediction Log'!A85)</f>
        <v/>
      </c>
      <c r="B85" s="10" t="str">
        <f>IF('Prediction Log'!B85=0, "",'Prediction Log'!B85)</f>
        <v/>
      </c>
      <c r="C85" s="10" t="str">
        <f>IF('Prediction Log'!C85=0, "",'Prediction Log'!C85)</f>
        <v/>
      </c>
      <c r="D85" s="10" t="str">
        <f>IF('Prediction Log'!D85=0, "",'Prediction Log'!D85)</f>
        <v/>
      </c>
      <c r="E85" s="10" t="str">
        <f>IF('Prediction Log'!E85=0, "",'Prediction Log'!E85)</f>
        <v/>
      </c>
      <c r="F85" s="10" t="str">
        <f>IF('Prediction Log'!I85=0, "",'Prediction Log'!I85)</f>
        <v/>
      </c>
      <c r="G85" s="26" t="str">
        <f>IF(ISBLANK(Games!B85), "",'Prediction Log'!$J85)</f>
        <v/>
      </c>
      <c r="H85" s="27" t="str">
        <f>'Prediction Log'!$K85</f>
        <v/>
      </c>
      <c r="I85" s="10" t="str">
        <f>IF(AND(Games!J85="",Games!K85=""),"",IF(ISTEXT(Games!K85), "Side",Games!J85))</f>
        <v/>
      </c>
      <c r="J85" s="10" t="str">
        <f>IF(Table1[[#This Row],[Bet]]="Spread", Games!L85, "")</f>
        <v/>
      </c>
      <c r="K85" s="9" t="str">
        <f>IF(ISTEXT(Games!K85), Games!K85, "")</f>
        <v/>
      </c>
      <c r="L85" s="9" t="str">
        <f>IF(Table1[[#This Row],[Bet]]="Spread", Table1[[#This Row],[Spread]],"")</f>
        <v/>
      </c>
      <c r="M85" s="9"/>
      <c r="N85" s="12"/>
      <c r="O85" s="12"/>
      <c r="P85" s="12"/>
      <c r="Q85" s="12"/>
      <c r="R85" s="12"/>
      <c r="S85" s="12"/>
      <c r="T85" s="13">
        <f t="shared" si="15"/>
        <v>0</v>
      </c>
      <c r="U85" s="13">
        <f t="shared" si="16"/>
        <v>0</v>
      </c>
      <c r="V85" s="13">
        <f t="shared" si="17"/>
        <v>0</v>
      </c>
      <c r="W85" s="13">
        <f t="shared" si="18"/>
        <v>0</v>
      </c>
      <c r="X85" s="13">
        <f t="shared" si="19"/>
        <v>0</v>
      </c>
      <c r="Y85" s="13">
        <f t="shared" si="20"/>
        <v>0</v>
      </c>
      <c r="Z85" s="7"/>
      <c r="AA85" s="9" t="str">
        <f t="shared" si="21"/>
        <v/>
      </c>
      <c r="AB85" s="7"/>
      <c r="AC85" s="9" t="str">
        <f t="shared" si="22"/>
        <v/>
      </c>
      <c r="AD85" s="7"/>
      <c r="AE85" s="9" t="str">
        <f t="shared" si="23"/>
        <v/>
      </c>
      <c r="AF8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6" spans="1:32" x14ac:dyDescent="0.45">
      <c r="A86" s="22" t="str">
        <f>IF('Prediction Log'!A86=0, "",'Prediction Log'!A86)</f>
        <v/>
      </c>
      <c r="B86" s="10" t="str">
        <f>IF('Prediction Log'!B86=0, "",'Prediction Log'!B86)</f>
        <v/>
      </c>
      <c r="C86" s="10" t="str">
        <f>IF('Prediction Log'!C86=0, "",'Prediction Log'!C86)</f>
        <v/>
      </c>
      <c r="D86" s="10" t="str">
        <f>IF('Prediction Log'!D86=0, "",'Prediction Log'!D86)</f>
        <v/>
      </c>
      <c r="E86" s="10" t="str">
        <f>IF('Prediction Log'!E86=0, "",'Prediction Log'!E86)</f>
        <v/>
      </c>
      <c r="F86" s="10" t="str">
        <f>IF('Prediction Log'!I86=0, "",'Prediction Log'!I86)</f>
        <v/>
      </c>
      <c r="G86" s="26" t="str">
        <f>IF(ISBLANK(Games!B86), "",'Prediction Log'!$J86)</f>
        <v/>
      </c>
      <c r="H86" s="27" t="str">
        <f>'Prediction Log'!$K86</f>
        <v/>
      </c>
      <c r="I86" s="10" t="str">
        <f>IF(AND(Games!J86="",Games!K86=""),"",IF(ISTEXT(Games!K86), "Side",Games!J86))</f>
        <v/>
      </c>
      <c r="J86" s="10" t="str">
        <f>IF(Table1[[#This Row],[Bet]]="Spread", Games!L86, "")</f>
        <v/>
      </c>
      <c r="K86" s="9" t="str">
        <f>IF(ISTEXT(Games!K86), Games!K86, "")</f>
        <v/>
      </c>
      <c r="L86" s="9" t="str">
        <f>IF(Table1[[#This Row],[Bet]]="Spread", Table1[[#This Row],[Spread]],"")</f>
        <v/>
      </c>
      <c r="M86" s="9"/>
      <c r="N86" s="12"/>
      <c r="O86" s="12"/>
      <c r="P86" s="12"/>
      <c r="Q86" s="12"/>
      <c r="R86" s="12"/>
      <c r="S86" s="12"/>
      <c r="T86" s="13">
        <f t="shared" si="15"/>
        <v>0</v>
      </c>
      <c r="U86" s="13">
        <f t="shared" si="16"/>
        <v>0</v>
      </c>
      <c r="V86" s="13">
        <f t="shared" si="17"/>
        <v>0</v>
      </c>
      <c r="W86" s="13">
        <f t="shared" si="18"/>
        <v>0</v>
      </c>
      <c r="X86" s="13">
        <f t="shared" si="19"/>
        <v>0</v>
      </c>
      <c r="Y86" s="13">
        <f t="shared" si="20"/>
        <v>0</v>
      </c>
      <c r="Z86" s="7"/>
      <c r="AA86" s="9" t="str">
        <f t="shared" si="21"/>
        <v/>
      </c>
      <c r="AB86" s="7"/>
      <c r="AC86" s="9" t="str">
        <f t="shared" si="22"/>
        <v/>
      </c>
      <c r="AD86" s="7"/>
      <c r="AE86" s="9" t="str">
        <f t="shared" si="23"/>
        <v/>
      </c>
      <c r="AF8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7" spans="1:32" x14ac:dyDescent="0.45">
      <c r="A87" s="22" t="str">
        <f>IF('Prediction Log'!A87=0, "",'Prediction Log'!A87)</f>
        <v/>
      </c>
      <c r="B87" s="10" t="str">
        <f>IF('Prediction Log'!B87=0, "",'Prediction Log'!B87)</f>
        <v/>
      </c>
      <c r="C87" s="10" t="str">
        <f>IF('Prediction Log'!C87=0, "",'Prediction Log'!C87)</f>
        <v/>
      </c>
      <c r="D87" s="10" t="str">
        <f>IF('Prediction Log'!D87=0, "",'Prediction Log'!D87)</f>
        <v/>
      </c>
      <c r="E87" s="10" t="str">
        <f>IF('Prediction Log'!E87=0, "",'Prediction Log'!E87)</f>
        <v/>
      </c>
      <c r="F87" s="10" t="str">
        <f>IF('Prediction Log'!I87=0, "",'Prediction Log'!I87)</f>
        <v/>
      </c>
      <c r="G87" s="26" t="str">
        <f>IF(ISBLANK(Games!B87), "",'Prediction Log'!$J87)</f>
        <v/>
      </c>
      <c r="H87" s="27" t="str">
        <f>'Prediction Log'!$K87</f>
        <v/>
      </c>
      <c r="I87" s="10" t="str">
        <f>IF(AND(Games!J87="",Games!K87=""),"",IF(ISTEXT(Games!K87), "Side",Games!J87))</f>
        <v/>
      </c>
      <c r="J87" s="10" t="str">
        <f>IF(Table1[[#This Row],[Bet]]="Spread", Games!L87, "")</f>
        <v/>
      </c>
      <c r="K87" s="9" t="str">
        <f>IF(ISTEXT(Games!K87), Games!K87, "")</f>
        <v/>
      </c>
      <c r="L87" s="9" t="str">
        <f>IF(Table1[[#This Row],[Bet]]="Spread", Table1[[#This Row],[Spread]],"")</f>
        <v/>
      </c>
      <c r="M87" s="9"/>
      <c r="N87" s="12"/>
      <c r="O87" s="12"/>
      <c r="P87" s="12"/>
      <c r="Q87" s="12"/>
      <c r="R87" s="12"/>
      <c r="S87" s="12"/>
      <c r="T87" s="13">
        <f t="shared" si="15"/>
        <v>0</v>
      </c>
      <c r="U87" s="13">
        <f t="shared" si="16"/>
        <v>0</v>
      </c>
      <c r="V87" s="13">
        <f t="shared" si="17"/>
        <v>0</v>
      </c>
      <c r="W87" s="13">
        <f t="shared" si="18"/>
        <v>0</v>
      </c>
      <c r="X87" s="13">
        <f t="shared" si="19"/>
        <v>0</v>
      </c>
      <c r="Y87" s="13">
        <f t="shared" si="20"/>
        <v>0</v>
      </c>
      <c r="Z87" s="7"/>
      <c r="AA87" s="9" t="str">
        <f t="shared" si="21"/>
        <v/>
      </c>
      <c r="AB87" s="7"/>
      <c r="AC87" s="9" t="str">
        <f t="shared" si="22"/>
        <v/>
      </c>
      <c r="AD87" s="7"/>
      <c r="AE87" s="9" t="str">
        <f t="shared" si="23"/>
        <v/>
      </c>
      <c r="AF8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8" spans="1:32" x14ac:dyDescent="0.45">
      <c r="A88" s="22" t="str">
        <f>IF('Prediction Log'!A88=0, "",'Prediction Log'!A88)</f>
        <v/>
      </c>
      <c r="B88" s="10" t="str">
        <f>IF('Prediction Log'!B88=0, "",'Prediction Log'!B88)</f>
        <v/>
      </c>
      <c r="C88" s="10" t="str">
        <f>IF('Prediction Log'!C88=0, "",'Prediction Log'!C88)</f>
        <v/>
      </c>
      <c r="D88" s="10" t="str">
        <f>IF('Prediction Log'!D88=0, "",'Prediction Log'!D88)</f>
        <v/>
      </c>
      <c r="E88" s="10" t="str">
        <f>IF('Prediction Log'!E88=0, "",'Prediction Log'!E88)</f>
        <v/>
      </c>
      <c r="F88" s="10" t="str">
        <f>IF('Prediction Log'!I88=0, "",'Prediction Log'!I88)</f>
        <v/>
      </c>
      <c r="G88" s="26" t="str">
        <f>IF(ISBLANK(Games!B88), "",'Prediction Log'!$J88)</f>
        <v/>
      </c>
      <c r="H88" s="27" t="str">
        <f>'Prediction Log'!$K88</f>
        <v/>
      </c>
      <c r="I88" s="10" t="str">
        <f>IF(AND(Games!J88="",Games!K88=""),"",IF(ISTEXT(Games!K88), "Side",Games!J88))</f>
        <v/>
      </c>
      <c r="J88" s="10" t="str">
        <f>IF(Table1[[#This Row],[Bet]]="Spread", Games!L88, "")</f>
        <v/>
      </c>
      <c r="K88" s="9" t="str">
        <f>IF(ISTEXT(Games!K88), Games!K88, "")</f>
        <v/>
      </c>
      <c r="L88" s="9" t="str">
        <f>IF(Table1[[#This Row],[Bet]]="Spread", Table1[[#This Row],[Spread]],"")</f>
        <v/>
      </c>
      <c r="M88" s="9"/>
      <c r="N88" s="12"/>
      <c r="O88" s="12"/>
      <c r="P88" s="12"/>
      <c r="Q88" s="12"/>
      <c r="R88" s="12"/>
      <c r="S88" s="12"/>
      <c r="T88" s="13">
        <f t="shared" si="15"/>
        <v>0</v>
      </c>
      <c r="U88" s="13">
        <f t="shared" si="16"/>
        <v>0</v>
      </c>
      <c r="V88" s="13">
        <f t="shared" si="17"/>
        <v>0</v>
      </c>
      <c r="W88" s="13">
        <f t="shared" si="18"/>
        <v>0</v>
      </c>
      <c r="X88" s="13">
        <f t="shared" si="19"/>
        <v>0</v>
      </c>
      <c r="Y88" s="13">
        <f t="shared" si="20"/>
        <v>0</v>
      </c>
      <c r="Z88" s="7"/>
      <c r="AA88" s="9" t="str">
        <f t="shared" si="21"/>
        <v/>
      </c>
      <c r="AB88" s="7"/>
      <c r="AC88" s="9" t="str">
        <f t="shared" si="22"/>
        <v/>
      </c>
      <c r="AD88" s="7"/>
      <c r="AE88" s="9" t="str">
        <f t="shared" si="23"/>
        <v/>
      </c>
      <c r="AF8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9" spans="1:32" x14ac:dyDescent="0.45">
      <c r="A89" s="22" t="str">
        <f>IF('Prediction Log'!A89=0, "",'Prediction Log'!A89)</f>
        <v/>
      </c>
      <c r="B89" s="10" t="str">
        <f>IF('Prediction Log'!B89=0, "",'Prediction Log'!B89)</f>
        <v/>
      </c>
      <c r="C89" s="10" t="str">
        <f>IF('Prediction Log'!C89=0, "",'Prediction Log'!C89)</f>
        <v/>
      </c>
      <c r="D89" s="10" t="str">
        <f>IF('Prediction Log'!D89=0, "",'Prediction Log'!D89)</f>
        <v/>
      </c>
      <c r="E89" s="10" t="str">
        <f>IF('Prediction Log'!E89=0, "",'Prediction Log'!E89)</f>
        <v/>
      </c>
      <c r="F89" s="10" t="str">
        <f>IF('Prediction Log'!I89=0, "",'Prediction Log'!I89)</f>
        <v/>
      </c>
      <c r="G89" s="26" t="str">
        <f>IF(ISBLANK(Games!B89), "",'Prediction Log'!$J89)</f>
        <v/>
      </c>
      <c r="H89" s="27" t="str">
        <f>'Prediction Log'!$K89</f>
        <v/>
      </c>
      <c r="I89" s="10" t="str">
        <f>IF(AND(Games!J89="",Games!K89=""),"",IF(ISTEXT(Games!K89), "Side",Games!J89))</f>
        <v/>
      </c>
      <c r="J89" s="10" t="str">
        <f>IF(Table1[[#This Row],[Bet]]="Spread", Games!L89, "")</f>
        <v/>
      </c>
      <c r="K89" s="9" t="str">
        <f>IF(ISTEXT(Games!K89), Games!K89, "")</f>
        <v/>
      </c>
      <c r="L89" s="9" t="str">
        <f>IF(Table1[[#This Row],[Bet]]="Spread", Table1[[#This Row],[Spread]],"")</f>
        <v/>
      </c>
      <c r="M89" s="9"/>
      <c r="N89" s="12"/>
      <c r="O89" s="12"/>
      <c r="P89" s="12"/>
      <c r="Q89" s="12"/>
      <c r="R89" s="12"/>
      <c r="S89" s="12"/>
      <c r="T89" s="13">
        <f t="shared" si="15"/>
        <v>0</v>
      </c>
      <c r="U89" s="13">
        <f t="shared" si="16"/>
        <v>0</v>
      </c>
      <c r="V89" s="13">
        <f t="shared" si="17"/>
        <v>0</v>
      </c>
      <c r="W89" s="13">
        <f t="shared" si="18"/>
        <v>0</v>
      </c>
      <c r="X89" s="13">
        <f t="shared" si="19"/>
        <v>0</v>
      </c>
      <c r="Y89" s="13">
        <f t="shared" si="20"/>
        <v>0</v>
      </c>
      <c r="Z89" s="7"/>
      <c r="AA89" s="9" t="str">
        <f t="shared" si="21"/>
        <v/>
      </c>
      <c r="AB89" s="7"/>
      <c r="AC89" s="9" t="str">
        <f t="shared" si="22"/>
        <v/>
      </c>
      <c r="AD89" s="7"/>
      <c r="AE89" s="9" t="str">
        <f t="shared" si="23"/>
        <v/>
      </c>
      <c r="AF8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0" spans="1:32" x14ac:dyDescent="0.45">
      <c r="A90" s="22" t="str">
        <f>IF('Prediction Log'!A90=0, "",'Prediction Log'!A90)</f>
        <v/>
      </c>
      <c r="B90" s="10" t="str">
        <f>IF('Prediction Log'!B90=0, "",'Prediction Log'!B90)</f>
        <v/>
      </c>
      <c r="C90" s="10" t="str">
        <f>IF('Prediction Log'!C90=0, "",'Prediction Log'!C90)</f>
        <v/>
      </c>
      <c r="D90" s="10" t="str">
        <f>IF('Prediction Log'!D90=0, "",'Prediction Log'!D90)</f>
        <v/>
      </c>
      <c r="E90" s="10" t="str">
        <f>IF('Prediction Log'!E90=0, "",'Prediction Log'!E90)</f>
        <v/>
      </c>
      <c r="F90" s="10" t="str">
        <f>IF('Prediction Log'!I90=0, "",'Prediction Log'!I90)</f>
        <v/>
      </c>
      <c r="G90" s="26" t="str">
        <f>IF(ISBLANK(Games!B90), "",'Prediction Log'!$J90)</f>
        <v/>
      </c>
      <c r="H90" s="27" t="str">
        <f>'Prediction Log'!$K90</f>
        <v/>
      </c>
      <c r="I90" s="10" t="str">
        <f>IF(AND(Games!J90="",Games!K90=""),"",IF(ISTEXT(Games!K90), "Side",Games!J90))</f>
        <v/>
      </c>
      <c r="J90" s="10" t="str">
        <f>IF(Table1[[#This Row],[Bet]]="Spread", Games!L90, "")</f>
        <v/>
      </c>
      <c r="K90" s="9" t="str">
        <f>IF(ISTEXT(Games!K90), Games!K90, "")</f>
        <v/>
      </c>
      <c r="L90" s="9" t="str">
        <f>IF(Table1[[#This Row],[Bet]]="Spread", Table1[[#This Row],[Spread]],"")</f>
        <v/>
      </c>
      <c r="M90" s="9"/>
      <c r="N90" s="12"/>
      <c r="O90" s="12"/>
      <c r="P90" s="12"/>
      <c r="Q90" s="12"/>
      <c r="R90" s="12"/>
      <c r="S90" s="12"/>
      <c r="T90" s="13">
        <f t="shared" si="15"/>
        <v>0</v>
      </c>
      <c r="U90" s="13">
        <f t="shared" si="16"/>
        <v>0</v>
      </c>
      <c r="V90" s="13">
        <f t="shared" si="17"/>
        <v>0</v>
      </c>
      <c r="W90" s="13">
        <f t="shared" si="18"/>
        <v>0</v>
      </c>
      <c r="X90" s="13">
        <f t="shared" si="19"/>
        <v>0</v>
      </c>
      <c r="Y90" s="13">
        <f t="shared" si="20"/>
        <v>0</v>
      </c>
      <c r="Z90" s="7"/>
      <c r="AA90" s="9" t="str">
        <f t="shared" si="21"/>
        <v/>
      </c>
      <c r="AB90" s="7"/>
      <c r="AC90" s="9" t="str">
        <f t="shared" si="22"/>
        <v/>
      </c>
      <c r="AD90" s="7"/>
      <c r="AE90" s="9" t="str">
        <f t="shared" si="23"/>
        <v/>
      </c>
      <c r="AF9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1" spans="1:32" x14ac:dyDescent="0.45">
      <c r="A91" s="22" t="str">
        <f>IF('Prediction Log'!A91=0, "",'Prediction Log'!A91)</f>
        <v/>
      </c>
      <c r="B91" s="10" t="str">
        <f>IF('Prediction Log'!B91=0, "",'Prediction Log'!B91)</f>
        <v/>
      </c>
      <c r="C91" s="10" t="str">
        <f>IF('Prediction Log'!C91=0, "",'Prediction Log'!C91)</f>
        <v/>
      </c>
      <c r="D91" s="10" t="str">
        <f>IF('Prediction Log'!D91=0, "",'Prediction Log'!D91)</f>
        <v/>
      </c>
      <c r="E91" s="10" t="str">
        <f>IF('Prediction Log'!E91=0, "",'Prediction Log'!E91)</f>
        <v/>
      </c>
      <c r="F91" s="10" t="str">
        <f>IF('Prediction Log'!I91=0, "",'Prediction Log'!I91)</f>
        <v/>
      </c>
      <c r="G91" s="26" t="str">
        <f>IF(ISBLANK(Games!B91), "",'Prediction Log'!$J91)</f>
        <v/>
      </c>
      <c r="H91" s="27" t="str">
        <f>'Prediction Log'!$K91</f>
        <v/>
      </c>
      <c r="I91" s="10" t="str">
        <f>IF(AND(Games!J91="",Games!K91=""),"",IF(ISTEXT(Games!K91), "Side",Games!J91))</f>
        <v/>
      </c>
      <c r="J91" s="10" t="str">
        <f>IF(Table1[[#This Row],[Bet]]="Spread", Games!L91, "")</f>
        <v/>
      </c>
      <c r="K91" s="9" t="str">
        <f>IF(ISTEXT(Games!K91), Games!K91, "")</f>
        <v/>
      </c>
      <c r="L91" s="9" t="str">
        <f>IF(Table1[[#This Row],[Bet]]="Spread", Table1[[#This Row],[Spread]],"")</f>
        <v/>
      </c>
      <c r="M91" s="9"/>
      <c r="N91" s="12"/>
      <c r="O91" s="12"/>
      <c r="P91" s="12"/>
      <c r="Q91" s="12"/>
      <c r="R91" s="12"/>
      <c r="S91" s="12"/>
      <c r="T91" s="13">
        <f t="shared" si="15"/>
        <v>0</v>
      </c>
      <c r="U91" s="13">
        <f t="shared" si="16"/>
        <v>0</v>
      </c>
      <c r="V91" s="13">
        <f t="shared" si="17"/>
        <v>0</v>
      </c>
      <c r="W91" s="13">
        <f t="shared" si="18"/>
        <v>0</v>
      </c>
      <c r="X91" s="13">
        <f t="shared" si="19"/>
        <v>0</v>
      </c>
      <c r="Y91" s="13">
        <f t="shared" si="20"/>
        <v>0</v>
      </c>
      <c r="Z91" s="7"/>
      <c r="AA91" s="9" t="str">
        <f t="shared" si="21"/>
        <v/>
      </c>
      <c r="AB91" s="7"/>
      <c r="AC91" s="9" t="str">
        <f t="shared" si="22"/>
        <v/>
      </c>
      <c r="AD91" s="7"/>
      <c r="AE91" s="9" t="str">
        <f t="shared" si="23"/>
        <v/>
      </c>
      <c r="AF9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2" spans="1:32" x14ac:dyDescent="0.45">
      <c r="A92" s="22" t="str">
        <f>IF('Prediction Log'!A92=0, "",'Prediction Log'!A92)</f>
        <v/>
      </c>
      <c r="B92" s="10" t="str">
        <f>IF('Prediction Log'!B92=0, "",'Prediction Log'!B92)</f>
        <v/>
      </c>
      <c r="C92" s="10" t="str">
        <f>IF('Prediction Log'!C92=0, "",'Prediction Log'!C92)</f>
        <v/>
      </c>
      <c r="D92" s="10" t="str">
        <f>IF('Prediction Log'!D92=0, "",'Prediction Log'!D92)</f>
        <v/>
      </c>
      <c r="E92" s="10" t="str">
        <f>IF('Prediction Log'!E92=0, "",'Prediction Log'!E92)</f>
        <v/>
      </c>
      <c r="F92" s="10" t="str">
        <f>IF('Prediction Log'!I92=0, "",'Prediction Log'!I92)</f>
        <v/>
      </c>
      <c r="G92" s="26" t="str">
        <f>IF(ISBLANK(Games!B92), "",'Prediction Log'!$J92)</f>
        <v/>
      </c>
      <c r="H92" s="27" t="str">
        <f>'Prediction Log'!$K92</f>
        <v/>
      </c>
      <c r="I92" s="10" t="str">
        <f>IF(AND(Games!J92="",Games!K92=""),"",IF(ISTEXT(Games!K92), "Side",Games!J92))</f>
        <v/>
      </c>
      <c r="J92" s="10" t="str">
        <f>IF(Table1[[#This Row],[Bet]]="Spread", Games!L92, "")</f>
        <v/>
      </c>
      <c r="K92" s="9" t="str">
        <f>IF(ISTEXT(Games!K92), Games!K92, "")</f>
        <v/>
      </c>
      <c r="L92" s="9" t="str">
        <f>IF(Table1[[#This Row],[Bet]]="Spread", Table1[[#This Row],[Spread]],"")</f>
        <v/>
      </c>
      <c r="M92" s="9"/>
      <c r="N92" s="12"/>
      <c r="O92" s="12"/>
      <c r="P92" s="12"/>
      <c r="Q92" s="12"/>
      <c r="R92" s="12"/>
      <c r="S92" s="12"/>
      <c r="T92" s="13">
        <f t="shared" si="15"/>
        <v>0</v>
      </c>
      <c r="U92" s="13">
        <f t="shared" si="16"/>
        <v>0</v>
      </c>
      <c r="V92" s="13">
        <f t="shared" si="17"/>
        <v>0</v>
      </c>
      <c r="W92" s="13">
        <f t="shared" si="18"/>
        <v>0</v>
      </c>
      <c r="X92" s="13">
        <f t="shared" si="19"/>
        <v>0</v>
      </c>
      <c r="Y92" s="13">
        <f t="shared" si="20"/>
        <v>0</v>
      </c>
      <c r="Z92" s="7"/>
      <c r="AA92" s="9" t="str">
        <f t="shared" si="21"/>
        <v/>
      </c>
      <c r="AB92" s="7"/>
      <c r="AC92" s="9" t="str">
        <f t="shared" si="22"/>
        <v/>
      </c>
      <c r="AD92" s="7"/>
      <c r="AE92" s="9" t="str">
        <f t="shared" si="23"/>
        <v/>
      </c>
      <c r="AF9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3" spans="1:32" x14ac:dyDescent="0.45">
      <c r="A93" s="22" t="str">
        <f>IF('Prediction Log'!A93=0, "",'Prediction Log'!A93)</f>
        <v/>
      </c>
      <c r="B93" s="10" t="str">
        <f>IF('Prediction Log'!B93=0, "",'Prediction Log'!B93)</f>
        <v/>
      </c>
      <c r="C93" s="10" t="str">
        <f>IF('Prediction Log'!C93=0, "",'Prediction Log'!C93)</f>
        <v/>
      </c>
      <c r="D93" s="10" t="str">
        <f>IF('Prediction Log'!D93=0, "",'Prediction Log'!D93)</f>
        <v/>
      </c>
      <c r="E93" s="10" t="str">
        <f>IF('Prediction Log'!E93=0, "",'Prediction Log'!E93)</f>
        <v/>
      </c>
      <c r="F93" s="10" t="str">
        <f>IF('Prediction Log'!I93=0, "",'Prediction Log'!I93)</f>
        <v/>
      </c>
      <c r="G93" s="26" t="str">
        <f>IF(ISBLANK(Games!B93), "",'Prediction Log'!$J93)</f>
        <v/>
      </c>
      <c r="H93" s="27" t="str">
        <f>'Prediction Log'!$K93</f>
        <v/>
      </c>
      <c r="I93" s="10" t="str">
        <f>IF(AND(Games!J93="",Games!K93=""),"",IF(ISTEXT(Games!K93), "Side",Games!J93))</f>
        <v/>
      </c>
      <c r="J93" s="10" t="str">
        <f>IF(Table1[[#This Row],[Bet]]="Spread", Games!L93, "")</f>
        <v/>
      </c>
      <c r="K93" s="9" t="str">
        <f>IF(ISTEXT(Games!K93), Games!K93, "")</f>
        <v/>
      </c>
      <c r="L93" s="9" t="str">
        <f>IF(Table1[[#This Row],[Bet]]="Spread", Table1[[#This Row],[Spread]],"")</f>
        <v/>
      </c>
      <c r="M93" s="9"/>
      <c r="N93" s="12"/>
      <c r="O93" s="12"/>
      <c r="P93" s="12"/>
      <c r="Q93" s="12"/>
      <c r="R93" s="12"/>
      <c r="S93" s="12"/>
      <c r="T93" s="13">
        <f t="shared" si="15"/>
        <v>0</v>
      </c>
      <c r="U93" s="13">
        <f t="shared" si="16"/>
        <v>0</v>
      </c>
      <c r="V93" s="13">
        <f t="shared" si="17"/>
        <v>0</v>
      </c>
      <c r="W93" s="13">
        <f t="shared" si="18"/>
        <v>0</v>
      </c>
      <c r="X93" s="13">
        <f t="shared" si="19"/>
        <v>0</v>
      </c>
      <c r="Y93" s="13">
        <f t="shared" si="20"/>
        <v>0</v>
      </c>
      <c r="Z93" s="7"/>
      <c r="AA93" s="9" t="str">
        <f t="shared" si="21"/>
        <v/>
      </c>
      <c r="AB93" s="7"/>
      <c r="AC93" s="9" t="str">
        <f t="shared" si="22"/>
        <v/>
      </c>
      <c r="AD93" s="7"/>
      <c r="AE93" s="9" t="str">
        <f t="shared" si="23"/>
        <v/>
      </c>
      <c r="AF9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4" spans="1:32" x14ac:dyDescent="0.45">
      <c r="A94" s="22" t="str">
        <f>IF('Prediction Log'!A94=0, "",'Prediction Log'!A94)</f>
        <v/>
      </c>
      <c r="B94" s="10" t="str">
        <f>IF('Prediction Log'!B94=0, "",'Prediction Log'!B94)</f>
        <v/>
      </c>
      <c r="C94" s="10" t="str">
        <f>IF('Prediction Log'!C94=0, "",'Prediction Log'!C94)</f>
        <v/>
      </c>
      <c r="D94" s="10" t="str">
        <f>IF('Prediction Log'!D94=0, "",'Prediction Log'!D94)</f>
        <v/>
      </c>
      <c r="E94" s="10" t="str">
        <f>IF('Prediction Log'!E94=0, "",'Prediction Log'!E94)</f>
        <v/>
      </c>
      <c r="F94" s="10" t="str">
        <f>IF('Prediction Log'!I94=0, "",'Prediction Log'!I94)</f>
        <v/>
      </c>
      <c r="G94" s="26" t="str">
        <f>IF(ISBLANK(Games!B94), "",'Prediction Log'!$J94)</f>
        <v/>
      </c>
      <c r="H94" s="27" t="str">
        <f>'Prediction Log'!$K94</f>
        <v/>
      </c>
      <c r="I94" s="10" t="str">
        <f>IF(AND(Games!J94="",Games!K94=""),"",IF(ISTEXT(Games!K94), "Side",Games!J94))</f>
        <v/>
      </c>
      <c r="J94" s="10" t="str">
        <f>IF(Table1[[#This Row],[Bet]]="Spread", Games!L94, "")</f>
        <v/>
      </c>
      <c r="K94" s="9" t="str">
        <f>IF(ISTEXT(Games!K94), Games!K94, "")</f>
        <v/>
      </c>
      <c r="L94" s="9" t="str">
        <f>IF(Table1[[#This Row],[Bet]]="Spread", Table1[[#This Row],[Spread]],"")</f>
        <v/>
      </c>
      <c r="M94" s="9"/>
      <c r="N94" s="12"/>
      <c r="O94" s="12"/>
      <c r="P94" s="12"/>
      <c r="Q94" s="12"/>
      <c r="R94" s="12"/>
      <c r="S94" s="12"/>
      <c r="T94" s="13">
        <f t="shared" si="15"/>
        <v>0</v>
      </c>
      <c r="U94" s="13">
        <f t="shared" si="16"/>
        <v>0</v>
      </c>
      <c r="V94" s="13">
        <f t="shared" si="17"/>
        <v>0</v>
      </c>
      <c r="W94" s="13">
        <f t="shared" si="18"/>
        <v>0</v>
      </c>
      <c r="X94" s="13">
        <f t="shared" si="19"/>
        <v>0</v>
      </c>
      <c r="Y94" s="13">
        <f t="shared" si="20"/>
        <v>0</v>
      </c>
      <c r="Z94" s="7"/>
      <c r="AA94" s="9" t="str">
        <f t="shared" si="21"/>
        <v/>
      </c>
      <c r="AB94" s="7"/>
      <c r="AC94" s="9" t="str">
        <f t="shared" si="22"/>
        <v/>
      </c>
      <c r="AD94" s="7"/>
      <c r="AE94" s="9" t="str">
        <f t="shared" si="23"/>
        <v/>
      </c>
      <c r="AF9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5" spans="1:32" x14ac:dyDescent="0.45">
      <c r="A95" s="22" t="str">
        <f>IF('Prediction Log'!A95=0, "",'Prediction Log'!A95)</f>
        <v/>
      </c>
      <c r="B95" s="10" t="str">
        <f>IF('Prediction Log'!B95=0, "",'Prediction Log'!B95)</f>
        <v/>
      </c>
      <c r="C95" s="10" t="str">
        <f>IF('Prediction Log'!C95=0, "",'Prediction Log'!C95)</f>
        <v/>
      </c>
      <c r="D95" s="10" t="str">
        <f>IF('Prediction Log'!D95=0, "",'Prediction Log'!D95)</f>
        <v/>
      </c>
      <c r="E95" s="10" t="str">
        <f>IF('Prediction Log'!E95=0, "",'Prediction Log'!E95)</f>
        <v/>
      </c>
      <c r="F95" s="10" t="str">
        <f>IF('Prediction Log'!I95=0, "",'Prediction Log'!I95)</f>
        <v/>
      </c>
      <c r="G95" s="26" t="str">
        <f>IF(ISBLANK(Games!B95), "",'Prediction Log'!$J95)</f>
        <v/>
      </c>
      <c r="H95" s="27" t="str">
        <f>'Prediction Log'!$K95</f>
        <v/>
      </c>
      <c r="I95" s="10" t="str">
        <f>IF(AND(Games!J95="",Games!K95=""),"",IF(ISTEXT(Games!K95), "Side",Games!J95))</f>
        <v/>
      </c>
      <c r="J95" s="10" t="str">
        <f>IF(Table1[[#This Row],[Bet]]="Spread", Games!L95, "")</f>
        <v/>
      </c>
      <c r="K95" s="9" t="str">
        <f>IF(ISTEXT(Games!K95), Games!K95, "")</f>
        <v/>
      </c>
      <c r="L95" s="9" t="str">
        <f>IF(Table1[[#This Row],[Bet]]="Spread", Table1[[#This Row],[Spread]],"")</f>
        <v/>
      </c>
      <c r="M95" s="9"/>
      <c r="N95" s="12"/>
      <c r="O95" s="12"/>
      <c r="P95" s="12"/>
      <c r="Q95" s="12"/>
      <c r="R95" s="12"/>
      <c r="S95" s="12"/>
      <c r="T95" s="13">
        <f t="shared" si="15"/>
        <v>0</v>
      </c>
      <c r="U95" s="13">
        <f t="shared" si="16"/>
        <v>0</v>
      </c>
      <c r="V95" s="13">
        <f t="shared" si="17"/>
        <v>0</v>
      </c>
      <c r="W95" s="13">
        <f t="shared" si="18"/>
        <v>0</v>
      </c>
      <c r="X95" s="13">
        <f t="shared" si="19"/>
        <v>0</v>
      </c>
      <c r="Y95" s="13">
        <f t="shared" si="20"/>
        <v>0</v>
      </c>
      <c r="Z95" s="7"/>
      <c r="AA95" s="9" t="str">
        <f t="shared" si="21"/>
        <v/>
      </c>
      <c r="AB95" s="7"/>
      <c r="AC95" s="9" t="str">
        <f t="shared" si="22"/>
        <v/>
      </c>
      <c r="AD95" s="7"/>
      <c r="AE95" s="9" t="str">
        <f t="shared" si="23"/>
        <v/>
      </c>
      <c r="AF9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6" spans="1:32" x14ac:dyDescent="0.45">
      <c r="A96" s="22" t="str">
        <f>IF('Prediction Log'!A96=0, "",'Prediction Log'!A96)</f>
        <v/>
      </c>
      <c r="B96" s="10" t="str">
        <f>IF('Prediction Log'!B96=0, "",'Prediction Log'!B96)</f>
        <v/>
      </c>
      <c r="C96" s="10" t="str">
        <f>IF('Prediction Log'!C96=0, "",'Prediction Log'!C96)</f>
        <v/>
      </c>
      <c r="D96" s="10" t="str">
        <f>IF('Prediction Log'!D96=0, "",'Prediction Log'!D96)</f>
        <v/>
      </c>
      <c r="E96" s="10" t="str">
        <f>IF('Prediction Log'!E96=0, "",'Prediction Log'!E96)</f>
        <v/>
      </c>
      <c r="F96" s="10" t="str">
        <f>IF('Prediction Log'!I96=0, "",'Prediction Log'!I96)</f>
        <v/>
      </c>
      <c r="G96" s="26" t="str">
        <f>IF(ISBLANK(Games!B96), "",'Prediction Log'!$J96)</f>
        <v/>
      </c>
      <c r="H96" s="27" t="str">
        <f>'Prediction Log'!$K96</f>
        <v/>
      </c>
      <c r="I96" s="10" t="str">
        <f>IF(AND(Games!J96="",Games!K96=""),"",IF(ISTEXT(Games!K96), "Side",Games!J96))</f>
        <v/>
      </c>
      <c r="J96" s="10" t="str">
        <f>IF(Table1[[#This Row],[Bet]]="Spread", Games!L96, "")</f>
        <v/>
      </c>
      <c r="K96" s="9" t="str">
        <f>IF(ISTEXT(Games!K96), Games!K96, "")</f>
        <v/>
      </c>
      <c r="L96" s="9" t="str">
        <f>IF(Table1[[#This Row],[Bet]]="Spread", Table1[[#This Row],[Spread]],"")</f>
        <v/>
      </c>
      <c r="M96" s="9"/>
      <c r="N96" s="12"/>
      <c r="O96" s="12"/>
      <c r="P96" s="12"/>
      <c r="Q96" s="12"/>
      <c r="R96" s="12"/>
      <c r="S96" s="12"/>
      <c r="T96" s="13">
        <f t="shared" si="15"/>
        <v>0</v>
      </c>
      <c r="U96" s="13">
        <f t="shared" si="16"/>
        <v>0</v>
      </c>
      <c r="V96" s="13">
        <f t="shared" si="17"/>
        <v>0</v>
      </c>
      <c r="W96" s="13">
        <f t="shared" si="18"/>
        <v>0</v>
      </c>
      <c r="X96" s="13">
        <f t="shared" si="19"/>
        <v>0</v>
      </c>
      <c r="Y96" s="13">
        <f t="shared" si="20"/>
        <v>0</v>
      </c>
      <c r="Z96" s="7"/>
      <c r="AA96" s="9" t="str">
        <f t="shared" si="21"/>
        <v/>
      </c>
      <c r="AB96" s="7"/>
      <c r="AC96" s="9" t="str">
        <f t="shared" si="22"/>
        <v/>
      </c>
      <c r="AD96" s="7"/>
      <c r="AE96" s="9" t="str">
        <f t="shared" si="23"/>
        <v/>
      </c>
      <c r="AF9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7" spans="1:32" x14ac:dyDescent="0.45">
      <c r="A97" s="22" t="str">
        <f>IF('Prediction Log'!A97=0, "",'Prediction Log'!A97)</f>
        <v/>
      </c>
      <c r="B97" s="10" t="str">
        <f>IF('Prediction Log'!B97=0, "",'Prediction Log'!B97)</f>
        <v/>
      </c>
      <c r="C97" s="10" t="str">
        <f>IF('Prediction Log'!C97=0, "",'Prediction Log'!C97)</f>
        <v/>
      </c>
      <c r="D97" s="10" t="str">
        <f>IF('Prediction Log'!D97=0, "",'Prediction Log'!D97)</f>
        <v/>
      </c>
      <c r="E97" s="10" t="str">
        <f>IF('Prediction Log'!E97=0, "",'Prediction Log'!E97)</f>
        <v/>
      </c>
      <c r="F97" s="10" t="str">
        <f>IF('Prediction Log'!I97=0, "",'Prediction Log'!I97)</f>
        <v/>
      </c>
      <c r="G97" s="26" t="str">
        <f>IF(ISBLANK(Games!B97), "",'Prediction Log'!$J97)</f>
        <v/>
      </c>
      <c r="H97" s="27" t="str">
        <f>'Prediction Log'!$K97</f>
        <v/>
      </c>
      <c r="I97" s="10" t="str">
        <f>IF(AND(Games!J97="",Games!K97=""),"",IF(ISTEXT(Games!K97), "Side",Games!J97))</f>
        <v/>
      </c>
      <c r="J97" s="10" t="str">
        <f>IF(Table1[[#This Row],[Bet]]="Spread", Games!L97, "")</f>
        <v/>
      </c>
      <c r="K97" s="9" t="str">
        <f>IF(ISTEXT(Games!K97), Games!K97, "")</f>
        <v/>
      </c>
      <c r="L97" s="9" t="str">
        <f>IF(Table1[[#This Row],[Bet]]="Spread", Table1[[#This Row],[Spread]],"")</f>
        <v/>
      </c>
      <c r="M97" s="9"/>
      <c r="N97" s="12"/>
      <c r="O97" s="12"/>
      <c r="P97" s="12"/>
      <c r="Q97" s="12"/>
      <c r="R97" s="12"/>
      <c r="S97" s="12"/>
      <c r="T97" s="13">
        <f t="shared" si="15"/>
        <v>0</v>
      </c>
      <c r="U97" s="13">
        <f t="shared" si="16"/>
        <v>0</v>
      </c>
      <c r="V97" s="13">
        <f t="shared" si="17"/>
        <v>0</v>
      </c>
      <c r="W97" s="13">
        <f t="shared" si="18"/>
        <v>0</v>
      </c>
      <c r="X97" s="13">
        <f t="shared" si="19"/>
        <v>0</v>
      </c>
      <c r="Y97" s="13">
        <f t="shared" si="20"/>
        <v>0</v>
      </c>
      <c r="Z97" s="7"/>
      <c r="AA97" s="9" t="str">
        <f t="shared" si="21"/>
        <v/>
      </c>
      <c r="AB97" s="7"/>
      <c r="AC97" s="9" t="str">
        <f t="shared" si="22"/>
        <v/>
      </c>
      <c r="AD97" s="7"/>
      <c r="AE97" s="9" t="str">
        <f t="shared" si="23"/>
        <v/>
      </c>
      <c r="AF9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8" spans="1:32" x14ac:dyDescent="0.45">
      <c r="A98" s="22" t="str">
        <f>IF('Prediction Log'!A98=0, "",'Prediction Log'!A98)</f>
        <v/>
      </c>
      <c r="B98" s="10" t="str">
        <f>IF('Prediction Log'!B98=0, "",'Prediction Log'!B98)</f>
        <v/>
      </c>
      <c r="C98" s="10" t="str">
        <f>IF('Prediction Log'!C98=0, "",'Prediction Log'!C98)</f>
        <v/>
      </c>
      <c r="D98" s="10" t="str">
        <f>IF('Prediction Log'!D98=0, "",'Prediction Log'!D98)</f>
        <v/>
      </c>
      <c r="E98" s="10" t="str">
        <f>IF('Prediction Log'!E98=0, "",'Prediction Log'!E98)</f>
        <v/>
      </c>
      <c r="F98" s="10" t="str">
        <f>IF('Prediction Log'!I98=0, "",'Prediction Log'!I98)</f>
        <v/>
      </c>
      <c r="G98" s="26" t="str">
        <f>IF(ISBLANK(Games!B98), "",'Prediction Log'!$J98)</f>
        <v/>
      </c>
      <c r="H98" s="27" t="str">
        <f>'Prediction Log'!$K98</f>
        <v/>
      </c>
      <c r="I98" s="10" t="str">
        <f>IF(AND(Games!J98="",Games!K98=""),"",IF(ISTEXT(Games!K98), "Side",Games!J98))</f>
        <v/>
      </c>
      <c r="J98" s="10" t="str">
        <f>IF(Table1[[#This Row],[Bet]]="Spread", Games!L98, "")</f>
        <v/>
      </c>
      <c r="K98" s="9" t="str">
        <f>IF(ISTEXT(Games!K98), Games!K98, "")</f>
        <v/>
      </c>
      <c r="L98" s="9" t="str">
        <f>IF(Table1[[#This Row],[Bet]]="Spread", Table1[[#This Row],[Spread]],"")</f>
        <v/>
      </c>
      <c r="M98" s="9"/>
      <c r="N98" s="12"/>
      <c r="O98" s="12"/>
      <c r="P98" s="12"/>
      <c r="Q98" s="12"/>
      <c r="R98" s="12"/>
      <c r="S98" s="12"/>
      <c r="T98" s="13">
        <f t="shared" si="15"/>
        <v>0</v>
      </c>
      <c r="U98" s="13">
        <f t="shared" si="16"/>
        <v>0</v>
      </c>
      <c r="V98" s="13">
        <f t="shared" si="17"/>
        <v>0</v>
      </c>
      <c r="W98" s="13">
        <f t="shared" si="18"/>
        <v>0</v>
      </c>
      <c r="X98" s="13">
        <f t="shared" si="19"/>
        <v>0</v>
      </c>
      <c r="Y98" s="13">
        <f t="shared" si="20"/>
        <v>0</v>
      </c>
      <c r="Z98" s="7"/>
      <c r="AA98" s="9" t="str">
        <f t="shared" si="21"/>
        <v/>
      </c>
      <c r="AB98" s="7"/>
      <c r="AC98" s="9" t="str">
        <f t="shared" si="22"/>
        <v/>
      </c>
      <c r="AD98" s="7"/>
      <c r="AE98" s="9" t="str">
        <f t="shared" si="23"/>
        <v/>
      </c>
      <c r="AF9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9" spans="1:32" x14ac:dyDescent="0.45">
      <c r="A99" s="22" t="str">
        <f>IF('Prediction Log'!A99=0, "",'Prediction Log'!A99)</f>
        <v/>
      </c>
      <c r="B99" s="10" t="str">
        <f>IF('Prediction Log'!B99=0, "",'Prediction Log'!B99)</f>
        <v/>
      </c>
      <c r="C99" s="10" t="str">
        <f>IF('Prediction Log'!C99=0, "",'Prediction Log'!C99)</f>
        <v/>
      </c>
      <c r="D99" s="10" t="str">
        <f>IF('Prediction Log'!D99=0, "",'Prediction Log'!D99)</f>
        <v/>
      </c>
      <c r="E99" s="10" t="str">
        <f>IF('Prediction Log'!E99=0, "",'Prediction Log'!E99)</f>
        <v/>
      </c>
      <c r="F99" s="10" t="str">
        <f>IF('Prediction Log'!I99=0, "",'Prediction Log'!I99)</f>
        <v/>
      </c>
      <c r="G99" s="26" t="str">
        <f>IF(ISBLANK(Games!B99), "",'Prediction Log'!$J99)</f>
        <v/>
      </c>
      <c r="H99" s="27" t="str">
        <f>'Prediction Log'!$K99</f>
        <v/>
      </c>
      <c r="I99" s="10" t="str">
        <f>IF(AND(Games!J99="",Games!K99=""),"",IF(ISTEXT(Games!K99), "Side",Games!J99))</f>
        <v/>
      </c>
      <c r="J99" s="10" t="str">
        <f>IF(Table1[[#This Row],[Bet]]="Spread", Games!L99, "")</f>
        <v/>
      </c>
      <c r="K99" s="9" t="str">
        <f>IF(ISTEXT(Games!K99), Games!K99, "")</f>
        <v/>
      </c>
      <c r="L99" s="9" t="str">
        <f>IF(Table1[[#This Row],[Bet]]="Spread", Table1[[#This Row],[Spread]],"")</f>
        <v/>
      </c>
      <c r="M99" s="9"/>
      <c r="N99" s="12"/>
      <c r="O99" s="12"/>
      <c r="P99" s="12"/>
      <c r="Q99" s="12"/>
      <c r="R99" s="12"/>
      <c r="S99" s="12"/>
      <c r="T99" s="13">
        <f t="shared" si="15"/>
        <v>0</v>
      </c>
      <c r="U99" s="13">
        <f t="shared" si="16"/>
        <v>0</v>
      </c>
      <c r="V99" s="13">
        <f t="shared" si="17"/>
        <v>0</v>
      </c>
      <c r="W99" s="13">
        <f t="shared" si="18"/>
        <v>0</v>
      </c>
      <c r="X99" s="13">
        <f t="shared" si="19"/>
        <v>0</v>
      </c>
      <c r="Y99" s="13">
        <f t="shared" si="20"/>
        <v>0</v>
      </c>
      <c r="Z99" s="7"/>
      <c r="AA99" s="9" t="str">
        <f t="shared" si="21"/>
        <v/>
      </c>
      <c r="AB99" s="7"/>
      <c r="AC99" s="9" t="str">
        <f t="shared" si="22"/>
        <v/>
      </c>
      <c r="AD99" s="7"/>
      <c r="AE99" s="9" t="str">
        <f t="shared" si="23"/>
        <v/>
      </c>
      <c r="AF9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00" spans="1:32" x14ac:dyDescent="0.45">
      <c r="A100" s="22" t="str">
        <f>IF('Prediction Log'!A100=0, "",'Prediction Log'!A100)</f>
        <v/>
      </c>
      <c r="B100" s="10" t="str">
        <f>IF('Prediction Log'!B100=0, "",'Prediction Log'!B100)</f>
        <v/>
      </c>
      <c r="C100" s="10" t="str">
        <f>IF('Prediction Log'!C100=0, "",'Prediction Log'!C100)</f>
        <v/>
      </c>
      <c r="D100" s="10" t="str">
        <f>IF('Prediction Log'!D100=0, "",'Prediction Log'!D100)</f>
        <v/>
      </c>
      <c r="E100" s="10" t="str">
        <f>IF('Prediction Log'!E100=0, "",'Prediction Log'!E100)</f>
        <v/>
      </c>
      <c r="F100" s="10" t="str">
        <f>IF('Prediction Log'!I100=0, "",'Prediction Log'!I100)</f>
        <v/>
      </c>
      <c r="G100" s="26" t="str">
        <f>IF(ISBLANK(Games!B100), "",'Prediction Log'!$J100)</f>
        <v/>
      </c>
      <c r="H100" s="27" t="str">
        <f>'Prediction Log'!$K100</f>
        <v/>
      </c>
      <c r="I100" s="10" t="str">
        <f>IF(AND(Games!J100="",Games!K100=""),"",IF(ISTEXT(Games!K100), "Side",Games!J100))</f>
        <v/>
      </c>
      <c r="J100" s="10" t="str">
        <f>IF(Table1[[#This Row],[Bet]]="Spread", Games!L100, "")</f>
        <v/>
      </c>
      <c r="K100" s="9" t="str">
        <f>IF(ISTEXT(Games!K100), Games!K100, "")</f>
        <v/>
      </c>
      <c r="L100" s="9" t="str">
        <f>IF(Table1[[#This Row],[Bet]]="Spread", Table1[[#This Row],[Spread]],"")</f>
        <v/>
      </c>
      <c r="M100" s="9"/>
      <c r="N100" s="12"/>
      <c r="O100" s="12"/>
      <c r="P100" s="12"/>
      <c r="Q100" s="12"/>
      <c r="R100" s="12"/>
      <c r="S100" s="12"/>
      <c r="T100" s="13">
        <f t="shared" si="15"/>
        <v>0</v>
      </c>
      <c r="U100" s="13">
        <f t="shared" si="16"/>
        <v>0</v>
      </c>
      <c r="V100" s="13">
        <f t="shared" si="17"/>
        <v>0</v>
      </c>
      <c r="W100" s="13">
        <f t="shared" si="18"/>
        <v>0</v>
      </c>
      <c r="X100" s="13">
        <f t="shared" si="19"/>
        <v>0</v>
      </c>
      <c r="Y100" s="13">
        <f t="shared" si="20"/>
        <v>0</v>
      </c>
      <c r="Z100" s="7"/>
      <c r="AA100" s="9" t="str">
        <f t="shared" si="21"/>
        <v/>
      </c>
      <c r="AB100" s="7"/>
      <c r="AC100" s="9" t="str">
        <f t="shared" si="22"/>
        <v/>
      </c>
      <c r="AD100" s="7"/>
      <c r="AE100" s="9" t="str">
        <f t="shared" si="23"/>
        <v/>
      </c>
      <c r="AF10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01" spans="1:32" x14ac:dyDescent="0.45">
      <c r="A101" s="22" t="str">
        <f>IF('Prediction Log'!A101=0, "",'Prediction Log'!A101)</f>
        <v/>
      </c>
      <c r="B101" s="10" t="str">
        <f>IF('Prediction Log'!B101=0, "",'Prediction Log'!B101)</f>
        <v/>
      </c>
      <c r="C101" s="10" t="str">
        <f>IF('Prediction Log'!C101=0, "",'Prediction Log'!C101)</f>
        <v/>
      </c>
      <c r="D101" s="10" t="str">
        <f>IF('Prediction Log'!D101=0, "",'Prediction Log'!D101)</f>
        <v/>
      </c>
      <c r="E101" s="10" t="str">
        <f>IF('Prediction Log'!E101=0, "",'Prediction Log'!E101)</f>
        <v/>
      </c>
      <c r="F101" s="10" t="str">
        <f>IF('Prediction Log'!I101=0, "",'Prediction Log'!I101)</f>
        <v/>
      </c>
      <c r="G101" s="26" t="str">
        <f>IF(ISBLANK(Games!B101), "",'Prediction Log'!$J101)</f>
        <v/>
      </c>
      <c r="H101" s="27" t="str">
        <f>'Prediction Log'!$K101</f>
        <v/>
      </c>
      <c r="I101" s="10" t="str">
        <f>IF(AND(Games!J101="",Games!K101=""),"",IF(ISTEXT(Games!K101), "Side",Games!J101))</f>
        <v/>
      </c>
      <c r="J101" s="10" t="str">
        <f>IF(Table1[[#This Row],[Bet]]="Spread", Games!L101, "")</f>
        <v/>
      </c>
      <c r="K101" s="9" t="str">
        <f>IF(ISTEXT(Games!K101), Games!K101, "")</f>
        <v/>
      </c>
      <c r="L101" s="9" t="str">
        <f>IF(Table1[[#This Row],[Bet]]="Spread", Table1[[#This Row],[Spread]],"")</f>
        <v/>
      </c>
      <c r="M101" s="9"/>
      <c r="N101" s="12"/>
      <c r="O101" s="12"/>
      <c r="P101" s="12"/>
      <c r="Q101" s="12"/>
      <c r="R101" s="12"/>
      <c r="S101" s="12"/>
      <c r="T101" s="13">
        <f t="shared" si="15"/>
        <v>0</v>
      </c>
      <c r="U101" s="13">
        <f t="shared" si="16"/>
        <v>0</v>
      </c>
      <c r="V101" s="13">
        <f t="shared" si="17"/>
        <v>0</v>
      </c>
      <c r="W101" s="13">
        <f t="shared" si="18"/>
        <v>0</v>
      </c>
      <c r="X101" s="13">
        <f t="shared" si="19"/>
        <v>0</v>
      </c>
      <c r="Y101" s="13">
        <f t="shared" si="20"/>
        <v>0</v>
      </c>
      <c r="Z101" s="7"/>
      <c r="AA101" s="9" t="str">
        <f t="shared" si="21"/>
        <v/>
      </c>
      <c r="AB101" s="7"/>
      <c r="AC101" s="9" t="str">
        <f t="shared" si="22"/>
        <v/>
      </c>
      <c r="AD101" s="7"/>
      <c r="AE101" s="9" t="str">
        <f t="shared" si="23"/>
        <v/>
      </c>
      <c r="AF10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02" spans="1:32" x14ac:dyDescent="0.45">
      <c r="A102" s="22" t="str">
        <f>IF('Prediction Log'!A102=0, "",'Prediction Log'!A102)</f>
        <v/>
      </c>
      <c r="B102" s="10" t="str">
        <f>IF('Prediction Log'!B102=0, "",'Prediction Log'!B102)</f>
        <v/>
      </c>
      <c r="C102" s="10" t="str">
        <f>IF('Prediction Log'!C102=0, "",'Prediction Log'!C102)</f>
        <v/>
      </c>
      <c r="D102" s="10" t="str">
        <f>IF('Prediction Log'!D102=0, "",'Prediction Log'!D102)</f>
        <v/>
      </c>
      <c r="E102" s="10" t="str">
        <f>IF('Prediction Log'!E102=0, "",'Prediction Log'!E102)</f>
        <v/>
      </c>
      <c r="F102" s="10" t="str">
        <f>IF('Prediction Log'!I102=0, "",'Prediction Log'!I102)</f>
        <v/>
      </c>
      <c r="G102" s="26" t="str">
        <f>IF(ISBLANK(Games!B102), "",'Prediction Log'!$J102)</f>
        <v/>
      </c>
      <c r="H102" s="27" t="str">
        <f>'Prediction Log'!$K102</f>
        <v/>
      </c>
      <c r="I102" s="10" t="str">
        <f>IF(AND(Games!J102="",Games!K102=""),"",IF(ISTEXT(Games!K102), "Side",Games!J102))</f>
        <v/>
      </c>
      <c r="J102" s="10" t="str">
        <f>IF(Table1[[#This Row],[Bet]]="Spread", Games!L102, "")</f>
        <v/>
      </c>
      <c r="K102" s="9" t="str">
        <f>IF(ISTEXT(Games!K102), Games!K102, "")</f>
        <v/>
      </c>
      <c r="L102" s="9" t="str">
        <f>IF(Table1[[#This Row],[Bet]]="Spread", Table1[[#This Row],[Spread]],"")</f>
        <v/>
      </c>
      <c r="M102" s="9"/>
      <c r="N102" s="12"/>
      <c r="O102" s="12"/>
      <c r="P102" s="12"/>
      <c r="Q102" s="12"/>
      <c r="R102" s="12"/>
      <c r="S102" s="12"/>
      <c r="T102" s="13">
        <f t="shared" si="15"/>
        <v>0</v>
      </c>
      <c r="U102" s="13">
        <f t="shared" si="16"/>
        <v>0</v>
      </c>
      <c r="V102" s="13">
        <f t="shared" si="17"/>
        <v>0</v>
      </c>
      <c r="W102" s="13">
        <f t="shared" si="18"/>
        <v>0</v>
      </c>
      <c r="X102" s="13">
        <f t="shared" si="19"/>
        <v>0</v>
      </c>
      <c r="Y102" s="13">
        <f t="shared" si="20"/>
        <v>0</v>
      </c>
      <c r="Z102" s="7"/>
      <c r="AA102" s="9" t="str">
        <f t="shared" si="21"/>
        <v/>
      </c>
      <c r="AB102" s="7"/>
      <c r="AC102" s="9" t="str">
        <f t="shared" si="22"/>
        <v/>
      </c>
      <c r="AD102" s="7"/>
      <c r="AE102" s="9" t="str">
        <f t="shared" si="23"/>
        <v/>
      </c>
      <c r="AF10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03" spans="1:32" x14ac:dyDescent="0.45">
      <c r="A103" s="22" t="str">
        <f>IF('Prediction Log'!A103=0, "",'Prediction Log'!A103)</f>
        <v/>
      </c>
      <c r="B103" s="10" t="str">
        <f>IF('Prediction Log'!B103=0, "",'Prediction Log'!B103)</f>
        <v/>
      </c>
      <c r="C103" s="10" t="str">
        <f>IF('Prediction Log'!C103=0, "",'Prediction Log'!C103)</f>
        <v/>
      </c>
      <c r="D103" s="10" t="str">
        <f>IF('Prediction Log'!D103=0, "",'Prediction Log'!D103)</f>
        <v/>
      </c>
      <c r="E103" s="10" t="str">
        <f>IF('Prediction Log'!E103=0, "",'Prediction Log'!E103)</f>
        <v/>
      </c>
      <c r="F103" s="10" t="str">
        <f>IF('Prediction Log'!I103=0, "",'Prediction Log'!I103)</f>
        <v/>
      </c>
      <c r="G103" s="26" t="str">
        <f>IF(ISBLANK(Games!B103), "",'Prediction Log'!$J103)</f>
        <v/>
      </c>
      <c r="H103" s="27" t="str">
        <f>'Prediction Log'!$K103</f>
        <v/>
      </c>
      <c r="I103" s="10" t="str">
        <f>IF(AND(Games!J103="",Games!K103=""),"",IF(ISTEXT(Games!K103), "Side",Games!J103))</f>
        <v/>
      </c>
      <c r="J103" s="10" t="str">
        <f>IF(Table1[[#This Row],[Bet]]="Spread", Games!L103, "")</f>
        <v/>
      </c>
      <c r="K103" s="9" t="str">
        <f>IF(ISTEXT(Games!K103), Games!K103, "")</f>
        <v/>
      </c>
      <c r="L103" s="9" t="str">
        <f>IF(Table1[[#This Row],[Bet]]="Spread", Table1[[#This Row],[Spread]],"")</f>
        <v/>
      </c>
      <c r="M103" s="9"/>
      <c r="N103" s="12"/>
      <c r="O103" s="12"/>
      <c r="P103" s="12"/>
      <c r="Q103" s="12"/>
      <c r="R103" s="12"/>
      <c r="S103" s="12"/>
      <c r="T103" s="13">
        <f t="shared" si="15"/>
        <v>0</v>
      </c>
      <c r="U103" s="13">
        <f t="shared" si="16"/>
        <v>0</v>
      </c>
      <c r="V103" s="13">
        <f t="shared" si="17"/>
        <v>0</v>
      </c>
      <c r="W103" s="13">
        <f t="shared" si="18"/>
        <v>0</v>
      </c>
      <c r="X103" s="13">
        <f t="shared" si="19"/>
        <v>0</v>
      </c>
      <c r="Y103" s="13">
        <f t="shared" si="20"/>
        <v>0</v>
      </c>
      <c r="Z103" s="7"/>
      <c r="AA103" s="9" t="str">
        <f t="shared" si="21"/>
        <v/>
      </c>
      <c r="AB103" s="7"/>
      <c r="AC103" s="9" t="str">
        <f t="shared" si="22"/>
        <v/>
      </c>
      <c r="AD103" s="7"/>
      <c r="AE103" s="9" t="str">
        <f t="shared" si="23"/>
        <v/>
      </c>
      <c r="AF10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04" spans="1:32" x14ac:dyDescent="0.45">
      <c r="A104" s="22" t="str">
        <f>IF('Prediction Log'!A104=0, "",'Prediction Log'!A104)</f>
        <v/>
      </c>
      <c r="B104" s="10" t="str">
        <f>IF('Prediction Log'!B104=0, "",'Prediction Log'!B104)</f>
        <v/>
      </c>
      <c r="C104" s="10" t="str">
        <f>IF('Prediction Log'!C104=0, "",'Prediction Log'!C104)</f>
        <v/>
      </c>
      <c r="D104" s="10" t="str">
        <f>IF('Prediction Log'!D104=0, "",'Prediction Log'!D104)</f>
        <v/>
      </c>
      <c r="E104" s="10" t="str">
        <f>IF('Prediction Log'!E104=0, "",'Prediction Log'!E104)</f>
        <v/>
      </c>
      <c r="F104" s="10" t="str">
        <f>IF('Prediction Log'!I104=0, "",'Prediction Log'!I104)</f>
        <v/>
      </c>
      <c r="G104" s="26" t="str">
        <f>IF(ISBLANK(Games!B104), "",'Prediction Log'!$J104)</f>
        <v/>
      </c>
      <c r="H104" s="27" t="str">
        <f>'Prediction Log'!$K104</f>
        <v/>
      </c>
      <c r="I104" s="10" t="str">
        <f>IF(AND(Games!J104="",Games!K104=""),"",IF(ISTEXT(Games!K104), "Side",Games!J104))</f>
        <v/>
      </c>
      <c r="J104" s="10" t="str">
        <f>IF(Table1[[#This Row],[Bet]]="Spread", Games!L104, "")</f>
        <v/>
      </c>
      <c r="K104" s="9" t="str">
        <f>IF(ISTEXT(Games!K104), Games!K104, "")</f>
        <v/>
      </c>
      <c r="L104" s="9" t="str">
        <f>IF(Table1[[#This Row],[Bet]]="Spread", Table1[[#This Row],[Spread]],"")</f>
        <v/>
      </c>
      <c r="M104" s="9"/>
      <c r="N104" s="12"/>
      <c r="O104" s="12"/>
      <c r="P104" s="12"/>
      <c r="Q104" s="12"/>
      <c r="R104" s="12"/>
      <c r="S104" s="12"/>
      <c r="T104" s="13">
        <f t="shared" si="15"/>
        <v>0</v>
      </c>
      <c r="U104" s="13">
        <f t="shared" si="16"/>
        <v>0</v>
      </c>
      <c r="V104" s="13">
        <f t="shared" si="17"/>
        <v>0</v>
      </c>
      <c r="W104" s="13">
        <f t="shared" si="18"/>
        <v>0</v>
      </c>
      <c r="X104" s="13">
        <f t="shared" si="19"/>
        <v>0</v>
      </c>
      <c r="Y104" s="13">
        <f t="shared" si="20"/>
        <v>0</v>
      </c>
      <c r="Z104" s="7"/>
      <c r="AA104" s="9" t="str">
        <f t="shared" si="21"/>
        <v/>
      </c>
      <c r="AB104" s="7"/>
      <c r="AC104" s="9" t="str">
        <f t="shared" si="22"/>
        <v/>
      </c>
      <c r="AD104" s="7"/>
      <c r="AE104" s="9" t="str">
        <f t="shared" si="23"/>
        <v/>
      </c>
      <c r="AF10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05" spans="1:32" x14ac:dyDescent="0.45">
      <c r="A105" s="22" t="str">
        <f>IF('Prediction Log'!A105=0, "",'Prediction Log'!A105)</f>
        <v/>
      </c>
      <c r="B105" s="10" t="str">
        <f>IF('Prediction Log'!B105=0, "",'Prediction Log'!B105)</f>
        <v/>
      </c>
      <c r="C105" s="10" t="str">
        <f>IF('Prediction Log'!C105=0, "",'Prediction Log'!C105)</f>
        <v/>
      </c>
      <c r="D105" s="10" t="str">
        <f>IF('Prediction Log'!D105=0, "",'Prediction Log'!D105)</f>
        <v/>
      </c>
      <c r="E105" s="10" t="str">
        <f>IF('Prediction Log'!E105=0, "",'Prediction Log'!E105)</f>
        <v/>
      </c>
      <c r="F105" s="10" t="str">
        <f>IF('Prediction Log'!I105=0, "",'Prediction Log'!I105)</f>
        <v/>
      </c>
      <c r="G105" s="26" t="str">
        <f>IF(ISBLANK(Games!B105), "",'Prediction Log'!$J105)</f>
        <v/>
      </c>
      <c r="H105" s="27" t="str">
        <f>'Prediction Log'!$K105</f>
        <v/>
      </c>
      <c r="I105" s="10" t="str">
        <f>IF(AND(Games!J105="",Games!K105=""),"",IF(ISTEXT(Games!K105), "Side",Games!J105))</f>
        <v/>
      </c>
      <c r="J105" s="10" t="str">
        <f>IF(Table1[[#This Row],[Bet]]="Spread", Games!L105, "")</f>
        <v/>
      </c>
      <c r="K105" s="9" t="str">
        <f>IF(ISTEXT(Games!K105), Games!K105, "")</f>
        <v/>
      </c>
      <c r="L105" s="9" t="str">
        <f>IF(Table1[[#This Row],[Bet]]="Spread", Table1[[#This Row],[Spread]],"")</f>
        <v/>
      </c>
      <c r="M105" s="9"/>
      <c r="N105" s="12"/>
      <c r="O105" s="12"/>
      <c r="P105" s="12"/>
      <c r="Q105" s="12"/>
      <c r="R105" s="12"/>
      <c r="S105" s="12"/>
      <c r="T105" s="13">
        <f t="shared" si="15"/>
        <v>0</v>
      </c>
      <c r="U105" s="13">
        <f t="shared" si="16"/>
        <v>0</v>
      </c>
      <c r="V105" s="13">
        <f t="shared" si="17"/>
        <v>0</v>
      </c>
      <c r="W105" s="13">
        <f t="shared" si="18"/>
        <v>0</v>
      </c>
      <c r="X105" s="13">
        <f t="shared" si="19"/>
        <v>0</v>
      </c>
      <c r="Y105" s="13">
        <f t="shared" si="20"/>
        <v>0</v>
      </c>
      <c r="Z105" s="7"/>
      <c r="AA105" s="9" t="str">
        <f t="shared" si="21"/>
        <v/>
      </c>
      <c r="AB105" s="7"/>
      <c r="AC105" s="9" t="str">
        <f t="shared" si="22"/>
        <v/>
      </c>
      <c r="AD105" s="7"/>
      <c r="AE105" s="9" t="str">
        <f t="shared" si="23"/>
        <v/>
      </c>
      <c r="AF10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06" spans="1:32" x14ac:dyDescent="0.45">
      <c r="A106" s="22" t="str">
        <f>IF('Prediction Log'!A106=0, "",'Prediction Log'!A106)</f>
        <v/>
      </c>
      <c r="B106" s="10" t="str">
        <f>IF('Prediction Log'!B106=0, "",'Prediction Log'!B106)</f>
        <v/>
      </c>
      <c r="C106" s="10" t="str">
        <f>IF('Prediction Log'!C106=0, "",'Prediction Log'!C106)</f>
        <v/>
      </c>
      <c r="D106" s="10" t="str">
        <f>IF('Prediction Log'!D106=0, "",'Prediction Log'!D106)</f>
        <v/>
      </c>
      <c r="E106" s="10" t="str">
        <f>IF('Prediction Log'!E106=0, "",'Prediction Log'!E106)</f>
        <v/>
      </c>
      <c r="F106" s="10" t="str">
        <f>IF('Prediction Log'!I106=0, "",'Prediction Log'!I106)</f>
        <v/>
      </c>
      <c r="G106" s="26" t="str">
        <f>IF(ISBLANK(Games!B106), "",'Prediction Log'!$J106)</f>
        <v/>
      </c>
      <c r="H106" s="27" t="str">
        <f>'Prediction Log'!$K106</f>
        <v/>
      </c>
      <c r="I106" s="10" t="str">
        <f>IF(AND(Games!J106="",Games!K106=""),"",IF(ISTEXT(Games!K106), "Side",Games!J106))</f>
        <v/>
      </c>
      <c r="J106" s="10" t="str">
        <f>IF(Table1[[#This Row],[Bet]]="Spread", Games!L106, "")</f>
        <v/>
      </c>
      <c r="K106" s="9" t="str">
        <f>IF(ISTEXT(Games!K106), Games!K106, "")</f>
        <v/>
      </c>
      <c r="L106" s="9" t="str">
        <f>IF(Table1[[#This Row],[Bet]]="Spread", Table1[[#This Row],[Spread]],"")</f>
        <v/>
      </c>
      <c r="M106" s="9"/>
      <c r="N106" s="12"/>
      <c r="O106" s="12"/>
      <c r="P106" s="12"/>
      <c r="Q106" s="12"/>
      <c r="R106" s="12"/>
      <c r="S106" s="12"/>
      <c r="T106" s="13">
        <f t="shared" si="15"/>
        <v>0</v>
      </c>
      <c r="U106" s="13">
        <f t="shared" si="16"/>
        <v>0</v>
      </c>
      <c r="V106" s="13">
        <f t="shared" si="17"/>
        <v>0</v>
      </c>
      <c r="W106" s="13">
        <f t="shared" si="18"/>
        <v>0</v>
      </c>
      <c r="X106" s="13">
        <f t="shared" si="19"/>
        <v>0</v>
      </c>
      <c r="Y106" s="13">
        <f t="shared" si="20"/>
        <v>0</v>
      </c>
      <c r="Z106" s="7"/>
      <c r="AA106" s="9" t="str">
        <f t="shared" si="21"/>
        <v/>
      </c>
      <c r="AB106" s="7"/>
      <c r="AC106" s="9" t="str">
        <f t="shared" si="22"/>
        <v/>
      </c>
      <c r="AD106" s="7"/>
      <c r="AE106" s="9" t="str">
        <f t="shared" si="23"/>
        <v/>
      </c>
      <c r="AF10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07" spans="1:32" x14ac:dyDescent="0.45">
      <c r="A107" s="22" t="str">
        <f>IF('Prediction Log'!A107=0, "",'Prediction Log'!A107)</f>
        <v/>
      </c>
      <c r="B107" s="10" t="str">
        <f>IF('Prediction Log'!B107=0, "",'Prediction Log'!B107)</f>
        <v/>
      </c>
      <c r="C107" s="10" t="str">
        <f>IF('Prediction Log'!C107=0, "",'Prediction Log'!C107)</f>
        <v/>
      </c>
      <c r="D107" s="10" t="str">
        <f>IF('Prediction Log'!D107=0, "",'Prediction Log'!D107)</f>
        <v/>
      </c>
      <c r="E107" s="10" t="str">
        <f>IF('Prediction Log'!E107=0, "",'Prediction Log'!E107)</f>
        <v/>
      </c>
      <c r="F107" s="10" t="str">
        <f>IF('Prediction Log'!I107=0, "",'Prediction Log'!I107)</f>
        <v/>
      </c>
      <c r="G107" s="26" t="str">
        <f>IF(ISBLANK(Games!B107), "",'Prediction Log'!$J107)</f>
        <v/>
      </c>
      <c r="H107" s="27" t="str">
        <f>'Prediction Log'!$K107</f>
        <v/>
      </c>
      <c r="I107" s="10" t="str">
        <f>IF(AND(Games!J107="",Games!K107=""),"",IF(ISTEXT(Games!K107), "Side",Games!J107))</f>
        <v/>
      </c>
      <c r="J107" s="10" t="str">
        <f>IF(Table1[[#This Row],[Bet]]="Spread", Games!L107, "")</f>
        <v/>
      </c>
      <c r="K107" s="9" t="str">
        <f>IF(ISTEXT(Games!K107), Games!K107, "")</f>
        <v/>
      </c>
      <c r="L107" s="9" t="str">
        <f>IF(Table1[[#This Row],[Bet]]="Spread", Table1[[#This Row],[Spread]],"")</f>
        <v/>
      </c>
      <c r="M107" s="9"/>
      <c r="N107" s="12"/>
      <c r="O107" s="12"/>
      <c r="P107" s="12"/>
      <c r="Q107" s="12"/>
      <c r="R107" s="12"/>
      <c r="S107" s="12"/>
      <c r="T107" s="13">
        <f t="shared" si="15"/>
        <v>0</v>
      </c>
      <c r="U107" s="13">
        <f t="shared" si="16"/>
        <v>0</v>
      </c>
      <c r="V107" s="13">
        <f t="shared" si="17"/>
        <v>0</v>
      </c>
      <c r="W107" s="13">
        <f t="shared" si="18"/>
        <v>0</v>
      </c>
      <c r="X107" s="13">
        <f t="shared" si="19"/>
        <v>0</v>
      </c>
      <c r="Y107" s="13">
        <f t="shared" si="20"/>
        <v>0</v>
      </c>
      <c r="Z107" s="7"/>
      <c r="AA107" s="9" t="str">
        <f t="shared" si="21"/>
        <v/>
      </c>
      <c r="AB107" s="7"/>
      <c r="AC107" s="9" t="str">
        <f t="shared" si="22"/>
        <v/>
      </c>
      <c r="AD107" s="7"/>
      <c r="AE107" s="9" t="str">
        <f t="shared" si="23"/>
        <v/>
      </c>
      <c r="AF10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08" spans="1:32" x14ac:dyDescent="0.45">
      <c r="A108" s="22" t="str">
        <f>IF('Prediction Log'!A108=0, "",'Prediction Log'!A108)</f>
        <v/>
      </c>
      <c r="B108" s="10" t="str">
        <f>IF('Prediction Log'!B108=0, "",'Prediction Log'!B108)</f>
        <v/>
      </c>
      <c r="C108" s="10" t="str">
        <f>IF('Prediction Log'!C108=0, "",'Prediction Log'!C108)</f>
        <v/>
      </c>
      <c r="D108" s="10" t="str">
        <f>IF('Prediction Log'!D108=0, "",'Prediction Log'!D108)</f>
        <v/>
      </c>
      <c r="E108" s="10" t="str">
        <f>IF('Prediction Log'!E108=0, "",'Prediction Log'!E108)</f>
        <v/>
      </c>
      <c r="F108" s="10" t="str">
        <f>IF('Prediction Log'!I108=0, "",'Prediction Log'!I108)</f>
        <v/>
      </c>
      <c r="G108" s="26" t="str">
        <f>IF(ISBLANK(Games!B108), "",'Prediction Log'!$J108)</f>
        <v/>
      </c>
      <c r="H108" s="27" t="str">
        <f>'Prediction Log'!$K108</f>
        <v/>
      </c>
      <c r="I108" s="10" t="str">
        <f>IF(AND(Games!J108="",Games!K108=""),"",IF(ISTEXT(Games!K108), "Side",Games!J108))</f>
        <v/>
      </c>
      <c r="J108" s="10" t="str">
        <f>IF(Table1[[#This Row],[Bet]]="Spread", Games!L108, "")</f>
        <v/>
      </c>
      <c r="K108" s="9" t="str">
        <f>IF(ISTEXT(Games!K108), Games!K108, "")</f>
        <v/>
      </c>
      <c r="L108" s="9" t="str">
        <f>IF(Table1[[#This Row],[Bet]]="Spread", Table1[[#This Row],[Spread]],"")</f>
        <v/>
      </c>
      <c r="M108" s="9"/>
      <c r="N108" s="12"/>
      <c r="O108" s="12"/>
      <c r="P108" s="12"/>
      <c r="Q108" s="12"/>
      <c r="R108" s="12"/>
      <c r="S108" s="12"/>
      <c r="T108" s="13">
        <f t="shared" si="15"/>
        <v>0</v>
      </c>
      <c r="U108" s="13">
        <f t="shared" si="16"/>
        <v>0</v>
      </c>
      <c r="V108" s="13">
        <f t="shared" si="17"/>
        <v>0</v>
      </c>
      <c r="W108" s="13">
        <f t="shared" si="18"/>
        <v>0</v>
      </c>
      <c r="X108" s="13">
        <f t="shared" si="19"/>
        <v>0</v>
      </c>
      <c r="Y108" s="13">
        <f t="shared" si="20"/>
        <v>0</v>
      </c>
      <c r="Z108" s="7"/>
      <c r="AA108" s="9" t="str">
        <f t="shared" si="21"/>
        <v/>
      </c>
      <c r="AB108" s="7"/>
      <c r="AC108" s="9" t="str">
        <f t="shared" si="22"/>
        <v/>
      </c>
      <c r="AD108" s="7"/>
      <c r="AE108" s="9" t="str">
        <f t="shared" si="23"/>
        <v/>
      </c>
      <c r="AF10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09" spans="1:32" x14ac:dyDescent="0.45">
      <c r="A109" s="22" t="str">
        <f>IF('Prediction Log'!A109=0, "",'Prediction Log'!A109)</f>
        <v/>
      </c>
      <c r="B109" s="10" t="str">
        <f>IF('Prediction Log'!B109=0, "",'Prediction Log'!B109)</f>
        <v/>
      </c>
      <c r="C109" s="10" t="str">
        <f>IF('Prediction Log'!C109=0, "",'Prediction Log'!C109)</f>
        <v/>
      </c>
      <c r="D109" s="10" t="str">
        <f>IF('Prediction Log'!D109=0, "",'Prediction Log'!D109)</f>
        <v/>
      </c>
      <c r="E109" s="10" t="str">
        <f>IF('Prediction Log'!E109=0, "",'Prediction Log'!E109)</f>
        <v/>
      </c>
      <c r="F109" s="10" t="str">
        <f>IF('Prediction Log'!I109=0, "",'Prediction Log'!I109)</f>
        <v/>
      </c>
      <c r="G109" s="26" t="str">
        <f>IF(ISBLANK(Games!B109), "",'Prediction Log'!$J109)</f>
        <v/>
      </c>
      <c r="H109" s="27" t="str">
        <f>'Prediction Log'!$K109</f>
        <v/>
      </c>
      <c r="I109" s="10" t="str">
        <f>IF(AND(Games!J109="",Games!K109=""),"",IF(ISTEXT(Games!K109), "Side",Games!J109))</f>
        <v/>
      </c>
      <c r="J109" s="10" t="str">
        <f>IF(Table1[[#This Row],[Bet]]="Spread", Games!L109, "")</f>
        <v/>
      </c>
      <c r="K109" s="9" t="str">
        <f>IF(ISTEXT(Games!K109), Games!K109, "")</f>
        <v/>
      </c>
      <c r="L109" s="9" t="str">
        <f>IF(Table1[[#This Row],[Bet]]="Spread", Table1[[#This Row],[Spread]],"")</f>
        <v/>
      </c>
      <c r="M109" s="9"/>
      <c r="N109" s="12"/>
      <c r="O109" s="12"/>
      <c r="P109" s="12"/>
      <c r="Q109" s="12"/>
      <c r="R109" s="12"/>
      <c r="S109" s="12"/>
      <c r="T109" s="13">
        <f t="shared" si="15"/>
        <v>0</v>
      </c>
      <c r="U109" s="13">
        <f t="shared" si="16"/>
        <v>0</v>
      </c>
      <c r="V109" s="13">
        <f t="shared" si="17"/>
        <v>0</v>
      </c>
      <c r="W109" s="13">
        <f t="shared" si="18"/>
        <v>0</v>
      </c>
      <c r="X109" s="13">
        <f t="shared" si="19"/>
        <v>0</v>
      </c>
      <c r="Y109" s="13">
        <f t="shared" si="20"/>
        <v>0</v>
      </c>
      <c r="Z109" s="7"/>
      <c r="AA109" s="9" t="str">
        <f t="shared" si="21"/>
        <v/>
      </c>
      <c r="AB109" s="7"/>
      <c r="AC109" s="9" t="str">
        <f t="shared" si="22"/>
        <v/>
      </c>
      <c r="AD109" s="7"/>
      <c r="AE109" s="9" t="str">
        <f t="shared" si="23"/>
        <v/>
      </c>
      <c r="AF10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10" spans="1:32" x14ac:dyDescent="0.45">
      <c r="A110" s="22" t="str">
        <f>IF('Prediction Log'!A110=0, "",'Prediction Log'!A110)</f>
        <v/>
      </c>
      <c r="B110" s="10" t="str">
        <f>IF('Prediction Log'!B110=0, "",'Prediction Log'!B110)</f>
        <v/>
      </c>
      <c r="C110" s="10" t="str">
        <f>IF('Prediction Log'!C110=0, "",'Prediction Log'!C110)</f>
        <v/>
      </c>
      <c r="D110" s="10" t="str">
        <f>IF('Prediction Log'!D110=0, "",'Prediction Log'!D110)</f>
        <v/>
      </c>
      <c r="E110" s="10" t="str">
        <f>IF('Prediction Log'!E110=0, "",'Prediction Log'!E110)</f>
        <v/>
      </c>
      <c r="F110" s="10" t="str">
        <f>IF('Prediction Log'!I110=0, "",'Prediction Log'!I110)</f>
        <v/>
      </c>
      <c r="G110" s="26" t="str">
        <f>IF(ISBLANK(Games!B110), "",'Prediction Log'!$J110)</f>
        <v/>
      </c>
      <c r="H110" s="27" t="str">
        <f>'Prediction Log'!$K110</f>
        <v/>
      </c>
      <c r="I110" s="10" t="str">
        <f>IF(AND(Games!J110="",Games!K110=""),"",IF(ISTEXT(Games!K110), "Side",Games!J110))</f>
        <v/>
      </c>
      <c r="J110" s="10" t="str">
        <f>IF(Table1[[#This Row],[Bet]]="Spread", Games!L110, "")</f>
        <v/>
      </c>
      <c r="K110" s="9" t="str">
        <f>IF(ISTEXT(Games!K110), Games!K110, "")</f>
        <v/>
      </c>
      <c r="L110" s="9" t="str">
        <f>IF(Table1[[#This Row],[Bet]]="Spread", Table1[[#This Row],[Spread]],"")</f>
        <v/>
      </c>
      <c r="M110" s="9"/>
      <c r="N110" s="12"/>
      <c r="O110" s="12"/>
      <c r="P110" s="12"/>
      <c r="Q110" s="12"/>
      <c r="R110" s="12"/>
      <c r="S110" s="12"/>
      <c r="T110" s="13">
        <f t="shared" si="15"/>
        <v>0</v>
      </c>
      <c r="U110" s="13">
        <f t="shared" si="16"/>
        <v>0</v>
      </c>
      <c r="V110" s="13">
        <f t="shared" si="17"/>
        <v>0</v>
      </c>
      <c r="W110" s="13">
        <f t="shared" si="18"/>
        <v>0</v>
      </c>
      <c r="X110" s="13">
        <f t="shared" si="19"/>
        <v>0</v>
      </c>
      <c r="Y110" s="13">
        <f t="shared" si="20"/>
        <v>0</v>
      </c>
      <c r="Z110" s="7"/>
      <c r="AA110" s="9" t="str">
        <f t="shared" si="21"/>
        <v/>
      </c>
      <c r="AB110" s="7"/>
      <c r="AC110" s="9" t="str">
        <f t="shared" si="22"/>
        <v/>
      </c>
      <c r="AD110" s="7"/>
      <c r="AE110" s="9" t="str">
        <f t="shared" si="23"/>
        <v/>
      </c>
      <c r="AF11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11" spans="1:32" x14ac:dyDescent="0.45">
      <c r="A111" s="22" t="str">
        <f>IF('Prediction Log'!A111=0, "",'Prediction Log'!A111)</f>
        <v/>
      </c>
      <c r="B111" s="10" t="str">
        <f>IF('Prediction Log'!B111=0, "",'Prediction Log'!B111)</f>
        <v/>
      </c>
      <c r="C111" s="10" t="str">
        <f>IF('Prediction Log'!C111=0, "",'Prediction Log'!C111)</f>
        <v/>
      </c>
      <c r="D111" s="10" t="str">
        <f>IF('Prediction Log'!D111=0, "",'Prediction Log'!D111)</f>
        <v/>
      </c>
      <c r="E111" s="10" t="str">
        <f>IF('Prediction Log'!E111=0, "",'Prediction Log'!E111)</f>
        <v/>
      </c>
      <c r="F111" s="10" t="str">
        <f>IF('Prediction Log'!I111=0, "",'Prediction Log'!I111)</f>
        <v/>
      </c>
      <c r="G111" s="26" t="str">
        <f>IF(ISBLANK(Games!B111), "",'Prediction Log'!$J111)</f>
        <v/>
      </c>
      <c r="H111" s="27" t="str">
        <f>'Prediction Log'!$K111</f>
        <v/>
      </c>
      <c r="I111" s="10" t="str">
        <f>IF(AND(Games!J111="",Games!K111=""),"",IF(ISTEXT(Games!K111), "Side",Games!J111))</f>
        <v/>
      </c>
      <c r="J111" s="10" t="str">
        <f>IF(Table1[[#This Row],[Bet]]="Spread", Games!L111, "")</f>
        <v/>
      </c>
      <c r="K111" s="9" t="str">
        <f>IF(ISTEXT(Games!K111), Games!K111, "")</f>
        <v/>
      </c>
      <c r="L111" s="9" t="str">
        <f>IF(Table1[[#This Row],[Bet]]="Spread", Table1[[#This Row],[Spread]],"")</f>
        <v/>
      </c>
      <c r="M111" s="9"/>
      <c r="N111" s="12"/>
      <c r="O111" s="12"/>
      <c r="P111" s="12"/>
      <c r="Q111" s="12"/>
      <c r="R111" s="12"/>
      <c r="S111" s="12"/>
      <c r="T111" s="13">
        <f t="shared" si="15"/>
        <v>0</v>
      </c>
      <c r="U111" s="13">
        <f t="shared" si="16"/>
        <v>0</v>
      </c>
      <c r="V111" s="13">
        <f t="shared" si="17"/>
        <v>0</v>
      </c>
      <c r="W111" s="13">
        <f t="shared" si="18"/>
        <v>0</v>
      </c>
      <c r="X111" s="13">
        <f t="shared" si="19"/>
        <v>0</v>
      </c>
      <c r="Y111" s="13">
        <f t="shared" si="20"/>
        <v>0</v>
      </c>
      <c r="Z111" s="7"/>
      <c r="AA111" s="9" t="str">
        <f t="shared" si="21"/>
        <v/>
      </c>
      <c r="AB111" s="7"/>
      <c r="AC111" s="9" t="str">
        <f t="shared" si="22"/>
        <v/>
      </c>
      <c r="AD111" s="7"/>
      <c r="AE111" s="9" t="str">
        <f t="shared" si="23"/>
        <v/>
      </c>
      <c r="AF11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12" spans="1:32" x14ac:dyDescent="0.45">
      <c r="A112" s="22" t="str">
        <f>IF('Prediction Log'!A112=0, "",'Prediction Log'!A112)</f>
        <v/>
      </c>
      <c r="B112" s="10" t="str">
        <f>IF('Prediction Log'!B112=0, "",'Prediction Log'!B112)</f>
        <v/>
      </c>
      <c r="C112" s="10" t="str">
        <f>IF('Prediction Log'!C112=0, "",'Prediction Log'!C112)</f>
        <v/>
      </c>
      <c r="D112" s="10" t="str">
        <f>IF('Prediction Log'!D112=0, "",'Prediction Log'!D112)</f>
        <v/>
      </c>
      <c r="E112" s="10" t="str">
        <f>IF('Prediction Log'!E112=0, "",'Prediction Log'!E112)</f>
        <v/>
      </c>
      <c r="F112" s="10" t="str">
        <f>IF('Prediction Log'!I112=0, "",'Prediction Log'!I112)</f>
        <v/>
      </c>
      <c r="G112" s="26" t="str">
        <f>IF(ISBLANK(Games!B112), "",'Prediction Log'!$J112)</f>
        <v/>
      </c>
      <c r="H112" s="27" t="str">
        <f>'Prediction Log'!$K112</f>
        <v/>
      </c>
      <c r="I112" s="10" t="str">
        <f>IF(AND(Games!J112="",Games!K112=""),"",IF(ISTEXT(Games!K112), "Side",Games!J112))</f>
        <v/>
      </c>
      <c r="J112" s="10" t="str">
        <f>IF(Table1[[#This Row],[Bet]]="Spread", Games!L112, "")</f>
        <v/>
      </c>
      <c r="K112" s="9" t="str">
        <f>IF(ISTEXT(Games!K112), Games!K112, "")</f>
        <v/>
      </c>
      <c r="L112" s="9" t="str">
        <f>IF(Table1[[#This Row],[Bet]]="Spread", Table1[[#This Row],[Spread]],"")</f>
        <v/>
      </c>
      <c r="M112" s="9"/>
      <c r="N112" s="12"/>
      <c r="O112" s="12"/>
      <c r="P112" s="12"/>
      <c r="Q112" s="12"/>
      <c r="R112" s="12"/>
      <c r="S112" s="12"/>
      <c r="T112" s="13">
        <f t="shared" si="15"/>
        <v>0</v>
      </c>
      <c r="U112" s="13">
        <f t="shared" si="16"/>
        <v>0</v>
      </c>
      <c r="V112" s="13">
        <f t="shared" si="17"/>
        <v>0</v>
      </c>
      <c r="W112" s="13">
        <f t="shared" si="18"/>
        <v>0</v>
      </c>
      <c r="X112" s="13">
        <f t="shared" si="19"/>
        <v>0</v>
      </c>
      <c r="Y112" s="13">
        <f t="shared" si="20"/>
        <v>0</v>
      </c>
      <c r="Z112" s="7"/>
      <c r="AA112" s="9" t="str">
        <f t="shared" si="21"/>
        <v/>
      </c>
      <c r="AB112" s="7"/>
      <c r="AC112" s="9" t="str">
        <f t="shared" si="22"/>
        <v/>
      </c>
      <c r="AD112" s="7"/>
      <c r="AE112" s="9" t="str">
        <f t="shared" si="23"/>
        <v/>
      </c>
      <c r="AF11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13" spans="1:32" x14ac:dyDescent="0.45">
      <c r="A113" s="22" t="str">
        <f>IF('Prediction Log'!A113=0, "",'Prediction Log'!A113)</f>
        <v/>
      </c>
      <c r="B113" s="10" t="str">
        <f>IF('Prediction Log'!B113=0, "",'Prediction Log'!B113)</f>
        <v/>
      </c>
      <c r="C113" s="10" t="str">
        <f>IF('Prediction Log'!C113=0, "",'Prediction Log'!C113)</f>
        <v/>
      </c>
      <c r="D113" s="10" t="str">
        <f>IF('Prediction Log'!D113=0, "",'Prediction Log'!D113)</f>
        <v/>
      </c>
      <c r="E113" s="10" t="str">
        <f>IF('Prediction Log'!E113=0, "",'Prediction Log'!E113)</f>
        <v/>
      </c>
      <c r="F113" s="10" t="str">
        <f>IF('Prediction Log'!I113=0, "",'Prediction Log'!I113)</f>
        <v/>
      </c>
      <c r="G113" s="26" t="str">
        <f>IF(ISBLANK(Games!B113), "",'Prediction Log'!$J113)</f>
        <v/>
      </c>
      <c r="H113" s="27" t="str">
        <f>'Prediction Log'!$K113</f>
        <v/>
      </c>
      <c r="I113" s="10" t="str">
        <f>IF(AND(Games!J113="",Games!K113=""),"",IF(ISTEXT(Games!K113), "Side",Games!J113))</f>
        <v/>
      </c>
      <c r="J113" s="10" t="str">
        <f>IF(Table1[[#This Row],[Bet]]="Spread", Games!L113, "")</f>
        <v/>
      </c>
      <c r="K113" s="9" t="str">
        <f>IF(ISTEXT(Games!K113), Games!K113, "")</f>
        <v/>
      </c>
      <c r="L113" s="9" t="str">
        <f>IF(Table1[[#This Row],[Bet]]="Spread", Table1[[#This Row],[Spread]],"")</f>
        <v/>
      </c>
      <c r="M113" s="9"/>
      <c r="N113" s="12"/>
      <c r="O113" s="12"/>
      <c r="P113" s="12"/>
      <c r="Q113" s="12"/>
      <c r="R113" s="12"/>
      <c r="S113" s="12"/>
      <c r="T113" s="13">
        <f t="shared" si="15"/>
        <v>0</v>
      </c>
      <c r="U113" s="13">
        <f t="shared" si="16"/>
        <v>0</v>
      </c>
      <c r="V113" s="13">
        <f t="shared" si="17"/>
        <v>0</v>
      </c>
      <c r="W113" s="13">
        <f t="shared" si="18"/>
        <v>0</v>
      </c>
      <c r="X113" s="13">
        <f t="shared" si="19"/>
        <v>0</v>
      </c>
      <c r="Y113" s="13">
        <f t="shared" si="20"/>
        <v>0</v>
      </c>
      <c r="Z113" s="7"/>
      <c r="AA113" s="9" t="str">
        <f t="shared" si="21"/>
        <v/>
      </c>
      <c r="AB113" s="7"/>
      <c r="AC113" s="9" t="str">
        <f t="shared" si="22"/>
        <v/>
      </c>
      <c r="AD113" s="7"/>
      <c r="AE113" s="9" t="str">
        <f t="shared" si="23"/>
        <v/>
      </c>
      <c r="AF11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14" spans="1:32" x14ac:dyDescent="0.45">
      <c r="A114" s="22" t="str">
        <f>IF('Prediction Log'!A114=0, "",'Prediction Log'!A114)</f>
        <v/>
      </c>
      <c r="B114" s="10" t="str">
        <f>IF('Prediction Log'!B114=0, "",'Prediction Log'!B114)</f>
        <v/>
      </c>
      <c r="C114" s="10" t="str">
        <f>IF('Prediction Log'!C114=0, "",'Prediction Log'!C114)</f>
        <v/>
      </c>
      <c r="D114" s="10" t="str">
        <f>IF('Prediction Log'!D114=0, "",'Prediction Log'!D114)</f>
        <v/>
      </c>
      <c r="E114" s="10" t="str">
        <f>IF('Prediction Log'!E114=0, "",'Prediction Log'!E114)</f>
        <v/>
      </c>
      <c r="F114" s="10" t="str">
        <f>IF('Prediction Log'!I114=0, "",'Prediction Log'!I114)</f>
        <v/>
      </c>
      <c r="G114" s="26" t="str">
        <f>IF(ISBLANK(Games!B114), "",'Prediction Log'!$J114)</f>
        <v/>
      </c>
      <c r="H114" s="27" t="str">
        <f>'Prediction Log'!$K114</f>
        <v/>
      </c>
      <c r="I114" s="10" t="str">
        <f>IF(AND(Games!J114="",Games!K114=""),"",IF(ISTEXT(Games!K114), "Side",Games!J114))</f>
        <v/>
      </c>
      <c r="J114" s="10" t="str">
        <f>IF(Table1[[#This Row],[Bet]]="Spread", Games!L114, "")</f>
        <v/>
      </c>
      <c r="K114" s="9" t="str">
        <f>IF(ISTEXT(Games!K114), Games!K114, "")</f>
        <v/>
      </c>
      <c r="L114" s="9" t="str">
        <f>IF(Table1[[#This Row],[Bet]]="Spread", Table1[[#This Row],[Spread]],"")</f>
        <v/>
      </c>
      <c r="M114" s="9"/>
      <c r="N114" s="12"/>
      <c r="O114" s="12"/>
      <c r="P114" s="12"/>
      <c r="Q114" s="12"/>
      <c r="R114" s="12"/>
      <c r="S114" s="12"/>
      <c r="T114" s="13">
        <f t="shared" si="15"/>
        <v>0</v>
      </c>
      <c r="U114" s="13">
        <f t="shared" si="16"/>
        <v>0</v>
      </c>
      <c r="V114" s="13">
        <f t="shared" si="17"/>
        <v>0</v>
      </c>
      <c r="W114" s="13">
        <f t="shared" si="18"/>
        <v>0</v>
      </c>
      <c r="X114" s="13">
        <f t="shared" si="19"/>
        <v>0</v>
      </c>
      <c r="Y114" s="13">
        <f t="shared" si="20"/>
        <v>0</v>
      </c>
      <c r="Z114" s="7"/>
      <c r="AA114" s="9" t="str">
        <f t="shared" si="21"/>
        <v/>
      </c>
      <c r="AB114" s="7"/>
      <c r="AC114" s="9" t="str">
        <f t="shared" si="22"/>
        <v/>
      </c>
      <c r="AD114" s="7"/>
      <c r="AE114" s="9" t="str">
        <f t="shared" si="23"/>
        <v/>
      </c>
      <c r="AF11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15" spans="1:32" x14ac:dyDescent="0.45">
      <c r="A115" s="22" t="str">
        <f>IF('Prediction Log'!A115=0, "",'Prediction Log'!A115)</f>
        <v/>
      </c>
      <c r="B115" s="10" t="str">
        <f>IF('Prediction Log'!B115=0, "",'Prediction Log'!B115)</f>
        <v/>
      </c>
      <c r="C115" s="10" t="str">
        <f>IF('Prediction Log'!C115=0, "",'Prediction Log'!C115)</f>
        <v/>
      </c>
      <c r="D115" s="10" t="str">
        <f>IF('Prediction Log'!D115=0, "",'Prediction Log'!D115)</f>
        <v/>
      </c>
      <c r="E115" s="10" t="str">
        <f>IF('Prediction Log'!E115=0, "",'Prediction Log'!E115)</f>
        <v/>
      </c>
      <c r="F115" s="10" t="str">
        <f>IF('Prediction Log'!I115=0, "",'Prediction Log'!I115)</f>
        <v/>
      </c>
      <c r="G115" s="26" t="str">
        <f>IF(ISBLANK(Games!B115), "",'Prediction Log'!$J115)</f>
        <v/>
      </c>
      <c r="H115" s="27" t="str">
        <f>'Prediction Log'!$K115</f>
        <v/>
      </c>
      <c r="I115" s="10" t="str">
        <f>IF(AND(Games!J115="",Games!K115=""),"",IF(ISTEXT(Games!K115), "Side",Games!J115))</f>
        <v/>
      </c>
      <c r="J115" s="10" t="str">
        <f>IF(Table1[[#This Row],[Bet]]="Spread", Games!L115, "")</f>
        <v/>
      </c>
      <c r="K115" s="9" t="str">
        <f>IF(ISTEXT(Games!K115), Games!K115, "")</f>
        <v/>
      </c>
      <c r="L115" s="9" t="str">
        <f>IF(Table1[[#This Row],[Bet]]="Spread", Table1[[#This Row],[Spread]],"")</f>
        <v/>
      </c>
      <c r="M115" s="9"/>
      <c r="N115" s="12"/>
      <c r="O115" s="12"/>
      <c r="P115" s="12"/>
      <c r="Q115" s="12"/>
      <c r="R115" s="12"/>
      <c r="S115" s="12"/>
      <c r="T115" s="13">
        <f t="shared" si="15"/>
        <v>0</v>
      </c>
      <c r="U115" s="13">
        <f t="shared" si="16"/>
        <v>0</v>
      </c>
      <c r="V115" s="13">
        <f t="shared" si="17"/>
        <v>0</v>
      </c>
      <c r="W115" s="13">
        <f t="shared" si="18"/>
        <v>0</v>
      </c>
      <c r="X115" s="13">
        <f t="shared" si="19"/>
        <v>0</v>
      </c>
      <c r="Y115" s="13">
        <f t="shared" si="20"/>
        <v>0</v>
      </c>
      <c r="Z115" s="7"/>
      <c r="AA115" s="9" t="str">
        <f t="shared" si="21"/>
        <v/>
      </c>
      <c r="AB115" s="7"/>
      <c r="AC115" s="9" t="str">
        <f t="shared" si="22"/>
        <v/>
      </c>
      <c r="AD115" s="7"/>
      <c r="AE115" s="9" t="str">
        <f t="shared" si="23"/>
        <v/>
      </c>
      <c r="AF11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16" spans="1:32" x14ac:dyDescent="0.45">
      <c r="A116" s="22" t="str">
        <f>IF('Prediction Log'!A116=0, "",'Prediction Log'!A116)</f>
        <v/>
      </c>
      <c r="B116" s="10" t="str">
        <f>IF('Prediction Log'!B116=0, "",'Prediction Log'!B116)</f>
        <v/>
      </c>
      <c r="C116" s="10" t="str">
        <f>IF('Prediction Log'!C116=0, "",'Prediction Log'!C116)</f>
        <v/>
      </c>
      <c r="D116" s="10" t="str">
        <f>IF('Prediction Log'!D116=0, "",'Prediction Log'!D116)</f>
        <v/>
      </c>
      <c r="E116" s="10" t="str">
        <f>IF('Prediction Log'!E116=0, "",'Prediction Log'!E116)</f>
        <v/>
      </c>
      <c r="F116" s="10" t="str">
        <f>IF('Prediction Log'!I116=0, "",'Prediction Log'!I116)</f>
        <v/>
      </c>
      <c r="G116" s="26" t="str">
        <f>IF(ISBLANK(Games!B116), "",'Prediction Log'!$J116)</f>
        <v/>
      </c>
      <c r="H116" s="27" t="str">
        <f>'Prediction Log'!$K116</f>
        <v/>
      </c>
      <c r="I116" s="10" t="str">
        <f>IF(AND(Games!J116="",Games!K116=""),"",IF(ISTEXT(Games!K116), "Side",Games!J116))</f>
        <v/>
      </c>
      <c r="J116" s="10" t="str">
        <f>IF(Table1[[#This Row],[Bet]]="Spread", Games!L116, "")</f>
        <v/>
      </c>
      <c r="K116" s="9" t="str">
        <f>IF(ISTEXT(Games!K116), Games!K116, "")</f>
        <v/>
      </c>
      <c r="L116" s="9" t="str">
        <f>IF(Table1[[#This Row],[Bet]]="Spread", Table1[[#This Row],[Spread]],"")</f>
        <v/>
      </c>
      <c r="M116" s="9"/>
      <c r="N116" s="12"/>
      <c r="O116" s="12"/>
      <c r="P116" s="12"/>
      <c r="Q116" s="12"/>
      <c r="R116" s="12"/>
      <c r="S116" s="12"/>
      <c r="T116" s="13">
        <f t="shared" si="15"/>
        <v>0</v>
      </c>
      <c r="U116" s="13">
        <f t="shared" si="16"/>
        <v>0</v>
      </c>
      <c r="V116" s="13">
        <f t="shared" si="17"/>
        <v>0</v>
      </c>
      <c r="W116" s="13">
        <f t="shared" si="18"/>
        <v>0</v>
      </c>
      <c r="X116" s="13">
        <f t="shared" si="19"/>
        <v>0</v>
      </c>
      <c r="Y116" s="13">
        <f t="shared" si="20"/>
        <v>0</v>
      </c>
      <c r="Z116" s="7"/>
      <c r="AA116" s="9" t="str">
        <f t="shared" si="21"/>
        <v/>
      </c>
      <c r="AB116" s="7"/>
      <c r="AC116" s="9" t="str">
        <f t="shared" si="22"/>
        <v/>
      </c>
      <c r="AD116" s="7"/>
      <c r="AE116" s="9" t="str">
        <f t="shared" si="23"/>
        <v/>
      </c>
      <c r="AF11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17" spans="1:32" x14ac:dyDescent="0.45">
      <c r="A117" s="22" t="str">
        <f>IF('Prediction Log'!A117=0, "",'Prediction Log'!A117)</f>
        <v/>
      </c>
      <c r="B117" s="10" t="str">
        <f>IF('Prediction Log'!B117=0, "",'Prediction Log'!B117)</f>
        <v/>
      </c>
      <c r="C117" s="10" t="str">
        <f>IF('Prediction Log'!C117=0, "",'Prediction Log'!C117)</f>
        <v/>
      </c>
      <c r="D117" s="10" t="str">
        <f>IF('Prediction Log'!D117=0, "",'Prediction Log'!D117)</f>
        <v/>
      </c>
      <c r="E117" s="10" t="str">
        <f>IF('Prediction Log'!E117=0, "",'Prediction Log'!E117)</f>
        <v/>
      </c>
      <c r="F117" s="10" t="str">
        <f>IF('Prediction Log'!I117=0, "",'Prediction Log'!I117)</f>
        <v/>
      </c>
      <c r="G117" s="26" t="str">
        <f>IF(ISBLANK(Games!B117), "",'Prediction Log'!$J117)</f>
        <v/>
      </c>
      <c r="H117" s="27" t="str">
        <f>'Prediction Log'!$K117</f>
        <v/>
      </c>
      <c r="I117" s="10" t="str">
        <f>IF(AND(Games!J117="",Games!K117=""),"",IF(ISTEXT(Games!K117), "Side",Games!J117))</f>
        <v/>
      </c>
      <c r="J117" s="10" t="str">
        <f>IF(Table1[[#This Row],[Bet]]="Spread", Games!L117, "")</f>
        <v/>
      </c>
      <c r="K117" s="9" t="str">
        <f>IF(ISTEXT(Games!K117), Games!K117, "")</f>
        <v/>
      </c>
      <c r="L117" s="9" t="str">
        <f>IF(Table1[[#This Row],[Bet]]="Spread", Table1[[#This Row],[Spread]],"")</f>
        <v/>
      </c>
      <c r="M117" s="9"/>
      <c r="N117" s="12"/>
      <c r="O117" s="12"/>
      <c r="P117" s="12"/>
      <c r="Q117" s="12"/>
      <c r="R117" s="12"/>
      <c r="S117" s="12"/>
      <c r="T117" s="13">
        <f t="shared" si="15"/>
        <v>0</v>
      </c>
      <c r="U117" s="13">
        <f t="shared" si="16"/>
        <v>0</v>
      </c>
      <c r="V117" s="13">
        <f t="shared" si="17"/>
        <v>0</v>
      </c>
      <c r="W117" s="13">
        <f t="shared" si="18"/>
        <v>0</v>
      </c>
      <c r="X117" s="13">
        <f t="shared" si="19"/>
        <v>0</v>
      </c>
      <c r="Y117" s="13">
        <f t="shared" si="20"/>
        <v>0</v>
      </c>
      <c r="Z117" s="7"/>
      <c r="AA117" s="9" t="str">
        <f t="shared" si="21"/>
        <v/>
      </c>
      <c r="AB117" s="7"/>
      <c r="AC117" s="9" t="str">
        <f t="shared" si="22"/>
        <v/>
      </c>
      <c r="AD117" s="7"/>
      <c r="AE117" s="9" t="str">
        <f t="shared" si="23"/>
        <v/>
      </c>
      <c r="AF11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18" spans="1:32" x14ac:dyDescent="0.45">
      <c r="A118" s="22" t="str">
        <f>IF('Prediction Log'!A118=0, "",'Prediction Log'!A118)</f>
        <v/>
      </c>
      <c r="B118" s="10" t="str">
        <f>IF('Prediction Log'!B118=0, "",'Prediction Log'!B118)</f>
        <v/>
      </c>
      <c r="C118" s="10" t="str">
        <f>IF('Prediction Log'!C118=0, "",'Prediction Log'!C118)</f>
        <v/>
      </c>
      <c r="D118" s="10" t="str">
        <f>IF('Prediction Log'!D118=0, "",'Prediction Log'!D118)</f>
        <v/>
      </c>
      <c r="E118" s="10" t="str">
        <f>IF('Prediction Log'!E118=0, "",'Prediction Log'!E118)</f>
        <v/>
      </c>
      <c r="F118" s="10" t="str">
        <f>IF('Prediction Log'!I118=0, "",'Prediction Log'!I118)</f>
        <v/>
      </c>
      <c r="G118" s="26" t="str">
        <f>IF(ISBLANK(Games!B118), "",'Prediction Log'!$J118)</f>
        <v/>
      </c>
      <c r="H118" s="27" t="str">
        <f>'Prediction Log'!$K118</f>
        <v/>
      </c>
      <c r="I118" s="10" t="str">
        <f>IF(AND(Games!J118="",Games!K118=""),"",IF(ISTEXT(Games!K118), "Side",Games!J118))</f>
        <v/>
      </c>
      <c r="J118" s="10" t="str">
        <f>IF(Table1[[#This Row],[Bet]]="Spread", Games!L118, "")</f>
        <v/>
      </c>
      <c r="K118" s="9" t="str">
        <f>IF(ISTEXT(Games!K118), Games!K118, "")</f>
        <v/>
      </c>
      <c r="L118" s="9" t="str">
        <f>IF(Table1[[#This Row],[Bet]]="Spread", Table1[[#This Row],[Spread]],"")</f>
        <v/>
      </c>
      <c r="M118" s="9"/>
      <c r="N118" s="12"/>
      <c r="O118" s="12"/>
      <c r="P118" s="12"/>
      <c r="Q118" s="12"/>
      <c r="R118" s="12"/>
      <c r="S118" s="12"/>
      <c r="T118" s="13">
        <f t="shared" si="15"/>
        <v>0</v>
      </c>
      <c r="U118" s="13">
        <f t="shared" si="16"/>
        <v>0</v>
      </c>
      <c r="V118" s="13">
        <f t="shared" si="17"/>
        <v>0</v>
      </c>
      <c r="W118" s="13">
        <f t="shared" si="18"/>
        <v>0</v>
      </c>
      <c r="X118" s="13">
        <f t="shared" si="19"/>
        <v>0</v>
      </c>
      <c r="Y118" s="13">
        <f t="shared" si="20"/>
        <v>0</v>
      </c>
      <c r="Z118" s="7"/>
      <c r="AA118" s="9" t="str">
        <f t="shared" si="21"/>
        <v/>
      </c>
      <c r="AB118" s="7"/>
      <c r="AC118" s="9" t="str">
        <f t="shared" si="22"/>
        <v/>
      </c>
      <c r="AD118" s="7"/>
      <c r="AE118" s="9" t="str">
        <f t="shared" si="23"/>
        <v/>
      </c>
      <c r="AF11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19" spans="1:32" x14ac:dyDescent="0.45">
      <c r="A119" s="22" t="str">
        <f>IF('Prediction Log'!A119=0, "",'Prediction Log'!A119)</f>
        <v/>
      </c>
      <c r="B119" s="10" t="str">
        <f>IF('Prediction Log'!B119=0, "",'Prediction Log'!B119)</f>
        <v/>
      </c>
      <c r="C119" s="10" t="str">
        <f>IF('Prediction Log'!C119=0, "",'Prediction Log'!C119)</f>
        <v/>
      </c>
      <c r="D119" s="10" t="str">
        <f>IF('Prediction Log'!D119=0, "",'Prediction Log'!D119)</f>
        <v/>
      </c>
      <c r="E119" s="10" t="str">
        <f>IF('Prediction Log'!E119=0, "",'Prediction Log'!E119)</f>
        <v/>
      </c>
      <c r="F119" s="10" t="str">
        <f>IF('Prediction Log'!I119=0, "",'Prediction Log'!I119)</f>
        <v/>
      </c>
      <c r="G119" s="26" t="str">
        <f>IF(ISBLANK(Games!B119), "",'Prediction Log'!$J119)</f>
        <v/>
      </c>
      <c r="H119" s="27" t="str">
        <f>'Prediction Log'!$K119</f>
        <v/>
      </c>
      <c r="I119" s="10" t="str">
        <f>IF(AND(Games!J119="",Games!K119=""),"",IF(ISTEXT(Games!K119), "Side",Games!J119))</f>
        <v/>
      </c>
      <c r="J119" s="10" t="str">
        <f>IF(Table1[[#This Row],[Bet]]="Spread", Games!L119, "")</f>
        <v/>
      </c>
      <c r="K119" s="9" t="str">
        <f>IF(ISTEXT(Games!K119), Games!K119, "")</f>
        <v/>
      </c>
      <c r="L119" s="9" t="str">
        <f>IF(Table1[[#This Row],[Bet]]="Spread", Table1[[#This Row],[Spread]],"")</f>
        <v/>
      </c>
      <c r="M119" s="9"/>
      <c r="N119" s="12"/>
      <c r="O119" s="12"/>
      <c r="P119" s="12"/>
      <c r="Q119" s="12"/>
      <c r="R119" s="12"/>
      <c r="S119" s="12"/>
      <c r="T119" s="13">
        <f t="shared" si="15"/>
        <v>0</v>
      </c>
      <c r="U119" s="13">
        <f t="shared" si="16"/>
        <v>0</v>
      </c>
      <c r="V119" s="13">
        <f t="shared" si="17"/>
        <v>0</v>
      </c>
      <c r="W119" s="13">
        <f t="shared" si="18"/>
        <v>0</v>
      </c>
      <c r="X119" s="13">
        <f t="shared" si="19"/>
        <v>0</v>
      </c>
      <c r="Y119" s="13">
        <f t="shared" si="20"/>
        <v>0</v>
      </c>
      <c r="Z119" s="7"/>
      <c r="AA119" s="9" t="str">
        <f t="shared" si="21"/>
        <v/>
      </c>
      <c r="AB119" s="7"/>
      <c r="AC119" s="9" t="str">
        <f t="shared" si="22"/>
        <v/>
      </c>
      <c r="AD119" s="7"/>
      <c r="AE119" s="9" t="str">
        <f t="shared" si="23"/>
        <v/>
      </c>
      <c r="AF11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20" spans="1:32" x14ac:dyDescent="0.45">
      <c r="A120" s="22" t="str">
        <f>IF('Prediction Log'!A120=0, "",'Prediction Log'!A120)</f>
        <v/>
      </c>
      <c r="B120" s="10" t="str">
        <f>IF('Prediction Log'!B120=0, "",'Prediction Log'!B120)</f>
        <v/>
      </c>
      <c r="C120" s="10" t="str">
        <f>IF('Prediction Log'!C120=0, "",'Prediction Log'!C120)</f>
        <v/>
      </c>
      <c r="D120" s="10" t="str">
        <f>IF('Prediction Log'!D120=0, "",'Prediction Log'!D120)</f>
        <v/>
      </c>
      <c r="E120" s="10" t="str">
        <f>IF('Prediction Log'!E120=0, "",'Prediction Log'!E120)</f>
        <v/>
      </c>
      <c r="F120" s="10" t="str">
        <f>IF('Prediction Log'!I120=0, "",'Prediction Log'!I120)</f>
        <v/>
      </c>
      <c r="G120" s="26" t="str">
        <f>IF(ISBLANK(Games!B120), "",'Prediction Log'!$J120)</f>
        <v/>
      </c>
      <c r="H120" s="27" t="str">
        <f>'Prediction Log'!$K120</f>
        <v/>
      </c>
      <c r="I120" s="10" t="str">
        <f>IF(AND(Games!J120="",Games!K120=""),"",IF(ISTEXT(Games!K120), "Side",Games!J120))</f>
        <v/>
      </c>
      <c r="J120" s="10" t="str">
        <f>IF(Table1[[#This Row],[Bet]]="Spread", Games!L120, "")</f>
        <v/>
      </c>
      <c r="K120" s="9" t="str">
        <f>IF(ISTEXT(Games!K120), Games!K120, "")</f>
        <v/>
      </c>
      <c r="L120" s="9" t="str">
        <f>IF(Table1[[#This Row],[Bet]]="Spread", Table1[[#This Row],[Spread]],"")</f>
        <v/>
      </c>
      <c r="M120" s="9"/>
      <c r="N120" s="12"/>
      <c r="O120" s="12"/>
      <c r="P120" s="12"/>
      <c r="Q120" s="12"/>
      <c r="R120" s="12"/>
      <c r="S120" s="12"/>
      <c r="T120" s="13">
        <f t="shared" si="15"/>
        <v>0</v>
      </c>
      <c r="U120" s="13">
        <f t="shared" si="16"/>
        <v>0</v>
      </c>
      <c r="V120" s="13">
        <f t="shared" si="17"/>
        <v>0</v>
      </c>
      <c r="W120" s="13">
        <f t="shared" si="18"/>
        <v>0</v>
      </c>
      <c r="X120" s="13">
        <f t="shared" si="19"/>
        <v>0</v>
      </c>
      <c r="Y120" s="13">
        <f t="shared" si="20"/>
        <v>0</v>
      </c>
      <c r="Z120" s="7"/>
      <c r="AA120" s="9" t="str">
        <f t="shared" si="21"/>
        <v/>
      </c>
      <c r="AB120" s="7"/>
      <c r="AC120" s="9" t="str">
        <f t="shared" si="22"/>
        <v/>
      </c>
      <c r="AD120" s="7"/>
      <c r="AE120" s="9" t="str">
        <f t="shared" si="23"/>
        <v/>
      </c>
      <c r="AF12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21" spans="1:32" x14ac:dyDescent="0.45">
      <c r="A121" s="22" t="str">
        <f>IF('Prediction Log'!A121=0, "",'Prediction Log'!A121)</f>
        <v/>
      </c>
      <c r="B121" s="10" t="str">
        <f>IF('Prediction Log'!B121=0, "",'Prediction Log'!B121)</f>
        <v/>
      </c>
      <c r="C121" s="10" t="str">
        <f>IF('Prediction Log'!C121=0, "",'Prediction Log'!C121)</f>
        <v/>
      </c>
      <c r="D121" s="10" t="str">
        <f>IF('Prediction Log'!D121=0, "",'Prediction Log'!D121)</f>
        <v/>
      </c>
      <c r="E121" s="10" t="str">
        <f>IF('Prediction Log'!E121=0, "",'Prediction Log'!E121)</f>
        <v/>
      </c>
      <c r="F121" s="10" t="str">
        <f>IF('Prediction Log'!I121=0, "",'Prediction Log'!I121)</f>
        <v/>
      </c>
      <c r="G121" s="26" t="str">
        <f>IF(ISBLANK(Games!B121), "",'Prediction Log'!$J121)</f>
        <v/>
      </c>
      <c r="H121" s="27" t="str">
        <f>'Prediction Log'!$K121</f>
        <v/>
      </c>
      <c r="I121" s="10" t="str">
        <f>IF(AND(Games!J121="",Games!K121=""),"",IF(ISTEXT(Games!K121), "Side",Games!J121))</f>
        <v/>
      </c>
      <c r="J121" s="10" t="str">
        <f>IF(Table1[[#This Row],[Bet]]="Spread", Games!L121, "")</f>
        <v/>
      </c>
      <c r="K121" s="9" t="str">
        <f>IF(ISTEXT(Games!K121), Games!K121, "")</f>
        <v/>
      </c>
      <c r="L121" s="9" t="str">
        <f>IF(Table1[[#This Row],[Bet]]="Spread", Table1[[#This Row],[Spread]],"")</f>
        <v/>
      </c>
      <c r="M121" s="9"/>
      <c r="N121" s="12"/>
      <c r="O121" s="12"/>
      <c r="P121" s="12"/>
      <c r="Q121" s="12"/>
      <c r="R121" s="12"/>
      <c r="S121" s="12"/>
      <c r="T121" s="13">
        <f t="shared" si="15"/>
        <v>0</v>
      </c>
      <c r="U121" s="13">
        <f t="shared" si="16"/>
        <v>0</v>
      </c>
      <c r="V121" s="13">
        <f t="shared" si="17"/>
        <v>0</v>
      </c>
      <c r="W121" s="13">
        <f t="shared" si="18"/>
        <v>0</v>
      </c>
      <c r="X121" s="13">
        <f t="shared" si="19"/>
        <v>0</v>
      </c>
      <c r="Y121" s="13">
        <f t="shared" si="20"/>
        <v>0</v>
      </c>
      <c r="Z121" s="7"/>
      <c r="AA121" s="9" t="str">
        <f t="shared" si="21"/>
        <v/>
      </c>
      <c r="AB121" s="7"/>
      <c r="AC121" s="9" t="str">
        <f t="shared" si="22"/>
        <v/>
      </c>
      <c r="AD121" s="7"/>
      <c r="AE121" s="9" t="str">
        <f t="shared" si="23"/>
        <v/>
      </c>
      <c r="AF12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22" spans="1:32" x14ac:dyDescent="0.45">
      <c r="A122" s="22" t="str">
        <f>IF('Prediction Log'!A122=0, "",'Prediction Log'!A122)</f>
        <v/>
      </c>
      <c r="B122" s="10" t="str">
        <f>IF('Prediction Log'!B122=0, "",'Prediction Log'!B122)</f>
        <v/>
      </c>
      <c r="C122" s="10" t="str">
        <f>IF('Prediction Log'!C122=0, "",'Prediction Log'!C122)</f>
        <v/>
      </c>
      <c r="D122" s="10" t="str">
        <f>IF('Prediction Log'!D122=0, "",'Prediction Log'!D122)</f>
        <v/>
      </c>
      <c r="E122" s="10" t="str">
        <f>IF('Prediction Log'!E122=0, "",'Prediction Log'!E122)</f>
        <v/>
      </c>
      <c r="F122" s="10" t="str">
        <f>IF('Prediction Log'!I122=0, "",'Prediction Log'!I122)</f>
        <v/>
      </c>
      <c r="G122" s="26" t="str">
        <f>IF(ISBLANK(Games!B122), "",'Prediction Log'!$J122)</f>
        <v/>
      </c>
      <c r="H122" s="27" t="str">
        <f>'Prediction Log'!$K122</f>
        <v/>
      </c>
      <c r="I122" s="10" t="str">
        <f>IF(AND(Games!J122="",Games!K122=""),"",IF(ISTEXT(Games!K122), "Side",Games!J122))</f>
        <v/>
      </c>
      <c r="J122" s="10" t="str">
        <f>IF(Table1[[#This Row],[Bet]]="Spread", Games!L122, "")</f>
        <v/>
      </c>
      <c r="K122" s="9" t="str">
        <f>IF(ISTEXT(Games!K122), Games!K122, "")</f>
        <v/>
      </c>
      <c r="L122" s="9" t="str">
        <f>IF(Table1[[#This Row],[Bet]]="Spread", Table1[[#This Row],[Spread]],"")</f>
        <v/>
      </c>
      <c r="M122" s="9"/>
      <c r="N122" s="12"/>
      <c r="O122" s="12"/>
      <c r="P122" s="12"/>
      <c r="Q122" s="12"/>
      <c r="R122" s="12"/>
      <c r="S122" s="12"/>
      <c r="T122" s="13">
        <f t="shared" si="15"/>
        <v>0</v>
      </c>
      <c r="U122" s="13">
        <f t="shared" si="16"/>
        <v>0</v>
      </c>
      <c r="V122" s="13">
        <f t="shared" si="17"/>
        <v>0</v>
      </c>
      <c r="W122" s="13">
        <f t="shared" si="18"/>
        <v>0</v>
      </c>
      <c r="X122" s="13">
        <f t="shared" si="19"/>
        <v>0</v>
      </c>
      <c r="Y122" s="13">
        <f t="shared" si="20"/>
        <v>0</v>
      </c>
      <c r="Z122" s="7"/>
      <c r="AA122" s="9" t="str">
        <f t="shared" si="21"/>
        <v/>
      </c>
      <c r="AB122" s="7"/>
      <c r="AC122" s="9" t="str">
        <f t="shared" si="22"/>
        <v/>
      </c>
      <c r="AD122" s="7"/>
      <c r="AE122" s="9" t="str">
        <f t="shared" si="23"/>
        <v/>
      </c>
      <c r="AF12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23" spans="1:32" x14ac:dyDescent="0.45">
      <c r="A123" s="22" t="str">
        <f>IF('Prediction Log'!A123=0, "",'Prediction Log'!A123)</f>
        <v/>
      </c>
      <c r="B123" s="10" t="str">
        <f>IF('Prediction Log'!B123=0, "",'Prediction Log'!B123)</f>
        <v/>
      </c>
      <c r="C123" s="10" t="str">
        <f>IF('Prediction Log'!C123=0, "",'Prediction Log'!C123)</f>
        <v/>
      </c>
      <c r="D123" s="10" t="str">
        <f>IF('Prediction Log'!D123=0, "",'Prediction Log'!D123)</f>
        <v/>
      </c>
      <c r="E123" s="10" t="str">
        <f>IF('Prediction Log'!E123=0, "",'Prediction Log'!E123)</f>
        <v/>
      </c>
      <c r="F123" s="10" t="str">
        <f>IF('Prediction Log'!I123=0, "",'Prediction Log'!I123)</f>
        <v/>
      </c>
      <c r="G123" s="26" t="str">
        <f>IF(ISBLANK(Games!B123), "",'Prediction Log'!$J123)</f>
        <v/>
      </c>
      <c r="H123" s="27" t="str">
        <f>'Prediction Log'!$K123</f>
        <v/>
      </c>
      <c r="I123" s="10" t="str">
        <f>IF(AND(Games!J123="",Games!K123=""),"",IF(ISTEXT(Games!K123), "Side",Games!J123))</f>
        <v/>
      </c>
      <c r="J123" s="10" t="str">
        <f>IF(Table1[[#This Row],[Bet]]="Spread", Games!L123, "")</f>
        <v/>
      </c>
      <c r="K123" s="9" t="str">
        <f>IF(ISTEXT(Games!K123), Games!K123, "")</f>
        <v/>
      </c>
      <c r="L123" s="9" t="str">
        <f>IF(Table1[[#This Row],[Bet]]="Spread", Table1[[#This Row],[Spread]],"")</f>
        <v/>
      </c>
      <c r="M123" s="9"/>
      <c r="N123" s="12"/>
      <c r="O123" s="12"/>
      <c r="P123" s="12"/>
      <c r="Q123" s="12"/>
      <c r="R123" s="12"/>
      <c r="S123" s="12"/>
      <c r="T123" s="13">
        <f t="shared" si="15"/>
        <v>0</v>
      </c>
      <c r="U123" s="13">
        <f t="shared" si="16"/>
        <v>0</v>
      </c>
      <c r="V123" s="13">
        <f t="shared" si="17"/>
        <v>0</v>
      </c>
      <c r="W123" s="13">
        <f t="shared" si="18"/>
        <v>0</v>
      </c>
      <c r="X123" s="13">
        <f t="shared" si="19"/>
        <v>0</v>
      </c>
      <c r="Y123" s="13">
        <f t="shared" si="20"/>
        <v>0</v>
      </c>
      <c r="Z123" s="7"/>
      <c r="AA123" s="9" t="str">
        <f t="shared" si="21"/>
        <v/>
      </c>
      <c r="AB123" s="7"/>
      <c r="AC123" s="9" t="str">
        <f t="shared" si="22"/>
        <v/>
      </c>
      <c r="AD123" s="7"/>
      <c r="AE123" s="9" t="str">
        <f t="shared" si="23"/>
        <v/>
      </c>
      <c r="AF12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24" spans="1:32" x14ac:dyDescent="0.45">
      <c r="A124" s="22" t="str">
        <f>IF('Prediction Log'!A124=0, "",'Prediction Log'!A124)</f>
        <v/>
      </c>
      <c r="B124" s="10" t="str">
        <f>IF('Prediction Log'!B124=0, "",'Prediction Log'!B124)</f>
        <v/>
      </c>
      <c r="C124" s="10" t="str">
        <f>IF('Prediction Log'!C124=0, "",'Prediction Log'!C124)</f>
        <v/>
      </c>
      <c r="D124" s="10" t="str">
        <f>IF('Prediction Log'!D124=0, "",'Prediction Log'!D124)</f>
        <v/>
      </c>
      <c r="E124" s="10" t="str">
        <f>IF('Prediction Log'!E124=0, "",'Prediction Log'!E124)</f>
        <v/>
      </c>
      <c r="F124" s="10" t="str">
        <f>IF('Prediction Log'!I124=0, "",'Prediction Log'!I124)</f>
        <v/>
      </c>
      <c r="G124" s="26" t="str">
        <f>IF(ISBLANK(Games!B124), "",'Prediction Log'!$J124)</f>
        <v/>
      </c>
      <c r="H124" s="27" t="str">
        <f>'Prediction Log'!$K124</f>
        <v/>
      </c>
      <c r="I124" s="10" t="str">
        <f>IF(AND(Games!J124="",Games!K124=""),"",IF(ISTEXT(Games!K124), "Side",Games!J124))</f>
        <v/>
      </c>
      <c r="J124" s="10" t="str">
        <f>IF(Table1[[#This Row],[Bet]]="Spread", Games!L124, "")</f>
        <v/>
      </c>
      <c r="K124" s="9" t="str">
        <f>IF(ISTEXT(Games!K124), Games!K124, "")</f>
        <v/>
      </c>
      <c r="L124" s="9" t="str">
        <f>IF(Table1[[#This Row],[Bet]]="Spread", Table1[[#This Row],[Spread]],"")</f>
        <v/>
      </c>
      <c r="M124" s="9"/>
      <c r="N124" s="12"/>
      <c r="O124" s="12"/>
      <c r="P124" s="12"/>
      <c r="Q124" s="12"/>
      <c r="R124" s="12"/>
      <c r="S124" s="12"/>
      <c r="T124" s="13">
        <f t="shared" si="15"/>
        <v>0</v>
      </c>
      <c r="U124" s="13">
        <f t="shared" si="16"/>
        <v>0</v>
      </c>
      <c r="V124" s="13">
        <f t="shared" si="17"/>
        <v>0</v>
      </c>
      <c r="W124" s="13">
        <f t="shared" si="18"/>
        <v>0</v>
      </c>
      <c r="X124" s="13">
        <f t="shared" si="19"/>
        <v>0</v>
      </c>
      <c r="Y124" s="13">
        <f t="shared" si="20"/>
        <v>0</v>
      </c>
      <c r="Z124" s="7"/>
      <c r="AA124" s="9" t="str">
        <f t="shared" si="21"/>
        <v/>
      </c>
      <c r="AB124" s="7"/>
      <c r="AC124" s="9" t="str">
        <f t="shared" si="22"/>
        <v/>
      </c>
      <c r="AD124" s="7"/>
      <c r="AE124" s="9" t="str">
        <f t="shared" si="23"/>
        <v/>
      </c>
      <c r="AF12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25" spans="1:32" x14ac:dyDescent="0.45">
      <c r="A125" s="22" t="str">
        <f>IF('Prediction Log'!A125=0, "",'Prediction Log'!A125)</f>
        <v/>
      </c>
      <c r="B125" s="10" t="str">
        <f>IF('Prediction Log'!B125=0, "",'Prediction Log'!B125)</f>
        <v/>
      </c>
      <c r="C125" s="10" t="str">
        <f>IF('Prediction Log'!C125=0, "",'Prediction Log'!C125)</f>
        <v/>
      </c>
      <c r="D125" s="10" t="str">
        <f>IF('Prediction Log'!D125=0, "",'Prediction Log'!D125)</f>
        <v/>
      </c>
      <c r="E125" s="10" t="str">
        <f>IF('Prediction Log'!E125=0, "",'Prediction Log'!E125)</f>
        <v/>
      </c>
      <c r="F125" s="10" t="str">
        <f>IF('Prediction Log'!I125=0, "",'Prediction Log'!I125)</f>
        <v/>
      </c>
      <c r="G125" s="26" t="str">
        <f>IF(ISBLANK(Games!B125), "",'Prediction Log'!$J125)</f>
        <v/>
      </c>
      <c r="H125" s="27" t="str">
        <f>'Prediction Log'!$K125</f>
        <v/>
      </c>
      <c r="I125" s="10" t="str">
        <f>IF(AND(Games!J125="",Games!K125=""),"",IF(ISTEXT(Games!K125), "Side",Games!J125))</f>
        <v/>
      </c>
      <c r="J125" s="10" t="str">
        <f>IF(Table1[[#This Row],[Bet]]="Spread", Games!L125, "")</f>
        <v/>
      </c>
      <c r="K125" s="9" t="str">
        <f>IF(ISTEXT(Games!K125), Games!K125, "")</f>
        <v/>
      </c>
      <c r="L125" s="9" t="str">
        <f>IF(Table1[[#This Row],[Bet]]="Spread", Table1[[#This Row],[Spread]],"")</f>
        <v/>
      </c>
      <c r="M125" s="9"/>
      <c r="N125" s="12"/>
      <c r="O125" s="12"/>
      <c r="P125" s="12"/>
      <c r="Q125" s="12"/>
      <c r="R125" s="12"/>
      <c r="S125" s="12"/>
      <c r="T125" s="13">
        <f t="shared" si="15"/>
        <v>0</v>
      </c>
      <c r="U125" s="13">
        <f t="shared" si="16"/>
        <v>0</v>
      </c>
      <c r="V125" s="13">
        <f t="shared" si="17"/>
        <v>0</v>
      </c>
      <c r="W125" s="13">
        <f t="shared" si="18"/>
        <v>0</v>
      </c>
      <c r="X125" s="13">
        <f t="shared" si="19"/>
        <v>0</v>
      </c>
      <c r="Y125" s="13">
        <f t="shared" si="20"/>
        <v>0</v>
      </c>
      <c r="Z125" s="7"/>
      <c r="AA125" s="9" t="str">
        <f t="shared" si="21"/>
        <v/>
      </c>
      <c r="AB125" s="7"/>
      <c r="AC125" s="9" t="str">
        <f t="shared" si="22"/>
        <v/>
      </c>
      <c r="AD125" s="7"/>
      <c r="AE125" s="9" t="str">
        <f t="shared" si="23"/>
        <v/>
      </c>
      <c r="AF12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26" spans="1:32" x14ac:dyDescent="0.45">
      <c r="A126" s="22" t="str">
        <f>IF('Prediction Log'!A126=0, "",'Prediction Log'!A126)</f>
        <v/>
      </c>
      <c r="B126" s="10" t="str">
        <f>IF('Prediction Log'!B126=0, "",'Prediction Log'!B126)</f>
        <v/>
      </c>
      <c r="C126" s="10" t="str">
        <f>IF('Prediction Log'!C126=0, "",'Prediction Log'!C126)</f>
        <v/>
      </c>
      <c r="D126" s="10" t="str">
        <f>IF('Prediction Log'!D126=0, "",'Prediction Log'!D126)</f>
        <v/>
      </c>
      <c r="E126" s="10" t="str">
        <f>IF('Prediction Log'!E126=0, "",'Prediction Log'!E126)</f>
        <v/>
      </c>
      <c r="F126" s="10" t="str">
        <f>IF('Prediction Log'!I126=0, "",'Prediction Log'!I126)</f>
        <v/>
      </c>
      <c r="G126" s="26" t="str">
        <f>IF(ISBLANK(Games!B126), "",'Prediction Log'!$J126)</f>
        <v/>
      </c>
      <c r="H126" s="27" t="str">
        <f>'Prediction Log'!$K126</f>
        <v/>
      </c>
      <c r="I126" s="10" t="str">
        <f>IF(AND(Games!J126="",Games!K126=""),"",IF(ISTEXT(Games!K126), "Side",Games!J126))</f>
        <v/>
      </c>
      <c r="J126" s="10" t="str">
        <f>IF(Table1[[#This Row],[Bet]]="Spread", Games!L126, "")</f>
        <v/>
      </c>
      <c r="K126" s="9" t="str">
        <f>IF(ISTEXT(Games!K126), Games!K126, "")</f>
        <v/>
      </c>
      <c r="L126" s="9" t="str">
        <f>IF(Table1[[#This Row],[Bet]]="Spread", Table1[[#This Row],[Spread]],"")</f>
        <v/>
      </c>
      <c r="M126" s="9"/>
      <c r="N126" s="12"/>
      <c r="O126" s="12"/>
      <c r="P126" s="12"/>
      <c r="Q126" s="12"/>
      <c r="R126" s="12"/>
      <c r="S126" s="12"/>
      <c r="T126" s="13">
        <f t="shared" si="15"/>
        <v>0</v>
      </c>
      <c r="U126" s="13">
        <f t="shared" si="16"/>
        <v>0</v>
      </c>
      <c r="V126" s="13">
        <f t="shared" si="17"/>
        <v>0</v>
      </c>
      <c r="W126" s="13">
        <f t="shared" si="18"/>
        <v>0</v>
      </c>
      <c r="X126" s="13">
        <f t="shared" si="19"/>
        <v>0</v>
      </c>
      <c r="Y126" s="13">
        <f t="shared" si="20"/>
        <v>0</v>
      </c>
      <c r="Z126" s="7"/>
      <c r="AA126" s="9" t="str">
        <f t="shared" si="21"/>
        <v/>
      </c>
      <c r="AB126" s="7"/>
      <c r="AC126" s="9" t="str">
        <f t="shared" si="22"/>
        <v/>
      </c>
      <c r="AD126" s="7"/>
      <c r="AE126" s="9" t="str">
        <f t="shared" si="23"/>
        <v/>
      </c>
      <c r="AF12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27" spans="1:32" x14ac:dyDescent="0.45">
      <c r="A127" s="22" t="str">
        <f>IF('Prediction Log'!A127=0, "",'Prediction Log'!A127)</f>
        <v/>
      </c>
      <c r="B127" s="10" t="str">
        <f>IF('Prediction Log'!B127=0, "",'Prediction Log'!B127)</f>
        <v/>
      </c>
      <c r="C127" s="10" t="str">
        <f>IF('Prediction Log'!C127=0, "",'Prediction Log'!C127)</f>
        <v/>
      </c>
      <c r="D127" s="10" t="str">
        <f>IF('Prediction Log'!D127=0, "",'Prediction Log'!D127)</f>
        <v/>
      </c>
      <c r="E127" s="10" t="str">
        <f>IF('Prediction Log'!E127=0, "",'Prediction Log'!E127)</f>
        <v/>
      </c>
      <c r="F127" s="10" t="str">
        <f>IF('Prediction Log'!I127=0, "",'Prediction Log'!I127)</f>
        <v/>
      </c>
      <c r="G127" s="26" t="str">
        <f>IF(ISBLANK(Games!B127), "",'Prediction Log'!$J127)</f>
        <v/>
      </c>
      <c r="H127" s="27" t="str">
        <f>'Prediction Log'!$K127</f>
        <v/>
      </c>
      <c r="I127" s="10" t="str">
        <f>IF(AND(Games!J127="",Games!K127=""),"",IF(ISTEXT(Games!K127), "Side",Games!J127))</f>
        <v/>
      </c>
      <c r="J127" s="10" t="str">
        <f>IF(Table1[[#This Row],[Bet]]="Spread", Games!L127, "")</f>
        <v/>
      </c>
      <c r="K127" s="9" t="str">
        <f>IF(ISTEXT(Games!K127), Games!K127, "")</f>
        <v/>
      </c>
      <c r="L127" s="9" t="str">
        <f>IF(Table1[[#This Row],[Bet]]="Spread", Table1[[#This Row],[Spread]],"")</f>
        <v/>
      </c>
      <c r="M127" s="9"/>
      <c r="N127" s="12"/>
      <c r="O127" s="12"/>
      <c r="P127" s="12"/>
      <c r="Q127" s="12"/>
      <c r="R127" s="12"/>
      <c r="S127" s="12"/>
      <c r="T127" s="13">
        <f t="shared" si="15"/>
        <v>0</v>
      </c>
      <c r="U127" s="13">
        <f t="shared" si="16"/>
        <v>0</v>
      </c>
      <c r="V127" s="13">
        <f t="shared" si="17"/>
        <v>0</v>
      </c>
      <c r="W127" s="13">
        <f t="shared" si="18"/>
        <v>0</v>
      </c>
      <c r="X127" s="13">
        <f t="shared" si="19"/>
        <v>0</v>
      </c>
      <c r="Y127" s="13">
        <f t="shared" si="20"/>
        <v>0</v>
      </c>
      <c r="Z127" s="7"/>
      <c r="AA127" s="9" t="str">
        <f t="shared" si="21"/>
        <v/>
      </c>
      <c r="AB127" s="7"/>
      <c r="AC127" s="9" t="str">
        <f t="shared" si="22"/>
        <v/>
      </c>
      <c r="AD127" s="7"/>
      <c r="AE127" s="9" t="str">
        <f t="shared" si="23"/>
        <v/>
      </c>
      <c r="AF12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28" spans="1:32" x14ac:dyDescent="0.45">
      <c r="A128" s="22" t="str">
        <f>IF('Prediction Log'!A128=0, "",'Prediction Log'!A128)</f>
        <v/>
      </c>
      <c r="B128" s="10" t="str">
        <f>IF('Prediction Log'!B128=0, "",'Prediction Log'!B128)</f>
        <v/>
      </c>
      <c r="C128" s="10" t="str">
        <f>IF('Prediction Log'!C128=0, "",'Prediction Log'!C128)</f>
        <v/>
      </c>
      <c r="D128" s="10" t="str">
        <f>IF('Prediction Log'!D128=0, "",'Prediction Log'!D128)</f>
        <v/>
      </c>
      <c r="E128" s="10" t="str">
        <f>IF('Prediction Log'!E128=0, "",'Prediction Log'!E128)</f>
        <v/>
      </c>
      <c r="F128" s="10" t="str">
        <f>IF('Prediction Log'!I128=0, "",'Prediction Log'!I128)</f>
        <v/>
      </c>
      <c r="G128" s="26" t="str">
        <f>IF(ISBLANK(Games!B128), "",'Prediction Log'!$J128)</f>
        <v/>
      </c>
      <c r="H128" s="27" t="str">
        <f>'Prediction Log'!$K128</f>
        <v/>
      </c>
      <c r="I128" s="10" t="str">
        <f>IF(AND(Games!J128="",Games!K128=""),"",IF(ISTEXT(Games!K128), "Side",Games!J128))</f>
        <v/>
      </c>
      <c r="J128" s="10" t="str">
        <f>IF(Table1[[#This Row],[Bet]]="Spread", Games!L128, "")</f>
        <v/>
      </c>
      <c r="K128" s="9" t="str">
        <f>IF(ISTEXT(Games!K128), Games!K128, "")</f>
        <v/>
      </c>
      <c r="L128" s="9" t="str">
        <f>IF(Table1[[#This Row],[Bet]]="Spread", Table1[[#This Row],[Spread]],"")</f>
        <v/>
      </c>
      <c r="M128" s="9"/>
      <c r="N128" s="12"/>
      <c r="O128" s="12"/>
      <c r="P128" s="12"/>
      <c r="Q128" s="12"/>
      <c r="R128" s="12"/>
      <c r="S128" s="12"/>
      <c r="T128" s="13">
        <f t="shared" si="15"/>
        <v>0</v>
      </c>
      <c r="U128" s="13">
        <f t="shared" si="16"/>
        <v>0</v>
      </c>
      <c r="V128" s="13">
        <f t="shared" si="17"/>
        <v>0</v>
      </c>
      <c r="W128" s="13">
        <f t="shared" si="18"/>
        <v>0</v>
      </c>
      <c r="X128" s="13">
        <f t="shared" si="19"/>
        <v>0</v>
      </c>
      <c r="Y128" s="13">
        <f t="shared" si="20"/>
        <v>0</v>
      </c>
      <c r="Z128" s="7"/>
      <c r="AA128" s="9" t="str">
        <f t="shared" si="21"/>
        <v/>
      </c>
      <c r="AB128" s="7"/>
      <c r="AC128" s="9" t="str">
        <f t="shared" si="22"/>
        <v/>
      </c>
      <c r="AD128" s="7"/>
      <c r="AE128" s="9" t="str">
        <f t="shared" si="23"/>
        <v/>
      </c>
      <c r="AF12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29" spans="1:32" x14ac:dyDescent="0.45">
      <c r="A129" s="22" t="str">
        <f>IF('Prediction Log'!A129=0, "",'Prediction Log'!A129)</f>
        <v/>
      </c>
      <c r="B129" s="10" t="str">
        <f>IF('Prediction Log'!B129=0, "",'Prediction Log'!B129)</f>
        <v/>
      </c>
      <c r="C129" s="10" t="str">
        <f>IF('Prediction Log'!C129=0, "",'Prediction Log'!C129)</f>
        <v/>
      </c>
      <c r="D129" s="10" t="str">
        <f>IF('Prediction Log'!D129=0, "",'Prediction Log'!D129)</f>
        <v/>
      </c>
      <c r="E129" s="10" t="str">
        <f>IF('Prediction Log'!E129=0, "",'Prediction Log'!E129)</f>
        <v/>
      </c>
      <c r="F129" s="10" t="str">
        <f>IF('Prediction Log'!I129=0, "",'Prediction Log'!I129)</f>
        <v/>
      </c>
      <c r="G129" s="26" t="str">
        <f>IF(ISBLANK(Games!B129), "",'Prediction Log'!$J129)</f>
        <v/>
      </c>
      <c r="H129" s="27" t="str">
        <f>'Prediction Log'!$K129</f>
        <v/>
      </c>
      <c r="I129" s="10" t="str">
        <f>IF(AND(Games!J129="",Games!K129=""),"",IF(ISTEXT(Games!K129), "Side",Games!J129))</f>
        <v/>
      </c>
      <c r="J129" s="10" t="str">
        <f>IF(Table1[[#This Row],[Bet]]="Spread", Games!L129, "")</f>
        <v/>
      </c>
      <c r="K129" s="9" t="str">
        <f>IF(ISTEXT(Games!K129), Games!K129, "")</f>
        <v/>
      </c>
      <c r="L129" s="9" t="str">
        <f>IF(Table1[[#This Row],[Bet]]="Spread", Table1[[#This Row],[Spread]],"")</f>
        <v/>
      </c>
      <c r="M129" s="9"/>
      <c r="N129" s="12"/>
      <c r="O129" s="12"/>
      <c r="P129" s="12"/>
      <c r="Q129" s="12"/>
      <c r="R129" s="12"/>
      <c r="S129" s="12"/>
      <c r="T129" s="13">
        <f t="shared" si="15"/>
        <v>0</v>
      </c>
      <c r="U129" s="13">
        <f t="shared" si="16"/>
        <v>0</v>
      </c>
      <c r="V129" s="13">
        <f t="shared" si="17"/>
        <v>0</v>
      </c>
      <c r="W129" s="13">
        <f t="shared" si="18"/>
        <v>0</v>
      </c>
      <c r="X129" s="13">
        <f t="shared" si="19"/>
        <v>0</v>
      </c>
      <c r="Y129" s="13">
        <f t="shared" si="20"/>
        <v>0</v>
      </c>
      <c r="Z129" s="7"/>
      <c r="AA129" s="9" t="str">
        <f t="shared" si="21"/>
        <v/>
      </c>
      <c r="AB129" s="7"/>
      <c r="AC129" s="9" t="str">
        <f t="shared" si="22"/>
        <v/>
      </c>
      <c r="AD129" s="7"/>
      <c r="AE129" s="9" t="str">
        <f t="shared" si="23"/>
        <v/>
      </c>
      <c r="AF12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30" spans="1:32" x14ac:dyDescent="0.45">
      <c r="A130" s="22" t="str">
        <f>IF('Prediction Log'!A130=0, "",'Prediction Log'!A130)</f>
        <v/>
      </c>
      <c r="B130" s="10" t="str">
        <f>IF('Prediction Log'!B130=0, "",'Prediction Log'!B130)</f>
        <v/>
      </c>
      <c r="C130" s="10" t="str">
        <f>IF('Prediction Log'!C130=0, "",'Prediction Log'!C130)</f>
        <v/>
      </c>
      <c r="D130" s="10" t="str">
        <f>IF('Prediction Log'!D130=0, "",'Prediction Log'!D130)</f>
        <v/>
      </c>
      <c r="E130" s="10" t="str">
        <f>IF('Prediction Log'!E130=0, "",'Prediction Log'!E130)</f>
        <v/>
      </c>
      <c r="F130" s="10" t="str">
        <f>IF('Prediction Log'!I130=0, "",'Prediction Log'!I130)</f>
        <v/>
      </c>
      <c r="G130" s="26" t="str">
        <f>IF(ISBLANK(Games!B130), "",'Prediction Log'!$J130)</f>
        <v/>
      </c>
      <c r="H130" s="27" t="str">
        <f>'Prediction Log'!$K130</f>
        <v/>
      </c>
      <c r="I130" s="10" t="str">
        <f>IF(AND(Games!J130="",Games!K130=""),"",IF(ISTEXT(Games!K130), "Side",Games!J130))</f>
        <v/>
      </c>
      <c r="J130" s="10" t="str">
        <f>IF(Table1[[#This Row],[Bet]]="Spread", Games!L130, "")</f>
        <v/>
      </c>
      <c r="K130" s="9" t="str">
        <f>IF(ISTEXT(Games!K130), Games!K130, "")</f>
        <v/>
      </c>
      <c r="L130" s="9" t="str">
        <f>IF(Table1[[#This Row],[Bet]]="Spread", Table1[[#This Row],[Spread]],"")</f>
        <v/>
      </c>
      <c r="M130" s="9"/>
      <c r="N130" s="12"/>
      <c r="O130" s="12"/>
      <c r="P130" s="12"/>
      <c r="Q130" s="12"/>
      <c r="R130" s="12"/>
      <c r="S130" s="12"/>
      <c r="T130" s="13">
        <f t="shared" si="15"/>
        <v>0</v>
      </c>
      <c r="U130" s="13">
        <f t="shared" si="16"/>
        <v>0</v>
      </c>
      <c r="V130" s="13">
        <f t="shared" si="17"/>
        <v>0</v>
      </c>
      <c r="W130" s="13">
        <f t="shared" si="18"/>
        <v>0</v>
      </c>
      <c r="X130" s="13">
        <f t="shared" si="19"/>
        <v>0</v>
      </c>
      <c r="Y130" s="13">
        <f t="shared" si="20"/>
        <v>0</v>
      </c>
      <c r="Z130" s="7"/>
      <c r="AA130" s="9" t="str">
        <f t="shared" si="21"/>
        <v/>
      </c>
      <c r="AB130" s="7"/>
      <c r="AC130" s="9" t="str">
        <f t="shared" si="22"/>
        <v/>
      </c>
      <c r="AD130" s="7"/>
      <c r="AE130" s="9" t="str">
        <f t="shared" si="23"/>
        <v/>
      </c>
      <c r="AF13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31" spans="1:32" x14ac:dyDescent="0.45">
      <c r="A131" s="22" t="str">
        <f>IF('Prediction Log'!A131=0, "",'Prediction Log'!A131)</f>
        <v/>
      </c>
      <c r="B131" s="10" t="str">
        <f>IF('Prediction Log'!B131=0, "",'Prediction Log'!B131)</f>
        <v/>
      </c>
      <c r="C131" s="10" t="str">
        <f>IF('Prediction Log'!C131=0, "",'Prediction Log'!C131)</f>
        <v/>
      </c>
      <c r="D131" s="10" t="str">
        <f>IF('Prediction Log'!D131=0, "",'Prediction Log'!D131)</f>
        <v/>
      </c>
      <c r="E131" s="10" t="str">
        <f>IF('Prediction Log'!E131=0, "",'Prediction Log'!E131)</f>
        <v/>
      </c>
      <c r="F131" s="10" t="str">
        <f>IF('Prediction Log'!I131=0, "",'Prediction Log'!I131)</f>
        <v/>
      </c>
      <c r="G131" s="26" t="str">
        <f>IF(ISBLANK(Games!B131), "",'Prediction Log'!$J131)</f>
        <v/>
      </c>
      <c r="H131" s="27" t="str">
        <f>'Prediction Log'!$K131</f>
        <v/>
      </c>
      <c r="I131" s="10" t="str">
        <f>IF(AND(Games!J131="",Games!K131=""),"",IF(ISTEXT(Games!K131), "Side",Games!J131))</f>
        <v/>
      </c>
      <c r="J131" s="10" t="str">
        <f>IF(Table1[[#This Row],[Bet]]="Spread", Games!L131, "")</f>
        <v/>
      </c>
      <c r="K131" s="9" t="str">
        <f>IF(ISTEXT(Games!K131), Games!K131, "")</f>
        <v/>
      </c>
      <c r="L131" s="9" t="str">
        <f>IF(Table1[[#This Row],[Bet]]="Spread", Table1[[#This Row],[Spread]],"")</f>
        <v/>
      </c>
      <c r="M131" s="9"/>
      <c r="N131" s="12"/>
      <c r="O131" s="12"/>
      <c r="P131" s="12"/>
      <c r="Q131" s="12"/>
      <c r="R131" s="12"/>
      <c r="S131" s="12"/>
      <c r="T131" s="13">
        <f t="shared" ref="T131:T194" si="24">N131+IF(Q131&lt;0, (N131/(Q131/-100)), N131*(Q131/100))</f>
        <v>0</v>
      </c>
      <c r="U131" s="13">
        <f t="shared" ref="U131:U194" si="25">T131-N131</f>
        <v>0</v>
      </c>
      <c r="V131" s="13">
        <f t="shared" ref="V131:V194" si="26">O131+IF(R131&lt;0, (O131/(R131/-100)), O131*(R131/100))</f>
        <v>0</v>
      </c>
      <c r="W131" s="13">
        <f t="shared" ref="W131:W194" si="27">V131-O131</f>
        <v>0</v>
      </c>
      <c r="X131" s="13">
        <f t="shared" ref="X131:X194" si="28">P131+IF(S131&lt;0, (P131/(S131/-100)), P131*(S131/100))</f>
        <v>0</v>
      </c>
      <c r="Y131" s="13">
        <f t="shared" ref="Y131:Y194" si="29">S131-P131</f>
        <v>0</v>
      </c>
      <c r="Z131" s="7"/>
      <c r="AA131" s="9" t="str">
        <f t="shared" ref="AA131:AA194" si="30">IF(Z131="W", U131, IF(Z131="L",-N131, ""))</f>
        <v/>
      </c>
      <c r="AB131" s="7"/>
      <c r="AC131" s="9" t="str">
        <f t="shared" ref="AC131:AC194" si="31">IF(AB131="W", W131, IF(AB131="L",-P131, ""))</f>
        <v/>
      </c>
      <c r="AD131" s="7"/>
      <c r="AE131" s="9" t="str">
        <f t="shared" ref="AE131:AE194" si="32">IF(AD131="W", Y131, IF(AD131="L",-R131, ""))</f>
        <v/>
      </c>
      <c r="AF13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32" spans="1:32" x14ac:dyDescent="0.45">
      <c r="A132" s="22" t="str">
        <f>IF('Prediction Log'!A132=0, "",'Prediction Log'!A132)</f>
        <v/>
      </c>
      <c r="B132" s="10" t="str">
        <f>IF('Prediction Log'!B132=0, "",'Prediction Log'!B132)</f>
        <v/>
      </c>
      <c r="C132" s="10" t="str">
        <f>IF('Prediction Log'!C132=0, "",'Prediction Log'!C132)</f>
        <v/>
      </c>
      <c r="D132" s="10" t="str">
        <f>IF('Prediction Log'!D132=0, "",'Prediction Log'!D132)</f>
        <v/>
      </c>
      <c r="E132" s="10" t="str">
        <f>IF('Prediction Log'!E132=0, "",'Prediction Log'!E132)</f>
        <v/>
      </c>
      <c r="F132" s="10" t="str">
        <f>IF('Prediction Log'!I132=0, "",'Prediction Log'!I132)</f>
        <v/>
      </c>
      <c r="G132" s="26" t="str">
        <f>IF(ISBLANK(Games!B132), "",'Prediction Log'!$J132)</f>
        <v/>
      </c>
      <c r="H132" s="27" t="str">
        <f>'Prediction Log'!$K132</f>
        <v/>
      </c>
      <c r="I132" s="10" t="str">
        <f>IF(AND(Games!J132="",Games!K132=""),"",IF(ISTEXT(Games!K132), "Side",Games!J132))</f>
        <v/>
      </c>
      <c r="J132" s="10" t="str">
        <f>IF(Table1[[#This Row],[Bet]]="Spread", Games!L132, "")</f>
        <v/>
      </c>
      <c r="K132" s="9" t="str">
        <f>IF(ISTEXT(Games!K132), Games!K132, "")</f>
        <v/>
      </c>
      <c r="L132" s="9" t="str">
        <f>IF(Table1[[#This Row],[Bet]]="Spread", Table1[[#This Row],[Spread]],"")</f>
        <v/>
      </c>
      <c r="M132" s="9"/>
      <c r="N132" s="12"/>
      <c r="O132" s="12"/>
      <c r="P132" s="12"/>
      <c r="Q132" s="12"/>
      <c r="R132" s="12"/>
      <c r="S132" s="12"/>
      <c r="T132" s="13">
        <f t="shared" si="24"/>
        <v>0</v>
      </c>
      <c r="U132" s="13">
        <f t="shared" si="25"/>
        <v>0</v>
      </c>
      <c r="V132" s="13">
        <f t="shared" si="26"/>
        <v>0</v>
      </c>
      <c r="W132" s="13">
        <f t="shared" si="27"/>
        <v>0</v>
      </c>
      <c r="X132" s="13">
        <f t="shared" si="28"/>
        <v>0</v>
      </c>
      <c r="Y132" s="13">
        <f t="shared" si="29"/>
        <v>0</v>
      </c>
      <c r="Z132" s="7"/>
      <c r="AA132" s="9" t="str">
        <f t="shared" si="30"/>
        <v/>
      </c>
      <c r="AB132" s="7"/>
      <c r="AC132" s="9" t="str">
        <f t="shared" si="31"/>
        <v/>
      </c>
      <c r="AD132" s="7"/>
      <c r="AE132" s="9" t="str">
        <f t="shared" si="32"/>
        <v/>
      </c>
      <c r="AF13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33" spans="1:32" x14ac:dyDescent="0.45">
      <c r="A133" s="22" t="str">
        <f>IF('Prediction Log'!A133=0, "",'Prediction Log'!A133)</f>
        <v/>
      </c>
      <c r="B133" s="10" t="str">
        <f>IF('Prediction Log'!B133=0, "",'Prediction Log'!B133)</f>
        <v/>
      </c>
      <c r="C133" s="10" t="str">
        <f>IF('Prediction Log'!C133=0, "",'Prediction Log'!C133)</f>
        <v/>
      </c>
      <c r="D133" s="10" t="str">
        <f>IF('Prediction Log'!D133=0, "",'Prediction Log'!D133)</f>
        <v/>
      </c>
      <c r="E133" s="10" t="str">
        <f>IF('Prediction Log'!E133=0, "",'Prediction Log'!E133)</f>
        <v/>
      </c>
      <c r="F133" s="10" t="str">
        <f>IF('Prediction Log'!I133=0, "",'Prediction Log'!I133)</f>
        <v/>
      </c>
      <c r="G133" s="26" t="str">
        <f>IF(ISBLANK(Games!B133), "",'Prediction Log'!$J133)</f>
        <v/>
      </c>
      <c r="H133" s="27" t="str">
        <f>'Prediction Log'!$K133</f>
        <v/>
      </c>
      <c r="I133" s="10" t="str">
        <f>IF(AND(Games!J133="",Games!K133=""),"",IF(ISTEXT(Games!K133), "Side",Games!J133))</f>
        <v/>
      </c>
      <c r="J133" s="10" t="str">
        <f>IF(Table1[[#This Row],[Bet]]="Spread", Games!L133, "")</f>
        <v/>
      </c>
      <c r="K133" s="9" t="str">
        <f>IF(ISTEXT(Games!K133), Games!K133, "")</f>
        <v/>
      </c>
      <c r="L133" s="9" t="str">
        <f>IF(Table1[[#This Row],[Bet]]="Spread", Table1[[#This Row],[Spread]],"")</f>
        <v/>
      </c>
      <c r="M133" s="9"/>
      <c r="N133" s="12"/>
      <c r="O133" s="12"/>
      <c r="P133" s="12"/>
      <c r="Q133" s="12"/>
      <c r="R133" s="12"/>
      <c r="S133" s="12"/>
      <c r="T133" s="13">
        <f t="shared" si="24"/>
        <v>0</v>
      </c>
      <c r="U133" s="13">
        <f t="shared" si="25"/>
        <v>0</v>
      </c>
      <c r="V133" s="13">
        <f t="shared" si="26"/>
        <v>0</v>
      </c>
      <c r="W133" s="13">
        <f t="shared" si="27"/>
        <v>0</v>
      </c>
      <c r="X133" s="13">
        <f t="shared" si="28"/>
        <v>0</v>
      </c>
      <c r="Y133" s="13">
        <f t="shared" si="29"/>
        <v>0</v>
      </c>
      <c r="Z133" s="7"/>
      <c r="AA133" s="9" t="str">
        <f t="shared" si="30"/>
        <v/>
      </c>
      <c r="AB133" s="7"/>
      <c r="AC133" s="9" t="str">
        <f t="shared" si="31"/>
        <v/>
      </c>
      <c r="AD133" s="7"/>
      <c r="AE133" s="9" t="str">
        <f t="shared" si="32"/>
        <v/>
      </c>
      <c r="AF13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34" spans="1:32" x14ac:dyDescent="0.45">
      <c r="A134" s="22" t="str">
        <f>IF('Prediction Log'!A134=0, "",'Prediction Log'!A134)</f>
        <v/>
      </c>
      <c r="B134" s="10" t="str">
        <f>IF('Prediction Log'!B134=0, "",'Prediction Log'!B134)</f>
        <v/>
      </c>
      <c r="C134" s="10" t="str">
        <f>IF('Prediction Log'!C134=0, "",'Prediction Log'!C134)</f>
        <v/>
      </c>
      <c r="D134" s="10" t="str">
        <f>IF('Prediction Log'!D134=0, "",'Prediction Log'!D134)</f>
        <v/>
      </c>
      <c r="E134" s="10" t="str">
        <f>IF('Prediction Log'!E134=0, "",'Prediction Log'!E134)</f>
        <v/>
      </c>
      <c r="F134" s="10" t="str">
        <f>IF('Prediction Log'!I134=0, "",'Prediction Log'!I134)</f>
        <v/>
      </c>
      <c r="G134" s="26" t="str">
        <f>IF(ISBLANK(Games!B134), "",'Prediction Log'!$J134)</f>
        <v/>
      </c>
      <c r="H134" s="27" t="str">
        <f>'Prediction Log'!$K134</f>
        <v/>
      </c>
      <c r="I134" s="10" t="str">
        <f>IF(AND(Games!J134="",Games!K134=""),"",IF(ISTEXT(Games!K134), "Side",Games!J134))</f>
        <v/>
      </c>
      <c r="J134" s="10" t="str">
        <f>IF(Table1[[#This Row],[Bet]]="Spread", Games!L134, "")</f>
        <v/>
      </c>
      <c r="K134" s="9" t="str">
        <f>IF(ISTEXT(Games!K134), Games!K134, "")</f>
        <v/>
      </c>
      <c r="L134" s="9" t="str">
        <f>IF(Table1[[#This Row],[Bet]]="Spread", Table1[[#This Row],[Spread]],"")</f>
        <v/>
      </c>
      <c r="M134" s="9"/>
      <c r="N134" s="12"/>
      <c r="O134" s="12"/>
      <c r="P134" s="12"/>
      <c r="Q134" s="12"/>
      <c r="R134" s="12"/>
      <c r="S134" s="12"/>
      <c r="T134" s="13">
        <f t="shared" si="24"/>
        <v>0</v>
      </c>
      <c r="U134" s="13">
        <f t="shared" si="25"/>
        <v>0</v>
      </c>
      <c r="V134" s="13">
        <f t="shared" si="26"/>
        <v>0</v>
      </c>
      <c r="W134" s="13">
        <f t="shared" si="27"/>
        <v>0</v>
      </c>
      <c r="X134" s="13">
        <f t="shared" si="28"/>
        <v>0</v>
      </c>
      <c r="Y134" s="13">
        <f t="shared" si="29"/>
        <v>0</v>
      </c>
      <c r="Z134" s="7"/>
      <c r="AA134" s="9" t="str">
        <f t="shared" si="30"/>
        <v/>
      </c>
      <c r="AB134" s="7"/>
      <c r="AC134" s="9" t="str">
        <f t="shared" si="31"/>
        <v/>
      </c>
      <c r="AD134" s="7"/>
      <c r="AE134" s="9" t="str">
        <f t="shared" si="32"/>
        <v/>
      </c>
      <c r="AF13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35" spans="1:32" x14ac:dyDescent="0.45">
      <c r="A135" s="22" t="str">
        <f>IF('Prediction Log'!A135=0, "",'Prediction Log'!A135)</f>
        <v/>
      </c>
      <c r="B135" s="10" t="str">
        <f>IF('Prediction Log'!B135=0, "",'Prediction Log'!B135)</f>
        <v/>
      </c>
      <c r="C135" s="10" t="str">
        <f>IF('Prediction Log'!C135=0, "",'Prediction Log'!C135)</f>
        <v/>
      </c>
      <c r="D135" s="10" t="str">
        <f>IF('Prediction Log'!D135=0, "",'Prediction Log'!D135)</f>
        <v/>
      </c>
      <c r="E135" s="10" t="str">
        <f>IF('Prediction Log'!E135=0, "",'Prediction Log'!E135)</f>
        <v/>
      </c>
      <c r="F135" s="10" t="str">
        <f>IF('Prediction Log'!I135=0, "",'Prediction Log'!I135)</f>
        <v/>
      </c>
      <c r="G135" s="26" t="str">
        <f>IF(ISBLANK(Games!B135), "",'Prediction Log'!$J135)</f>
        <v/>
      </c>
      <c r="H135" s="27" t="str">
        <f>'Prediction Log'!$K135</f>
        <v/>
      </c>
      <c r="I135" s="10" t="str">
        <f>IF(AND(Games!J135="",Games!K135=""),"",IF(ISTEXT(Games!K135), "Side",Games!J135))</f>
        <v/>
      </c>
      <c r="J135" s="10" t="str">
        <f>IF(Table1[[#This Row],[Bet]]="Spread", Games!L135, "")</f>
        <v/>
      </c>
      <c r="K135" s="9" t="str">
        <f>IF(ISTEXT(Games!K135), Games!K135, "")</f>
        <v/>
      </c>
      <c r="L135" s="9" t="str">
        <f>IF(Table1[[#This Row],[Bet]]="Spread", Table1[[#This Row],[Spread]],"")</f>
        <v/>
      </c>
      <c r="M135" s="9"/>
      <c r="N135" s="12"/>
      <c r="O135" s="12"/>
      <c r="P135" s="12"/>
      <c r="Q135" s="12"/>
      <c r="R135" s="12"/>
      <c r="S135" s="12"/>
      <c r="T135" s="13">
        <f t="shared" si="24"/>
        <v>0</v>
      </c>
      <c r="U135" s="13">
        <f t="shared" si="25"/>
        <v>0</v>
      </c>
      <c r="V135" s="13">
        <f t="shared" si="26"/>
        <v>0</v>
      </c>
      <c r="W135" s="13">
        <f t="shared" si="27"/>
        <v>0</v>
      </c>
      <c r="X135" s="13">
        <f t="shared" si="28"/>
        <v>0</v>
      </c>
      <c r="Y135" s="13">
        <f t="shared" si="29"/>
        <v>0</v>
      </c>
      <c r="Z135" s="7"/>
      <c r="AA135" s="9" t="str">
        <f t="shared" si="30"/>
        <v/>
      </c>
      <c r="AB135" s="7"/>
      <c r="AC135" s="9" t="str">
        <f t="shared" si="31"/>
        <v/>
      </c>
      <c r="AD135" s="7"/>
      <c r="AE135" s="9" t="str">
        <f t="shared" si="32"/>
        <v/>
      </c>
      <c r="AF13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36" spans="1:32" x14ac:dyDescent="0.45">
      <c r="A136" s="22" t="str">
        <f>IF('Prediction Log'!A136=0, "",'Prediction Log'!A136)</f>
        <v/>
      </c>
      <c r="B136" s="10" t="str">
        <f>IF('Prediction Log'!B136=0, "",'Prediction Log'!B136)</f>
        <v/>
      </c>
      <c r="C136" s="10" t="str">
        <f>IF('Prediction Log'!C136=0, "",'Prediction Log'!C136)</f>
        <v/>
      </c>
      <c r="D136" s="10" t="str">
        <f>IF('Prediction Log'!D136=0, "",'Prediction Log'!D136)</f>
        <v/>
      </c>
      <c r="E136" s="10" t="str">
        <f>IF('Prediction Log'!E136=0, "",'Prediction Log'!E136)</f>
        <v/>
      </c>
      <c r="F136" s="10" t="str">
        <f>IF('Prediction Log'!I136=0, "",'Prediction Log'!I136)</f>
        <v/>
      </c>
      <c r="G136" s="26" t="str">
        <f>IF(ISBLANK(Games!B136), "",'Prediction Log'!$J136)</f>
        <v/>
      </c>
      <c r="H136" s="27" t="str">
        <f>'Prediction Log'!$K136</f>
        <v/>
      </c>
      <c r="I136" s="10" t="str">
        <f>IF(AND(Games!J136="",Games!K136=""),"",IF(ISTEXT(Games!K136), "Side",Games!J136))</f>
        <v/>
      </c>
      <c r="J136" s="10" t="str">
        <f>IF(Table1[[#This Row],[Bet]]="Spread", Games!L136, "")</f>
        <v/>
      </c>
      <c r="K136" s="9" t="str">
        <f>IF(ISTEXT(Games!K136), Games!K136, "")</f>
        <v/>
      </c>
      <c r="L136" s="9" t="str">
        <f>IF(Table1[[#This Row],[Bet]]="Spread", Table1[[#This Row],[Spread]],"")</f>
        <v/>
      </c>
      <c r="M136" s="9"/>
      <c r="N136" s="12"/>
      <c r="O136" s="12"/>
      <c r="P136" s="12"/>
      <c r="Q136" s="12"/>
      <c r="R136" s="12"/>
      <c r="S136" s="12"/>
      <c r="T136" s="13">
        <f t="shared" si="24"/>
        <v>0</v>
      </c>
      <c r="U136" s="13">
        <f t="shared" si="25"/>
        <v>0</v>
      </c>
      <c r="V136" s="13">
        <f t="shared" si="26"/>
        <v>0</v>
      </c>
      <c r="W136" s="13">
        <f t="shared" si="27"/>
        <v>0</v>
      </c>
      <c r="X136" s="13">
        <f t="shared" si="28"/>
        <v>0</v>
      </c>
      <c r="Y136" s="13">
        <f t="shared" si="29"/>
        <v>0</v>
      </c>
      <c r="Z136" s="7"/>
      <c r="AA136" s="9" t="str">
        <f t="shared" si="30"/>
        <v/>
      </c>
      <c r="AB136" s="7"/>
      <c r="AC136" s="9" t="str">
        <f t="shared" si="31"/>
        <v/>
      </c>
      <c r="AD136" s="7"/>
      <c r="AE136" s="9" t="str">
        <f t="shared" si="32"/>
        <v/>
      </c>
      <c r="AF13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37" spans="1:32" x14ac:dyDescent="0.45">
      <c r="A137" s="22" t="str">
        <f>IF('Prediction Log'!A137=0, "",'Prediction Log'!A137)</f>
        <v/>
      </c>
      <c r="B137" s="10" t="str">
        <f>IF('Prediction Log'!B137=0, "",'Prediction Log'!B137)</f>
        <v/>
      </c>
      <c r="C137" s="10" t="str">
        <f>IF('Prediction Log'!C137=0, "",'Prediction Log'!C137)</f>
        <v/>
      </c>
      <c r="D137" s="10" t="str">
        <f>IF('Prediction Log'!D137=0, "",'Prediction Log'!D137)</f>
        <v/>
      </c>
      <c r="E137" s="10" t="str">
        <f>IF('Prediction Log'!E137=0, "",'Prediction Log'!E137)</f>
        <v/>
      </c>
      <c r="F137" s="10" t="str">
        <f>IF('Prediction Log'!I137=0, "",'Prediction Log'!I137)</f>
        <v/>
      </c>
      <c r="G137" s="26" t="str">
        <f>IF(ISBLANK(Games!B137), "",'Prediction Log'!$J137)</f>
        <v/>
      </c>
      <c r="H137" s="27" t="str">
        <f>'Prediction Log'!$K137</f>
        <v/>
      </c>
      <c r="I137" s="10" t="str">
        <f>IF(AND(Games!J137="",Games!K137=""),"",IF(ISTEXT(Games!K137), "Side",Games!J137))</f>
        <v/>
      </c>
      <c r="J137" s="10" t="str">
        <f>IF(Table1[[#This Row],[Bet]]="Spread", Games!L137, "")</f>
        <v/>
      </c>
      <c r="K137" s="9" t="str">
        <f>IF(ISTEXT(Games!K137), Games!K137, "")</f>
        <v/>
      </c>
      <c r="L137" s="9" t="str">
        <f>IF(Table1[[#This Row],[Bet]]="Spread", Table1[[#This Row],[Spread]],"")</f>
        <v/>
      </c>
      <c r="M137" s="9"/>
      <c r="N137" s="12"/>
      <c r="O137" s="12"/>
      <c r="P137" s="12"/>
      <c r="Q137" s="12"/>
      <c r="R137" s="12"/>
      <c r="S137" s="12"/>
      <c r="T137" s="13">
        <f t="shared" si="24"/>
        <v>0</v>
      </c>
      <c r="U137" s="13">
        <f t="shared" si="25"/>
        <v>0</v>
      </c>
      <c r="V137" s="13">
        <f t="shared" si="26"/>
        <v>0</v>
      </c>
      <c r="W137" s="13">
        <f t="shared" si="27"/>
        <v>0</v>
      </c>
      <c r="X137" s="13">
        <f t="shared" si="28"/>
        <v>0</v>
      </c>
      <c r="Y137" s="13">
        <f t="shared" si="29"/>
        <v>0</v>
      </c>
      <c r="Z137" s="7"/>
      <c r="AA137" s="9" t="str">
        <f t="shared" si="30"/>
        <v/>
      </c>
      <c r="AB137" s="7"/>
      <c r="AC137" s="9" t="str">
        <f t="shared" si="31"/>
        <v/>
      </c>
      <c r="AD137" s="7"/>
      <c r="AE137" s="9" t="str">
        <f t="shared" si="32"/>
        <v/>
      </c>
      <c r="AF13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38" spans="1:32" x14ac:dyDescent="0.45">
      <c r="A138" s="22" t="str">
        <f>IF('Prediction Log'!A138=0, "",'Prediction Log'!A138)</f>
        <v/>
      </c>
      <c r="B138" s="10" t="str">
        <f>IF('Prediction Log'!B138=0, "",'Prediction Log'!B138)</f>
        <v/>
      </c>
      <c r="C138" s="10" t="str">
        <f>IF('Prediction Log'!C138=0, "",'Prediction Log'!C138)</f>
        <v/>
      </c>
      <c r="D138" s="10" t="str">
        <f>IF('Prediction Log'!D138=0, "",'Prediction Log'!D138)</f>
        <v/>
      </c>
      <c r="E138" s="10" t="str">
        <f>IF('Prediction Log'!E138=0, "",'Prediction Log'!E138)</f>
        <v/>
      </c>
      <c r="F138" s="10" t="str">
        <f>IF('Prediction Log'!I138=0, "",'Prediction Log'!I138)</f>
        <v/>
      </c>
      <c r="G138" s="26" t="str">
        <f>IF(ISBLANK(Games!B138), "",'Prediction Log'!$J138)</f>
        <v/>
      </c>
      <c r="H138" s="27" t="str">
        <f>'Prediction Log'!$K138</f>
        <v/>
      </c>
      <c r="I138" s="10" t="str">
        <f>IF(AND(Games!J138="",Games!K138=""),"",IF(ISTEXT(Games!K138), "Side",Games!J138))</f>
        <v/>
      </c>
      <c r="J138" s="10" t="str">
        <f>IF(Table1[[#This Row],[Bet]]="Spread", Games!L138, "")</f>
        <v/>
      </c>
      <c r="K138" s="9" t="str">
        <f>IF(ISTEXT(Games!K138), Games!K138, "")</f>
        <v/>
      </c>
      <c r="L138" s="9" t="str">
        <f>IF(Table1[[#This Row],[Bet]]="Spread", Table1[[#This Row],[Spread]],"")</f>
        <v/>
      </c>
      <c r="M138" s="9"/>
      <c r="N138" s="12"/>
      <c r="O138" s="12"/>
      <c r="P138" s="12"/>
      <c r="Q138" s="12"/>
      <c r="R138" s="12"/>
      <c r="S138" s="12"/>
      <c r="T138" s="13">
        <f t="shared" si="24"/>
        <v>0</v>
      </c>
      <c r="U138" s="13">
        <f t="shared" si="25"/>
        <v>0</v>
      </c>
      <c r="V138" s="13">
        <f t="shared" si="26"/>
        <v>0</v>
      </c>
      <c r="W138" s="13">
        <f t="shared" si="27"/>
        <v>0</v>
      </c>
      <c r="X138" s="13">
        <f t="shared" si="28"/>
        <v>0</v>
      </c>
      <c r="Y138" s="13">
        <f t="shared" si="29"/>
        <v>0</v>
      </c>
      <c r="Z138" s="7"/>
      <c r="AA138" s="9" t="str">
        <f t="shared" si="30"/>
        <v/>
      </c>
      <c r="AB138" s="7"/>
      <c r="AC138" s="9" t="str">
        <f t="shared" si="31"/>
        <v/>
      </c>
      <c r="AD138" s="7"/>
      <c r="AE138" s="9" t="str">
        <f t="shared" si="32"/>
        <v/>
      </c>
      <c r="AF13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39" spans="1:32" x14ac:dyDescent="0.45">
      <c r="A139" s="22" t="str">
        <f>IF('Prediction Log'!A139=0, "",'Prediction Log'!A139)</f>
        <v/>
      </c>
      <c r="B139" s="10" t="str">
        <f>IF('Prediction Log'!B139=0, "",'Prediction Log'!B139)</f>
        <v/>
      </c>
      <c r="C139" s="10" t="str">
        <f>IF('Prediction Log'!C139=0, "",'Prediction Log'!C139)</f>
        <v/>
      </c>
      <c r="D139" s="10" t="str">
        <f>IF('Prediction Log'!D139=0, "",'Prediction Log'!D139)</f>
        <v/>
      </c>
      <c r="E139" s="10" t="str">
        <f>IF('Prediction Log'!E139=0, "",'Prediction Log'!E139)</f>
        <v/>
      </c>
      <c r="F139" s="10" t="str">
        <f>IF('Prediction Log'!I139=0, "",'Prediction Log'!I139)</f>
        <v/>
      </c>
      <c r="G139" s="26" t="str">
        <f>IF(ISBLANK(Games!B139), "",'Prediction Log'!$J139)</f>
        <v/>
      </c>
      <c r="H139" s="27" t="str">
        <f>'Prediction Log'!$K139</f>
        <v/>
      </c>
      <c r="I139" s="10" t="str">
        <f>IF(AND(Games!J139="",Games!K139=""),"",IF(ISTEXT(Games!K139), "Side",Games!J139))</f>
        <v/>
      </c>
      <c r="J139" s="10" t="str">
        <f>IF(Table1[[#This Row],[Bet]]="Spread", Games!L139, "")</f>
        <v/>
      </c>
      <c r="K139" s="9" t="str">
        <f>IF(ISTEXT(Games!K139), Games!K139, "")</f>
        <v/>
      </c>
      <c r="L139" s="9" t="str">
        <f>IF(Table1[[#This Row],[Bet]]="Spread", Table1[[#This Row],[Spread]],"")</f>
        <v/>
      </c>
      <c r="M139" s="9"/>
      <c r="N139" s="12"/>
      <c r="O139" s="12"/>
      <c r="P139" s="12"/>
      <c r="Q139" s="12"/>
      <c r="R139" s="12"/>
      <c r="S139" s="12"/>
      <c r="T139" s="13">
        <f t="shared" si="24"/>
        <v>0</v>
      </c>
      <c r="U139" s="13">
        <f t="shared" si="25"/>
        <v>0</v>
      </c>
      <c r="V139" s="13">
        <f t="shared" si="26"/>
        <v>0</v>
      </c>
      <c r="W139" s="13">
        <f t="shared" si="27"/>
        <v>0</v>
      </c>
      <c r="X139" s="13">
        <f t="shared" si="28"/>
        <v>0</v>
      </c>
      <c r="Y139" s="13">
        <f t="shared" si="29"/>
        <v>0</v>
      </c>
      <c r="Z139" s="7"/>
      <c r="AA139" s="9" t="str">
        <f t="shared" si="30"/>
        <v/>
      </c>
      <c r="AB139" s="7"/>
      <c r="AC139" s="9" t="str">
        <f t="shared" si="31"/>
        <v/>
      </c>
      <c r="AD139" s="7"/>
      <c r="AE139" s="9" t="str">
        <f t="shared" si="32"/>
        <v/>
      </c>
      <c r="AF13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40" spans="1:32" x14ac:dyDescent="0.45">
      <c r="A140" s="22" t="str">
        <f>IF('Prediction Log'!A140=0, "",'Prediction Log'!A140)</f>
        <v/>
      </c>
      <c r="B140" s="10" t="str">
        <f>IF('Prediction Log'!B140=0, "",'Prediction Log'!B140)</f>
        <v/>
      </c>
      <c r="C140" s="10" t="str">
        <f>IF('Prediction Log'!C140=0, "",'Prediction Log'!C140)</f>
        <v/>
      </c>
      <c r="D140" s="10" t="str">
        <f>IF('Prediction Log'!D140=0, "",'Prediction Log'!D140)</f>
        <v/>
      </c>
      <c r="E140" s="10" t="str">
        <f>IF('Prediction Log'!E140=0, "",'Prediction Log'!E140)</f>
        <v/>
      </c>
      <c r="F140" s="10" t="str">
        <f>IF('Prediction Log'!I140=0, "",'Prediction Log'!I140)</f>
        <v/>
      </c>
      <c r="G140" s="26" t="str">
        <f>IF(ISBLANK(Games!B140), "",'Prediction Log'!$J140)</f>
        <v/>
      </c>
      <c r="H140" s="27" t="str">
        <f>'Prediction Log'!$K140</f>
        <v/>
      </c>
      <c r="I140" s="10" t="str">
        <f>IF(AND(Games!J140="",Games!K140=""),"",IF(ISTEXT(Games!K140), "Side",Games!J140))</f>
        <v/>
      </c>
      <c r="J140" s="10" t="str">
        <f>IF(Table1[[#This Row],[Bet]]="Spread", Games!L140, "")</f>
        <v/>
      </c>
      <c r="K140" s="9" t="str">
        <f>IF(ISTEXT(Games!K140), Games!K140, "")</f>
        <v/>
      </c>
      <c r="L140" s="9" t="str">
        <f>IF(Table1[[#This Row],[Bet]]="Spread", Table1[[#This Row],[Spread]],"")</f>
        <v/>
      </c>
      <c r="M140" s="9"/>
      <c r="N140" s="12"/>
      <c r="O140" s="12"/>
      <c r="P140" s="12"/>
      <c r="Q140" s="12"/>
      <c r="R140" s="12"/>
      <c r="S140" s="12"/>
      <c r="T140" s="13">
        <f t="shared" si="24"/>
        <v>0</v>
      </c>
      <c r="U140" s="13">
        <f t="shared" si="25"/>
        <v>0</v>
      </c>
      <c r="V140" s="13">
        <f t="shared" si="26"/>
        <v>0</v>
      </c>
      <c r="W140" s="13">
        <f t="shared" si="27"/>
        <v>0</v>
      </c>
      <c r="X140" s="13">
        <f t="shared" si="28"/>
        <v>0</v>
      </c>
      <c r="Y140" s="13">
        <f t="shared" si="29"/>
        <v>0</v>
      </c>
      <c r="Z140" s="7"/>
      <c r="AA140" s="9" t="str">
        <f t="shared" si="30"/>
        <v/>
      </c>
      <c r="AB140" s="7"/>
      <c r="AC140" s="9" t="str">
        <f t="shared" si="31"/>
        <v/>
      </c>
      <c r="AD140" s="7"/>
      <c r="AE140" s="9" t="str">
        <f t="shared" si="32"/>
        <v/>
      </c>
      <c r="AF14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41" spans="1:32" x14ac:dyDescent="0.45">
      <c r="A141" s="22" t="str">
        <f>IF('Prediction Log'!A141=0, "",'Prediction Log'!A141)</f>
        <v/>
      </c>
      <c r="B141" s="10" t="str">
        <f>IF('Prediction Log'!B141=0, "",'Prediction Log'!B141)</f>
        <v/>
      </c>
      <c r="C141" s="10" t="str">
        <f>IF('Prediction Log'!C141=0, "",'Prediction Log'!C141)</f>
        <v/>
      </c>
      <c r="D141" s="10" t="str">
        <f>IF('Prediction Log'!D141=0, "",'Prediction Log'!D141)</f>
        <v/>
      </c>
      <c r="E141" s="10" t="str">
        <f>IF('Prediction Log'!E141=0, "",'Prediction Log'!E141)</f>
        <v/>
      </c>
      <c r="F141" s="10" t="str">
        <f>IF('Prediction Log'!I141=0, "",'Prediction Log'!I141)</f>
        <v/>
      </c>
      <c r="G141" s="26" t="str">
        <f>IF(ISBLANK(Games!B141), "",'Prediction Log'!$J141)</f>
        <v/>
      </c>
      <c r="H141" s="27" t="str">
        <f>'Prediction Log'!$K141</f>
        <v/>
      </c>
      <c r="I141" s="10" t="str">
        <f>IF(AND(Games!J141="",Games!K141=""),"",IF(ISTEXT(Games!K141), "Side",Games!J141))</f>
        <v/>
      </c>
      <c r="J141" s="10" t="str">
        <f>IF(Table1[[#This Row],[Bet]]="Spread", Games!L141, "")</f>
        <v/>
      </c>
      <c r="K141" s="9" t="str">
        <f>IF(ISTEXT(Games!K141), Games!K141, "")</f>
        <v/>
      </c>
      <c r="L141" s="9" t="str">
        <f>IF(Table1[[#This Row],[Bet]]="Spread", Table1[[#This Row],[Spread]],"")</f>
        <v/>
      </c>
      <c r="M141" s="9"/>
      <c r="N141" s="12"/>
      <c r="O141" s="12"/>
      <c r="P141" s="12"/>
      <c r="Q141" s="12"/>
      <c r="R141" s="12"/>
      <c r="S141" s="12"/>
      <c r="T141" s="13">
        <f t="shared" si="24"/>
        <v>0</v>
      </c>
      <c r="U141" s="13">
        <f t="shared" si="25"/>
        <v>0</v>
      </c>
      <c r="V141" s="13">
        <f t="shared" si="26"/>
        <v>0</v>
      </c>
      <c r="W141" s="13">
        <f t="shared" si="27"/>
        <v>0</v>
      </c>
      <c r="X141" s="13">
        <f t="shared" si="28"/>
        <v>0</v>
      </c>
      <c r="Y141" s="13">
        <f t="shared" si="29"/>
        <v>0</v>
      </c>
      <c r="Z141" s="7"/>
      <c r="AA141" s="9" t="str">
        <f t="shared" si="30"/>
        <v/>
      </c>
      <c r="AB141" s="7"/>
      <c r="AC141" s="9" t="str">
        <f t="shared" si="31"/>
        <v/>
      </c>
      <c r="AD141" s="7"/>
      <c r="AE141" s="9" t="str">
        <f t="shared" si="32"/>
        <v/>
      </c>
      <c r="AF14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42" spans="1:32" x14ac:dyDescent="0.45">
      <c r="A142" s="22" t="str">
        <f>IF('Prediction Log'!A142=0, "",'Prediction Log'!A142)</f>
        <v/>
      </c>
      <c r="B142" s="10" t="str">
        <f>IF('Prediction Log'!B142=0, "",'Prediction Log'!B142)</f>
        <v/>
      </c>
      <c r="C142" s="10" t="str">
        <f>IF('Prediction Log'!C142=0, "",'Prediction Log'!C142)</f>
        <v/>
      </c>
      <c r="D142" s="10" t="str">
        <f>IF('Prediction Log'!D142=0, "",'Prediction Log'!D142)</f>
        <v/>
      </c>
      <c r="E142" s="10" t="str">
        <f>IF('Prediction Log'!E142=0, "",'Prediction Log'!E142)</f>
        <v/>
      </c>
      <c r="F142" s="10" t="str">
        <f>IF('Prediction Log'!I142=0, "",'Prediction Log'!I142)</f>
        <v/>
      </c>
      <c r="G142" s="26" t="str">
        <f>IF(ISBLANK(Games!B142), "",'Prediction Log'!$J142)</f>
        <v/>
      </c>
      <c r="H142" s="27" t="str">
        <f>'Prediction Log'!$K142</f>
        <v/>
      </c>
      <c r="I142" s="10" t="str">
        <f>IF(AND(Games!J142="",Games!K142=""),"",IF(ISTEXT(Games!K142), "Side",Games!J142))</f>
        <v/>
      </c>
      <c r="J142" s="10" t="str">
        <f>IF(Table1[[#This Row],[Bet]]="Spread", Games!L142, "")</f>
        <v/>
      </c>
      <c r="K142" s="9" t="str">
        <f>IF(ISTEXT(Games!K142), Games!K142, "")</f>
        <v/>
      </c>
      <c r="L142" s="9" t="str">
        <f>IF(Table1[[#This Row],[Bet]]="Spread", Table1[[#This Row],[Spread]],"")</f>
        <v/>
      </c>
      <c r="M142" s="9"/>
      <c r="N142" s="12"/>
      <c r="O142" s="12"/>
      <c r="P142" s="12"/>
      <c r="Q142" s="12"/>
      <c r="R142" s="12"/>
      <c r="S142" s="12"/>
      <c r="T142" s="13">
        <f t="shared" si="24"/>
        <v>0</v>
      </c>
      <c r="U142" s="13">
        <f t="shared" si="25"/>
        <v>0</v>
      </c>
      <c r="V142" s="13">
        <f t="shared" si="26"/>
        <v>0</v>
      </c>
      <c r="W142" s="13">
        <f t="shared" si="27"/>
        <v>0</v>
      </c>
      <c r="X142" s="13">
        <f t="shared" si="28"/>
        <v>0</v>
      </c>
      <c r="Y142" s="13">
        <f t="shared" si="29"/>
        <v>0</v>
      </c>
      <c r="Z142" s="7"/>
      <c r="AA142" s="9" t="str">
        <f t="shared" si="30"/>
        <v/>
      </c>
      <c r="AB142" s="7"/>
      <c r="AC142" s="9" t="str">
        <f t="shared" si="31"/>
        <v/>
      </c>
      <c r="AD142" s="7"/>
      <c r="AE142" s="9" t="str">
        <f t="shared" si="32"/>
        <v/>
      </c>
      <c r="AF14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43" spans="1:32" x14ac:dyDescent="0.45">
      <c r="A143" s="22" t="str">
        <f>IF('Prediction Log'!A143=0, "",'Prediction Log'!A143)</f>
        <v/>
      </c>
      <c r="B143" s="10" t="str">
        <f>IF('Prediction Log'!B143=0, "",'Prediction Log'!B143)</f>
        <v/>
      </c>
      <c r="C143" s="10" t="str">
        <f>IF('Prediction Log'!C143=0, "",'Prediction Log'!C143)</f>
        <v/>
      </c>
      <c r="D143" s="10" t="str">
        <f>IF('Prediction Log'!D143=0, "",'Prediction Log'!D143)</f>
        <v/>
      </c>
      <c r="E143" s="10" t="str">
        <f>IF('Prediction Log'!E143=0, "",'Prediction Log'!E143)</f>
        <v/>
      </c>
      <c r="F143" s="10" t="str">
        <f>IF('Prediction Log'!I143=0, "",'Prediction Log'!I143)</f>
        <v/>
      </c>
      <c r="G143" s="26" t="str">
        <f>IF(ISBLANK(Games!B143), "",'Prediction Log'!$J143)</f>
        <v/>
      </c>
      <c r="H143" s="27" t="str">
        <f>'Prediction Log'!$K143</f>
        <v/>
      </c>
      <c r="I143" s="10" t="str">
        <f>IF(AND(Games!J143="",Games!K143=""),"",IF(ISTEXT(Games!K143), "Side",Games!J143))</f>
        <v/>
      </c>
      <c r="J143" s="10" t="str">
        <f>IF(Table1[[#This Row],[Bet]]="Spread", Games!L143, "")</f>
        <v/>
      </c>
      <c r="K143" s="9" t="str">
        <f>IF(ISTEXT(Games!K143), Games!K143, "")</f>
        <v/>
      </c>
      <c r="L143" s="9" t="str">
        <f>IF(Table1[[#This Row],[Bet]]="Spread", Table1[[#This Row],[Spread]],"")</f>
        <v/>
      </c>
      <c r="M143" s="9"/>
      <c r="N143" s="12"/>
      <c r="O143" s="12"/>
      <c r="P143" s="12"/>
      <c r="Q143" s="12"/>
      <c r="R143" s="12"/>
      <c r="S143" s="12"/>
      <c r="T143" s="13">
        <f t="shared" si="24"/>
        <v>0</v>
      </c>
      <c r="U143" s="13">
        <f t="shared" si="25"/>
        <v>0</v>
      </c>
      <c r="V143" s="13">
        <f t="shared" si="26"/>
        <v>0</v>
      </c>
      <c r="W143" s="13">
        <f t="shared" si="27"/>
        <v>0</v>
      </c>
      <c r="X143" s="13">
        <f t="shared" si="28"/>
        <v>0</v>
      </c>
      <c r="Y143" s="13">
        <f t="shared" si="29"/>
        <v>0</v>
      </c>
      <c r="Z143" s="7"/>
      <c r="AA143" s="9" t="str">
        <f t="shared" si="30"/>
        <v/>
      </c>
      <c r="AB143" s="7"/>
      <c r="AC143" s="9" t="str">
        <f t="shared" si="31"/>
        <v/>
      </c>
      <c r="AD143" s="7"/>
      <c r="AE143" s="9" t="str">
        <f t="shared" si="32"/>
        <v/>
      </c>
      <c r="AF14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44" spans="1:32" x14ac:dyDescent="0.45">
      <c r="A144" s="22" t="str">
        <f>IF('Prediction Log'!A144=0, "",'Prediction Log'!A144)</f>
        <v/>
      </c>
      <c r="B144" s="10" t="str">
        <f>IF('Prediction Log'!B144=0, "",'Prediction Log'!B144)</f>
        <v/>
      </c>
      <c r="C144" s="10" t="str">
        <f>IF('Prediction Log'!C144=0, "",'Prediction Log'!C144)</f>
        <v/>
      </c>
      <c r="D144" s="10" t="str">
        <f>IF('Prediction Log'!D144=0, "",'Prediction Log'!D144)</f>
        <v/>
      </c>
      <c r="E144" s="10" t="str">
        <f>IF('Prediction Log'!E144=0, "",'Prediction Log'!E144)</f>
        <v/>
      </c>
      <c r="F144" s="10" t="str">
        <f>IF('Prediction Log'!I144=0, "",'Prediction Log'!I144)</f>
        <v/>
      </c>
      <c r="G144" s="26" t="str">
        <f>IF(ISBLANK(Games!B144), "",'Prediction Log'!$J144)</f>
        <v/>
      </c>
      <c r="H144" s="27" t="str">
        <f>'Prediction Log'!$K144</f>
        <v/>
      </c>
      <c r="I144" s="10" t="str">
        <f>IF(AND(Games!J144="",Games!K144=""),"",IF(ISTEXT(Games!K144), "Side",Games!J144))</f>
        <v/>
      </c>
      <c r="J144" s="10" t="str">
        <f>IF(Table1[[#This Row],[Bet]]="Spread", Games!L144, "")</f>
        <v/>
      </c>
      <c r="K144" s="9" t="str">
        <f>IF(ISTEXT(Games!K144), Games!K144, "")</f>
        <v/>
      </c>
      <c r="L144" s="9" t="str">
        <f>IF(Table1[[#This Row],[Bet]]="Spread", Table1[[#This Row],[Spread]],"")</f>
        <v/>
      </c>
      <c r="M144" s="9"/>
      <c r="N144" s="12"/>
      <c r="O144" s="12"/>
      <c r="P144" s="12"/>
      <c r="Q144" s="12"/>
      <c r="R144" s="12"/>
      <c r="S144" s="12"/>
      <c r="T144" s="13">
        <f t="shared" si="24"/>
        <v>0</v>
      </c>
      <c r="U144" s="13">
        <f t="shared" si="25"/>
        <v>0</v>
      </c>
      <c r="V144" s="13">
        <f t="shared" si="26"/>
        <v>0</v>
      </c>
      <c r="W144" s="13">
        <f t="shared" si="27"/>
        <v>0</v>
      </c>
      <c r="X144" s="13">
        <f t="shared" si="28"/>
        <v>0</v>
      </c>
      <c r="Y144" s="13">
        <f t="shared" si="29"/>
        <v>0</v>
      </c>
      <c r="Z144" s="7"/>
      <c r="AA144" s="9" t="str">
        <f t="shared" si="30"/>
        <v/>
      </c>
      <c r="AB144" s="7"/>
      <c r="AC144" s="9" t="str">
        <f t="shared" si="31"/>
        <v/>
      </c>
      <c r="AD144" s="7"/>
      <c r="AE144" s="9" t="str">
        <f t="shared" si="32"/>
        <v/>
      </c>
      <c r="AF14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45" spans="1:32" x14ac:dyDescent="0.45">
      <c r="A145" s="22" t="str">
        <f>IF('Prediction Log'!A145=0, "",'Prediction Log'!A145)</f>
        <v/>
      </c>
      <c r="B145" s="10" t="str">
        <f>IF('Prediction Log'!B145=0, "",'Prediction Log'!B145)</f>
        <v/>
      </c>
      <c r="C145" s="10" t="str">
        <f>IF('Prediction Log'!C145=0, "",'Prediction Log'!C145)</f>
        <v/>
      </c>
      <c r="D145" s="10" t="str">
        <f>IF('Prediction Log'!D145=0, "",'Prediction Log'!D145)</f>
        <v/>
      </c>
      <c r="E145" s="10" t="str">
        <f>IF('Prediction Log'!E145=0, "",'Prediction Log'!E145)</f>
        <v/>
      </c>
      <c r="F145" s="10" t="str">
        <f>IF('Prediction Log'!I145=0, "",'Prediction Log'!I145)</f>
        <v/>
      </c>
      <c r="G145" s="26" t="str">
        <f>IF(ISBLANK(Games!B145), "",'Prediction Log'!$J145)</f>
        <v/>
      </c>
      <c r="H145" s="27" t="str">
        <f>'Prediction Log'!$K145</f>
        <v/>
      </c>
      <c r="I145" s="10" t="str">
        <f>IF(AND(Games!J145="",Games!K145=""),"",IF(ISTEXT(Games!K145), "Side",Games!J145))</f>
        <v/>
      </c>
      <c r="J145" s="10" t="str">
        <f>IF(Table1[[#This Row],[Bet]]="Spread", Games!L145, "")</f>
        <v/>
      </c>
      <c r="K145" s="9" t="str">
        <f>IF(ISTEXT(Games!K145), Games!K145, "")</f>
        <v/>
      </c>
      <c r="L145" s="9" t="str">
        <f>IF(Table1[[#This Row],[Bet]]="Spread", Table1[[#This Row],[Spread]],"")</f>
        <v/>
      </c>
      <c r="M145" s="9"/>
      <c r="N145" s="12"/>
      <c r="O145" s="12"/>
      <c r="P145" s="12"/>
      <c r="Q145" s="12"/>
      <c r="R145" s="12"/>
      <c r="S145" s="12"/>
      <c r="T145" s="13">
        <f t="shared" si="24"/>
        <v>0</v>
      </c>
      <c r="U145" s="13">
        <f t="shared" si="25"/>
        <v>0</v>
      </c>
      <c r="V145" s="13">
        <f t="shared" si="26"/>
        <v>0</v>
      </c>
      <c r="W145" s="13">
        <f t="shared" si="27"/>
        <v>0</v>
      </c>
      <c r="X145" s="13">
        <f t="shared" si="28"/>
        <v>0</v>
      </c>
      <c r="Y145" s="13">
        <f t="shared" si="29"/>
        <v>0</v>
      </c>
      <c r="Z145" s="7"/>
      <c r="AA145" s="9" t="str">
        <f t="shared" si="30"/>
        <v/>
      </c>
      <c r="AB145" s="7"/>
      <c r="AC145" s="9" t="str">
        <f t="shared" si="31"/>
        <v/>
      </c>
      <c r="AD145" s="7"/>
      <c r="AE145" s="9" t="str">
        <f t="shared" si="32"/>
        <v/>
      </c>
      <c r="AF14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46" spans="1:32" x14ac:dyDescent="0.45">
      <c r="A146" s="22" t="str">
        <f>IF('Prediction Log'!A146=0, "",'Prediction Log'!A146)</f>
        <v/>
      </c>
      <c r="B146" s="10" t="str">
        <f>IF('Prediction Log'!B146=0, "",'Prediction Log'!B146)</f>
        <v/>
      </c>
      <c r="C146" s="10" t="str">
        <f>IF('Prediction Log'!C146=0, "",'Prediction Log'!C146)</f>
        <v/>
      </c>
      <c r="D146" s="10" t="str">
        <f>IF('Prediction Log'!D146=0, "",'Prediction Log'!D146)</f>
        <v/>
      </c>
      <c r="E146" s="10" t="str">
        <f>IF('Prediction Log'!E146=0, "",'Prediction Log'!E146)</f>
        <v/>
      </c>
      <c r="F146" s="10" t="str">
        <f>IF('Prediction Log'!I146=0, "",'Prediction Log'!I146)</f>
        <v/>
      </c>
      <c r="G146" s="26" t="str">
        <f>IF(ISBLANK(Games!B146), "",'Prediction Log'!$J146)</f>
        <v/>
      </c>
      <c r="H146" s="27" t="str">
        <f>'Prediction Log'!$K146</f>
        <v/>
      </c>
      <c r="I146" s="10" t="str">
        <f>IF(AND(Games!J146="",Games!K146=""),"",IF(ISTEXT(Games!K146), "Side",Games!J146))</f>
        <v/>
      </c>
      <c r="J146" s="10" t="str">
        <f>IF(Table1[[#This Row],[Bet]]="Spread", Games!L146, "")</f>
        <v/>
      </c>
      <c r="K146" s="9" t="str">
        <f>IF(ISTEXT(Games!K146), Games!K146, "")</f>
        <v/>
      </c>
      <c r="L146" s="9" t="str">
        <f>IF(Table1[[#This Row],[Bet]]="Spread", Table1[[#This Row],[Spread]],"")</f>
        <v/>
      </c>
      <c r="M146" s="9"/>
      <c r="N146" s="12"/>
      <c r="O146" s="12"/>
      <c r="P146" s="12"/>
      <c r="Q146" s="12"/>
      <c r="R146" s="12"/>
      <c r="S146" s="12"/>
      <c r="T146" s="13">
        <f t="shared" si="24"/>
        <v>0</v>
      </c>
      <c r="U146" s="13">
        <f t="shared" si="25"/>
        <v>0</v>
      </c>
      <c r="V146" s="13">
        <f t="shared" si="26"/>
        <v>0</v>
      </c>
      <c r="W146" s="13">
        <f t="shared" si="27"/>
        <v>0</v>
      </c>
      <c r="X146" s="13">
        <f t="shared" si="28"/>
        <v>0</v>
      </c>
      <c r="Y146" s="13">
        <f t="shared" si="29"/>
        <v>0</v>
      </c>
      <c r="Z146" s="7"/>
      <c r="AA146" s="9" t="str">
        <f t="shared" si="30"/>
        <v/>
      </c>
      <c r="AB146" s="7"/>
      <c r="AC146" s="9" t="str">
        <f t="shared" si="31"/>
        <v/>
      </c>
      <c r="AD146" s="7"/>
      <c r="AE146" s="9" t="str">
        <f t="shared" si="32"/>
        <v/>
      </c>
      <c r="AF14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47" spans="1:32" x14ac:dyDescent="0.45">
      <c r="A147" s="22" t="str">
        <f>IF('Prediction Log'!A147=0, "",'Prediction Log'!A147)</f>
        <v/>
      </c>
      <c r="B147" s="10" t="str">
        <f>IF('Prediction Log'!B147=0, "",'Prediction Log'!B147)</f>
        <v/>
      </c>
      <c r="C147" s="10" t="str">
        <f>IF('Prediction Log'!C147=0, "",'Prediction Log'!C147)</f>
        <v/>
      </c>
      <c r="D147" s="10" t="str">
        <f>IF('Prediction Log'!D147=0, "",'Prediction Log'!D147)</f>
        <v/>
      </c>
      <c r="E147" s="10" t="str">
        <f>IF('Prediction Log'!E147=0, "",'Prediction Log'!E147)</f>
        <v/>
      </c>
      <c r="F147" s="10" t="str">
        <f>IF('Prediction Log'!I147=0, "",'Prediction Log'!I147)</f>
        <v/>
      </c>
      <c r="G147" s="26" t="str">
        <f>IF(ISBLANK(Games!B147), "",'Prediction Log'!$J147)</f>
        <v/>
      </c>
      <c r="H147" s="27" t="str">
        <f>'Prediction Log'!$K147</f>
        <v/>
      </c>
      <c r="I147" s="10" t="str">
        <f>IF(AND(Games!J147="",Games!K147=""),"",IF(ISTEXT(Games!K147), "Side",Games!J147))</f>
        <v/>
      </c>
      <c r="J147" s="10" t="str">
        <f>IF(Table1[[#This Row],[Bet]]="Spread", Games!L147, "")</f>
        <v/>
      </c>
      <c r="K147" s="9" t="str">
        <f>IF(ISTEXT(Games!K147), Games!K147, "")</f>
        <v/>
      </c>
      <c r="L147" s="9" t="str">
        <f>IF(Table1[[#This Row],[Bet]]="Spread", Table1[[#This Row],[Spread]],"")</f>
        <v/>
      </c>
      <c r="M147" s="9"/>
      <c r="N147" s="12"/>
      <c r="O147" s="12"/>
      <c r="P147" s="12"/>
      <c r="Q147" s="12"/>
      <c r="R147" s="12"/>
      <c r="S147" s="12"/>
      <c r="T147" s="13">
        <f t="shared" si="24"/>
        <v>0</v>
      </c>
      <c r="U147" s="13">
        <f t="shared" si="25"/>
        <v>0</v>
      </c>
      <c r="V147" s="13">
        <f t="shared" si="26"/>
        <v>0</v>
      </c>
      <c r="W147" s="13">
        <f t="shared" si="27"/>
        <v>0</v>
      </c>
      <c r="X147" s="13">
        <f t="shared" si="28"/>
        <v>0</v>
      </c>
      <c r="Y147" s="13">
        <f t="shared" si="29"/>
        <v>0</v>
      </c>
      <c r="Z147" s="7"/>
      <c r="AA147" s="9" t="str">
        <f t="shared" si="30"/>
        <v/>
      </c>
      <c r="AB147" s="7"/>
      <c r="AC147" s="9" t="str">
        <f t="shared" si="31"/>
        <v/>
      </c>
      <c r="AD147" s="7"/>
      <c r="AE147" s="9" t="str">
        <f t="shared" si="32"/>
        <v/>
      </c>
      <c r="AF14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48" spans="1:32" x14ac:dyDescent="0.45">
      <c r="A148" s="22" t="str">
        <f>IF('Prediction Log'!A148=0, "",'Prediction Log'!A148)</f>
        <v/>
      </c>
      <c r="B148" s="10" t="str">
        <f>IF('Prediction Log'!B148=0, "",'Prediction Log'!B148)</f>
        <v/>
      </c>
      <c r="C148" s="10" t="str">
        <f>IF('Prediction Log'!C148=0, "",'Prediction Log'!C148)</f>
        <v/>
      </c>
      <c r="D148" s="10" t="str">
        <f>IF('Prediction Log'!D148=0, "",'Prediction Log'!D148)</f>
        <v/>
      </c>
      <c r="E148" s="10" t="str">
        <f>IF('Prediction Log'!E148=0, "",'Prediction Log'!E148)</f>
        <v/>
      </c>
      <c r="F148" s="10" t="str">
        <f>IF('Prediction Log'!I148=0, "",'Prediction Log'!I148)</f>
        <v/>
      </c>
      <c r="G148" s="26" t="str">
        <f>IF(ISBLANK(Games!B148), "",'Prediction Log'!$J148)</f>
        <v/>
      </c>
      <c r="H148" s="27" t="str">
        <f>'Prediction Log'!$K148</f>
        <v/>
      </c>
      <c r="I148" s="10" t="str">
        <f>IF(AND(Games!J148="",Games!K148=""),"",IF(ISTEXT(Games!K148), "Side",Games!J148))</f>
        <v/>
      </c>
      <c r="J148" s="10" t="str">
        <f>IF(Table1[[#This Row],[Bet]]="Spread", Games!L148, "")</f>
        <v/>
      </c>
      <c r="K148" s="9" t="str">
        <f>IF(ISTEXT(Games!K148), Games!K148, "")</f>
        <v/>
      </c>
      <c r="L148" s="9" t="str">
        <f>IF(Table1[[#This Row],[Bet]]="Spread", Table1[[#This Row],[Spread]],"")</f>
        <v/>
      </c>
      <c r="M148" s="9"/>
      <c r="N148" s="12"/>
      <c r="O148" s="12"/>
      <c r="P148" s="12"/>
      <c r="Q148" s="12"/>
      <c r="R148" s="12"/>
      <c r="S148" s="12"/>
      <c r="T148" s="13">
        <f t="shared" si="24"/>
        <v>0</v>
      </c>
      <c r="U148" s="13">
        <f t="shared" si="25"/>
        <v>0</v>
      </c>
      <c r="V148" s="13">
        <f t="shared" si="26"/>
        <v>0</v>
      </c>
      <c r="W148" s="13">
        <f t="shared" si="27"/>
        <v>0</v>
      </c>
      <c r="X148" s="13">
        <f t="shared" si="28"/>
        <v>0</v>
      </c>
      <c r="Y148" s="13">
        <f t="shared" si="29"/>
        <v>0</v>
      </c>
      <c r="Z148" s="7"/>
      <c r="AA148" s="9" t="str">
        <f t="shared" si="30"/>
        <v/>
      </c>
      <c r="AB148" s="7"/>
      <c r="AC148" s="9" t="str">
        <f t="shared" si="31"/>
        <v/>
      </c>
      <c r="AD148" s="7"/>
      <c r="AE148" s="9" t="str">
        <f t="shared" si="32"/>
        <v/>
      </c>
      <c r="AF14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49" spans="1:32" x14ac:dyDescent="0.45">
      <c r="A149" s="22" t="str">
        <f>IF('Prediction Log'!A149=0, "",'Prediction Log'!A149)</f>
        <v/>
      </c>
      <c r="B149" s="10" t="str">
        <f>IF('Prediction Log'!B149=0, "",'Prediction Log'!B149)</f>
        <v/>
      </c>
      <c r="C149" s="10" t="str">
        <f>IF('Prediction Log'!C149=0, "",'Prediction Log'!C149)</f>
        <v/>
      </c>
      <c r="D149" s="10" t="str">
        <f>IF('Prediction Log'!D149=0, "",'Prediction Log'!D149)</f>
        <v/>
      </c>
      <c r="E149" s="10" t="str">
        <f>IF('Prediction Log'!E149=0, "",'Prediction Log'!E149)</f>
        <v/>
      </c>
      <c r="F149" s="10" t="str">
        <f>IF('Prediction Log'!I149=0, "",'Prediction Log'!I149)</f>
        <v/>
      </c>
      <c r="G149" s="26" t="str">
        <f>IF(ISBLANK(Games!B149), "",'Prediction Log'!$J149)</f>
        <v/>
      </c>
      <c r="H149" s="27" t="str">
        <f>'Prediction Log'!$K149</f>
        <v/>
      </c>
      <c r="I149" s="10" t="str">
        <f>IF(AND(Games!J149="",Games!K149=""),"",IF(ISTEXT(Games!K149), "Side",Games!J149))</f>
        <v/>
      </c>
      <c r="J149" s="10" t="str">
        <f>IF(Table1[[#This Row],[Bet]]="Spread", Games!L149, "")</f>
        <v/>
      </c>
      <c r="K149" s="9" t="str">
        <f>IF(ISTEXT(Games!K149), Games!K149, "")</f>
        <v/>
      </c>
      <c r="L149" s="9" t="str">
        <f>IF(Table1[[#This Row],[Bet]]="Spread", Table1[[#This Row],[Spread]],"")</f>
        <v/>
      </c>
      <c r="M149" s="9"/>
      <c r="N149" s="12"/>
      <c r="O149" s="12"/>
      <c r="P149" s="12"/>
      <c r="Q149" s="12"/>
      <c r="R149" s="12"/>
      <c r="S149" s="12"/>
      <c r="T149" s="13">
        <f t="shared" si="24"/>
        <v>0</v>
      </c>
      <c r="U149" s="13">
        <f t="shared" si="25"/>
        <v>0</v>
      </c>
      <c r="V149" s="13">
        <f t="shared" si="26"/>
        <v>0</v>
      </c>
      <c r="W149" s="13">
        <f t="shared" si="27"/>
        <v>0</v>
      </c>
      <c r="X149" s="13">
        <f t="shared" si="28"/>
        <v>0</v>
      </c>
      <c r="Y149" s="13">
        <f t="shared" si="29"/>
        <v>0</v>
      </c>
      <c r="Z149" s="7"/>
      <c r="AA149" s="9" t="str">
        <f t="shared" si="30"/>
        <v/>
      </c>
      <c r="AB149" s="7"/>
      <c r="AC149" s="9" t="str">
        <f t="shared" si="31"/>
        <v/>
      </c>
      <c r="AD149" s="7"/>
      <c r="AE149" s="9" t="str">
        <f t="shared" si="32"/>
        <v/>
      </c>
      <c r="AF14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50" spans="1:32" x14ac:dyDescent="0.45">
      <c r="A150" s="22" t="str">
        <f>IF('Prediction Log'!A150=0, "",'Prediction Log'!A150)</f>
        <v/>
      </c>
      <c r="B150" s="10" t="str">
        <f>IF('Prediction Log'!B150=0, "",'Prediction Log'!B150)</f>
        <v/>
      </c>
      <c r="C150" s="10" t="str">
        <f>IF('Prediction Log'!C150=0, "",'Prediction Log'!C150)</f>
        <v/>
      </c>
      <c r="D150" s="10" t="str">
        <f>IF('Prediction Log'!D150=0, "",'Prediction Log'!D150)</f>
        <v/>
      </c>
      <c r="E150" s="10" t="str">
        <f>IF('Prediction Log'!E150=0, "",'Prediction Log'!E150)</f>
        <v/>
      </c>
      <c r="F150" s="10" t="str">
        <f>IF('Prediction Log'!I150=0, "",'Prediction Log'!I150)</f>
        <v/>
      </c>
      <c r="G150" s="26" t="str">
        <f>IF(ISBLANK(Games!B150), "",'Prediction Log'!$J150)</f>
        <v/>
      </c>
      <c r="H150" s="27" t="str">
        <f>'Prediction Log'!$K150</f>
        <v/>
      </c>
      <c r="I150" s="10" t="str">
        <f>IF(AND(Games!J150="",Games!K150=""),"",IF(ISTEXT(Games!K150), "Side",Games!J150))</f>
        <v/>
      </c>
      <c r="J150" s="10" t="str">
        <f>IF(Table1[[#This Row],[Bet]]="Spread", Games!L150, "")</f>
        <v/>
      </c>
      <c r="K150" s="9" t="str">
        <f>IF(ISTEXT(Games!K150), Games!K150, "")</f>
        <v/>
      </c>
      <c r="L150" s="9" t="str">
        <f>IF(Table1[[#This Row],[Bet]]="Spread", Table1[[#This Row],[Spread]],"")</f>
        <v/>
      </c>
      <c r="M150" s="9"/>
      <c r="N150" s="12"/>
      <c r="O150" s="12"/>
      <c r="P150" s="12"/>
      <c r="Q150" s="12"/>
      <c r="R150" s="12"/>
      <c r="S150" s="12"/>
      <c r="T150" s="13">
        <f t="shared" si="24"/>
        <v>0</v>
      </c>
      <c r="U150" s="13">
        <f t="shared" si="25"/>
        <v>0</v>
      </c>
      <c r="V150" s="13">
        <f t="shared" si="26"/>
        <v>0</v>
      </c>
      <c r="W150" s="13">
        <f t="shared" si="27"/>
        <v>0</v>
      </c>
      <c r="X150" s="13">
        <f t="shared" si="28"/>
        <v>0</v>
      </c>
      <c r="Y150" s="13">
        <f t="shared" si="29"/>
        <v>0</v>
      </c>
      <c r="Z150" s="7"/>
      <c r="AA150" s="9" t="str">
        <f t="shared" si="30"/>
        <v/>
      </c>
      <c r="AB150" s="7"/>
      <c r="AC150" s="9" t="str">
        <f t="shared" si="31"/>
        <v/>
      </c>
      <c r="AD150" s="7"/>
      <c r="AE150" s="9" t="str">
        <f t="shared" si="32"/>
        <v/>
      </c>
      <c r="AF15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51" spans="1:32" x14ac:dyDescent="0.45">
      <c r="A151" s="22" t="str">
        <f>IF('Prediction Log'!A151=0, "",'Prediction Log'!A151)</f>
        <v/>
      </c>
      <c r="B151" s="10" t="str">
        <f>IF('Prediction Log'!B151=0, "",'Prediction Log'!B151)</f>
        <v/>
      </c>
      <c r="C151" s="10" t="str">
        <f>IF('Prediction Log'!C151=0, "",'Prediction Log'!C151)</f>
        <v/>
      </c>
      <c r="D151" s="10" t="str">
        <f>IF('Prediction Log'!D151=0, "",'Prediction Log'!D151)</f>
        <v/>
      </c>
      <c r="E151" s="10" t="str">
        <f>IF('Prediction Log'!E151=0, "",'Prediction Log'!E151)</f>
        <v/>
      </c>
      <c r="F151" s="10" t="str">
        <f>IF('Prediction Log'!I151=0, "",'Prediction Log'!I151)</f>
        <v/>
      </c>
      <c r="G151" s="26" t="str">
        <f>IF(ISBLANK(Games!B151), "",'Prediction Log'!$J151)</f>
        <v/>
      </c>
      <c r="H151" s="27" t="str">
        <f>'Prediction Log'!$K151</f>
        <v/>
      </c>
      <c r="I151" s="10" t="str">
        <f>IF(AND(Games!J151="",Games!K151=""),"",IF(ISTEXT(Games!K151), "Side",Games!J151))</f>
        <v/>
      </c>
      <c r="J151" s="10" t="str">
        <f>IF(Table1[[#This Row],[Bet]]="Spread", Games!L151, "")</f>
        <v/>
      </c>
      <c r="K151" s="9" t="str">
        <f>IF(ISTEXT(Games!K151), Games!K151, "")</f>
        <v/>
      </c>
      <c r="L151" s="9" t="str">
        <f>IF(Table1[[#This Row],[Bet]]="Spread", Table1[[#This Row],[Spread]],"")</f>
        <v/>
      </c>
      <c r="M151" s="9"/>
      <c r="N151" s="12"/>
      <c r="O151" s="12"/>
      <c r="P151" s="12"/>
      <c r="Q151" s="12"/>
      <c r="R151" s="12"/>
      <c r="S151" s="12"/>
      <c r="T151" s="13">
        <f t="shared" si="24"/>
        <v>0</v>
      </c>
      <c r="U151" s="13">
        <f t="shared" si="25"/>
        <v>0</v>
      </c>
      <c r="V151" s="13">
        <f t="shared" si="26"/>
        <v>0</v>
      </c>
      <c r="W151" s="13">
        <f t="shared" si="27"/>
        <v>0</v>
      </c>
      <c r="X151" s="13">
        <f t="shared" si="28"/>
        <v>0</v>
      </c>
      <c r="Y151" s="13">
        <f t="shared" si="29"/>
        <v>0</v>
      </c>
      <c r="Z151" s="7"/>
      <c r="AA151" s="9" t="str">
        <f t="shared" si="30"/>
        <v/>
      </c>
      <c r="AB151" s="7"/>
      <c r="AC151" s="9" t="str">
        <f t="shared" si="31"/>
        <v/>
      </c>
      <c r="AD151" s="7"/>
      <c r="AE151" s="9" t="str">
        <f t="shared" si="32"/>
        <v/>
      </c>
      <c r="AF15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52" spans="1:32" x14ac:dyDescent="0.45">
      <c r="A152" s="22" t="str">
        <f>IF('Prediction Log'!A152=0, "",'Prediction Log'!A152)</f>
        <v/>
      </c>
      <c r="B152" s="10" t="str">
        <f>IF('Prediction Log'!B152=0, "",'Prediction Log'!B152)</f>
        <v/>
      </c>
      <c r="C152" s="10" t="str">
        <f>IF('Prediction Log'!C152=0, "",'Prediction Log'!C152)</f>
        <v/>
      </c>
      <c r="D152" s="10" t="str">
        <f>IF('Prediction Log'!D152=0, "",'Prediction Log'!D152)</f>
        <v/>
      </c>
      <c r="E152" s="10" t="str">
        <f>IF('Prediction Log'!E152=0, "",'Prediction Log'!E152)</f>
        <v/>
      </c>
      <c r="F152" s="10" t="str">
        <f>IF('Prediction Log'!I152=0, "",'Prediction Log'!I152)</f>
        <v/>
      </c>
      <c r="G152" s="26" t="str">
        <f>IF(ISBLANK(Games!B152), "",'Prediction Log'!$J152)</f>
        <v/>
      </c>
      <c r="H152" s="27" t="str">
        <f>'Prediction Log'!$K152</f>
        <v/>
      </c>
      <c r="I152" s="10" t="str">
        <f>IF(AND(Games!J152="",Games!K152=""),"",IF(ISTEXT(Games!K152), "Side",Games!J152))</f>
        <v/>
      </c>
      <c r="J152" s="10" t="str">
        <f>IF(Table1[[#This Row],[Bet]]="Spread", Games!L152, "")</f>
        <v/>
      </c>
      <c r="K152" s="9" t="str">
        <f>IF(ISTEXT(Games!K152), Games!K152, "")</f>
        <v/>
      </c>
      <c r="L152" s="9" t="str">
        <f>IF(Table1[[#This Row],[Bet]]="Spread", Table1[[#This Row],[Spread]],"")</f>
        <v/>
      </c>
      <c r="M152" s="9"/>
      <c r="N152" s="12"/>
      <c r="O152" s="12"/>
      <c r="P152" s="12"/>
      <c r="Q152" s="12"/>
      <c r="R152" s="12"/>
      <c r="S152" s="12"/>
      <c r="T152" s="13">
        <f t="shared" si="24"/>
        <v>0</v>
      </c>
      <c r="U152" s="13">
        <f t="shared" si="25"/>
        <v>0</v>
      </c>
      <c r="V152" s="13">
        <f t="shared" si="26"/>
        <v>0</v>
      </c>
      <c r="W152" s="13">
        <f t="shared" si="27"/>
        <v>0</v>
      </c>
      <c r="X152" s="13">
        <f t="shared" si="28"/>
        <v>0</v>
      </c>
      <c r="Y152" s="13">
        <f t="shared" si="29"/>
        <v>0</v>
      </c>
      <c r="Z152" s="7"/>
      <c r="AA152" s="9" t="str">
        <f t="shared" si="30"/>
        <v/>
      </c>
      <c r="AB152" s="7"/>
      <c r="AC152" s="9" t="str">
        <f t="shared" si="31"/>
        <v/>
      </c>
      <c r="AD152" s="7"/>
      <c r="AE152" s="9" t="str">
        <f t="shared" si="32"/>
        <v/>
      </c>
      <c r="AF15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53" spans="1:32" x14ac:dyDescent="0.45">
      <c r="A153" s="22" t="str">
        <f>IF('Prediction Log'!A153=0, "",'Prediction Log'!A153)</f>
        <v/>
      </c>
      <c r="B153" s="10" t="str">
        <f>IF('Prediction Log'!B153=0, "",'Prediction Log'!B153)</f>
        <v/>
      </c>
      <c r="C153" s="10" t="str">
        <f>IF('Prediction Log'!C153=0, "",'Prediction Log'!C153)</f>
        <v/>
      </c>
      <c r="D153" s="10" t="str">
        <f>IF('Prediction Log'!D153=0, "",'Prediction Log'!D153)</f>
        <v/>
      </c>
      <c r="E153" s="10" t="str">
        <f>IF('Prediction Log'!E153=0, "",'Prediction Log'!E153)</f>
        <v/>
      </c>
      <c r="F153" s="10" t="str">
        <f>IF('Prediction Log'!I153=0, "",'Prediction Log'!I153)</f>
        <v/>
      </c>
      <c r="G153" s="26" t="str">
        <f>IF(ISBLANK(Games!B153), "",'Prediction Log'!$J153)</f>
        <v/>
      </c>
      <c r="H153" s="27" t="str">
        <f>'Prediction Log'!$K153</f>
        <v/>
      </c>
      <c r="I153" s="10" t="str">
        <f>IF(AND(Games!J153="",Games!K153=""),"",IF(ISTEXT(Games!K153), "Side",Games!J153))</f>
        <v/>
      </c>
      <c r="J153" s="10" t="str">
        <f>IF(Table1[[#This Row],[Bet]]="Spread", Games!L153, "")</f>
        <v/>
      </c>
      <c r="K153" s="9" t="str">
        <f>IF(ISTEXT(Games!K153), Games!K153, "")</f>
        <v/>
      </c>
      <c r="L153" s="9" t="str">
        <f>IF(Table1[[#This Row],[Bet]]="Spread", Table1[[#This Row],[Spread]],"")</f>
        <v/>
      </c>
      <c r="M153" s="9"/>
      <c r="N153" s="12"/>
      <c r="O153" s="12"/>
      <c r="P153" s="12"/>
      <c r="Q153" s="12"/>
      <c r="R153" s="12"/>
      <c r="S153" s="12"/>
      <c r="T153" s="13">
        <f t="shared" si="24"/>
        <v>0</v>
      </c>
      <c r="U153" s="13">
        <f t="shared" si="25"/>
        <v>0</v>
      </c>
      <c r="V153" s="13">
        <f t="shared" si="26"/>
        <v>0</v>
      </c>
      <c r="W153" s="13">
        <f t="shared" si="27"/>
        <v>0</v>
      </c>
      <c r="X153" s="13">
        <f t="shared" si="28"/>
        <v>0</v>
      </c>
      <c r="Y153" s="13">
        <f t="shared" si="29"/>
        <v>0</v>
      </c>
      <c r="Z153" s="7"/>
      <c r="AA153" s="9" t="str">
        <f t="shared" si="30"/>
        <v/>
      </c>
      <c r="AB153" s="7"/>
      <c r="AC153" s="9" t="str">
        <f t="shared" si="31"/>
        <v/>
      </c>
      <c r="AD153" s="7"/>
      <c r="AE153" s="9" t="str">
        <f t="shared" si="32"/>
        <v/>
      </c>
      <c r="AF15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54" spans="1:32" x14ac:dyDescent="0.45">
      <c r="A154" s="22" t="str">
        <f>IF('Prediction Log'!A154=0, "",'Prediction Log'!A154)</f>
        <v/>
      </c>
      <c r="B154" s="10" t="str">
        <f>IF('Prediction Log'!B154=0, "",'Prediction Log'!B154)</f>
        <v/>
      </c>
      <c r="C154" s="10" t="str">
        <f>IF('Prediction Log'!C154=0, "",'Prediction Log'!C154)</f>
        <v/>
      </c>
      <c r="D154" s="10" t="str">
        <f>IF('Prediction Log'!D154=0, "",'Prediction Log'!D154)</f>
        <v/>
      </c>
      <c r="E154" s="10" t="str">
        <f>IF('Prediction Log'!E154=0, "",'Prediction Log'!E154)</f>
        <v/>
      </c>
      <c r="F154" s="10" t="str">
        <f>IF('Prediction Log'!I154=0, "",'Prediction Log'!I154)</f>
        <v/>
      </c>
      <c r="G154" s="26" t="str">
        <f>IF(ISBLANK(Games!B154), "",'Prediction Log'!$J154)</f>
        <v/>
      </c>
      <c r="H154" s="27" t="str">
        <f>'Prediction Log'!$K154</f>
        <v/>
      </c>
      <c r="I154" s="10" t="str">
        <f>IF(AND(Games!J154="",Games!K154=""),"",IF(ISTEXT(Games!K154), "Side",Games!J154))</f>
        <v/>
      </c>
      <c r="J154" s="10" t="str">
        <f>IF(Table1[[#This Row],[Bet]]="Spread", Games!L154, "")</f>
        <v/>
      </c>
      <c r="K154" s="9" t="str">
        <f>IF(ISTEXT(Games!K154), Games!K154, "")</f>
        <v/>
      </c>
      <c r="L154" s="9" t="str">
        <f>IF(Table1[[#This Row],[Bet]]="Spread", Table1[[#This Row],[Spread]],"")</f>
        <v/>
      </c>
      <c r="M154" s="9"/>
      <c r="N154" s="12"/>
      <c r="O154" s="12"/>
      <c r="P154" s="12"/>
      <c r="Q154" s="12"/>
      <c r="R154" s="12"/>
      <c r="S154" s="12"/>
      <c r="T154" s="13">
        <f t="shared" si="24"/>
        <v>0</v>
      </c>
      <c r="U154" s="13">
        <f t="shared" si="25"/>
        <v>0</v>
      </c>
      <c r="V154" s="13">
        <f t="shared" si="26"/>
        <v>0</v>
      </c>
      <c r="W154" s="13">
        <f t="shared" si="27"/>
        <v>0</v>
      </c>
      <c r="X154" s="13">
        <f t="shared" si="28"/>
        <v>0</v>
      </c>
      <c r="Y154" s="13">
        <f t="shared" si="29"/>
        <v>0</v>
      </c>
      <c r="Z154" s="7"/>
      <c r="AA154" s="9" t="str">
        <f t="shared" si="30"/>
        <v/>
      </c>
      <c r="AB154" s="7"/>
      <c r="AC154" s="9" t="str">
        <f t="shared" si="31"/>
        <v/>
      </c>
      <c r="AD154" s="7"/>
      <c r="AE154" s="9" t="str">
        <f t="shared" si="32"/>
        <v/>
      </c>
      <c r="AF15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55" spans="1:32" x14ac:dyDescent="0.45">
      <c r="A155" s="22" t="str">
        <f>IF('Prediction Log'!A155=0, "",'Prediction Log'!A155)</f>
        <v/>
      </c>
      <c r="B155" s="10" t="str">
        <f>IF('Prediction Log'!B155=0, "",'Prediction Log'!B155)</f>
        <v/>
      </c>
      <c r="C155" s="10" t="str">
        <f>IF('Prediction Log'!C155=0, "",'Prediction Log'!C155)</f>
        <v/>
      </c>
      <c r="D155" s="10" t="str">
        <f>IF('Prediction Log'!D155=0, "",'Prediction Log'!D155)</f>
        <v/>
      </c>
      <c r="E155" s="10" t="str">
        <f>IF('Prediction Log'!E155=0, "",'Prediction Log'!E155)</f>
        <v/>
      </c>
      <c r="F155" s="10" t="str">
        <f>IF('Prediction Log'!I155=0, "",'Prediction Log'!I155)</f>
        <v/>
      </c>
      <c r="G155" s="26" t="str">
        <f>IF(ISBLANK(Games!B155), "",'Prediction Log'!$J155)</f>
        <v/>
      </c>
      <c r="H155" s="27" t="str">
        <f>'Prediction Log'!$K155</f>
        <v/>
      </c>
      <c r="I155" s="10" t="str">
        <f>IF(AND(Games!J155="",Games!K155=""),"",IF(ISTEXT(Games!K155), "Side",Games!J155))</f>
        <v/>
      </c>
      <c r="J155" s="10" t="str">
        <f>IF(Table1[[#This Row],[Bet]]="Spread", Games!L155, "")</f>
        <v/>
      </c>
      <c r="K155" s="9" t="str">
        <f>IF(ISTEXT(Games!K155), Games!K155, "")</f>
        <v/>
      </c>
      <c r="L155" s="9" t="str">
        <f>IF(Table1[[#This Row],[Bet]]="Spread", Table1[[#This Row],[Spread]],"")</f>
        <v/>
      </c>
      <c r="M155" s="9"/>
      <c r="N155" s="12"/>
      <c r="O155" s="12"/>
      <c r="P155" s="12"/>
      <c r="Q155" s="12"/>
      <c r="R155" s="12"/>
      <c r="S155" s="12"/>
      <c r="T155" s="13">
        <f t="shared" si="24"/>
        <v>0</v>
      </c>
      <c r="U155" s="13">
        <f t="shared" si="25"/>
        <v>0</v>
      </c>
      <c r="V155" s="13">
        <f t="shared" si="26"/>
        <v>0</v>
      </c>
      <c r="W155" s="13">
        <f t="shared" si="27"/>
        <v>0</v>
      </c>
      <c r="X155" s="13">
        <f t="shared" si="28"/>
        <v>0</v>
      </c>
      <c r="Y155" s="13">
        <f t="shared" si="29"/>
        <v>0</v>
      </c>
      <c r="Z155" s="7"/>
      <c r="AA155" s="9" t="str">
        <f t="shared" si="30"/>
        <v/>
      </c>
      <c r="AB155" s="7"/>
      <c r="AC155" s="9" t="str">
        <f t="shared" si="31"/>
        <v/>
      </c>
      <c r="AD155" s="7"/>
      <c r="AE155" s="9" t="str">
        <f t="shared" si="32"/>
        <v/>
      </c>
      <c r="AF15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56" spans="1:32" x14ac:dyDescent="0.45">
      <c r="A156" s="22" t="str">
        <f>IF('Prediction Log'!A156=0, "",'Prediction Log'!A156)</f>
        <v/>
      </c>
      <c r="B156" s="10" t="str">
        <f>IF('Prediction Log'!B156=0, "",'Prediction Log'!B156)</f>
        <v/>
      </c>
      <c r="C156" s="10" t="str">
        <f>IF('Prediction Log'!C156=0, "",'Prediction Log'!C156)</f>
        <v/>
      </c>
      <c r="D156" s="10" t="str">
        <f>IF('Prediction Log'!D156=0, "",'Prediction Log'!D156)</f>
        <v/>
      </c>
      <c r="E156" s="10" t="str">
        <f>IF('Prediction Log'!E156=0, "",'Prediction Log'!E156)</f>
        <v/>
      </c>
      <c r="F156" s="10" t="str">
        <f>IF('Prediction Log'!I156=0, "",'Prediction Log'!I156)</f>
        <v/>
      </c>
      <c r="G156" s="26" t="str">
        <f>IF(ISBLANK(Games!B156), "",'Prediction Log'!$J156)</f>
        <v/>
      </c>
      <c r="H156" s="27" t="str">
        <f>'Prediction Log'!$K156</f>
        <v/>
      </c>
      <c r="I156" s="10" t="str">
        <f>IF(AND(Games!J156="",Games!K156=""),"",IF(ISTEXT(Games!K156), "Side",Games!J156))</f>
        <v/>
      </c>
      <c r="J156" s="10" t="str">
        <f>IF(Table1[[#This Row],[Bet]]="Spread", Games!L156, "")</f>
        <v/>
      </c>
      <c r="K156" s="9" t="str">
        <f>IF(ISTEXT(Games!K156), Games!K156, "")</f>
        <v/>
      </c>
      <c r="L156" s="9" t="str">
        <f>IF(Table1[[#This Row],[Bet]]="Spread", Table1[[#This Row],[Spread]],"")</f>
        <v/>
      </c>
      <c r="M156" s="9"/>
      <c r="N156" s="12"/>
      <c r="O156" s="12"/>
      <c r="P156" s="12"/>
      <c r="Q156" s="12"/>
      <c r="R156" s="12"/>
      <c r="S156" s="12"/>
      <c r="T156" s="13">
        <f t="shared" si="24"/>
        <v>0</v>
      </c>
      <c r="U156" s="13">
        <f t="shared" si="25"/>
        <v>0</v>
      </c>
      <c r="V156" s="13">
        <f t="shared" si="26"/>
        <v>0</v>
      </c>
      <c r="W156" s="13">
        <f t="shared" si="27"/>
        <v>0</v>
      </c>
      <c r="X156" s="13">
        <f t="shared" si="28"/>
        <v>0</v>
      </c>
      <c r="Y156" s="13">
        <f t="shared" si="29"/>
        <v>0</v>
      </c>
      <c r="Z156" s="7"/>
      <c r="AA156" s="9" t="str">
        <f t="shared" si="30"/>
        <v/>
      </c>
      <c r="AB156" s="7"/>
      <c r="AC156" s="9" t="str">
        <f t="shared" si="31"/>
        <v/>
      </c>
      <c r="AD156" s="7"/>
      <c r="AE156" s="9" t="str">
        <f t="shared" si="32"/>
        <v/>
      </c>
      <c r="AF15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57" spans="1:32" x14ac:dyDescent="0.45">
      <c r="A157" s="22" t="str">
        <f>IF('Prediction Log'!A157=0, "",'Prediction Log'!A157)</f>
        <v/>
      </c>
      <c r="B157" s="10" t="str">
        <f>IF('Prediction Log'!B157=0, "",'Prediction Log'!B157)</f>
        <v/>
      </c>
      <c r="C157" s="10" t="str">
        <f>IF('Prediction Log'!C157=0, "",'Prediction Log'!C157)</f>
        <v/>
      </c>
      <c r="D157" s="10" t="str">
        <f>IF('Prediction Log'!D157=0, "",'Prediction Log'!D157)</f>
        <v/>
      </c>
      <c r="E157" s="10" t="str">
        <f>IF('Prediction Log'!E157=0, "",'Prediction Log'!E157)</f>
        <v/>
      </c>
      <c r="F157" s="10" t="str">
        <f>IF('Prediction Log'!I157=0, "",'Prediction Log'!I157)</f>
        <v/>
      </c>
      <c r="G157" s="26" t="str">
        <f>IF(ISBLANK(Games!B157), "",'Prediction Log'!$J157)</f>
        <v/>
      </c>
      <c r="H157" s="27" t="str">
        <f>'Prediction Log'!$K157</f>
        <v/>
      </c>
      <c r="I157" s="10" t="str">
        <f>IF(AND(Games!J157="",Games!K157=""),"",IF(ISTEXT(Games!K157), "Side",Games!J157))</f>
        <v/>
      </c>
      <c r="J157" s="10" t="str">
        <f>IF(Table1[[#This Row],[Bet]]="Spread", Games!L157, "")</f>
        <v/>
      </c>
      <c r="K157" s="9" t="str">
        <f>IF(ISTEXT(Games!K157), Games!K157, "")</f>
        <v/>
      </c>
      <c r="L157" s="9" t="str">
        <f>IF(Table1[[#This Row],[Bet]]="Spread", Table1[[#This Row],[Spread]],"")</f>
        <v/>
      </c>
      <c r="M157" s="9"/>
      <c r="N157" s="12"/>
      <c r="O157" s="12"/>
      <c r="P157" s="12"/>
      <c r="Q157" s="12"/>
      <c r="R157" s="12"/>
      <c r="S157" s="12"/>
      <c r="T157" s="13">
        <f t="shared" si="24"/>
        <v>0</v>
      </c>
      <c r="U157" s="13">
        <f t="shared" si="25"/>
        <v>0</v>
      </c>
      <c r="V157" s="13">
        <f t="shared" si="26"/>
        <v>0</v>
      </c>
      <c r="W157" s="13">
        <f t="shared" si="27"/>
        <v>0</v>
      </c>
      <c r="X157" s="13">
        <f t="shared" si="28"/>
        <v>0</v>
      </c>
      <c r="Y157" s="13">
        <f t="shared" si="29"/>
        <v>0</v>
      </c>
      <c r="Z157" s="7"/>
      <c r="AA157" s="9" t="str">
        <f t="shared" si="30"/>
        <v/>
      </c>
      <c r="AB157" s="7"/>
      <c r="AC157" s="9" t="str">
        <f t="shared" si="31"/>
        <v/>
      </c>
      <c r="AD157" s="7"/>
      <c r="AE157" s="9" t="str">
        <f t="shared" si="32"/>
        <v/>
      </c>
      <c r="AF15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58" spans="1:32" x14ac:dyDescent="0.45">
      <c r="A158" s="22" t="str">
        <f>IF('Prediction Log'!A158=0, "",'Prediction Log'!A158)</f>
        <v/>
      </c>
      <c r="B158" s="10" t="str">
        <f>IF('Prediction Log'!B158=0, "",'Prediction Log'!B158)</f>
        <v/>
      </c>
      <c r="C158" s="10" t="str">
        <f>IF('Prediction Log'!C158=0, "",'Prediction Log'!C158)</f>
        <v/>
      </c>
      <c r="D158" s="10" t="str">
        <f>IF('Prediction Log'!D158=0, "",'Prediction Log'!D158)</f>
        <v/>
      </c>
      <c r="E158" s="10" t="str">
        <f>IF('Prediction Log'!E158=0, "",'Prediction Log'!E158)</f>
        <v/>
      </c>
      <c r="F158" s="10" t="str">
        <f>IF('Prediction Log'!I158=0, "",'Prediction Log'!I158)</f>
        <v/>
      </c>
      <c r="G158" s="26" t="str">
        <f>IF(ISBLANK(Games!B158), "",'Prediction Log'!$J158)</f>
        <v/>
      </c>
      <c r="H158" s="27" t="str">
        <f>'Prediction Log'!$K158</f>
        <v/>
      </c>
      <c r="I158" s="10" t="str">
        <f>IF(AND(Games!J158="",Games!K158=""),"",IF(ISTEXT(Games!K158), "Side",Games!J158))</f>
        <v/>
      </c>
      <c r="J158" s="10" t="str">
        <f>IF(Table1[[#This Row],[Bet]]="Spread", Games!L158, "")</f>
        <v/>
      </c>
      <c r="K158" s="9" t="str">
        <f>IF(ISTEXT(Games!K158), Games!K158, "")</f>
        <v/>
      </c>
      <c r="L158" s="9" t="str">
        <f>IF(Table1[[#This Row],[Bet]]="Spread", Table1[[#This Row],[Spread]],"")</f>
        <v/>
      </c>
      <c r="M158" s="9"/>
      <c r="N158" s="12"/>
      <c r="O158" s="12"/>
      <c r="P158" s="12"/>
      <c r="Q158" s="12"/>
      <c r="R158" s="12"/>
      <c r="S158" s="12"/>
      <c r="T158" s="13">
        <f t="shared" si="24"/>
        <v>0</v>
      </c>
      <c r="U158" s="13">
        <f t="shared" si="25"/>
        <v>0</v>
      </c>
      <c r="V158" s="13">
        <f t="shared" si="26"/>
        <v>0</v>
      </c>
      <c r="W158" s="13">
        <f t="shared" si="27"/>
        <v>0</v>
      </c>
      <c r="X158" s="13">
        <f t="shared" si="28"/>
        <v>0</v>
      </c>
      <c r="Y158" s="13">
        <f t="shared" si="29"/>
        <v>0</v>
      </c>
      <c r="Z158" s="7"/>
      <c r="AA158" s="9" t="str">
        <f t="shared" si="30"/>
        <v/>
      </c>
      <c r="AB158" s="7"/>
      <c r="AC158" s="9" t="str">
        <f t="shared" si="31"/>
        <v/>
      </c>
      <c r="AD158" s="7"/>
      <c r="AE158" s="9" t="str">
        <f t="shared" si="32"/>
        <v/>
      </c>
      <c r="AF15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59" spans="1:32" x14ac:dyDescent="0.45">
      <c r="A159" s="22" t="str">
        <f>IF('Prediction Log'!A159=0, "",'Prediction Log'!A159)</f>
        <v/>
      </c>
      <c r="B159" s="10" t="str">
        <f>IF('Prediction Log'!B159=0, "",'Prediction Log'!B159)</f>
        <v/>
      </c>
      <c r="C159" s="10" t="str">
        <f>IF('Prediction Log'!C159=0, "",'Prediction Log'!C159)</f>
        <v/>
      </c>
      <c r="D159" s="10" t="str">
        <f>IF('Prediction Log'!D159=0, "",'Prediction Log'!D159)</f>
        <v/>
      </c>
      <c r="E159" s="10" t="str">
        <f>IF('Prediction Log'!E159=0, "",'Prediction Log'!E159)</f>
        <v/>
      </c>
      <c r="F159" s="10" t="str">
        <f>IF('Prediction Log'!I159=0, "",'Prediction Log'!I159)</f>
        <v/>
      </c>
      <c r="G159" s="26" t="str">
        <f>IF(ISBLANK(Games!B159), "",'Prediction Log'!$J159)</f>
        <v/>
      </c>
      <c r="H159" s="27" t="str">
        <f>'Prediction Log'!$K159</f>
        <v/>
      </c>
      <c r="I159" s="10" t="str">
        <f>IF(AND(Games!J159="",Games!K159=""),"",IF(ISTEXT(Games!K159), "Side",Games!J159))</f>
        <v/>
      </c>
      <c r="J159" s="10" t="str">
        <f>IF(Table1[[#This Row],[Bet]]="Spread", Games!L159, "")</f>
        <v/>
      </c>
      <c r="K159" s="9" t="str">
        <f>IF(ISTEXT(Games!K159), Games!K159, "")</f>
        <v/>
      </c>
      <c r="L159" s="9" t="str">
        <f>IF(Table1[[#This Row],[Bet]]="Spread", Table1[[#This Row],[Spread]],"")</f>
        <v/>
      </c>
      <c r="M159" s="9"/>
      <c r="N159" s="12"/>
      <c r="O159" s="12"/>
      <c r="P159" s="12"/>
      <c r="Q159" s="12"/>
      <c r="R159" s="12"/>
      <c r="S159" s="12"/>
      <c r="T159" s="13">
        <f t="shared" si="24"/>
        <v>0</v>
      </c>
      <c r="U159" s="13">
        <f t="shared" si="25"/>
        <v>0</v>
      </c>
      <c r="V159" s="13">
        <f t="shared" si="26"/>
        <v>0</v>
      </c>
      <c r="W159" s="13">
        <f t="shared" si="27"/>
        <v>0</v>
      </c>
      <c r="X159" s="13">
        <f t="shared" si="28"/>
        <v>0</v>
      </c>
      <c r="Y159" s="13">
        <f t="shared" si="29"/>
        <v>0</v>
      </c>
      <c r="Z159" s="7"/>
      <c r="AA159" s="9" t="str">
        <f t="shared" si="30"/>
        <v/>
      </c>
      <c r="AB159" s="7"/>
      <c r="AC159" s="9" t="str">
        <f t="shared" si="31"/>
        <v/>
      </c>
      <c r="AD159" s="7"/>
      <c r="AE159" s="9" t="str">
        <f t="shared" si="32"/>
        <v/>
      </c>
      <c r="AF15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60" spans="1:32" x14ac:dyDescent="0.45">
      <c r="A160" s="22" t="str">
        <f>IF('Prediction Log'!A160=0, "",'Prediction Log'!A160)</f>
        <v/>
      </c>
      <c r="B160" s="10" t="str">
        <f>IF('Prediction Log'!B160=0, "",'Prediction Log'!B160)</f>
        <v/>
      </c>
      <c r="C160" s="10" t="str">
        <f>IF('Prediction Log'!C160=0, "",'Prediction Log'!C160)</f>
        <v/>
      </c>
      <c r="D160" s="10" t="str">
        <f>IF('Prediction Log'!D160=0, "",'Prediction Log'!D160)</f>
        <v/>
      </c>
      <c r="E160" s="10" t="str">
        <f>IF('Prediction Log'!E160=0, "",'Prediction Log'!E160)</f>
        <v/>
      </c>
      <c r="F160" s="10" t="str">
        <f>IF('Prediction Log'!I160=0, "",'Prediction Log'!I160)</f>
        <v/>
      </c>
      <c r="G160" s="26" t="str">
        <f>IF(ISBLANK(Games!B160), "",'Prediction Log'!$J160)</f>
        <v/>
      </c>
      <c r="H160" s="27" t="str">
        <f>'Prediction Log'!$K160</f>
        <v/>
      </c>
      <c r="I160" s="10" t="str">
        <f>IF(AND(Games!J160="",Games!K160=""),"",IF(ISTEXT(Games!K160), "Side",Games!J160))</f>
        <v/>
      </c>
      <c r="J160" s="10" t="str">
        <f>IF(Table1[[#This Row],[Bet]]="Spread", Games!L160, "")</f>
        <v/>
      </c>
      <c r="K160" s="9" t="str">
        <f>IF(ISTEXT(Games!K160), Games!K160, "")</f>
        <v/>
      </c>
      <c r="L160" s="9" t="str">
        <f>IF(Table1[[#This Row],[Bet]]="Spread", Table1[[#This Row],[Spread]],"")</f>
        <v/>
      </c>
      <c r="M160" s="9"/>
      <c r="N160" s="12"/>
      <c r="O160" s="12"/>
      <c r="P160" s="12"/>
      <c r="Q160" s="12"/>
      <c r="R160" s="12"/>
      <c r="S160" s="12"/>
      <c r="T160" s="13">
        <f t="shared" si="24"/>
        <v>0</v>
      </c>
      <c r="U160" s="13">
        <f t="shared" si="25"/>
        <v>0</v>
      </c>
      <c r="V160" s="13">
        <f t="shared" si="26"/>
        <v>0</v>
      </c>
      <c r="W160" s="13">
        <f t="shared" si="27"/>
        <v>0</v>
      </c>
      <c r="X160" s="13">
        <f t="shared" si="28"/>
        <v>0</v>
      </c>
      <c r="Y160" s="13">
        <f t="shared" si="29"/>
        <v>0</v>
      </c>
      <c r="Z160" s="7"/>
      <c r="AA160" s="9" t="str">
        <f t="shared" si="30"/>
        <v/>
      </c>
      <c r="AB160" s="7"/>
      <c r="AC160" s="9" t="str">
        <f t="shared" si="31"/>
        <v/>
      </c>
      <c r="AD160" s="7"/>
      <c r="AE160" s="9" t="str">
        <f t="shared" si="32"/>
        <v/>
      </c>
      <c r="AF16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61" spans="1:32" x14ac:dyDescent="0.45">
      <c r="A161" s="22" t="str">
        <f>IF('Prediction Log'!A161=0, "",'Prediction Log'!A161)</f>
        <v/>
      </c>
      <c r="B161" s="10" t="str">
        <f>IF('Prediction Log'!B161=0, "",'Prediction Log'!B161)</f>
        <v/>
      </c>
      <c r="C161" s="10" t="str">
        <f>IF('Prediction Log'!C161=0, "",'Prediction Log'!C161)</f>
        <v/>
      </c>
      <c r="D161" s="10" t="str">
        <f>IF('Prediction Log'!D161=0, "",'Prediction Log'!D161)</f>
        <v/>
      </c>
      <c r="E161" s="10" t="str">
        <f>IF('Prediction Log'!E161=0, "",'Prediction Log'!E161)</f>
        <v/>
      </c>
      <c r="F161" s="10" t="str">
        <f>IF('Prediction Log'!I161=0, "",'Prediction Log'!I161)</f>
        <v/>
      </c>
      <c r="G161" s="26" t="str">
        <f>IF(ISBLANK(Games!B161), "",'Prediction Log'!$J161)</f>
        <v/>
      </c>
      <c r="H161" s="27" t="str">
        <f>'Prediction Log'!$K161</f>
        <v/>
      </c>
      <c r="I161" s="10" t="str">
        <f>IF(AND(Games!J161="",Games!K161=""),"",IF(ISTEXT(Games!K161), "Side",Games!J161))</f>
        <v/>
      </c>
      <c r="J161" s="10" t="str">
        <f>IF(Table1[[#This Row],[Bet]]="Spread", Games!L161, "")</f>
        <v/>
      </c>
      <c r="K161" s="9" t="str">
        <f>IF(ISTEXT(Games!K161), Games!K161, "")</f>
        <v/>
      </c>
      <c r="L161" s="9" t="str">
        <f>IF(Table1[[#This Row],[Bet]]="Spread", Table1[[#This Row],[Spread]],"")</f>
        <v/>
      </c>
      <c r="M161" s="9"/>
      <c r="N161" s="12"/>
      <c r="O161" s="12"/>
      <c r="P161" s="12"/>
      <c r="Q161" s="12"/>
      <c r="R161" s="12"/>
      <c r="S161" s="12"/>
      <c r="T161" s="13">
        <f t="shared" si="24"/>
        <v>0</v>
      </c>
      <c r="U161" s="13">
        <f t="shared" si="25"/>
        <v>0</v>
      </c>
      <c r="V161" s="13">
        <f t="shared" si="26"/>
        <v>0</v>
      </c>
      <c r="W161" s="13">
        <f t="shared" si="27"/>
        <v>0</v>
      </c>
      <c r="X161" s="13">
        <f t="shared" si="28"/>
        <v>0</v>
      </c>
      <c r="Y161" s="13">
        <f t="shared" si="29"/>
        <v>0</v>
      </c>
      <c r="Z161" s="7"/>
      <c r="AA161" s="9" t="str">
        <f t="shared" si="30"/>
        <v/>
      </c>
      <c r="AB161" s="7"/>
      <c r="AC161" s="9" t="str">
        <f t="shared" si="31"/>
        <v/>
      </c>
      <c r="AD161" s="7"/>
      <c r="AE161" s="9" t="str">
        <f t="shared" si="32"/>
        <v/>
      </c>
      <c r="AF16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62" spans="1:32" x14ac:dyDescent="0.45">
      <c r="A162" s="22" t="str">
        <f>IF('Prediction Log'!A162=0, "",'Prediction Log'!A162)</f>
        <v/>
      </c>
      <c r="B162" s="10" t="str">
        <f>IF('Prediction Log'!B162=0, "",'Prediction Log'!B162)</f>
        <v/>
      </c>
      <c r="C162" s="10" t="str">
        <f>IF('Prediction Log'!C162=0, "",'Prediction Log'!C162)</f>
        <v/>
      </c>
      <c r="D162" s="10" t="str">
        <f>IF('Prediction Log'!D162=0, "",'Prediction Log'!D162)</f>
        <v/>
      </c>
      <c r="E162" s="10" t="str">
        <f>IF('Prediction Log'!E162=0, "",'Prediction Log'!E162)</f>
        <v/>
      </c>
      <c r="F162" s="10" t="str">
        <f>IF('Prediction Log'!I162=0, "",'Prediction Log'!I162)</f>
        <v/>
      </c>
      <c r="G162" s="26" t="str">
        <f>IF(ISBLANK(Games!B162), "",'Prediction Log'!$J162)</f>
        <v/>
      </c>
      <c r="H162" s="27" t="str">
        <f>'Prediction Log'!$K162</f>
        <v/>
      </c>
      <c r="I162" s="10" t="str">
        <f>IF(AND(Games!J162="",Games!K162=""),"",IF(ISTEXT(Games!K162), "Side",Games!J162))</f>
        <v/>
      </c>
      <c r="J162" s="10" t="str">
        <f>IF(Table1[[#This Row],[Bet]]="Spread", Games!L162, "")</f>
        <v/>
      </c>
      <c r="K162" s="9" t="str">
        <f>IF(ISTEXT(Games!K162), Games!K162, "")</f>
        <v/>
      </c>
      <c r="L162" s="9" t="str">
        <f>IF(Table1[[#This Row],[Bet]]="Spread", Table1[[#This Row],[Spread]],"")</f>
        <v/>
      </c>
      <c r="M162" s="9"/>
      <c r="N162" s="12"/>
      <c r="O162" s="12"/>
      <c r="P162" s="12"/>
      <c r="Q162" s="12"/>
      <c r="R162" s="12"/>
      <c r="S162" s="12"/>
      <c r="T162" s="13">
        <f t="shared" si="24"/>
        <v>0</v>
      </c>
      <c r="U162" s="13">
        <f t="shared" si="25"/>
        <v>0</v>
      </c>
      <c r="V162" s="13">
        <f t="shared" si="26"/>
        <v>0</v>
      </c>
      <c r="W162" s="13">
        <f t="shared" si="27"/>
        <v>0</v>
      </c>
      <c r="X162" s="13">
        <f t="shared" si="28"/>
        <v>0</v>
      </c>
      <c r="Y162" s="13">
        <f t="shared" si="29"/>
        <v>0</v>
      </c>
      <c r="Z162" s="7"/>
      <c r="AA162" s="9" t="str">
        <f t="shared" si="30"/>
        <v/>
      </c>
      <c r="AB162" s="7"/>
      <c r="AC162" s="9" t="str">
        <f t="shared" si="31"/>
        <v/>
      </c>
      <c r="AD162" s="7"/>
      <c r="AE162" s="9" t="str">
        <f t="shared" si="32"/>
        <v/>
      </c>
      <c r="AF16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63" spans="1:32" x14ac:dyDescent="0.45">
      <c r="A163" s="22" t="str">
        <f>IF('Prediction Log'!A163=0, "",'Prediction Log'!A163)</f>
        <v/>
      </c>
      <c r="B163" s="10" t="str">
        <f>IF('Prediction Log'!B163=0, "",'Prediction Log'!B163)</f>
        <v/>
      </c>
      <c r="C163" s="10" t="str">
        <f>IF('Prediction Log'!C163=0, "",'Prediction Log'!C163)</f>
        <v/>
      </c>
      <c r="D163" s="10" t="str">
        <f>IF('Prediction Log'!D163=0, "",'Prediction Log'!D163)</f>
        <v/>
      </c>
      <c r="E163" s="10" t="str">
        <f>IF('Prediction Log'!E163=0, "",'Prediction Log'!E163)</f>
        <v/>
      </c>
      <c r="F163" s="10" t="str">
        <f>IF('Prediction Log'!I163=0, "",'Prediction Log'!I163)</f>
        <v/>
      </c>
      <c r="G163" s="26" t="str">
        <f>IF(ISBLANK(Games!B163), "",'Prediction Log'!$J163)</f>
        <v/>
      </c>
      <c r="H163" s="27" t="str">
        <f>'Prediction Log'!$K163</f>
        <v/>
      </c>
      <c r="I163" s="10" t="str">
        <f>IF(AND(Games!J163="",Games!K163=""),"",IF(ISTEXT(Games!K163), "Side",Games!J163))</f>
        <v/>
      </c>
      <c r="J163" s="10" t="str">
        <f>IF(Table1[[#This Row],[Bet]]="Spread", Games!L163, "")</f>
        <v/>
      </c>
      <c r="K163" s="9" t="str">
        <f>IF(ISTEXT(Games!K163), Games!K163, "")</f>
        <v/>
      </c>
      <c r="L163" s="9" t="str">
        <f>IF(Table1[[#This Row],[Bet]]="Spread", Table1[[#This Row],[Spread]],"")</f>
        <v/>
      </c>
      <c r="M163" s="9"/>
      <c r="N163" s="12"/>
      <c r="O163" s="12"/>
      <c r="P163" s="12"/>
      <c r="Q163" s="12"/>
      <c r="R163" s="12"/>
      <c r="S163" s="12"/>
      <c r="T163" s="13">
        <f t="shared" si="24"/>
        <v>0</v>
      </c>
      <c r="U163" s="13">
        <f t="shared" si="25"/>
        <v>0</v>
      </c>
      <c r="V163" s="13">
        <f t="shared" si="26"/>
        <v>0</v>
      </c>
      <c r="W163" s="13">
        <f t="shared" si="27"/>
        <v>0</v>
      </c>
      <c r="X163" s="13">
        <f t="shared" si="28"/>
        <v>0</v>
      </c>
      <c r="Y163" s="13">
        <f t="shared" si="29"/>
        <v>0</v>
      </c>
      <c r="Z163" s="7"/>
      <c r="AA163" s="9" t="str">
        <f t="shared" si="30"/>
        <v/>
      </c>
      <c r="AB163" s="7"/>
      <c r="AC163" s="9" t="str">
        <f t="shared" si="31"/>
        <v/>
      </c>
      <c r="AD163" s="7"/>
      <c r="AE163" s="9" t="str">
        <f t="shared" si="32"/>
        <v/>
      </c>
      <c r="AF16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64" spans="1:32" x14ac:dyDescent="0.45">
      <c r="A164" s="22" t="str">
        <f>IF('Prediction Log'!A164=0, "",'Prediction Log'!A164)</f>
        <v/>
      </c>
      <c r="B164" s="10" t="str">
        <f>IF('Prediction Log'!B164=0, "",'Prediction Log'!B164)</f>
        <v/>
      </c>
      <c r="C164" s="10" t="str">
        <f>IF('Prediction Log'!C164=0, "",'Prediction Log'!C164)</f>
        <v/>
      </c>
      <c r="D164" s="10" t="str">
        <f>IF('Prediction Log'!D164=0, "",'Prediction Log'!D164)</f>
        <v/>
      </c>
      <c r="E164" s="10" t="str">
        <f>IF('Prediction Log'!E164=0, "",'Prediction Log'!E164)</f>
        <v/>
      </c>
      <c r="F164" s="10" t="str">
        <f>IF('Prediction Log'!I164=0, "",'Prediction Log'!I164)</f>
        <v/>
      </c>
      <c r="G164" s="26" t="str">
        <f>IF(ISBLANK(Games!B164), "",'Prediction Log'!$J164)</f>
        <v/>
      </c>
      <c r="H164" s="27" t="str">
        <f>'Prediction Log'!$K164</f>
        <v/>
      </c>
      <c r="I164" s="10" t="str">
        <f>IF(AND(Games!J164="",Games!K164=""),"",IF(ISTEXT(Games!K164), "Side",Games!J164))</f>
        <v/>
      </c>
      <c r="J164" s="10" t="str">
        <f>IF(Table1[[#This Row],[Bet]]="Spread", Games!L164, "")</f>
        <v/>
      </c>
      <c r="K164" s="9" t="str">
        <f>IF(ISTEXT(Games!K164), Games!K164, "")</f>
        <v/>
      </c>
      <c r="L164" s="9" t="str">
        <f>IF(Table1[[#This Row],[Bet]]="Spread", Table1[[#This Row],[Spread]],"")</f>
        <v/>
      </c>
      <c r="M164" s="9"/>
      <c r="N164" s="12"/>
      <c r="O164" s="12"/>
      <c r="P164" s="12"/>
      <c r="Q164" s="12"/>
      <c r="R164" s="12"/>
      <c r="S164" s="12"/>
      <c r="T164" s="13">
        <f t="shared" si="24"/>
        <v>0</v>
      </c>
      <c r="U164" s="13">
        <f t="shared" si="25"/>
        <v>0</v>
      </c>
      <c r="V164" s="13">
        <f t="shared" si="26"/>
        <v>0</v>
      </c>
      <c r="W164" s="13">
        <f t="shared" si="27"/>
        <v>0</v>
      </c>
      <c r="X164" s="13">
        <f t="shared" si="28"/>
        <v>0</v>
      </c>
      <c r="Y164" s="13">
        <f t="shared" si="29"/>
        <v>0</v>
      </c>
      <c r="Z164" s="7"/>
      <c r="AA164" s="9" t="str">
        <f t="shared" si="30"/>
        <v/>
      </c>
      <c r="AB164" s="7"/>
      <c r="AC164" s="9" t="str">
        <f t="shared" si="31"/>
        <v/>
      </c>
      <c r="AD164" s="7"/>
      <c r="AE164" s="9" t="str">
        <f t="shared" si="32"/>
        <v/>
      </c>
      <c r="AF16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65" spans="1:32" x14ac:dyDescent="0.45">
      <c r="A165" s="22" t="str">
        <f>IF('Prediction Log'!A165=0, "",'Prediction Log'!A165)</f>
        <v/>
      </c>
      <c r="B165" s="10" t="str">
        <f>IF('Prediction Log'!B165=0, "",'Prediction Log'!B165)</f>
        <v/>
      </c>
      <c r="C165" s="10" t="str">
        <f>IF('Prediction Log'!C165=0, "",'Prediction Log'!C165)</f>
        <v/>
      </c>
      <c r="D165" s="10" t="str">
        <f>IF('Prediction Log'!D165=0, "",'Prediction Log'!D165)</f>
        <v/>
      </c>
      <c r="E165" s="10" t="str">
        <f>IF('Prediction Log'!E165=0, "",'Prediction Log'!E165)</f>
        <v/>
      </c>
      <c r="F165" s="10" t="str">
        <f>IF('Prediction Log'!I165=0, "",'Prediction Log'!I165)</f>
        <v/>
      </c>
      <c r="G165" s="26" t="str">
        <f>IF(ISBLANK(Games!B165), "",'Prediction Log'!$J165)</f>
        <v/>
      </c>
      <c r="H165" s="27" t="str">
        <f>'Prediction Log'!$K165</f>
        <v/>
      </c>
      <c r="I165" s="10" t="str">
        <f>IF(AND(Games!J165="",Games!K165=""),"",IF(ISTEXT(Games!K165), "Side",Games!J165))</f>
        <v/>
      </c>
      <c r="J165" s="10" t="str">
        <f>IF(Table1[[#This Row],[Bet]]="Spread", Games!L165, "")</f>
        <v/>
      </c>
      <c r="K165" s="9" t="str">
        <f>IF(ISTEXT(Games!K165), Games!K165, "")</f>
        <v/>
      </c>
      <c r="L165" s="9" t="str">
        <f>IF(Table1[[#This Row],[Bet]]="Spread", Table1[[#This Row],[Spread]],"")</f>
        <v/>
      </c>
      <c r="M165" s="9"/>
      <c r="N165" s="12"/>
      <c r="O165" s="12"/>
      <c r="P165" s="12"/>
      <c r="Q165" s="12"/>
      <c r="R165" s="12"/>
      <c r="S165" s="12"/>
      <c r="T165" s="13">
        <f t="shared" si="24"/>
        <v>0</v>
      </c>
      <c r="U165" s="13">
        <f t="shared" si="25"/>
        <v>0</v>
      </c>
      <c r="V165" s="13">
        <f t="shared" si="26"/>
        <v>0</v>
      </c>
      <c r="W165" s="13">
        <f t="shared" si="27"/>
        <v>0</v>
      </c>
      <c r="X165" s="13">
        <f t="shared" si="28"/>
        <v>0</v>
      </c>
      <c r="Y165" s="13">
        <f t="shared" si="29"/>
        <v>0</v>
      </c>
      <c r="Z165" s="7"/>
      <c r="AA165" s="9" t="str">
        <f t="shared" si="30"/>
        <v/>
      </c>
      <c r="AB165" s="7"/>
      <c r="AC165" s="9" t="str">
        <f t="shared" si="31"/>
        <v/>
      </c>
      <c r="AD165" s="7"/>
      <c r="AE165" s="9" t="str">
        <f t="shared" si="32"/>
        <v/>
      </c>
      <c r="AF16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66" spans="1:32" x14ac:dyDescent="0.45">
      <c r="A166" s="22" t="str">
        <f>IF('Prediction Log'!A166=0, "",'Prediction Log'!A166)</f>
        <v/>
      </c>
      <c r="B166" s="10" t="str">
        <f>IF('Prediction Log'!B166=0, "",'Prediction Log'!B166)</f>
        <v/>
      </c>
      <c r="C166" s="10" t="str">
        <f>IF('Prediction Log'!C166=0, "",'Prediction Log'!C166)</f>
        <v/>
      </c>
      <c r="D166" s="10" t="str">
        <f>IF('Prediction Log'!D166=0, "",'Prediction Log'!D166)</f>
        <v/>
      </c>
      <c r="E166" s="10" t="str">
        <f>IF('Prediction Log'!E166=0, "",'Prediction Log'!E166)</f>
        <v/>
      </c>
      <c r="F166" s="10" t="str">
        <f>IF('Prediction Log'!I166=0, "",'Prediction Log'!I166)</f>
        <v/>
      </c>
      <c r="G166" s="26" t="str">
        <f>IF(ISBLANK(Games!B166), "",'Prediction Log'!$J166)</f>
        <v/>
      </c>
      <c r="H166" s="27" t="str">
        <f>'Prediction Log'!$K166</f>
        <v/>
      </c>
      <c r="I166" s="10" t="str">
        <f>IF(AND(Games!J166="",Games!K166=""),"",IF(ISTEXT(Games!K166), "Side",Games!J166))</f>
        <v/>
      </c>
      <c r="J166" s="10" t="str">
        <f>IF(Table1[[#This Row],[Bet]]="Spread", Games!L166, "")</f>
        <v/>
      </c>
      <c r="K166" s="9" t="str">
        <f>IF(ISTEXT(Games!K166), Games!K166, "")</f>
        <v/>
      </c>
      <c r="L166" s="9" t="str">
        <f>IF(Table1[[#This Row],[Bet]]="Spread", Table1[[#This Row],[Spread]],"")</f>
        <v/>
      </c>
      <c r="M166" s="9"/>
      <c r="N166" s="12"/>
      <c r="O166" s="12"/>
      <c r="P166" s="12"/>
      <c r="Q166" s="12"/>
      <c r="R166" s="12"/>
      <c r="S166" s="12"/>
      <c r="T166" s="13">
        <f t="shared" si="24"/>
        <v>0</v>
      </c>
      <c r="U166" s="13">
        <f t="shared" si="25"/>
        <v>0</v>
      </c>
      <c r="V166" s="13">
        <f t="shared" si="26"/>
        <v>0</v>
      </c>
      <c r="W166" s="13">
        <f t="shared" si="27"/>
        <v>0</v>
      </c>
      <c r="X166" s="13">
        <f t="shared" si="28"/>
        <v>0</v>
      </c>
      <c r="Y166" s="13">
        <f t="shared" si="29"/>
        <v>0</v>
      </c>
      <c r="Z166" s="7"/>
      <c r="AA166" s="9" t="str">
        <f t="shared" si="30"/>
        <v/>
      </c>
      <c r="AB166" s="7"/>
      <c r="AC166" s="9" t="str">
        <f t="shared" si="31"/>
        <v/>
      </c>
      <c r="AD166" s="7"/>
      <c r="AE166" s="9" t="str">
        <f t="shared" si="32"/>
        <v/>
      </c>
      <c r="AF16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67" spans="1:32" x14ac:dyDescent="0.45">
      <c r="A167" s="22" t="str">
        <f>IF('Prediction Log'!A167=0, "",'Prediction Log'!A167)</f>
        <v/>
      </c>
      <c r="B167" s="10" t="str">
        <f>IF('Prediction Log'!B167=0, "",'Prediction Log'!B167)</f>
        <v/>
      </c>
      <c r="C167" s="10" t="str">
        <f>IF('Prediction Log'!C167=0, "",'Prediction Log'!C167)</f>
        <v/>
      </c>
      <c r="D167" s="10" t="str">
        <f>IF('Prediction Log'!D167=0, "",'Prediction Log'!D167)</f>
        <v/>
      </c>
      <c r="E167" s="10" t="str">
        <f>IF('Prediction Log'!E167=0, "",'Prediction Log'!E167)</f>
        <v/>
      </c>
      <c r="F167" s="10" t="str">
        <f>IF('Prediction Log'!I167=0, "",'Prediction Log'!I167)</f>
        <v/>
      </c>
      <c r="G167" s="26" t="str">
        <f>IF(ISBLANK(Games!B167), "",'Prediction Log'!$J167)</f>
        <v/>
      </c>
      <c r="H167" s="27" t="str">
        <f>'Prediction Log'!$K167</f>
        <v/>
      </c>
      <c r="I167" s="10" t="str">
        <f>IF(AND(Games!J167="",Games!K167=""),"",IF(ISTEXT(Games!K167), "Side",Games!J167))</f>
        <v/>
      </c>
      <c r="J167" s="10" t="str">
        <f>IF(Table1[[#This Row],[Bet]]="Spread", Games!L167, "")</f>
        <v/>
      </c>
      <c r="K167" s="9" t="str">
        <f>IF(ISTEXT(Games!K167), Games!K167, "")</f>
        <v/>
      </c>
      <c r="L167" s="9" t="str">
        <f>IF(Table1[[#This Row],[Bet]]="Spread", Table1[[#This Row],[Spread]],"")</f>
        <v/>
      </c>
      <c r="M167" s="9"/>
      <c r="N167" s="12"/>
      <c r="O167" s="12"/>
      <c r="P167" s="12"/>
      <c r="Q167" s="12"/>
      <c r="R167" s="12"/>
      <c r="S167" s="12"/>
      <c r="T167" s="13">
        <f t="shared" si="24"/>
        <v>0</v>
      </c>
      <c r="U167" s="13">
        <f t="shared" si="25"/>
        <v>0</v>
      </c>
      <c r="V167" s="13">
        <f t="shared" si="26"/>
        <v>0</v>
      </c>
      <c r="W167" s="13">
        <f t="shared" si="27"/>
        <v>0</v>
      </c>
      <c r="X167" s="13">
        <f t="shared" si="28"/>
        <v>0</v>
      </c>
      <c r="Y167" s="13">
        <f t="shared" si="29"/>
        <v>0</v>
      </c>
      <c r="Z167" s="7"/>
      <c r="AA167" s="9" t="str">
        <f t="shared" si="30"/>
        <v/>
      </c>
      <c r="AB167" s="7"/>
      <c r="AC167" s="9" t="str">
        <f t="shared" si="31"/>
        <v/>
      </c>
      <c r="AD167" s="7"/>
      <c r="AE167" s="9" t="str">
        <f t="shared" si="32"/>
        <v/>
      </c>
      <c r="AF16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68" spans="1:32" x14ac:dyDescent="0.45">
      <c r="A168" s="22" t="str">
        <f>IF('Prediction Log'!A168=0, "",'Prediction Log'!A168)</f>
        <v/>
      </c>
      <c r="B168" s="10" t="str">
        <f>IF('Prediction Log'!B168=0, "",'Prediction Log'!B168)</f>
        <v/>
      </c>
      <c r="C168" s="10" t="str">
        <f>IF('Prediction Log'!C168=0, "",'Prediction Log'!C168)</f>
        <v/>
      </c>
      <c r="D168" s="10" t="str">
        <f>IF('Prediction Log'!D168=0, "",'Prediction Log'!D168)</f>
        <v/>
      </c>
      <c r="E168" s="10" t="str">
        <f>IF('Prediction Log'!E168=0, "",'Prediction Log'!E168)</f>
        <v/>
      </c>
      <c r="F168" s="10" t="str">
        <f>IF('Prediction Log'!I168=0, "",'Prediction Log'!I168)</f>
        <v/>
      </c>
      <c r="G168" s="26" t="str">
        <f>IF(ISBLANK(Games!B168), "",'Prediction Log'!$J168)</f>
        <v/>
      </c>
      <c r="H168" s="27" t="str">
        <f>'Prediction Log'!$K168</f>
        <v/>
      </c>
      <c r="I168" s="10" t="str">
        <f>IF(AND(Games!J168="",Games!K168=""),"",IF(ISTEXT(Games!K168), "Side",Games!J168))</f>
        <v/>
      </c>
      <c r="J168" s="10" t="str">
        <f>IF(Table1[[#This Row],[Bet]]="Spread", Games!L168, "")</f>
        <v/>
      </c>
      <c r="K168" s="9" t="str">
        <f>IF(ISTEXT(Games!K168), Games!K168, "")</f>
        <v/>
      </c>
      <c r="L168" s="9" t="str">
        <f>IF(Table1[[#This Row],[Bet]]="Spread", Table1[[#This Row],[Spread]],"")</f>
        <v/>
      </c>
      <c r="M168" s="9"/>
      <c r="N168" s="12"/>
      <c r="O168" s="12"/>
      <c r="P168" s="12"/>
      <c r="Q168" s="12"/>
      <c r="R168" s="12"/>
      <c r="S168" s="12"/>
      <c r="T168" s="13">
        <f t="shared" si="24"/>
        <v>0</v>
      </c>
      <c r="U168" s="13">
        <f t="shared" si="25"/>
        <v>0</v>
      </c>
      <c r="V168" s="13">
        <f t="shared" si="26"/>
        <v>0</v>
      </c>
      <c r="W168" s="13">
        <f t="shared" si="27"/>
        <v>0</v>
      </c>
      <c r="X168" s="13">
        <f t="shared" si="28"/>
        <v>0</v>
      </c>
      <c r="Y168" s="13">
        <f t="shared" si="29"/>
        <v>0</v>
      </c>
      <c r="Z168" s="7"/>
      <c r="AA168" s="9" t="str">
        <f t="shared" si="30"/>
        <v/>
      </c>
      <c r="AB168" s="7"/>
      <c r="AC168" s="9" t="str">
        <f t="shared" si="31"/>
        <v/>
      </c>
      <c r="AD168" s="7"/>
      <c r="AE168" s="9" t="str">
        <f t="shared" si="32"/>
        <v/>
      </c>
      <c r="AF16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69" spans="1:32" x14ac:dyDescent="0.45">
      <c r="A169" s="22" t="str">
        <f>IF('Prediction Log'!A169=0, "",'Prediction Log'!A169)</f>
        <v/>
      </c>
      <c r="B169" s="10" t="str">
        <f>IF('Prediction Log'!B169=0, "",'Prediction Log'!B169)</f>
        <v/>
      </c>
      <c r="C169" s="10" t="str">
        <f>IF('Prediction Log'!C169=0, "",'Prediction Log'!C169)</f>
        <v/>
      </c>
      <c r="D169" s="10" t="str">
        <f>IF('Prediction Log'!D169=0, "",'Prediction Log'!D169)</f>
        <v/>
      </c>
      <c r="E169" s="10" t="str">
        <f>IF('Prediction Log'!E169=0, "",'Prediction Log'!E169)</f>
        <v/>
      </c>
      <c r="F169" s="10" t="str">
        <f>IF('Prediction Log'!I169=0, "",'Prediction Log'!I169)</f>
        <v/>
      </c>
      <c r="G169" s="26" t="str">
        <f>IF(ISBLANK(Games!B169), "",'Prediction Log'!$J169)</f>
        <v/>
      </c>
      <c r="H169" s="27" t="str">
        <f>'Prediction Log'!$K169</f>
        <v/>
      </c>
      <c r="I169" s="10" t="str">
        <f>IF(AND(Games!J169="",Games!K169=""),"",IF(ISTEXT(Games!K169), "Side",Games!J169))</f>
        <v/>
      </c>
      <c r="J169" s="10" t="str">
        <f>IF(Table1[[#This Row],[Bet]]="Spread", Games!L169, "")</f>
        <v/>
      </c>
      <c r="K169" s="9" t="str">
        <f>IF(ISTEXT(Games!K169), Games!K169, "")</f>
        <v/>
      </c>
      <c r="L169" s="9" t="str">
        <f>IF(Table1[[#This Row],[Bet]]="Spread", Table1[[#This Row],[Spread]],"")</f>
        <v/>
      </c>
      <c r="M169" s="9"/>
      <c r="N169" s="12"/>
      <c r="O169" s="12"/>
      <c r="P169" s="12"/>
      <c r="Q169" s="12"/>
      <c r="R169" s="12"/>
      <c r="S169" s="12"/>
      <c r="T169" s="13">
        <f t="shared" si="24"/>
        <v>0</v>
      </c>
      <c r="U169" s="13">
        <f t="shared" si="25"/>
        <v>0</v>
      </c>
      <c r="V169" s="13">
        <f t="shared" si="26"/>
        <v>0</v>
      </c>
      <c r="W169" s="13">
        <f t="shared" si="27"/>
        <v>0</v>
      </c>
      <c r="X169" s="13">
        <f t="shared" si="28"/>
        <v>0</v>
      </c>
      <c r="Y169" s="13">
        <f t="shared" si="29"/>
        <v>0</v>
      </c>
      <c r="Z169" s="7"/>
      <c r="AA169" s="9" t="str">
        <f t="shared" si="30"/>
        <v/>
      </c>
      <c r="AB169" s="7"/>
      <c r="AC169" s="9" t="str">
        <f t="shared" si="31"/>
        <v/>
      </c>
      <c r="AD169" s="7"/>
      <c r="AE169" s="9" t="str">
        <f t="shared" si="32"/>
        <v/>
      </c>
      <c r="AF16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70" spans="1:32" x14ac:dyDescent="0.45">
      <c r="A170" s="22" t="str">
        <f>IF('Prediction Log'!A170=0, "",'Prediction Log'!A170)</f>
        <v/>
      </c>
      <c r="B170" s="10" t="str">
        <f>IF('Prediction Log'!B170=0, "",'Prediction Log'!B170)</f>
        <v/>
      </c>
      <c r="C170" s="10" t="str">
        <f>IF('Prediction Log'!C170=0, "",'Prediction Log'!C170)</f>
        <v/>
      </c>
      <c r="D170" s="10" t="str">
        <f>IF('Prediction Log'!D170=0, "",'Prediction Log'!D170)</f>
        <v/>
      </c>
      <c r="E170" s="10" t="str">
        <f>IF('Prediction Log'!E170=0, "",'Prediction Log'!E170)</f>
        <v/>
      </c>
      <c r="F170" s="10" t="str">
        <f>IF('Prediction Log'!I170=0, "",'Prediction Log'!I170)</f>
        <v/>
      </c>
      <c r="G170" s="26" t="str">
        <f>IF(ISBLANK(Games!B170), "",'Prediction Log'!$J170)</f>
        <v/>
      </c>
      <c r="H170" s="27" t="str">
        <f>'Prediction Log'!$K170</f>
        <v/>
      </c>
      <c r="I170" s="10" t="str">
        <f>IF(AND(Games!J170="",Games!K170=""),"",IF(ISTEXT(Games!K170), "Side",Games!J170))</f>
        <v/>
      </c>
      <c r="J170" s="10" t="str">
        <f>IF(Table1[[#This Row],[Bet]]="Spread", Games!L170, "")</f>
        <v/>
      </c>
      <c r="K170" s="9" t="str">
        <f>IF(ISTEXT(Games!K170), Games!K170, "")</f>
        <v/>
      </c>
      <c r="L170" s="9" t="str">
        <f>IF(Table1[[#This Row],[Bet]]="Spread", Table1[[#This Row],[Spread]],"")</f>
        <v/>
      </c>
      <c r="M170" s="9"/>
      <c r="N170" s="12"/>
      <c r="O170" s="12"/>
      <c r="P170" s="12"/>
      <c r="Q170" s="12"/>
      <c r="R170" s="12"/>
      <c r="S170" s="12"/>
      <c r="T170" s="13">
        <f t="shared" si="24"/>
        <v>0</v>
      </c>
      <c r="U170" s="13">
        <f t="shared" si="25"/>
        <v>0</v>
      </c>
      <c r="V170" s="13">
        <f t="shared" si="26"/>
        <v>0</v>
      </c>
      <c r="W170" s="13">
        <f t="shared" si="27"/>
        <v>0</v>
      </c>
      <c r="X170" s="13">
        <f t="shared" si="28"/>
        <v>0</v>
      </c>
      <c r="Y170" s="13">
        <f t="shared" si="29"/>
        <v>0</v>
      </c>
      <c r="Z170" s="7"/>
      <c r="AA170" s="9" t="str">
        <f t="shared" si="30"/>
        <v/>
      </c>
      <c r="AB170" s="7"/>
      <c r="AC170" s="9" t="str">
        <f t="shared" si="31"/>
        <v/>
      </c>
      <c r="AD170" s="7"/>
      <c r="AE170" s="9" t="str">
        <f t="shared" si="32"/>
        <v/>
      </c>
      <c r="AF17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71" spans="1:32" x14ac:dyDescent="0.45">
      <c r="A171" s="22" t="str">
        <f>IF('Prediction Log'!A171=0, "",'Prediction Log'!A171)</f>
        <v/>
      </c>
      <c r="B171" s="10" t="str">
        <f>IF('Prediction Log'!B171=0, "",'Prediction Log'!B171)</f>
        <v/>
      </c>
      <c r="C171" s="10" t="str">
        <f>IF('Prediction Log'!C171=0, "",'Prediction Log'!C171)</f>
        <v/>
      </c>
      <c r="D171" s="10" t="str">
        <f>IF('Prediction Log'!D171=0, "",'Prediction Log'!D171)</f>
        <v/>
      </c>
      <c r="E171" s="10" t="str">
        <f>IF('Prediction Log'!E171=0, "",'Prediction Log'!E171)</f>
        <v/>
      </c>
      <c r="F171" s="10" t="str">
        <f>IF('Prediction Log'!I171=0, "",'Prediction Log'!I171)</f>
        <v/>
      </c>
      <c r="G171" s="26" t="str">
        <f>IF(ISBLANK(Games!B171), "",'Prediction Log'!$J171)</f>
        <v/>
      </c>
      <c r="H171" s="27" t="str">
        <f>'Prediction Log'!$K171</f>
        <v/>
      </c>
      <c r="I171" s="10" t="str">
        <f>IF(AND(Games!J171="",Games!K171=""),"",IF(ISTEXT(Games!K171), "Side",Games!J171))</f>
        <v/>
      </c>
      <c r="J171" s="10" t="str">
        <f>IF(Table1[[#This Row],[Bet]]="Spread", Games!L171, "")</f>
        <v/>
      </c>
      <c r="K171" s="9" t="str">
        <f>IF(ISTEXT(Games!K171), Games!K171, "")</f>
        <v/>
      </c>
      <c r="L171" s="9" t="str">
        <f>IF(Table1[[#This Row],[Bet]]="Spread", Table1[[#This Row],[Spread]],"")</f>
        <v/>
      </c>
      <c r="M171" s="9"/>
      <c r="N171" s="12"/>
      <c r="O171" s="12"/>
      <c r="P171" s="12"/>
      <c r="Q171" s="12"/>
      <c r="R171" s="12"/>
      <c r="S171" s="12"/>
      <c r="T171" s="13">
        <f t="shared" si="24"/>
        <v>0</v>
      </c>
      <c r="U171" s="13">
        <f t="shared" si="25"/>
        <v>0</v>
      </c>
      <c r="V171" s="13">
        <f t="shared" si="26"/>
        <v>0</v>
      </c>
      <c r="W171" s="13">
        <f t="shared" si="27"/>
        <v>0</v>
      </c>
      <c r="X171" s="13">
        <f t="shared" si="28"/>
        <v>0</v>
      </c>
      <c r="Y171" s="13">
        <f t="shared" si="29"/>
        <v>0</v>
      </c>
      <c r="Z171" s="7"/>
      <c r="AA171" s="9" t="str">
        <f t="shared" si="30"/>
        <v/>
      </c>
      <c r="AB171" s="7"/>
      <c r="AC171" s="9" t="str">
        <f t="shared" si="31"/>
        <v/>
      </c>
      <c r="AD171" s="7"/>
      <c r="AE171" s="9" t="str">
        <f t="shared" si="32"/>
        <v/>
      </c>
      <c r="AF17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72" spans="1:32" x14ac:dyDescent="0.45">
      <c r="A172" s="22" t="str">
        <f>IF('Prediction Log'!A172=0, "",'Prediction Log'!A172)</f>
        <v/>
      </c>
      <c r="B172" s="10" t="str">
        <f>IF('Prediction Log'!B172=0, "",'Prediction Log'!B172)</f>
        <v/>
      </c>
      <c r="C172" s="10" t="str">
        <f>IF('Prediction Log'!C172=0, "",'Prediction Log'!C172)</f>
        <v/>
      </c>
      <c r="D172" s="10" t="str">
        <f>IF('Prediction Log'!D172=0, "",'Prediction Log'!D172)</f>
        <v/>
      </c>
      <c r="E172" s="10" t="str">
        <f>IF('Prediction Log'!E172=0, "",'Prediction Log'!E172)</f>
        <v/>
      </c>
      <c r="F172" s="10" t="str">
        <f>IF('Prediction Log'!I172=0, "",'Prediction Log'!I172)</f>
        <v/>
      </c>
      <c r="G172" s="26" t="str">
        <f>IF(ISBLANK(Games!B172), "",'Prediction Log'!$J172)</f>
        <v/>
      </c>
      <c r="H172" s="27" t="str">
        <f>'Prediction Log'!$K172</f>
        <v/>
      </c>
      <c r="I172" s="10" t="str">
        <f>IF(AND(Games!J172="",Games!K172=""),"",IF(ISTEXT(Games!K172), "Side",Games!J172))</f>
        <v/>
      </c>
      <c r="J172" s="10" t="str">
        <f>IF(Table1[[#This Row],[Bet]]="Spread", Games!L172, "")</f>
        <v/>
      </c>
      <c r="K172" s="9" t="str">
        <f>IF(ISTEXT(Games!K172), Games!K172, "")</f>
        <v/>
      </c>
      <c r="L172" s="9" t="str">
        <f>IF(Table1[[#This Row],[Bet]]="Spread", Table1[[#This Row],[Spread]],"")</f>
        <v/>
      </c>
      <c r="M172" s="9"/>
      <c r="N172" s="12"/>
      <c r="O172" s="12"/>
      <c r="P172" s="12"/>
      <c r="Q172" s="12"/>
      <c r="R172" s="12"/>
      <c r="S172" s="12"/>
      <c r="T172" s="13">
        <f t="shared" si="24"/>
        <v>0</v>
      </c>
      <c r="U172" s="13">
        <f t="shared" si="25"/>
        <v>0</v>
      </c>
      <c r="V172" s="13">
        <f t="shared" si="26"/>
        <v>0</v>
      </c>
      <c r="W172" s="13">
        <f t="shared" si="27"/>
        <v>0</v>
      </c>
      <c r="X172" s="13">
        <f t="shared" si="28"/>
        <v>0</v>
      </c>
      <c r="Y172" s="13">
        <f t="shared" si="29"/>
        <v>0</v>
      </c>
      <c r="Z172" s="7"/>
      <c r="AA172" s="9" t="str">
        <f t="shared" si="30"/>
        <v/>
      </c>
      <c r="AB172" s="7"/>
      <c r="AC172" s="9" t="str">
        <f t="shared" si="31"/>
        <v/>
      </c>
      <c r="AD172" s="7"/>
      <c r="AE172" s="9" t="str">
        <f t="shared" si="32"/>
        <v/>
      </c>
      <c r="AF17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73" spans="1:32" x14ac:dyDescent="0.45">
      <c r="A173" s="22" t="str">
        <f>IF('Prediction Log'!A173=0, "",'Prediction Log'!A173)</f>
        <v/>
      </c>
      <c r="B173" s="10" t="str">
        <f>IF('Prediction Log'!B173=0, "",'Prediction Log'!B173)</f>
        <v/>
      </c>
      <c r="C173" s="10" t="str">
        <f>IF('Prediction Log'!C173=0, "",'Prediction Log'!C173)</f>
        <v/>
      </c>
      <c r="D173" s="10" t="str">
        <f>IF('Prediction Log'!D173=0, "",'Prediction Log'!D173)</f>
        <v/>
      </c>
      <c r="E173" s="10" t="str">
        <f>IF('Prediction Log'!E173=0, "",'Prediction Log'!E173)</f>
        <v/>
      </c>
      <c r="F173" s="10" t="str">
        <f>IF('Prediction Log'!I173=0, "",'Prediction Log'!I173)</f>
        <v/>
      </c>
      <c r="G173" s="26" t="str">
        <f>IF(ISBLANK(Games!B173), "",'Prediction Log'!$J173)</f>
        <v/>
      </c>
      <c r="H173" s="27" t="str">
        <f>'Prediction Log'!$K173</f>
        <v/>
      </c>
      <c r="I173" s="10" t="str">
        <f>IF(AND(Games!J173="",Games!K173=""),"",IF(ISTEXT(Games!K173), "Side",Games!J173))</f>
        <v/>
      </c>
      <c r="J173" s="10" t="str">
        <f>IF(Table1[[#This Row],[Bet]]="Spread", Games!L173, "")</f>
        <v/>
      </c>
      <c r="K173" s="9" t="str">
        <f>IF(ISTEXT(Games!K173), Games!K173, "")</f>
        <v/>
      </c>
      <c r="L173" s="9" t="str">
        <f>IF(Table1[[#This Row],[Bet]]="Spread", Table1[[#This Row],[Spread]],"")</f>
        <v/>
      </c>
      <c r="M173" s="9"/>
      <c r="N173" s="12"/>
      <c r="O173" s="12"/>
      <c r="P173" s="12"/>
      <c r="Q173" s="12"/>
      <c r="R173" s="12"/>
      <c r="S173" s="12"/>
      <c r="T173" s="13">
        <f t="shared" si="24"/>
        <v>0</v>
      </c>
      <c r="U173" s="13">
        <f t="shared" si="25"/>
        <v>0</v>
      </c>
      <c r="V173" s="13">
        <f t="shared" si="26"/>
        <v>0</v>
      </c>
      <c r="W173" s="13">
        <f t="shared" si="27"/>
        <v>0</v>
      </c>
      <c r="X173" s="13">
        <f t="shared" si="28"/>
        <v>0</v>
      </c>
      <c r="Y173" s="13">
        <f t="shared" si="29"/>
        <v>0</v>
      </c>
      <c r="Z173" s="7"/>
      <c r="AA173" s="9" t="str">
        <f t="shared" si="30"/>
        <v/>
      </c>
      <c r="AB173" s="7"/>
      <c r="AC173" s="9" t="str">
        <f t="shared" si="31"/>
        <v/>
      </c>
      <c r="AD173" s="7"/>
      <c r="AE173" s="9" t="str">
        <f t="shared" si="32"/>
        <v/>
      </c>
      <c r="AF17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74" spans="1:32" x14ac:dyDescent="0.45">
      <c r="A174" s="22" t="str">
        <f>IF('Prediction Log'!A174=0, "",'Prediction Log'!A174)</f>
        <v/>
      </c>
      <c r="B174" s="10" t="str">
        <f>IF('Prediction Log'!B174=0, "",'Prediction Log'!B174)</f>
        <v/>
      </c>
      <c r="C174" s="10" t="str">
        <f>IF('Prediction Log'!C174=0, "",'Prediction Log'!C174)</f>
        <v/>
      </c>
      <c r="D174" s="10" t="str">
        <f>IF('Prediction Log'!D174=0, "",'Prediction Log'!D174)</f>
        <v/>
      </c>
      <c r="E174" s="10" t="str">
        <f>IF('Prediction Log'!E174=0, "",'Prediction Log'!E174)</f>
        <v/>
      </c>
      <c r="F174" s="10" t="str">
        <f>IF('Prediction Log'!I174=0, "",'Prediction Log'!I174)</f>
        <v/>
      </c>
      <c r="G174" s="26" t="str">
        <f>IF(ISBLANK(Games!B174), "",'Prediction Log'!$J174)</f>
        <v/>
      </c>
      <c r="H174" s="27" t="str">
        <f>'Prediction Log'!$K174</f>
        <v/>
      </c>
      <c r="I174" s="10" t="str">
        <f>IF(AND(Games!J174="",Games!K174=""),"",IF(ISTEXT(Games!K174), "Side",Games!J174))</f>
        <v/>
      </c>
      <c r="J174" s="10" t="str">
        <f>IF(Table1[[#This Row],[Bet]]="Spread", Games!L174, "")</f>
        <v/>
      </c>
      <c r="K174" s="9" t="str">
        <f>IF(ISTEXT(Games!K174), Games!K174, "")</f>
        <v/>
      </c>
      <c r="L174" s="9" t="str">
        <f>IF(Table1[[#This Row],[Bet]]="Spread", Table1[[#This Row],[Spread]],"")</f>
        <v/>
      </c>
      <c r="M174" s="9"/>
      <c r="N174" s="12"/>
      <c r="O174" s="12"/>
      <c r="P174" s="12"/>
      <c r="Q174" s="12"/>
      <c r="R174" s="12"/>
      <c r="S174" s="12"/>
      <c r="T174" s="13">
        <f t="shared" si="24"/>
        <v>0</v>
      </c>
      <c r="U174" s="13">
        <f t="shared" si="25"/>
        <v>0</v>
      </c>
      <c r="V174" s="13">
        <f t="shared" si="26"/>
        <v>0</v>
      </c>
      <c r="W174" s="13">
        <f t="shared" si="27"/>
        <v>0</v>
      </c>
      <c r="X174" s="13">
        <f t="shared" si="28"/>
        <v>0</v>
      </c>
      <c r="Y174" s="13">
        <f t="shared" si="29"/>
        <v>0</v>
      </c>
      <c r="Z174" s="7"/>
      <c r="AA174" s="9" t="str">
        <f t="shared" si="30"/>
        <v/>
      </c>
      <c r="AB174" s="7"/>
      <c r="AC174" s="9" t="str">
        <f t="shared" si="31"/>
        <v/>
      </c>
      <c r="AD174" s="7"/>
      <c r="AE174" s="9" t="str">
        <f t="shared" si="32"/>
        <v/>
      </c>
      <c r="AF17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75" spans="1:32" x14ac:dyDescent="0.45">
      <c r="A175" s="22" t="str">
        <f>IF('Prediction Log'!A175=0, "",'Prediction Log'!A175)</f>
        <v/>
      </c>
      <c r="B175" s="10" t="str">
        <f>IF('Prediction Log'!B175=0, "",'Prediction Log'!B175)</f>
        <v/>
      </c>
      <c r="C175" s="10" t="str">
        <f>IF('Prediction Log'!C175=0, "",'Prediction Log'!C175)</f>
        <v/>
      </c>
      <c r="D175" s="10" t="str">
        <f>IF('Prediction Log'!D175=0, "",'Prediction Log'!D175)</f>
        <v/>
      </c>
      <c r="E175" s="10" t="str">
        <f>IF('Prediction Log'!E175=0, "",'Prediction Log'!E175)</f>
        <v/>
      </c>
      <c r="F175" s="10" t="str">
        <f>IF('Prediction Log'!I175=0, "",'Prediction Log'!I175)</f>
        <v/>
      </c>
      <c r="G175" s="26" t="str">
        <f>IF(ISBLANK(Games!B175), "",'Prediction Log'!$J175)</f>
        <v/>
      </c>
      <c r="H175" s="27" t="str">
        <f>'Prediction Log'!$K175</f>
        <v/>
      </c>
      <c r="I175" s="10" t="str">
        <f>IF(AND(Games!J175="",Games!K175=""),"",IF(ISTEXT(Games!K175), "Side",Games!J175))</f>
        <v/>
      </c>
      <c r="J175" s="10" t="str">
        <f>IF(Table1[[#This Row],[Bet]]="Spread", Games!L175, "")</f>
        <v/>
      </c>
      <c r="K175" s="9" t="str">
        <f>IF(ISTEXT(Games!K175), Games!K175, "")</f>
        <v/>
      </c>
      <c r="L175" s="9" t="str">
        <f>IF(Table1[[#This Row],[Bet]]="Spread", Table1[[#This Row],[Spread]],"")</f>
        <v/>
      </c>
      <c r="M175" s="9"/>
      <c r="N175" s="12"/>
      <c r="O175" s="12"/>
      <c r="P175" s="12"/>
      <c r="Q175" s="12"/>
      <c r="R175" s="12"/>
      <c r="S175" s="12"/>
      <c r="T175" s="13">
        <f t="shared" si="24"/>
        <v>0</v>
      </c>
      <c r="U175" s="13">
        <f t="shared" si="25"/>
        <v>0</v>
      </c>
      <c r="V175" s="13">
        <f t="shared" si="26"/>
        <v>0</v>
      </c>
      <c r="W175" s="13">
        <f t="shared" si="27"/>
        <v>0</v>
      </c>
      <c r="X175" s="13">
        <f t="shared" si="28"/>
        <v>0</v>
      </c>
      <c r="Y175" s="13">
        <f t="shared" si="29"/>
        <v>0</v>
      </c>
      <c r="Z175" s="7"/>
      <c r="AA175" s="9" t="str">
        <f t="shared" si="30"/>
        <v/>
      </c>
      <c r="AB175" s="7"/>
      <c r="AC175" s="9" t="str">
        <f t="shared" si="31"/>
        <v/>
      </c>
      <c r="AD175" s="7"/>
      <c r="AE175" s="9" t="str">
        <f t="shared" si="32"/>
        <v/>
      </c>
      <c r="AF17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76" spans="1:32" x14ac:dyDescent="0.45">
      <c r="A176" s="22" t="str">
        <f>IF('Prediction Log'!A176=0, "",'Prediction Log'!A176)</f>
        <v/>
      </c>
      <c r="B176" s="10" t="str">
        <f>IF('Prediction Log'!B176=0, "",'Prediction Log'!B176)</f>
        <v/>
      </c>
      <c r="C176" s="10" t="str">
        <f>IF('Prediction Log'!C176=0, "",'Prediction Log'!C176)</f>
        <v/>
      </c>
      <c r="D176" s="10" t="str">
        <f>IF('Prediction Log'!D176=0, "",'Prediction Log'!D176)</f>
        <v/>
      </c>
      <c r="E176" s="10" t="str">
        <f>IF('Prediction Log'!E176=0, "",'Prediction Log'!E176)</f>
        <v/>
      </c>
      <c r="F176" s="10" t="str">
        <f>IF('Prediction Log'!I176=0, "",'Prediction Log'!I176)</f>
        <v/>
      </c>
      <c r="G176" s="26" t="str">
        <f>IF(ISBLANK(Games!B176), "",'Prediction Log'!$J176)</f>
        <v/>
      </c>
      <c r="H176" s="27" t="str">
        <f>'Prediction Log'!$K176</f>
        <v/>
      </c>
      <c r="I176" s="10" t="str">
        <f>IF(AND(Games!J176="",Games!K176=""),"",IF(ISTEXT(Games!K176), "Side",Games!J176))</f>
        <v/>
      </c>
      <c r="J176" s="10" t="str">
        <f>IF(Table1[[#This Row],[Bet]]="Spread", Games!L176, "")</f>
        <v/>
      </c>
      <c r="K176" s="9" t="str">
        <f>IF(ISTEXT(Games!K176), Games!K176, "")</f>
        <v/>
      </c>
      <c r="L176" s="9" t="str">
        <f>IF(Table1[[#This Row],[Bet]]="Spread", Table1[[#This Row],[Spread]],"")</f>
        <v/>
      </c>
      <c r="M176" s="9"/>
      <c r="N176" s="12"/>
      <c r="O176" s="12"/>
      <c r="P176" s="12"/>
      <c r="Q176" s="12"/>
      <c r="R176" s="12"/>
      <c r="S176" s="12"/>
      <c r="T176" s="13">
        <f t="shared" si="24"/>
        <v>0</v>
      </c>
      <c r="U176" s="13">
        <f t="shared" si="25"/>
        <v>0</v>
      </c>
      <c r="V176" s="13">
        <f t="shared" si="26"/>
        <v>0</v>
      </c>
      <c r="W176" s="13">
        <f t="shared" si="27"/>
        <v>0</v>
      </c>
      <c r="X176" s="13">
        <f t="shared" si="28"/>
        <v>0</v>
      </c>
      <c r="Y176" s="13">
        <f t="shared" si="29"/>
        <v>0</v>
      </c>
      <c r="Z176" s="7"/>
      <c r="AA176" s="9" t="str">
        <f t="shared" si="30"/>
        <v/>
      </c>
      <c r="AB176" s="7"/>
      <c r="AC176" s="9" t="str">
        <f t="shared" si="31"/>
        <v/>
      </c>
      <c r="AD176" s="7"/>
      <c r="AE176" s="9" t="str">
        <f t="shared" si="32"/>
        <v/>
      </c>
      <c r="AF17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77" spans="1:32" x14ac:dyDescent="0.45">
      <c r="A177" s="22" t="str">
        <f>IF('Prediction Log'!A177=0, "",'Prediction Log'!A177)</f>
        <v/>
      </c>
      <c r="B177" s="10" t="str">
        <f>IF('Prediction Log'!B177=0, "",'Prediction Log'!B177)</f>
        <v/>
      </c>
      <c r="C177" s="10" t="str">
        <f>IF('Prediction Log'!C177=0, "",'Prediction Log'!C177)</f>
        <v/>
      </c>
      <c r="D177" s="10" t="str">
        <f>IF('Prediction Log'!D177=0, "",'Prediction Log'!D177)</f>
        <v/>
      </c>
      <c r="E177" s="10" t="str">
        <f>IF('Prediction Log'!E177=0, "",'Prediction Log'!E177)</f>
        <v/>
      </c>
      <c r="F177" s="10" t="str">
        <f>IF('Prediction Log'!I177=0, "",'Prediction Log'!I177)</f>
        <v/>
      </c>
      <c r="G177" s="26" t="str">
        <f>IF(ISBLANK(Games!B177), "",'Prediction Log'!$J177)</f>
        <v/>
      </c>
      <c r="H177" s="27" t="str">
        <f>'Prediction Log'!$K177</f>
        <v/>
      </c>
      <c r="I177" s="10" t="str">
        <f>IF(AND(Games!J177="",Games!K177=""),"",IF(ISTEXT(Games!K177), "Side",Games!J177))</f>
        <v/>
      </c>
      <c r="J177" s="10" t="str">
        <f>IF(Table1[[#This Row],[Bet]]="Spread", Games!L177, "")</f>
        <v/>
      </c>
      <c r="K177" s="9" t="str">
        <f>IF(ISTEXT(Games!K177), Games!K177, "")</f>
        <v/>
      </c>
      <c r="L177" s="9" t="str">
        <f>IF(Table1[[#This Row],[Bet]]="Spread", Table1[[#This Row],[Spread]],"")</f>
        <v/>
      </c>
      <c r="M177" s="9"/>
      <c r="N177" s="12"/>
      <c r="O177" s="12"/>
      <c r="P177" s="12"/>
      <c r="Q177" s="12"/>
      <c r="R177" s="12"/>
      <c r="S177" s="12"/>
      <c r="T177" s="13">
        <f t="shared" si="24"/>
        <v>0</v>
      </c>
      <c r="U177" s="13">
        <f t="shared" si="25"/>
        <v>0</v>
      </c>
      <c r="V177" s="13">
        <f t="shared" si="26"/>
        <v>0</v>
      </c>
      <c r="W177" s="13">
        <f t="shared" si="27"/>
        <v>0</v>
      </c>
      <c r="X177" s="13">
        <f t="shared" si="28"/>
        <v>0</v>
      </c>
      <c r="Y177" s="13">
        <f t="shared" si="29"/>
        <v>0</v>
      </c>
      <c r="Z177" s="7"/>
      <c r="AA177" s="9" t="str">
        <f t="shared" si="30"/>
        <v/>
      </c>
      <c r="AB177" s="7"/>
      <c r="AC177" s="9" t="str">
        <f t="shared" si="31"/>
        <v/>
      </c>
      <c r="AD177" s="7"/>
      <c r="AE177" s="9" t="str">
        <f t="shared" si="32"/>
        <v/>
      </c>
      <c r="AF17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78" spans="1:32" x14ac:dyDescent="0.45">
      <c r="A178" s="22" t="str">
        <f>IF('Prediction Log'!A178=0, "",'Prediction Log'!A178)</f>
        <v/>
      </c>
      <c r="B178" s="10" t="str">
        <f>IF('Prediction Log'!B178=0, "",'Prediction Log'!B178)</f>
        <v/>
      </c>
      <c r="C178" s="10" t="str">
        <f>IF('Prediction Log'!C178=0, "",'Prediction Log'!C178)</f>
        <v/>
      </c>
      <c r="D178" s="10" t="str">
        <f>IF('Prediction Log'!D178=0, "",'Prediction Log'!D178)</f>
        <v/>
      </c>
      <c r="E178" s="10" t="str">
        <f>IF('Prediction Log'!E178=0, "",'Prediction Log'!E178)</f>
        <v/>
      </c>
      <c r="F178" s="10" t="str">
        <f>IF('Prediction Log'!I178=0, "",'Prediction Log'!I178)</f>
        <v/>
      </c>
      <c r="G178" s="26" t="str">
        <f>IF(ISBLANK(Games!B178), "",'Prediction Log'!$J178)</f>
        <v/>
      </c>
      <c r="H178" s="27" t="str">
        <f>'Prediction Log'!$K178</f>
        <v/>
      </c>
      <c r="I178" s="10" t="str">
        <f>IF(AND(Games!J178="",Games!K178=""),"",IF(ISTEXT(Games!K178), "Side",Games!J178))</f>
        <v/>
      </c>
      <c r="J178" s="10" t="str">
        <f>IF(Table1[[#This Row],[Bet]]="Spread", Games!L178, "")</f>
        <v/>
      </c>
      <c r="K178" s="9" t="str">
        <f>IF(ISTEXT(Games!K178), Games!K178, "")</f>
        <v/>
      </c>
      <c r="L178" s="9" t="str">
        <f>IF(Table1[[#This Row],[Bet]]="Spread", Table1[[#This Row],[Spread]],"")</f>
        <v/>
      </c>
      <c r="M178" s="9"/>
      <c r="N178" s="12"/>
      <c r="O178" s="12"/>
      <c r="P178" s="12"/>
      <c r="Q178" s="12"/>
      <c r="R178" s="12"/>
      <c r="S178" s="12"/>
      <c r="T178" s="13">
        <f t="shared" si="24"/>
        <v>0</v>
      </c>
      <c r="U178" s="13">
        <f t="shared" si="25"/>
        <v>0</v>
      </c>
      <c r="V178" s="13">
        <f t="shared" si="26"/>
        <v>0</v>
      </c>
      <c r="W178" s="13">
        <f t="shared" si="27"/>
        <v>0</v>
      </c>
      <c r="X178" s="13">
        <f t="shared" si="28"/>
        <v>0</v>
      </c>
      <c r="Y178" s="13">
        <f t="shared" si="29"/>
        <v>0</v>
      </c>
      <c r="Z178" s="7"/>
      <c r="AA178" s="9" t="str">
        <f t="shared" si="30"/>
        <v/>
      </c>
      <c r="AB178" s="7"/>
      <c r="AC178" s="9" t="str">
        <f t="shared" si="31"/>
        <v/>
      </c>
      <c r="AD178" s="7"/>
      <c r="AE178" s="9" t="str">
        <f t="shared" si="32"/>
        <v/>
      </c>
      <c r="AF17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79" spans="1:32" x14ac:dyDescent="0.45">
      <c r="A179" s="22" t="str">
        <f>IF('Prediction Log'!A179=0, "",'Prediction Log'!A179)</f>
        <v/>
      </c>
      <c r="B179" s="10" t="str">
        <f>IF('Prediction Log'!B179=0, "",'Prediction Log'!B179)</f>
        <v/>
      </c>
      <c r="C179" s="10" t="str">
        <f>IF('Prediction Log'!C179=0, "",'Prediction Log'!C179)</f>
        <v/>
      </c>
      <c r="D179" s="10" t="str">
        <f>IF('Prediction Log'!D179=0, "",'Prediction Log'!D179)</f>
        <v/>
      </c>
      <c r="E179" s="10" t="str">
        <f>IF('Prediction Log'!E179=0, "",'Prediction Log'!E179)</f>
        <v/>
      </c>
      <c r="F179" s="10" t="str">
        <f>IF('Prediction Log'!I179=0, "",'Prediction Log'!I179)</f>
        <v/>
      </c>
      <c r="G179" s="26" t="str">
        <f>IF(ISBLANK(Games!B179), "",'Prediction Log'!$J179)</f>
        <v/>
      </c>
      <c r="H179" s="27" t="str">
        <f>'Prediction Log'!$K179</f>
        <v/>
      </c>
      <c r="I179" s="10" t="str">
        <f>IF(AND(Games!J179="",Games!K179=""),"",IF(ISTEXT(Games!K179), "Side",Games!J179))</f>
        <v/>
      </c>
      <c r="J179" s="10" t="str">
        <f>IF(Table1[[#This Row],[Bet]]="Spread", Games!L179, "")</f>
        <v/>
      </c>
      <c r="K179" s="9" t="str">
        <f>IF(ISTEXT(Games!K179), Games!K179, "")</f>
        <v/>
      </c>
      <c r="L179" s="9" t="str">
        <f>IF(Table1[[#This Row],[Bet]]="Spread", Table1[[#This Row],[Spread]],"")</f>
        <v/>
      </c>
      <c r="M179" s="9"/>
      <c r="N179" s="12"/>
      <c r="O179" s="12"/>
      <c r="P179" s="12"/>
      <c r="Q179" s="12"/>
      <c r="R179" s="12"/>
      <c r="S179" s="12"/>
      <c r="T179" s="13">
        <f t="shared" si="24"/>
        <v>0</v>
      </c>
      <c r="U179" s="13">
        <f t="shared" si="25"/>
        <v>0</v>
      </c>
      <c r="V179" s="13">
        <f t="shared" si="26"/>
        <v>0</v>
      </c>
      <c r="W179" s="13">
        <f t="shared" si="27"/>
        <v>0</v>
      </c>
      <c r="X179" s="13">
        <f t="shared" si="28"/>
        <v>0</v>
      </c>
      <c r="Y179" s="13">
        <f t="shared" si="29"/>
        <v>0</v>
      </c>
      <c r="Z179" s="7"/>
      <c r="AA179" s="9" t="str">
        <f t="shared" si="30"/>
        <v/>
      </c>
      <c r="AB179" s="7"/>
      <c r="AC179" s="9" t="str">
        <f t="shared" si="31"/>
        <v/>
      </c>
      <c r="AD179" s="7"/>
      <c r="AE179" s="9" t="str">
        <f t="shared" si="32"/>
        <v/>
      </c>
      <c r="AF17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80" spans="1:32" x14ac:dyDescent="0.45">
      <c r="A180" s="22" t="str">
        <f>IF('Prediction Log'!A180=0, "",'Prediction Log'!A180)</f>
        <v/>
      </c>
      <c r="B180" s="10" t="str">
        <f>IF('Prediction Log'!B180=0, "",'Prediction Log'!B180)</f>
        <v/>
      </c>
      <c r="C180" s="10" t="str">
        <f>IF('Prediction Log'!C180=0, "",'Prediction Log'!C180)</f>
        <v/>
      </c>
      <c r="D180" s="10" t="str">
        <f>IF('Prediction Log'!D180=0, "",'Prediction Log'!D180)</f>
        <v/>
      </c>
      <c r="E180" s="10" t="str">
        <f>IF('Prediction Log'!E180=0, "",'Prediction Log'!E180)</f>
        <v/>
      </c>
      <c r="F180" s="10" t="str">
        <f>IF('Prediction Log'!I180=0, "",'Prediction Log'!I180)</f>
        <v/>
      </c>
      <c r="G180" s="26" t="str">
        <f>IF(ISBLANK(Games!B180), "",'Prediction Log'!$J180)</f>
        <v/>
      </c>
      <c r="H180" s="27" t="str">
        <f>'Prediction Log'!$K180</f>
        <v/>
      </c>
      <c r="I180" s="10" t="str">
        <f>IF(AND(Games!J180="",Games!K180=""),"",IF(ISTEXT(Games!K180), "Side",Games!J180))</f>
        <v/>
      </c>
      <c r="J180" s="10" t="str">
        <f>IF(Table1[[#This Row],[Bet]]="Spread", Games!L180, "")</f>
        <v/>
      </c>
      <c r="K180" s="9" t="str">
        <f>IF(ISTEXT(Games!K180), Games!K180, "")</f>
        <v/>
      </c>
      <c r="L180" s="9" t="str">
        <f>IF(Table1[[#This Row],[Bet]]="Spread", Table1[[#This Row],[Spread]],"")</f>
        <v/>
      </c>
      <c r="M180" s="9"/>
      <c r="N180" s="12"/>
      <c r="O180" s="12"/>
      <c r="P180" s="12"/>
      <c r="Q180" s="12"/>
      <c r="R180" s="12"/>
      <c r="S180" s="12"/>
      <c r="T180" s="13">
        <f t="shared" si="24"/>
        <v>0</v>
      </c>
      <c r="U180" s="13">
        <f t="shared" si="25"/>
        <v>0</v>
      </c>
      <c r="V180" s="13">
        <f t="shared" si="26"/>
        <v>0</v>
      </c>
      <c r="W180" s="13">
        <f t="shared" si="27"/>
        <v>0</v>
      </c>
      <c r="X180" s="13">
        <f t="shared" si="28"/>
        <v>0</v>
      </c>
      <c r="Y180" s="13">
        <f t="shared" si="29"/>
        <v>0</v>
      </c>
      <c r="Z180" s="7"/>
      <c r="AA180" s="9" t="str">
        <f t="shared" si="30"/>
        <v/>
      </c>
      <c r="AB180" s="7"/>
      <c r="AC180" s="9" t="str">
        <f t="shared" si="31"/>
        <v/>
      </c>
      <c r="AD180" s="7"/>
      <c r="AE180" s="9" t="str">
        <f t="shared" si="32"/>
        <v/>
      </c>
      <c r="AF18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81" spans="1:32" x14ac:dyDescent="0.45">
      <c r="A181" s="22" t="str">
        <f>IF('Prediction Log'!A181=0, "",'Prediction Log'!A181)</f>
        <v/>
      </c>
      <c r="B181" s="10" t="str">
        <f>IF('Prediction Log'!B181=0, "",'Prediction Log'!B181)</f>
        <v/>
      </c>
      <c r="C181" s="10" t="str">
        <f>IF('Prediction Log'!C181=0, "",'Prediction Log'!C181)</f>
        <v/>
      </c>
      <c r="D181" s="10" t="str">
        <f>IF('Prediction Log'!D181=0, "",'Prediction Log'!D181)</f>
        <v/>
      </c>
      <c r="E181" s="10" t="str">
        <f>IF('Prediction Log'!E181=0, "",'Prediction Log'!E181)</f>
        <v/>
      </c>
      <c r="F181" s="10" t="str">
        <f>IF('Prediction Log'!I181=0, "",'Prediction Log'!I181)</f>
        <v/>
      </c>
      <c r="G181" s="26" t="str">
        <f>IF(ISBLANK(Games!B181), "",'Prediction Log'!$J181)</f>
        <v/>
      </c>
      <c r="H181" s="27" t="str">
        <f>'Prediction Log'!$K181</f>
        <v/>
      </c>
      <c r="I181" s="10" t="str">
        <f>IF(AND(Games!J181="",Games!K181=""),"",IF(ISTEXT(Games!K181), "Side",Games!J181))</f>
        <v/>
      </c>
      <c r="J181" s="10" t="str">
        <f>IF(Table1[[#This Row],[Bet]]="Spread", Games!L181, "")</f>
        <v/>
      </c>
      <c r="K181" s="9" t="str">
        <f>IF(ISTEXT(Games!K181), Games!K181, "")</f>
        <v/>
      </c>
      <c r="L181" s="9" t="str">
        <f>IF(Table1[[#This Row],[Bet]]="Spread", Table1[[#This Row],[Spread]],"")</f>
        <v/>
      </c>
      <c r="M181" s="9"/>
      <c r="N181" s="12"/>
      <c r="O181" s="12"/>
      <c r="P181" s="12"/>
      <c r="Q181" s="12"/>
      <c r="R181" s="12"/>
      <c r="S181" s="12"/>
      <c r="T181" s="13">
        <f t="shared" si="24"/>
        <v>0</v>
      </c>
      <c r="U181" s="13">
        <f t="shared" si="25"/>
        <v>0</v>
      </c>
      <c r="V181" s="13">
        <f t="shared" si="26"/>
        <v>0</v>
      </c>
      <c r="W181" s="13">
        <f t="shared" si="27"/>
        <v>0</v>
      </c>
      <c r="X181" s="13">
        <f t="shared" si="28"/>
        <v>0</v>
      </c>
      <c r="Y181" s="13">
        <f t="shared" si="29"/>
        <v>0</v>
      </c>
      <c r="Z181" s="7"/>
      <c r="AA181" s="9" t="str">
        <f t="shared" si="30"/>
        <v/>
      </c>
      <c r="AB181" s="7"/>
      <c r="AC181" s="9" t="str">
        <f t="shared" si="31"/>
        <v/>
      </c>
      <c r="AD181" s="7"/>
      <c r="AE181" s="9" t="str">
        <f t="shared" si="32"/>
        <v/>
      </c>
      <c r="AF18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82" spans="1:32" x14ac:dyDescent="0.45">
      <c r="A182" s="22" t="str">
        <f>IF('Prediction Log'!A182=0, "",'Prediction Log'!A182)</f>
        <v/>
      </c>
      <c r="B182" s="10" t="str">
        <f>IF('Prediction Log'!B182=0, "",'Prediction Log'!B182)</f>
        <v/>
      </c>
      <c r="C182" s="10" t="str">
        <f>IF('Prediction Log'!C182=0, "",'Prediction Log'!C182)</f>
        <v/>
      </c>
      <c r="D182" s="10" t="str">
        <f>IF('Prediction Log'!D182=0, "",'Prediction Log'!D182)</f>
        <v/>
      </c>
      <c r="E182" s="10" t="str">
        <f>IF('Prediction Log'!E182=0, "",'Prediction Log'!E182)</f>
        <v/>
      </c>
      <c r="F182" s="10" t="str">
        <f>IF('Prediction Log'!I182=0, "",'Prediction Log'!I182)</f>
        <v/>
      </c>
      <c r="G182" s="26" t="str">
        <f>IF(ISBLANK(Games!B182), "",'Prediction Log'!$J182)</f>
        <v/>
      </c>
      <c r="H182" s="27" t="str">
        <f>'Prediction Log'!$K182</f>
        <v/>
      </c>
      <c r="I182" s="10" t="str">
        <f>IF(AND(Games!J182="",Games!K182=""),"",IF(ISTEXT(Games!K182), "Side",Games!J182))</f>
        <v/>
      </c>
      <c r="J182" s="10" t="str">
        <f>IF(Table1[[#This Row],[Bet]]="Spread", Games!L182, "")</f>
        <v/>
      </c>
      <c r="K182" s="9" t="str">
        <f>IF(ISTEXT(Games!K182), Games!K182, "")</f>
        <v/>
      </c>
      <c r="L182" s="9" t="str">
        <f>IF(Table1[[#This Row],[Bet]]="Spread", Table1[[#This Row],[Spread]],"")</f>
        <v/>
      </c>
      <c r="M182" s="9"/>
      <c r="N182" s="12"/>
      <c r="O182" s="12"/>
      <c r="P182" s="12"/>
      <c r="Q182" s="12"/>
      <c r="R182" s="12"/>
      <c r="S182" s="12"/>
      <c r="T182" s="13">
        <f t="shared" si="24"/>
        <v>0</v>
      </c>
      <c r="U182" s="13">
        <f t="shared" si="25"/>
        <v>0</v>
      </c>
      <c r="V182" s="13">
        <f t="shared" si="26"/>
        <v>0</v>
      </c>
      <c r="W182" s="13">
        <f t="shared" si="27"/>
        <v>0</v>
      </c>
      <c r="X182" s="13">
        <f t="shared" si="28"/>
        <v>0</v>
      </c>
      <c r="Y182" s="13">
        <f t="shared" si="29"/>
        <v>0</v>
      </c>
      <c r="Z182" s="7"/>
      <c r="AA182" s="9" t="str">
        <f t="shared" si="30"/>
        <v/>
      </c>
      <c r="AB182" s="7"/>
      <c r="AC182" s="9" t="str">
        <f t="shared" si="31"/>
        <v/>
      </c>
      <c r="AD182" s="7"/>
      <c r="AE182" s="9" t="str">
        <f t="shared" si="32"/>
        <v/>
      </c>
      <c r="AF18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83" spans="1:32" x14ac:dyDescent="0.45">
      <c r="A183" s="22" t="str">
        <f>IF('Prediction Log'!A183=0, "",'Prediction Log'!A183)</f>
        <v/>
      </c>
      <c r="B183" s="10" t="str">
        <f>IF('Prediction Log'!B183=0, "",'Prediction Log'!B183)</f>
        <v/>
      </c>
      <c r="C183" s="10" t="str">
        <f>IF('Prediction Log'!C183=0, "",'Prediction Log'!C183)</f>
        <v/>
      </c>
      <c r="D183" s="10" t="str">
        <f>IF('Prediction Log'!D183=0, "",'Prediction Log'!D183)</f>
        <v/>
      </c>
      <c r="E183" s="10" t="str">
        <f>IF('Prediction Log'!E183=0, "",'Prediction Log'!E183)</f>
        <v/>
      </c>
      <c r="F183" s="10" t="str">
        <f>IF('Prediction Log'!I183=0, "",'Prediction Log'!I183)</f>
        <v/>
      </c>
      <c r="G183" s="26" t="str">
        <f>IF(ISBLANK(Games!B183), "",'Prediction Log'!$J183)</f>
        <v/>
      </c>
      <c r="H183" s="27" t="str">
        <f>'Prediction Log'!$K183</f>
        <v/>
      </c>
      <c r="I183" s="10" t="str">
        <f>IF(AND(Games!J183="",Games!K183=""),"",IF(ISTEXT(Games!K183), "Side",Games!J183))</f>
        <v/>
      </c>
      <c r="J183" s="10" t="str">
        <f>IF(Table1[[#This Row],[Bet]]="Spread", Games!L183, "")</f>
        <v/>
      </c>
      <c r="K183" s="9" t="str">
        <f>IF(ISTEXT(Games!K183), Games!K183, "")</f>
        <v/>
      </c>
      <c r="L183" s="9" t="str">
        <f>IF(Table1[[#This Row],[Bet]]="Spread", Table1[[#This Row],[Spread]],"")</f>
        <v/>
      </c>
      <c r="M183" s="9"/>
      <c r="N183" s="12"/>
      <c r="O183" s="12"/>
      <c r="P183" s="12"/>
      <c r="Q183" s="12"/>
      <c r="R183" s="12"/>
      <c r="S183" s="12"/>
      <c r="T183" s="13">
        <f t="shared" si="24"/>
        <v>0</v>
      </c>
      <c r="U183" s="13">
        <f t="shared" si="25"/>
        <v>0</v>
      </c>
      <c r="V183" s="13">
        <f t="shared" si="26"/>
        <v>0</v>
      </c>
      <c r="W183" s="13">
        <f t="shared" si="27"/>
        <v>0</v>
      </c>
      <c r="X183" s="13">
        <f t="shared" si="28"/>
        <v>0</v>
      </c>
      <c r="Y183" s="13">
        <f t="shared" si="29"/>
        <v>0</v>
      </c>
      <c r="Z183" s="7"/>
      <c r="AA183" s="9" t="str">
        <f t="shared" si="30"/>
        <v/>
      </c>
      <c r="AB183" s="7"/>
      <c r="AC183" s="9" t="str">
        <f t="shared" si="31"/>
        <v/>
      </c>
      <c r="AD183" s="7"/>
      <c r="AE183" s="9" t="str">
        <f t="shared" si="32"/>
        <v/>
      </c>
      <c r="AF18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84" spans="1:32" x14ac:dyDescent="0.45">
      <c r="A184" s="22" t="str">
        <f>IF('Prediction Log'!A184=0, "",'Prediction Log'!A184)</f>
        <v/>
      </c>
      <c r="B184" s="10" t="str">
        <f>IF('Prediction Log'!B184=0, "",'Prediction Log'!B184)</f>
        <v/>
      </c>
      <c r="C184" s="10" t="str">
        <f>IF('Prediction Log'!C184=0, "",'Prediction Log'!C184)</f>
        <v/>
      </c>
      <c r="D184" s="10" t="str">
        <f>IF('Prediction Log'!D184=0, "",'Prediction Log'!D184)</f>
        <v/>
      </c>
      <c r="E184" s="10" t="str">
        <f>IF('Prediction Log'!E184=0, "",'Prediction Log'!E184)</f>
        <v/>
      </c>
      <c r="F184" s="10" t="str">
        <f>IF('Prediction Log'!I184=0, "",'Prediction Log'!I184)</f>
        <v/>
      </c>
      <c r="G184" s="26" t="str">
        <f>IF(ISBLANK(Games!B184), "",'Prediction Log'!$J184)</f>
        <v/>
      </c>
      <c r="H184" s="27" t="str">
        <f>'Prediction Log'!$K184</f>
        <v/>
      </c>
      <c r="I184" s="10" t="str">
        <f>IF(AND(Games!J184="",Games!K184=""),"",IF(ISTEXT(Games!K184), "Side",Games!J184))</f>
        <v/>
      </c>
      <c r="J184" s="10" t="str">
        <f>IF(Table1[[#This Row],[Bet]]="Spread", Games!L184, "")</f>
        <v/>
      </c>
      <c r="K184" s="9" t="str">
        <f>IF(ISTEXT(Games!K184), Games!K184, "")</f>
        <v/>
      </c>
      <c r="L184" s="9" t="str">
        <f>IF(Table1[[#This Row],[Bet]]="Spread", Table1[[#This Row],[Spread]],"")</f>
        <v/>
      </c>
      <c r="M184" s="9"/>
      <c r="N184" s="12"/>
      <c r="O184" s="12"/>
      <c r="P184" s="12"/>
      <c r="Q184" s="12"/>
      <c r="R184" s="12"/>
      <c r="S184" s="12"/>
      <c r="T184" s="13">
        <f t="shared" si="24"/>
        <v>0</v>
      </c>
      <c r="U184" s="13">
        <f t="shared" si="25"/>
        <v>0</v>
      </c>
      <c r="V184" s="13">
        <f t="shared" si="26"/>
        <v>0</v>
      </c>
      <c r="W184" s="13">
        <f t="shared" si="27"/>
        <v>0</v>
      </c>
      <c r="X184" s="13">
        <f t="shared" si="28"/>
        <v>0</v>
      </c>
      <c r="Y184" s="13">
        <f t="shared" si="29"/>
        <v>0</v>
      </c>
      <c r="Z184" s="7"/>
      <c r="AA184" s="9" t="str">
        <f t="shared" si="30"/>
        <v/>
      </c>
      <c r="AB184" s="7"/>
      <c r="AC184" s="9" t="str">
        <f t="shared" si="31"/>
        <v/>
      </c>
      <c r="AD184" s="7"/>
      <c r="AE184" s="9" t="str">
        <f t="shared" si="32"/>
        <v/>
      </c>
      <c r="AF18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85" spans="1:32" x14ac:dyDescent="0.45">
      <c r="A185" s="22" t="str">
        <f>IF('Prediction Log'!A185=0, "",'Prediction Log'!A185)</f>
        <v/>
      </c>
      <c r="B185" s="10" t="str">
        <f>IF('Prediction Log'!B185=0, "",'Prediction Log'!B185)</f>
        <v/>
      </c>
      <c r="C185" s="10" t="str">
        <f>IF('Prediction Log'!C185=0, "",'Prediction Log'!C185)</f>
        <v/>
      </c>
      <c r="D185" s="10" t="str">
        <f>IF('Prediction Log'!D185=0, "",'Prediction Log'!D185)</f>
        <v/>
      </c>
      <c r="E185" s="10" t="str">
        <f>IF('Prediction Log'!E185=0, "",'Prediction Log'!E185)</f>
        <v/>
      </c>
      <c r="F185" s="10" t="str">
        <f>IF('Prediction Log'!I185=0, "",'Prediction Log'!I185)</f>
        <v/>
      </c>
      <c r="G185" s="26" t="str">
        <f>IF(ISBLANK(Games!B185), "",'Prediction Log'!$J185)</f>
        <v/>
      </c>
      <c r="H185" s="27" t="str">
        <f>'Prediction Log'!$K185</f>
        <v/>
      </c>
      <c r="I185" s="10" t="str">
        <f>IF(AND(Games!J185="",Games!K185=""),"",IF(ISTEXT(Games!K185), "Side",Games!J185))</f>
        <v/>
      </c>
      <c r="J185" s="10" t="str">
        <f>IF(Table1[[#This Row],[Bet]]="Spread", Games!L185, "")</f>
        <v/>
      </c>
      <c r="K185" s="9" t="str">
        <f>IF(ISTEXT(Games!K185), Games!K185, "")</f>
        <v/>
      </c>
      <c r="L185" s="9" t="str">
        <f>IF(Table1[[#This Row],[Bet]]="Spread", Table1[[#This Row],[Spread]],"")</f>
        <v/>
      </c>
      <c r="M185" s="9"/>
      <c r="N185" s="12"/>
      <c r="O185" s="12"/>
      <c r="P185" s="12"/>
      <c r="Q185" s="12"/>
      <c r="R185" s="12"/>
      <c r="S185" s="12"/>
      <c r="T185" s="13">
        <f t="shared" si="24"/>
        <v>0</v>
      </c>
      <c r="U185" s="13">
        <f t="shared" si="25"/>
        <v>0</v>
      </c>
      <c r="V185" s="13">
        <f t="shared" si="26"/>
        <v>0</v>
      </c>
      <c r="W185" s="13">
        <f t="shared" si="27"/>
        <v>0</v>
      </c>
      <c r="X185" s="13">
        <f t="shared" si="28"/>
        <v>0</v>
      </c>
      <c r="Y185" s="13">
        <f t="shared" si="29"/>
        <v>0</v>
      </c>
      <c r="Z185" s="7"/>
      <c r="AA185" s="9" t="str">
        <f t="shared" si="30"/>
        <v/>
      </c>
      <c r="AB185" s="7"/>
      <c r="AC185" s="9" t="str">
        <f t="shared" si="31"/>
        <v/>
      </c>
      <c r="AD185" s="7"/>
      <c r="AE185" s="9" t="str">
        <f t="shared" si="32"/>
        <v/>
      </c>
      <c r="AF18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86" spans="1:32" x14ac:dyDescent="0.45">
      <c r="A186" s="22" t="str">
        <f>IF('Prediction Log'!A186=0, "",'Prediction Log'!A186)</f>
        <v/>
      </c>
      <c r="B186" s="10" t="str">
        <f>IF('Prediction Log'!B186=0, "",'Prediction Log'!B186)</f>
        <v/>
      </c>
      <c r="C186" s="10" t="str">
        <f>IF('Prediction Log'!C186=0, "",'Prediction Log'!C186)</f>
        <v/>
      </c>
      <c r="D186" s="10" t="str">
        <f>IF('Prediction Log'!D186=0, "",'Prediction Log'!D186)</f>
        <v/>
      </c>
      <c r="E186" s="10" t="str">
        <f>IF('Prediction Log'!E186=0, "",'Prediction Log'!E186)</f>
        <v/>
      </c>
      <c r="F186" s="10" t="str">
        <f>IF('Prediction Log'!I186=0, "",'Prediction Log'!I186)</f>
        <v/>
      </c>
      <c r="G186" s="26" t="str">
        <f>IF(ISBLANK(Games!B186), "",'Prediction Log'!$J186)</f>
        <v/>
      </c>
      <c r="H186" s="27" t="str">
        <f>'Prediction Log'!$K186</f>
        <v/>
      </c>
      <c r="I186" s="10" t="str">
        <f>IF(AND(Games!J186="",Games!K186=""),"",IF(ISTEXT(Games!K186), "Side",Games!J186))</f>
        <v/>
      </c>
      <c r="J186" s="10" t="str">
        <f>IF(Table1[[#This Row],[Bet]]="Spread", Games!L186, "")</f>
        <v/>
      </c>
      <c r="K186" s="9" t="str">
        <f>IF(ISTEXT(Games!K186), Games!K186, "")</f>
        <v/>
      </c>
      <c r="L186" s="9" t="str">
        <f>IF(Table1[[#This Row],[Bet]]="Spread", Table1[[#This Row],[Spread]],"")</f>
        <v/>
      </c>
      <c r="M186" s="9"/>
      <c r="N186" s="12"/>
      <c r="O186" s="12"/>
      <c r="P186" s="12"/>
      <c r="Q186" s="12"/>
      <c r="R186" s="12"/>
      <c r="S186" s="12"/>
      <c r="T186" s="13">
        <f t="shared" si="24"/>
        <v>0</v>
      </c>
      <c r="U186" s="13">
        <f t="shared" si="25"/>
        <v>0</v>
      </c>
      <c r="V186" s="13">
        <f t="shared" si="26"/>
        <v>0</v>
      </c>
      <c r="W186" s="13">
        <f t="shared" si="27"/>
        <v>0</v>
      </c>
      <c r="X186" s="13">
        <f t="shared" si="28"/>
        <v>0</v>
      </c>
      <c r="Y186" s="13">
        <f t="shared" si="29"/>
        <v>0</v>
      </c>
      <c r="Z186" s="7"/>
      <c r="AA186" s="9" t="str">
        <f t="shared" si="30"/>
        <v/>
      </c>
      <c r="AB186" s="7"/>
      <c r="AC186" s="9" t="str">
        <f t="shared" si="31"/>
        <v/>
      </c>
      <c r="AD186" s="7"/>
      <c r="AE186" s="9" t="str">
        <f t="shared" si="32"/>
        <v/>
      </c>
      <c r="AF18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87" spans="1:32" x14ac:dyDescent="0.45">
      <c r="A187" s="22" t="str">
        <f>IF('Prediction Log'!A187=0, "",'Prediction Log'!A187)</f>
        <v/>
      </c>
      <c r="B187" s="10" t="str">
        <f>IF('Prediction Log'!B187=0, "",'Prediction Log'!B187)</f>
        <v/>
      </c>
      <c r="C187" s="10" t="str">
        <f>IF('Prediction Log'!C187=0, "",'Prediction Log'!C187)</f>
        <v/>
      </c>
      <c r="D187" s="10" t="str">
        <f>IF('Prediction Log'!D187=0, "",'Prediction Log'!D187)</f>
        <v/>
      </c>
      <c r="E187" s="10" t="str">
        <f>IF('Prediction Log'!E187=0, "",'Prediction Log'!E187)</f>
        <v/>
      </c>
      <c r="F187" s="10" t="str">
        <f>IF('Prediction Log'!I187=0, "",'Prediction Log'!I187)</f>
        <v/>
      </c>
      <c r="G187" s="26" t="str">
        <f>IF(ISBLANK(Games!B187), "",'Prediction Log'!$J187)</f>
        <v/>
      </c>
      <c r="H187" s="27" t="str">
        <f>'Prediction Log'!$K187</f>
        <v/>
      </c>
      <c r="I187" s="10" t="str">
        <f>IF(AND(Games!J187="",Games!K187=""),"",IF(ISTEXT(Games!K187), "Side",Games!J187))</f>
        <v/>
      </c>
      <c r="J187" s="10" t="str">
        <f>IF(Table1[[#This Row],[Bet]]="Spread", Games!L187, "")</f>
        <v/>
      </c>
      <c r="K187" s="9" t="str">
        <f>IF(ISTEXT(Games!K187), Games!K187, "")</f>
        <v/>
      </c>
      <c r="L187" s="9" t="str">
        <f>IF(Table1[[#This Row],[Bet]]="Spread", Table1[[#This Row],[Spread]],"")</f>
        <v/>
      </c>
      <c r="M187" s="9"/>
      <c r="N187" s="12"/>
      <c r="O187" s="12"/>
      <c r="P187" s="12"/>
      <c r="Q187" s="12"/>
      <c r="R187" s="12"/>
      <c r="S187" s="12"/>
      <c r="T187" s="13">
        <f t="shared" si="24"/>
        <v>0</v>
      </c>
      <c r="U187" s="13">
        <f t="shared" si="25"/>
        <v>0</v>
      </c>
      <c r="V187" s="13">
        <f t="shared" si="26"/>
        <v>0</v>
      </c>
      <c r="W187" s="13">
        <f t="shared" si="27"/>
        <v>0</v>
      </c>
      <c r="X187" s="13">
        <f t="shared" si="28"/>
        <v>0</v>
      </c>
      <c r="Y187" s="13">
        <f t="shared" si="29"/>
        <v>0</v>
      </c>
      <c r="Z187" s="7"/>
      <c r="AA187" s="9" t="str">
        <f t="shared" si="30"/>
        <v/>
      </c>
      <c r="AB187" s="7"/>
      <c r="AC187" s="9" t="str">
        <f t="shared" si="31"/>
        <v/>
      </c>
      <c r="AD187" s="7"/>
      <c r="AE187" s="9" t="str">
        <f t="shared" si="32"/>
        <v/>
      </c>
      <c r="AF18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88" spans="1:32" x14ac:dyDescent="0.45">
      <c r="A188" s="22" t="str">
        <f>IF('Prediction Log'!A188=0, "",'Prediction Log'!A188)</f>
        <v/>
      </c>
      <c r="B188" s="10" t="str">
        <f>IF('Prediction Log'!B188=0, "",'Prediction Log'!B188)</f>
        <v/>
      </c>
      <c r="C188" s="10" t="str">
        <f>IF('Prediction Log'!C188=0, "",'Prediction Log'!C188)</f>
        <v/>
      </c>
      <c r="D188" s="10" t="str">
        <f>IF('Prediction Log'!D188=0, "",'Prediction Log'!D188)</f>
        <v/>
      </c>
      <c r="E188" s="10" t="str">
        <f>IF('Prediction Log'!E188=0, "",'Prediction Log'!E188)</f>
        <v/>
      </c>
      <c r="F188" s="10" t="str">
        <f>IF('Prediction Log'!I188=0, "",'Prediction Log'!I188)</f>
        <v/>
      </c>
      <c r="G188" s="26" t="str">
        <f>IF(ISBLANK(Games!B188), "",'Prediction Log'!$J188)</f>
        <v/>
      </c>
      <c r="H188" s="27" t="str">
        <f>'Prediction Log'!$K188</f>
        <v/>
      </c>
      <c r="I188" s="10" t="str">
        <f>IF(AND(Games!J188="",Games!K188=""),"",IF(ISTEXT(Games!K188), "Side",Games!J188))</f>
        <v/>
      </c>
      <c r="J188" s="10" t="str">
        <f>IF(Table1[[#This Row],[Bet]]="Spread", Games!L188, "")</f>
        <v/>
      </c>
      <c r="K188" s="9" t="str">
        <f>IF(ISTEXT(Games!K188), Games!K188, "")</f>
        <v/>
      </c>
      <c r="L188" s="9" t="str">
        <f>IF(Table1[[#This Row],[Bet]]="Spread", Table1[[#This Row],[Spread]],"")</f>
        <v/>
      </c>
      <c r="M188" s="9"/>
      <c r="N188" s="12"/>
      <c r="O188" s="12"/>
      <c r="P188" s="12"/>
      <c r="Q188" s="12"/>
      <c r="R188" s="12"/>
      <c r="S188" s="12"/>
      <c r="T188" s="13">
        <f t="shared" si="24"/>
        <v>0</v>
      </c>
      <c r="U188" s="13">
        <f t="shared" si="25"/>
        <v>0</v>
      </c>
      <c r="V188" s="13">
        <f t="shared" si="26"/>
        <v>0</v>
      </c>
      <c r="W188" s="13">
        <f t="shared" si="27"/>
        <v>0</v>
      </c>
      <c r="X188" s="13">
        <f t="shared" si="28"/>
        <v>0</v>
      </c>
      <c r="Y188" s="13">
        <f t="shared" si="29"/>
        <v>0</v>
      </c>
      <c r="Z188" s="7"/>
      <c r="AA188" s="9" t="str">
        <f t="shared" si="30"/>
        <v/>
      </c>
      <c r="AB188" s="7"/>
      <c r="AC188" s="9" t="str">
        <f t="shared" si="31"/>
        <v/>
      </c>
      <c r="AD188" s="7"/>
      <c r="AE188" s="9" t="str">
        <f t="shared" si="32"/>
        <v/>
      </c>
      <c r="AF18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89" spans="1:32" x14ac:dyDescent="0.45">
      <c r="A189" s="22" t="str">
        <f>IF('Prediction Log'!A189=0, "",'Prediction Log'!A189)</f>
        <v/>
      </c>
      <c r="B189" s="10" t="str">
        <f>IF('Prediction Log'!B189=0, "",'Prediction Log'!B189)</f>
        <v/>
      </c>
      <c r="C189" s="10" t="str">
        <f>IF('Prediction Log'!C189=0, "",'Prediction Log'!C189)</f>
        <v/>
      </c>
      <c r="D189" s="10" t="str">
        <f>IF('Prediction Log'!D189=0, "",'Prediction Log'!D189)</f>
        <v/>
      </c>
      <c r="E189" s="10" t="str">
        <f>IF('Prediction Log'!E189=0, "",'Prediction Log'!E189)</f>
        <v/>
      </c>
      <c r="F189" s="10" t="str">
        <f>IF('Prediction Log'!I189=0, "",'Prediction Log'!I189)</f>
        <v/>
      </c>
      <c r="G189" s="26" t="str">
        <f>IF(ISBLANK(Games!B189), "",'Prediction Log'!$J189)</f>
        <v/>
      </c>
      <c r="H189" s="27" t="str">
        <f>'Prediction Log'!$K189</f>
        <v/>
      </c>
      <c r="I189" s="10" t="str">
        <f>IF(AND(Games!J189="",Games!K189=""),"",IF(ISTEXT(Games!K189), "Side",Games!J189))</f>
        <v/>
      </c>
      <c r="J189" s="10" t="str">
        <f>IF(Table1[[#This Row],[Bet]]="Spread", Games!L189, "")</f>
        <v/>
      </c>
      <c r="K189" s="9" t="str">
        <f>IF(ISTEXT(Games!K189), Games!K189, "")</f>
        <v/>
      </c>
      <c r="L189" s="9" t="str">
        <f>IF(Table1[[#This Row],[Bet]]="Spread", Table1[[#This Row],[Spread]],"")</f>
        <v/>
      </c>
      <c r="M189" s="9"/>
      <c r="N189" s="12"/>
      <c r="O189" s="12"/>
      <c r="P189" s="12"/>
      <c r="Q189" s="12"/>
      <c r="R189" s="12"/>
      <c r="S189" s="12"/>
      <c r="T189" s="13">
        <f t="shared" si="24"/>
        <v>0</v>
      </c>
      <c r="U189" s="13">
        <f t="shared" si="25"/>
        <v>0</v>
      </c>
      <c r="V189" s="13">
        <f t="shared" si="26"/>
        <v>0</v>
      </c>
      <c r="W189" s="13">
        <f t="shared" si="27"/>
        <v>0</v>
      </c>
      <c r="X189" s="13">
        <f t="shared" si="28"/>
        <v>0</v>
      </c>
      <c r="Y189" s="13">
        <f t="shared" si="29"/>
        <v>0</v>
      </c>
      <c r="Z189" s="7"/>
      <c r="AA189" s="9" t="str">
        <f t="shared" si="30"/>
        <v/>
      </c>
      <c r="AB189" s="7"/>
      <c r="AC189" s="9" t="str">
        <f t="shared" si="31"/>
        <v/>
      </c>
      <c r="AD189" s="7"/>
      <c r="AE189" s="9" t="str">
        <f t="shared" si="32"/>
        <v/>
      </c>
      <c r="AF18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90" spans="1:32" x14ac:dyDescent="0.45">
      <c r="A190" s="22" t="str">
        <f>IF('Prediction Log'!A190=0, "",'Prediction Log'!A190)</f>
        <v/>
      </c>
      <c r="B190" s="10" t="str">
        <f>IF('Prediction Log'!B190=0, "",'Prediction Log'!B190)</f>
        <v/>
      </c>
      <c r="C190" s="10" t="str">
        <f>IF('Prediction Log'!C190=0, "",'Prediction Log'!C190)</f>
        <v/>
      </c>
      <c r="D190" s="10" t="str">
        <f>IF('Prediction Log'!D190=0, "",'Prediction Log'!D190)</f>
        <v/>
      </c>
      <c r="E190" s="10" t="str">
        <f>IF('Prediction Log'!E190=0, "",'Prediction Log'!E190)</f>
        <v/>
      </c>
      <c r="F190" s="10" t="str">
        <f>IF('Prediction Log'!I190=0, "",'Prediction Log'!I190)</f>
        <v/>
      </c>
      <c r="G190" s="26" t="str">
        <f>IF(ISBLANK(Games!B190), "",'Prediction Log'!$J190)</f>
        <v/>
      </c>
      <c r="H190" s="27" t="str">
        <f>'Prediction Log'!$K190</f>
        <v/>
      </c>
      <c r="I190" s="10" t="str">
        <f>IF(AND(Games!J190="",Games!K190=""),"",IF(ISTEXT(Games!K190), "Side",Games!J190))</f>
        <v/>
      </c>
      <c r="J190" s="10" t="str">
        <f>IF(Table1[[#This Row],[Bet]]="Spread", Games!L190, "")</f>
        <v/>
      </c>
      <c r="K190" s="9" t="str">
        <f>IF(ISTEXT(Games!K190), Games!K190, "")</f>
        <v/>
      </c>
      <c r="L190" s="9" t="str">
        <f>IF(Table1[[#This Row],[Bet]]="Spread", Table1[[#This Row],[Spread]],"")</f>
        <v/>
      </c>
      <c r="M190" s="9"/>
      <c r="N190" s="12"/>
      <c r="O190" s="12"/>
      <c r="P190" s="12"/>
      <c r="Q190" s="12"/>
      <c r="R190" s="12"/>
      <c r="S190" s="12"/>
      <c r="T190" s="13">
        <f t="shared" si="24"/>
        <v>0</v>
      </c>
      <c r="U190" s="13">
        <f t="shared" si="25"/>
        <v>0</v>
      </c>
      <c r="V190" s="13">
        <f t="shared" si="26"/>
        <v>0</v>
      </c>
      <c r="W190" s="13">
        <f t="shared" si="27"/>
        <v>0</v>
      </c>
      <c r="X190" s="13">
        <f t="shared" si="28"/>
        <v>0</v>
      </c>
      <c r="Y190" s="13">
        <f t="shared" si="29"/>
        <v>0</v>
      </c>
      <c r="Z190" s="7"/>
      <c r="AA190" s="9" t="str">
        <f t="shared" si="30"/>
        <v/>
      </c>
      <c r="AB190" s="7"/>
      <c r="AC190" s="9" t="str">
        <f t="shared" si="31"/>
        <v/>
      </c>
      <c r="AD190" s="7"/>
      <c r="AE190" s="9" t="str">
        <f t="shared" si="32"/>
        <v/>
      </c>
      <c r="AF19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91" spans="1:32" x14ac:dyDescent="0.45">
      <c r="A191" s="22" t="str">
        <f>IF('Prediction Log'!A191=0, "",'Prediction Log'!A191)</f>
        <v/>
      </c>
      <c r="B191" s="10" t="str">
        <f>IF('Prediction Log'!B191=0, "",'Prediction Log'!B191)</f>
        <v/>
      </c>
      <c r="C191" s="10" t="str">
        <f>IF('Prediction Log'!C191=0, "",'Prediction Log'!C191)</f>
        <v/>
      </c>
      <c r="D191" s="10" t="str">
        <f>IF('Prediction Log'!D191=0, "",'Prediction Log'!D191)</f>
        <v/>
      </c>
      <c r="E191" s="10" t="str">
        <f>IF('Prediction Log'!E191=0, "",'Prediction Log'!E191)</f>
        <v/>
      </c>
      <c r="F191" s="10" t="str">
        <f>IF('Prediction Log'!I191=0, "",'Prediction Log'!I191)</f>
        <v/>
      </c>
      <c r="G191" s="26" t="str">
        <f>IF(ISBLANK(Games!B191), "",'Prediction Log'!$J191)</f>
        <v/>
      </c>
      <c r="H191" s="27" t="str">
        <f>'Prediction Log'!$K191</f>
        <v/>
      </c>
      <c r="I191" s="10" t="str">
        <f>IF(AND(Games!J191="",Games!K191=""),"",IF(ISTEXT(Games!K191), "Side",Games!J191))</f>
        <v/>
      </c>
      <c r="J191" s="10" t="str">
        <f>IF(Table1[[#This Row],[Bet]]="Spread", Games!L191, "")</f>
        <v/>
      </c>
      <c r="K191" s="9" t="str">
        <f>IF(ISTEXT(Games!K191), Games!K191, "")</f>
        <v/>
      </c>
      <c r="L191" s="9" t="str">
        <f>IF(Table1[[#This Row],[Bet]]="Spread", Table1[[#This Row],[Spread]],"")</f>
        <v/>
      </c>
      <c r="M191" s="9"/>
      <c r="N191" s="12"/>
      <c r="O191" s="12"/>
      <c r="P191" s="12"/>
      <c r="Q191" s="12"/>
      <c r="R191" s="12"/>
      <c r="S191" s="12"/>
      <c r="T191" s="13">
        <f t="shared" si="24"/>
        <v>0</v>
      </c>
      <c r="U191" s="13">
        <f t="shared" si="25"/>
        <v>0</v>
      </c>
      <c r="V191" s="13">
        <f t="shared" si="26"/>
        <v>0</v>
      </c>
      <c r="W191" s="13">
        <f t="shared" si="27"/>
        <v>0</v>
      </c>
      <c r="X191" s="13">
        <f t="shared" si="28"/>
        <v>0</v>
      </c>
      <c r="Y191" s="13">
        <f t="shared" si="29"/>
        <v>0</v>
      </c>
      <c r="Z191" s="7"/>
      <c r="AA191" s="9" t="str">
        <f t="shared" si="30"/>
        <v/>
      </c>
      <c r="AB191" s="7"/>
      <c r="AC191" s="9" t="str">
        <f t="shared" si="31"/>
        <v/>
      </c>
      <c r="AD191" s="7"/>
      <c r="AE191" s="9" t="str">
        <f t="shared" si="32"/>
        <v/>
      </c>
      <c r="AF19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92" spans="1:32" x14ac:dyDescent="0.45">
      <c r="A192" s="22" t="str">
        <f>IF('Prediction Log'!A192=0, "",'Prediction Log'!A192)</f>
        <v/>
      </c>
      <c r="B192" s="10" t="str">
        <f>IF('Prediction Log'!B192=0, "",'Prediction Log'!B192)</f>
        <v/>
      </c>
      <c r="C192" s="10" t="str">
        <f>IF('Prediction Log'!C192=0, "",'Prediction Log'!C192)</f>
        <v/>
      </c>
      <c r="D192" s="10" t="str">
        <f>IF('Prediction Log'!D192=0, "",'Prediction Log'!D192)</f>
        <v/>
      </c>
      <c r="E192" s="10" t="str">
        <f>IF('Prediction Log'!E192=0, "",'Prediction Log'!E192)</f>
        <v/>
      </c>
      <c r="F192" s="10" t="str">
        <f>IF('Prediction Log'!I192=0, "",'Prediction Log'!I192)</f>
        <v/>
      </c>
      <c r="G192" s="26" t="str">
        <f>IF(ISBLANK(Games!B192), "",'Prediction Log'!$J192)</f>
        <v/>
      </c>
      <c r="H192" s="27" t="str">
        <f>'Prediction Log'!$K192</f>
        <v/>
      </c>
      <c r="I192" s="10" t="str">
        <f>IF(AND(Games!J192="",Games!K192=""),"",IF(ISTEXT(Games!K192), "Side",Games!J192))</f>
        <v/>
      </c>
      <c r="J192" s="10" t="str">
        <f>IF(Table1[[#This Row],[Bet]]="Spread", Games!L192, "")</f>
        <v/>
      </c>
      <c r="K192" s="9" t="str">
        <f>IF(ISTEXT(Games!K192), Games!K192, "")</f>
        <v/>
      </c>
      <c r="L192" s="9" t="str">
        <f>IF(Table1[[#This Row],[Bet]]="Spread", Table1[[#This Row],[Spread]],"")</f>
        <v/>
      </c>
      <c r="M192" s="9"/>
      <c r="N192" s="12"/>
      <c r="O192" s="12"/>
      <c r="P192" s="12"/>
      <c r="Q192" s="12"/>
      <c r="R192" s="12"/>
      <c r="S192" s="12"/>
      <c r="T192" s="13">
        <f t="shared" si="24"/>
        <v>0</v>
      </c>
      <c r="U192" s="13">
        <f t="shared" si="25"/>
        <v>0</v>
      </c>
      <c r="V192" s="13">
        <f t="shared" si="26"/>
        <v>0</v>
      </c>
      <c r="W192" s="13">
        <f t="shared" si="27"/>
        <v>0</v>
      </c>
      <c r="X192" s="13">
        <f t="shared" si="28"/>
        <v>0</v>
      </c>
      <c r="Y192" s="13">
        <f t="shared" si="29"/>
        <v>0</v>
      </c>
      <c r="Z192" s="7"/>
      <c r="AA192" s="9" t="str">
        <f t="shared" si="30"/>
        <v/>
      </c>
      <c r="AB192" s="7"/>
      <c r="AC192" s="9" t="str">
        <f t="shared" si="31"/>
        <v/>
      </c>
      <c r="AD192" s="7"/>
      <c r="AE192" s="9" t="str">
        <f t="shared" si="32"/>
        <v/>
      </c>
      <c r="AF19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93" spans="1:32" x14ac:dyDescent="0.45">
      <c r="A193" s="22" t="str">
        <f>IF('Prediction Log'!A193=0, "",'Prediction Log'!A193)</f>
        <v/>
      </c>
      <c r="B193" s="10" t="str">
        <f>IF('Prediction Log'!B193=0, "",'Prediction Log'!B193)</f>
        <v/>
      </c>
      <c r="C193" s="10" t="str">
        <f>IF('Prediction Log'!C193=0, "",'Prediction Log'!C193)</f>
        <v/>
      </c>
      <c r="D193" s="10" t="str">
        <f>IF('Prediction Log'!D193=0, "",'Prediction Log'!D193)</f>
        <v/>
      </c>
      <c r="E193" s="10" t="str">
        <f>IF('Prediction Log'!E193=0, "",'Prediction Log'!E193)</f>
        <v/>
      </c>
      <c r="F193" s="10" t="str">
        <f>IF('Prediction Log'!I193=0, "",'Prediction Log'!I193)</f>
        <v/>
      </c>
      <c r="G193" s="26" t="str">
        <f>IF(ISBLANK(Games!B193), "",'Prediction Log'!$J193)</f>
        <v/>
      </c>
      <c r="H193" s="27" t="str">
        <f>'Prediction Log'!$K193</f>
        <v/>
      </c>
      <c r="I193" s="10" t="str">
        <f>IF(AND(Games!J193="",Games!K193=""),"",IF(ISTEXT(Games!K193), "Side",Games!J193))</f>
        <v/>
      </c>
      <c r="J193" s="10" t="str">
        <f>IF(Table1[[#This Row],[Bet]]="Spread", Games!L193, "")</f>
        <v/>
      </c>
      <c r="K193" s="9" t="str">
        <f>IF(ISTEXT(Games!K193), Games!K193, "")</f>
        <v/>
      </c>
      <c r="L193" s="9" t="str">
        <f>IF(Table1[[#This Row],[Bet]]="Spread", Table1[[#This Row],[Spread]],"")</f>
        <v/>
      </c>
      <c r="M193" s="9"/>
      <c r="N193" s="12"/>
      <c r="O193" s="12"/>
      <c r="P193" s="12"/>
      <c r="Q193" s="12"/>
      <c r="R193" s="12"/>
      <c r="S193" s="12"/>
      <c r="T193" s="13">
        <f t="shared" si="24"/>
        <v>0</v>
      </c>
      <c r="U193" s="13">
        <f t="shared" si="25"/>
        <v>0</v>
      </c>
      <c r="V193" s="13">
        <f t="shared" si="26"/>
        <v>0</v>
      </c>
      <c r="W193" s="13">
        <f t="shared" si="27"/>
        <v>0</v>
      </c>
      <c r="X193" s="13">
        <f t="shared" si="28"/>
        <v>0</v>
      </c>
      <c r="Y193" s="13">
        <f t="shared" si="29"/>
        <v>0</v>
      </c>
      <c r="Z193" s="7"/>
      <c r="AA193" s="9" t="str">
        <f t="shared" si="30"/>
        <v/>
      </c>
      <c r="AB193" s="7"/>
      <c r="AC193" s="9" t="str">
        <f t="shared" si="31"/>
        <v/>
      </c>
      <c r="AD193" s="7"/>
      <c r="AE193" s="9" t="str">
        <f t="shared" si="32"/>
        <v/>
      </c>
      <c r="AF19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94" spans="1:32" x14ac:dyDescent="0.45">
      <c r="A194" s="22" t="str">
        <f>IF('Prediction Log'!A194=0, "",'Prediction Log'!A194)</f>
        <v/>
      </c>
      <c r="B194" s="10" t="str">
        <f>IF('Prediction Log'!B194=0, "",'Prediction Log'!B194)</f>
        <v/>
      </c>
      <c r="C194" s="10" t="str">
        <f>IF('Prediction Log'!C194=0, "",'Prediction Log'!C194)</f>
        <v/>
      </c>
      <c r="D194" s="10" t="str">
        <f>IF('Prediction Log'!D194=0, "",'Prediction Log'!D194)</f>
        <v/>
      </c>
      <c r="E194" s="10" t="str">
        <f>IF('Prediction Log'!E194=0, "",'Prediction Log'!E194)</f>
        <v/>
      </c>
      <c r="F194" s="10" t="str">
        <f>IF('Prediction Log'!I194=0, "",'Prediction Log'!I194)</f>
        <v/>
      </c>
      <c r="G194" s="26" t="str">
        <f>IF(ISBLANK(Games!B194), "",'Prediction Log'!$J194)</f>
        <v/>
      </c>
      <c r="H194" s="27" t="str">
        <f>'Prediction Log'!$K194</f>
        <v/>
      </c>
      <c r="I194" s="10" t="str">
        <f>IF(AND(Games!J194="",Games!K194=""),"",IF(ISTEXT(Games!K194), "Side",Games!J194))</f>
        <v/>
      </c>
      <c r="J194" s="10" t="str">
        <f>IF(Table1[[#This Row],[Bet]]="Spread", Games!L194, "")</f>
        <v/>
      </c>
      <c r="K194" s="9" t="str">
        <f>IF(ISTEXT(Games!K194), Games!K194, "")</f>
        <v/>
      </c>
      <c r="L194" s="9" t="str">
        <f>IF(Table1[[#This Row],[Bet]]="Spread", Table1[[#This Row],[Spread]],"")</f>
        <v/>
      </c>
      <c r="M194" s="9"/>
      <c r="N194" s="12"/>
      <c r="O194" s="12"/>
      <c r="P194" s="12"/>
      <c r="Q194" s="12"/>
      <c r="R194" s="12"/>
      <c r="S194" s="12"/>
      <c r="T194" s="13">
        <f t="shared" si="24"/>
        <v>0</v>
      </c>
      <c r="U194" s="13">
        <f t="shared" si="25"/>
        <v>0</v>
      </c>
      <c r="V194" s="13">
        <f t="shared" si="26"/>
        <v>0</v>
      </c>
      <c r="W194" s="13">
        <f t="shared" si="27"/>
        <v>0</v>
      </c>
      <c r="X194" s="13">
        <f t="shared" si="28"/>
        <v>0</v>
      </c>
      <c r="Y194" s="13">
        <f t="shared" si="29"/>
        <v>0</v>
      </c>
      <c r="Z194" s="7"/>
      <c r="AA194" s="9" t="str">
        <f t="shared" si="30"/>
        <v/>
      </c>
      <c r="AB194" s="7"/>
      <c r="AC194" s="9" t="str">
        <f t="shared" si="31"/>
        <v/>
      </c>
      <c r="AD194" s="7"/>
      <c r="AE194" s="9" t="str">
        <f t="shared" si="32"/>
        <v/>
      </c>
      <c r="AF19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95" spans="1:32" x14ac:dyDescent="0.45">
      <c r="A195" s="22" t="str">
        <f>IF('Prediction Log'!A195=0, "",'Prediction Log'!A195)</f>
        <v/>
      </c>
      <c r="B195" s="10" t="str">
        <f>IF('Prediction Log'!B195=0, "",'Prediction Log'!B195)</f>
        <v/>
      </c>
      <c r="C195" s="10" t="str">
        <f>IF('Prediction Log'!C195=0, "",'Prediction Log'!C195)</f>
        <v/>
      </c>
      <c r="D195" s="10" t="str">
        <f>IF('Prediction Log'!D195=0, "",'Prediction Log'!D195)</f>
        <v/>
      </c>
      <c r="E195" s="10" t="str">
        <f>IF('Prediction Log'!E195=0, "",'Prediction Log'!E195)</f>
        <v/>
      </c>
      <c r="F195" s="10" t="str">
        <f>IF('Prediction Log'!I195=0, "",'Prediction Log'!I195)</f>
        <v/>
      </c>
      <c r="G195" s="26" t="str">
        <f>IF(ISBLANK(Games!B195), "",'Prediction Log'!$J195)</f>
        <v/>
      </c>
      <c r="H195" s="27" t="str">
        <f>'Prediction Log'!$K195</f>
        <v/>
      </c>
      <c r="I195" s="10" t="str">
        <f>IF(AND(Games!J195="",Games!K195=""),"",IF(ISTEXT(Games!K195), "Side",Games!J195))</f>
        <v/>
      </c>
      <c r="J195" s="10" t="str">
        <f>IF(Table1[[#This Row],[Bet]]="Spread", Games!L195, "")</f>
        <v/>
      </c>
      <c r="K195" s="9" t="str">
        <f>IF(ISTEXT(Games!K195), Games!K195, "")</f>
        <v/>
      </c>
      <c r="L195" s="9" t="str">
        <f>IF(Table1[[#This Row],[Bet]]="Spread", Table1[[#This Row],[Spread]],"")</f>
        <v/>
      </c>
      <c r="M195" s="9"/>
      <c r="N195" s="12"/>
      <c r="O195" s="12"/>
      <c r="P195" s="12"/>
      <c r="Q195" s="12"/>
      <c r="R195" s="12"/>
      <c r="S195" s="12"/>
      <c r="T195" s="13">
        <f t="shared" ref="T195:T258" si="33">N195+IF(Q195&lt;0, (N195/(Q195/-100)), N195*(Q195/100))</f>
        <v>0</v>
      </c>
      <c r="U195" s="13">
        <f t="shared" ref="U195:U258" si="34">T195-N195</f>
        <v>0</v>
      </c>
      <c r="V195" s="13">
        <f t="shared" ref="V195:V258" si="35">O195+IF(R195&lt;0, (O195/(R195/-100)), O195*(R195/100))</f>
        <v>0</v>
      </c>
      <c r="W195" s="13">
        <f t="shared" ref="W195:W258" si="36">V195-O195</f>
        <v>0</v>
      </c>
      <c r="X195" s="13">
        <f t="shared" ref="X195:X258" si="37">P195+IF(S195&lt;0, (P195/(S195/-100)), P195*(S195/100))</f>
        <v>0</v>
      </c>
      <c r="Y195" s="13">
        <f t="shared" ref="Y195:Y258" si="38">S195-P195</f>
        <v>0</v>
      </c>
      <c r="Z195" s="7"/>
      <c r="AA195" s="9" t="str">
        <f t="shared" ref="AA195:AA258" si="39">IF(Z195="W", U195, IF(Z195="L",-N195, ""))</f>
        <v/>
      </c>
      <c r="AB195" s="7"/>
      <c r="AC195" s="9" t="str">
        <f t="shared" ref="AC195:AC258" si="40">IF(AB195="W", W195, IF(AB195="L",-P195, ""))</f>
        <v/>
      </c>
      <c r="AD195" s="7"/>
      <c r="AE195" s="9" t="str">
        <f t="shared" ref="AE195:AE258" si="41">IF(AD195="W", Y195, IF(AD195="L",-R195, ""))</f>
        <v/>
      </c>
      <c r="AF19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96" spans="1:32" x14ac:dyDescent="0.45">
      <c r="A196" s="22" t="str">
        <f>IF('Prediction Log'!A196=0, "",'Prediction Log'!A196)</f>
        <v/>
      </c>
      <c r="B196" s="10" t="str">
        <f>IF('Prediction Log'!B196=0, "",'Prediction Log'!B196)</f>
        <v/>
      </c>
      <c r="C196" s="10" t="str">
        <f>IF('Prediction Log'!C196=0, "",'Prediction Log'!C196)</f>
        <v/>
      </c>
      <c r="D196" s="10" t="str">
        <f>IF('Prediction Log'!D196=0, "",'Prediction Log'!D196)</f>
        <v/>
      </c>
      <c r="E196" s="10" t="str">
        <f>IF('Prediction Log'!E196=0, "",'Prediction Log'!E196)</f>
        <v/>
      </c>
      <c r="F196" s="10" t="str">
        <f>IF('Prediction Log'!I196=0, "",'Prediction Log'!I196)</f>
        <v/>
      </c>
      <c r="G196" s="26" t="str">
        <f>IF(ISBLANK(Games!B196), "",'Prediction Log'!$J196)</f>
        <v/>
      </c>
      <c r="H196" s="27" t="str">
        <f>'Prediction Log'!$K196</f>
        <v/>
      </c>
      <c r="I196" s="10" t="str">
        <f>IF(AND(Games!J196="",Games!K196=""),"",IF(ISTEXT(Games!K196), "Side",Games!J196))</f>
        <v/>
      </c>
      <c r="J196" s="10" t="str">
        <f>IF(Table1[[#This Row],[Bet]]="Spread", Games!L196, "")</f>
        <v/>
      </c>
      <c r="K196" s="9" t="str">
        <f>IF(ISTEXT(Games!K196), Games!K196, "")</f>
        <v/>
      </c>
      <c r="L196" s="9" t="str">
        <f>IF(Table1[[#This Row],[Bet]]="Spread", Table1[[#This Row],[Spread]],"")</f>
        <v/>
      </c>
      <c r="M196" s="9"/>
      <c r="N196" s="12"/>
      <c r="O196" s="12"/>
      <c r="P196" s="12"/>
      <c r="Q196" s="12"/>
      <c r="R196" s="12"/>
      <c r="S196" s="12"/>
      <c r="T196" s="13">
        <f t="shared" si="33"/>
        <v>0</v>
      </c>
      <c r="U196" s="13">
        <f t="shared" si="34"/>
        <v>0</v>
      </c>
      <c r="V196" s="13">
        <f t="shared" si="35"/>
        <v>0</v>
      </c>
      <c r="W196" s="13">
        <f t="shared" si="36"/>
        <v>0</v>
      </c>
      <c r="X196" s="13">
        <f t="shared" si="37"/>
        <v>0</v>
      </c>
      <c r="Y196" s="13">
        <f t="shared" si="38"/>
        <v>0</v>
      </c>
      <c r="Z196" s="7"/>
      <c r="AA196" s="9" t="str">
        <f t="shared" si="39"/>
        <v/>
      </c>
      <c r="AB196" s="7"/>
      <c r="AC196" s="9" t="str">
        <f t="shared" si="40"/>
        <v/>
      </c>
      <c r="AD196" s="7"/>
      <c r="AE196" s="9" t="str">
        <f t="shared" si="41"/>
        <v/>
      </c>
      <c r="AF19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97" spans="1:32" x14ac:dyDescent="0.45">
      <c r="A197" s="22" t="str">
        <f>IF('Prediction Log'!A197=0, "",'Prediction Log'!A197)</f>
        <v/>
      </c>
      <c r="B197" s="10" t="str">
        <f>IF('Prediction Log'!B197=0, "",'Prediction Log'!B197)</f>
        <v/>
      </c>
      <c r="C197" s="10" t="str">
        <f>IF('Prediction Log'!C197=0, "",'Prediction Log'!C197)</f>
        <v/>
      </c>
      <c r="D197" s="10" t="str">
        <f>IF('Prediction Log'!D197=0, "",'Prediction Log'!D197)</f>
        <v/>
      </c>
      <c r="E197" s="10" t="str">
        <f>IF('Prediction Log'!E197=0, "",'Prediction Log'!E197)</f>
        <v/>
      </c>
      <c r="F197" s="10" t="str">
        <f>IF('Prediction Log'!I197=0, "",'Prediction Log'!I197)</f>
        <v/>
      </c>
      <c r="G197" s="26" t="str">
        <f>IF(ISBLANK(Games!B197), "",'Prediction Log'!$J197)</f>
        <v/>
      </c>
      <c r="H197" s="27" t="str">
        <f>'Prediction Log'!$K197</f>
        <v/>
      </c>
      <c r="I197" s="10" t="str">
        <f>IF(AND(Games!J197="",Games!K197=""),"",IF(ISTEXT(Games!K197), "Side",Games!J197))</f>
        <v/>
      </c>
      <c r="J197" s="10" t="str">
        <f>IF(Table1[[#This Row],[Bet]]="Spread", Games!L197, "")</f>
        <v/>
      </c>
      <c r="K197" s="9" t="str">
        <f>IF(ISTEXT(Games!K197), Games!K197, "")</f>
        <v/>
      </c>
      <c r="L197" s="9" t="str">
        <f>IF(Table1[[#This Row],[Bet]]="Spread", Table1[[#This Row],[Spread]],"")</f>
        <v/>
      </c>
      <c r="M197" s="9"/>
      <c r="N197" s="12"/>
      <c r="O197" s="12"/>
      <c r="P197" s="12"/>
      <c r="Q197" s="12"/>
      <c r="R197" s="12"/>
      <c r="S197" s="12"/>
      <c r="T197" s="13">
        <f t="shared" si="33"/>
        <v>0</v>
      </c>
      <c r="U197" s="13">
        <f t="shared" si="34"/>
        <v>0</v>
      </c>
      <c r="V197" s="13">
        <f t="shared" si="35"/>
        <v>0</v>
      </c>
      <c r="W197" s="13">
        <f t="shared" si="36"/>
        <v>0</v>
      </c>
      <c r="X197" s="13">
        <f t="shared" si="37"/>
        <v>0</v>
      </c>
      <c r="Y197" s="13">
        <f t="shared" si="38"/>
        <v>0</v>
      </c>
      <c r="Z197" s="7"/>
      <c r="AA197" s="9" t="str">
        <f t="shared" si="39"/>
        <v/>
      </c>
      <c r="AB197" s="7"/>
      <c r="AC197" s="9" t="str">
        <f t="shared" si="40"/>
        <v/>
      </c>
      <c r="AD197" s="7"/>
      <c r="AE197" s="9" t="str">
        <f t="shared" si="41"/>
        <v/>
      </c>
      <c r="AF19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98" spans="1:32" x14ac:dyDescent="0.45">
      <c r="A198" s="22" t="str">
        <f>IF('Prediction Log'!A198=0, "",'Prediction Log'!A198)</f>
        <v/>
      </c>
      <c r="B198" s="10" t="str">
        <f>IF('Prediction Log'!B198=0, "",'Prediction Log'!B198)</f>
        <v/>
      </c>
      <c r="C198" s="10" t="str">
        <f>IF('Prediction Log'!C198=0, "",'Prediction Log'!C198)</f>
        <v/>
      </c>
      <c r="D198" s="10" t="str">
        <f>IF('Prediction Log'!D198=0, "",'Prediction Log'!D198)</f>
        <v/>
      </c>
      <c r="E198" s="10" t="str">
        <f>IF('Prediction Log'!E198=0, "",'Prediction Log'!E198)</f>
        <v/>
      </c>
      <c r="F198" s="10" t="str">
        <f>IF('Prediction Log'!I198=0, "",'Prediction Log'!I198)</f>
        <v/>
      </c>
      <c r="G198" s="26" t="str">
        <f>IF(ISBLANK(Games!B198), "",'Prediction Log'!$J198)</f>
        <v/>
      </c>
      <c r="H198" s="27" t="str">
        <f>'Prediction Log'!$K198</f>
        <v/>
      </c>
      <c r="I198" s="10" t="str">
        <f>IF(AND(Games!J198="",Games!K198=""),"",IF(ISTEXT(Games!K198), "Side",Games!J198))</f>
        <v/>
      </c>
      <c r="J198" s="10" t="str">
        <f>IF(Table1[[#This Row],[Bet]]="Spread", Games!L198, "")</f>
        <v/>
      </c>
      <c r="K198" s="9" t="str">
        <f>IF(ISTEXT(Games!K198), Games!K198, "")</f>
        <v/>
      </c>
      <c r="L198" s="9" t="str">
        <f>IF(Table1[[#This Row],[Bet]]="Spread", Table1[[#This Row],[Spread]],"")</f>
        <v/>
      </c>
      <c r="M198" s="9"/>
      <c r="N198" s="12"/>
      <c r="O198" s="12"/>
      <c r="P198" s="12"/>
      <c r="Q198" s="12"/>
      <c r="R198" s="12"/>
      <c r="S198" s="12"/>
      <c r="T198" s="13">
        <f t="shared" si="33"/>
        <v>0</v>
      </c>
      <c r="U198" s="13">
        <f t="shared" si="34"/>
        <v>0</v>
      </c>
      <c r="V198" s="13">
        <f t="shared" si="35"/>
        <v>0</v>
      </c>
      <c r="W198" s="13">
        <f t="shared" si="36"/>
        <v>0</v>
      </c>
      <c r="X198" s="13">
        <f t="shared" si="37"/>
        <v>0</v>
      </c>
      <c r="Y198" s="13">
        <f t="shared" si="38"/>
        <v>0</v>
      </c>
      <c r="Z198" s="7"/>
      <c r="AA198" s="9" t="str">
        <f t="shared" si="39"/>
        <v/>
      </c>
      <c r="AB198" s="7"/>
      <c r="AC198" s="9" t="str">
        <f t="shared" si="40"/>
        <v/>
      </c>
      <c r="AD198" s="7"/>
      <c r="AE198" s="9" t="str">
        <f t="shared" si="41"/>
        <v/>
      </c>
      <c r="AF19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99" spans="1:32" x14ac:dyDescent="0.45">
      <c r="A199" s="22" t="str">
        <f>IF('Prediction Log'!A199=0, "",'Prediction Log'!A199)</f>
        <v/>
      </c>
      <c r="B199" s="10" t="str">
        <f>IF('Prediction Log'!B199=0, "",'Prediction Log'!B199)</f>
        <v/>
      </c>
      <c r="C199" s="10" t="str">
        <f>IF('Prediction Log'!C199=0, "",'Prediction Log'!C199)</f>
        <v/>
      </c>
      <c r="D199" s="10" t="str">
        <f>IF('Prediction Log'!D199=0, "",'Prediction Log'!D199)</f>
        <v/>
      </c>
      <c r="E199" s="10" t="str">
        <f>IF('Prediction Log'!E199=0, "",'Prediction Log'!E199)</f>
        <v/>
      </c>
      <c r="F199" s="10" t="str">
        <f>IF('Prediction Log'!I199=0, "",'Prediction Log'!I199)</f>
        <v/>
      </c>
      <c r="G199" s="26" t="str">
        <f>IF(ISBLANK(Games!B199), "",'Prediction Log'!$J199)</f>
        <v/>
      </c>
      <c r="H199" s="27" t="str">
        <f>'Prediction Log'!$K199</f>
        <v/>
      </c>
      <c r="I199" s="10" t="str">
        <f>IF(AND(Games!J199="",Games!K199=""),"",IF(ISTEXT(Games!K199), "Side",Games!J199))</f>
        <v/>
      </c>
      <c r="J199" s="10" t="str">
        <f>IF(Table1[[#This Row],[Bet]]="Spread", Games!L199, "")</f>
        <v/>
      </c>
      <c r="K199" s="9" t="str">
        <f>IF(ISTEXT(Games!K199), Games!K199, "")</f>
        <v/>
      </c>
      <c r="L199" s="9" t="str">
        <f>IF(Table1[[#This Row],[Bet]]="Spread", Table1[[#This Row],[Spread]],"")</f>
        <v/>
      </c>
      <c r="M199" s="9"/>
      <c r="N199" s="12"/>
      <c r="O199" s="12"/>
      <c r="P199" s="12"/>
      <c r="Q199" s="12"/>
      <c r="R199" s="12"/>
      <c r="S199" s="12"/>
      <c r="T199" s="13">
        <f t="shared" si="33"/>
        <v>0</v>
      </c>
      <c r="U199" s="13">
        <f t="shared" si="34"/>
        <v>0</v>
      </c>
      <c r="V199" s="13">
        <f t="shared" si="35"/>
        <v>0</v>
      </c>
      <c r="W199" s="13">
        <f t="shared" si="36"/>
        <v>0</v>
      </c>
      <c r="X199" s="13">
        <f t="shared" si="37"/>
        <v>0</v>
      </c>
      <c r="Y199" s="13">
        <f t="shared" si="38"/>
        <v>0</v>
      </c>
      <c r="Z199" s="7"/>
      <c r="AA199" s="9" t="str">
        <f t="shared" si="39"/>
        <v/>
      </c>
      <c r="AB199" s="7"/>
      <c r="AC199" s="9" t="str">
        <f t="shared" si="40"/>
        <v/>
      </c>
      <c r="AD199" s="7"/>
      <c r="AE199" s="9" t="str">
        <f t="shared" si="41"/>
        <v/>
      </c>
      <c r="AF19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00" spans="1:32" x14ac:dyDescent="0.45">
      <c r="A200" s="22" t="str">
        <f>IF('Prediction Log'!A200=0, "",'Prediction Log'!A200)</f>
        <v/>
      </c>
      <c r="B200" s="10" t="str">
        <f>IF('Prediction Log'!B200=0, "",'Prediction Log'!B200)</f>
        <v/>
      </c>
      <c r="C200" s="10" t="str">
        <f>IF('Prediction Log'!C200=0, "",'Prediction Log'!C200)</f>
        <v/>
      </c>
      <c r="D200" s="10" t="str">
        <f>IF('Prediction Log'!D200=0, "",'Prediction Log'!D200)</f>
        <v/>
      </c>
      <c r="E200" s="10" t="str">
        <f>IF('Prediction Log'!E200=0, "",'Prediction Log'!E200)</f>
        <v/>
      </c>
      <c r="F200" s="10" t="str">
        <f>IF('Prediction Log'!I200=0, "",'Prediction Log'!I200)</f>
        <v/>
      </c>
      <c r="G200" s="26" t="str">
        <f>IF(ISBLANK(Games!B200), "",'Prediction Log'!$J200)</f>
        <v/>
      </c>
      <c r="H200" s="27" t="str">
        <f>'Prediction Log'!$K200</f>
        <v/>
      </c>
      <c r="I200" s="10" t="str">
        <f>IF(AND(Games!J200="",Games!K200=""),"",IF(ISTEXT(Games!K200), "Side",Games!J200))</f>
        <v/>
      </c>
      <c r="J200" s="10" t="str">
        <f>IF(Table1[[#This Row],[Bet]]="Spread", Games!L200, "")</f>
        <v/>
      </c>
      <c r="K200" s="9" t="str">
        <f>IF(ISTEXT(Games!K200), Games!K200, "")</f>
        <v/>
      </c>
      <c r="L200" s="9" t="str">
        <f>IF(Table1[[#This Row],[Bet]]="Spread", Table1[[#This Row],[Spread]],"")</f>
        <v/>
      </c>
      <c r="M200" s="9"/>
      <c r="N200" s="12"/>
      <c r="O200" s="12"/>
      <c r="P200" s="12"/>
      <c r="Q200" s="12"/>
      <c r="R200" s="12"/>
      <c r="S200" s="12"/>
      <c r="T200" s="13">
        <f t="shared" si="33"/>
        <v>0</v>
      </c>
      <c r="U200" s="13">
        <f t="shared" si="34"/>
        <v>0</v>
      </c>
      <c r="V200" s="13">
        <f t="shared" si="35"/>
        <v>0</v>
      </c>
      <c r="W200" s="13">
        <f t="shared" si="36"/>
        <v>0</v>
      </c>
      <c r="X200" s="13">
        <f t="shared" si="37"/>
        <v>0</v>
      </c>
      <c r="Y200" s="13">
        <f t="shared" si="38"/>
        <v>0</v>
      </c>
      <c r="Z200" s="7"/>
      <c r="AA200" s="9" t="str">
        <f t="shared" si="39"/>
        <v/>
      </c>
      <c r="AB200" s="7"/>
      <c r="AC200" s="9" t="str">
        <f t="shared" si="40"/>
        <v/>
      </c>
      <c r="AD200" s="7"/>
      <c r="AE200" s="9" t="str">
        <f t="shared" si="41"/>
        <v/>
      </c>
      <c r="AF20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01" spans="1:32" x14ac:dyDescent="0.45">
      <c r="A201" s="22" t="str">
        <f>IF('Prediction Log'!A201=0, "",'Prediction Log'!A201)</f>
        <v/>
      </c>
      <c r="B201" s="10" t="str">
        <f>IF('Prediction Log'!B201=0, "",'Prediction Log'!B201)</f>
        <v/>
      </c>
      <c r="C201" s="10" t="str">
        <f>IF('Prediction Log'!C201=0, "",'Prediction Log'!C201)</f>
        <v/>
      </c>
      <c r="D201" s="10" t="str">
        <f>IF('Prediction Log'!D201=0, "",'Prediction Log'!D201)</f>
        <v/>
      </c>
      <c r="E201" s="10" t="str">
        <f>IF('Prediction Log'!E201=0, "",'Prediction Log'!E201)</f>
        <v/>
      </c>
      <c r="F201" s="10" t="str">
        <f>IF('Prediction Log'!I201=0, "",'Prediction Log'!I201)</f>
        <v/>
      </c>
      <c r="G201" s="26" t="str">
        <f>IF(ISBLANK(Games!B201), "",'Prediction Log'!$J201)</f>
        <v/>
      </c>
      <c r="H201" s="27" t="str">
        <f>'Prediction Log'!$K201</f>
        <v/>
      </c>
      <c r="I201" s="10" t="str">
        <f>IF(AND(Games!J201="",Games!K201=""),"",IF(ISTEXT(Games!K201), "Side",Games!J201))</f>
        <v/>
      </c>
      <c r="J201" s="10" t="str">
        <f>IF(Table1[[#This Row],[Bet]]="Spread", Games!L201, "")</f>
        <v/>
      </c>
      <c r="K201" s="9" t="str">
        <f>IF(ISTEXT(Games!K201), Games!K201, "")</f>
        <v/>
      </c>
      <c r="L201" s="9" t="str">
        <f>IF(Table1[[#This Row],[Bet]]="Spread", Table1[[#This Row],[Spread]],"")</f>
        <v/>
      </c>
      <c r="M201" s="9"/>
      <c r="N201" s="12"/>
      <c r="O201" s="12"/>
      <c r="P201" s="12"/>
      <c r="Q201" s="12"/>
      <c r="R201" s="12"/>
      <c r="S201" s="12"/>
      <c r="T201" s="13">
        <f t="shared" si="33"/>
        <v>0</v>
      </c>
      <c r="U201" s="13">
        <f t="shared" si="34"/>
        <v>0</v>
      </c>
      <c r="V201" s="13">
        <f t="shared" si="35"/>
        <v>0</v>
      </c>
      <c r="W201" s="13">
        <f t="shared" si="36"/>
        <v>0</v>
      </c>
      <c r="X201" s="13">
        <f t="shared" si="37"/>
        <v>0</v>
      </c>
      <c r="Y201" s="13">
        <f t="shared" si="38"/>
        <v>0</v>
      </c>
      <c r="Z201" s="7"/>
      <c r="AA201" s="9" t="str">
        <f t="shared" si="39"/>
        <v/>
      </c>
      <c r="AB201" s="7"/>
      <c r="AC201" s="9" t="str">
        <f t="shared" si="40"/>
        <v/>
      </c>
      <c r="AD201" s="7"/>
      <c r="AE201" s="9" t="str">
        <f t="shared" si="41"/>
        <v/>
      </c>
      <c r="AF20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02" spans="1:32" x14ac:dyDescent="0.45">
      <c r="A202" s="22" t="str">
        <f>IF('Prediction Log'!A202=0, "",'Prediction Log'!A202)</f>
        <v/>
      </c>
      <c r="B202" s="10" t="str">
        <f>IF('Prediction Log'!B202=0, "",'Prediction Log'!B202)</f>
        <v/>
      </c>
      <c r="C202" s="10" t="str">
        <f>IF('Prediction Log'!C202=0, "",'Prediction Log'!C202)</f>
        <v/>
      </c>
      <c r="D202" s="10" t="str">
        <f>IF('Prediction Log'!D202=0, "",'Prediction Log'!D202)</f>
        <v/>
      </c>
      <c r="E202" s="10" t="str">
        <f>IF('Prediction Log'!E202=0, "",'Prediction Log'!E202)</f>
        <v/>
      </c>
      <c r="F202" s="10" t="str">
        <f>IF('Prediction Log'!I202=0, "",'Prediction Log'!I202)</f>
        <v/>
      </c>
      <c r="G202" s="26" t="str">
        <f>IF(ISBLANK(Games!B202), "",'Prediction Log'!$J202)</f>
        <v/>
      </c>
      <c r="H202" s="27" t="str">
        <f>'Prediction Log'!$K202</f>
        <v/>
      </c>
      <c r="I202" s="10" t="str">
        <f>IF(AND(Games!J202="",Games!K202=""),"",IF(ISTEXT(Games!K202), "Side",Games!J202))</f>
        <v/>
      </c>
      <c r="J202" s="10" t="str">
        <f>IF(Table1[[#This Row],[Bet]]="Spread", Games!L202, "")</f>
        <v/>
      </c>
      <c r="K202" s="9" t="str">
        <f>IF(ISTEXT(Games!K202), Games!K202, "")</f>
        <v/>
      </c>
      <c r="L202" s="9" t="str">
        <f>IF(Table1[[#This Row],[Bet]]="Spread", Table1[[#This Row],[Spread]],"")</f>
        <v/>
      </c>
      <c r="M202" s="9"/>
      <c r="N202" s="12"/>
      <c r="O202" s="12"/>
      <c r="P202" s="12"/>
      <c r="Q202" s="12"/>
      <c r="R202" s="12"/>
      <c r="S202" s="12"/>
      <c r="T202" s="13">
        <f t="shared" si="33"/>
        <v>0</v>
      </c>
      <c r="U202" s="13">
        <f t="shared" si="34"/>
        <v>0</v>
      </c>
      <c r="V202" s="13">
        <f t="shared" si="35"/>
        <v>0</v>
      </c>
      <c r="W202" s="13">
        <f t="shared" si="36"/>
        <v>0</v>
      </c>
      <c r="X202" s="13">
        <f t="shared" si="37"/>
        <v>0</v>
      </c>
      <c r="Y202" s="13">
        <f t="shared" si="38"/>
        <v>0</v>
      </c>
      <c r="Z202" s="7"/>
      <c r="AA202" s="9" t="str">
        <f t="shared" si="39"/>
        <v/>
      </c>
      <c r="AB202" s="7"/>
      <c r="AC202" s="9" t="str">
        <f t="shared" si="40"/>
        <v/>
      </c>
      <c r="AD202" s="7"/>
      <c r="AE202" s="9" t="str">
        <f t="shared" si="41"/>
        <v/>
      </c>
      <c r="AF20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03" spans="1:32" x14ac:dyDescent="0.45">
      <c r="A203" s="22" t="str">
        <f>IF('Prediction Log'!A203=0, "",'Prediction Log'!A203)</f>
        <v/>
      </c>
      <c r="B203" s="10" t="str">
        <f>IF('Prediction Log'!B203=0, "",'Prediction Log'!B203)</f>
        <v/>
      </c>
      <c r="C203" s="10" t="str">
        <f>IF('Prediction Log'!C203=0, "",'Prediction Log'!C203)</f>
        <v/>
      </c>
      <c r="D203" s="10" t="str">
        <f>IF('Prediction Log'!D203=0, "",'Prediction Log'!D203)</f>
        <v/>
      </c>
      <c r="E203" s="10" t="str">
        <f>IF('Prediction Log'!E203=0, "",'Prediction Log'!E203)</f>
        <v/>
      </c>
      <c r="F203" s="10" t="str">
        <f>IF('Prediction Log'!I203=0, "",'Prediction Log'!I203)</f>
        <v/>
      </c>
      <c r="G203" s="26" t="str">
        <f>IF(ISBLANK(Games!B203), "",'Prediction Log'!$J203)</f>
        <v/>
      </c>
      <c r="H203" s="27" t="str">
        <f>'Prediction Log'!$K203</f>
        <v/>
      </c>
      <c r="I203" s="10" t="str">
        <f>IF(AND(Games!J203="",Games!K203=""),"",IF(ISTEXT(Games!K203), "Side",Games!J203))</f>
        <v/>
      </c>
      <c r="J203" s="10" t="str">
        <f>IF(Table1[[#This Row],[Bet]]="Spread", Games!L203, "")</f>
        <v/>
      </c>
      <c r="K203" s="9" t="str">
        <f>IF(ISTEXT(Games!K203), Games!K203, "")</f>
        <v/>
      </c>
      <c r="L203" s="9" t="str">
        <f>IF(Table1[[#This Row],[Bet]]="Spread", Table1[[#This Row],[Spread]],"")</f>
        <v/>
      </c>
      <c r="M203" s="9"/>
      <c r="N203" s="12"/>
      <c r="O203" s="12"/>
      <c r="P203" s="12"/>
      <c r="Q203" s="12"/>
      <c r="R203" s="12"/>
      <c r="S203" s="12"/>
      <c r="T203" s="13">
        <f t="shared" si="33"/>
        <v>0</v>
      </c>
      <c r="U203" s="13">
        <f t="shared" si="34"/>
        <v>0</v>
      </c>
      <c r="V203" s="13">
        <f t="shared" si="35"/>
        <v>0</v>
      </c>
      <c r="W203" s="13">
        <f t="shared" si="36"/>
        <v>0</v>
      </c>
      <c r="X203" s="13">
        <f t="shared" si="37"/>
        <v>0</v>
      </c>
      <c r="Y203" s="13">
        <f t="shared" si="38"/>
        <v>0</v>
      </c>
      <c r="Z203" s="7"/>
      <c r="AA203" s="9" t="str">
        <f t="shared" si="39"/>
        <v/>
      </c>
      <c r="AB203" s="7"/>
      <c r="AC203" s="9" t="str">
        <f t="shared" si="40"/>
        <v/>
      </c>
      <c r="AD203" s="7"/>
      <c r="AE203" s="9" t="str">
        <f t="shared" si="41"/>
        <v/>
      </c>
      <c r="AF20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04" spans="1:32" x14ac:dyDescent="0.45">
      <c r="A204" s="22" t="str">
        <f>IF('Prediction Log'!A204=0, "",'Prediction Log'!A204)</f>
        <v/>
      </c>
      <c r="B204" s="10" t="str">
        <f>IF('Prediction Log'!B204=0, "",'Prediction Log'!B204)</f>
        <v/>
      </c>
      <c r="C204" s="10" t="str">
        <f>IF('Prediction Log'!C204=0, "",'Prediction Log'!C204)</f>
        <v/>
      </c>
      <c r="D204" s="10" t="str">
        <f>IF('Prediction Log'!D204=0, "",'Prediction Log'!D204)</f>
        <v/>
      </c>
      <c r="E204" s="10" t="str">
        <f>IF('Prediction Log'!E204=0, "",'Prediction Log'!E204)</f>
        <v/>
      </c>
      <c r="F204" s="10" t="str">
        <f>IF('Prediction Log'!I204=0, "",'Prediction Log'!I204)</f>
        <v/>
      </c>
      <c r="G204" s="26" t="str">
        <f>IF(ISBLANK(Games!B204), "",'Prediction Log'!$J204)</f>
        <v/>
      </c>
      <c r="H204" s="27" t="str">
        <f>'Prediction Log'!$K204</f>
        <v/>
      </c>
      <c r="I204" s="10" t="str">
        <f>IF(AND(Games!J204="",Games!K204=""),"",IF(ISTEXT(Games!K204), "Side",Games!J204))</f>
        <v/>
      </c>
      <c r="J204" s="10" t="str">
        <f>IF(Table1[[#This Row],[Bet]]="Spread", Games!L204, "")</f>
        <v/>
      </c>
      <c r="K204" s="9" t="str">
        <f>IF(ISTEXT(Games!K204), Games!K204, "")</f>
        <v/>
      </c>
      <c r="L204" s="9" t="str">
        <f>IF(Table1[[#This Row],[Bet]]="Spread", Table1[[#This Row],[Spread]],"")</f>
        <v/>
      </c>
      <c r="M204" s="9"/>
      <c r="N204" s="12"/>
      <c r="O204" s="12"/>
      <c r="P204" s="12"/>
      <c r="Q204" s="12"/>
      <c r="R204" s="12"/>
      <c r="S204" s="12"/>
      <c r="T204" s="13">
        <f t="shared" si="33"/>
        <v>0</v>
      </c>
      <c r="U204" s="13">
        <f t="shared" si="34"/>
        <v>0</v>
      </c>
      <c r="V204" s="13">
        <f t="shared" si="35"/>
        <v>0</v>
      </c>
      <c r="W204" s="13">
        <f t="shared" si="36"/>
        <v>0</v>
      </c>
      <c r="X204" s="13">
        <f t="shared" si="37"/>
        <v>0</v>
      </c>
      <c r="Y204" s="13">
        <f t="shared" si="38"/>
        <v>0</v>
      </c>
      <c r="Z204" s="7"/>
      <c r="AA204" s="9" t="str">
        <f t="shared" si="39"/>
        <v/>
      </c>
      <c r="AB204" s="7"/>
      <c r="AC204" s="9" t="str">
        <f t="shared" si="40"/>
        <v/>
      </c>
      <c r="AD204" s="7"/>
      <c r="AE204" s="9" t="str">
        <f t="shared" si="41"/>
        <v/>
      </c>
      <c r="AF20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05" spans="1:32" x14ac:dyDescent="0.45">
      <c r="A205" s="22" t="str">
        <f>IF('Prediction Log'!A205=0, "",'Prediction Log'!A205)</f>
        <v/>
      </c>
      <c r="B205" s="10" t="str">
        <f>IF('Prediction Log'!B205=0, "",'Prediction Log'!B205)</f>
        <v/>
      </c>
      <c r="C205" s="10" t="str">
        <f>IF('Prediction Log'!C205=0, "",'Prediction Log'!C205)</f>
        <v/>
      </c>
      <c r="D205" s="10" t="str">
        <f>IF('Prediction Log'!D205=0, "",'Prediction Log'!D205)</f>
        <v/>
      </c>
      <c r="E205" s="10" t="str">
        <f>IF('Prediction Log'!E205=0, "",'Prediction Log'!E205)</f>
        <v/>
      </c>
      <c r="F205" s="10" t="str">
        <f>IF('Prediction Log'!I205=0, "",'Prediction Log'!I205)</f>
        <v/>
      </c>
      <c r="G205" s="26" t="str">
        <f>IF(ISBLANK(Games!B205), "",'Prediction Log'!$J205)</f>
        <v/>
      </c>
      <c r="H205" s="27" t="str">
        <f>'Prediction Log'!$K205</f>
        <v/>
      </c>
      <c r="I205" s="10" t="str">
        <f>IF(AND(Games!J205="",Games!K205=""),"",IF(ISTEXT(Games!K205), "Side",Games!J205))</f>
        <v/>
      </c>
      <c r="J205" s="10" t="str">
        <f>IF(Table1[[#This Row],[Bet]]="Spread", Games!L205, "")</f>
        <v/>
      </c>
      <c r="K205" s="9" t="str">
        <f>IF(ISTEXT(Games!K205), Games!K205, "")</f>
        <v/>
      </c>
      <c r="L205" s="9" t="str">
        <f>IF(Table1[[#This Row],[Bet]]="Spread", Table1[[#This Row],[Spread]],"")</f>
        <v/>
      </c>
      <c r="M205" s="9"/>
      <c r="N205" s="12"/>
      <c r="O205" s="12"/>
      <c r="P205" s="12"/>
      <c r="Q205" s="12"/>
      <c r="R205" s="12"/>
      <c r="S205" s="12"/>
      <c r="T205" s="13">
        <f t="shared" si="33"/>
        <v>0</v>
      </c>
      <c r="U205" s="13">
        <f t="shared" si="34"/>
        <v>0</v>
      </c>
      <c r="V205" s="13">
        <f t="shared" si="35"/>
        <v>0</v>
      </c>
      <c r="W205" s="13">
        <f t="shared" si="36"/>
        <v>0</v>
      </c>
      <c r="X205" s="13">
        <f t="shared" si="37"/>
        <v>0</v>
      </c>
      <c r="Y205" s="13">
        <f t="shared" si="38"/>
        <v>0</v>
      </c>
      <c r="Z205" s="7"/>
      <c r="AA205" s="9" t="str">
        <f t="shared" si="39"/>
        <v/>
      </c>
      <c r="AB205" s="7"/>
      <c r="AC205" s="9" t="str">
        <f t="shared" si="40"/>
        <v/>
      </c>
      <c r="AD205" s="7"/>
      <c r="AE205" s="9" t="str">
        <f t="shared" si="41"/>
        <v/>
      </c>
      <c r="AF20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06" spans="1:32" x14ac:dyDescent="0.45">
      <c r="A206" s="22" t="str">
        <f>IF('Prediction Log'!A206=0, "",'Prediction Log'!A206)</f>
        <v/>
      </c>
      <c r="B206" s="10" t="str">
        <f>IF('Prediction Log'!B206=0, "",'Prediction Log'!B206)</f>
        <v/>
      </c>
      <c r="C206" s="10" t="str">
        <f>IF('Prediction Log'!C206=0, "",'Prediction Log'!C206)</f>
        <v/>
      </c>
      <c r="D206" s="10" t="str">
        <f>IF('Prediction Log'!D206=0, "",'Prediction Log'!D206)</f>
        <v/>
      </c>
      <c r="E206" s="10" t="str">
        <f>IF('Prediction Log'!E206=0, "",'Prediction Log'!E206)</f>
        <v/>
      </c>
      <c r="F206" s="10" t="str">
        <f>IF('Prediction Log'!I206=0, "",'Prediction Log'!I206)</f>
        <v/>
      </c>
      <c r="G206" s="26" t="str">
        <f>IF(ISBLANK(Games!B206), "",'Prediction Log'!$J206)</f>
        <v/>
      </c>
      <c r="H206" s="27" t="str">
        <f>'Prediction Log'!$K206</f>
        <v/>
      </c>
      <c r="I206" s="10" t="str">
        <f>IF(AND(Games!J206="",Games!K206=""),"",IF(ISTEXT(Games!K206), "Side",Games!J206))</f>
        <v/>
      </c>
      <c r="J206" s="10" t="str">
        <f>IF(Table1[[#This Row],[Bet]]="Spread", Games!L206, "")</f>
        <v/>
      </c>
      <c r="K206" s="9" t="str">
        <f>IF(ISTEXT(Games!K206), Games!K206, "")</f>
        <v/>
      </c>
      <c r="L206" s="9" t="str">
        <f>IF(Table1[[#This Row],[Bet]]="Spread", Table1[[#This Row],[Spread]],"")</f>
        <v/>
      </c>
      <c r="M206" s="9"/>
      <c r="N206" s="12"/>
      <c r="O206" s="12"/>
      <c r="P206" s="12"/>
      <c r="Q206" s="12"/>
      <c r="R206" s="12"/>
      <c r="S206" s="12"/>
      <c r="T206" s="13">
        <f t="shared" si="33"/>
        <v>0</v>
      </c>
      <c r="U206" s="13">
        <f t="shared" si="34"/>
        <v>0</v>
      </c>
      <c r="V206" s="13">
        <f t="shared" si="35"/>
        <v>0</v>
      </c>
      <c r="W206" s="13">
        <f t="shared" si="36"/>
        <v>0</v>
      </c>
      <c r="X206" s="13">
        <f t="shared" si="37"/>
        <v>0</v>
      </c>
      <c r="Y206" s="13">
        <f t="shared" si="38"/>
        <v>0</v>
      </c>
      <c r="Z206" s="7"/>
      <c r="AA206" s="9" t="str">
        <f t="shared" si="39"/>
        <v/>
      </c>
      <c r="AB206" s="7"/>
      <c r="AC206" s="9" t="str">
        <f t="shared" si="40"/>
        <v/>
      </c>
      <c r="AD206" s="7"/>
      <c r="AE206" s="9" t="str">
        <f t="shared" si="41"/>
        <v/>
      </c>
      <c r="AF20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07" spans="1:32" x14ac:dyDescent="0.45">
      <c r="A207" s="22" t="str">
        <f>IF('Prediction Log'!A207=0, "",'Prediction Log'!A207)</f>
        <v/>
      </c>
      <c r="B207" s="10" t="str">
        <f>IF('Prediction Log'!B207=0, "",'Prediction Log'!B207)</f>
        <v/>
      </c>
      <c r="C207" s="10" t="str">
        <f>IF('Prediction Log'!C207=0, "",'Prediction Log'!C207)</f>
        <v/>
      </c>
      <c r="D207" s="10" t="str">
        <f>IF('Prediction Log'!D207=0, "",'Prediction Log'!D207)</f>
        <v/>
      </c>
      <c r="E207" s="10" t="str">
        <f>IF('Prediction Log'!E207=0, "",'Prediction Log'!E207)</f>
        <v/>
      </c>
      <c r="F207" s="10" t="str">
        <f>IF('Prediction Log'!I207=0, "",'Prediction Log'!I207)</f>
        <v/>
      </c>
      <c r="G207" s="26" t="str">
        <f>IF(ISBLANK(Games!B207), "",'Prediction Log'!$J207)</f>
        <v/>
      </c>
      <c r="H207" s="27" t="str">
        <f>'Prediction Log'!$K207</f>
        <v/>
      </c>
      <c r="I207" s="10" t="str">
        <f>IF(AND(Games!J207="",Games!K207=""),"",IF(ISTEXT(Games!K207), "Side",Games!J207))</f>
        <v/>
      </c>
      <c r="J207" s="10" t="str">
        <f>IF(Table1[[#This Row],[Bet]]="Spread", Games!L207, "")</f>
        <v/>
      </c>
      <c r="K207" s="9" t="str">
        <f>IF(ISTEXT(Games!K207), Games!K207, "")</f>
        <v/>
      </c>
      <c r="L207" s="9" t="str">
        <f>IF(Table1[[#This Row],[Bet]]="Spread", Table1[[#This Row],[Spread]],"")</f>
        <v/>
      </c>
      <c r="M207" s="9"/>
      <c r="N207" s="12"/>
      <c r="O207" s="12"/>
      <c r="P207" s="12"/>
      <c r="Q207" s="12"/>
      <c r="R207" s="12"/>
      <c r="S207" s="12"/>
      <c r="T207" s="13">
        <f t="shared" si="33"/>
        <v>0</v>
      </c>
      <c r="U207" s="13">
        <f t="shared" si="34"/>
        <v>0</v>
      </c>
      <c r="V207" s="13">
        <f t="shared" si="35"/>
        <v>0</v>
      </c>
      <c r="W207" s="13">
        <f t="shared" si="36"/>
        <v>0</v>
      </c>
      <c r="X207" s="13">
        <f t="shared" si="37"/>
        <v>0</v>
      </c>
      <c r="Y207" s="13">
        <f t="shared" si="38"/>
        <v>0</v>
      </c>
      <c r="Z207" s="7"/>
      <c r="AA207" s="9" t="str">
        <f t="shared" si="39"/>
        <v/>
      </c>
      <c r="AB207" s="7"/>
      <c r="AC207" s="9" t="str">
        <f t="shared" si="40"/>
        <v/>
      </c>
      <c r="AD207" s="7"/>
      <c r="AE207" s="9" t="str">
        <f t="shared" si="41"/>
        <v/>
      </c>
      <c r="AF20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08" spans="1:32" x14ac:dyDescent="0.45">
      <c r="A208" s="22" t="str">
        <f>IF('Prediction Log'!A208=0, "",'Prediction Log'!A208)</f>
        <v/>
      </c>
      <c r="B208" s="10" t="str">
        <f>IF('Prediction Log'!B208=0, "",'Prediction Log'!B208)</f>
        <v/>
      </c>
      <c r="C208" s="10" t="str">
        <f>IF('Prediction Log'!C208=0, "",'Prediction Log'!C208)</f>
        <v/>
      </c>
      <c r="D208" s="10" t="str">
        <f>IF('Prediction Log'!D208=0, "",'Prediction Log'!D208)</f>
        <v/>
      </c>
      <c r="E208" s="10" t="str">
        <f>IF('Prediction Log'!E208=0, "",'Prediction Log'!E208)</f>
        <v/>
      </c>
      <c r="F208" s="10" t="str">
        <f>IF('Prediction Log'!I208=0, "",'Prediction Log'!I208)</f>
        <v/>
      </c>
      <c r="G208" s="26" t="str">
        <f>IF(ISBLANK(Games!B208), "",'Prediction Log'!$J208)</f>
        <v/>
      </c>
      <c r="H208" s="27" t="str">
        <f>'Prediction Log'!$K208</f>
        <v/>
      </c>
      <c r="I208" s="10" t="str">
        <f>IF(AND(Games!J208="",Games!K208=""),"",IF(ISTEXT(Games!K208), "Side",Games!J208))</f>
        <v/>
      </c>
      <c r="J208" s="10" t="str">
        <f>IF(Table1[[#This Row],[Bet]]="Spread", Games!L208, "")</f>
        <v/>
      </c>
      <c r="K208" s="9" t="str">
        <f>IF(ISTEXT(Games!K208), Games!K208, "")</f>
        <v/>
      </c>
      <c r="L208" s="9" t="str">
        <f>IF(Table1[[#This Row],[Bet]]="Spread", Table1[[#This Row],[Spread]],"")</f>
        <v/>
      </c>
      <c r="M208" s="9"/>
      <c r="N208" s="12"/>
      <c r="O208" s="12"/>
      <c r="P208" s="12"/>
      <c r="Q208" s="12"/>
      <c r="R208" s="12"/>
      <c r="S208" s="12"/>
      <c r="T208" s="13">
        <f t="shared" si="33"/>
        <v>0</v>
      </c>
      <c r="U208" s="13">
        <f t="shared" si="34"/>
        <v>0</v>
      </c>
      <c r="V208" s="13">
        <f t="shared" si="35"/>
        <v>0</v>
      </c>
      <c r="W208" s="13">
        <f t="shared" si="36"/>
        <v>0</v>
      </c>
      <c r="X208" s="13">
        <f t="shared" si="37"/>
        <v>0</v>
      </c>
      <c r="Y208" s="13">
        <f t="shared" si="38"/>
        <v>0</v>
      </c>
      <c r="Z208" s="7"/>
      <c r="AA208" s="9" t="str">
        <f t="shared" si="39"/>
        <v/>
      </c>
      <c r="AB208" s="7"/>
      <c r="AC208" s="9" t="str">
        <f t="shared" si="40"/>
        <v/>
      </c>
      <c r="AD208" s="7"/>
      <c r="AE208" s="9" t="str">
        <f t="shared" si="41"/>
        <v/>
      </c>
      <c r="AF20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09" spans="1:32" x14ac:dyDescent="0.45">
      <c r="A209" s="22" t="str">
        <f>IF('Prediction Log'!A209=0, "",'Prediction Log'!A209)</f>
        <v/>
      </c>
      <c r="B209" s="10" t="str">
        <f>IF('Prediction Log'!B209=0, "",'Prediction Log'!B209)</f>
        <v/>
      </c>
      <c r="C209" s="10" t="str">
        <f>IF('Prediction Log'!C209=0, "",'Prediction Log'!C209)</f>
        <v/>
      </c>
      <c r="D209" s="10" t="str">
        <f>IF('Prediction Log'!D209=0, "",'Prediction Log'!D209)</f>
        <v/>
      </c>
      <c r="E209" s="10" t="str">
        <f>IF('Prediction Log'!E209=0, "",'Prediction Log'!E209)</f>
        <v/>
      </c>
      <c r="F209" s="10" t="str">
        <f>IF('Prediction Log'!I209=0, "",'Prediction Log'!I209)</f>
        <v/>
      </c>
      <c r="G209" s="26" t="str">
        <f>IF(ISBLANK(Games!B209), "",'Prediction Log'!$J209)</f>
        <v/>
      </c>
      <c r="H209" s="27" t="str">
        <f>'Prediction Log'!$K209</f>
        <v/>
      </c>
      <c r="I209" s="10" t="str">
        <f>IF(AND(Games!J209="",Games!K209=""),"",IF(ISTEXT(Games!K209), "Side",Games!J209))</f>
        <v/>
      </c>
      <c r="J209" s="10" t="str">
        <f>IF(Table1[[#This Row],[Bet]]="Spread", Games!L209, "")</f>
        <v/>
      </c>
      <c r="K209" s="9" t="str">
        <f>IF(ISTEXT(Games!K209), Games!K209, "")</f>
        <v/>
      </c>
      <c r="L209" s="9" t="str">
        <f>IF(Table1[[#This Row],[Bet]]="Spread", Table1[[#This Row],[Spread]],"")</f>
        <v/>
      </c>
      <c r="M209" s="9"/>
      <c r="N209" s="12"/>
      <c r="O209" s="12"/>
      <c r="P209" s="12"/>
      <c r="Q209" s="12"/>
      <c r="R209" s="12"/>
      <c r="S209" s="12"/>
      <c r="T209" s="13">
        <f t="shared" si="33"/>
        <v>0</v>
      </c>
      <c r="U209" s="13">
        <f t="shared" si="34"/>
        <v>0</v>
      </c>
      <c r="V209" s="13">
        <f t="shared" si="35"/>
        <v>0</v>
      </c>
      <c r="W209" s="13">
        <f t="shared" si="36"/>
        <v>0</v>
      </c>
      <c r="X209" s="13">
        <f t="shared" si="37"/>
        <v>0</v>
      </c>
      <c r="Y209" s="13">
        <f t="shared" si="38"/>
        <v>0</v>
      </c>
      <c r="Z209" s="7"/>
      <c r="AA209" s="9" t="str">
        <f t="shared" si="39"/>
        <v/>
      </c>
      <c r="AB209" s="7"/>
      <c r="AC209" s="9" t="str">
        <f t="shared" si="40"/>
        <v/>
      </c>
      <c r="AD209" s="7"/>
      <c r="AE209" s="9" t="str">
        <f t="shared" si="41"/>
        <v/>
      </c>
      <c r="AF20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10" spans="1:32" x14ac:dyDescent="0.45">
      <c r="A210" s="22" t="str">
        <f>IF('Prediction Log'!A210=0, "",'Prediction Log'!A210)</f>
        <v/>
      </c>
      <c r="B210" s="10" t="str">
        <f>IF('Prediction Log'!B210=0, "",'Prediction Log'!B210)</f>
        <v/>
      </c>
      <c r="C210" s="10" t="str">
        <f>IF('Prediction Log'!C210=0, "",'Prediction Log'!C210)</f>
        <v/>
      </c>
      <c r="D210" s="10" t="str">
        <f>IF('Prediction Log'!D210=0, "",'Prediction Log'!D210)</f>
        <v/>
      </c>
      <c r="E210" s="10" t="str">
        <f>IF('Prediction Log'!E210=0, "",'Prediction Log'!E210)</f>
        <v/>
      </c>
      <c r="F210" s="10" t="str">
        <f>IF('Prediction Log'!I210=0, "",'Prediction Log'!I210)</f>
        <v/>
      </c>
      <c r="G210" s="26" t="str">
        <f>IF(ISBLANK(Games!B210), "",'Prediction Log'!$J210)</f>
        <v/>
      </c>
      <c r="H210" s="27" t="str">
        <f>'Prediction Log'!$K210</f>
        <v/>
      </c>
      <c r="I210" s="10" t="str">
        <f>IF(AND(Games!J210="",Games!K210=""),"",IF(ISTEXT(Games!K210), "Side",Games!J210))</f>
        <v/>
      </c>
      <c r="J210" s="10" t="str">
        <f>IF(Table1[[#This Row],[Bet]]="Spread", Games!L210, "")</f>
        <v/>
      </c>
      <c r="K210" s="9" t="str">
        <f>IF(ISTEXT(Games!K210), Games!K210, "")</f>
        <v/>
      </c>
      <c r="L210" s="9" t="str">
        <f>IF(Table1[[#This Row],[Bet]]="Spread", Table1[[#This Row],[Spread]],"")</f>
        <v/>
      </c>
      <c r="M210" s="9"/>
      <c r="N210" s="12"/>
      <c r="O210" s="12"/>
      <c r="P210" s="12"/>
      <c r="Q210" s="12"/>
      <c r="R210" s="12"/>
      <c r="S210" s="12"/>
      <c r="T210" s="13">
        <f t="shared" si="33"/>
        <v>0</v>
      </c>
      <c r="U210" s="13">
        <f t="shared" si="34"/>
        <v>0</v>
      </c>
      <c r="V210" s="13">
        <f t="shared" si="35"/>
        <v>0</v>
      </c>
      <c r="W210" s="13">
        <f t="shared" si="36"/>
        <v>0</v>
      </c>
      <c r="X210" s="13">
        <f t="shared" si="37"/>
        <v>0</v>
      </c>
      <c r="Y210" s="13">
        <f t="shared" si="38"/>
        <v>0</v>
      </c>
      <c r="Z210" s="7"/>
      <c r="AA210" s="9" t="str">
        <f t="shared" si="39"/>
        <v/>
      </c>
      <c r="AB210" s="7"/>
      <c r="AC210" s="9" t="str">
        <f t="shared" si="40"/>
        <v/>
      </c>
      <c r="AD210" s="7"/>
      <c r="AE210" s="9" t="str">
        <f t="shared" si="41"/>
        <v/>
      </c>
      <c r="AF21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11" spans="1:32" x14ac:dyDescent="0.45">
      <c r="A211" s="22" t="str">
        <f>IF('Prediction Log'!A211=0, "",'Prediction Log'!A211)</f>
        <v/>
      </c>
      <c r="B211" s="10" t="str">
        <f>IF('Prediction Log'!B211=0, "",'Prediction Log'!B211)</f>
        <v/>
      </c>
      <c r="C211" s="10" t="str">
        <f>IF('Prediction Log'!C211=0, "",'Prediction Log'!C211)</f>
        <v/>
      </c>
      <c r="D211" s="10" t="str">
        <f>IF('Prediction Log'!D211=0, "",'Prediction Log'!D211)</f>
        <v/>
      </c>
      <c r="E211" s="10" t="str">
        <f>IF('Prediction Log'!E211=0, "",'Prediction Log'!E211)</f>
        <v/>
      </c>
      <c r="F211" s="10" t="str">
        <f>IF('Prediction Log'!I211=0, "",'Prediction Log'!I211)</f>
        <v/>
      </c>
      <c r="G211" s="26" t="str">
        <f>IF(ISBLANK(Games!B211), "",'Prediction Log'!$J211)</f>
        <v/>
      </c>
      <c r="H211" s="27" t="str">
        <f>'Prediction Log'!$K211</f>
        <v/>
      </c>
      <c r="I211" s="10" t="str">
        <f>IF(AND(Games!J211="",Games!K211=""),"",IF(ISTEXT(Games!K211), "Side",Games!J211))</f>
        <v/>
      </c>
      <c r="J211" s="10" t="str">
        <f>IF(Table1[[#This Row],[Bet]]="Spread", Games!L211, "")</f>
        <v/>
      </c>
      <c r="K211" s="9" t="str">
        <f>IF(ISTEXT(Games!K211), Games!K211, "")</f>
        <v/>
      </c>
      <c r="L211" s="9" t="str">
        <f>IF(Table1[[#This Row],[Bet]]="Spread", Table1[[#This Row],[Spread]],"")</f>
        <v/>
      </c>
      <c r="M211" s="9"/>
      <c r="N211" s="12"/>
      <c r="O211" s="12"/>
      <c r="P211" s="12"/>
      <c r="Q211" s="12"/>
      <c r="R211" s="12"/>
      <c r="S211" s="12"/>
      <c r="T211" s="13">
        <f t="shared" si="33"/>
        <v>0</v>
      </c>
      <c r="U211" s="13">
        <f t="shared" si="34"/>
        <v>0</v>
      </c>
      <c r="V211" s="13">
        <f t="shared" si="35"/>
        <v>0</v>
      </c>
      <c r="W211" s="13">
        <f t="shared" si="36"/>
        <v>0</v>
      </c>
      <c r="X211" s="13">
        <f t="shared" si="37"/>
        <v>0</v>
      </c>
      <c r="Y211" s="13">
        <f t="shared" si="38"/>
        <v>0</v>
      </c>
      <c r="Z211" s="7"/>
      <c r="AA211" s="9" t="str">
        <f t="shared" si="39"/>
        <v/>
      </c>
      <c r="AB211" s="7"/>
      <c r="AC211" s="9" t="str">
        <f t="shared" si="40"/>
        <v/>
      </c>
      <c r="AD211" s="7"/>
      <c r="AE211" s="9" t="str">
        <f t="shared" si="41"/>
        <v/>
      </c>
      <c r="AF21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12" spans="1:32" x14ac:dyDescent="0.45">
      <c r="A212" s="22" t="str">
        <f>IF('Prediction Log'!A212=0, "",'Prediction Log'!A212)</f>
        <v/>
      </c>
      <c r="B212" s="10" t="str">
        <f>IF('Prediction Log'!B212=0, "",'Prediction Log'!B212)</f>
        <v/>
      </c>
      <c r="C212" s="10" t="str">
        <f>IF('Prediction Log'!C212=0, "",'Prediction Log'!C212)</f>
        <v/>
      </c>
      <c r="D212" s="10" t="str">
        <f>IF('Prediction Log'!D212=0, "",'Prediction Log'!D212)</f>
        <v/>
      </c>
      <c r="E212" s="10" t="str">
        <f>IF('Prediction Log'!E212=0, "",'Prediction Log'!E212)</f>
        <v/>
      </c>
      <c r="F212" s="10" t="str">
        <f>IF('Prediction Log'!I212=0, "",'Prediction Log'!I212)</f>
        <v/>
      </c>
      <c r="G212" s="26" t="str">
        <f>IF(ISBLANK(Games!B212), "",'Prediction Log'!$J212)</f>
        <v/>
      </c>
      <c r="H212" s="27" t="str">
        <f>'Prediction Log'!$K212</f>
        <v/>
      </c>
      <c r="I212" s="10" t="str">
        <f>IF(AND(Games!J212="",Games!K212=""),"",IF(ISTEXT(Games!K212), "Side",Games!J212))</f>
        <v/>
      </c>
      <c r="J212" s="10" t="str">
        <f>IF(Table1[[#This Row],[Bet]]="Spread", Games!L212, "")</f>
        <v/>
      </c>
      <c r="K212" s="9" t="str">
        <f>IF(ISTEXT(Games!K212), Games!K212, "")</f>
        <v/>
      </c>
      <c r="L212" s="9" t="str">
        <f>IF(Table1[[#This Row],[Bet]]="Spread", Table1[[#This Row],[Spread]],"")</f>
        <v/>
      </c>
      <c r="M212" s="9"/>
      <c r="N212" s="12"/>
      <c r="O212" s="12"/>
      <c r="P212" s="12"/>
      <c r="Q212" s="12"/>
      <c r="R212" s="12"/>
      <c r="S212" s="12"/>
      <c r="T212" s="13">
        <f t="shared" si="33"/>
        <v>0</v>
      </c>
      <c r="U212" s="13">
        <f t="shared" si="34"/>
        <v>0</v>
      </c>
      <c r="V212" s="13">
        <f t="shared" si="35"/>
        <v>0</v>
      </c>
      <c r="W212" s="13">
        <f t="shared" si="36"/>
        <v>0</v>
      </c>
      <c r="X212" s="13">
        <f t="shared" si="37"/>
        <v>0</v>
      </c>
      <c r="Y212" s="13">
        <f t="shared" si="38"/>
        <v>0</v>
      </c>
      <c r="Z212" s="7"/>
      <c r="AA212" s="9" t="str">
        <f t="shared" si="39"/>
        <v/>
      </c>
      <c r="AB212" s="7"/>
      <c r="AC212" s="9" t="str">
        <f t="shared" si="40"/>
        <v/>
      </c>
      <c r="AD212" s="7"/>
      <c r="AE212" s="9" t="str">
        <f t="shared" si="41"/>
        <v/>
      </c>
      <c r="AF21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13" spans="1:32" x14ac:dyDescent="0.45">
      <c r="A213" s="22" t="str">
        <f>IF('Prediction Log'!A213=0, "",'Prediction Log'!A213)</f>
        <v/>
      </c>
      <c r="B213" s="10" t="str">
        <f>IF('Prediction Log'!B213=0, "",'Prediction Log'!B213)</f>
        <v/>
      </c>
      <c r="C213" s="10" t="str">
        <f>IF('Prediction Log'!C213=0, "",'Prediction Log'!C213)</f>
        <v/>
      </c>
      <c r="D213" s="10" t="str">
        <f>IF('Prediction Log'!D213=0, "",'Prediction Log'!D213)</f>
        <v/>
      </c>
      <c r="E213" s="10" t="str">
        <f>IF('Prediction Log'!E213=0, "",'Prediction Log'!E213)</f>
        <v/>
      </c>
      <c r="F213" s="10" t="str">
        <f>IF('Prediction Log'!I213=0, "",'Prediction Log'!I213)</f>
        <v/>
      </c>
      <c r="G213" s="26" t="str">
        <f>IF(ISBLANK(Games!B213), "",'Prediction Log'!$J213)</f>
        <v/>
      </c>
      <c r="H213" s="27" t="str">
        <f>'Prediction Log'!$K213</f>
        <v/>
      </c>
      <c r="I213" s="10" t="str">
        <f>IF(AND(Games!J213="",Games!K213=""),"",IF(ISTEXT(Games!K213), "Side",Games!J213))</f>
        <v/>
      </c>
      <c r="J213" s="10" t="str">
        <f>IF(Table1[[#This Row],[Bet]]="Spread", Games!L213, "")</f>
        <v/>
      </c>
      <c r="K213" s="9" t="str">
        <f>IF(ISTEXT(Games!K213), Games!K213, "")</f>
        <v/>
      </c>
      <c r="L213" s="9" t="str">
        <f>IF(Table1[[#This Row],[Bet]]="Spread", Table1[[#This Row],[Spread]],"")</f>
        <v/>
      </c>
      <c r="M213" s="9"/>
      <c r="N213" s="12"/>
      <c r="O213" s="12"/>
      <c r="P213" s="12"/>
      <c r="Q213" s="12"/>
      <c r="R213" s="12"/>
      <c r="S213" s="12"/>
      <c r="T213" s="13">
        <f t="shared" si="33"/>
        <v>0</v>
      </c>
      <c r="U213" s="13">
        <f t="shared" si="34"/>
        <v>0</v>
      </c>
      <c r="V213" s="13">
        <f t="shared" si="35"/>
        <v>0</v>
      </c>
      <c r="W213" s="13">
        <f t="shared" si="36"/>
        <v>0</v>
      </c>
      <c r="X213" s="13">
        <f t="shared" si="37"/>
        <v>0</v>
      </c>
      <c r="Y213" s="13">
        <f t="shared" si="38"/>
        <v>0</v>
      </c>
      <c r="Z213" s="7"/>
      <c r="AA213" s="9" t="str">
        <f t="shared" si="39"/>
        <v/>
      </c>
      <c r="AB213" s="7"/>
      <c r="AC213" s="9" t="str">
        <f t="shared" si="40"/>
        <v/>
      </c>
      <c r="AD213" s="7"/>
      <c r="AE213" s="9" t="str">
        <f t="shared" si="41"/>
        <v/>
      </c>
      <c r="AF21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14" spans="1:32" x14ac:dyDescent="0.45">
      <c r="A214" s="22" t="str">
        <f>IF('Prediction Log'!A214=0, "",'Prediction Log'!A214)</f>
        <v/>
      </c>
      <c r="B214" s="10" t="str">
        <f>IF('Prediction Log'!B214=0, "",'Prediction Log'!B214)</f>
        <v/>
      </c>
      <c r="C214" s="10" t="str">
        <f>IF('Prediction Log'!C214=0, "",'Prediction Log'!C214)</f>
        <v/>
      </c>
      <c r="D214" s="10" t="str">
        <f>IF('Prediction Log'!D214=0, "",'Prediction Log'!D214)</f>
        <v/>
      </c>
      <c r="E214" s="10" t="str">
        <f>IF('Prediction Log'!E214=0, "",'Prediction Log'!E214)</f>
        <v/>
      </c>
      <c r="F214" s="10" t="str">
        <f>IF('Prediction Log'!I214=0, "",'Prediction Log'!I214)</f>
        <v/>
      </c>
      <c r="G214" s="26" t="str">
        <f>IF(ISBLANK(Games!B214), "",'Prediction Log'!$J214)</f>
        <v/>
      </c>
      <c r="H214" s="27" t="str">
        <f>'Prediction Log'!$K214</f>
        <v/>
      </c>
      <c r="I214" s="10" t="str">
        <f>IF(AND(Games!J214="",Games!K214=""),"",IF(ISTEXT(Games!K214), "Side",Games!J214))</f>
        <v/>
      </c>
      <c r="J214" s="10" t="str">
        <f>IF(Table1[[#This Row],[Bet]]="Spread", Games!L214, "")</f>
        <v/>
      </c>
      <c r="K214" s="9" t="str">
        <f>IF(ISTEXT(Games!K214), Games!K214, "")</f>
        <v/>
      </c>
      <c r="L214" s="9" t="str">
        <f>IF(Table1[[#This Row],[Bet]]="Spread", Table1[[#This Row],[Spread]],"")</f>
        <v/>
      </c>
      <c r="M214" s="9"/>
      <c r="N214" s="12"/>
      <c r="O214" s="12"/>
      <c r="P214" s="12"/>
      <c r="Q214" s="12"/>
      <c r="R214" s="12"/>
      <c r="S214" s="12"/>
      <c r="T214" s="13">
        <f t="shared" si="33"/>
        <v>0</v>
      </c>
      <c r="U214" s="13">
        <f t="shared" si="34"/>
        <v>0</v>
      </c>
      <c r="V214" s="13">
        <f t="shared" si="35"/>
        <v>0</v>
      </c>
      <c r="W214" s="13">
        <f t="shared" si="36"/>
        <v>0</v>
      </c>
      <c r="X214" s="13">
        <f t="shared" si="37"/>
        <v>0</v>
      </c>
      <c r="Y214" s="13">
        <f t="shared" si="38"/>
        <v>0</v>
      </c>
      <c r="Z214" s="7"/>
      <c r="AA214" s="9" t="str">
        <f t="shared" si="39"/>
        <v/>
      </c>
      <c r="AB214" s="7"/>
      <c r="AC214" s="9" t="str">
        <f t="shared" si="40"/>
        <v/>
      </c>
      <c r="AD214" s="7"/>
      <c r="AE214" s="9" t="str">
        <f t="shared" si="41"/>
        <v/>
      </c>
      <c r="AF21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15" spans="1:32" x14ac:dyDescent="0.45">
      <c r="A215" s="22" t="str">
        <f>IF('Prediction Log'!A215=0, "",'Prediction Log'!A215)</f>
        <v/>
      </c>
      <c r="B215" s="10" t="str">
        <f>IF('Prediction Log'!B215=0, "",'Prediction Log'!B215)</f>
        <v/>
      </c>
      <c r="C215" s="10" t="str">
        <f>IF('Prediction Log'!C215=0, "",'Prediction Log'!C215)</f>
        <v/>
      </c>
      <c r="D215" s="10" t="str">
        <f>IF('Prediction Log'!D215=0, "",'Prediction Log'!D215)</f>
        <v/>
      </c>
      <c r="E215" s="10" t="str">
        <f>IF('Prediction Log'!E215=0, "",'Prediction Log'!E215)</f>
        <v/>
      </c>
      <c r="F215" s="10" t="str">
        <f>IF('Prediction Log'!I215=0, "",'Prediction Log'!I215)</f>
        <v/>
      </c>
      <c r="G215" s="26" t="str">
        <f>IF(ISBLANK(Games!B215), "",'Prediction Log'!$J215)</f>
        <v/>
      </c>
      <c r="H215" s="27" t="str">
        <f>'Prediction Log'!$K215</f>
        <v/>
      </c>
      <c r="I215" s="10" t="str">
        <f>IF(AND(Games!J215="",Games!K215=""),"",IF(ISTEXT(Games!K215), "Side",Games!J215))</f>
        <v/>
      </c>
      <c r="J215" s="10" t="str">
        <f>IF(Table1[[#This Row],[Bet]]="Spread", Games!L215, "")</f>
        <v/>
      </c>
      <c r="K215" s="9" t="str">
        <f>IF(ISTEXT(Games!K215), Games!K215, "")</f>
        <v/>
      </c>
      <c r="L215" s="9" t="str">
        <f>IF(Table1[[#This Row],[Bet]]="Spread", Table1[[#This Row],[Spread]],"")</f>
        <v/>
      </c>
      <c r="M215" s="9"/>
      <c r="N215" s="12"/>
      <c r="O215" s="12"/>
      <c r="P215" s="12"/>
      <c r="Q215" s="12"/>
      <c r="R215" s="12"/>
      <c r="S215" s="12"/>
      <c r="T215" s="13">
        <f t="shared" si="33"/>
        <v>0</v>
      </c>
      <c r="U215" s="13">
        <f t="shared" si="34"/>
        <v>0</v>
      </c>
      <c r="V215" s="13">
        <f t="shared" si="35"/>
        <v>0</v>
      </c>
      <c r="W215" s="13">
        <f t="shared" si="36"/>
        <v>0</v>
      </c>
      <c r="X215" s="13">
        <f t="shared" si="37"/>
        <v>0</v>
      </c>
      <c r="Y215" s="13">
        <f t="shared" si="38"/>
        <v>0</v>
      </c>
      <c r="Z215" s="7"/>
      <c r="AA215" s="9" t="str">
        <f t="shared" si="39"/>
        <v/>
      </c>
      <c r="AB215" s="7"/>
      <c r="AC215" s="9" t="str">
        <f t="shared" si="40"/>
        <v/>
      </c>
      <c r="AD215" s="7"/>
      <c r="AE215" s="9" t="str">
        <f t="shared" si="41"/>
        <v/>
      </c>
      <c r="AF21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16" spans="1:32" x14ac:dyDescent="0.45">
      <c r="A216" s="22" t="str">
        <f>IF('Prediction Log'!A216=0, "",'Prediction Log'!A216)</f>
        <v/>
      </c>
      <c r="B216" s="10" t="str">
        <f>IF('Prediction Log'!B216=0, "",'Prediction Log'!B216)</f>
        <v/>
      </c>
      <c r="C216" s="10" t="str">
        <f>IF('Prediction Log'!C216=0, "",'Prediction Log'!C216)</f>
        <v/>
      </c>
      <c r="D216" s="10" t="str">
        <f>IF('Prediction Log'!D216=0, "",'Prediction Log'!D216)</f>
        <v/>
      </c>
      <c r="E216" s="10" t="str">
        <f>IF('Prediction Log'!E216=0, "",'Prediction Log'!E216)</f>
        <v/>
      </c>
      <c r="F216" s="10" t="str">
        <f>IF('Prediction Log'!I216=0, "",'Prediction Log'!I216)</f>
        <v/>
      </c>
      <c r="G216" s="26" t="str">
        <f>IF(ISBLANK(Games!B216), "",'Prediction Log'!$J216)</f>
        <v/>
      </c>
      <c r="H216" s="27" t="str">
        <f>'Prediction Log'!$K216</f>
        <v/>
      </c>
      <c r="I216" s="10" t="str">
        <f>IF(AND(Games!J216="",Games!K216=""),"",IF(ISTEXT(Games!K216), "Side",Games!J216))</f>
        <v/>
      </c>
      <c r="J216" s="10" t="str">
        <f>IF(Table1[[#This Row],[Bet]]="Spread", Games!L216, "")</f>
        <v/>
      </c>
      <c r="K216" s="9" t="str">
        <f>IF(ISTEXT(Games!K216), Games!K216, "")</f>
        <v/>
      </c>
      <c r="L216" s="9" t="str">
        <f>IF(Table1[[#This Row],[Bet]]="Spread", Table1[[#This Row],[Spread]],"")</f>
        <v/>
      </c>
      <c r="M216" s="9"/>
      <c r="N216" s="12"/>
      <c r="O216" s="12"/>
      <c r="P216" s="12"/>
      <c r="Q216" s="12"/>
      <c r="R216" s="12"/>
      <c r="S216" s="12"/>
      <c r="T216" s="13">
        <f t="shared" si="33"/>
        <v>0</v>
      </c>
      <c r="U216" s="13">
        <f t="shared" si="34"/>
        <v>0</v>
      </c>
      <c r="V216" s="13">
        <f t="shared" si="35"/>
        <v>0</v>
      </c>
      <c r="W216" s="13">
        <f t="shared" si="36"/>
        <v>0</v>
      </c>
      <c r="X216" s="13">
        <f t="shared" si="37"/>
        <v>0</v>
      </c>
      <c r="Y216" s="13">
        <f t="shared" si="38"/>
        <v>0</v>
      </c>
      <c r="Z216" s="7"/>
      <c r="AA216" s="9" t="str">
        <f t="shared" si="39"/>
        <v/>
      </c>
      <c r="AB216" s="7"/>
      <c r="AC216" s="9" t="str">
        <f t="shared" si="40"/>
        <v/>
      </c>
      <c r="AD216" s="7"/>
      <c r="AE216" s="9" t="str">
        <f t="shared" si="41"/>
        <v/>
      </c>
      <c r="AF21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17" spans="1:32" x14ac:dyDescent="0.45">
      <c r="A217" s="22" t="str">
        <f>IF('Prediction Log'!A217=0, "",'Prediction Log'!A217)</f>
        <v/>
      </c>
      <c r="B217" s="10" t="str">
        <f>IF('Prediction Log'!B217=0, "",'Prediction Log'!B217)</f>
        <v/>
      </c>
      <c r="C217" s="10" t="str">
        <f>IF('Prediction Log'!C217=0, "",'Prediction Log'!C217)</f>
        <v/>
      </c>
      <c r="D217" s="10" t="str">
        <f>IF('Prediction Log'!D217=0, "",'Prediction Log'!D217)</f>
        <v/>
      </c>
      <c r="E217" s="10" t="str">
        <f>IF('Prediction Log'!E217=0, "",'Prediction Log'!E217)</f>
        <v/>
      </c>
      <c r="F217" s="10" t="str">
        <f>IF('Prediction Log'!I217=0, "",'Prediction Log'!I217)</f>
        <v/>
      </c>
      <c r="G217" s="26" t="str">
        <f>IF(ISBLANK(Games!B217), "",'Prediction Log'!$J217)</f>
        <v/>
      </c>
      <c r="H217" s="27" t="str">
        <f>'Prediction Log'!$K217</f>
        <v/>
      </c>
      <c r="I217" s="10" t="str">
        <f>IF(AND(Games!J217="",Games!K217=""),"",IF(ISTEXT(Games!K217), "Side",Games!J217))</f>
        <v/>
      </c>
      <c r="J217" s="10" t="str">
        <f>IF(Table1[[#This Row],[Bet]]="Spread", Games!L217, "")</f>
        <v/>
      </c>
      <c r="K217" s="9" t="str">
        <f>IF(ISTEXT(Games!K217), Games!K217, "")</f>
        <v/>
      </c>
      <c r="L217" s="9" t="str">
        <f>IF(Table1[[#This Row],[Bet]]="Spread", Table1[[#This Row],[Spread]],"")</f>
        <v/>
      </c>
      <c r="M217" s="9"/>
      <c r="N217" s="12"/>
      <c r="O217" s="12"/>
      <c r="P217" s="12"/>
      <c r="Q217" s="12"/>
      <c r="R217" s="12"/>
      <c r="S217" s="12"/>
      <c r="T217" s="13">
        <f t="shared" si="33"/>
        <v>0</v>
      </c>
      <c r="U217" s="13">
        <f t="shared" si="34"/>
        <v>0</v>
      </c>
      <c r="V217" s="13">
        <f t="shared" si="35"/>
        <v>0</v>
      </c>
      <c r="W217" s="13">
        <f t="shared" si="36"/>
        <v>0</v>
      </c>
      <c r="X217" s="13">
        <f t="shared" si="37"/>
        <v>0</v>
      </c>
      <c r="Y217" s="13">
        <f t="shared" si="38"/>
        <v>0</v>
      </c>
      <c r="Z217" s="7"/>
      <c r="AA217" s="9" t="str">
        <f t="shared" si="39"/>
        <v/>
      </c>
      <c r="AB217" s="7"/>
      <c r="AC217" s="9" t="str">
        <f t="shared" si="40"/>
        <v/>
      </c>
      <c r="AD217" s="7"/>
      <c r="AE217" s="9" t="str">
        <f t="shared" si="41"/>
        <v/>
      </c>
      <c r="AF21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18" spans="1:32" x14ac:dyDescent="0.45">
      <c r="A218" s="22" t="str">
        <f>IF('Prediction Log'!A218=0, "",'Prediction Log'!A218)</f>
        <v/>
      </c>
      <c r="B218" s="10" t="str">
        <f>IF('Prediction Log'!B218=0, "",'Prediction Log'!B218)</f>
        <v/>
      </c>
      <c r="C218" s="10" t="str">
        <f>IF('Prediction Log'!C218=0, "",'Prediction Log'!C218)</f>
        <v/>
      </c>
      <c r="D218" s="10" t="str">
        <f>IF('Prediction Log'!D218=0, "",'Prediction Log'!D218)</f>
        <v/>
      </c>
      <c r="E218" s="10" t="str">
        <f>IF('Prediction Log'!E218=0, "",'Prediction Log'!E218)</f>
        <v/>
      </c>
      <c r="F218" s="10" t="str">
        <f>IF('Prediction Log'!I218=0, "",'Prediction Log'!I218)</f>
        <v/>
      </c>
      <c r="G218" s="26" t="str">
        <f>IF(ISBLANK(Games!B218), "",'Prediction Log'!$J218)</f>
        <v/>
      </c>
      <c r="H218" s="27" t="str">
        <f>'Prediction Log'!$K218</f>
        <v/>
      </c>
      <c r="I218" s="10" t="str">
        <f>IF(AND(Games!J218="",Games!K218=""),"",IF(ISTEXT(Games!K218), "Side",Games!J218))</f>
        <v/>
      </c>
      <c r="J218" s="10" t="str">
        <f>IF(Table1[[#This Row],[Bet]]="Spread", Games!L218, "")</f>
        <v/>
      </c>
      <c r="K218" s="9" t="str">
        <f>IF(ISTEXT(Games!K218), Games!K218, "")</f>
        <v/>
      </c>
      <c r="L218" s="9" t="str">
        <f>IF(Table1[[#This Row],[Bet]]="Spread", Table1[[#This Row],[Spread]],"")</f>
        <v/>
      </c>
      <c r="M218" s="9"/>
      <c r="N218" s="12"/>
      <c r="O218" s="12"/>
      <c r="P218" s="12"/>
      <c r="Q218" s="12"/>
      <c r="R218" s="12"/>
      <c r="S218" s="12"/>
      <c r="T218" s="13">
        <f t="shared" si="33"/>
        <v>0</v>
      </c>
      <c r="U218" s="13">
        <f t="shared" si="34"/>
        <v>0</v>
      </c>
      <c r="V218" s="13">
        <f t="shared" si="35"/>
        <v>0</v>
      </c>
      <c r="W218" s="13">
        <f t="shared" si="36"/>
        <v>0</v>
      </c>
      <c r="X218" s="13">
        <f t="shared" si="37"/>
        <v>0</v>
      </c>
      <c r="Y218" s="13">
        <f t="shared" si="38"/>
        <v>0</v>
      </c>
      <c r="Z218" s="7"/>
      <c r="AA218" s="9" t="str">
        <f t="shared" si="39"/>
        <v/>
      </c>
      <c r="AB218" s="7"/>
      <c r="AC218" s="9" t="str">
        <f t="shared" si="40"/>
        <v/>
      </c>
      <c r="AD218" s="7"/>
      <c r="AE218" s="9" t="str">
        <f t="shared" si="41"/>
        <v/>
      </c>
      <c r="AF21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19" spans="1:32" x14ac:dyDescent="0.45">
      <c r="A219" s="22" t="str">
        <f>IF('Prediction Log'!A219=0, "",'Prediction Log'!A219)</f>
        <v/>
      </c>
      <c r="B219" s="10" t="str">
        <f>IF('Prediction Log'!B219=0, "",'Prediction Log'!B219)</f>
        <v/>
      </c>
      <c r="C219" s="10" t="str">
        <f>IF('Prediction Log'!C219=0, "",'Prediction Log'!C219)</f>
        <v/>
      </c>
      <c r="D219" s="10" t="str">
        <f>IF('Prediction Log'!D219=0, "",'Prediction Log'!D219)</f>
        <v/>
      </c>
      <c r="E219" s="10" t="str">
        <f>IF('Prediction Log'!E219=0, "",'Prediction Log'!E219)</f>
        <v/>
      </c>
      <c r="F219" s="10" t="str">
        <f>IF('Prediction Log'!I219=0, "",'Prediction Log'!I219)</f>
        <v/>
      </c>
      <c r="G219" s="26" t="str">
        <f>IF(ISBLANK(Games!B219), "",'Prediction Log'!$J219)</f>
        <v/>
      </c>
      <c r="H219" s="27" t="str">
        <f>'Prediction Log'!$K219</f>
        <v/>
      </c>
      <c r="I219" s="10" t="str">
        <f>IF(AND(Games!J219="",Games!K219=""),"",IF(ISTEXT(Games!K219), "Side",Games!J219))</f>
        <v/>
      </c>
      <c r="J219" s="10" t="str">
        <f>IF(Table1[[#This Row],[Bet]]="Spread", Games!L219, "")</f>
        <v/>
      </c>
      <c r="K219" s="9" t="str">
        <f>IF(ISTEXT(Games!K219), Games!K219, "")</f>
        <v/>
      </c>
      <c r="L219" s="9" t="str">
        <f>IF(Table1[[#This Row],[Bet]]="Spread", Table1[[#This Row],[Spread]],"")</f>
        <v/>
      </c>
      <c r="M219" s="9"/>
      <c r="N219" s="12"/>
      <c r="O219" s="12"/>
      <c r="P219" s="12"/>
      <c r="Q219" s="12"/>
      <c r="R219" s="12"/>
      <c r="S219" s="12"/>
      <c r="T219" s="13">
        <f t="shared" si="33"/>
        <v>0</v>
      </c>
      <c r="U219" s="13">
        <f t="shared" si="34"/>
        <v>0</v>
      </c>
      <c r="V219" s="13">
        <f t="shared" si="35"/>
        <v>0</v>
      </c>
      <c r="W219" s="13">
        <f t="shared" si="36"/>
        <v>0</v>
      </c>
      <c r="X219" s="13">
        <f t="shared" si="37"/>
        <v>0</v>
      </c>
      <c r="Y219" s="13">
        <f t="shared" si="38"/>
        <v>0</v>
      </c>
      <c r="Z219" s="7"/>
      <c r="AA219" s="9" t="str">
        <f t="shared" si="39"/>
        <v/>
      </c>
      <c r="AB219" s="7"/>
      <c r="AC219" s="9" t="str">
        <f t="shared" si="40"/>
        <v/>
      </c>
      <c r="AD219" s="7"/>
      <c r="AE219" s="9" t="str">
        <f t="shared" si="41"/>
        <v/>
      </c>
      <c r="AF21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20" spans="1:32" x14ac:dyDescent="0.45">
      <c r="A220" s="22" t="str">
        <f>IF('Prediction Log'!A220=0, "",'Prediction Log'!A220)</f>
        <v/>
      </c>
      <c r="B220" s="10" t="str">
        <f>IF('Prediction Log'!B220=0, "",'Prediction Log'!B220)</f>
        <v/>
      </c>
      <c r="C220" s="10" t="str">
        <f>IF('Prediction Log'!C220=0, "",'Prediction Log'!C220)</f>
        <v/>
      </c>
      <c r="D220" s="10" t="str">
        <f>IF('Prediction Log'!D220=0, "",'Prediction Log'!D220)</f>
        <v/>
      </c>
      <c r="E220" s="10" t="str">
        <f>IF('Prediction Log'!E220=0, "",'Prediction Log'!E220)</f>
        <v/>
      </c>
      <c r="F220" s="10" t="str">
        <f>IF('Prediction Log'!I220=0, "",'Prediction Log'!I220)</f>
        <v/>
      </c>
      <c r="G220" s="26" t="str">
        <f>IF(ISBLANK(Games!B220), "",'Prediction Log'!$J220)</f>
        <v/>
      </c>
      <c r="H220" s="27" t="str">
        <f>'Prediction Log'!$K220</f>
        <v/>
      </c>
      <c r="I220" s="10" t="str">
        <f>IF(AND(Games!J220="",Games!K220=""),"",IF(ISTEXT(Games!K220), "Side",Games!J220))</f>
        <v/>
      </c>
      <c r="J220" s="10" t="str">
        <f>IF(Table1[[#This Row],[Bet]]="Spread", Games!L220, "")</f>
        <v/>
      </c>
      <c r="K220" s="9" t="str">
        <f>IF(ISTEXT(Games!K220), Games!K220, "")</f>
        <v/>
      </c>
      <c r="L220" s="9" t="str">
        <f>IF(Table1[[#This Row],[Bet]]="Spread", Table1[[#This Row],[Spread]],"")</f>
        <v/>
      </c>
      <c r="M220" s="9"/>
      <c r="N220" s="12"/>
      <c r="O220" s="12"/>
      <c r="P220" s="12"/>
      <c r="Q220" s="12"/>
      <c r="R220" s="12"/>
      <c r="S220" s="12"/>
      <c r="T220" s="13">
        <f t="shared" si="33"/>
        <v>0</v>
      </c>
      <c r="U220" s="13">
        <f t="shared" si="34"/>
        <v>0</v>
      </c>
      <c r="V220" s="13">
        <f t="shared" si="35"/>
        <v>0</v>
      </c>
      <c r="W220" s="13">
        <f t="shared" si="36"/>
        <v>0</v>
      </c>
      <c r="X220" s="13">
        <f t="shared" si="37"/>
        <v>0</v>
      </c>
      <c r="Y220" s="13">
        <f t="shared" si="38"/>
        <v>0</v>
      </c>
      <c r="Z220" s="7"/>
      <c r="AA220" s="9" t="str">
        <f t="shared" si="39"/>
        <v/>
      </c>
      <c r="AB220" s="7"/>
      <c r="AC220" s="9" t="str">
        <f t="shared" si="40"/>
        <v/>
      </c>
      <c r="AD220" s="7"/>
      <c r="AE220" s="9" t="str">
        <f t="shared" si="41"/>
        <v/>
      </c>
      <c r="AF22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21" spans="1:32" x14ac:dyDescent="0.45">
      <c r="A221" s="22" t="str">
        <f>IF('Prediction Log'!A221=0, "",'Prediction Log'!A221)</f>
        <v/>
      </c>
      <c r="B221" s="10" t="str">
        <f>IF('Prediction Log'!B221=0, "",'Prediction Log'!B221)</f>
        <v/>
      </c>
      <c r="C221" s="10" t="str">
        <f>IF('Prediction Log'!C221=0, "",'Prediction Log'!C221)</f>
        <v/>
      </c>
      <c r="D221" s="10" t="str">
        <f>IF('Prediction Log'!D221=0, "",'Prediction Log'!D221)</f>
        <v/>
      </c>
      <c r="E221" s="10" t="str">
        <f>IF('Prediction Log'!E221=0, "",'Prediction Log'!E221)</f>
        <v/>
      </c>
      <c r="F221" s="10" t="str">
        <f>IF('Prediction Log'!I221=0, "",'Prediction Log'!I221)</f>
        <v/>
      </c>
      <c r="G221" s="26" t="str">
        <f>IF(ISBLANK(Games!B221), "",'Prediction Log'!$J221)</f>
        <v/>
      </c>
      <c r="H221" s="27" t="str">
        <f>'Prediction Log'!$K221</f>
        <v/>
      </c>
      <c r="I221" s="10" t="str">
        <f>IF(AND(Games!J221="",Games!K221=""),"",IF(ISTEXT(Games!K221), "Side",Games!J221))</f>
        <v/>
      </c>
      <c r="J221" s="10" t="str">
        <f>IF(Table1[[#This Row],[Bet]]="Spread", Games!L221, "")</f>
        <v/>
      </c>
      <c r="K221" s="9" t="str">
        <f>IF(ISTEXT(Games!K221), Games!K221, "")</f>
        <v/>
      </c>
      <c r="L221" s="9" t="str">
        <f>IF(Table1[[#This Row],[Bet]]="Spread", Table1[[#This Row],[Spread]],"")</f>
        <v/>
      </c>
      <c r="M221" s="9"/>
      <c r="N221" s="12"/>
      <c r="O221" s="12"/>
      <c r="P221" s="12"/>
      <c r="Q221" s="12"/>
      <c r="R221" s="12"/>
      <c r="S221" s="12"/>
      <c r="T221" s="13">
        <f t="shared" si="33"/>
        <v>0</v>
      </c>
      <c r="U221" s="13">
        <f t="shared" si="34"/>
        <v>0</v>
      </c>
      <c r="V221" s="13">
        <f t="shared" si="35"/>
        <v>0</v>
      </c>
      <c r="W221" s="13">
        <f t="shared" si="36"/>
        <v>0</v>
      </c>
      <c r="X221" s="13">
        <f t="shared" si="37"/>
        <v>0</v>
      </c>
      <c r="Y221" s="13">
        <f t="shared" si="38"/>
        <v>0</v>
      </c>
      <c r="Z221" s="7"/>
      <c r="AA221" s="9" t="str">
        <f t="shared" si="39"/>
        <v/>
      </c>
      <c r="AB221" s="7"/>
      <c r="AC221" s="9" t="str">
        <f t="shared" si="40"/>
        <v/>
      </c>
      <c r="AD221" s="7"/>
      <c r="AE221" s="9" t="str">
        <f t="shared" si="41"/>
        <v/>
      </c>
      <c r="AF22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22" spans="1:32" x14ac:dyDescent="0.45">
      <c r="A222" s="22" t="str">
        <f>IF('Prediction Log'!A222=0, "",'Prediction Log'!A222)</f>
        <v/>
      </c>
      <c r="B222" s="10" t="str">
        <f>IF('Prediction Log'!B222=0, "",'Prediction Log'!B222)</f>
        <v/>
      </c>
      <c r="C222" s="10" t="str">
        <f>IF('Prediction Log'!C222=0, "",'Prediction Log'!C222)</f>
        <v/>
      </c>
      <c r="D222" s="10" t="str">
        <f>IF('Prediction Log'!D222=0, "",'Prediction Log'!D222)</f>
        <v/>
      </c>
      <c r="E222" s="10" t="str">
        <f>IF('Prediction Log'!E222=0, "",'Prediction Log'!E222)</f>
        <v/>
      </c>
      <c r="F222" s="10" t="str">
        <f>IF('Prediction Log'!I222=0, "",'Prediction Log'!I222)</f>
        <v/>
      </c>
      <c r="G222" s="26" t="str">
        <f>IF(ISBLANK(Games!B222), "",'Prediction Log'!$J222)</f>
        <v/>
      </c>
      <c r="H222" s="27" t="str">
        <f>'Prediction Log'!$K222</f>
        <v/>
      </c>
      <c r="I222" s="10" t="str">
        <f>IF(AND(Games!J222="",Games!K222=""),"",IF(ISTEXT(Games!K222), "Side",Games!J222))</f>
        <v/>
      </c>
      <c r="J222" s="10" t="str">
        <f>IF(Table1[[#This Row],[Bet]]="Spread", Games!L222, "")</f>
        <v/>
      </c>
      <c r="K222" s="9" t="str">
        <f>IF(ISTEXT(Games!K222), Games!K222, "")</f>
        <v/>
      </c>
      <c r="L222" s="9" t="str">
        <f>IF(Table1[[#This Row],[Bet]]="Spread", Table1[[#This Row],[Spread]],"")</f>
        <v/>
      </c>
      <c r="M222" s="9"/>
      <c r="N222" s="12"/>
      <c r="O222" s="12"/>
      <c r="P222" s="12"/>
      <c r="Q222" s="12"/>
      <c r="R222" s="12"/>
      <c r="S222" s="12"/>
      <c r="T222" s="13">
        <f t="shared" si="33"/>
        <v>0</v>
      </c>
      <c r="U222" s="13">
        <f t="shared" si="34"/>
        <v>0</v>
      </c>
      <c r="V222" s="13">
        <f t="shared" si="35"/>
        <v>0</v>
      </c>
      <c r="W222" s="13">
        <f t="shared" si="36"/>
        <v>0</v>
      </c>
      <c r="X222" s="13">
        <f t="shared" si="37"/>
        <v>0</v>
      </c>
      <c r="Y222" s="13">
        <f t="shared" si="38"/>
        <v>0</v>
      </c>
      <c r="Z222" s="7"/>
      <c r="AA222" s="9" t="str">
        <f t="shared" si="39"/>
        <v/>
      </c>
      <c r="AB222" s="7"/>
      <c r="AC222" s="9" t="str">
        <f t="shared" si="40"/>
        <v/>
      </c>
      <c r="AD222" s="7"/>
      <c r="AE222" s="9" t="str">
        <f t="shared" si="41"/>
        <v/>
      </c>
      <c r="AF22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23" spans="1:32" x14ac:dyDescent="0.45">
      <c r="A223" s="22" t="str">
        <f>IF('Prediction Log'!A223=0, "",'Prediction Log'!A223)</f>
        <v/>
      </c>
      <c r="B223" s="10" t="str">
        <f>IF('Prediction Log'!B223=0, "",'Prediction Log'!B223)</f>
        <v/>
      </c>
      <c r="C223" s="10" t="str">
        <f>IF('Prediction Log'!C223=0, "",'Prediction Log'!C223)</f>
        <v/>
      </c>
      <c r="D223" s="10" t="str">
        <f>IF('Prediction Log'!D223=0, "",'Prediction Log'!D223)</f>
        <v/>
      </c>
      <c r="E223" s="10" t="str">
        <f>IF('Prediction Log'!E223=0, "",'Prediction Log'!E223)</f>
        <v/>
      </c>
      <c r="F223" s="10" t="str">
        <f>IF('Prediction Log'!I223=0, "",'Prediction Log'!I223)</f>
        <v/>
      </c>
      <c r="G223" s="26" t="str">
        <f>IF(ISBLANK(Games!B223), "",'Prediction Log'!$J223)</f>
        <v/>
      </c>
      <c r="H223" s="27" t="str">
        <f>'Prediction Log'!$K223</f>
        <v/>
      </c>
      <c r="I223" s="10" t="str">
        <f>IF(AND(Games!J223="",Games!K223=""),"",IF(ISTEXT(Games!K223), "Side",Games!J223))</f>
        <v/>
      </c>
      <c r="J223" s="10" t="str">
        <f>IF(Table1[[#This Row],[Bet]]="Spread", Games!L223, "")</f>
        <v/>
      </c>
      <c r="K223" s="9" t="str">
        <f>IF(ISTEXT(Games!K223), Games!K223, "")</f>
        <v/>
      </c>
      <c r="L223" s="9" t="str">
        <f>IF(Table1[[#This Row],[Bet]]="Spread", Table1[[#This Row],[Spread]],"")</f>
        <v/>
      </c>
      <c r="M223" s="9"/>
      <c r="N223" s="12"/>
      <c r="O223" s="12"/>
      <c r="P223" s="12"/>
      <c r="Q223" s="12"/>
      <c r="R223" s="12"/>
      <c r="S223" s="12"/>
      <c r="T223" s="13">
        <f t="shared" si="33"/>
        <v>0</v>
      </c>
      <c r="U223" s="13">
        <f t="shared" si="34"/>
        <v>0</v>
      </c>
      <c r="V223" s="13">
        <f t="shared" si="35"/>
        <v>0</v>
      </c>
      <c r="W223" s="13">
        <f t="shared" si="36"/>
        <v>0</v>
      </c>
      <c r="X223" s="13">
        <f t="shared" si="37"/>
        <v>0</v>
      </c>
      <c r="Y223" s="13">
        <f t="shared" si="38"/>
        <v>0</v>
      </c>
      <c r="Z223" s="7"/>
      <c r="AA223" s="9" t="str">
        <f t="shared" si="39"/>
        <v/>
      </c>
      <c r="AB223" s="7"/>
      <c r="AC223" s="9" t="str">
        <f t="shared" si="40"/>
        <v/>
      </c>
      <c r="AD223" s="7"/>
      <c r="AE223" s="9" t="str">
        <f t="shared" si="41"/>
        <v/>
      </c>
      <c r="AF22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24" spans="1:32" x14ac:dyDescent="0.45">
      <c r="A224" s="22" t="str">
        <f>IF('Prediction Log'!A224=0, "",'Prediction Log'!A224)</f>
        <v/>
      </c>
      <c r="B224" s="10" t="str">
        <f>IF('Prediction Log'!B224=0, "",'Prediction Log'!B224)</f>
        <v/>
      </c>
      <c r="C224" s="10" t="str">
        <f>IF('Prediction Log'!C224=0, "",'Prediction Log'!C224)</f>
        <v/>
      </c>
      <c r="D224" s="10" t="str">
        <f>IF('Prediction Log'!D224=0, "",'Prediction Log'!D224)</f>
        <v/>
      </c>
      <c r="E224" s="10" t="str">
        <f>IF('Prediction Log'!E224=0, "",'Prediction Log'!E224)</f>
        <v/>
      </c>
      <c r="F224" s="10" t="str">
        <f>IF('Prediction Log'!I224=0, "",'Prediction Log'!I224)</f>
        <v/>
      </c>
      <c r="G224" s="26" t="str">
        <f>IF(ISBLANK(Games!B224), "",'Prediction Log'!$J224)</f>
        <v/>
      </c>
      <c r="H224" s="27" t="str">
        <f>'Prediction Log'!$K224</f>
        <v/>
      </c>
      <c r="I224" s="10" t="str">
        <f>IF(AND(Games!J224="",Games!K224=""),"",IF(ISTEXT(Games!K224), "Side",Games!J224))</f>
        <v/>
      </c>
      <c r="J224" s="10" t="str">
        <f>IF(Table1[[#This Row],[Bet]]="Spread", Games!L224, "")</f>
        <v/>
      </c>
      <c r="K224" s="9" t="str">
        <f>IF(ISTEXT(Games!K224), Games!K224, "")</f>
        <v/>
      </c>
      <c r="L224" s="9" t="str">
        <f>IF(Table1[[#This Row],[Bet]]="Spread", Table1[[#This Row],[Spread]],"")</f>
        <v/>
      </c>
      <c r="M224" s="9"/>
      <c r="N224" s="12"/>
      <c r="O224" s="12"/>
      <c r="P224" s="12"/>
      <c r="Q224" s="12"/>
      <c r="R224" s="12"/>
      <c r="S224" s="12"/>
      <c r="T224" s="13">
        <f t="shared" si="33"/>
        <v>0</v>
      </c>
      <c r="U224" s="13">
        <f t="shared" si="34"/>
        <v>0</v>
      </c>
      <c r="V224" s="13">
        <f t="shared" si="35"/>
        <v>0</v>
      </c>
      <c r="W224" s="13">
        <f t="shared" si="36"/>
        <v>0</v>
      </c>
      <c r="X224" s="13">
        <f t="shared" si="37"/>
        <v>0</v>
      </c>
      <c r="Y224" s="13">
        <f t="shared" si="38"/>
        <v>0</v>
      </c>
      <c r="Z224" s="7"/>
      <c r="AA224" s="9" t="str">
        <f t="shared" si="39"/>
        <v/>
      </c>
      <c r="AB224" s="7"/>
      <c r="AC224" s="9" t="str">
        <f t="shared" si="40"/>
        <v/>
      </c>
      <c r="AD224" s="7"/>
      <c r="AE224" s="9" t="str">
        <f t="shared" si="41"/>
        <v/>
      </c>
      <c r="AF22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25" spans="1:32" x14ac:dyDescent="0.45">
      <c r="A225" s="22" t="str">
        <f>IF('Prediction Log'!A225=0, "",'Prediction Log'!A225)</f>
        <v/>
      </c>
      <c r="B225" s="10" t="str">
        <f>IF('Prediction Log'!B225=0, "",'Prediction Log'!B225)</f>
        <v/>
      </c>
      <c r="C225" s="10" t="str">
        <f>IF('Prediction Log'!C225=0, "",'Prediction Log'!C225)</f>
        <v/>
      </c>
      <c r="D225" s="10" t="str">
        <f>IF('Prediction Log'!D225=0, "",'Prediction Log'!D225)</f>
        <v/>
      </c>
      <c r="E225" s="10" t="str">
        <f>IF('Prediction Log'!E225=0, "",'Prediction Log'!E225)</f>
        <v/>
      </c>
      <c r="F225" s="10" t="str">
        <f>IF('Prediction Log'!I225=0, "",'Prediction Log'!I225)</f>
        <v/>
      </c>
      <c r="G225" s="26" t="str">
        <f>IF(ISBLANK(Games!B225), "",'Prediction Log'!$J225)</f>
        <v/>
      </c>
      <c r="H225" s="27" t="str">
        <f>'Prediction Log'!$K225</f>
        <v/>
      </c>
      <c r="I225" s="10" t="str">
        <f>IF(AND(Games!J225="",Games!K225=""),"",IF(ISTEXT(Games!K225), "Side",Games!J225))</f>
        <v/>
      </c>
      <c r="J225" s="10" t="str">
        <f>IF(Table1[[#This Row],[Bet]]="Spread", Games!L225, "")</f>
        <v/>
      </c>
      <c r="K225" s="9" t="str">
        <f>IF(ISTEXT(Games!K225), Games!K225, "")</f>
        <v/>
      </c>
      <c r="L225" s="9" t="str">
        <f>IF(Table1[[#This Row],[Bet]]="Spread", Table1[[#This Row],[Spread]],"")</f>
        <v/>
      </c>
      <c r="M225" s="9"/>
      <c r="N225" s="12"/>
      <c r="O225" s="12"/>
      <c r="P225" s="12"/>
      <c r="Q225" s="12"/>
      <c r="R225" s="12"/>
      <c r="S225" s="12"/>
      <c r="T225" s="13">
        <f t="shared" si="33"/>
        <v>0</v>
      </c>
      <c r="U225" s="13">
        <f t="shared" si="34"/>
        <v>0</v>
      </c>
      <c r="V225" s="13">
        <f t="shared" si="35"/>
        <v>0</v>
      </c>
      <c r="W225" s="13">
        <f t="shared" si="36"/>
        <v>0</v>
      </c>
      <c r="X225" s="13">
        <f t="shared" si="37"/>
        <v>0</v>
      </c>
      <c r="Y225" s="13">
        <f t="shared" si="38"/>
        <v>0</v>
      </c>
      <c r="Z225" s="7"/>
      <c r="AA225" s="9" t="str">
        <f t="shared" si="39"/>
        <v/>
      </c>
      <c r="AB225" s="7"/>
      <c r="AC225" s="9" t="str">
        <f t="shared" si="40"/>
        <v/>
      </c>
      <c r="AD225" s="7"/>
      <c r="AE225" s="9" t="str">
        <f t="shared" si="41"/>
        <v/>
      </c>
      <c r="AF22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26" spans="1:32" x14ac:dyDescent="0.45">
      <c r="A226" s="22" t="str">
        <f>IF('Prediction Log'!A226=0, "",'Prediction Log'!A226)</f>
        <v/>
      </c>
      <c r="B226" s="10" t="str">
        <f>IF('Prediction Log'!B226=0, "",'Prediction Log'!B226)</f>
        <v/>
      </c>
      <c r="C226" s="10" t="str">
        <f>IF('Prediction Log'!C226=0, "",'Prediction Log'!C226)</f>
        <v/>
      </c>
      <c r="D226" s="10" t="str">
        <f>IF('Prediction Log'!D226=0, "",'Prediction Log'!D226)</f>
        <v/>
      </c>
      <c r="E226" s="10" t="str">
        <f>IF('Prediction Log'!E226=0, "",'Prediction Log'!E226)</f>
        <v/>
      </c>
      <c r="F226" s="10" t="str">
        <f>IF('Prediction Log'!I226=0, "",'Prediction Log'!I226)</f>
        <v/>
      </c>
      <c r="G226" s="26" t="str">
        <f>IF(ISBLANK(Games!B226), "",'Prediction Log'!$J226)</f>
        <v/>
      </c>
      <c r="H226" s="27" t="str">
        <f>'Prediction Log'!$K226</f>
        <v/>
      </c>
      <c r="I226" s="10" t="str">
        <f>IF(AND(Games!J226="",Games!K226=""),"",IF(ISTEXT(Games!K226), "Side",Games!J226))</f>
        <v/>
      </c>
      <c r="J226" s="10" t="str">
        <f>IF(Table1[[#This Row],[Bet]]="Spread", Games!L226, "")</f>
        <v/>
      </c>
      <c r="K226" s="9" t="str">
        <f>IF(ISTEXT(Games!K226), Games!K226, "")</f>
        <v/>
      </c>
      <c r="L226" s="9" t="str">
        <f>IF(Table1[[#This Row],[Bet]]="Spread", Table1[[#This Row],[Spread]],"")</f>
        <v/>
      </c>
      <c r="M226" s="9"/>
      <c r="N226" s="12"/>
      <c r="O226" s="12"/>
      <c r="P226" s="12"/>
      <c r="Q226" s="12"/>
      <c r="R226" s="12"/>
      <c r="S226" s="12"/>
      <c r="T226" s="13">
        <f t="shared" si="33"/>
        <v>0</v>
      </c>
      <c r="U226" s="13">
        <f t="shared" si="34"/>
        <v>0</v>
      </c>
      <c r="V226" s="13">
        <f t="shared" si="35"/>
        <v>0</v>
      </c>
      <c r="W226" s="13">
        <f t="shared" si="36"/>
        <v>0</v>
      </c>
      <c r="X226" s="13">
        <f t="shared" si="37"/>
        <v>0</v>
      </c>
      <c r="Y226" s="13">
        <f t="shared" si="38"/>
        <v>0</v>
      </c>
      <c r="Z226" s="7"/>
      <c r="AA226" s="9" t="str">
        <f t="shared" si="39"/>
        <v/>
      </c>
      <c r="AB226" s="7"/>
      <c r="AC226" s="9" t="str">
        <f t="shared" si="40"/>
        <v/>
      </c>
      <c r="AD226" s="7"/>
      <c r="AE226" s="9" t="str">
        <f t="shared" si="41"/>
        <v/>
      </c>
      <c r="AF22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27" spans="1:32" x14ac:dyDescent="0.45">
      <c r="A227" s="22" t="str">
        <f>IF('Prediction Log'!A227=0, "",'Prediction Log'!A227)</f>
        <v/>
      </c>
      <c r="B227" s="10" t="str">
        <f>IF('Prediction Log'!B227=0, "",'Prediction Log'!B227)</f>
        <v/>
      </c>
      <c r="C227" s="10" t="str">
        <f>IF('Prediction Log'!C227=0, "",'Prediction Log'!C227)</f>
        <v/>
      </c>
      <c r="D227" s="10" t="str">
        <f>IF('Prediction Log'!D227=0, "",'Prediction Log'!D227)</f>
        <v/>
      </c>
      <c r="E227" s="10" t="str">
        <f>IF('Prediction Log'!E227=0, "",'Prediction Log'!E227)</f>
        <v/>
      </c>
      <c r="F227" s="10" t="str">
        <f>IF('Prediction Log'!I227=0, "",'Prediction Log'!I227)</f>
        <v/>
      </c>
      <c r="G227" s="26" t="str">
        <f>IF(ISBLANK(Games!B227), "",'Prediction Log'!$J227)</f>
        <v/>
      </c>
      <c r="H227" s="27" t="str">
        <f>'Prediction Log'!$K227</f>
        <v/>
      </c>
      <c r="I227" s="10" t="str">
        <f>IF(AND(Games!J227="",Games!K227=""),"",IF(ISTEXT(Games!K227), "Side",Games!J227))</f>
        <v/>
      </c>
      <c r="J227" s="10" t="str">
        <f>IF(Table1[[#This Row],[Bet]]="Spread", Games!L227, "")</f>
        <v/>
      </c>
      <c r="K227" s="9" t="str">
        <f>IF(ISTEXT(Games!K227), Games!K227, "")</f>
        <v/>
      </c>
      <c r="L227" s="9" t="str">
        <f>IF(Table1[[#This Row],[Bet]]="Spread", Table1[[#This Row],[Spread]],"")</f>
        <v/>
      </c>
      <c r="M227" s="9"/>
      <c r="N227" s="12"/>
      <c r="O227" s="12"/>
      <c r="P227" s="12"/>
      <c r="Q227" s="12"/>
      <c r="R227" s="12"/>
      <c r="S227" s="12"/>
      <c r="T227" s="13">
        <f t="shared" si="33"/>
        <v>0</v>
      </c>
      <c r="U227" s="13">
        <f t="shared" si="34"/>
        <v>0</v>
      </c>
      <c r="V227" s="13">
        <f t="shared" si="35"/>
        <v>0</v>
      </c>
      <c r="W227" s="13">
        <f t="shared" si="36"/>
        <v>0</v>
      </c>
      <c r="X227" s="13">
        <f t="shared" si="37"/>
        <v>0</v>
      </c>
      <c r="Y227" s="13">
        <f t="shared" si="38"/>
        <v>0</v>
      </c>
      <c r="Z227" s="7"/>
      <c r="AA227" s="9" t="str">
        <f t="shared" si="39"/>
        <v/>
      </c>
      <c r="AB227" s="7"/>
      <c r="AC227" s="9" t="str">
        <f t="shared" si="40"/>
        <v/>
      </c>
      <c r="AD227" s="7"/>
      <c r="AE227" s="9" t="str">
        <f t="shared" si="41"/>
        <v/>
      </c>
      <c r="AF22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28" spans="1:32" x14ac:dyDescent="0.45">
      <c r="A228" s="22" t="str">
        <f>IF('Prediction Log'!A228=0, "",'Prediction Log'!A228)</f>
        <v/>
      </c>
      <c r="B228" s="10" t="str">
        <f>IF('Prediction Log'!B228=0, "",'Prediction Log'!B228)</f>
        <v/>
      </c>
      <c r="C228" s="10" t="str">
        <f>IF('Prediction Log'!C228=0, "",'Prediction Log'!C228)</f>
        <v/>
      </c>
      <c r="D228" s="10" t="str">
        <f>IF('Prediction Log'!D228=0, "",'Prediction Log'!D228)</f>
        <v/>
      </c>
      <c r="E228" s="10" t="str">
        <f>IF('Prediction Log'!E228=0, "",'Prediction Log'!E228)</f>
        <v/>
      </c>
      <c r="F228" s="10" t="str">
        <f>IF('Prediction Log'!I228=0, "",'Prediction Log'!I228)</f>
        <v/>
      </c>
      <c r="G228" s="26" t="str">
        <f>IF(ISBLANK(Games!B228), "",'Prediction Log'!$J228)</f>
        <v/>
      </c>
      <c r="H228" s="27" t="str">
        <f>'Prediction Log'!$K228</f>
        <v/>
      </c>
      <c r="I228" s="10" t="str">
        <f>IF(AND(Games!J228="",Games!K228=""),"",IF(ISTEXT(Games!K228), "Side",Games!J228))</f>
        <v/>
      </c>
      <c r="J228" s="10" t="str">
        <f>IF(Table1[[#This Row],[Bet]]="Spread", Games!L228, "")</f>
        <v/>
      </c>
      <c r="K228" s="9" t="str">
        <f>IF(ISTEXT(Games!K228), Games!K228, "")</f>
        <v/>
      </c>
      <c r="L228" s="9" t="str">
        <f>IF(Table1[[#This Row],[Bet]]="Spread", Table1[[#This Row],[Spread]],"")</f>
        <v/>
      </c>
      <c r="M228" s="9"/>
      <c r="N228" s="12"/>
      <c r="O228" s="12"/>
      <c r="P228" s="12"/>
      <c r="Q228" s="12"/>
      <c r="R228" s="12"/>
      <c r="S228" s="12"/>
      <c r="T228" s="13">
        <f t="shared" si="33"/>
        <v>0</v>
      </c>
      <c r="U228" s="13">
        <f t="shared" si="34"/>
        <v>0</v>
      </c>
      <c r="V228" s="13">
        <f t="shared" si="35"/>
        <v>0</v>
      </c>
      <c r="W228" s="13">
        <f t="shared" si="36"/>
        <v>0</v>
      </c>
      <c r="X228" s="13">
        <f t="shared" si="37"/>
        <v>0</v>
      </c>
      <c r="Y228" s="13">
        <f t="shared" si="38"/>
        <v>0</v>
      </c>
      <c r="Z228" s="7"/>
      <c r="AA228" s="9" t="str">
        <f t="shared" si="39"/>
        <v/>
      </c>
      <c r="AB228" s="7"/>
      <c r="AC228" s="9" t="str">
        <f t="shared" si="40"/>
        <v/>
      </c>
      <c r="AD228" s="7"/>
      <c r="AE228" s="9" t="str">
        <f t="shared" si="41"/>
        <v/>
      </c>
      <c r="AF22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29" spans="1:32" x14ac:dyDescent="0.45">
      <c r="A229" s="22" t="str">
        <f>IF('Prediction Log'!A229=0, "",'Prediction Log'!A229)</f>
        <v/>
      </c>
      <c r="B229" s="10" t="str">
        <f>IF('Prediction Log'!B229=0, "",'Prediction Log'!B229)</f>
        <v/>
      </c>
      <c r="C229" s="10" t="str">
        <f>IF('Prediction Log'!C229=0, "",'Prediction Log'!C229)</f>
        <v/>
      </c>
      <c r="D229" s="10" t="str">
        <f>IF('Prediction Log'!D229=0, "",'Prediction Log'!D229)</f>
        <v/>
      </c>
      <c r="E229" s="10" t="str">
        <f>IF('Prediction Log'!E229=0, "",'Prediction Log'!E229)</f>
        <v/>
      </c>
      <c r="F229" s="10" t="str">
        <f>IF('Prediction Log'!I229=0, "",'Prediction Log'!I229)</f>
        <v/>
      </c>
      <c r="G229" s="26" t="str">
        <f>IF(ISBLANK(Games!B229), "",'Prediction Log'!$J229)</f>
        <v/>
      </c>
      <c r="H229" s="27" t="str">
        <f>'Prediction Log'!$K229</f>
        <v/>
      </c>
      <c r="I229" s="10" t="str">
        <f>IF(AND(Games!J229="",Games!K229=""),"",IF(ISTEXT(Games!K229), "Side",Games!J229))</f>
        <v/>
      </c>
      <c r="J229" s="10" t="str">
        <f>IF(Table1[[#This Row],[Bet]]="Spread", Games!L229, "")</f>
        <v/>
      </c>
      <c r="K229" s="9" t="str">
        <f>IF(ISTEXT(Games!K229), Games!K229, "")</f>
        <v/>
      </c>
      <c r="L229" s="9" t="str">
        <f>IF(Table1[[#This Row],[Bet]]="Spread", Table1[[#This Row],[Spread]],"")</f>
        <v/>
      </c>
      <c r="M229" s="9"/>
      <c r="N229" s="12"/>
      <c r="O229" s="12"/>
      <c r="P229" s="12"/>
      <c r="Q229" s="12"/>
      <c r="R229" s="12"/>
      <c r="S229" s="12"/>
      <c r="T229" s="13">
        <f t="shared" si="33"/>
        <v>0</v>
      </c>
      <c r="U229" s="13">
        <f t="shared" si="34"/>
        <v>0</v>
      </c>
      <c r="V229" s="13">
        <f t="shared" si="35"/>
        <v>0</v>
      </c>
      <c r="W229" s="13">
        <f t="shared" si="36"/>
        <v>0</v>
      </c>
      <c r="X229" s="13">
        <f t="shared" si="37"/>
        <v>0</v>
      </c>
      <c r="Y229" s="13">
        <f t="shared" si="38"/>
        <v>0</v>
      </c>
      <c r="Z229" s="7"/>
      <c r="AA229" s="9" t="str">
        <f t="shared" si="39"/>
        <v/>
      </c>
      <c r="AB229" s="7"/>
      <c r="AC229" s="9" t="str">
        <f t="shared" si="40"/>
        <v/>
      </c>
      <c r="AD229" s="7"/>
      <c r="AE229" s="9" t="str">
        <f t="shared" si="41"/>
        <v/>
      </c>
      <c r="AF22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30" spans="1:32" x14ac:dyDescent="0.45">
      <c r="A230" s="22" t="str">
        <f>IF('Prediction Log'!A230=0, "",'Prediction Log'!A230)</f>
        <v/>
      </c>
      <c r="B230" s="10" t="str">
        <f>IF('Prediction Log'!B230=0, "",'Prediction Log'!B230)</f>
        <v/>
      </c>
      <c r="C230" s="10" t="str">
        <f>IF('Prediction Log'!C230=0, "",'Prediction Log'!C230)</f>
        <v/>
      </c>
      <c r="D230" s="10" t="str">
        <f>IF('Prediction Log'!D230=0, "",'Prediction Log'!D230)</f>
        <v/>
      </c>
      <c r="E230" s="10" t="str">
        <f>IF('Prediction Log'!E230=0, "",'Prediction Log'!E230)</f>
        <v/>
      </c>
      <c r="F230" s="10" t="str">
        <f>IF('Prediction Log'!I230=0, "",'Prediction Log'!I230)</f>
        <v/>
      </c>
      <c r="G230" s="26" t="str">
        <f>IF(ISBLANK(Games!B230), "",'Prediction Log'!$J230)</f>
        <v/>
      </c>
      <c r="H230" s="27" t="str">
        <f>'Prediction Log'!$K230</f>
        <v/>
      </c>
      <c r="I230" s="10" t="str">
        <f>IF(AND(Games!J230="",Games!K230=""),"",IF(ISTEXT(Games!K230), "Side",Games!J230))</f>
        <v/>
      </c>
      <c r="J230" s="10" t="str">
        <f>IF(Table1[[#This Row],[Bet]]="Spread", Games!L230, "")</f>
        <v/>
      </c>
      <c r="K230" s="9" t="str">
        <f>IF(ISTEXT(Games!K230), Games!K230, "")</f>
        <v/>
      </c>
      <c r="L230" s="9" t="str">
        <f>IF(Table1[[#This Row],[Bet]]="Spread", Table1[[#This Row],[Spread]],"")</f>
        <v/>
      </c>
      <c r="M230" s="9"/>
      <c r="N230" s="12"/>
      <c r="O230" s="12"/>
      <c r="P230" s="12"/>
      <c r="Q230" s="12"/>
      <c r="R230" s="12"/>
      <c r="S230" s="12"/>
      <c r="T230" s="13">
        <f t="shared" si="33"/>
        <v>0</v>
      </c>
      <c r="U230" s="13">
        <f t="shared" si="34"/>
        <v>0</v>
      </c>
      <c r="V230" s="13">
        <f t="shared" si="35"/>
        <v>0</v>
      </c>
      <c r="W230" s="13">
        <f t="shared" si="36"/>
        <v>0</v>
      </c>
      <c r="X230" s="13">
        <f t="shared" si="37"/>
        <v>0</v>
      </c>
      <c r="Y230" s="13">
        <f t="shared" si="38"/>
        <v>0</v>
      </c>
      <c r="Z230" s="7"/>
      <c r="AA230" s="9" t="str">
        <f t="shared" si="39"/>
        <v/>
      </c>
      <c r="AB230" s="7"/>
      <c r="AC230" s="9" t="str">
        <f t="shared" si="40"/>
        <v/>
      </c>
      <c r="AD230" s="7"/>
      <c r="AE230" s="9" t="str">
        <f t="shared" si="41"/>
        <v/>
      </c>
      <c r="AF23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31" spans="1:32" x14ac:dyDescent="0.45">
      <c r="A231" s="22" t="str">
        <f>IF('Prediction Log'!A231=0, "",'Prediction Log'!A231)</f>
        <v/>
      </c>
      <c r="B231" s="10" t="str">
        <f>IF('Prediction Log'!B231=0, "",'Prediction Log'!B231)</f>
        <v/>
      </c>
      <c r="C231" s="10" t="str">
        <f>IF('Prediction Log'!C231=0, "",'Prediction Log'!C231)</f>
        <v/>
      </c>
      <c r="D231" s="10" t="str">
        <f>IF('Prediction Log'!D231=0, "",'Prediction Log'!D231)</f>
        <v/>
      </c>
      <c r="E231" s="10" t="str">
        <f>IF('Prediction Log'!E231=0, "",'Prediction Log'!E231)</f>
        <v/>
      </c>
      <c r="F231" s="10" t="str">
        <f>IF('Prediction Log'!I231=0, "",'Prediction Log'!I231)</f>
        <v/>
      </c>
      <c r="G231" s="26" t="str">
        <f>IF(ISBLANK(Games!B231), "",'Prediction Log'!$J231)</f>
        <v/>
      </c>
      <c r="H231" s="27" t="str">
        <f>'Prediction Log'!$K231</f>
        <v/>
      </c>
      <c r="I231" s="10" t="str">
        <f>IF(AND(Games!J231="",Games!K231=""),"",IF(ISTEXT(Games!K231), "Side",Games!J231))</f>
        <v/>
      </c>
      <c r="J231" s="10" t="str">
        <f>IF(Table1[[#This Row],[Bet]]="Spread", Games!L231, "")</f>
        <v/>
      </c>
      <c r="K231" s="9" t="str">
        <f>IF(ISTEXT(Games!K231), Games!K231, "")</f>
        <v/>
      </c>
      <c r="L231" s="9" t="str">
        <f>IF(Table1[[#This Row],[Bet]]="Spread", Table1[[#This Row],[Spread]],"")</f>
        <v/>
      </c>
      <c r="M231" s="9"/>
      <c r="N231" s="12"/>
      <c r="O231" s="12"/>
      <c r="P231" s="12"/>
      <c r="Q231" s="12"/>
      <c r="R231" s="12"/>
      <c r="S231" s="12"/>
      <c r="T231" s="13">
        <f t="shared" si="33"/>
        <v>0</v>
      </c>
      <c r="U231" s="13">
        <f t="shared" si="34"/>
        <v>0</v>
      </c>
      <c r="V231" s="13">
        <f t="shared" si="35"/>
        <v>0</v>
      </c>
      <c r="W231" s="13">
        <f t="shared" si="36"/>
        <v>0</v>
      </c>
      <c r="X231" s="13">
        <f t="shared" si="37"/>
        <v>0</v>
      </c>
      <c r="Y231" s="13">
        <f t="shared" si="38"/>
        <v>0</v>
      </c>
      <c r="Z231" s="7"/>
      <c r="AA231" s="9" t="str">
        <f t="shared" si="39"/>
        <v/>
      </c>
      <c r="AB231" s="7"/>
      <c r="AC231" s="9" t="str">
        <f t="shared" si="40"/>
        <v/>
      </c>
      <c r="AD231" s="7"/>
      <c r="AE231" s="9" t="str">
        <f t="shared" si="41"/>
        <v/>
      </c>
      <c r="AF23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32" spans="1:32" x14ac:dyDescent="0.45">
      <c r="A232" s="22" t="str">
        <f>IF('Prediction Log'!A232=0, "",'Prediction Log'!A232)</f>
        <v/>
      </c>
      <c r="B232" s="10" t="str">
        <f>IF('Prediction Log'!B232=0, "",'Prediction Log'!B232)</f>
        <v/>
      </c>
      <c r="C232" s="10" t="str">
        <f>IF('Prediction Log'!C232=0, "",'Prediction Log'!C232)</f>
        <v/>
      </c>
      <c r="D232" s="10" t="str">
        <f>IF('Prediction Log'!D232=0, "",'Prediction Log'!D232)</f>
        <v/>
      </c>
      <c r="E232" s="10" t="str">
        <f>IF('Prediction Log'!E232=0, "",'Prediction Log'!E232)</f>
        <v/>
      </c>
      <c r="F232" s="10" t="str">
        <f>IF('Prediction Log'!I232=0, "",'Prediction Log'!I232)</f>
        <v/>
      </c>
      <c r="G232" s="26" t="str">
        <f>IF(ISBLANK(Games!B232), "",'Prediction Log'!$J232)</f>
        <v/>
      </c>
      <c r="H232" s="27" t="str">
        <f>'Prediction Log'!$K232</f>
        <v/>
      </c>
      <c r="I232" s="10" t="str">
        <f>IF(AND(Games!J232="",Games!K232=""),"",IF(ISTEXT(Games!K232), "Side",Games!J232))</f>
        <v/>
      </c>
      <c r="J232" s="10" t="str">
        <f>IF(Table1[[#This Row],[Bet]]="Spread", Games!L232, "")</f>
        <v/>
      </c>
      <c r="K232" s="9" t="str">
        <f>IF(ISTEXT(Games!K232), Games!K232, "")</f>
        <v/>
      </c>
      <c r="L232" s="9" t="str">
        <f>IF(Table1[[#This Row],[Bet]]="Spread", Table1[[#This Row],[Spread]],"")</f>
        <v/>
      </c>
      <c r="M232" s="9"/>
      <c r="N232" s="12"/>
      <c r="O232" s="12"/>
      <c r="P232" s="12"/>
      <c r="Q232" s="12"/>
      <c r="R232" s="12"/>
      <c r="S232" s="12"/>
      <c r="T232" s="13">
        <f t="shared" si="33"/>
        <v>0</v>
      </c>
      <c r="U232" s="13">
        <f t="shared" si="34"/>
        <v>0</v>
      </c>
      <c r="V232" s="13">
        <f t="shared" si="35"/>
        <v>0</v>
      </c>
      <c r="W232" s="13">
        <f t="shared" si="36"/>
        <v>0</v>
      </c>
      <c r="X232" s="13">
        <f t="shared" si="37"/>
        <v>0</v>
      </c>
      <c r="Y232" s="13">
        <f t="shared" si="38"/>
        <v>0</v>
      </c>
      <c r="Z232" s="7"/>
      <c r="AA232" s="9" t="str">
        <f t="shared" si="39"/>
        <v/>
      </c>
      <c r="AB232" s="7"/>
      <c r="AC232" s="9" t="str">
        <f t="shared" si="40"/>
        <v/>
      </c>
      <c r="AD232" s="7"/>
      <c r="AE232" s="9" t="str">
        <f t="shared" si="41"/>
        <v/>
      </c>
      <c r="AF23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33" spans="1:32" x14ac:dyDescent="0.45">
      <c r="A233" s="22" t="str">
        <f>IF('Prediction Log'!A233=0, "",'Prediction Log'!A233)</f>
        <v/>
      </c>
      <c r="B233" s="10" t="str">
        <f>IF('Prediction Log'!B233=0, "",'Prediction Log'!B233)</f>
        <v/>
      </c>
      <c r="C233" s="10" t="str">
        <f>IF('Prediction Log'!C233=0, "",'Prediction Log'!C233)</f>
        <v/>
      </c>
      <c r="D233" s="10" t="str">
        <f>IF('Prediction Log'!D233=0, "",'Prediction Log'!D233)</f>
        <v/>
      </c>
      <c r="E233" s="10" t="str">
        <f>IF('Prediction Log'!E233=0, "",'Prediction Log'!E233)</f>
        <v/>
      </c>
      <c r="F233" s="10" t="str">
        <f>IF('Prediction Log'!I233=0, "",'Prediction Log'!I233)</f>
        <v/>
      </c>
      <c r="G233" s="26" t="str">
        <f>IF(ISBLANK(Games!B233), "",'Prediction Log'!$J233)</f>
        <v/>
      </c>
      <c r="H233" s="27" t="str">
        <f>'Prediction Log'!$K233</f>
        <v/>
      </c>
      <c r="I233" s="10" t="str">
        <f>IF(AND(Games!J233="",Games!K233=""),"",IF(ISTEXT(Games!K233), "Side",Games!J233))</f>
        <v/>
      </c>
      <c r="J233" s="10" t="str">
        <f>IF(Table1[[#This Row],[Bet]]="Spread", Games!L233, "")</f>
        <v/>
      </c>
      <c r="K233" s="9" t="str">
        <f>IF(ISTEXT(Games!K233), Games!K233, "")</f>
        <v/>
      </c>
      <c r="L233" s="9" t="str">
        <f>IF(Table1[[#This Row],[Bet]]="Spread", Table1[[#This Row],[Spread]],"")</f>
        <v/>
      </c>
      <c r="M233" s="9"/>
      <c r="N233" s="12"/>
      <c r="O233" s="12"/>
      <c r="P233" s="12"/>
      <c r="Q233" s="12"/>
      <c r="R233" s="12"/>
      <c r="S233" s="12"/>
      <c r="T233" s="13">
        <f t="shared" si="33"/>
        <v>0</v>
      </c>
      <c r="U233" s="13">
        <f t="shared" si="34"/>
        <v>0</v>
      </c>
      <c r="V233" s="13">
        <f t="shared" si="35"/>
        <v>0</v>
      </c>
      <c r="W233" s="13">
        <f t="shared" si="36"/>
        <v>0</v>
      </c>
      <c r="X233" s="13">
        <f t="shared" si="37"/>
        <v>0</v>
      </c>
      <c r="Y233" s="13">
        <f t="shared" si="38"/>
        <v>0</v>
      </c>
      <c r="Z233" s="7"/>
      <c r="AA233" s="9" t="str">
        <f t="shared" si="39"/>
        <v/>
      </c>
      <c r="AB233" s="7"/>
      <c r="AC233" s="9" t="str">
        <f t="shared" si="40"/>
        <v/>
      </c>
      <c r="AD233" s="7"/>
      <c r="AE233" s="9" t="str">
        <f t="shared" si="41"/>
        <v/>
      </c>
      <c r="AF23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34" spans="1:32" x14ac:dyDescent="0.45">
      <c r="A234" s="22" t="str">
        <f>IF('Prediction Log'!A234=0, "",'Prediction Log'!A234)</f>
        <v/>
      </c>
      <c r="B234" s="10" t="str">
        <f>IF('Prediction Log'!B234=0, "",'Prediction Log'!B234)</f>
        <v/>
      </c>
      <c r="C234" s="10" t="str">
        <f>IF('Prediction Log'!C234=0, "",'Prediction Log'!C234)</f>
        <v/>
      </c>
      <c r="D234" s="10" t="str">
        <f>IF('Prediction Log'!D234=0, "",'Prediction Log'!D234)</f>
        <v/>
      </c>
      <c r="E234" s="10" t="str">
        <f>IF('Prediction Log'!E234=0, "",'Prediction Log'!E234)</f>
        <v/>
      </c>
      <c r="F234" s="10" t="str">
        <f>IF('Prediction Log'!I234=0, "",'Prediction Log'!I234)</f>
        <v/>
      </c>
      <c r="G234" s="26" t="str">
        <f>IF(ISBLANK(Games!B234), "",'Prediction Log'!$J234)</f>
        <v/>
      </c>
      <c r="H234" s="27" t="str">
        <f>'Prediction Log'!$K234</f>
        <v/>
      </c>
      <c r="I234" s="10" t="str">
        <f>IF(AND(Games!J234="",Games!K234=""),"",IF(ISTEXT(Games!K234), "Side",Games!J234))</f>
        <v/>
      </c>
      <c r="J234" s="10" t="str">
        <f>IF(Table1[[#This Row],[Bet]]="Spread", Games!L234, "")</f>
        <v/>
      </c>
      <c r="K234" s="9" t="str">
        <f>IF(ISTEXT(Games!K234), Games!K234, "")</f>
        <v/>
      </c>
      <c r="L234" s="9" t="str">
        <f>IF(Table1[[#This Row],[Bet]]="Spread", Table1[[#This Row],[Spread]],"")</f>
        <v/>
      </c>
      <c r="M234" s="9"/>
      <c r="N234" s="12"/>
      <c r="O234" s="12"/>
      <c r="P234" s="12"/>
      <c r="Q234" s="12"/>
      <c r="R234" s="12"/>
      <c r="S234" s="12"/>
      <c r="T234" s="13">
        <f t="shared" si="33"/>
        <v>0</v>
      </c>
      <c r="U234" s="13">
        <f t="shared" si="34"/>
        <v>0</v>
      </c>
      <c r="V234" s="13">
        <f t="shared" si="35"/>
        <v>0</v>
      </c>
      <c r="W234" s="13">
        <f t="shared" si="36"/>
        <v>0</v>
      </c>
      <c r="X234" s="13">
        <f t="shared" si="37"/>
        <v>0</v>
      </c>
      <c r="Y234" s="13">
        <f t="shared" si="38"/>
        <v>0</v>
      </c>
      <c r="Z234" s="7"/>
      <c r="AA234" s="9" t="str">
        <f t="shared" si="39"/>
        <v/>
      </c>
      <c r="AB234" s="7"/>
      <c r="AC234" s="9" t="str">
        <f t="shared" si="40"/>
        <v/>
      </c>
      <c r="AD234" s="7"/>
      <c r="AE234" s="9" t="str">
        <f t="shared" si="41"/>
        <v/>
      </c>
      <c r="AF23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35" spans="1:32" x14ac:dyDescent="0.45">
      <c r="A235" s="22" t="str">
        <f>IF('Prediction Log'!A235=0, "",'Prediction Log'!A235)</f>
        <v/>
      </c>
      <c r="B235" s="10" t="str">
        <f>IF('Prediction Log'!B235=0, "",'Prediction Log'!B235)</f>
        <v/>
      </c>
      <c r="C235" s="10" t="str">
        <f>IF('Prediction Log'!C235=0, "",'Prediction Log'!C235)</f>
        <v/>
      </c>
      <c r="D235" s="10" t="str">
        <f>IF('Prediction Log'!D235=0, "",'Prediction Log'!D235)</f>
        <v/>
      </c>
      <c r="E235" s="10" t="str">
        <f>IF('Prediction Log'!E235=0, "",'Prediction Log'!E235)</f>
        <v/>
      </c>
      <c r="F235" s="10" t="str">
        <f>IF('Prediction Log'!I235=0, "",'Prediction Log'!I235)</f>
        <v/>
      </c>
      <c r="G235" s="26" t="str">
        <f>IF(ISBLANK(Games!B235), "",'Prediction Log'!$J235)</f>
        <v/>
      </c>
      <c r="H235" s="27" t="str">
        <f>'Prediction Log'!$K235</f>
        <v/>
      </c>
      <c r="I235" s="10" t="str">
        <f>IF(AND(Games!J235="",Games!K235=""),"",IF(ISTEXT(Games!K235), "Side",Games!J235))</f>
        <v/>
      </c>
      <c r="J235" s="10" t="str">
        <f>IF(Table1[[#This Row],[Bet]]="Spread", Games!L235, "")</f>
        <v/>
      </c>
      <c r="K235" s="9" t="str">
        <f>IF(ISTEXT(Games!K235), Games!K235, "")</f>
        <v/>
      </c>
      <c r="L235" s="9" t="str">
        <f>IF(Table1[[#This Row],[Bet]]="Spread", Table1[[#This Row],[Spread]],"")</f>
        <v/>
      </c>
      <c r="M235" s="9"/>
      <c r="N235" s="12"/>
      <c r="O235" s="12"/>
      <c r="P235" s="12"/>
      <c r="Q235" s="12"/>
      <c r="R235" s="12"/>
      <c r="S235" s="12"/>
      <c r="T235" s="13">
        <f t="shared" si="33"/>
        <v>0</v>
      </c>
      <c r="U235" s="13">
        <f t="shared" si="34"/>
        <v>0</v>
      </c>
      <c r="V235" s="13">
        <f t="shared" si="35"/>
        <v>0</v>
      </c>
      <c r="W235" s="13">
        <f t="shared" si="36"/>
        <v>0</v>
      </c>
      <c r="X235" s="13">
        <f t="shared" si="37"/>
        <v>0</v>
      </c>
      <c r="Y235" s="13">
        <f t="shared" si="38"/>
        <v>0</v>
      </c>
      <c r="Z235" s="7"/>
      <c r="AA235" s="9" t="str">
        <f t="shared" si="39"/>
        <v/>
      </c>
      <c r="AB235" s="7"/>
      <c r="AC235" s="9" t="str">
        <f t="shared" si="40"/>
        <v/>
      </c>
      <c r="AD235" s="7"/>
      <c r="AE235" s="9" t="str">
        <f t="shared" si="41"/>
        <v/>
      </c>
      <c r="AF23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36" spans="1:32" x14ac:dyDescent="0.45">
      <c r="A236" s="22" t="str">
        <f>IF('Prediction Log'!A236=0, "",'Prediction Log'!A236)</f>
        <v/>
      </c>
      <c r="B236" s="10" t="str">
        <f>IF('Prediction Log'!B236=0, "",'Prediction Log'!B236)</f>
        <v/>
      </c>
      <c r="C236" s="10" t="str">
        <f>IF('Prediction Log'!C236=0, "",'Prediction Log'!C236)</f>
        <v/>
      </c>
      <c r="D236" s="10" t="str">
        <f>IF('Prediction Log'!D236=0, "",'Prediction Log'!D236)</f>
        <v/>
      </c>
      <c r="E236" s="10" t="str">
        <f>IF('Prediction Log'!E236=0, "",'Prediction Log'!E236)</f>
        <v/>
      </c>
      <c r="F236" s="10" t="str">
        <f>IF('Prediction Log'!I236=0, "",'Prediction Log'!I236)</f>
        <v/>
      </c>
      <c r="G236" s="26" t="str">
        <f>IF(ISBLANK(Games!B236), "",'Prediction Log'!$J236)</f>
        <v/>
      </c>
      <c r="H236" s="27" t="str">
        <f>'Prediction Log'!$K236</f>
        <v/>
      </c>
      <c r="I236" s="10" t="str">
        <f>IF(AND(Games!J236="",Games!K236=""),"",IF(ISTEXT(Games!K236), "Side",Games!J236))</f>
        <v/>
      </c>
      <c r="J236" s="10" t="str">
        <f>IF(Table1[[#This Row],[Bet]]="Spread", Games!L236, "")</f>
        <v/>
      </c>
      <c r="K236" s="9" t="str">
        <f>IF(ISTEXT(Games!K236), Games!K236, "")</f>
        <v/>
      </c>
      <c r="L236" s="9" t="str">
        <f>IF(Table1[[#This Row],[Bet]]="Spread", Table1[[#This Row],[Spread]],"")</f>
        <v/>
      </c>
      <c r="M236" s="9"/>
      <c r="N236" s="12"/>
      <c r="O236" s="12"/>
      <c r="P236" s="12"/>
      <c r="Q236" s="12"/>
      <c r="R236" s="12"/>
      <c r="S236" s="12"/>
      <c r="T236" s="13">
        <f t="shared" si="33"/>
        <v>0</v>
      </c>
      <c r="U236" s="13">
        <f t="shared" si="34"/>
        <v>0</v>
      </c>
      <c r="V236" s="13">
        <f t="shared" si="35"/>
        <v>0</v>
      </c>
      <c r="W236" s="13">
        <f t="shared" si="36"/>
        <v>0</v>
      </c>
      <c r="X236" s="13">
        <f t="shared" si="37"/>
        <v>0</v>
      </c>
      <c r="Y236" s="13">
        <f t="shared" si="38"/>
        <v>0</v>
      </c>
      <c r="Z236" s="7"/>
      <c r="AA236" s="9" t="str">
        <f t="shared" si="39"/>
        <v/>
      </c>
      <c r="AB236" s="7"/>
      <c r="AC236" s="9" t="str">
        <f t="shared" si="40"/>
        <v/>
      </c>
      <c r="AD236" s="7"/>
      <c r="AE236" s="9" t="str">
        <f t="shared" si="41"/>
        <v/>
      </c>
      <c r="AF23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37" spans="1:32" x14ac:dyDescent="0.45">
      <c r="A237" s="22" t="str">
        <f>IF('Prediction Log'!A237=0, "",'Prediction Log'!A237)</f>
        <v/>
      </c>
      <c r="B237" s="10" t="str">
        <f>IF('Prediction Log'!B237=0, "",'Prediction Log'!B237)</f>
        <v/>
      </c>
      <c r="C237" s="10" t="str">
        <f>IF('Prediction Log'!C237=0, "",'Prediction Log'!C237)</f>
        <v/>
      </c>
      <c r="D237" s="10" t="str">
        <f>IF('Prediction Log'!D237=0, "",'Prediction Log'!D237)</f>
        <v/>
      </c>
      <c r="E237" s="10" t="str">
        <f>IF('Prediction Log'!E237=0, "",'Prediction Log'!E237)</f>
        <v/>
      </c>
      <c r="F237" s="10" t="str">
        <f>IF('Prediction Log'!I237=0, "",'Prediction Log'!I237)</f>
        <v/>
      </c>
      <c r="G237" s="26" t="str">
        <f>IF(ISBLANK(Games!B237), "",'Prediction Log'!$J237)</f>
        <v/>
      </c>
      <c r="H237" s="27" t="str">
        <f>'Prediction Log'!$K237</f>
        <v/>
      </c>
      <c r="I237" s="10" t="str">
        <f>IF(AND(Games!J237="",Games!K237=""),"",IF(ISTEXT(Games!K237), "Side",Games!J237))</f>
        <v/>
      </c>
      <c r="J237" s="10" t="str">
        <f>IF(Table1[[#This Row],[Bet]]="Spread", Games!L237, "")</f>
        <v/>
      </c>
      <c r="K237" s="9" t="str">
        <f>IF(ISTEXT(Games!K237), Games!K237, "")</f>
        <v/>
      </c>
      <c r="L237" s="9" t="str">
        <f>IF(Table1[[#This Row],[Bet]]="Spread", Table1[[#This Row],[Spread]],"")</f>
        <v/>
      </c>
      <c r="M237" s="9"/>
      <c r="N237" s="12"/>
      <c r="O237" s="12"/>
      <c r="P237" s="12"/>
      <c r="Q237" s="12"/>
      <c r="R237" s="12"/>
      <c r="S237" s="12"/>
      <c r="T237" s="13">
        <f t="shared" si="33"/>
        <v>0</v>
      </c>
      <c r="U237" s="13">
        <f t="shared" si="34"/>
        <v>0</v>
      </c>
      <c r="V237" s="13">
        <f t="shared" si="35"/>
        <v>0</v>
      </c>
      <c r="W237" s="13">
        <f t="shared" si="36"/>
        <v>0</v>
      </c>
      <c r="X237" s="13">
        <f t="shared" si="37"/>
        <v>0</v>
      </c>
      <c r="Y237" s="13">
        <f t="shared" si="38"/>
        <v>0</v>
      </c>
      <c r="Z237" s="7"/>
      <c r="AA237" s="9" t="str">
        <f t="shared" si="39"/>
        <v/>
      </c>
      <c r="AB237" s="7"/>
      <c r="AC237" s="9" t="str">
        <f t="shared" si="40"/>
        <v/>
      </c>
      <c r="AD237" s="7"/>
      <c r="AE237" s="9" t="str">
        <f t="shared" si="41"/>
        <v/>
      </c>
      <c r="AF23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38" spans="1:32" x14ac:dyDescent="0.45">
      <c r="A238" s="22" t="str">
        <f>IF('Prediction Log'!A238=0, "",'Prediction Log'!A238)</f>
        <v/>
      </c>
      <c r="B238" s="10" t="str">
        <f>IF('Prediction Log'!B238=0, "",'Prediction Log'!B238)</f>
        <v/>
      </c>
      <c r="C238" s="10" t="str">
        <f>IF('Prediction Log'!C238=0, "",'Prediction Log'!C238)</f>
        <v/>
      </c>
      <c r="D238" s="10" t="str">
        <f>IF('Prediction Log'!D238=0, "",'Prediction Log'!D238)</f>
        <v/>
      </c>
      <c r="E238" s="10" t="str">
        <f>IF('Prediction Log'!E238=0, "",'Prediction Log'!E238)</f>
        <v/>
      </c>
      <c r="F238" s="10" t="str">
        <f>IF('Prediction Log'!I238=0, "",'Prediction Log'!I238)</f>
        <v/>
      </c>
      <c r="G238" s="26" t="str">
        <f>IF(ISBLANK(Games!B238), "",'Prediction Log'!$J238)</f>
        <v/>
      </c>
      <c r="H238" s="27" t="str">
        <f>'Prediction Log'!$K238</f>
        <v/>
      </c>
      <c r="I238" s="10" t="str">
        <f>IF(AND(Games!J238="",Games!K238=""),"",IF(ISTEXT(Games!K238), "Side",Games!J238))</f>
        <v/>
      </c>
      <c r="J238" s="10" t="str">
        <f>IF(Table1[[#This Row],[Bet]]="Spread", Games!L238, "")</f>
        <v/>
      </c>
      <c r="K238" s="9" t="str">
        <f>IF(ISTEXT(Games!K238), Games!K238, "")</f>
        <v/>
      </c>
      <c r="L238" s="9" t="str">
        <f>IF(Table1[[#This Row],[Bet]]="Spread", Table1[[#This Row],[Spread]],"")</f>
        <v/>
      </c>
      <c r="M238" s="9"/>
      <c r="N238" s="12"/>
      <c r="O238" s="12"/>
      <c r="P238" s="12"/>
      <c r="Q238" s="12"/>
      <c r="R238" s="12"/>
      <c r="S238" s="12"/>
      <c r="T238" s="13">
        <f t="shared" si="33"/>
        <v>0</v>
      </c>
      <c r="U238" s="13">
        <f t="shared" si="34"/>
        <v>0</v>
      </c>
      <c r="V238" s="13">
        <f t="shared" si="35"/>
        <v>0</v>
      </c>
      <c r="W238" s="13">
        <f t="shared" si="36"/>
        <v>0</v>
      </c>
      <c r="X238" s="13">
        <f t="shared" si="37"/>
        <v>0</v>
      </c>
      <c r="Y238" s="13">
        <f t="shared" si="38"/>
        <v>0</v>
      </c>
      <c r="Z238" s="7"/>
      <c r="AA238" s="9" t="str">
        <f t="shared" si="39"/>
        <v/>
      </c>
      <c r="AB238" s="7"/>
      <c r="AC238" s="9" t="str">
        <f t="shared" si="40"/>
        <v/>
      </c>
      <c r="AD238" s="7"/>
      <c r="AE238" s="9" t="str">
        <f t="shared" si="41"/>
        <v/>
      </c>
      <c r="AF23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39" spans="1:32" x14ac:dyDescent="0.45">
      <c r="A239" s="22" t="str">
        <f>IF('Prediction Log'!A239=0, "",'Prediction Log'!A239)</f>
        <v/>
      </c>
      <c r="B239" s="10" t="str">
        <f>IF('Prediction Log'!B239=0, "",'Prediction Log'!B239)</f>
        <v/>
      </c>
      <c r="C239" s="10" t="str">
        <f>IF('Prediction Log'!C239=0, "",'Prediction Log'!C239)</f>
        <v/>
      </c>
      <c r="D239" s="10" t="str">
        <f>IF('Prediction Log'!D239=0, "",'Prediction Log'!D239)</f>
        <v/>
      </c>
      <c r="E239" s="10" t="str">
        <f>IF('Prediction Log'!E239=0, "",'Prediction Log'!E239)</f>
        <v/>
      </c>
      <c r="F239" s="10" t="str">
        <f>IF('Prediction Log'!I239=0, "",'Prediction Log'!I239)</f>
        <v/>
      </c>
      <c r="G239" s="26" t="str">
        <f>IF(ISBLANK(Games!B239), "",'Prediction Log'!$J239)</f>
        <v/>
      </c>
      <c r="H239" s="27" t="str">
        <f>'Prediction Log'!$K239</f>
        <v/>
      </c>
      <c r="I239" s="10" t="str">
        <f>IF(AND(Games!J239="",Games!K239=""),"",IF(ISTEXT(Games!K239), "Side",Games!J239))</f>
        <v/>
      </c>
      <c r="J239" s="10" t="str">
        <f>IF(Table1[[#This Row],[Bet]]="Spread", Games!L239, "")</f>
        <v/>
      </c>
      <c r="K239" s="9" t="str">
        <f>IF(ISTEXT(Games!K239), Games!K239, "")</f>
        <v/>
      </c>
      <c r="L239" s="9" t="str">
        <f>IF(Table1[[#This Row],[Bet]]="Spread", Table1[[#This Row],[Spread]],"")</f>
        <v/>
      </c>
      <c r="M239" s="9"/>
      <c r="N239" s="12"/>
      <c r="O239" s="12"/>
      <c r="P239" s="12"/>
      <c r="Q239" s="12"/>
      <c r="R239" s="12"/>
      <c r="S239" s="12"/>
      <c r="T239" s="13">
        <f t="shared" si="33"/>
        <v>0</v>
      </c>
      <c r="U239" s="13">
        <f t="shared" si="34"/>
        <v>0</v>
      </c>
      <c r="V239" s="13">
        <f t="shared" si="35"/>
        <v>0</v>
      </c>
      <c r="W239" s="13">
        <f t="shared" si="36"/>
        <v>0</v>
      </c>
      <c r="X239" s="13">
        <f t="shared" si="37"/>
        <v>0</v>
      </c>
      <c r="Y239" s="13">
        <f t="shared" si="38"/>
        <v>0</v>
      </c>
      <c r="Z239" s="7"/>
      <c r="AA239" s="9" t="str">
        <f t="shared" si="39"/>
        <v/>
      </c>
      <c r="AB239" s="7"/>
      <c r="AC239" s="9" t="str">
        <f t="shared" si="40"/>
        <v/>
      </c>
      <c r="AD239" s="7"/>
      <c r="AE239" s="9" t="str">
        <f t="shared" si="41"/>
        <v/>
      </c>
      <c r="AF23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40" spans="1:32" x14ac:dyDescent="0.45">
      <c r="A240" s="22" t="str">
        <f>IF('Prediction Log'!A240=0, "",'Prediction Log'!A240)</f>
        <v/>
      </c>
      <c r="B240" s="10" t="str">
        <f>IF('Prediction Log'!B240=0, "",'Prediction Log'!B240)</f>
        <v/>
      </c>
      <c r="C240" s="10" t="str">
        <f>IF('Prediction Log'!C240=0, "",'Prediction Log'!C240)</f>
        <v/>
      </c>
      <c r="D240" s="10" t="str">
        <f>IF('Prediction Log'!D240=0, "",'Prediction Log'!D240)</f>
        <v/>
      </c>
      <c r="E240" s="10" t="str">
        <f>IF('Prediction Log'!E240=0, "",'Prediction Log'!E240)</f>
        <v/>
      </c>
      <c r="F240" s="10" t="str">
        <f>IF('Prediction Log'!I240=0, "",'Prediction Log'!I240)</f>
        <v/>
      </c>
      <c r="G240" s="26" t="str">
        <f>IF(ISBLANK(Games!B240), "",'Prediction Log'!$J240)</f>
        <v/>
      </c>
      <c r="H240" s="27" t="str">
        <f>'Prediction Log'!$K240</f>
        <v/>
      </c>
      <c r="I240" s="10" t="str">
        <f>IF(AND(Games!J240="",Games!K240=""),"",IF(ISTEXT(Games!K240), "Side",Games!J240))</f>
        <v/>
      </c>
      <c r="J240" s="10" t="str">
        <f>IF(Table1[[#This Row],[Bet]]="Spread", Games!L240, "")</f>
        <v/>
      </c>
      <c r="K240" s="9" t="str">
        <f>IF(ISTEXT(Games!K240), Games!K240, "")</f>
        <v/>
      </c>
      <c r="L240" s="9" t="str">
        <f>IF(Table1[[#This Row],[Bet]]="Spread", Table1[[#This Row],[Spread]],"")</f>
        <v/>
      </c>
      <c r="M240" s="9"/>
      <c r="N240" s="12"/>
      <c r="O240" s="12"/>
      <c r="P240" s="12"/>
      <c r="Q240" s="12"/>
      <c r="R240" s="12"/>
      <c r="S240" s="12"/>
      <c r="T240" s="13">
        <f t="shared" si="33"/>
        <v>0</v>
      </c>
      <c r="U240" s="13">
        <f t="shared" si="34"/>
        <v>0</v>
      </c>
      <c r="V240" s="13">
        <f t="shared" si="35"/>
        <v>0</v>
      </c>
      <c r="W240" s="13">
        <f t="shared" si="36"/>
        <v>0</v>
      </c>
      <c r="X240" s="13">
        <f t="shared" si="37"/>
        <v>0</v>
      </c>
      <c r="Y240" s="13">
        <f t="shared" si="38"/>
        <v>0</v>
      </c>
      <c r="Z240" s="7"/>
      <c r="AA240" s="9" t="str">
        <f t="shared" si="39"/>
        <v/>
      </c>
      <c r="AB240" s="7"/>
      <c r="AC240" s="9" t="str">
        <f t="shared" si="40"/>
        <v/>
      </c>
      <c r="AD240" s="7"/>
      <c r="AE240" s="9" t="str">
        <f t="shared" si="41"/>
        <v/>
      </c>
      <c r="AF24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41" spans="1:32" x14ac:dyDescent="0.45">
      <c r="A241" s="22" t="str">
        <f>IF('Prediction Log'!A241=0, "",'Prediction Log'!A241)</f>
        <v/>
      </c>
      <c r="B241" s="10" t="str">
        <f>IF('Prediction Log'!B241=0, "",'Prediction Log'!B241)</f>
        <v/>
      </c>
      <c r="C241" s="10" t="str">
        <f>IF('Prediction Log'!C241=0, "",'Prediction Log'!C241)</f>
        <v/>
      </c>
      <c r="D241" s="10" t="str">
        <f>IF('Prediction Log'!D241=0, "",'Prediction Log'!D241)</f>
        <v/>
      </c>
      <c r="E241" s="10" t="str">
        <f>IF('Prediction Log'!E241=0, "",'Prediction Log'!E241)</f>
        <v/>
      </c>
      <c r="F241" s="10" t="str">
        <f>IF('Prediction Log'!I241=0, "",'Prediction Log'!I241)</f>
        <v/>
      </c>
      <c r="G241" s="26" t="str">
        <f>IF(ISBLANK(Games!B241), "",'Prediction Log'!$J241)</f>
        <v/>
      </c>
      <c r="H241" s="27" t="str">
        <f>'Prediction Log'!$K241</f>
        <v/>
      </c>
      <c r="I241" s="10" t="str">
        <f>IF(AND(Games!J241="",Games!K241=""),"",IF(ISTEXT(Games!K241), "Side",Games!J241))</f>
        <v/>
      </c>
      <c r="J241" s="10" t="str">
        <f>IF(Table1[[#This Row],[Bet]]="Spread", Games!L241, "")</f>
        <v/>
      </c>
      <c r="K241" s="9" t="str">
        <f>IF(ISTEXT(Games!K241), Games!K241, "")</f>
        <v/>
      </c>
      <c r="L241" s="9" t="str">
        <f>IF(Table1[[#This Row],[Bet]]="Spread", Table1[[#This Row],[Spread]],"")</f>
        <v/>
      </c>
      <c r="M241" s="9"/>
      <c r="N241" s="12"/>
      <c r="O241" s="12"/>
      <c r="P241" s="12"/>
      <c r="Q241" s="12"/>
      <c r="R241" s="12"/>
      <c r="S241" s="12"/>
      <c r="T241" s="13">
        <f t="shared" si="33"/>
        <v>0</v>
      </c>
      <c r="U241" s="13">
        <f t="shared" si="34"/>
        <v>0</v>
      </c>
      <c r="V241" s="13">
        <f t="shared" si="35"/>
        <v>0</v>
      </c>
      <c r="W241" s="13">
        <f t="shared" si="36"/>
        <v>0</v>
      </c>
      <c r="X241" s="13">
        <f t="shared" si="37"/>
        <v>0</v>
      </c>
      <c r="Y241" s="13">
        <f t="shared" si="38"/>
        <v>0</v>
      </c>
      <c r="Z241" s="7"/>
      <c r="AA241" s="9" t="str">
        <f t="shared" si="39"/>
        <v/>
      </c>
      <c r="AB241" s="7"/>
      <c r="AC241" s="9" t="str">
        <f t="shared" si="40"/>
        <v/>
      </c>
      <c r="AD241" s="7"/>
      <c r="AE241" s="9" t="str">
        <f t="shared" si="41"/>
        <v/>
      </c>
      <c r="AF24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42" spans="1:32" x14ac:dyDescent="0.45">
      <c r="A242" s="22" t="str">
        <f>IF('Prediction Log'!A242=0, "",'Prediction Log'!A242)</f>
        <v/>
      </c>
      <c r="B242" s="10" t="str">
        <f>IF('Prediction Log'!B242=0, "",'Prediction Log'!B242)</f>
        <v/>
      </c>
      <c r="C242" s="10" t="str">
        <f>IF('Prediction Log'!C242=0, "",'Prediction Log'!C242)</f>
        <v/>
      </c>
      <c r="D242" s="10" t="str">
        <f>IF('Prediction Log'!D242=0, "",'Prediction Log'!D242)</f>
        <v/>
      </c>
      <c r="E242" s="10" t="str">
        <f>IF('Prediction Log'!E242=0, "",'Prediction Log'!E242)</f>
        <v/>
      </c>
      <c r="F242" s="10" t="str">
        <f>IF('Prediction Log'!I242=0, "",'Prediction Log'!I242)</f>
        <v/>
      </c>
      <c r="G242" s="26" t="str">
        <f>IF(ISBLANK(Games!B242), "",'Prediction Log'!$J242)</f>
        <v/>
      </c>
      <c r="H242" s="27" t="str">
        <f>'Prediction Log'!$K242</f>
        <v/>
      </c>
      <c r="I242" s="10" t="str">
        <f>IF(AND(Games!J242="",Games!K242=""),"",IF(ISTEXT(Games!K242), "Side",Games!J242))</f>
        <v/>
      </c>
      <c r="J242" s="10" t="str">
        <f>IF(Table1[[#This Row],[Bet]]="Spread", Games!L242, "")</f>
        <v/>
      </c>
      <c r="K242" s="9" t="str">
        <f>IF(ISTEXT(Games!K242), Games!K242, "")</f>
        <v/>
      </c>
      <c r="L242" s="9" t="str">
        <f>IF(Table1[[#This Row],[Bet]]="Spread", Table1[[#This Row],[Spread]],"")</f>
        <v/>
      </c>
      <c r="M242" s="9"/>
      <c r="N242" s="12"/>
      <c r="O242" s="12"/>
      <c r="P242" s="12"/>
      <c r="Q242" s="12"/>
      <c r="R242" s="12"/>
      <c r="S242" s="12"/>
      <c r="T242" s="13">
        <f t="shared" si="33"/>
        <v>0</v>
      </c>
      <c r="U242" s="13">
        <f t="shared" si="34"/>
        <v>0</v>
      </c>
      <c r="V242" s="13">
        <f t="shared" si="35"/>
        <v>0</v>
      </c>
      <c r="W242" s="13">
        <f t="shared" si="36"/>
        <v>0</v>
      </c>
      <c r="X242" s="13">
        <f t="shared" si="37"/>
        <v>0</v>
      </c>
      <c r="Y242" s="13">
        <f t="shared" si="38"/>
        <v>0</v>
      </c>
      <c r="Z242" s="7"/>
      <c r="AA242" s="9" t="str">
        <f t="shared" si="39"/>
        <v/>
      </c>
      <c r="AB242" s="7"/>
      <c r="AC242" s="9" t="str">
        <f t="shared" si="40"/>
        <v/>
      </c>
      <c r="AD242" s="7"/>
      <c r="AE242" s="9" t="str">
        <f t="shared" si="41"/>
        <v/>
      </c>
      <c r="AF24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43" spans="1:32" x14ac:dyDescent="0.45">
      <c r="A243" s="22" t="str">
        <f>IF('Prediction Log'!A243=0, "",'Prediction Log'!A243)</f>
        <v/>
      </c>
      <c r="B243" s="10" t="str">
        <f>IF('Prediction Log'!B243=0, "",'Prediction Log'!B243)</f>
        <v/>
      </c>
      <c r="C243" s="10" t="str">
        <f>IF('Prediction Log'!C243=0, "",'Prediction Log'!C243)</f>
        <v/>
      </c>
      <c r="D243" s="10" t="str">
        <f>IF('Prediction Log'!D243=0, "",'Prediction Log'!D243)</f>
        <v/>
      </c>
      <c r="E243" s="10" t="str">
        <f>IF('Prediction Log'!E243=0, "",'Prediction Log'!E243)</f>
        <v/>
      </c>
      <c r="F243" s="10" t="str">
        <f>IF('Prediction Log'!I243=0, "",'Prediction Log'!I243)</f>
        <v/>
      </c>
      <c r="G243" s="26" t="str">
        <f>IF(ISBLANK(Games!B243), "",'Prediction Log'!$J243)</f>
        <v/>
      </c>
      <c r="H243" s="27" t="str">
        <f>'Prediction Log'!$K243</f>
        <v/>
      </c>
      <c r="I243" s="10" t="str">
        <f>IF(AND(Games!J243="",Games!K243=""),"",IF(ISTEXT(Games!K243), "Side",Games!J243))</f>
        <v/>
      </c>
      <c r="J243" s="10" t="str">
        <f>IF(Table1[[#This Row],[Bet]]="Spread", Games!L243, "")</f>
        <v/>
      </c>
      <c r="K243" s="9" t="str">
        <f>IF(ISTEXT(Games!K243), Games!K243, "")</f>
        <v/>
      </c>
      <c r="L243" s="9" t="str">
        <f>IF(Table1[[#This Row],[Bet]]="Spread", Table1[[#This Row],[Spread]],"")</f>
        <v/>
      </c>
      <c r="M243" s="9"/>
      <c r="N243" s="12"/>
      <c r="O243" s="12"/>
      <c r="P243" s="12"/>
      <c r="Q243" s="12"/>
      <c r="R243" s="12"/>
      <c r="S243" s="12"/>
      <c r="T243" s="13">
        <f t="shared" si="33"/>
        <v>0</v>
      </c>
      <c r="U243" s="13">
        <f t="shared" si="34"/>
        <v>0</v>
      </c>
      <c r="V243" s="13">
        <f t="shared" si="35"/>
        <v>0</v>
      </c>
      <c r="W243" s="13">
        <f t="shared" si="36"/>
        <v>0</v>
      </c>
      <c r="X243" s="13">
        <f t="shared" si="37"/>
        <v>0</v>
      </c>
      <c r="Y243" s="13">
        <f t="shared" si="38"/>
        <v>0</v>
      </c>
      <c r="Z243" s="7"/>
      <c r="AA243" s="9" t="str">
        <f t="shared" si="39"/>
        <v/>
      </c>
      <c r="AB243" s="7"/>
      <c r="AC243" s="9" t="str">
        <f t="shared" si="40"/>
        <v/>
      </c>
      <c r="AD243" s="7"/>
      <c r="AE243" s="9" t="str">
        <f t="shared" si="41"/>
        <v/>
      </c>
      <c r="AF24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44" spans="1:32" x14ac:dyDescent="0.45">
      <c r="A244" s="22" t="str">
        <f>IF('Prediction Log'!A244=0, "",'Prediction Log'!A244)</f>
        <v/>
      </c>
      <c r="B244" s="10" t="str">
        <f>IF('Prediction Log'!B244=0, "",'Prediction Log'!B244)</f>
        <v/>
      </c>
      <c r="C244" s="10" t="str">
        <f>IF('Prediction Log'!C244=0, "",'Prediction Log'!C244)</f>
        <v/>
      </c>
      <c r="D244" s="10" t="str">
        <f>IF('Prediction Log'!D244=0, "",'Prediction Log'!D244)</f>
        <v/>
      </c>
      <c r="E244" s="10" t="str">
        <f>IF('Prediction Log'!E244=0, "",'Prediction Log'!E244)</f>
        <v/>
      </c>
      <c r="F244" s="10" t="str">
        <f>IF('Prediction Log'!I244=0, "",'Prediction Log'!I244)</f>
        <v/>
      </c>
      <c r="G244" s="26" t="str">
        <f>IF(ISBLANK(Games!B244), "",'Prediction Log'!$J244)</f>
        <v/>
      </c>
      <c r="H244" s="27" t="str">
        <f>'Prediction Log'!$K244</f>
        <v/>
      </c>
      <c r="I244" s="10" t="str">
        <f>IF(AND(Games!J244="",Games!K244=""),"",IF(ISTEXT(Games!K244), "Side",Games!J244))</f>
        <v/>
      </c>
      <c r="J244" s="10" t="str">
        <f>IF(Table1[[#This Row],[Bet]]="Spread", Games!L244, "")</f>
        <v/>
      </c>
      <c r="K244" s="9" t="str">
        <f>IF(ISTEXT(Games!K244), Games!K244, "")</f>
        <v/>
      </c>
      <c r="L244" s="9" t="str">
        <f>IF(Table1[[#This Row],[Bet]]="Spread", Table1[[#This Row],[Spread]],"")</f>
        <v/>
      </c>
      <c r="M244" s="9"/>
      <c r="N244" s="12"/>
      <c r="O244" s="12"/>
      <c r="P244" s="12"/>
      <c r="Q244" s="12"/>
      <c r="R244" s="12"/>
      <c r="S244" s="12"/>
      <c r="T244" s="13">
        <f t="shared" si="33"/>
        <v>0</v>
      </c>
      <c r="U244" s="13">
        <f t="shared" si="34"/>
        <v>0</v>
      </c>
      <c r="V244" s="13">
        <f t="shared" si="35"/>
        <v>0</v>
      </c>
      <c r="W244" s="13">
        <f t="shared" si="36"/>
        <v>0</v>
      </c>
      <c r="X244" s="13">
        <f t="shared" si="37"/>
        <v>0</v>
      </c>
      <c r="Y244" s="13">
        <f t="shared" si="38"/>
        <v>0</v>
      </c>
      <c r="Z244" s="7"/>
      <c r="AA244" s="9" t="str">
        <f t="shared" si="39"/>
        <v/>
      </c>
      <c r="AB244" s="7"/>
      <c r="AC244" s="9" t="str">
        <f t="shared" si="40"/>
        <v/>
      </c>
      <c r="AD244" s="7"/>
      <c r="AE244" s="9" t="str">
        <f t="shared" si="41"/>
        <v/>
      </c>
      <c r="AF24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45" spans="1:32" x14ac:dyDescent="0.45">
      <c r="A245" s="22" t="str">
        <f>IF('Prediction Log'!A245=0, "",'Prediction Log'!A245)</f>
        <v/>
      </c>
      <c r="B245" s="10" t="str">
        <f>IF('Prediction Log'!B245=0, "",'Prediction Log'!B245)</f>
        <v/>
      </c>
      <c r="C245" s="10" t="str">
        <f>IF('Prediction Log'!C245=0, "",'Prediction Log'!C245)</f>
        <v/>
      </c>
      <c r="D245" s="10" t="str">
        <f>IF('Prediction Log'!D245=0, "",'Prediction Log'!D245)</f>
        <v/>
      </c>
      <c r="E245" s="10" t="str">
        <f>IF('Prediction Log'!E245=0, "",'Prediction Log'!E245)</f>
        <v/>
      </c>
      <c r="F245" s="10" t="str">
        <f>IF('Prediction Log'!I245=0, "",'Prediction Log'!I245)</f>
        <v/>
      </c>
      <c r="G245" s="26" t="str">
        <f>IF(ISBLANK(Games!B245), "",'Prediction Log'!$J245)</f>
        <v/>
      </c>
      <c r="H245" s="27" t="str">
        <f>'Prediction Log'!$K245</f>
        <v/>
      </c>
      <c r="I245" s="10" t="str">
        <f>IF(AND(Games!J245="",Games!K245=""),"",IF(ISTEXT(Games!K245), "Side",Games!J245))</f>
        <v/>
      </c>
      <c r="J245" s="10" t="str">
        <f>IF(Table1[[#This Row],[Bet]]="Spread", Games!L245, "")</f>
        <v/>
      </c>
      <c r="K245" s="9" t="str">
        <f>IF(ISTEXT(Games!K245), Games!K245, "")</f>
        <v/>
      </c>
      <c r="L245" s="9" t="str">
        <f>IF(Table1[[#This Row],[Bet]]="Spread", Table1[[#This Row],[Spread]],"")</f>
        <v/>
      </c>
      <c r="M245" s="9"/>
      <c r="N245" s="12"/>
      <c r="O245" s="12"/>
      <c r="P245" s="12"/>
      <c r="Q245" s="12"/>
      <c r="R245" s="12"/>
      <c r="S245" s="12"/>
      <c r="T245" s="13">
        <f t="shared" si="33"/>
        <v>0</v>
      </c>
      <c r="U245" s="13">
        <f t="shared" si="34"/>
        <v>0</v>
      </c>
      <c r="V245" s="13">
        <f t="shared" si="35"/>
        <v>0</v>
      </c>
      <c r="W245" s="13">
        <f t="shared" si="36"/>
        <v>0</v>
      </c>
      <c r="X245" s="13">
        <f t="shared" si="37"/>
        <v>0</v>
      </c>
      <c r="Y245" s="13">
        <f t="shared" si="38"/>
        <v>0</v>
      </c>
      <c r="Z245" s="7"/>
      <c r="AA245" s="9" t="str">
        <f t="shared" si="39"/>
        <v/>
      </c>
      <c r="AB245" s="7"/>
      <c r="AC245" s="9" t="str">
        <f t="shared" si="40"/>
        <v/>
      </c>
      <c r="AD245" s="7"/>
      <c r="AE245" s="9" t="str">
        <f t="shared" si="41"/>
        <v/>
      </c>
      <c r="AF24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46" spans="1:32" x14ac:dyDescent="0.45">
      <c r="A246" s="22" t="str">
        <f>IF('Prediction Log'!A246=0, "",'Prediction Log'!A246)</f>
        <v/>
      </c>
      <c r="B246" s="10" t="str">
        <f>IF('Prediction Log'!B246=0, "",'Prediction Log'!B246)</f>
        <v/>
      </c>
      <c r="C246" s="10" t="str">
        <f>IF('Prediction Log'!C246=0, "",'Prediction Log'!C246)</f>
        <v/>
      </c>
      <c r="D246" s="10" t="str">
        <f>IF('Prediction Log'!D246=0, "",'Prediction Log'!D246)</f>
        <v/>
      </c>
      <c r="E246" s="10" t="str">
        <f>IF('Prediction Log'!E246=0, "",'Prediction Log'!E246)</f>
        <v/>
      </c>
      <c r="F246" s="10" t="str">
        <f>IF('Prediction Log'!I246=0, "",'Prediction Log'!I246)</f>
        <v/>
      </c>
      <c r="G246" s="26" t="str">
        <f>IF(ISBLANK(Games!B246), "",'Prediction Log'!$J246)</f>
        <v/>
      </c>
      <c r="H246" s="27" t="str">
        <f>'Prediction Log'!$K246</f>
        <v/>
      </c>
      <c r="I246" s="10" t="str">
        <f>IF(AND(Games!J246="",Games!K246=""),"",IF(ISTEXT(Games!K246), "Side",Games!J246))</f>
        <v/>
      </c>
      <c r="J246" s="10" t="str">
        <f>IF(Table1[[#This Row],[Bet]]="Spread", Games!L246, "")</f>
        <v/>
      </c>
      <c r="K246" s="9" t="str">
        <f>IF(ISTEXT(Games!K246), Games!K246, "")</f>
        <v/>
      </c>
      <c r="L246" s="9" t="str">
        <f>IF(Table1[[#This Row],[Bet]]="Spread", Table1[[#This Row],[Spread]],"")</f>
        <v/>
      </c>
      <c r="M246" s="9"/>
      <c r="N246" s="12"/>
      <c r="O246" s="12"/>
      <c r="P246" s="12"/>
      <c r="Q246" s="12"/>
      <c r="R246" s="12"/>
      <c r="S246" s="12"/>
      <c r="T246" s="13">
        <f t="shared" si="33"/>
        <v>0</v>
      </c>
      <c r="U246" s="13">
        <f t="shared" si="34"/>
        <v>0</v>
      </c>
      <c r="V246" s="13">
        <f t="shared" si="35"/>
        <v>0</v>
      </c>
      <c r="W246" s="13">
        <f t="shared" si="36"/>
        <v>0</v>
      </c>
      <c r="X246" s="13">
        <f t="shared" si="37"/>
        <v>0</v>
      </c>
      <c r="Y246" s="13">
        <f t="shared" si="38"/>
        <v>0</v>
      </c>
      <c r="Z246" s="7"/>
      <c r="AA246" s="9" t="str">
        <f t="shared" si="39"/>
        <v/>
      </c>
      <c r="AB246" s="7"/>
      <c r="AC246" s="9" t="str">
        <f t="shared" si="40"/>
        <v/>
      </c>
      <c r="AD246" s="7"/>
      <c r="AE246" s="9" t="str">
        <f t="shared" si="41"/>
        <v/>
      </c>
      <c r="AF24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47" spans="1:32" x14ac:dyDescent="0.45">
      <c r="A247" s="22" t="str">
        <f>IF('Prediction Log'!A247=0, "",'Prediction Log'!A247)</f>
        <v/>
      </c>
      <c r="B247" s="10" t="str">
        <f>IF('Prediction Log'!B247=0, "",'Prediction Log'!B247)</f>
        <v/>
      </c>
      <c r="C247" s="10" t="str">
        <f>IF('Prediction Log'!C247=0, "",'Prediction Log'!C247)</f>
        <v/>
      </c>
      <c r="D247" s="10" t="str">
        <f>IF('Prediction Log'!D247=0, "",'Prediction Log'!D247)</f>
        <v/>
      </c>
      <c r="E247" s="10" t="str">
        <f>IF('Prediction Log'!E247=0, "",'Prediction Log'!E247)</f>
        <v/>
      </c>
      <c r="F247" s="10" t="str">
        <f>IF('Prediction Log'!I247=0, "",'Prediction Log'!I247)</f>
        <v/>
      </c>
      <c r="G247" s="26" t="str">
        <f>IF(ISBLANK(Games!B247), "",'Prediction Log'!$J247)</f>
        <v/>
      </c>
      <c r="H247" s="27" t="str">
        <f>'Prediction Log'!$K247</f>
        <v/>
      </c>
      <c r="I247" s="10" t="str">
        <f>IF(AND(Games!J247="",Games!K247=""),"",IF(ISTEXT(Games!K247), "Side",Games!J247))</f>
        <v/>
      </c>
      <c r="J247" s="10" t="str">
        <f>IF(Table1[[#This Row],[Bet]]="Spread", Games!L247, "")</f>
        <v/>
      </c>
      <c r="K247" s="9" t="str">
        <f>IF(ISTEXT(Games!K247), Games!K247, "")</f>
        <v/>
      </c>
      <c r="L247" s="9" t="str">
        <f>IF(Table1[[#This Row],[Bet]]="Spread", Table1[[#This Row],[Spread]],"")</f>
        <v/>
      </c>
      <c r="M247" s="9"/>
      <c r="N247" s="12"/>
      <c r="O247" s="12"/>
      <c r="P247" s="12"/>
      <c r="Q247" s="12"/>
      <c r="R247" s="12"/>
      <c r="S247" s="12"/>
      <c r="T247" s="13">
        <f t="shared" si="33"/>
        <v>0</v>
      </c>
      <c r="U247" s="13">
        <f t="shared" si="34"/>
        <v>0</v>
      </c>
      <c r="V247" s="13">
        <f t="shared" si="35"/>
        <v>0</v>
      </c>
      <c r="W247" s="13">
        <f t="shared" si="36"/>
        <v>0</v>
      </c>
      <c r="X247" s="13">
        <f t="shared" si="37"/>
        <v>0</v>
      </c>
      <c r="Y247" s="13">
        <f t="shared" si="38"/>
        <v>0</v>
      </c>
      <c r="Z247" s="7"/>
      <c r="AA247" s="9" t="str">
        <f t="shared" si="39"/>
        <v/>
      </c>
      <c r="AB247" s="7"/>
      <c r="AC247" s="9" t="str">
        <f t="shared" si="40"/>
        <v/>
      </c>
      <c r="AD247" s="7"/>
      <c r="AE247" s="9" t="str">
        <f t="shared" si="41"/>
        <v/>
      </c>
      <c r="AF24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48" spans="1:32" x14ac:dyDescent="0.45">
      <c r="A248" s="22" t="str">
        <f>IF('Prediction Log'!A248=0, "",'Prediction Log'!A248)</f>
        <v/>
      </c>
      <c r="B248" s="10" t="str">
        <f>IF('Prediction Log'!B248=0, "",'Prediction Log'!B248)</f>
        <v/>
      </c>
      <c r="C248" s="10" t="str">
        <f>IF('Prediction Log'!C248=0, "",'Prediction Log'!C248)</f>
        <v/>
      </c>
      <c r="D248" s="10" t="str">
        <f>IF('Prediction Log'!D248=0, "",'Prediction Log'!D248)</f>
        <v/>
      </c>
      <c r="E248" s="10" t="str">
        <f>IF('Prediction Log'!E248=0, "",'Prediction Log'!E248)</f>
        <v/>
      </c>
      <c r="F248" s="10" t="str">
        <f>IF('Prediction Log'!I248=0, "",'Prediction Log'!I248)</f>
        <v/>
      </c>
      <c r="G248" s="26" t="str">
        <f>IF(ISBLANK(Games!B248), "",'Prediction Log'!$J248)</f>
        <v/>
      </c>
      <c r="H248" s="27" t="str">
        <f>'Prediction Log'!$K248</f>
        <v/>
      </c>
      <c r="I248" s="10" t="str">
        <f>IF(AND(Games!J248="",Games!K248=""),"",IF(ISTEXT(Games!K248), "Side",Games!J248))</f>
        <v/>
      </c>
      <c r="J248" s="10" t="str">
        <f>IF(Table1[[#This Row],[Bet]]="Spread", Games!L248, "")</f>
        <v/>
      </c>
      <c r="K248" s="9" t="str">
        <f>IF(ISTEXT(Games!K248), Games!K248, "")</f>
        <v/>
      </c>
      <c r="L248" s="9" t="str">
        <f>IF(Table1[[#This Row],[Bet]]="Spread", Table1[[#This Row],[Spread]],"")</f>
        <v/>
      </c>
      <c r="M248" s="9"/>
      <c r="N248" s="12"/>
      <c r="O248" s="12"/>
      <c r="P248" s="12"/>
      <c r="Q248" s="12"/>
      <c r="R248" s="12"/>
      <c r="S248" s="12"/>
      <c r="T248" s="13">
        <f t="shared" si="33"/>
        <v>0</v>
      </c>
      <c r="U248" s="13">
        <f t="shared" si="34"/>
        <v>0</v>
      </c>
      <c r="V248" s="13">
        <f t="shared" si="35"/>
        <v>0</v>
      </c>
      <c r="W248" s="13">
        <f t="shared" si="36"/>
        <v>0</v>
      </c>
      <c r="X248" s="13">
        <f t="shared" si="37"/>
        <v>0</v>
      </c>
      <c r="Y248" s="13">
        <f t="shared" si="38"/>
        <v>0</v>
      </c>
      <c r="Z248" s="7"/>
      <c r="AA248" s="9" t="str">
        <f t="shared" si="39"/>
        <v/>
      </c>
      <c r="AB248" s="7"/>
      <c r="AC248" s="9" t="str">
        <f t="shared" si="40"/>
        <v/>
      </c>
      <c r="AD248" s="7"/>
      <c r="AE248" s="9" t="str">
        <f t="shared" si="41"/>
        <v/>
      </c>
      <c r="AF24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49" spans="1:32" x14ac:dyDescent="0.45">
      <c r="A249" s="22" t="str">
        <f>IF('Prediction Log'!A249=0, "",'Prediction Log'!A249)</f>
        <v/>
      </c>
      <c r="B249" s="10" t="str">
        <f>IF('Prediction Log'!B249=0, "",'Prediction Log'!B249)</f>
        <v/>
      </c>
      <c r="C249" s="10" t="str">
        <f>IF('Prediction Log'!C249=0, "",'Prediction Log'!C249)</f>
        <v/>
      </c>
      <c r="D249" s="10" t="str">
        <f>IF('Prediction Log'!D249=0, "",'Prediction Log'!D249)</f>
        <v/>
      </c>
      <c r="E249" s="10" t="str">
        <f>IF('Prediction Log'!E249=0, "",'Prediction Log'!E249)</f>
        <v/>
      </c>
      <c r="F249" s="10" t="str">
        <f>IF('Prediction Log'!I249=0, "",'Prediction Log'!I249)</f>
        <v/>
      </c>
      <c r="G249" s="26" t="str">
        <f>IF(ISBLANK(Games!B249), "",'Prediction Log'!$J249)</f>
        <v/>
      </c>
      <c r="H249" s="27" t="str">
        <f>'Prediction Log'!$K249</f>
        <v/>
      </c>
      <c r="I249" s="10" t="str">
        <f>IF(AND(Games!J249="",Games!K249=""),"",IF(ISTEXT(Games!K249), "Side",Games!J249))</f>
        <v/>
      </c>
      <c r="J249" s="10" t="str">
        <f>IF(Table1[[#This Row],[Bet]]="Spread", Games!L249, "")</f>
        <v/>
      </c>
      <c r="K249" s="9" t="str">
        <f>IF(ISTEXT(Games!K249), Games!K249, "")</f>
        <v/>
      </c>
      <c r="L249" s="9" t="str">
        <f>IF(Table1[[#This Row],[Bet]]="Spread", Table1[[#This Row],[Spread]],"")</f>
        <v/>
      </c>
      <c r="M249" s="9"/>
      <c r="N249" s="12"/>
      <c r="O249" s="12"/>
      <c r="P249" s="12"/>
      <c r="Q249" s="12"/>
      <c r="R249" s="12"/>
      <c r="S249" s="12"/>
      <c r="T249" s="13">
        <f t="shared" si="33"/>
        <v>0</v>
      </c>
      <c r="U249" s="13">
        <f t="shared" si="34"/>
        <v>0</v>
      </c>
      <c r="V249" s="13">
        <f t="shared" si="35"/>
        <v>0</v>
      </c>
      <c r="W249" s="13">
        <f t="shared" si="36"/>
        <v>0</v>
      </c>
      <c r="X249" s="13">
        <f t="shared" si="37"/>
        <v>0</v>
      </c>
      <c r="Y249" s="13">
        <f t="shared" si="38"/>
        <v>0</v>
      </c>
      <c r="Z249" s="7"/>
      <c r="AA249" s="9" t="str">
        <f t="shared" si="39"/>
        <v/>
      </c>
      <c r="AB249" s="7"/>
      <c r="AC249" s="9" t="str">
        <f t="shared" si="40"/>
        <v/>
      </c>
      <c r="AD249" s="7"/>
      <c r="AE249" s="9" t="str">
        <f t="shared" si="41"/>
        <v/>
      </c>
      <c r="AF24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50" spans="1:32" x14ac:dyDescent="0.45">
      <c r="A250" s="22" t="str">
        <f>IF('Prediction Log'!A250=0, "",'Prediction Log'!A250)</f>
        <v/>
      </c>
      <c r="B250" s="10" t="str">
        <f>IF('Prediction Log'!B250=0, "",'Prediction Log'!B250)</f>
        <v/>
      </c>
      <c r="C250" s="10" t="str">
        <f>IF('Prediction Log'!C250=0, "",'Prediction Log'!C250)</f>
        <v/>
      </c>
      <c r="D250" s="10" t="str">
        <f>IF('Prediction Log'!D250=0, "",'Prediction Log'!D250)</f>
        <v/>
      </c>
      <c r="E250" s="10" t="str">
        <f>IF('Prediction Log'!E250=0, "",'Prediction Log'!E250)</f>
        <v/>
      </c>
      <c r="F250" s="10" t="str">
        <f>IF('Prediction Log'!I250=0, "",'Prediction Log'!I250)</f>
        <v/>
      </c>
      <c r="G250" s="26" t="str">
        <f>IF(ISBLANK(Games!B250), "",'Prediction Log'!$J250)</f>
        <v/>
      </c>
      <c r="H250" s="27" t="str">
        <f>'Prediction Log'!$K250</f>
        <v/>
      </c>
      <c r="I250" s="10" t="str">
        <f>IF(AND(Games!J250="",Games!K250=""),"",IF(ISTEXT(Games!K250), "Side",Games!J250))</f>
        <v/>
      </c>
      <c r="J250" s="10" t="str">
        <f>IF(Table1[[#This Row],[Bet]]="Spread", Games!L250, "")</f>
        <v/>
      </c>
      <c r="K250" s="9" t="str">
        <f>IF(ISTEXT(Games!K250), Games!K250, "")</f>
        <v/>
      </c>
      <c r="L250" s="9" t="str">
        <f>IF(Table1[[#This Row],[Bet]]="Spread", Table1[[#This Row],[Spread]],"")</f>
        <v/>
      </c>
      <c r="M250" s="9"/>
      <c r="N250" s="12"/>
      <c r="O250" s="12"/>
      <c r="P250" s="12"/>
      <c r="Q250" s="12"/>
      <c r="R250" s="12"/>
      <c r="S250" s="12"/>
      <c r="T250" s="13">
        <f t="shared" si="33"/>
        <v>0</v>
      </c>
      <c r="U250" s="13">
        <f t="shared" si="34"/>
        <v>0</v>
      </c>
      <c r="V250" s="13">
        <f t="shared" si="35"/>
        <v>0</v>
      </c>
      <c r="W250" s="13">
        <f t="shared" si="36"/>
        <v>0</v>
      </c>
      <c r="X250" s="13">
        <f t="shared" si="37"/>
        <v>0</v>
      </c>
      <c r="Y250" s="13">
        <f t="shared" si="38"/>
        <v>0</v>
      </c>
      <c r="Z250" s="7"/>
      <c r="AA250" s="9" t="str">
        <f t="shared" si="39"/>
        <v/>
      </c>
      <c r="AB250" s="7"/>
      <c r="AC250" s="9" t="str">
        <f t="shared" si="40"/>
        <v/>
      </c>
      <c r="AD250" s="7"/>
      <c r="AE250" s="9" t="str">
        <f t="shared" si="41"/>
        <v/>
      </c>
      <c r="AF25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51" spans="1:32" x14ac:dyDescent="0.45">
      <c r="A251" s="22" t="str">
        <f>IF('Prediction Log'!A251=0, "",'Prediction Log'!A251)</f>
        <v/>
      </c>
      <c r="B251" s="10" t="str">
        <f>IF('Prediction Log'!B251=0, "",'Prediction Log'!B251)</f>
        <v/>
      </c>
      <c r="C251" s="10" t="str">
        <f>IF('Prediction Log'!C251=0, "",'Prediction Log'!C251)</f>
        <v/>
      </c>
      <c r="D251" s="10" t="str">
        <f>IF('Prediction Log'!D251=0, "",'Prediction Log'!D251)</f>
        <v/>
      </c>
      <c r="E251" s="10" t="str">
        <f>IF('Prediction Log'!E251=0, "",'Prediction Log'!E251)</f>
        <v/>
      </c>
      <c r="F251" s="10" t="str">
        <f>IF('Prediction Log'!I251=0, "",'Prediction Log'!I251)</f>
        <v/>
      </c>
      <c r="G251" s="26" t="str">
        <f>IF(ISBLANK(Games!B251), "",'Prediction Log'!$J251)</f>
        <v/>
      </c>
      <c r="H251" s="27" t="str">
        <f>'Prediction Log'!$K251</f>
        <v/>
      </c>
      <c r="I251" s="10" t="str">
        <f>IF(AND(Games!J251="",Games!K251=""),"",IF(ISTEXT(Games!K251), "Side",Games!J251))</f>
        <v/>
      </c>
      <c r="J251" s="10" t="str">
        <f>IF(Table1[[#This Row],[Bet]]="Spread", Games!L251, "")</f>
        <v/>
      </c>
      <c r="K251" s="9" t="str">
        <f>IF(ISTEXT(Games!K251), Games!K251, "")</f>
        <v/>
      </c>
      <c r="L251" s="9" t="str">
        <f>IF(Table1[[#This Row],[Bet]]="Spread", Table1[[#This Row],[Spread]],"")</f>
        <v/>
      </c>
      <c r="M251" s="9"/>
      <c r="N251" s="12"/>
      <c r="O251" s="12"/>
      <c r="P251" s="12"/>
      <c r="Q251" s="12"/>
      <c r="R251" s="12"/>
      <c r="S251" s="12"/>
      <c r="T251" s="13">
        <f t="shared" si="33"/>
        <v>0</v>
      </c>
      <c r="U251" s="13">
        <f t="shared" si="34"/>
        <v>0</v>
      </c>
      <c r="V251" s="13">
        <f t="shared" si="35"/>
        <v>0</v>
      </c>
      <c r="W251" s="13">
        <f t="shared" si="36"/>
        <v>0</v>
      </c>
      <c r="X251" s="13">
        <f t="shared" si="37"/>
        <v>0</v>
      </c>
      <c r="Y251" s="13">
        <f t="shared" si="38"/>
        <v>0</v>
      </c>
      <c r="Z251" s="7"/>
      <c r="AA251" s="9" t="str">
        <f t="shared" si="39"/>
        <v/>
      </c>
      <c r="AB251" s="7"/>
      <c r="AC251" s="9" t="str">
        <f t="shared" si="40"/>
        <v/>
      </c>
      <c r="AD251" s="7"/>
      <c r="AE251" s="9" t="str">
        <f t="shared" si="41"/>
        <v/>
      </c>
      <c r="AF25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52" spans="1:32" x14ac:dyDescent="0.45">
      <c r="A252" s="22" t="str">
        <f>IF('Prediction Log'!A252=0, "",'Prediction Log'!A252)</f>
        <v/>
      </c>
      <c r="B252" s="10" t="str">
        <f>IF('Prediction Log'!B252=0, "",'Prediction Log'!B252)</f>
        <v/>
      </c>
      <c r="C252" s="10" t="str">
        <f>IF('Prediction Log'!C252=0, "",'Prediction Log'!C252)</f>
        <v/>
      </c>
      <c r="D252" s="10" t="str">
        <f>IF('Prediction Log'!D252=0, "",'Prediction Log'!D252)</f>
        <v/>
      </c>
      <c r="E252" s="10" t="str">
        <f>IF('Prediction Log'!E252=0, "",'Prediction Log'!E252)</f>
        <v/>
      </c>
      <c r="F252" s="10" t="str">
        <f>IF('Prediction Log'!I252=0, "",'Prediction Log'!I252)</f>
        <v/>
      </c>
      <c r="G252" s="26" t="str">
        <f>IF(ISBLANK(Games!B252), "",'Prediction Log'!$J252)</f>
        <v/>
      </c>
      <c r="H252" s="27" t="str">
        <f>'Prediction Log'!$K252</f>
        <v/>
      </c>
      <c r="I252" s="10" t="str">
        <f>IF(AND(Games!J252="",Games!K252=""),"",IF(ISTEXT(Games!K252), "Side",Games!J252))</f>
        <v/>
      </c>
      <c r="J252" s="10" t="str">
        <f>IF(Table1[[#This Row],[Bet]]="Spread", Games!L252, "")</f>
        <v/>
      </c>
      <c r="K252" s="9" t="str">
        <f>IF(ISTEXT(Games!K252), Games!K252, "")</f>
        <v/>
      </c>
      <c r="L252" s="9" t="str">
        <f>IF(Table1[[#This Row],[Bet]]="Spread", Table1[[#This Row],[Spread]],"")</f>
        <v/>
      </c>
      <c r="M252" s="9"/>
      <c r="N252" s="12"/>
      <c r="O252" s="12"/>
      <c r="P252" s="12"/>
      <c r="Q252" s="12"/>
      <c r="R252" s="12"/>
      <c r="S252" s="12"/>
      <c r="T252" s="13">
        <f t="shared" si="33"/>
        <v>0</v>
      </c>
      <c r="U252" s="13">
        <f t="shared" si="34"/>
        <v>0</v>
      </c>
      <c r="V252" s="13">
        <f t="shared" si="35"/>
        <v>0</v>
      </c>
      <c r="W252" s="13">
        <f t="shared" si="36"/>
        <v>0</v>
      </c>
      <c r="X252" s="13">
        <f t="shared" si="37"/>
        <v>0</v>
      </c>
      <c r="Y252" s="13">
        <f t="shared" si="38"/>
        <v>0</v>
      </c>
      <c r="Z252" s="7"/>
      <c r="AA252" s="9" t="str">
        <f t="shared" si="39"/>
        <v/>
      </c>
      <c r="AB252" s="7"/>
      <c r="AC252" s="9" t="str">
        <f t="shared" si="40"/>
        <v/>
      </c>
      <c r="AD252" s="7"/>
      <c r="AE252" s="9" t="str">
        <f t="shared" si="41"/>
        <v/>
      </c>
      <c r="AF25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53" spans="1:32" x14ac:dyDescent="0.45">
      <c r="A253" s="22" t="str">
        <f>IF('Prediction Log'!A253=0, "",'Prediction Log'!A253)</f>
        <v/>
      </c>
      <c r="B253" s="10" t="str">
        <f>IF('Prediction Log'!B253=0, "",'Prediction Log'!B253)</f>
        <v/>
      </c>
      <c r="C253" s="10" t="str">
        <f>IF('Prediction Log'!C253=0, "",'Prediction Log'!C253)</f>
        <v/>
      </c>
      <c r="D253" s="10" t="str">
        <f>IF('Prediction Log'!D253=0, "",'Prediction Log'!D253)</f>
        <v/>
      </c>
      <c r="E253" s="10" t="str">
        <f>IF('Prediction Log'!E253=0, "",'Prediction Log'!E253)</f>
        <v/>
      </c>
      <c r="F253" s="10" t="str">
        <f>IF('Prediction Log'!I253=0, "",'Prediction Log'!I253)</f>
        <v/>
      </c>
      <c r="G253" s="26" t="str">
        <f>IF(ISBLANK(Games!B253), "",'Prediction Log'!$J253)</f>
        <v/>
      </c>
      <c r="H253" s="27" t="str">
        <f>'Prediction Log'!$K253</f>
        <v/>
      </c>
      <c r="I253" s="10" t="str">
        <f>IF(AND(Games!J253="",Games!K253=""),"",IF(ISTEXT(Games!K253), "Side",Games!J253))</f>
        <v/>
      </c>
      <c r="J253" s="10" t="str">
        <f>IF(Table1[[#This Row],[Bet]]="Spread", Games!L253, "")</f>
        <v/>
      </c>
      <c r="K253" s="9" t="str">
        <f>IF(ISTEXT(Games!K253), Games!K253, "")</f>
        <v/>
      </c>
      <c r="L253" s="9" t="str">
        <f>IF(Table1[[#This Row],[Bet]]="Spread", Table1[[#This Row],[Spread]],"")</f>
        <v/>
      </c>
      <c r="M253" s="9"/>
      <c r="N253" s="12"/>
      <c r="O253" s="12"/>
      <c r="P253" s="12"/>
      <c r="Q253" s="12"/>
      <c r="R253" s="12"/>
      <c r="S253" s="12"/>
      <c r="T253" s="13">
        <f t="shared" si="33"/>
        <v>0</v>
      </c>
      <c r="U253" s="13">
        <f t="shared" si="34"/>
        <v>0</v>
      </c>
      <c r="V253" s="13">
        <f t="shared" si="35"/>
        <v>0</v>
      </c>
      <c r="W253" s="13">
        <f t="shared" si="36"/>
        <v>0</v>
      </c>
      <c r="X253" s="13">
        <f t="shared" si="37"/>
        <v>0</v>
      </c>
      <c r="Y253" s="13">
        <f t="shared" si="38"/>
        <v>0</v>
      </c>
      <c r="Z253" s="7"/>
      <c r="AA253" s="9" t="str">
        <f t="shared" si="39"/>
        <v/>
      </c>
      <c r="AB253" s="7"/>
      <c r="AC253" s="9" t="str">
        <f t="shared" si="40"/>
        <v/>
      </c>
      <c r="AD253" s="7"/>
      <c r="AE253" s="9" t="str">
        <f t="shared" si="41"/>
        <v/>
      </c>
      <c r="AF25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54" spans="1:32" x14ac:dyDescent="0.45">
      <c r="A254" s="22" t="str">
        <f>IF('Prediction Log'!A254=0, "",'Prediction Log'!A254)</f>
        <v/>
      </c>
      <c r="B254" s="10" t="str">
        <f>IF('Prediction Log'!B254=0, "",'Prediction Log'!B254)</f>
        <v/>
      </c>
      <c r="C254" s="10" t="str">
        <f>IF('Prediction Log'!C254=0, "",'Prediction Log'!C254)</f>
        <v/>
      </c>
      <c r="D254" s="10" t="str">
        <f>IF('Prediction Log'!D254=0, "",'Prediction Log'!D254)</f>
        <v/>
      </c>
      <c r="E254" s="10" t="str">
        <f>IF('Prediction Log'!E254=0, "",'Prediction Log'!E254)</f>
        <v/>
      </c>
      <c r="F254" s="10" t="str">
        <f>IF('Prediction Log'!I254=0, "",'Prediction Log'!I254)</f>
        <v/>
      </c>
      <c r="G254" s="26" t="str">
        <f>IF(ISBLANK(Games!B254), "",'Prediction Log'!$J254)</f>
        <v/>
      </c>
      <c r="H254" s="27" t="str">
        <f>'Prediction Log'!$K254</f>
        <v/>
      </c>
      <c r="I254" s="10" t="str">
        <f>IF(AND(Games!J254="",Games!K254=""),"",IF(ISTEXT(Games!K254), "Side",Games!J254))</f>
        <v/>
      </c>
      <c r="J254" s="10" t="str">
        <f>IF(Table1[[#This Row],[Bet]]="Spread", Games!L254, "")</f>
        <v/>
      </c>
      <c r="K254" s="9" t="str">
        <f>IF(ISTEXT(Games!K254), Games!K254, "")</f>
        <v/>
      </c>
      <c r="L254" s="9" t="str">
        <f>IF(Table1[[#This Row],[Bet]]="Spread", Table1[[#This Row],[Spread]],"")</f>
        <v/>
      </c>
      <c r="M254" s="9"/>
      <c r="N254" s="12"/>
      <c r="O254" s="12"/>
      <c r="P254" s="12"/>
      <c r="Q254" s="12"/>
      <c r="R254" s="12"/>
      <c r="S254" s="12"/>
      <c r="T254" s="13">
        <f t="shared" si="33"/>
        <v>0</v>
      </c>
      <c r="U254" s="13">
        <f t="shared" si="34"/>
        <v>0</v>
      </c>
      <c r="V254" s="13">
        <f t="shared" si="35"/>
        <v>0</v>
      </c>
      <c r="W254" s="13">
        <f t="shared" si="36"/>
        <v>0</v>
      </c>
      <c r="X254" s="13">
        <f t="shared" si="37"/>
        <v>0</v>
      </c>
      <c r="Y254" s="13">
        <f t="shared" si="38"/>
        <v>0</v>
      </c>
      <c r="Z254" s="7"/>
      <c r="AA254" s="9" t="str">
        <f t="shared" si="39"/>
        <v/>
      </c>
      <c r="AB254" s="7"/>
      <c r="AC254" s="9" t="str">
        <f t="shared" si="40"/>
        <v/>
      </c>
      <c r="AD254" s="7"/>
      <c r="AE254" s="9" t="str">
        <f t="shared" si="41"/>
        <v/>
      </c>
      <c r="AF25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55" spans="1:32" x14ac:dyDescent="0.45">
      <c r="A255" s="22" t="str">
        <f>IF('Prediction Log'!A255=0, "",'Prediction Log'!A255)</f>
        <v/>
      </c>
      <c r="B255" s="10" t="str">
        <f>IF('Prediction Log'!B255=0, "",'Prediction Log'!B255)</f>
        <v/>
      </c>
      <c r="C255" s="10" t="str">
        <f>IF('Prediction Log'!C255=0, "",'Prediction Log'!C255)</f>
        <v/>
      </c>
      <c r="D255" s="10" t="str">
        <f>IF('Prediction Log'!D255=0, "",'Prediction Log'!D255)</f>
        <v/>
      </c>
      <c r="E255" s="10" t="str">
        <f>IF('Prediction Log'!E255=0, "",'Prediction Log'!E255)</f>
        <v/>
      </c>
      <c r="F255" s="10" t="str">
        <f>IF('Prediction Log'!I255=0, "",'Prediction Log'!I255)</f>
        <v/>
      </c>
      <c r="G255" s="26" t="str">
        <f>IF(ISBLANK(Games!B255), "",'Prediction Log'!$J255)</f>
        <v/>
      </c>
      <c r="H255" s="27" t="str">
        <f>'Prediction Log'!$K255</f>
        <v/>
      </c>
      <c r="I255" s="10" t="str">
        <f>IF(AND(Games!J255="",Games!K255=""),"",IF(ISTEXT(Games!K255), "Side",Games!J255))</f>
        <v/>
      </c>
      <c r="J255" s="10" t="str">
        <f>IF(Table1[[#This Row],[Bet]]="Spread", Games!L255, "")</f>
        <v/>
      </c>
      <c r="K255" s="9" t="str">
        <f>IF(ISTEXT(Games!K255), Games!K255, "")</f>
        <v/>
      </c>
      <c r="L255" s="9" t="str">
        <f>IF(Table1[[#This Row],[Bet]]="Spread", Table1[[#This Row],[Spread]],"")</f>
        <v/>
      </c>
      <c r="M255" s="9"/>
      <c r="N255" s="12"/>
      <c r="O255" s="12"/>
      <c r="P255" s="12"/>
      <c r="Q255" s="12"/>
      <c r="R255" s="12"/>
      <c r="S255" s="12"/>
      <c r="T255" s="13">
        <f t="shared" si="33"/>
        <v>0</v>
      </c>
      <c r="U255" s="13">
        <f t="shared" si="34"/>
        <v>0</v>
      </c>
      <c r="V255" s="13">
        <f t="shared" si="35"/>
        <v>0</v>
      </c>
      <c r="W255" s="13">
        <f t="shared" si="36"/>
        <v>0</v>
      </c>
      <c r="X255" s="13">
        <f t="shared" si="37"/>
        <v>0</v>
      </c>
      <c r="Y255" s="13">
        <f t="shared" si="38"/>
        <v>0</v>
      </c>
      <c r="Z255" s="7"/>
      <c r="AA255" s="9" t="str">
        <f t="shared" si="39"/>
        <v/>
      </c>
      <c r="AB255" s="7"/>
      <c r="AC255" s="9" t="str">
        <f t="shared" si="40"/>
        <v/>
      </c>
      <c r="AD255" s="7"/>
      <c r="AE255" s="9" t="str">
        <f t="shared" si="41"/>
        <v/>
      </c>
      <c r="AF25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56" spans="1:32" x14ac:dyDescent="0.45">
      <c r="A256" s="22" t="str">
        <f>IF('Prediction Log'!A256=0, "",'Prediction Log'!A256)</f>
        <v/>
      </c>
      <c r="B256" s="10" t="str">
        <f>IF('Prediction Log'!B256=0, "",'Prediction Log'!B256)</f>
        <v/>
      </c>
      <c r="C256" s="10" t="str">
        <f>IF('Prediction Log'!C256=0, "",'Prediction Log'!C256)</f>
        <v/>
      </c>
      <c r="D256" s="10" t="str">
        <f>IF('Prediction Log'!D256=0, "",'Prediction Log'!D256)</f>
        <v/>
      </c>
      <c r="E256" s="10" t="str">
        <f>IF('Prediction Log'!E256=0, "",'Prediction Log'!E256)</f>
        <v/>
      </c>
      <c r="F256" s="10" t="str">
        <f>IF('Prediction Log'!I256=0, "",'Prediction Log'!I256)</f>
        <v/>
      </c>
      <c r="G256" s="26" t="str">
        <f>IF(ISBLANK(Games!B256), "",'Prediction Log'!$J256)</f>
        <v/>
      </c>
      <c r="H256" s="27" t="str">
        <f>'Prediction Log'!$K256</f>
        <v/>
      </c>
      <c r="I256" s="10" t="str">
        <f>IF(AND(Games!J256="",Games!K256=""),"",IF(ISTEXT(Games!K256), "Side",Games!J256))</f>
        <v/>
      </c>
      <c r="J256" s="10" t="str">
        <f>IF(Table1[[#This Row],[Bet]]="Spread", Games!L256, "")</f>
        <v/>
      </c>
      <c r="K256" s="9" t="str">
        <f>IF(ISTEXT(Games!K256), Games!K256, "")</f>
        <v/>
      </c>
      <c r="L256" s="9" t="str">
        <f>IF(Table1[[#This Row],[Bet]]="Spread", Table1[[#This Row],[Spread]],"")</f>
        <v/>
      </c>
      <c r="M256" s="9"/>
      <c r="N256" s="12"/>
      <c r="O256" s="12"/>
      <c r="P256" s="12"/>
      <c r="Q256" s="12"/>
      <c r="R256" s="12"/>
      <c r="S256" s="12"/>
      <c r="T256" s="13">
        <f t="shared" si="33"/>
        <v>0</v>
      </c>
      <c r="U256" s="13">
        <f t="shared" si="34"/>
        <v>0</v>
      </c>
      <c r="V256" s="13">
        <f t="shared" si="35"/>
        <v>0</v>
      </c>
      <c r="W256" s="13">
        <f t="shared" si="36"/>
        <v>0</v>
      </c>
      <c r="X256" s="13">
        <f t="shared" si="37"/>
        <v>0</v>
      </c>
      <c r="Y256" s="13">
        <f t="shared" si="38"/>
        <v>0</v>
      </c>
      <c r="Z256" s="7"/>
      <c r="AA256" s="9" t="str">
        <f t="shared" si="39"/>
        <v/>
      </c>
      <c r="AB256" s="7"/>
      <c r="AC256" s="9" t="str">
        <f t="shared" si="40"/>
        <v/>
      </c>
      <c r="AD256" s="7"/>
      <c r="AE256" s="9" t="str">
        <f t="shared" si="41"/>
        <v/>
      </c>
      <c r="AF25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57" spans="1:32" x14ac:dyDescent="0.45">
      <c r="A257" s="22" t="str">
        <f>IF('Prediction Log'!A257=0, "",'Prediction Log'!A257)</f>
        <v/>
      </c>
      <c r="B257" s="10" t="str">
        <f>IF('Prediction Log'!B257=0, "",'Prediction Log'!B257)</f>
        <v/>
      </c>
      <c r="C257" s="10" t="str">
        <f>IF('Prediction Log'!C257=0, "",'Prediction Log'!C257)</f>
        <v/>
      </c>
      <c r="D257" s="10" t="str">
        <f>IF('Prediction Log'!D257=0, "",'Prediction Log'!D257)</f>
        <v/>
      </c>
      <c r="E257" s="10" t="str">
        <f>IF('Prediction Log'!E257=0, "",'Prediction Log'!E257)</f>
        <v/>
      </c>
      <c r="F257" s="10" t="str">
        <f>IF('Prediction Log'!I257=0, "",'Prediction Log'!I257)</f>
        <v/>
      </c>
      <c r="G257" s="26" t="str">
        <f>IF(ISBLANK(Games!B257), "",'Prediction Log'!$J257)</f>
        <v/>
      </c>
      <c r="H257" s="27" t="str">
        <f>'Prediction Log'!$K257</f>
        <v/>
      </c>
      <c r="I257" s="10" t="str">
        <f>IF(AND(Games!J257="",Games!K257=""),"",IF(ISTEXT(Games!K257), "Side",Games!J257))</f>
        <v/>
      </c>
      <c r="J257" s="10" t="str">
        <f>IF(Table1[[#This Row],[Bet]]="Spread", Games!L257, "")</f>
        <v/>
      </c>
      <c r="K257" s="9" t="str">
        <f>IF(ISTEXT(Games!K257), Games!K257, "")</f>
        <v/>
      </c>
      <c r="L257" s="9" t="str">
        <f>IF(Table1[[#This Row],[Bet]]="Spread", Table1[[#This Row],[Spread]],"")</f>
        <v/>
      </c>
      <c r="M257" s="9"/>
      <c r="N257" s="12"/>
      <c r="O257" s="12"/>
      <c r="P257" s="12"/>
      <c r="Q257" s="12"/>
      <c r="R257" s="12"/>
      <c r="S257" s="12"/>
      <c r="T257" s="13">
        <f t="shared" si="33"/>
        <v>0</v>
      </c>
      <c r="U257" s="13">
        <f t="shared" si="34"/>
        <v>0</v>
      </c>
      <c r="V257" s="13">
        <f t="shared" si="35"/>
        <v>0</v>
      </c>
      <c r="W257" s="13">
        <f t="shared" si="36"/>
        <v>0</v>
      </c>
      <c r="X257" s="13">
        <f t="shared" si="37"/>
        <v>0</v>
      </c>
      <c r="Y257" s="13">
        <f t="shared" si="38"/>
        <v>0</v>
      </c>
      <c r="Z257" s="7"/>
      <c r="AA257" s="9" t="str">
        <f t="shared" si="39"/>
        <v/>
      </c>
      <c r="AB257" s="7"/>
      <c r="AC257" s="9" t="str">
        <f t="shared" si="40"/>
        <v/>
      </c>
      <c r="AD257" s="7"/>
      <c r="AE257" s="9" t="str">
        <f t="shared" si="41"/>
        <v/>
      </c>
      <c r="AF25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58" spans="1:32" x14ac:dyDescent="0.45">
      <c r="A258" s="22" t="str">
        <f>IF('Prediction Log'!A258=0, "",'Prediction Log'!A258)</f>
        <v/>
      </c>
      <c r="B258" s="10" t="str">
        <f>IF('Prediction Log'!B258=0, "",'Prediction Log'!B258)</f>
        <v/>
      </c>
      <c r="C258" s="10" t="str">
        <f>IF('Prediction Log'!C258=0, "",'Prediction Log'!C258)</f>
        <v/>
      </c>
      <c r="D258" s="10" t="str">
        <f>IF('Prediction Log'!D258=0, "",'Prediction Log'!D258)</f>
        <v/>
      </c>
      <c r="E258" s="10" t="str">
        <f>IF('Prediction Log'!E258=0, "",'Prediction Log'!E258)</f>
        <v/>
      </c>
      <c r="F258" s="10" t="str">
        <f>IF('Prediction Log'!I258=0, "",'Prediction Log'!I258)</f>
        <v/>
      </c>
      <c r="G258" s="26" t="str">
        <f>IF(ISBLANK(Games!B258), "",'Prediction Log'!$J258)</f>
        <v/>
      </c>
      <c r="H258" s="27" t="str">
        <f>'Prediction Log'!$K258</f>
        <v/>
      </c>
      <c r="I258" s="10" t="str">
        <f>IF(AND(Games!J258="",Games!K258=""),"",IF(ISTEXT(Games!K258), "Side",Games!J258))</f>
        <v/>
      </c>
      <c r="J258" s="10" t="str">
        <f>IF(Table1[[#This Row],[Bet]]="Spread", Games!L258, "")</f>
        <v/>
      </c>
      <c r="K258" s="9" t="str">
        <f>IF(ISTEXT(Games!K258), Games!K258, "")</f>
        <v/>
      </c>
      <c r="L258" s="9" t="str">
        <f>IF(Table1[[#This Row],[Bet]]="Spread", Table1[[#This Row],[Spread]],"")</f>
        <v/>
      </c>
      <c r="M258" s="9"/>
      <c r="N258" s="12"/>
      <c r="O258" s="12"/>
      <c r="P258" s="12"/>
      <c r="Q258" s="12"/>
      <c r="R258" s="12"/>
      <c r="S258" s="12"/>
      <c r="T258" s="13">
        <f t="shared" si="33"/>
        <v>0</v>
      </c>
      <c r="U258" s="13">
        <f t="shared" si="34"/>
        <v>0</v>
      </c>
      <c r="V258" s="13">
        <f t="shared" si="35"/>
        <v>0</v>
      </c>
      <c r="W258" s="13">
        <f t="shared" si="36"/>
        <v>0</v>
      </c>
      <c r="X258" s="13">
        <f t="shared" si="37"/>
        <v>0</v>
      </c>
      <c r="Y258" s="13">
        <f t="shared" si="38"/>
        <v>0</v>
      </c>
      <c r="Z258" s="7"/>
      <c r="AA258" s="9" t="str">
        <f t="shared" si="39"/>
        <v/>
      </c>
      <c r="AB258" s="7"/>
      <c r="AC258" s="9" t="str">
        <f t="shared" si="40"/>
        <v/>
      </c>
      <c r="AD258" s="7"/>
      <c r="AE258" s="9" t="str">
        <f t="shared" si="41"/>
        <v/>
      </c>
      <c r="AF25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59" spans="1:32" x14ac:dyDescent="0.45">
      <c r="A259" s="22" t="str">
        <f>IF('Prediction Log'!A259=0, "",'Prediction Log'!A259)</f>
        <v/>
      </c>
      <c r="B259" s="10" t="str">
        <f>IF('Prediction Log'!B259=0, "",'Prediction Log'!B259)</f>
        <v/>
      </c>
      <c r="C259" s="10" t="str">
        <f>IF('Prediction Log'!C259=0, "",'Prediction Log'!C259)</f>
        <v/>
      </c>
      <c r="D259" s="10" t="str">
        <f>IF('Prediction Log'!D259=0, "",'Prediction Log'!D259)</f>
        <v/>
      </c>
      <c r="E259" s="10" t="str">
        <f>IF('Prediction Log'!E259=0, "",'Prediction Log'!E259)</f>
        <v/>
      </c>
      <c r="F259" s="10" t="str">
        <f>IF('Prediction Log'!I259=0, "",'Prediction Log'!I259)</f>
        <v/>
      </c>
      <c r="G259" s="26" t="str">
        <f>IF(ISBLANK(Games!B259), "",'Prediction Log'!$J259)</f>
        <v/>
      </c>
      <c r="H259" s="27" t="str">
        <f>'Prediction Log'!$K259</f>
        <v/>
      </c>
      <c r="I259" s="10" t="str">
        <f>IF(AND(Games!J259="",Games!K259=""),"",IF(ISTEXT(Games!K259), "Side",Games!J259))</f>
        <v/>
      </c>
      <c r="J259" s="10" t="str">
        <f>IF(Table1[[#This Row],[Bet]]="Spread", Games!L259, "")</f>
        <v/>
      </c>
      <c r="K259" s="9" t="str">
        <f>IF(ISTEXT(Games!K259), Games!K259, "")</f>
        <v/>
      </c>
      <c r="L259" s="9" t="str">
        <f>IF(Table1[[#This Row],[Bet]]="Spread", Table1[[#This Row],[Spread]],"")</f>
        <v/>
      </c>
      <c r="M259" s="9"/>
      <c r="N259" s="12"/>
      <c r="O259" s="12"/>
      <c r="P259" s="12"/>
      <c r="Q259" s="12"/>
      <c r="R259" s="12"/>
      <c r="S259" s="12"/>
      <c r="T259" s="13">
        <f t="shared" ref="T259:T322" si="42">N259+IF(Q259&lt;0, (N259/(Q259/-100)), N259*(Q259/100))</f>
        <v>0</v>
      </c>
      <c r="U259" s="13">
        <f t="shared" ref="U259:U322" si="43">T259-N259</f>
        <v>0</v>
      </c>
      <c r="V259" s="13">
        <f t="shared" ref="V259:V322" si="44">O259+IF(R259&lt;0, (O259/(R259/-100)), O259*(R259/100))</f>
        <v>0</v>
      </c>
      <c r="W259" s="13">
        <f t="shared" ref="W259:W322" si="45">V259-O259</f>
        <v>0</v>
      </c>
      <c r="X259" s="13">
        <f t="shared" ref="X259:X322" si="46">P259+IF(S259&lt;0, (P259/(S259/-100)), P259*(S259/100))</f>
        <v>0</v>
      </c>
      <c r="Y259" s="13">
        <f t="shared" ref="Y259:Y322" si="47">S259-P259</f>
        <v>0</v>
      </c>
      <c r="Z259" s="7"/>
      <c r="AA259" s="9" t="str">
        <f t="shared" ref="AA259:AA322" si="48">IF(Z259="W", U259, IF(Z259="L",-N259, ""))</f>
        <v/>
      </c>
      <c r="AB259" s="7"/>
      <c r="AC259" s="9" t="str">
        <f t="shared" ref="AC259:AC322" si="49">IF(AB259="W", W259, IF(AB259="L",-P259, ""))</f>
        <v/>
      </c>
      <c r="AD259" s="7"/>
      <c r="AE259" s="9" t="str">
        <f t="shared" ref="AE259:AE322" si="50">IF(AD259="W", Y259, IF(AD259="L",-R259, ""))</f>
        <v/>
      </c>
      <c r="AF25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60" spans="1:32" x14ac:dyDescent="0.45">
      <c r="A260" s="22" t="str">
        <f>IF('Prediction Log'!A260=0, "",'Prediction Log'!A260)</f>
        <v/>
      </c>
      <c r="B260" s="10" t="str">
        <f>IF('Prediction Log'!B260=0, "",'Prediction Log'!B260)</f>
        <v/>
      </c>
      <c r="C260" s="10" t="str">
        <f>IF('Prediction Log'!C260=0, "",'Prediction Log'!C260)</f>
        <v/>
      </c>
      <c r="D260" s="10" t="str">
        <f>IF('Prediction Log'!D260=0, "",'Prediction Log'!D260)</f>
        <v/>
      </c>
      <c r="E260" s="10" t="str">
        <f>IF('Prediction Log'!E260=0, "",'Prediction Log'!E260)</f>
        <v/>
      </c>
      <c r="F260" s="10" t="str">
        <f>IF('Prediction Log'!I260=0, "",'Prediction Log'!I260)</f>
        <v/>
      </c>
      <c r="G260" s="26" t="str">
        <f>IF(ISBLANK(Games!B260), "",'Prediction Log'!$J260)</f>
        <v/>
      </c>
      <c r="H260" s="27" t="str">
        <f>'Prediction Log'!$K260</f>
        <v/>
      </c>
      <c r="I260" s="10" t="str">
        <f>IF(AND(Games!J260="",Games!K260=""),"",IF(ISTEXT(Games!K260), "Side",Games!J260))</f>
        <v/>
      </c>
      <c r="J260" s="10" t="str">
        <f>IF(Table1[[#This Row],[Bet]]="Spread", Games!L260, "")</f>
        <v/>
      </c>
      <c r="K260" s="9" t="str">
        <f>IF(ISTEXT(Games!K260), Games!K260, "")</f>
        <v/>
      </c>
      <c r="L260" s="9" t="str">
        <f>IF(Table1[[#This Row],[Bet]]="Spread", Table1[[#This Row],[Spread]],"")</f>
        <v/>
      </c>
      <c r="M260" s="9"/>
      <c r="N260" s="12"/>
      <c r="O260" s="12"/>
      <c r="P260" s="12"/>
      <c r="Q260" s="12"/>
      <c r="R260" s="12"/>
      <c r="S260" s="12"/>
      <c r="T260" s="13">
        <f t="shared" si="42"/>
        <v>0</v>
      </c>
      <c r="U260" s="13">
        <f t="shared" si="43"/>
        <v>0</v>
      </c>
      <c r="V260" s="13">
        <f t="shared" si="44"/>
        <v>0</v>
      </c>
      <c r="W260" s="13">
        <f t="shared" si="45"/>
        <v>0</v>
      </c>
      <c r="X260" s="13">
        <f t="shared" si="46"/>
        <v>0</v>
      </c>
      <c r="Y260" s="13">
        <f t="shared" si="47"/>
        <v>0</v>
      </c>
      <c r="Z260" s="7"/>
      <c r="AA260" s="9" t="str">
        <f t="shared" si="48"/>
        <v/>
      </c>
      <c r="AB260" s="7"/>
      <c r="AC260" s="9" t="str">
        <f t="shared" si="49"/>
        <v/>
      </c>
      <c r="AD260" s="7"/>
      <c r="AE260" s="9" t="str">
        <f t="shared" si="50"/>
        <v/>
      </c>
      <c r="AF26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61" spans="1:32" x14ac:dyDescent="0.45">
      <c r="A261" s="22" t="str">
        <f>IF('Prediction Log'!A261=0, "",'Prediction Log'!A261)</f>
        <v/>
      </c>
      <c r="B261" s="10" t="str">
        <f>IF('Prediction Log'!B261=0, "",'Prediction Log'!B261)</f>
        <v/>
      </c>
      <c r="C261" s="10" t="str">
        <f>IF('Prediction Log'!C261=0, "",'Prediction Log'!C261)</f>
        <v/>
      </c>
      <c r="D261" s="10" t="str">
        <f>IF('Prediction Log'!D261=0, "",'Prediction Log'!D261)</f>
        <v/>
      </c>
      <c r="E261" s="10" t="str">
        <f>IF('Prediction Log'!E261=0, "",'Prediction Log'!E261)</f>
        <v/>
      </c>
      <c r="F261" s="10" t="str">
        <f>IF('Prediction Log'!I261=0, "",'Prediction Log'!I261)</f>
        <v/>
      </c>
      <c r="G261" s="26" t="str">
        <f>IF(ISBLANK(Games!B261), "",'Prediction Log'!$J261)</f>
        <v/>
      </c>
      <c r="H261" s="27" t="str">
        <f>'Prediction Log'!$K261</f>
        <v/>
      </c>
      <c r="I261" s="10" t="str">
        <f>IF(AND(Games!J261="",Games!K261=""),"",IF(ISTEXT(Games!K261), "Side",Games!J261))</f>
        <v/>
      </c>
      <c r="J261" s="10" t="str">
        <f>IF(Table1[[#This Row],[Bet]]="Spread", Games!L261, "")</f>
        <v/>
      </c>
      <c r="K261" s="9" t="str">
        <f>IF(ISTEXT(Games!K261), Games!K261, "")</f>
        <v/>
      </c>
      <c r="L261" s="9" t="str">
        <f>IF(Table1[[#This Row],[Bet]]="Spread", Table1[[#This Row],[Spread]],"")</f>
        <v/>
      </c>
      <c r="M261" s="9"/>
      <c r="N261" s="12"/>
      <c r="O261" s="12"/>
      <c r="P261" s="12"/>
      <c r="Q261" s="12"/>
      <c r="R261" s="12"/>
      <c r="S261" s="12"/>
      <c r="T261" s="13">
        <f t="shared" si="42"/>
        <v>0</v>
      </c>
      <c r="U261" s="13">
        <f t="shared" si="43"/>
        <v>0</v>
      </c>
      <c r="V261" s="13">
        <f t="shared" si="44"/>
        <v>0</v>
      </c>
      <c r="W261" s="13">
        <f t="shared" si="45"/>
        <v>0</v>
      </c>
      <c r="X261" s="13">
        <f t="shared" si="46"/>
        <v>0</v>
      </c>
      <c r="Y261" s="13">
        <f t="shared" si="47"/>
        <v>0</v>
      </c>
      <c r="Z261" s="7"/>
      <c r="AA261" s="9" t="str">
        <f t="shared" si="48"/>
        <v/>
      </c>
      <c r="AB261" s="7"/>
      <c r="AC261" s="9" t="str">
        <f t="shared" si="49"/>
        <v/>
      </c>
      <c r="AD261" s="7"/>
      <c r="AE261" s="9" t="str">
        <f t="shared" si="50"/>
        <v/>
      </c>
      <c r="AF26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62" spans="1:32" x14ac:dyDescent="0.45">
      <c r="A262" s="22" t="str">
        <f>IF('Prediction Log'!A262=0, "",'Prediction Log'!A262)</f>
        <v/>
      </c>
      <c r="B262" s="10" t="str">
        <f>IF('Prediction Log'!B262=0, "",'Prediction Log'!B262)</f>
        <v/>
      </c>
      <c r="C262" s="10" t="str">
        <f>IF('Prediction Log'!C262=0, "",'Prediction Log'!C262)</f>
        <v/>
      </c>
      <c r="D262" s="10" t="str">
        <f>IF('Prediction Log'!D262=0, "",'Prediction Log'!D262)</f>
        <v/>
      </c>
      <c r="E262" s="10" t="str">
        <f>IF('Prediction Log'!E262=0, "",'Prediction Log'!E262)</f>
        <v/>
      </c>
      <c r="F262" s="10" t="str">
        <f>IF('Prediction Log'!I262=0, "",'Prediction Log'!I262)</f>
        <v/>
      </c>
      <c r="G262" s="26" t="str">
        <f>IF(ISBLANK(Games!B262), "",'Prediction Log'!$J262)</f>
        <v/>
      </c>
      <c r="H262" s="27" t="str">
        <f>'Prediction Log'!$K262</f>
        <v/>
      </c>
      <c r="I262" s="10" t="str">
        <f>IF(AND(Games!J262="",Games!K262=""),"",IF(ISTEXT(Games!K262), "Side",Games!J262))</f>
        <v/>
      </c>
      <c r="J262" s="10" t="str">
        <f>IF(Table1[[#This Row],[Bet]]="Spread", Games!L262, "")</f>
        <v/>
      </c>
      <c r="K262" s="9" t="str">
        <f>IF(ISTEXT(Games!K262), Games!K262, "")</f>
        <v/>
      </c>
      <c r="L262" s="9" t="str">
        <f>IF(Table1[[#This Row],[Bet]]="Spread", Table1[[#This Row],[Spread]],"")</f>
        <v/>
      </c>
      <c r="M262" s="9"/>
      <c r="N262" s="12"/>
      <c r="O262" s="12"/>
      <c r="P262" s="12"/>
      <c r="Q262" s="12"/>
      <c r="R262" s="12"/>
      <c r="S262" s="12"/>
      <c r="T262" s="13">
        <f t="shared" si="42"/>
        <v>0</v>
      </c>
      <c r="U262" s="13">
        <f t="shared" si="43"/>
        <v>0</v>
      </c>
      <c r="V262" s="13">
        <f t="shared" si="44"/>
        <v>0</v>
      </c>
      <c r="W262" s="13">
        <f t="shared" si="45"/>
        <v>0</v>
      </c>
      <c r="X262" s="13">
        <f t="shared" si="46"/>
        <v>0</v>
      </c>
      <c r="Y262" s="13">
        <f t="shared" si="47"/>
        <v>0</v>
      </c>
      <c r="Z262" s="7"/>
      <c r="AA262" s="9" t="str">
        <f t="shared" si="48"/>
        <v/>
      </c>
      <c r="AB262" s="7"/>
      <c r="AC262" s="9" t="str">
        <f t="shared" si="49"/>
        <v/>
      </c>
      <c r="AD262" s="7"/>
      <c r="AE262" s="9" t="str">
        <f t="shared" si="50"/>
        <v/>
      </c>
      <c r="AF26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63" spans="1:32" x14ac:dyDescent="0.45">
      <c r="A263" s="22" t="str">
        <f>IF('Prediction Log'!A263=0, "",'Prediction Log'!A263)</f>
        <v/>
      </c>
      <c r="B263" s="10" t="str">
        <f>IF('Prediction Log'!B263=0, "",'Prediction Log'!B263)</f>
        <v/>
      </c>
      <c r="C263" s="10" t="str">
        <f>IF('Prediction Log'!C263=0, "",'Prediction Log'!C263)</f>
        <v/>
      </c>
      <c r="D263" s="10" t="str">
        <f>IF('Prediction Log'!D263=0, "",'Prediction Log'!D263)</f>
        <v/>
      </c>
      <c r="E263" s="10" t="str">
        <f>IF('Prediction Log'!E263=0, "",'Prediction Log'!E263)</f>
        <v/>
      </c>
      <c r="F263" s="10" t="str">
        <f>IF('Prediction Log'!I263=0, "",'Prediction Log'!I263)</f>
        <v/>
      </c>
      <c r="G263" s="26" t="str">
        <f>IF(ISBLANK(Games!B263), "",'Prediction Log'!$J263)</f>
        <v/>
      </c>
      <c r="H263" s="27" t="str">
        <f>'Prediction Log'!$K263</f>
        <v/>
      </c>
      <c r="I263" s="10" t="str">
        <f>IF(AND(Games!J263="",Games!K263=""),"",IF(ISTEXT(Games!K263), "Side",Games!J263))</f>
        <v/>
      </c>
      <c r="J263" s="10" t="str">
        <f>IF(Table1[[#This Row],[Bet]]="Spread", Games!L263, "")</f>
        <v/>
      </c>
      <c r="K263" s="9" t="str">
        <f>IF(ISTEXT(Games!K263), Games!K263, "")</f>
        <v/>
      </c>
      <c r="L263" s="9" t="str">
        <f>IF(Table1[[#This Row],[Bet]]="Spread", Table1[[#This Row],[Spread]],"")</f>
        <v/>
      </c>
      <c r="M263" s="9"/>
      <c r="N263" s="12"/>
      <c r="O263" s="12"/>
      <c r="P263" s="12"/>
      <c r="Q263" s="12"/>
      <c r="R263" s="12"/>
      <c r="S263" s="12"/>
      <c r="T263" s="13">
        <f t="shared" si="42"/>
        <v>0</v>
      </c>
      <c r="U263" s="13">
        <f t="shared" si="43"/>
        <v>0</v>
      </c>
      <c r="V263" s="13">
        <f t="shared" si="44"/>
        <v>0</v>
      </c>
      <c r="W263" s="13">
        <f t="shared" si="45"/>
        <v>0</v>
      </c>
      <c r="X263" s="13">
        <f t="shared" si="46"/>
        <v>0</v>
      </c>
      <c r="Y263" s="13">
        <f t="shared" si="47"/>
        <v>0</v>
      </c>
      <c r="Z263" s="7"/>
      <c r="AA263" s="9" t="str">
        <f t="shared" si="48"/>
        <v/>
      </c>
      <c r="AB263" s="7"/>
      <c r="AC263" s="9" t="str">
        <f t="shared" si="49"/>
        <v/>
      </c>
      <c r="AD263" s="7"/>
      <c r="AE263" s="9" t="str">
        <f t="shared" si="50"/>
        <v/>
      </c>
      <c r="AF26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64" spans="1:32" x14ac:dyDescent="0.45">
      <c r="A264" s="22" t="str">
        <f>IF('Prediction Log'!A264=0, "",'Prediction Log'!A264)</f>
        <v/>
      </c>
      <c r="B264" s="10" t="str">
        <f>IF('Prediction Log'!B264=0, "",'Prediction Log'!B264)</f>
        <v/>
      </c>
      <c r="C264" s="10" t="str">
        <f>IF('Prediction Log'!C264=0, "",'Prediction Log'!C264)</f>
        <v/>
      </c>
      <c r="D264" s="10" t="str">
        <f>IF('Prediction Log'!D264=0, "",'Prediction Log'!D264)</f>
        <v/>
      </c>
      <c r="E264" s="10" t="str">
        <f>IF('Prediction Log'!E264=0, "",'Prediction Log'!E264)</f>
        <v/>
      </c>
      <c r="F264" s="10" t="str">
        <f>IF('Prediction Log'!I264=0, "",'Prediction Log'!I264)</f>
        <v/>
      </c>
      <c r="G264" s="26" t="str">
        <f>IF(ISBLANK(Games!B264), "",'Prediction Log'!$J264)</f>
        <v/>
      </c>
      <c r="H264" s="27" t="str">
        <f>'Prediction Log'!$K264</f>
        <v/>
      </c>
      <c r="I264" s="10" t="str">
        <f>IF(AND(Games!J264="",Games!K264=""),"",IF(ISTEXT(Games!K264), "Side",Games!J264))</f>
        <v/>
      </c>
      <c r="J264" s="10" t="str">
        <f>IF(Table1[[#This Row],[Bet]]="Spread", Games!L264, "")</f>
        <v/>
      </c>
      <c r="K264" s="9" t="str">
        <f>IF(ISTEXT(Games!K264), Games!K264, "")</f>
        <v/>
      </c>
      <c r="L264" s="9" t="str">
        <f>IF(Table1[[#This Row],[Bet]]="Spread", Table1[[#This Row],[Spread]],"")</f>
        <v/>
      </c>
      <c r="M264" s="9"/>
      <c r="N264" s="12"/>
      <c r="O264" s="12"/>
      <c r="P264" s="12"/>
      <c r="Q264" s="12"/>
      <c r="R264" s="12"/>
      <c r="S264" s="12"/>
      <c r="T264" s="13">
        <f t="shared" si="42"/>
        <v>0</v>
      </c>
      <c r="U264" s="13">
        <f t="shared" si="43"/>
        <v>0</v>
      </c>
      <c r="V264" s="13">
        <f t="shared" si="44"/>
        <v>0</v>
      </c>
      <c r="W264" s="13">
        <f t="shared" si="45"/>
        <v>0</v>
      </c>
      <c r="X264" s="13">
        <f t="shared" si="46"/>
        <v>0</v>
      </c>
      <c r="Y264" s="13">
        <f t="shared" si="47"/>
        <v>0</v>
      </c>
      <c r="Z264" s="7"/>
      <c r="AA264" s="9" t="str">
        <f t="shared" si="48"/>
        <v/>
      </c>
      <c r="AB264" s="7"/>
      <c r="AC264" s="9" t="str">
        <f t="shared" si="49"/>
        <v/>
      </c>
      <c r="AD264" s="7"/>
      <c r="AE264" s="9" t="str">
        <f t="shared" si="50"/>
        <v/>
      </c>
      <c r="AF26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65" spans="1:32" x14ac:dyDescent="0.45">
      <c r="A265" s="22" t="str">
        <f>IF('Prediction Log'!A265=0, "",'Prediction Log'!A265)</f>
        <v/>
      </c>
      <c r="B265" s="10" t="str">
        <f>IF('Prediction Log'!B265=0, "",'Prediction Log'!B265)</f>
        <v/>
      </c>
      <c r="C265" s="10" t="str">
        <f>IF('Prediction Log'!C265=0, "",'Prediction Log'!C265)</f>
        <v/>
      </c>
      <c r="D265" s="10" t="str">
        <f>IF('Prediction Log'!D265=0, "",'Prediction Log'!D265)</f>
        <v/>
      </c>
      <c r="E265" s="10" t="str">
        <f>IF('Prediction Log'!E265=0, "",'Prediction Log'!E265)</f>
        <v/>
      </c>
      <c r="F265" s="10" t="str">
        <f>IF('Prediction Log'!I265=0, "",'Prediction Log'!I265)</f>
        <v/>
      </c>
      <c r="G265" s="26" t="str">
        <f>IF(ISBLANK(Games!B265), "",'Prediction Log'!$J265)</f>
        <v/>
      </c>
      <c r="H265" s="27" t="str">
        <f>'Prediction Log'!$K265</f>
        <v/>
      </c>
      <c r="I265" s="10" t="str">
        <f>IF(AND(Games!J265="",Games!K265=""),"",IF(ISTEXT(Games!K265), "Side",Games!J265))</f>
        <v/>
      </c>
      <c r="J265" s="10" t="str">
        <f>IF(Table1[[#This Row],[Bet]]="Spread", Games!L265, "")</f>
        <v/>
      </c>
      <c r="K265" s="9" t="str">
        <f>IF(ISTEXT(Games!K265), Games!K265, "")</f>
        <v/>
      </c>
      <c r="L265" s="9" t="str">
        <f>IF(Table1[[#This Row],[Bet]]="Spread", Table1[[#This Row],[Spread]],"")</f>
        <v/>
      </c>
      <c r="M265" s="9"/>
      <c r="N265" s="12"/>
      <c r="O265" s="12"/>
      <c r="P265" s="12"/>
      <c r="Q265" s="12"/>
      <c r="R265" s="12"/>
      <c r="S265" s="12"/>
      <c r="T265" s="13">
        <f t="shared" si="42"/>
        <v>0</v>
      </c>
      <c r="U265" s="13">
        <f t="shared" si="43"/>
        <v>0</v>
      </c>
      <c r="V265" s="13">
        <f t="shared" si="44"/>
        <v>0</v>
      </c>
      <c r="W265" s="13">
        <f t="shared" si="45"/>
        <v>0</v>
      </c>
      <c r="X265" s="13">
        <f t="shared" si="46"/>
        <v>0</v>
      </c>
      <c r="Y265" s="13">
        <f t="shared" si="47"/>
        <v>0</v>
      </c>
      <c r="Z265" s="7"/>
      <c r="AA265" s="9" t="str">
        <f t="shared" si="48"/>
        <v/>
      </c>
      <c r="AB265" s="7"/>
      <c r="AC265" s="9" t="str">
        <f t="shared" si="49"/>
        <v/>
      </c>
      <c r="AD265" s="7"/>
      <c r="AE265" s="9" t="str">
        <f t="shared" si="50"/>
        <v/>
      </c>
      <c r="AF26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66" spans="1:32" x14ac:dyDescent="0.45">
      <c r="A266" s="22" t="str">
        <f>IF('Prediction Log'!A266=0, "",'Prediction Log'!A266)</f>
        <v/>
      </c>
      <c r="B266" s="10" t="str">
        <f>IF('Prediction Log'!B266=0, "",'Prediction Log'!B266)</f>
        <v/>
      </c>
      <c r="C266" s="10" t="str">
        <f>IF('Prediction Log'!C266=0, "",'Prediction Log'!C266)</f>
        <v/>
      </c>
      <c r="D266" s="10" t="str">
        <f>IF('Prediction Log'!D266=0, "",'Prediction Log'!D266)</f>
        <v/>
      </c>
      <c r="E266" s="10" t="str">
        <f>IF('Prediction Log'!E266=0, "",'Prediction Log'!E266)</f>
        <v/>
      </c>
      <c r="F266" s="10" t="str">
        <f>IF('Prediction Log'!I266=0, "",'Prediction Log'!I266)</f>
        <v/>
      </c>
      <c r="G266" s="26" t="str">
        <f>IF(ISBLANK(Games!B266), "",'Prediction Log'!$J266)</f>
        <v/>
      </c>
      <c r="H266" s="27" t="str">
        <f>'Prediction Log'!$K266</f>
        <v/>
      </c>
      <c r="I266" s="10" t="str">
        <f>IF(AND(Games!J266="",Games!K266=""),"",IF(ISTEXT(Games!K266), "Side",Games!J266))</f>
        <v/>
      </c>
      <c r="J266" s="10" t="str">
        <f>IF(Table1[[#This Row],[Bet]]="Spread", Games!L266, "")</f>
        <v/>
      </c>
      <c r="K266" s="9" t="str">
        <f>IF(ISTEXT(Games!K266), Games!K266, "")</f>
        <v/>
      </c>
      <c r="L266" s="9" t="str">
        <f>IF(Table1[[#This Row],[Bet]]="Spread", Table1[[#This Row],[Spread]],"")</f>
        <v/>
      </c>
      <c r="M266" s="9"/>
      <c r="N266" s="12"/>
      <c r="O266" s="12"/>
      <c r="P266" s="12"/>
      <c r="Q266" s="12"/>
      <c r="R266" s="12"/>
      <c r="S266" s="12"/>
      <c r="T266" s="13">
        <f t="shared" si="42"/>
        <v>0</v>
      </c>
      <c r="U266" s="13">
        <f t="shared" si="43"/>
        <v>0</v>
      </c>
      <c r="V266" s="13">
        <f t="shared" si="44"/>
        <v>0</v>
      </c>
      <c r="W266" s="13">
        <f t="shared" si="45"/>
        <v>0</v>
      </c>
      <c r="X266" s="13">
        <f t="shared" si="46"/>
        <v>0</v>
      </c>
      <c r="Y266" s="13">
        <f t="shared" si="47"/>
        <v>0</v>
      </c>
      <c r="Z266" s="7"/>
      <c r="AA266" s="9" t="str">
        <f t="shared" si="48"/>
        <v/>
      </c>
      <c r="AB266" s="7"/>
      <c r="AC266" s="9" t="str">
        <f t="shared" si="49"/>
        <v/>
      </c>
      <c r="AD266" s="7"/>
      <c r="AE266" s="9" t="str">
        <f t="shared" si="50"/>
        <v/>
      </c>
      <c r="AF26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67" spans="1:32" x14ac:dyDescent="0.45">
      <c r="A267" s="22" t="str">
        <f>IF('Prediction Log'!A267=0, "",'Prediction Log'!A267)</f>
        <v/>
      </c>
      <c r="B267" s="10" t="str">
        <f>IF('Prediction Log'!B267=0, "",'Prediction Log'!B267)</f>
        <v/>
      </c>
      <c r="C267" s="10" t="str">
        <f>IF('Prediction Log'!C267=0, "",'Prediction Log'!C267)</f>
        <v/>
      </c>
      <c r="D267" s="10" t="str">
        <f>IF('Prediction Log'!D267=0, "",'Prediction Log'!D267)</f>
        <v/>
      </c>
      <c r="E267" s="10" t="str">
        <f>IF('Prediction Log'!E267=0, "",'Prediction Log'!E267)</f>
        <v/>
      </c>
      <c r="F267" s="10" t="str">
        <f>IF('Prediction Log'!I267=0, "",'Prediction Log'!I267)</f>
        <v/>
      </c>
      <c r="G267" s="26" t="str">
        <f>IF(ISBLANK(Games!B267), "",'Prediction Log'!$J267)</f>
        <v/>
      </c>
      <c r="H267" s="27" t="str">
        <f>'Prediction Log'!$K267</f>
        <v/>
      </c>
      <c r="I267" s="10" t="str">
        <f>IF(AND(Games!J267="",Games!K267=""),"",IF(ISTEXT(Games!K267), "Side",Games!J267))</f>
        <v/>
      </c>
      <c r="J267" s="10" t="str">
        <f>IF(Table1[[#This Row],[Bet]]="Spread", Games!L267, "")</f>
        <v/>
      </c>
      <c r="K267" s="9" t="str">
        <f>IF(ISTEXT(Games!K267), Games!K267, "")</f>
        <v/>
      </c>
      <c r="L267" s="9" t="str">
        <f>IF(Table1[[#This Row],[Bet]]="Spread", Table1[[#This Row],[Spread]],"")</f>
        <v/>
      </c>
      <c r="M267" s="9"/>
      <c r="N267" s="12"/>
      <c r="O267" s="12"/>
      <c r="P267" s="12"/>
      <c r="Q267" s="12"/>
      <c r="R267" s="12"/>
      <c r="S267" s="12"/>
      <c r="T267" s="13">
        <f t="shared" si="42"/>
        <v>0</v>
      </c>
      <c r="U267" s="13">
        <f t="shared" si="43"/>
        <v>0</v>
      </c>
      <c r="V267" s="13">
        <f t="shared" si="44"/>
        <v>0</v>
      </c>
      <c r="W267" s="13">
        <f t="shared" si="45"/>
        <v>0</v>
      </c>
      <c r="X267" s="13">
        <f t="shared" si="46"/>
        <v>0</v>
      </c>
      <c r="Y267" s="13">
        <f t="shared" si="47"/>
        <v>0</v>
      </c>
      <c r="Z267" s="7"/>
      <c r="AA267" s="9" t="str">
        <f t="shared" si="48"/>
        <v/>
      </c>
      <c r="AB267" s="7"/>
      <c r="AC267" s="9" t="str">
        <f t="shared" si="49"/>
        <v/>
      </c>
      <c r="AD267" s="7"/>
      <c r="AE267" s="9" t="str">
        <f t="shared" si="50"/>
        <v/>
      </c>
      <c r="AF26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68" spans="1:32" x14ac:dyDescent="0.45">
      <c r="A268" s="22" t="str">
        <f>IF('Prediction Log'!A268=0, "",'Prediction Log'!A268)</f>
        <v/>
      </c>
      <c r="B268" s="10" t="str">
        <f>IF('Prediction Log'!B268=0, "",'Prediction Log'!B268)</f>
        <v/>
      </c>
      <c r="C268" s="10" t="str">
        <f>IF('Prediction Log'!C268=0, "",'Prediction Log'!C268)</f>
        <v/>
      </c>
      <c r="D268" s="10" t="str">
        <f>IF('Prediction Log'!D268=0, "",'Prediction Log'!D268)</f>
        <v/>
      </c>
      <c r="E268" s="10" t="str">
        <f>IF('Prediction Log'!E268=0, "",'Prediction Log'!E268)</f>
        <v/>
      </c>
      <c r="F268" s="10" t="str">
        <f>IF('Prediction Log'!I268=0, "",'Prediction Log'!I268)</f>
        <v/>
      </c>
      <c r="G268" s="26" t="str">
        <f>IF(ISBLANK(Games!B268), "",'Prediction Log'!$J268)</f>
        <v/>
      </c>
      <c r="H268" s="27" t="str">
        <f>'Prediction Log'!$K268</f>
        <v/>
      </c>
      <c r="I268" s="10" t="str">
        <f>IF(AND(Games!J268="",Games!K268=""),"",IF(ISTEXT(Games!K268), "Side",Games!J268))</f>
        <v/>
      </c>
      <c r="J268" s="10" t="str">
        <f>IF(Table1[[#This Row],[Bet]]="Spread", Games!L268, "")</f>
        <v/>
      </c>
      <c r="K268" s="9" t="str">
        <f>IF(ISTEXT(Games!K268), Games!K268, "")</f>
        <v/>
      </c>
      <c r="L268" s="9" t="str">
        <f>IF(Table1[[#This Row],[Bet]]="Spread", Table1[[#This Row],[Spread]],"")</f>
        <v/>
      </c>
      <c r="M268" s="9"/>
      <c r="N268" s="12"/>
      <c r="O268" s="12"/>
      <c r="P268" s="12"/>
      <c r="Q268" s="12"/>
      <c r="R268" s="12"/>
      <c r="S268" s="12"/>
      <c r="T268" s="13">
        <f t="shared" si="42"/>
        <v>0</v>
      </c>
      <c r="U268" s="13">
        <f t="shared" si="43"/>
        <v>0</v>
      </c>
      <c r="V268" s="13">
        <f t="shared" si="44"/>
        <v>0</v>
      </c>
      <c r="W268" s="13">
        <f t="shared" si="45"/>
        <v>0</v>
      </c>
      <c r="X268" s="13">
        <f t="shared" si="46"/>
        <v>0</v>
      </c>
      <c r="Y268" s="13">
        <f t="shared" si="47"/>
        <v>0</v>
      </c>
      <c r="Z268" s="7"/>
      <c r="AA268" s="9" t="str">
        <f t="shared" si="48"/>
        <v/>
      </c>
      <c r="AB268" s="7"/>
      <c r="AC268" s="9" t="str">
        <f t="shared" si="49"/>
        <v/>
      </c>
      <c r="AD268" s="7"/>
      <c r="AE268" s="9" t="str">
        <f t="shared" si="50"/>
        <v/>
      </c>
      <c r="AF26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69" spans="1:32" x14ac:dyDescent="0.45">
      <c r="A269" s="22" t="str">
        <f>IF('Prediction Log'!A269=0, "",'Prediction Log'!A269)</f>
        <v/>
      </c>
      <c r="B269" s="10" t="str">
        <f>IF('Prediction Log'!B269=0, "",'Prediction Log'!B269)</f>
        <v/>
      </c>
      <c r="C269" s="10" t="str">
        <f>IF('Prediction Log'!C269=0, "",'Prediction Log'!C269)</f>
        <v/>
      </c>
      <c r="D269" s="10" t="str">
        <f>IF('Prediction Log'!D269=0, "",'Prediction Log'!D269)</f>
        <v/>
      </c>
      <c r="E269" s="10" t="str">
        <f>IF('Prediction Log'!E269=0, "",'Prediction Log'!E269)</f>
        <v/>
      </c>
      <c r="F269" s="10" t="str">
        <f>IF('Prediction Log'!I269=0, "",'Prediction Log'!I269)</f>
        <v/>
      </c>
      <c r="G269" s="26" t="str">
        <f>IF(ISBLANK(Games!B269), "",'Prediction Log'!$J269)</f>
        <v/>
      </c>
      <c r="H269" s="27" t="str">
        <f>'Prediction Log'!$K269</f>
        <v/>
      </c>
      <c r="I269" s="10" t="str">
        <f>IF(AND(Games!J269="",Games!K269=""),"",IF(ISTEXT(Games!K269), "Side",Games!J269))</f>
        <v/>
      </c>
      <c r="J269" s="10" t="str">
        <f>IF(Table1[[#This Row],[Bet]]="Spread", Games!L269, "")</f>
        <v/>
      </c>
      <c r="K269" s="9" t="str">
        <f>IF(ISTEXT(Games!K269), Games!K269, "")</f>
        <v/>
      </c>
      <c r="L269" s="9" t="str">
        <f>IF(Table1[[#This Row],[Bet]]="Spread", Table1[[#This Row],[Spread]],"")</f>
        <v/>
      </c>
      <c r="M269" s="9"/>
      <c r="N269" s="12"/>
      <c r="O269" s="12"/>
      <c r="P269" s="12"/>
      <c r="Q269" s="12"/>
      <c r="R269" s="12"/>
      <c r="S269" s="12"/>
      <c r="T269" s="13">
        <f t="shared" si="42"/>
        <v>0</v>
      </c>
      <c r="U269" s="13">
        <f t="shared" si="43"/>
        <v>0</v>
      </c>
      <c r="V269" s="13">
        <f t="shared" si="44"/>
        <v>0</v>
      </c>
      <c r="W269" s="13">
        <f t="shared" si="45"/>
        <v>0</v>
      </c>
      <c r="X269" s="13">
        <f t="shared" si="46"/>
        <v>0</v>
      </c>
      <c r="Y269" s="13">
        <f t="shared" si="47"/>
        <v>0</v>
      </c>
      <c r="Z269" s="7"/>
      <c r="AA269" s="9" t="str">
        <f t="shared" si="48"/>
        <v/>
      </c>
      <c r="AB269" s="7"/>
      <c r="AC269" s="9" t="str">
        <f t="shared" si="49"/>
        <v/>
      </c>
      <c r="AD269" s="7"/>
      <c r="AE269" s="9" t="str">
        <f t="shared" si="50"/>
        <v/>
      </c>
      <c r="AF26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70" spans="1:32" x14ac:dyDescent="0.45">
      <c r="A270" s="22" t="str">
        <f>IF('Prediction Log'!A270=0, "",'Prediction Log'!A270)</f>
        <v/>
      </c>
      <c r="B270" s="10" t="str">
        <f>IF('Prediction Log'!B270=0, "",'Prediction Log'!B270)</f>
        <v/>
      </c>
      <c r="C270" s="10" t="str">
        <f>IF('Prediction Log'!C270=0, "",'Prediction Log'!C270)</f>
        <v/>
      </c>
      <c r="D270" s="10" t="str">
        <f>IF('Prediction Log'!D270=0, "",'Prediction Log'!D270)</f>
        <v/>
      </c>
      <c r="E270" s="10" t="str">
        <f>IF('Prediction Log'!E270=0, "",'Prediction Log'!E270)</f>
        <v/>
      </c>
      <c r="F270" s="10" t="str">
        <f>IF('Prediction Log'!I270=0, "",'Prediction Log'!I270)</f>
        <v/>
      </c>
      <c r="G270" s="26" t="str">
        <f>IF(ISBLANK(Games!B270), "",'Prediction Log'!$J270)</f>
        <v/>
      </c>
      <c r="H270" s="27" t="str">
        <f>'Prediction Log'!$K270</f>
        <v/>
      </c>
      <c r="I270" s="10" t="str">
        <f>IF(AND(Games!J270="",Games!K270=""),"",IF(ISTEXT(Games!K270), "Side",Games!J270))</f>
        <v/>
      </c>
      <c r="J270" s="10" t="str">
        <f>IF(Table1[[#This Row],[Bet]]="Spread", Games!L270, "")</f>
        <v/>
      </c>
      <c r="K270" s="9" t="str">
        <f>IF(ISTEXT(Games!K270), Games!K270, "")</f>
        <v/>
      </c>
      <c r="L270" s="9" t="str">
        <f>IF(Table1[[#This Row],[Bet]]="Spread", Table1[[#This Row],[Spread]],"")</f>
        <v/>
      </c>
      <c r="M270" s="9"/>
      <c r="N270" s="12"/>
      <c r="O270" s="12"/>
      <c r="P270" s="12"/>
      <c r="Q270" s="12"/>
      <c r="R270" s="12"/>
      <c r="S270" s="12"/>
      <c r="T270" s="13">
        <f t="shared" si="42"/>
        <v>0</v>
      </c>
      <c r="U270" s="13">
        <f t="shared" si="43"/>
        <v>0</v>
      </c>
      <c r="V270" s="13">
        <f t="shared" si="44"/>
        <v>0</v>
      </c>
      <c r="W270" s="13">
        <f t="shared" si="45"/>
        <v>0</v>
      </c>
      <c r="X270" s="13">
        <f t="shared" si="46"/>
        <v>0</v>
      </c>
      <c r="Y270" s="13">
        <f t="shared" si="47"/>
        <v>0</v>
      </c>
      <c r="Z270" s="7"/>
      <c r="AA270" s="9" t="str">
        <f t="shared" si="48"/>
        <v/>
      </c>
      <c r="AB270" s="7"/>
      <c r="AC270" s="9" t="str">
        <f t="shared" si="49"/>
        <v/>
      </c>
      <c r="AD270" s="7"/>
      <c r="AE270" s="9" t="str">
        <f t="shared" si="50"/>
        <v/>
      </c>
      <c r="AF27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71" spans="1:32" x14ac:dyDescent="0.45">
      <c r="A271" s="22" t="str">
        <f>IF('Prediction Log'!A271=0, "",'Prediction Log'!A271)</f>
        <v/>
      </c>
      <c r="B271" s="10" t="str">
        <f>IF('Prediction Log'!B271=0, "",'Prediction Log'!B271)</f>
        <v/>
      </c>
      <c r="C271" s="10" t="str">
        <f>IF('Prediction Log'!C271=0, "",'Prediction Log'!C271)</f>
        <v/>
      </c>
      <c r="D271" s="10" t="str">
        <f>IF('Prediction Log'!D271=0, "",'Prediction Log'!D271)</f>
        <v/>
      </c>
      <c r="E271" s="10" t="str">
        <f>IF('Prediction Log'!E271=0, "",'Prediction Log'!E271)</f>
        <v/>
      </c>
      <c r="F271" s="10" t="str">
        <f>IF('Prediction Log'!I271=0, "",'Prediction Log'!I271)</f>
        <v/>
      </c>
      <c r="G271" s="26" t="str">
        <f>IF(ISBLANK(Games!B271), "",'Prediction Log'!$J271)</f>
        <v/>
      </c>
      <c r="H271" s="27" t="str">
        <f>'Prediction Log'!$K271</f>
        <v/>
      </c>
      <c r="I271" s="10" t="str">
        <f>IF(AND(Games!J271="",Games!K271=""),"",IF(ISTEXT(Games!K271), "Side",Games!J271))</f>
        <v/>
      </c>
      <c r="J271" s="10" t="str">
        <f>IF(Table1[[#This Row],[Bet]]="Spread", Games!L271, "")</f>
        <v/>
      </c>
      <c r="K271" s="9" t="str">
        <f>IF(ISTEXT(Games!K271), Games!K271, "")</f>
        <v/>
      </c>
      <c r="L271" s="9" t="str">
        <f>IF(Table1[[#This Row],[Bet]]="Spread", Table1[[#This Row],[Spread]],"")</f>
        <v/>
      </c>
      <c r="M271" s="9"/>
      <c r="N271" s="12"/>
      <c r="O271" s="12"/>
      <c r="P271" s="12"/>
      <c r="Q271" s="12"/>
      <c r="R271" s="12"/>
      <c r="S271" s="12"/>
      <c r="T271" s="13">
        <f t="shared" si="42"/>
        <v>0</v>
      </c>
      <c r="U271" s="13">
        <f t="shared" si="43"/>
        <v>0</v>
      </c>
      <c r="V271" s="13">
        <f t="shared" si="44"/>
        <v>0</v>
      </c>
      <c r="W271" s="13">
        <f t="shared" si="45"/>
        <v>0</v>
      </c>
      <c r="X271" s="13">
        <f t="shared" si="46"/>
        <v>0</v>
      </c>
      <c r="Y271" s="13">
        <f t="shared" si="47"/>
        <v>0</v>
      </c>
      <c r="Z271" s="7"/>
      <c r="AA271" s="9" t="str">
        <f t="shared" si="48"/>
        <v/>
      </c>
      <c r="AB271" s="7"/>
      <c r="AC271" s="9" t="str">
        <f t="shared" si="49"/>
        <v/>
      </c>
      <c r="AD271" s="7"/>
      <c r="AE271" s="9" t="str">
        <f t="shared" si="50"/>
        <v/>
      </c>
      <c r="AF27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72" spans="1:32" x14ac:dyDescent="0.45">
      <c r="A272" s="22" t="str">
        <f>IF('Prediction Log'!A272=0, "",'Prediction Log'!A272)</f>
        <v/>
      </c>
      <c r="B272" s="10" t="str">
        <f>IF('Prediction Log'!B272=0, "",'Prediction Log'!B272)</f>
        <v/>
      </c>
      <c r="C272" s="10" t="str">
        <f>IF('Prediction Log'!C272=0, "",'Prediction Log'!C272)</f>
        <v/>
      </c>
      <c r="D272" s="10" t="str">
        <f>IF('Prediction Log'!D272=0, "",'Prediction Log'!D272)</f>
        <v/>
      </c>
      <c r="E272" s="10" t="str">
        <f>IF('Prediction Log'!E272=0, "",'Prediction Log'!E272)</f>
        <v/>
      </c>
      <c r="F272" s="10" t="str">
        <f>IF('Prediction Log'!I272=0, "",'Prediction Log'!I272)</f>
        <v/>
      </c>
      <c r="G272" s="26" t="str">
        <f>IF(ISBLANK(Games!B272), "",'Prediction Log'!$J272)</f>
        <v/>
      </c>
      <c r="H272" s="27" t="str">
        <f>'Prediction Log'!$K272</f>
        <v/>
      </c>
      <c r="I272" s="10" t="str">
        <f>IF(AND(Games!J272="",Games!K272=""),"",IF(ISTEXT(Games!K272), "Side",Games!J272))</f>
        <v/>
      </c>
      <c r="J272" s="10" t="str">
        <f>IF(Table1[[#This Row],[Bet]]="Spread", Games!L272, "")</f>
        <v/>
      </c>
      <c r="K272" s="9" t="str">
        <f>IF(ISTEXT(Games!K272), Games!K272, "")</f>
        <v/>
      </c>
      <c r="L272" s="9" t="str">
        <f>IF(Table1[[#This Row],[Bet]]="Spread", Table1[[#This Row],[Spread]],"")</f>
        <v/>
      </c>
      <c r="M272" s="9"/>
      <c r="N272" s="12"/>
      <c r="O272" s="12"/>
      <c r="P272" s="12"/>
      <c r="Q272" s="12"/>
      <c r="R272" s="12"/>
      <c r="S272" s="12"/>
      <c r="T272" s="13">
        <f t="shared" si="42"/>
        <v>0</v>
      </c>
      <c r="U272" s="13">
        <f t="shared" si="43"/>
        <v>0</v>
      </c>
      <c r="V272" s="13">
        <f t="shared" si="44"/>
        <v>0</v>
      </c>
      <c r="W272" s="13">
        <f t="shared" si="45"/>
        <v>0</v>
      </c>
      <c r="X272" s="13">
        <f t="shared" si="46"/>
        <v>0</v>
      </c>
      <c r="Y272" s="13">
        <f t="shared" si="47"/>
        <v>0</v>
      </c>
      <c r="Z272" s="7"/>
      <c r="AA272" s="9" t="str">
        <f t="shared" si="48"/>
        <v/>
      </c>
      <c r="AB272" s="7"/>
      <c r="AC272" s="9" t="str">
        <f t="shared" si="49"/>
        <v/>
      </c>
      <c r="AD272" s="7"/>
      <c r="AE272" s="9" t="str">
        <f t="shared" si="50"/>
        <v/>
      </c>
      <c r="AF27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73" spans="1:32" x14ac:dyDescent="0.45">
      <c r="A273" s="22" t="str">
        <f>IF('Prediction Log'!A273=0, "",'Prediction Log'!A273)</f>
        <v/>
      </c>
      <c r="B273" s="10" t="str">
        <f>IF('Prediction Log'!B273=0, "",'Prediction Log'!B273)</f>
        <v/>
      </c>
      <c r="C273" s="10" t="str">
        <f>IF('Prediction Log'!C273=0, "",'Prediction Log'!C273)</f>
        <v/>
      </c>
      <c r="D273" s="10" t="str">
        <f>IF('Prediction Log'!D273=0, "",'Prediction Log'!D273)</f>
        <v/>
      </c>
      <c r="E273" s="10" t="str">
        <f>IF('Prediction Log'!E273=0, "",'Prediction Log'!E273)</f>
        <v/>
      </c>
      <c r="F273" s="10" t="str">
        <f>IF('Prediction Log'!I273=0, "",'Prediction Log'!I273)</f>
        <v/>
      </c>
      <c r="G273" s="26" t="str">
        <f>IF(ISBLANK(Games!B273), "",'Prediction Log'!$J273)</f>
        <v/>
      </c>
      <c r="H273" s="27" t="str">
        <f>'Prediction Log'!$K273</f>
        <v/>
      </c>
      <c r="I273" s="10" t="str">
        <f>IF(AND(Games!J273="",Games!K273=""),"",IF(ISTEXT(Games!K273), "Side",Games!J273))</f>
        <v/>
      </c>
      <c r="J273" s="10" t="str">
        <f>IF(Table1[[#This Row],[Bet]]="Spread", Games!L273, "")</f>
        <v/>
      </c>
      <c r="K273" s="9" t="str">
        <f>IF(ISTEXT(Games!K273), Games!K273, "")</f>
        <v/>
      </c>
      <c r="L273" s="9" t="str">
        <f>IF(Table1[[#This Row],[Bet]]="Spread", Table1[[#This Row],[Spread]],"")</f>
        <v/>
      </c>
      <c r="M273" s="9"/>
      <c r="N273" s="12"/>
      <c r="O273" s="12"/>
      <c r="P273" s="12"/>
      <c r="Q273" s="12"/>
      <c r="R273" s="12"/>
      <c r="S273" s="12"/>
      <c r="T273" s="13">
        <f t="shared" si="42"/>
        <v>0</v>
      </c>
      <c r="U273" s="13">
        <f t="shared" si="43"/>
        <v>0</v>
      </c>
      <c r="V273" s="13">
        <f t="shared" si="44"/>
        <v>0</v>
      </c>
      <c r="W273" s="13">
        <f t="shared" si="45"/>
        <v>0</v>
      </c>
      <c r="X273" s="13">
        <f t="shared" si="46"/>
        <v>0</v>
      </c>
      <c r="Y273" s="13">
        <f t="shared" si="47"/>
        <v>0</v>
      </c>
      <c r="Z273" s="7"/>
      <c r="AA273" s="9" t="str">
        <f t="shared" si="48"/>
        <v/>
      </c>
      <c r="AB273" s="7"/>
      <c r="AC273" s="9" t="str">
        <f t="shared" si="49"/>
        <v/>
      </c>
      <c r="AD273" s="7"/>
      <c r="AE273" s="9" t="str">
        <f t="shared" si="50"/>
        <v/>
      </c>
      <c r="AF27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74" spans="1:32" x14ac:dyDescent="0.45">
      <c r="A274" s="22" t="str">
        <f>IF('Prediction Log'!A274=0, "",'Prediction Log'!A274)</f>
        <v/>
      </c>
      <c r="B274" s="10" t="str">
        <f>IF('Prediction Log'!B274=0, "",'Prediction Log'!B274)</f>
        <v/>
      </c>
      <c r="C274" s="10" t="str">
        <f>IF('Prediction Log'!C274=0, "",'Prediction Log'!C274)</f>
        <v/>
      </c>
      <c r="D274" s="10" t="str">
        <f>IF('Prediction Log'!D274=0, "",'Prediction Log'!D274)</f>
        <v/>
      </c>
      <c r="E274" s="10" t="str">
        <f>IF('Prediction Log'!E274=0, "",'Prediction Log'!E274)</f>
        <v/>
      </c>
      <c r="F274" s="10" t="str">
        <f>IF('Prediction Log'!I274=0, "",'Prediction Log'!I274)</f>
        <v/>
      </c>
      <c r="G274" s="26" t="str">
        <f>IF(ISBLANK(Games!B274), "",'Prediction Log'!$J274)</f>
        <v/>
      </c>
      <c r="H274" s="27" t="str">
        <f>'Prediction Log'!$K274</f>
        <v/>
      </c>
      <c r="I274" s="10" t="str">
        <f>IF(AND(Games!J274="",Games!K274=""),"",IF(ISTEXT(Games!K274), "Side",Games!J274))</f>
        <v/>
      </c>
      <c r="J274" s="10" t="str">
        <f>IF(Table1[[#This Row],[Bet]]="Spread", Games!L274, "")</f>
        <v/>
      </c>
      <c r="K274" s="9" t="str">
        <f>IF(ISTEXT(Games!K274), Games!K274, "")</f>
        <v/>
      </c>
      <c r="L274" s="9" t="str">
        <f>IF(Table1[[#This Row],[Bet]]="Spread", Table1[[#This Row],[Spread]],"")</f>
        <v/>
      </c>
      <c r="M274" s="9"/>
      <c r="N274" s="12"/>
      <c r="O274" s="12"/>
      <c r="P274" s="12"/>
      <c r="Q274" s="12"/>
      <c r="R274" s="12"/>
      <c r="S274" s="12"/>
      <c r="T274" s="13">
        <f t="shared" si="42"/>
        <v>0</v>
      </c>
      <c r="U274" s="13">
        <f t="shared" si="43"/>
        <v>0</v>
      </c>
      <c r="V274" s="13">
        <f t="shared" si="44"/>
        <v>0</v>
      </c>
      <c r="W274" s="13">
        <f t="shared" si="45"/>
        <v>0</v>
      </c>
      <c r="X274" s="13">
        <f t="shared" si="46"/>
        <v>0</v>
      </c>
      <c r="Y274" s="13">
        <f t="shared" si="47"/>
        <v>0</v>
      </c>
      <c r="Z274" s="7"/>
      <c r="AA274" s="9" t="str">
        <f t="shared" si="48"/>
        <v/>
      </c>
      <c r="AB274" s="7"/>
      <c r="AC274" s="9" t="str">
        <f t="shared" si="49"/>
        <v/>
      </c>
      <c r="AD274" s="7"/>
      <c r="AE274" s="9" t="str">
        <f t="shared" si="50"/>
        <v/>
      </c>
      <c r="AF27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75" spans="1:32" x14ac:dyDescent="0.45">
      <c r="A275" s="22" t="str">
        <f>IF('Prediction Log'!A275=0, "",'Prediction Log'!A275)</f>
        <v/>
      </c>
      <c r="B275" s="10" t="str">
        <f>IF('Prediction Log'!B275=0, "",'Prediction Log'!B275)</f>
        <v/>
      </c>
      <c r="C275" s="10" t="str">
        <f>IF('Prediction Log'!C275=0, "",'Prediction Log'!C275)</f>
        <v/>
      </c>
      <c r="D275" s="10" t="str">
        <f>IF('Prediction Log'!D275=0, "",'Prediction Log'!D275)</f>
        <v/>
      </c>
      <c r="E275" s="10" t="str">
        <f>IF('Prediction Log'!E275=0, "",'Prediction Log'!E275)</f>
        <v/>
      </c>
      <c r="F275" s="10" t="str">
        <f>IF('Prediction Log'!I275=0, "",'Prediction Log'!I275)</f>
        <v/>
      </c>
      <c r="G275" s="26" t="str">
        <f>IF(ISBLANK(Games!B275), "",'Prediction Log'!$J275)</f>
        <v/>
      </c>
      <c r="H275" s="27" t="str">
        <f>'Prediction Log'!$K275</f>
        <v/>
      </c>
      <c r="I275" s="10" t="str">
        <f>IF(AND(Games!J275="",Games!K275=""),"",IF(ISTEXT(Games!K275), "Side",Games!J275))</f>
        <v/>
      </c>
      <c r="J275" s="10" t="str">
        <f>IF(Table1[[#This Row],[Bet]]="Spread", Games!L275, "")</f>
        <v/>
      </c>
      <c r="K275" s="9" t="str">
        <f>IF(ISTEXT(Games!K275), Games!K275, "")</f>
        <v/>
      </c>
      <c r="L275" s="9" t="str">
        <f>IF(Table1[[#This Row],[Bet]]="Spread", Table1[[#This Row],[Spread]],"")</f>
        <v/>
      </c>
      <c r="M275" s="9"/>
      <c r="N275" s="12"/>
      <c r="O275" s="12"/>
      <c r="P275" s="12"/>
      <c r="Q275" s="12"/>
      <c r="R275" s="12"/>
      <c r="S275" s="12"/>
      <c r="T275" s="13">
        <f t="shared" si="42"/>
        <v>0</v>
      </c>
      <c r="U275" s="13">
        <f t="shared" si="43"/>
        <v>0</v>
      </c>
      <c r="V275" s="13">
        <f t="shared" si="44"/>
        <v>0</v>
      </c>
      <c r="W275" s="13">
        <f t="shared" si="45"/>
        <v>0</v>
      </c>
      <c r="X275" s="13">
        <f t="shared" si="46"/>
        <v>0</v>
      </c>
      <c r="Y275" s="13">
        <f t="shared" si="47"/>
        <v>0</v>
      </c>
      <c r="Z275" s="7"/>
      <c r="AA275" s="9" t="str">
        <f t="shared" si="48"/>
        <v/>
      </c>
      <c r="AB275" s="7"/>
      <c r="AC275" s="9" t="str">
        <f t="shared" si="49"/>
        <v/>
      </c>
      <c r="AD275" s="7"/>
      <c r="AE275" s="9" t="str">
        <f t="shared" si="50"/>
        <v/>
      </c>
      <c r="AF27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76" spans="1:32" x14ac:dyDescent="0.45">
      <c r="A276" s="22" t="str">
        <f>IF('Prediction Log'!A276=0, "",'Prediction Log'!A276)</f>
        <v/>
      </c>
      <c r="B276" s="10" t="str">
        <f>IF('Prediction Log'!B276=0, "",'Prediction Log'!B276)</f>
        <v/>
      </c>
      <c r="C276" s="10" t="str">
        <f>IF('Prediction Log'!C276=0, "",'Prediction Log'!C276)</f>
        <v/>
      </c>
      <c r="D276" s="10" t="str">
        <f>IF('Prediction Log'!D276=0, "",'Prediction Log'!D276)</f>
        <v/>
      </c>
      <c r="E276" s="10" t="str">
        <f>IF('Prediction Log'!E276=0, "",'Prediction Log'!E276)</f>
        <v/>
      </c>
      <c r="F276" s="10" t="str">
        <f>IF('Prediction Log'!I276=0, "",'Prediction Log'!I276)</f>
        <v/>
      </c>
      <c r="G276" s="26" t="str">
        <f>IF(ISBLANK(Games!B276), "",'Prediction Log'!$J276)</f>
        <v/>
      </c>
      <c r="H276" s="27" t="str">
        <f>'Prediction Log'!$K276</f>
        <v/>
      </c>
      <c r="I276" s="10" t="str">
        <f>IF(AND(Games!J276="",Games!K276=""),"",IF(ISTEXT(Games!K276), "Side",Games!J276))</f>
        <v/>
      </c>
      <c r="J276" s="10" t="str">
        <f>IF(Table1[[#This Row],[Bet]]="Spread", Games!L276, "")</f>
        <v/>
      </c>
      <c r="K276" s="9" t="str">
        <f>IF(ISTEXT(Games!K276), Games!K276, "")</f>
        <v/>
      </c>
      <c r="L276" s="9" t="str">
        <f>IF(Table1[[#This Row],[Bet]]="Spread", Table1[[#This Row],[Spread]],"")</f>
        <v/>
      </c>
      <c r="M276" s="9"/>
      <c r="N276" s="12"/>
      <c r="O276" s="12"/>
      <c r="P276" s="12"/>
      <c r="Q276" s="12"/>
      <c r="R276" s="12"/>
      <c r="S276" s="12"/>
      <c r="T276" s="13">
        <f t="shared" si="42"/>
        <v>0</v>
      </c>
      <c r="U276" s="13">
        <f t="shared" si="43"/>
        <v>0</v>
      </c>
      <c r="V276" s="13">
        <f t="shared" si="44"/>
        <v>0</v>
      </c>
      <c r="W276" s="13">
        <f t="shared" si="45"/>
        <v>0</v>
      </c>
      <c r="X276" s="13">
        <f t="shared" si="46"/>
        <v>0</v>
      </c>
      <c r="Y276" s="13">
        <f t="shared" si="47"/>
        <v>0</v>
      </c>
      <c r="Z276" s="7"/>
      <c r="AA276" s="9" t="str">
        <f t="shared" si="48"/>
        <v/>
      </c>
      <c r="AB276" s="7"/>
      <c r="AC276" s="9" t="str">
        <f t="shared" si="49"/>
        <v/>
      </c>
      <c r="AD276" s="7"/>
      <c r="AE276" s="9" t="str">
        <f t="shared" si="50"/>
        <v/>
      </c>
      <c r="AF27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77" spans="1:32" x14ac:dyDescent="0.45">
      <c r="A277" s="22" t="str">
        <f>IF('Prediction Log'!A277=0, "",'Prediction Log'!A277)</f>
        <v/>
      </c>
      <c r="B277" s="10" t="str">
        <f>IF('Prediction Log'!B277=0, "",'Prediction Log'!B277)</f>
        <v/>
      </c>
      <c r="C277" s="10" t="str">
        <f>IF('Prediction Log'!C277=0, "",'Prediction Log'!C277)</f>
        <v/>
      </c>
      <c r="D277" s="10" t="str">
        <f>IF('Prediction Log'!D277=0, "",'Prediction Log'!D277)</f>
        <v/>
      </c>
      <c r="E277" s="10" t="str">
        <f>IF('Prediction Log'!E277=0, "",'Prediction Log'!E277)</f>
        <v/>
      </c>
      <c r="F277" s="10" t="str">
        <f>IF('Prediction Log'!I277=0, "",'Prediction Log'!I277)</f>
        <v/>
      </c>
      <c r="G277" s="26" t="str">
        <f>IF(ISBLANK(Games!B277), "",'Prediction Log'!$J277)</f>
        <v/>
      </c>
      <c r="H277" s="27" t="str">
        <f>'Prediction Log'!$K277</f>
        <v/>
      </c>
      <c r="I277" s="10" t="str">
        <f>IF(AND(Games!J277="",Games!K277=""),"",IF(ISTEXT(Games!K277), "Side",Games!J277))</f>
        <v/>
      </c>
      <c r="J277" s="10" t="str">
        <f>IF(Table1[[#This Row],[Bet]]="Spread", Games!L277, "")</f>
        <v/>
      </c>
      <c r="K277" s="9" t="str">
        <f>IF(ISTEXT(Games!K277), Games!K277, "")</f>
        <v/>
      </c>
      <c r="L277" s="9" t="str">
        <f>IF(Table1[[#This Row],[Bet]]="Spread", Table1[[#This Row],[Spread]],"")</f>
        <v/>
      </c>
      <c r="M277" s="9"/>
      <c r="N277" s="12"/>
      <c r="O277" s="12"/>
      <c r="P277" s="12"/>
      <c r="Q277" s="12"/>
      <c r="R277" s="12"/>
      <c r="S277" s="12"/>
      <c r="T277" s="13">
        <f t="shared" si="42"/>
        <v>0</v>
      </c>
      <c r="U277" s="13">
        <f t="shared" si="43"/>
        <v>0</v>
      </c>
      <c r="V277" s="13">
        <f t="shared" si="44"/>
        <v>0</v>
      </c>
      <c r="W277" s="13">
        <f t="shared" si="45"/>
        <v>0</v>
      </c>
      <c r="X277" s="13">
        <f t="shared" si="46"/>
        <v>0</v>
      </c>
      <c r="Y277" s="13">
        <f t="shared" si="47"/>
        <v>0</v>
      </c>
      <c r="Z277" s="7"/>
      <c r="AA277" s="9" t="str">
        <f t="shared" si="48"/>
        <v/>
      </c>
      <c r="AB277" s="7"/>
      <c r="AC277" s="9" t="str">
        <f t="shared" si="49"/>
        <v/>
      </c>
      <c r="AD277" s="7"/>
      <c r="AE277" s="9" t="str">
        <f t="shared" si="50"/>
        <v/>
      </c>
      <c r="AF27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78" spans="1:32" x14ac:dyDescent="0.45">
      <c r="A278" s="22" t="str">
        <f>IF('Prediction Log'!A278=0, "",'Prediction Log'!A278)</f>
        <v/>
      </c>
      <c r="B278" s="10" t="str">
        <f>IF('Prediction Log'!B278=0, "",'Prediction Log'!B278)</f>
        <v/>
      </c>
      <c r="C278" s="10" t="str">
        <f>IF('Prediction Log'!C278=0, "",'Prediction Log'!C278)</f>
        <v/>
      </c>
      <c r="D278" s="10" t="str">
        <f>IF('Prediction Log'!D278=0, "",'Prediction Log'!D278)</f>
        <v/>
      </c>
      <c r="E278" s="10" t="str">
        <f>IF('Prediction Log'!E278=0, "",'Prediction Log'!E278)</f>
        <v/>
      </c>
      <c r="F278" s="10" t="str">
        <f>IF('Prediction Log'!I278=0, "",'Prediction Log'!I278)</f>
        <v/>
      </c>
      <c r="G278" s="26" t="str">
        <f>IF(ISBLANK(Games!B278), "",'Prediction Log'!$J278)</f>
        <v/>
      </c>
      <c r="H278" s="27" t="str">
        <f>'Prediction Log'!$K278</f>
        <v/>
      </c>
      <c r="I278" s="10" t="str">
        <f>IF(AND(Games!J278="",Games!K278=""),"",IF(ISTEXT(Games!K278), "Side",Games!J278))</f>
        <v/>
      </c>
      <c r="J278" s="10" t="str">
        <f>IF(Table1[[#This Row],[Bet]]="Spread", Games!L278, "")</f>
        <v/>
      </c>
      <c r="K278" s="9" t="str">
        <f>IF(ISTEXT(Games!K278), Games!K278, "")</f>
        <v/>
      </c>
      <c r="L278" s="9" t="str">
        <f>IF(Table1[[#This Row],[Bet]]="Spread", Table1[[#This Row],[Spread]],"")</f>
        <v/>
      </c>
      <c r="M278" s="9"/>
      <c r="N278" s="12"/>
      <c r="O278" s="12"/>
      <c r="P278" s="12"/>
      <c r="Q278" s="12"/>
      <c r="R278" s="12"/>
      <c r="S278" s="12"/>
      <c r="T278" s="13">
        <f t="shared" si="42"/>
        <v>0</v>
      </c>
      <c r="U278" s="13">
        <f t="shared" si="43"/>
        <v>0</v>
      </c>
      <c r="V278" s="13">
        <f t="shared" si="44"/>
        <v>0</v>
      </c>
      <c r="W278" s="13">
        <f t="shared" si="45"/>
        <v>0</v>
      </c>
      <c r="X278" s="13">
        <f t="shared" si="46"/>
        <v>0</v>
      </c>
      <c r="Y278" s="13">
        <f t="shared" si="47"/>
        <v>0</v>
      </c>
      <c r="Z278" s="7"/>
      <c r="AA278" s="9" t="str">
        <f t="shared" si="48"/>
        <v/>
      </c>
      <c r="AB278" s="7"/>
      <c r="AC278" s="9" t="str">
        <f t="shared" si="49"/>
        <v/>
      </c>
      <c r="AD278" s="7"/>
      <c r="AE278" s="9" t="str">
        <f t="shared" si="50"/>
        <v/>
      </c>
      <c r="AF27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79" spans="1:32" x14ac:dyDescent="0.45">
      <c r="A279" s="22" t="str">
        <f>IF('Prediction Log'!A279=0, "",'Prediction Log'!A279)</f>
        <v/>
      </c>
      <c r="B279" s="10" t="str">
        <f>IF('Prediction Log'!B279=0, "",'Prediction Log'!B279)</f>
        <v/>
      </c>
      <c r="C279" s="10" t="str">
        <f>IF('Prediction Log'!C279=0, "",'Prediction Log'!C279)</f>
        <v/>
      </c>
      <c r="D279" s="10" t="str">
        <f>IF('Prediction Log'!D279=0, "",'Prediction Log'!D279)</f>
        <v/>
      </c>
      <c r="E279" s="10" t="str">
        <f>IF('Prediction Log'!E279=0, "",'Prediction Log'!E279)</f>
        <v/>
      </c>
      <c r="F279" s="10" t="str">
        <f>IF('Prediction Log'!I279=0, "",'Prediction Log'!I279)</f>
        <v/>
      </c>
      <c r="G279" s="26" t="str">
        <f>IF(ISBLANK(Games!B279), "",'Prediction Log'!$J279)</f>
        <v/>
      </c>
      <c r="H279" s="27" t="str">
        <f>'Prediction Log'!$K279</f>
        <v/>
      </c>
      <c r="I279" s="10" t="str">
        <f>IF(AND(Games!J279="",Games!K279=""),"",IF(ISTEXT(Games!K279), "Side",Games!J279))</f>
        <v/>
      </c>
      <c r="J279" s="10" t="str">
        <f>IF(Table1[[#This Row],[Bet]]="Spread", Games!L279, "")</f>
        <v/>
      </c>
      <c r="K279" s="9" t="str">
        <f>IF(ISTEXT(Games!K279), Games!K279, "")</f>
        <v/>
      </c>
      <c r="L279" s="9" t="str">
        <f>IF(Table1[[#This Row],[Bet]]="Spread", Table1[[#This Row],[Spread]],"")</f>
        <v/>
      </c>
      <c r="M279" s="9"/>
      <c r="N279" s="12"/>
      <c r="O279" s="12"/>
      <c r="P279" s="12"/>
      <c r="Q279" s="12"/>
      <c r="R279" s="12"/>
      <c r="S279" s="12"/>
      <c r="T279" s="13">
        <f t="shared" si="42"/>
        <v>0</v>
      </c>
      <c r="U279" s="13">
        <f t="shared" si="43"/>
        <v>0</v>
      </c>
      <c r="V279" s="13">
        <f t="shared" si="44"/>
        <v>0</v>
      </c>
      <c r="W279" s="13">
        <f t="shared" si="45"/>
        <v>0</v>
      </c>
      <c r="X279" s="13">
        <f t="shared" si="46"/>
        <v>0</v>
      </c>
      <c r="Y279" s="13">
        <f t="shared" si="47"/>
        <v>0</v>
      </c>
      <c r="Z279" s="7"/>
      <c r="AA279" s="9" t="str">
        <f t="shared" si="48"/>
        <v/>
      </c>
      <c r="AB279" s="7"/>
      <c r="AC279" s="9" t="str">
        <f t="shared" si="49"/>
        <v/>
      </c>
      <c r="AD279" s="7"/>
      <c r="AE279" s="9" t="str">
        <f t="shared" si="50"/>
        <v/>
      </c>
      <c r="AF27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80" spans="1:32" x14ac:dyDescent="0.45">
      <c r="A280" s="22" t="str">
        <f>IF('Prediction Log'!A280=0, "",'Prediction Log'!A280)</f>
        <v/>
      </c>
      <c r="B280" s="10" t="str">
        <f>IF('Prediction Log'!B280=0, "",'Prediction Log'!B280)</f>
        <v/>
      </c>
      <c r="C280" s="10" t="str">
        <f>IF('Prediction Log'!C280=0, "",'Prediction Log'!C280)</f>
        <v/>
      </c>
      <c r="D280" s="10" t="str">
        <f>IF('Prediction Log'!D280=0, "",'Prediction Log'!D280)</f>
        <v/>
      </c>
      <c r="E280" s="10" t="str">
        <f>IF('Prediction Log'!E280=0, "",'Prediction Log'!E280)</f>
        <v/>
      </c>
      <c r="F280" s="10" t="str">
        <f>IF('Prediction Log'!I280=0, "",'Prediction Log'!I280)</f>
        <v/>
      </c>
      <c r="G280" s="26" t="str">
        <f>IF(ISBLANK(Games!B280), "",'Prediction Log'!$J280)</f>
        <v/>
      </c>
      <c r="H280" s="27" t="str">
        <f>'Prediction Log'!$K280</f>
        <v/>
      </c>
      <c r="I280" s="10" t="str">
        <f>IF(AND(Games!J280="",Games!K280=""),"",IF(ISTEXT(Games!K280), "Side",Games!J280))</f>
        <v/>
      </c>
      <c r="J280" s="10" t="str">
        <f>IF(Table1[[#This Row],[Bet]]="Spread", Games!L280, "")</f>
        <v/>
      </c>
      <c r="K280" s="9" t="str">
        <f>IF(ISTEXT(Games!K280), Games!K280, "")</f>
        <v/>
      </c>
      <c r="L280" s="9" t="str">
        <f>IF(Table1[[#This Row],[Bet]]="Spread", Table1[[#This Row],[Spread]],"")</f>
        <v/>
      </c>
      <c r="M280" s="9"/>
      <c r="N280" s="12"/>
      <c r="O280" s="12"/>
      <c r="P280" s="12"/>
      <c r="Q280" s="12"/>
      <c r="R280" s="12"/>
      <c r="S280" s="12"/>
      <c r="T280" s="13">
        <f t="shared" si="42"/>
        <v>0</v>
      </c>
      <c r="U280" s="13">
        <f t="shared" si="43"/>
        <v>0</v>
      </c>
      <c r="V280" s="13">
        <f t="shared" si="44"/>
        <v>0</v>
      </c>
      <c r="W280" s="13">
        <f t="shared" si="45"/>
        <v>0</v>
      </c>
      <c r="X280" s="13">
        <f t="shared" si="46"/>
        <v>0</v>
      </c>
      <c r="Y280" s="13">
        <f t="shared" si="47"/>
        <v>0</v>
      </c>
      <c r="Z280" s="7"/>
      <c r="AA280" s="9" t="str">
        <f t="shared" si="48"/>
        <v/>
      </c>
      <c r="AB280" s="7"/>
      <c r="AC280" s="9" t="str">
        <f t="shared" si="49"/>
        <v/>
      </c>
      <c r="AD280" s="7"/>
      <c r="AE280" s="9" t="str">
        <f t="shared" si="50"/>
        <v/>
      </c>
      <c r="AF28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81" spans="1:32" x14ac:dyDescent="0.45">
      <c r="A281" s="22" t="str">
        <f>IF('Prediction Log'!A281=0, "",'Prediction Log'!A281)</f>
        <v/>
      </c>
      <c r="B281" s="10" t="str">
        <f>IF('Prediction Log'!B281=0, "",'Prediction Log'!B281)</f>
        <v/>
      </c>
      <c r="C281" s="10" t="str">
        <f>IF('Prediction Log'!C281=0, "",'Prediction Log'!C281)</f>
        <v/>
      </c>
      <c r="D281" s="10" t="str">
        <f>IF('Prediction Log'!D281=0, "",'Prediction Log'!D281)</f>
        <v/>
      </c>
      <c r="E281" s="10" t="str">
        <f>IF('Prediction Log'!E281=0, "",'Prediction Log'!E281)</f>
        <v/>
      </c>
      <c r="F281" s="10" t="str">
        <f>IF('Prediction Log'!I281=0, "",'Prediction Log'!I281)</f>
        <v/>
      </c>
      <c r="G281" s="26" t="str">
        <f>IF(ISBLANK(Games!B281), "",'Prediction Log'!$J281)</f>
        <v/>
      </c>
      <c r="H281" s="27" t="str">
        <f>'Prediction Log'!$K281</f>
        <v/>
      </c>
      <c r="I281" s="10" t="str">
        <f>IF(AND(Games!J281="",Games!K281=""),"",IF(ISTEXT(Games!K281), "Side",Games!J281))</f>
        <v/>
      </c>
      <c r="J281" s="10" t="str">
        <f>IF(Table1[[#This Row],[Bet]]="Spread", Games!L281, "")</f>
        <v/>
      </c>
      <c r="K281" s="9" t="str">
        <f>IF(ISTEXT(Games!K281), Games!K281, "")</f>
        <v/>
      </c>
      <c r="L281" s="9" t="str">
        <f>IF(Table1[[#This Row],[Bet]]="Spread", Table1[[#This Row],[Spread]],"")</f>
        <v/>
      </c>
      <c r="M281" s="9"/>
      <c r="N281" s="12"/>
      <c r="O281" s="12"/>
      <c r="P281" s="12"/>
      <c r="Q281" s="12"/>
      <c r="R281" s="12"/>
      <c r="S281" s="12"/>
      <c r="T281" s="13">
        <f t="shared" si="42"/>
        <v>0</v>
      </c>
      <c r="U281" s="13">
        <f t="shared" si="43"/>
        <v>0</v>
      </c>
      <c r="V281" s="13">
        <f t="shared" si="44"/>
        <v>0</v>
      </c>
      <c r="W281" s="13">
        <f t="shared" si="45"/>
        <v>0</v>
      </c>
      <c r="X281" s="13">
        <f t="shared" si="46"/>
        <v>0</v>
      </c>
      <c r="Y281" s="13">
        <f t="shared" si="47"/>
        <v>0</v>
      </c>
      <c r="Z281" s="7"/>
      <c r="AA281" s="9" t="str">
        <f t="shared" si="48"/>
        <v/>
      </c>
      <c r="AB281" s="7"/>
      <c r="AC281" s="9" t="str">
        <f t="shared" si="49"/>
        <v/>
      </c>
      <c r="AD281" s="7"/>
      <c r="AE281" s="9" t="str">
        <f t="shared" si="50"/>
        <v/>
      </c>
      <c r="AF28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82" spans="1:32" x14ac:dyDescent="0.45">
      <c r="A282" s="22" t="str">
        <f>IF('Prediction Log'!A282=0, "",'Prediction Log'!A282)</f>
        <v/>
      </c>
      <c r="B282" s="10" t="str">
        <f>IF('Prediction Log'!B282=0, "",'Prediction Log'!B282)</f>
        <v/>
      </c>
      <c r="C282" s="10" t="str">
        <f>IF('Prediction Log'!C282=0, "",'Prediction Log'!C282)</f>
        <v/>
      </c>
      <c r="D282" s="10" t="str">
        <f>IF('Prediction Log'!D282=0, "",'Prediction Log'!D282)</f>
        <v/>
      </c>
      <c r="E282" s="10" t="str">
        <f>IF('Prediction Log'!E282=0, "",'Prediction Log'!E282)</f>
        <v/>
      </c>
      <c r="F282" s="10" t="str">
        <f>IF('Prediction Log'!I282=0, "",'Prediction Log'!I282)</f>
        <v/>
      </c>
      <c r="G282" s="26" t="str">
        <f>IF(ISBLANK(Games!B282), "",'Prediction Log'!$J282)</f>
        <v/>
      </c>
      <c r="H282" s="27" t="str">
        <f>'Prediction Log'!$K282</f>
        <v/>
      </c>
      <c r="I282" s="10" t="str">
        <f>IF(AND(Games!J282="",Games!K282=""),"",IF(ISTEXT(Games!K282), "Side",Games!J282))</f>
        <v/>
      </c>
      <c r="J282" s="10" t="str">
        <f>IF(Table1[[#This Row],[Bet]]="Spread", Games!L282, "")</f>
        <v/>
      </c>
      <c r="K282" s="9" t="str">
        <f>IF(ISTEXT(Games!K282), Games!K282, "")</f>
        <v/>
      </c>
      <c r="L282" s="9" t="str">
        <f>IF(Table1[[#This Row],[Bet]]="Spread", Table1[[#This Row],[Spread]],"")</f>
        <v/>
      </c>
      <c r="M282" s="9"/>
      <c r="N282" s="12"/>
      <c r="O282" s="12"/>
      <c r="P282" s="12"/>
      <c r="Q282" s="12"/>
      <c r="R282" s="12"/>
      <c r="S282" s="12"/>
      <c r="T282" s="13">
        <f t="shared" si="42"/>
        <v>0</v>
      </c>
      <c r="U282" s="13">
        <f t="shared" si="43"/>
        <v>0</v>
      </c>
      <c r="V282" s="13">
        <f t="shared" si="44"/>
        <v>0</v>
      </c>
      <c r="W282" s="13">
        <f t="shared" si="45"/>
        <v>0</v>
      </c>
      <c r="X282" s="13">
        <f t="shared" si="46"/>
        <v>0</v>
      </c>
      <c r="Y282" s="13">
        <f t="shared" si="47"/>
        <v>0</v>
      </c>
      <c r="Z282" s="7"/>
      <c r="AA282" s="9" t="str">
        <f t="shared" si="48"/>
        <v/>
      </c>
      <c r="AB282" s="7"/>
      <c r="AC282" s="9" t="str">
        <f t="shared" si="49"/>
        <v/>
      </c>
      <c r="AD282" s="7"/>
      <c r="AE282" s="9" t="str">
        <f t="shared" si="50"/>
        <v/>
      </c>
      <c r="AF28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83" spans="1:32" x14ac:dyDescent="0.45">
      <c r="A283" s="22" t="str">
        <f>IF('Prediction Log'!A283=0, "",'Prediction Log'!A283)</f>
        <v/>
      </c>
      <c r="B283" s="10" t="str">
        <f>IF('Prediction Log'!B283=0, "",'Prediction Log'!B283)</f>
        <v/>
      </c>
      <c r="C283" s="10" t="str">
        <f>IF('Prediction Log'!C283=0, "",'Prediction Log'!C283)</f>
        <v/>
      </c>
      <c r="D283" s="10" t="str">
        <f>IF('Prediction Log'!D283=0, "",'Prediction Log'!D283)</f>
        <v/>
      </c>
      <c r="E283" s="10" t="str">
        <f>IF('Prediction Log'!E283=0, "",'Prediction Log'!E283)</f>
        <v/>
      </c>
      <c r="F283" s="10" t="str">
        <f>IF('Prediction Log'!I283=0, "",'Prediction Log'!I283)</f>
        <v/>
      </c>
      <c r="G283" s="26" t="str">
        <f>IF(ISBLANK(Games!B283), "",'Prediction Log'!$J283)</f>
        <v/>
      </c>
      <c r="H283" s="27" t="str">
        <f>'Prediction Log'!$K283</f>
        <v/>
      </c>
      <c r="I283" s="10" t="str">
        <f>IF(AND(Games!J283="",Games!K283=""),"",IF(ISTEXT(Games!K283), "Side",Games!J283))</f>
        <v/>
      </c>
      <c r="J283" s="10" t="str">
        <f>IF(Table1[[#This Row],[Bet]]="Spread", Games!L283, "")</f>
        <v/>
      </c>
      <c r="K283" s="9" t="str">
        <f>IF(ISTEXT(Games!K283), Games!K283, "")</f>
        <v/>
      </c>
      <c r="L283" s="9" t="str">
        <f>IF(Table1[[#This Row],[Bet]]="Spread", Table1[[#This Row],[Spread]],"")</f>
        <v/>
      </c>
      <c r="M283" s="9"/>
      <c r="N283" s="12"/>
      <c r="O283" s="12"/>
      <c r="P283" s="12"/>
      <c r="Q283" s="12"/>
      <c r="R283" s="12"/>
      <c r="S283" s="12"/>
      <c r="T283" s="13">
        <f t="shared" si="42"/>
        <v>0</v>
      </c>
      <c r="U283" s="13">
        <f t="shared" si="43"/>
        <v>0</v>
      </c>
      <c r="V283" s="13">
        <f t="shared" si="44"/>
        <v>0</v>
      </c>
      <c r="W283" s="13">
        <f t="shared" si="45"/>
        <v>0</v>
      </c>
      <c r="X283" s="13">
        <f t="shared" si="46"/>
        <v>0</v>
      </c>
      <c r="Y283" s="13">
        <f t="shared" si="47"/>
        <v>0</v>
      </c>
      <c r="Z283" s="7"/>
      <c r="AA283" s="9" t="str">
        <f t="shared" si="48"/>
        <v/>
      </c>
      <c r="AB283" s="7"/>
      <c r="AC283" s="9" t="str">
        <f t="shared" si="49"/>
        <v/>
      </c>
      <c r="AD283" s="7"/>
      <c r="AE283" s="9" t="str">
        <f t="shared" si="50"/>
        <v/>
      </c>
      <c r="AF28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84" spans="1:32" x14ac:dyDescent="0.45">
      <c r="A284" s="22" t="str">
        <f>IF('Prediction Log'!A284=0, "",'Prediction Log'!A284)</f>
        <v/>
      </c>
      <c r="B284" s="10" t="str">
        <f>IF('Prediction Log'!B284=0, "",'Prediction Log'!B284)</f>
        <v/>
      </c>
      <c r="C284" s="10" t="str">
        <f>IF('Prediction Log'!C284=0, "",'Prediction Log'!C284)</f>
        <v/>
      </c>
      <c r="D284" s="10" t="str">
        <f>IF('Prediction Log'!D284=0, "",'Prediction Log'!D284)</f>
        <v/>
      </c>
      <c r="E284" s="10" t="str">
        <f>IF('Prediction Log'!E284=0, "",'Prediction Log'!E284)</f>
        <v/>
      </c>
      <c r="F284" s="10" t="str">
        <f>IF('Prediction Log'!I284=0, "",'Prediction Log'!I284)</f>
        <v/>
      </c>
      <c r="G284" s="26" t="str">
        <f>IF(ISBLANK(Games!B284), "",'Prediction Log'!$J284)</f>
        <v/>
      </c>
      <c r="H284" s="27" t="str">
        <f>'Prediction Log'!$K284</f>
        <v/>
      </c>
      <c r="I284" s="10" t="str">
        <f>IF(AND(Games!J284="",Games!K284=""),"",IF(ISTEXT(Games!K284), "Side",Games!J284))</f>
        <v/>
      </c>
      <c r="J284" s="10" t="str">
        <f>IF(Table1[[#This Row],[Bet]]="Spread", Games!L284, "")</f>
        <v/>
      </c>
      <c r="K284" s="9" t="str">
        <f>IF(ISTEXT(Games!K284), Games!K284, "")</f>
        <v/>
      </c>
      <c r="L284" s="9" t="str">
        <f>IF(Table1[[#This Row],[Bet]]="Spread", Table1[[#This Row],[Spread]],"")</f>
        <v/>
      </c>
      <c r="M284" s="9"/>
      <c r="N284" s="12"/>
      <c r="O284" s="12"/>
      <c r="P284" s="12"/>
      <c r="Q284" s="12"/>
      <c r="R284" s="12"/>
      <c r="S284" s="12"/>
      <c r="T284" s="13">
        <f t="shared" si="42"/>
        <v>0</v>
      </c>
      <c r="U284" s="13">
        <f t="shared" si="43"/>
        <v>0</v>
      </c>
      <c r="V284" s="13">
        <f t="shared" si="44"/>
        <v>0</v>
      </c>
      <c r="W284" s="13">
        <f t="shared" si="45"/>
        <v>0</v>
      </c>
      <c r="X284" s="13">
        <f t="shared" si="46"/>
        <v>0</v>
      </c>
      <c r="Y284" s="13">
        <f t="shared" si="47"/>
        <v>0</v>
      </c>
      <c r="Z284" s="7"/>
      <c r="AA284" s="9" t="str">
        <f t="shared" si="48"/>
        <v/>
      </c>
      <c r="AB284" s="7"/>
      <c r="AC284" s="9" t="str">
        <f t="shared" si="49"/>
        <v/>
      </c>
      <c r="AD284" s="7"/>
      <c r="AE284" s="9" t="str">
        <f t="shared" si="50"/>
        <v/>
      </c>
      <c r="AF28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85" spans="1:32" x14ac:dyDescent="0.45">
      <c r="A285" s="22" t="str">
        <f>IF('Prediction Log'!A285=0, "",'Prediction Log'!A285)</f>
        <v/>
      </c>
      <c r="B285" s="10" t="str">
        <f>IF('Prediction Log'!B285=0, "",'Prediction Log'!B285)</f>
        <v/>
      </c>
      <c r="C285" s="10" t="str">
        <f>IF('Prediction Log'!C285=0, "",'Prediction Log'!C285)</f>
        <v/>
      </c>
      <c r="D285" s="10" t="str">
        <f>IF('Prediction Log'!D285=0, "",'Prediction Log'!D285)</f>
        <v/>
      </c>
      <c r="E285" s="10" t="str">
        <f>IF('Prediction Log'!E285=0, "",'Prediction Log'!E285)</f>
        <v/>
      </c>
      <c r="F285" s="10" t="str">
        <f>IF('Prediction Log'!I285=0, "",'Prediction Log'!I285)</f>
        <v/>
      </c>
      <c r="G285" s="26" t="str">
        <f>IF(ISBLANK(Games!B285), "",'Prediction Log'!$J285)</f>
        <v/>
      </c>
      <c r="H285" s="27" t="str">
        <f>'Prediction Log'!$K285</f>
        <v/>
      </c>
      <c r="I285" s="10" t="str">
        <f>IF(AND(Games!J285="",Games!K285=""),"",IF(ISTEXT(Games!K285), "Side",Games!J285))</f>
        <v/>
      </c>
      <c r="J285" s="10" t="str">
        <f>IF(Table1[[#This Row],[Bet]]="Spread", Games!L285, "")</f>
        <v/>
      </c>
      <c r="K285" s="9" t="str">
        <f>IF(ISTEXT(Games!K285), Games!K285, "")</f>
        <v/>
      </c>
      <c r="L285" s="9" t="str">
        <f>IF(Table1[[#This Row],[Bet]]="Spread", Table1[[#This Row],[Spread]],"")</f>
        <v/>
      </c>
      <c r="M285" s="9"/>
      <c r="N285" s="12"/>
      <c r="O285" s="12"/>
      <c r="P285" s="12"/>
      <c r="Q285" s="12"/>
      <c r="R285" s="12"/>
      <c r="S285" s="12"/>
      <c r="T285" s="13">
        <f t="shared" si="42"/>
        <v>0</v>
      </c>
      <c r="U285" s="13">
        <f t="shared" si="43"/>
        <v>0</v>
      </c>
      <c r="V285" s="13">
        <f t="shared" si="44"/>
        <v>0</v>
      </c>
      <c r="W285" s="13">
        <f t="shared" si="45"/>
        <v>0</v>
      </c>
      <c r="X285" s="13">
        <f t="shared" si="46"/>
        <v>0</v>
      </c>
      <c r="Y285" s="13">
        <f t="shared" si="47"/>
        <v>0</v>
      </c>
      <c r="Z285" s="7"/>
      <c r="AA285" s="9" t="str">
        <f t="shared" si="48"/>
        <v/>
      </c>
      <c r="AB285" s="7"/>
      <c r="AC285" s="9" t="str">
        <f t="shared" si="49"/>
        <v/>
      </c>
      <c r="AD285" s="7"/>
      <c r="AE285" s="9" t="str">
        <f t="shared" si="50"/>
        <v/>
      </c>
      <c r="AF28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86" spans="1:32" x14ac:dyDescent="0.45">
      <c r="A286" s="22" t="str">
        <f>IF('Prediction Log'!A286=0, "",'Prediction Log'!A286)</f>
        <v/>
      </c>
      <c r="B286" s="10" t="str">
        <f>IF('Prediction Log'!B286=0, "",'Prediction Log'!B286)</f>
        <v/>
      </c>
      <c r="C286" s="10" t="str">
        <f>IF('Prediction Log'!C286=0, "",'Prediction Log'!C286)</f>
        <v/>
      </c>
      <c r="D286" s="10" t="str">
        <f>IF('Prediction Log'!D286=0, "",'Prediction Log'!D286)</f>
        <v/>
      </c>
      <c r="E286" s="10" t="str">
        <f>IF('Prediction Log'!E286=0, "",'Prediction Log'!E286)</f>
        <v/>
      </c>
      <c r="F286" s="10" t="str">
        <f>IF('Prediction Log'!I286=0, "",'Prediction Log'!I286)</f>
        <v/>
      </c>
      <c r="G286" s="26" t="str">
        <f>IF(ISBLANK(Games!B286), "",'Prediction Log'!$J286)</f>
        <v/>
      </c>
      <c r="H286" s="27" t="str">
        <f>'Prediction Log'!$K286</f>
        <v/>
      </c>
      <c r="I286" s="10" t="str">
        <f>IF(AND(Games!J286="",Games!K286=""),"",IF(ISTEXT(Games!K286), "Side",Games!J286))</f>
        <v/>
      </c>
      <c r="J286" s="10" t="str">
        <f>IF(Table1[[#This Row],[Bet]]="Spread", Games!L286, "")</f>
        <v/>
      </c>
      <c r="K286" s="9" t="str">
        <f>IF(ISTEXT(Games!K286), Games!K286, "")</f>
        <v/>
      </c>
      <c r="L286" s="9" t="str">
        <f>IF(Table1[[#This Row],[Bet]]="Spread", Table1[[#This Row],[Spread]],"")</f>
        <v/>
      </c>
      <c r="M286" s="9"/>
      <c r="N286" s="12"/>
      <c r="O286" s="12"/>
      <c r="P286" s="12"/>
      <c r="Q286" s="12"/>
      <c r="R286" s="12"/>
      <c r="S286" s="12"/>
      <c r="T286" s="13">
        <f t="shared" si="42"/>
        <v>0</v>
      </c>
      <c r="U286" s="13">
        <f t="shared" si="43"/>
        <v>0</v>
      </c>
      <c r="V286" s="13">
        <f t="shared" si="44"/>
        <v>0</v>
      </c>
      <c r="W286" s="13">
        <f t="shared" si="45"/>
        <v>0</v>
      </c>
      <c r="X286" s="13">
        <f t="shared" si="46"/>
        <v>0</v>
      </c>
      <c r="Y286" s="13">
        <f t="shared" si="47"/>
        <v>0</v>
      </c>
      <c r="Z286" s="7"/>
      <c r="AA286" s="9" t="str">
        <f t="shared" si="48"/>
        <v/>
      </c>
      <c r="AB286" s="7"/>
      <c r="AC286" s="9" t="str">
        <f t="shared" si="49"/>
        <v/>
      </c>
      <c r="AD286" s="7"/>
      <c r="AE286" s="9" t="str">
        <f t="shared" si="50"/>
        <v/>
      </c>
      <c r="AF28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87" spans="1:32" x14ac:dyDescent="0.45">
      <c r="A287" s="22" t="str">
        <f>IF('Prediction Log'!A287=0, "",'Prediction Log'!A287)</f>
        <v/>
      </c>
      <c r="B287" s="10" t="str">
        <f>IF('Prediction Log'!B287=0, "",'Prediction Log'!B287)</f>
        <v/>
      </c>
      <c r="C287" s="10" t="str">
        <f>IF('Prediction Log'!C287=0, "",'Prediction Log'!C287)</f>
        <v/>
      </c>
      <c r="D287" s="10" t="str">
        <f>IF('Prediction Log'!D287=0, "",'Prediction Log'!D287)</f>
        <v/>
      </c>
      <c r="E287" s="10" t="str">
        <f>IF('Prediction Log'!E287=0, "",'Prediction Log'!E287)</f>
        <v/>
      </c>
      <c r="F287" s="10" t="str">
        <f>IF('Prediction Log'!I287=0, "",'Prediction Log'!I287)</f>
        <v/>
      </c>
      <c r="G287" s="26" t="str">
        <f>IF(ISBLANK(Games!B287), "",'Prediction Log'!$J287)</f>
        <v/>
      </c>
      <c r="H287" s="27" t="str">
        <f>'Prediction Log'!$K287</f>
        <v/>
      </c>
      <c r="I287" s="10" t="str">
        <f>IF(AND(Games!J287="",Games!K287=""),"",IF(ISTEXT(Games!K287), "Side",Games!J287))</f>
        <v/>
      </c>
      <c r="J287" s="10" t="str">
        <f>IF(Table1[[#This Row],[Bet]]="Spread", Games!L287, "")</f>
        <v/>
      </c>
      <c r="K287" s="9" t="str">
        <f>IF(ISTEXT(Games!K287), Games!K287, "")</f>
        <v/>
      </c>
      <c r="L287" s="9" t="str">
        <f>IF(Table1[[#This Row],[Bet]]="Spread", Table1[[#This Row],[Spread]],"")</f>
        <v/>
      </c>
      <c r="M287" s="9"/>
      <c r="N287" s="12"/>
      <c r="O287" s="12"/>
      <c r="P287" s="12"/>
      <c r="Q287" s="12"/>
      <c r="R287" s="12"/>
      <c r="S287" s="12"/>
      <c r="T287" s="13">
        <f t="shared" si="42"/>
        <v>0</v>
      </c>
      <c r="U287" s="13">
        <f t="shared" si="43"/>
        <v>0</v>
      </c>
      <c r="V287" s="13">
        <f t="shared" si="44"/>
        <v>0</v>
      </c>
      <c r="W287" s="13">
        <f t="shared" si="45"/>
        <v>0</v>
      </c>
      <c r="X287" s="13">
        <f t="shared" si="46"/>
        <v>0</v>
      </c>
      <c r="Y287" s="13">
        <f t="shared" si="47"/>
        <v>0</v>
      </c>
      <c r="Z287" s="7"/>
      <c r="AA287" s="9" t="str">
        <f t="shared" si="48"/>
        <v/>
      </c>
      <c r="AB287" s="7"/>
      <c r="AC287" s="9" t="str">
        <f t="shared" si="49"/>
        <v/>
      </c>
      <c r="AD287" s="7"/>
      <c r="AE287" s="9" t="str">
        <f t="shared" si="50"/>
        <v/>
      </c>
      <c r="AF28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88" spans="1:32" x14ac:dyDescent="0.45">
      <c r="A288" s="22" t="str">
        <f>IF('Prediction Log'!A288=0, "",'Prediction Log'!A288)</f>
        <v/>
      </c>
      <c r="B288" s="10" t="str">
        <f>IF('Prediction Log'!B288=0, "",'Prediction Log'!B288)</f>
        <v/>
      </c>
      <c r="C288" s="10" t="str">
        <f>IF('Prediction Log'!C288=0, "",'Prediction Log'!C288)</f>
        <v/>
      </c>
      <c r="D288" s="10" t="str">
        <f>IF('Prediction Log'!D288=0, "",'Prediction Log'!D288)</f>
        <v/>
      </c>
      <c r="E288" s="10" t="str">
        <f>IF('Prediction Log'!E288=0, "",'Prediction Log'!E288)</f>
        <v/>
      </c>
      <c r="F288" s="10" t="str">
        <f>IF('Prediction Log'!I288=0, "",'Prediction Log'!I288)</f>
        <v/>
      </c>
      <c r="G288" s="26" t="str">
        <f>IF(ISBLANK(Games!B288), "",'Prediction Log'!$J288)</f>
        <v/>
      </c>
      <c r="H288" s="27" t="str">
        <f>'Prediction Log'!$K288</f>
        <v/>
      </c>
      <c r="I288" s="10" t="str">
        <f>IF(AND(Games!J288="",Games!K288=""),"",IF(ISTEXT(Games!K288), "Side",Games!J288))</f>
        <v/>
      </c>
      <c r="J288" s="10" t="str">
        <f>IF(Table1[[#This Row],[Bet]]="Spread", Games!L288, "")</f>
        <v/>
      </c>
      <c r="K288" s="9" t="str">
        <f>IF(ISTEXT(Games!K288), Games!K288, "")</f>
        <v/>
      </c>
      <c r="L288" s="9" t="str">
        <f>IF(Table1[[#This Row],[Bet]]="Spread", Table1[[#This Row],[Spread]],"")</f>
        <v/>
      </c>
      <c r="M288" s="9"/>
      <c r="N288" s="12"/>
      <c r="O288" s="12"/>
      <c r="P288" s="12"/>
      <c r="Q288" s="12"/>
      <c r="R288" s="12"/>
      <c r="S288" s="12"/>
      <c r="T288" s="13">
        <f t="shared" si="42"/>
        <v>0</v>
      </c>
      <c r="U288" s="13">
        <f t="shared" si="43"/>
        <v>0</v>
      </c>
      <c r="V288" s="13">
        <f t="shared" si="44"/>
        <v>0</v>
      </c>
      <c r="W288" s="13">
        <f t="shared" si="45"/>
        <v>0</v>
      </c>
      <c r="X288" s="13">
        <f t="shared" si="46"/>
        <v>0</v>
      </c>
      <c r="Y288" s="13">
        <f t="shared" si="47"/>
        <v>0</v>
      </c>
      <c r="Z288" s="7"/>
      <c r="AA288" s="9" t="str">
        <f t="shared" si="48"/>
        <v/>
      </c>
      <c r="AB288" s="7"/>
      <c r="AC288" s="9" t="str">
        <f t="shared" si="49"/>
        <v/>
      </c>
      <c r="AD288" s="7"/>
      <c r="AE288" s="9" t="str">
        <f t="shared" si="50"/>
        <v/>
      </c>
      <c r="AF28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89" spans="1:32" x14ac:dyDescent="0.45">
      <c r="A289" s="22" t="str">
        <f>IF('Prediction Log'!A289=0, "",'Prediction Log'!A289)</f>
        <v/>
      </c>
      <c r="B289" s="10" t="str">
        <f>IF('Prediction Log'!B289=0, "",'Prediction Log'!B289)</f>
        <v/>
      </c>
      <c r="C289" s="10" t="str">
        <f>IF('Prediction Log'!C289=0, "",'Prediction Log'!C289)</f>
        <v/>
      </c>
      <c r="D289" s="10" t="str">
        <f>IF('Prediction Log'!D289=0, "",'Prediction Log'!D289)</f>
        <v/>
      </c>
      <c r="E289" s="10" t="str">
        <f>IF('Prediction Log'!E289=0, "",'Prediction Log'!E289)</f>
        <v/>
      </c>
      <c r="F289" s="10" t="str">
        <f>IF('Prediction Log'!I289=0, "",'Prediction Log'!I289)</f>
        <v/>
      </c>
      <c r="G289" s="26" t="str">
        <f>IF(ISBLANK(Games!B289), "",'Prediction Log'!$J289)</f>
        <v/>
      </c>
      <c r="H289" s="27" t="str">
        <f>'Prediction Log'!$K289</f>
        <v/>
      </c>
      <c r="I289" s="10" t="str">
        <f>IF(AND(Games!J289="",Games!K289=""),"",IF(ISTEXT(Games!K289), "Side",Games!J289))</f>
        <v/>
      </c>
      <c r="J289" s="10" t="str">
        <f>IF(Table1[[#This Row],[Bet]]="Spread", Games!L289, "")</f>
        <v/>
      </c>
      <c r="K289" s="9" t="str">
        <f>IF(ISTEXT(Games!K289), Games!K289, "")</f>
        <v/>
      </c>
      <c r="L289" s="9" t="str">
        <f>IF(Table1[[#This Row],[Bet]]="Spread", Table1[[#This Row],[Spread]],"")</f>
        <v/>
      </c>
      <c r="M289" s="9"/>
      <c r="N289" s="12"/>
      <c r="O289" s="12"/>
      <c r="P289" s="12"/>
      <c r="Q289" s="12"/>
      <c r="R289" s="12"/>
      <c r="S289" s="12"/>
      <c r="T289" s="13">
        <f t="shared" si="42"/>
        <v>0</v>
      </c>
      <c r="U289" s="13">
        <f t="shared" si="43"/>
        <v>0</v>
      </c>
      <c r="V289" s="13">
        <f t="shared" si="44"/>
        <v>0</v>
      </c>
      <c r="W289" s="13">
        <f t="shared" si="45"/>
        <v>0</v>
      </c>
      <c r="X289" s="13">
        <f t="shared" si="46"/>
        <v>0</v>
      </c>
      <c r="Y289" s="13">
        <f t="shared" si="47"/>
        <v>0</v>
      </c>
      <c r="Z289" s="7"/>
      <c r="AA289" s="9" t="str">
        <f t="shared" si="48"/>
        <v/>
      </c>
      <c r="AB289" s="7"/>
      <c r="AC289" s="9" t="str">
        <f t="shared" si="49"/>
        <v/>
      </c>
      <c r="AD289" s="7"/>
      <c r="AE289" s="9" t="str">
        <f t="shared" si="50"/>
        <v/>
      </c>
      <c r="AF28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90" spans="1:32" x14ac:dyDescent="0.45">
      <c r="A290" s="22" t="str">
        <f>IF('Prediction Log'!A290=0, "",'Prediction Log'!A290)</f>
        <v/>
      </c>
      <c r="B290" s="10" t="str">
        <f>IF('Prediction Log'!B290=0, "",'Prediction Log'!B290)</f>
        <v/>
      </c>
      <c r="C290" s="10" t="str">
        <f>IF('Prediction Log'!C290=0, "",'Prediction Log'!C290)</f>
        <v/>
      </c>
      <c r="D290" s="10" t="str">
        <f>IF('Prediction Log'!D290=0, "",'Prediction Log'!D290)</f>
        <v/>
      </c>
      <c r="E290" s="10" t="str">
        <f>IF('Prediction Log'!E290=0, "",'Prediction Log'!E290)</f>
        <v/>
      </c>
      <c r="F290" s="10" t="str">
        <f>IF('Prediction Log'!I290=0, "",'Prediction Log'!I290)</f>
        <v/>
      </c>
      <c r="G290" s="26" t="str">
        <f>IF(ISBLANK(Games!B290), "",'Prediction Log'!$J290)</f>
        <v/>
      </c>
      <c r="H290" s="27" t="str">
        <f>'Prediction Log'!$K290</f>
        <v/>
      </c>
      <c r="I290" s="10" t="str">
        <f>IF(AND(Games!J290="",Games!K290=""),"",IF(ISTEXT(Games!K290), "Side",Games!J290))</f>
        <v/>
      </c>
      <c r="J290" s="10" t="str">
        <f>IF(Table1[[#This Row],[Bet]]="Spread", Games!L290, "")</f>
        <v/>
      </c>
      <c r="K290" s="9" t="str">
        <f>IF(ISTEXT(Games!K290), Games!K290, "")</f>
        <v/>
      </c>
      <c r="L290" s="9" t="str">
        <f>IF(Table1[[#This Row],[Bet]]="Spread", Table1[[#This Row],[Spread]],"")</f>
        <v/>
      </c>
      <c r="M290" s="9"/>
      <c r="N290" s="12"/>
      <c r="O290" s="12"/>
      <c r="P290" s="12"/>
      <c r="Q290" s="12"/>
      <c r="R290" s="12"/>
      <c r="S290" s="12"/>
      <c r="T290" s="13">
        <f t="shared" si="42"/>
        <v>0</v>
      </c>
      <c r="U290" s="13">
        <f t="shared" si="43"/>
        <v>0</v>
      </c>
      <c r="V290" s="13">
        <f t="shared" si="44"/>
        <v>0</v>
      </c>
      <c r="W290" s="13">
        <f t="shared" si="45"/>
        <v>0</v>
      </c>
      <c r="X290" s="13">
        <f t="shared" si="46"/>
        <v>0</v>
      </c>
      <c r="Y290" s="13">
        <f t="shared" si="47"/>
        <v>0</v>
      </c>
      <c r="Z290" s="7"/>
      <c r="AA290" s="9" t="str">
        <f t="shared" si="48"/>
        <v/>
      </c>
      <c r="AB290" s="7"/>
      <c r="AC290" s="9" t="str">
        <f t="shared" si="49"/>
        <v/>
      </c>
      <c r="AD290" s="7"/>
      <c r="AE290" s="9" t="str">
        <f t="shared" si="50"/>
        <v/>
      </c>
      <c r="AF29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91" spans="1:32" x14ac:dyDescent="0.45">
      <c r="A291" s="22" t="str">
        <f>IF('Prediction Log'!A291=0, "",'Prediction Log'!A291)</f>
        <v/>
      </c>
      <c r="B291" s="10" t="str">
        <f>IF('Prediction Log'!B291=0, "",'Prediction Log'!B291)</f>
        <v/>
      </c>
      <c r="C291" s="10" t="str">
        <f>IF('Prediction Log'!C291=0, "",'Prediction Log'!C291)</f>
        <v/>
      </c>
      <c r="D291" s="10" t="str">
        <f>IF('Prediction Log'!D291=0, "",'Prediction Log'!D291)</f>
        <v/>
      </c>
      <c r="E291" s="10" t="str">
        <f>IF('Prediction Log'!E291=0, "",'Prediction Log'!E291)</f>
        <v/>
      </c>
      <c r="F291" s="10" t="str">
        <f>IF('Prediction Log'!I291=0, "",'Prediction Log'!I291)</f>
        <v/>
      </c>
      <c r="G291" s="26" t="str">
        <f>IF(ISBLANK(Games!B291), "",'Prediction Log'!$J291)</f>
        <v/>
      </c>
      <c r="H291" s="27" t="str">
        <f>'Prediction Log'!$K291</f>
        <v/>
      </c>
      <c r="I291" s="10" t="str">
        <f>IF(AND(Games!J291="",Games!K291=""),"",IF(ISTEXT(Games!K291), "Side",Games!J291))</f>
        <v/>
      </c>
      <c r="J291" s="10" t="str">
        <f>IF(Table1[[#This Row],[Bet]]="Spread", Games!L291, "")</f>
        <v/>
      </c>
      <c r="K291" s="9" t="str">
        <f>IF(ISTEXT(Games!K291), Games!K291, "")</f>
        <v/>
      </c>
      <c r="L291" s="9" t="str">
        <f>IF(Table1[[#This Row],[Bet]]="Spread", Table1[[#This Row],[Spread]],"")</f>
        <v/>
      </c>
      <c r="M291" s="9"/>
      <c r="N291" s="12"/>
      <c r="O291" s="12"/>
      <c r="P291" s="12"/>
      <c r="Q291" s="12"/>
      <c r="R291" s="12"/>
      <c r="S291" s="12"/>
      <c r="T291" s="13">
        <f t="shared" si="42"/>
        <v>0</v>
      </c>
      <c r="U291" s="13">
        <f t="shared" si="43"/>
        <v>0</v>
      </c>
      <c r="V291" s="13">
        <f t="shared" si="44"/>
        <v>0</v>
      </c>
      <c r="W291" s="13">
        <f t="shared" si="45"/>
        <v>0</v>
      </c>
      <c r="X291" s="13">
        <f t="shared" si="46"/>
        <v>0</v>
      </c>
      <c r="Y291" s="13">
        <f t="shared" si="47"/>
        <v>0</v>
      </c>
      <c r="Z291" s="7"/>
      <c r="AA291" s="9" t="str">
        <f t="shared" si="48"/>
        <v/>
      </c>
      <c r="AB291" s="7"/>
      <c r="AC291" s="9" t="str">
        <f t="shared" si="49"/>
        <v/>
      </c>
      <c r="AD291" s="7"/>
      <c r="AE291" s="9" t="str">
        <f t="shared" si="50"/>
        <v/>
      </c>
      <c r="AF29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92" spans="1:32" x14ac:dyDescent="0.45">
      <c r="A292" s="22" t="str">
        <f>IF('Prediction Log'!A292=0, "",'Prediction Log'!A292)</f>
        <v/>
      </c>
      <c r="B292" s="10" t="str">
        <f>IF('Prediction Log'!B292=0, "",'Prediction Log'!B292)</f>
        <v/>
      </c>
      <c r="C292" s="10" t="str">
        <f>IF('Prediction Log'!C292=0, "",'Prediction Log'!C292)</f>
        <v/>
      </c>
      <c r="D292" s="10" t="str">
        <f>IF('Prediction Log'!D292=0, "",'Prediction Log'!D292)</f>
        <v/>
      </c>
      <c r="E292" s="10" t="str">
        <f>IF('Prediction Log'!E292=0, "",'Prediction Log'!E292)</f>
        <v/>
      </c>
      <c r="F292" s="10" t="str">
        <f>IF('Prediction Log'!I292=0, "",'Prediction Log'!I292)</f>
        <v/>
      </c>
      <c r="G292" s="26" t="str">
        <f>IF(ISBLANK(Games!B292), "",'Prediction Log'!$J292)</f>
        <v/>
      </c>
      <c r="H292" s="27" t="str">
        <f>'Prediction Log'!$K292</f>
        <v/>
      </c>
      <c r="I292" s="10" t="str">
        <f>IF(AND(Games!J292="",Games!K292=""),"",IF(ISTEXT(Games!K292), "Side",Games!J292))</f>
        <v/>
      </c>
      <c r="J292" s="10" t="str">
        <f>IF(Table1[[#This Row],[Bet]]="Spread", Games!L292, "")</f>
        <v/>
      </c>
      <c r="K292" s="9" t="str">
        <f>IF(ISTEXT(Games!K292), Games!K292, "")</f>
        <v/>
      </c>
      <c r="L292" s="9" t="str">
        <f>IF(Table1[[#This Row],[Bet]]="Spread", Table1[[#This Row],[Spread]],"")</f>
        <v/>
      </c>
      <c r="M292" s="9"/>
      <c r="N292" s="12"/>
      <c r="O292" s="12"/>
      <c r="P292" s="12"/>
      <c r="Q292" s="12"/>
      <c r="R292" s="12"/>
      <c r="S292" s="12"/>
      <c r="T292" s="13">
        <f t="shared" si="42"/>
        <v>0</v>
      </c>
      <c r="U292" s="13">
        <f t="shared" si="43"/>
        <v>0</v>
      </c>
      <c r="V292" s="13">
        <f t="shared" si="44"/>
        <v>0</v>
      </c>
      <c r="W292" s="13">
        <f t="shared" si="45"/>
        <v>0</v>
      </c>
      <c r="X292" s="13">
        <f t="shared" si="46"/>
        <v>0</v>
      </c>
      <c r="Y292" s="13">
        <f t="shared" si="47"/>
        <v>0</v>
      </c>
      <c r="Z292" s="7"/>
      <c r="AA292" s="9" t="str">
        <f t="shared" si="48"/>
        <v/>
      </c>
      <c r="AB292" s="7"/>
      <c r="AC292" s="9" t="str">
        <f t="shared" si="49"/>
        <v/>
      </c>
      <c r="AD292" s="7"/>
      <c r="AE292" s="9" t="str">
        <f t="shared" si="50"/>
        <v/>
      </c>
      <c r="AF29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93" spans="1:32" x14ac:dyDescent="0.45">
      <c r="A293" s="22" t="str">
        <f>IF('Prediction Log'!A293=0, "",'Prediction Log'!A293)</f>
        <v/>
      </c>
      <c r="B293" s="10" t="str">
        <f>IF('Prediction Log'!B293=0, "",'Prediction Log'!B293)</f>
        <v/>
      </c>
      <c r="C293" s="10" t="str">
        <f>IF('Prediction Log'!C293=0, "",'Prediction Log'!C293)</f>
        <v/>
      </c>
      <c r="D293" s="10" t="str">
        <f>IF('Prediction Log'!D293=0, "",'Prediction Log'!D293)</f>
        <v/>
      </c>
      <c r="E293" s="10" t="str">
        <f>IF('Prediction Log'!E293=0, "",'Prediction Log'!E293)</f>
        <v/>
      </c>
      <c r="F293" s="10" t="str">
        <f>IF('Prediction Log'!I293=0, "",'Prediction Log'!I293)</f>
        <v/>
      </c>
      <c r="G293" s="26" t="str">
        <f>IF(ISBLANK(Games!B293), "",'Prediction Log'!$J293)</f>
        <v/>
      </c>
      <c r="H293" s="27" t="str">
        <f>'Prediction Log'!$K293</f>
        <v/>
      </c>
      <c r="I293" s="10" t="str">
        <f>IF(AND(Games!J293="",Games!K293=""),"",IF(ISTEXT(Games!K293), "Side",Games!J293))</f>
        <v/>
      </c>
      <c r="J293" s="10" t="str">
        <f>IF(Table1[[#This Row],[Bet]]="Spread", Games!L293, "")</f>
        <v/>
      </c>
      <c r="K293" s="9" t="str">
        <f>IF(ISTEXT(Games!K293), Games!K293, "")</f>
        <v/>
      </c>
      <c r="L293" s="9" t="str">
        <f>IF(Table1[[#This Row],[Bet]]="Spread", Table1[[#This Row],[Spread]],"")</f>
        <v/>
      </c>
      <c r="M293" s="9"/>
      <c r="N293" s="12"/>
      <c r="O293" s="12"/>
      <c r="P293" s="12"/>
      <c r="Q293" s="12"/>
      <c r="R293" s="12"/>
      <c r="S293" s="12"/>
      <c r="T293" s="13">
        <f t="shared" si="42"/>
        <v>0</v>
      </c>
      <c r="U293" s="13">
        <f t="shared" si="43"/>
        <v>0</v>
      </c>
      <c r="V293" s="13">
        <f t="shared" si="44"/>
        <v>0</v>
      </c>
      <c r="W293" s="13">
        <f t="shared" si="45"/>
        <v>0</v>
      </c>
      <c r="X293" s="13">
        <f t="shared" si="46"/>
        <v>0</v>
      </c>
      <c r="Y293" s="13">
        <f t="shared" si="47"/>
        <v>0</v>
      </c>
      <c r="Z293" s="7"/>
      <c r="AA293" s="9" t="str">
        <f t="shared" si="48"/>
        <v/>
      </c>
      <c r="AB293" s="7"/>
      <c r="AC293" s="9" t="str">
        <f t="shared" si="49"/>
        <v/>
      </c>
      <c r="AD293" s="7"/>
      <c r="AE293" s="9" t="str">
        <f t="shared" si="50"/>
        <v/>
      </c>
      <c r="AF29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94" spans="1:32" x14ac:dyDescent="0.45">
      <c r="A294" s="22" t="str">
        <f>IF('Prediction Log'!A294=0, "",'Prediction Log'!A294)</f>
        <v/>
      </c>
      <c r="B294" s="10" t="str">
        <f>IF('Prediction Log'!B294=0, "",'Prediction Log'!B294)</f>
        <v/>
      </c>
      <c r="C294" s="10" t="str">
        <f>IF('Prediction Log'!C294=0, "",'Prediction Log'!C294)</f>
        <v/>
      </c>
      <c r="D294" s="10" t="str">
        <f>IF('Prediction Log'!D294=0, "",'Prediction Log'!D294)</f>
        <v/>
      </c>
      <c r="E294" s="10" t="str">
        <f>IF('Prediction Log'!E294=0, "",'Prediction Log'!E294)</f>
        <v/>
      </c>
      <c r="F294" s="10" t="str">
        <f>IF('Prediction Log'!I294=0, "",'Prediction Log'!I294)</f>
        <v/>
      </c>
      <c r="G294" s="26" t="str">
        <f>IF(ISBLANK(Games!B294), "",'Prediction Log'!$J294)</f>
        <v/>
      </c>
      <c r="H294" s="27" t="str">
        <f>'Prediction Log'!$K294</f>
        <v/>
      </c>
      <c r="I294" s="10" t="str">
        <f>IF(AND(Games!J294="",Games!K294=""),"",IF(ISTEXT(Games!K294), "Side",Games!J294))</f>
        <v/>
      </c>
      <c r="J294" s="10" t="str">
        <f>IF(Table1[[#This Row],[Bet]]="Spread", Games!L294, "")</f>
        <v/>
      </c>
      <c r="K294" s="9" t="str">
        <f>IF(ISTEXT(Games!K294), Games!K294, "")</f>
        <v/>
      </c>
      <c r="L294" s="9" t="str">
        <f>IF(Table1[[#This Row],[Bet]]="Spread", Table1[[#This Row],[Spread]],"")</f>
        <v/>
      </c>
      <c r="M294" s="9"/>
      <c r="N294" s="12"/>
      <c r="O294" s="12"/>
      <c r="P294" s="12"/>
      <c r="Q294" s="12"/>
      <c r="R294" s="12"/>
      <c r="S294" s="12"/>
      <c r="T294" s="13">
        <f t="shared" si="42"/>
        <v>0</v>
      </c>
      <c r="U294" s="13">
        <f t="shared" si="43"/>
        <v>0</v>
      </c>
      <c r="V294" s="13">
        <f t="shared" si="44"/>
        <v>0</v>
      </c>
      <c r="W294" s="13">
        <f t="shared" si="45"/>
        <v>0</v>
      </c>
      <c r="X294" s="13">
        <f t="shared" si="46"/>
        <v>0</v>
      </c>
      <c r="Y294" s="13">
        <f t="shared" si="47"/>
        <v>0</v>
      </c>
      <c r="Z294" s="7"/>
      <c r="AA294" s="9" t="str">
        <f t="shared" si="48"/>
        <v/>
      </c>
      <c r="AB294" s="7"/>
      <c r="AC294" s="9" t="str">
        <f t="shared" si="49"/>
        <v/>
      </c>
      <c r="AD294" s="7"/>
      <c r="AE294" s="9" t="str">
        <f t="shared" si="50"/>
        <v/>
      </c>
      <c r="AF29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95" spans="1:32" x14ac:dyDescent="0.45">
      <c r="A295" s="22" t="str">
        <f>IF('Prediction Log'!A295=0, "",'Prediction Log'!A295)</f>
        <v/>
      </c>
      <c r="B295" s="10" t="str">
        <f>IF('Prediction Log'!B295=0, "",'Prediction Log'!B295)</f>
        <v/>
      </c>
      <c r="C295" s="10" t="str">
        <f>IF('Prediction Log'!C295=0, "",'Prediction Log'!C295)</f>
        <v/>
      </c>
      <c r="D295" s="10" t="str">
        <f>IF('Prediction Log'!D295=0, "",'Prediction Log'!D295)</f>
        <v/>
      </c>
      <c r="E295" s="10" t="str">
        <f>IF('Prediction Log'!E295=0, "",'Prediction Log'!E295)</f>
        <v/>
      </c>
      <c r="F295" s="10" t="str">
        <f>IF('Prediction Log'!I295=0, "",'Prediction Log'!I295)</f>
        <v/>
      </c>
      <c r="G295" s="26" t="str">
        <f>IF(ISBLANK(Games!B295), "",'Prediction Log'!$J295)</f>
        <v/>
      </c>
      <c r="H295" s="27" t="str">
        <f>'Prediction Log'!$K295</f>
        <v/>
      </c>
      <c r="I295" s="10" t="str">
        <f>IF(AND(Games!J295="",Games!K295=""),"",IF(ISTEXT(Games!K295), "Side",Games!J295))</f>
        <v/>
      </c>
      <c r="J295" s="10" t="str">
        <f>IF(Table1[[#This Row],[Bet]]="Spread", Games!L295, "")</f>
        <v/>
      </c>
      <c r="K295" s="9" t="str">
        <f>IF(ISTEXT(Games!K295), Games!K295, "")</f>
        <v/>
      </c>
      <c r="L295" s="9" t="str">
        <f>IF(Table1[[#This Row],[Bet]]="Spread", Table1[[#This Row],[Spread]],"")</f>
        <v/>
      </c>
      <c r="M295" s="9"/>
      <c r="N295" s="12"/>
      <c r="O295" s="12"/>
      <c r="P295" s="12"/>
      <c r="Q295" s="12"/>
      <c r="R295" s="12"/>
      <c r="S295" s="12"/>
      <c r="T295" s="13">
        <f t="shared" si="42"/>
        <v>0</v>
      </c>
      <c r="U295" s="13">
        <f t="shared" si="43"/>
        <v>0</v>
      </c>
      <c r="V295" s="13">
        <f t="shared" si="44"/>
        <v>0</v>
      </c>
      <c r="W295" s="13">
        <f t="shared" si="45"/>
        <v>0</v>
      </c>
      <c r="X295" s="13">
        <f t="shared" si="46"/>
        <v>0</v>
      </c>
      <c r="Y295" s="13">
        <f t="shared" si="47"/>
        <v>0</v>
      </c>
      <c r="Z295" s="7"/>
      <c r="AA295" s="9" t="str">
        <f t="shared" si="48"/>
        <v/>
      </c>
      <c r="AB295" s="7"/>
      <c r="AC295" s="9" t="str">
        <f t="shared" si="49"/>
        <v/>
      </c>
      <c r="AD295" s="7"/>
      <c r="AE295" s="9" t="str">
        <f t="shared" si="50"/>
        <v/>
      </c>
      <c r="AF29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96" spans="1:32" x14ac:dyDescent="0.45">
      <c r="A296" s="22" t="str">
        <f>IF('Prediction Log'!A296=0, "",'Prediction Log'!A296)</f>
        <v/>
      </c>
      <c r="B296" s="10" t="str">
        <f>IF('Prediction Log'!B296=0, "",'Prediction Log'!B296)</f>
        <v/>
      </c>
      <c r="C296" s="10" t="str">
        <f>IF('Prediction Log'!C296=0, "",'Prediction Log'!C296)</f>
        <v/>
      </c>
      <c r="D296" s="10" t="str">
        <f>IF('Prediction Log'!D296=0, "",'Prediction Log'!D296)</f>
        <v/>
      </c>
      <c r="E296" s="10" t="str">
        <f>IF('Prediction Log'!E296=0, "",'Prediction Log'!E296)</f>
        <v/>
      </c>
      <c r="F296" s="10" t="str">
        <f>IF('Prediction Log'!I296=0, "",'Prediction Log'!I296)</f>
        <v/>
      </c>
      <c r="G296" s="26" t="str">
        <f>IF(ISBLANK(Games!B296), "",'Prediction Log'!$J296)</f>
        <v/>
      </c>
      <c r="H296" s="27" t="str">
        <f>'Prediction Log'!$K296</f>
        <v/>
      </c>
      <c r="I296" s="10" t="str">
        <f>IF(AND(Games!J296="",Games!K296=""),"",IF(ISTEXT(Games!K296), "Side",Games!J296))</f>
        <v/>
      </c>
      <c r="J296" s="10" t="str">
        <f>IF(Table1[[#This Row],[Bet]]="Spread", Games!L296, "")</f>
        <v/>
      </c>
      <c r="K296" s="9" t="str">
        <f>IF(ISTEXT(Games!K296), Games!K296, "")</f>
        <v/>
      </c>
      <c r="L296" s="9" t="str">
        <f>IF(Table1[[#This Row],[Bet]]="Spread", Table1[[#This Row],[Spread]],"")</f>
        <v/>
      </c>
      <c r="M296" s="9"/>
      <c r="N296" s="12"/>
      <c r="O296" s="12"/>
      <c r="P296" s="12"/>
      <c r="Q296" s="12"/>
      <c r="R296" s="12"/>
      <c r="S296" s="12"/>
      <c r="T296" s="13">
        <f t="shared" si="42"/>
        <v>0</v>
      </c>
      <c r="U296" s="13">
        <f t="shared" si="43"/>
        <v>0</v>
      </c>
      <c r="V296" s="13">
        <f t="shared" si="44"/>
        <v>0</v>
      </c>
      <c r="W296" s="13">
        <f t="shared" si="45"/>
        <v>0</v>
      </c>
      <c r="X296" s="13">
        <f t="shared" si="46"/>
        <v>0</v>
      </c>
      <c r="Y296" s="13">
        <f t="shared" si="47"/>
        <v>0</v>
      </c>
      <c r="Z296" s="7"/>
      <c r="AA296" s="9" t="str">
        <f t="shared" si="48"/>
        <v/>
      </c>
      <c r="AB296" s="7"/>
      <c r="AC296" s="9" t="str">
        <f t="shared" si="49"/>
        <v/>
      </c>
      <c r="AD296" s="7"/>
      <c r="AE296" s="9" t="str">
        <f t="shared" si="50"/>
        <v/>
      </c>
      <c r="AF29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97" spans="1:32" x14ac:dyDescent="0.45">
      <c r="A297" s="22" t="str">
        <f>IF('Prediction Log'!A297=0, "",'Prediction Log'!A297)</f>
        <v/>
      </c>
      <c r="B297" s="10" t="str">
        <f>IF('Prediction Log'!B297=0, "",'Prediction Log'!B297)</f>
        <v/>
      </c>
      <c r="C297" s="10" t="str">
        <f>IF('Prediction Log'!C297=0, "",'Prediction Log'!C297)</f>
        <v/>
      </c>
      <c r="D297" s="10" t="str">
        <f>IF('Prediction Log'!D297=0, "",'Prediction Log'!D297)</f>
        <v/>
      </c>
      <c r="E297" s="10" t="str">
        <f>IF('Prediction Log'!E297=0, "",'Prediction Log'!E297)</f>
        <v/>
      </c>
      <c r="F297" s="10" t="str">
        <f>IF('Prediction Log'!I297=0, "",'Prediction Log'!I297)</f>
        <v/>
      </c>
      <c r="G297" s="26" t="str">
        <f>IF(ISBLANK(Games!B297), "",'Prediction Log'!$J297)</f>
        <v/>
      </c>
      <c r="H297" s="27" t="str">
        <f>'Prediction Log'!$K297</f>
        <v/>
      </c>
      <c r="I297" s="10" t="str">
        <f>IF(AND(Games!J297="",Games!K297=""),"",IF(ISTEXT(Games!K297), "Side",Games!J297))</f>
        <v/>
      </c>
      <c r="J297" s="10" t="str">
        <f>IF(Table1[[#This Row],[Bet]]="Spread", Games!L297, "")</f>
        <v/>
      </c>
      <c r="K297" s="9" t="str">
        <f>IF(ISTEXT(Games!K297), Games!K297, "")</f>
        <v/>
      </c>
      <c r="L297" s="9" t="str">
        <f>IF(Table1[[#This Row],[Bet]]="Spread", Table1[[#This Row],[Spread]],"")</f>
        <v/>
      </c>
      <c r="M297" s="9"/>
      <c r="N297" s="12"/>
      <c r="O297" s="12"/>
      <c r="P297" s="12"/>
      <c r="Q297" s="12"/>
      <c r="R297" s="12"/>
      <c r="S297" s="12"/>
      <c r="T297" s="13">
        <f t="shared" si="42"/>
        <v>0</v>
      </c>
      <c r="U297" s="13">
        <f t="shared" si="43"/>
        <v>0</v>
      </c>
      <c r="V297" s="13">
        <f t="shared" si="44"/>
        <v>0</v>
      </c>
      <c r="W297" s="13">
        <f t="shared" si="45"/>
        <v>0</v>
      </c>
      <c r="X297" s="13">
        <f t="shared" si="46"/>
        <v>0</v>
      </c>
      <c r="Y297" s="13">
        <f t="shared" si="47"/>
        <v>0</v>
      </c>
      <c r="Z297" s="7"/>
      <c r="AA297" s="9" t="str">
        <f t="shared" si="48"/>
        <v/>
      </c>
      <c r="AB297" s="7"/>
      <c r="AC297" s="9" t="str">
        <f t="shared" si="49"/>
        <v/>
      </c>
      <c r="AD297" s="7"/>
      <c r="AE297" s="9" t="str">
        <f t="shared" si="50"/>
        <v/>
      </c>
      <c r="AF29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98" spans="1:32" x14ac:dyDescent="0.45">
      <c r="A298" s="22" t="str">
        <f>IF('Prediction Log'!A298=0, "",'Prediction Log'!A298)</f>
        <v/>
      </c>
      <c r="B298" s="10" t="str">
        <f>IF('Prediction Log'!B298=0, "",'Prediction Log'!B298)</f>
        <v/>
      </c>
      <c r="C298" s="10" t="str">
        <f>IF('Prediction Log'!C298=0, "",'Prediction Log'!C298)</f>
        <v/>
      </c>
      <c r="D298" s="10" t="str">
        <f>IF('Prediction Log'!D298=0, "",'Prediction Log'!D298)</f>
        <v/>
      </c>
      <c r="E298" s="10" t="str">
        <f>IF('Prediction Log'!E298=0, "",'Prediction Log'!E298)</f>
        <v/>
      </c>
      <c r="F298" s="10" t="str">
        <f>IF('Prediction Log'!I298=0, "",'Prediction Log'!I298)</f>
        <v/>
      </c>
      <c r="G298" s="26" t="str">
        <f>IF(ISBLANK(Games!B298), "",'Prediction Log'!$J298)</f>
        <v/>
      </c>
      <c r="H298" s="27" t="str">
        <f>'Prediction Log'!$K298</f>
        <v/>
      </c>
      <c r="I298" s="10" t="str">
        <f>IF(AND(Games!J298="",Games!K298=""),"",IF(ISTEXT(Games!K298), "Side",Games!J298))</f>
        <v/>
      </c>
      <c r="J298" s="10" t="str">
        <f>IF(Table1[[#This Row],[Bet]]="Spread", Games!L298, "")</f>
        <v/>
      </c>
      <c r="K298" s="9" t="str">
        <f>IF(ISTEXT(Games!K298), Games!K298, "")</f>
        <v/>
      </c>
      <c r="L298" s="9" t="str">
        <f>IF(Table1[[#This Row],[Bet]]="Spread", Table1[[#This Row],[Spread]],"")</f>
        <v/>
      </c>
      <c r="M298" s="9"/>
      <c r="N298" s="12"/>
      <c r="O298" s="12"/>
      <c r="P298" s="12"/>
      <c r="Q298" s="12"/>
      <c r="R298" s="12"/>
      <c r="S298" s="12"/>
      <c r="T298" s="13">
        <f t="shared" si="42"/>
        <v>0</v>
      </c>
      <c r="U298" s="13">
        <f t="shared" si="43"/>
        <v>0</v>
      </c>
      <c r="V298" s="13">
        <f t="shared" si="44"/>
        <v>0</v>
      </c>
      <c r="W298" s="13">
        <f t="shared" si="45"/>
        <v>0</v>
      </c>
      <c r="X298" s="13">
        <f t="shared" si="46"/>
        <v>0</v>
      </c>
      <c r="Y298" s="13">
        <f t="shared" si="47"/>
        <v>0</v>
      </c>
      <c r="Z298" s="7"/>
      <c r="AA298" s="9" t="str">
        <f t="shared" si="48"/>
        <v/>
      </c>
      <c r="AB298" s="7"/>
      <c r="AC298" s="9" t="str">
        <f t="shared" si="49"/>
        <v/>
      </c>
      <c r="AD298" s="7"/>
      <c r="AE298" s="9" t="str">
        <f t="shared" si="50"/>
        <v/>
      </c>
      <c r="AF29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99" spans="1:32" x14ac:dyDescent="0.45">
      <c r="A299" s="22" t="str">
        <f>IF('Prediction Log'!A299=0, "",'Prediction Log'!A299)</f>
        <v/>
      </c>
      <c r="B299" s="10" t="str">
        <f>IF('Prediction Log'!B299=0, "",'Prediction Log'!B299)</f>
        <v/>
      </c>
      <c r="C299" s="10" t="str">
        <f>IF('Prediction Log'!C299=0, "",'Prediction Log'!C299)</f>
        <v/>
      </c>
      <c r="D299" s="10" t="str">
        <f>IF('Prediction Log'!D299=0, "",'Prediction Log'!D299)</f>
        <v/>
      </c>
      <c r="E299" s="10" t="str">
        <f>IF('Prediction Log'!E299=0, "",'Prediction Log'!E299)</f>
        <v/>
      </c>
      <c r="F299" s="10" t="str">
        <f>IF('Prediction Log'!I299=0, "",'Prediction Log'!I299)</f>
        <v/>
      </c>
      <c r="G299" s="26" t="str">
        <f>IF(ISBLANK(Games!B299), "",'Prediction Log'!$J299)</f>
        <v/>
      </c>
      <c r="H299" s="27" t="str">
        <f>'Prediction Log'!$K299</f>
        <v/>
      </c>
      <c r="I299" s="10" t="str">
        <f>IF(AND(Games!J299="",Games!K299=""),"",IF(ISTEXT(Games!K299), "Side",Games!J299))</f>
        <v/>
      </c>
      <c r="J299" s="10" t="str">
        <f>IF(Table1[[#This Row],[Bet]]="Spread", Games!L299, "")</f>
        <v/>
      </c>
      <c r="K299" s="9" t="str">
        <f>IF(ISTEXT(Games!K299), Games!K299, "")</f>
        <v/>
      </c>
      <c r="L299" s="9" t="str">
        <f>IF(Table1[[#This Row],[Bet]]="Spread", Table1[[#This Row],[Spread]],"")</f>
        <v/>
      </c>
      <c r="M299" s="9"/>
      <c r="N299" s="12"/>
      <c r="O299" s="12"/>
      <c r="P299" s="12"/>
      <c r="Q299" s="12"/>
      <c r="R299" s="12"/>
      <c r="S299" s="12"/>
      <c r="T299" s="13">
        <f t="shared" si="42"/>
        <v>0</v>
      </c>
      <c r="U299" s="13">
        <f t="shared" si="43"/>
        <v>0</v>
      </c>
      <c r="V299" s="13">
        <f t="shared" si="44"/>
        <v>0</v>
      </c>
      <c r="W299" s="13">
        <f t="shared" si="45"/>
        <v>0</v>
      </c>
      <c r="X299" s="13">
        <f t="shared" si="46"/>
        <v>0</v>
      </c>
      <c r="Y299" s="13">
        <f t="shared" si="47"/>
        <v>0</v>
      </c>
      <c r="Z299" s="7"/>
      <c r="AA299" s="9" t="str">
        <f t="shared" si="48"/>
        <v/>
      </c>
      <c r="AB299" s="7"/>
      <c r="AC299" s="9" t="str">
        <f t="shared" si="49"/>
        <v/>
      </c>
      <c r="AD299" s="7"/>
      <c r="AE299" s="9" t="str">
        <f t="shared" si="50"/>
        <v/>
      </c>
      <c r="AF29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00" spans="1:32" x14ac:dyDescent="0.45">
      <c r="A300" s="22" t="str">
        <f>IF('Prediction Log'!A300=0, "",'Prediction Log'!A300)</f>
        <v/>
      </c>
      <c r="B300" s="10" t="str">
        <f>IF('Prediction Log'!B300=0, "",'Prediction Log'!B300)</f>
        <v/>
      </c>
      <c r="C300" s="10" t="str">
        <f>IF('Prediction Log'!C300=0, "",'Prediction Log'!C300)</f>
        <v/>
      </c>
      <c r="D300" s="10" t="str">
        <f>IF('Prediction Log'!D300=0, "",'Prediction Log'!D300)</f>
        <v/>
      </c>
      <c r="E300" s="10" t="str">
        <f>IF('Prediction Log'!E300=0, "",'Prediction Log'!E300)</f>
        <v/>
      </c>
      <c r="F300" s="10" t="str">
        <f>IF('Prediction Log'!I300=0, "",'Prediction Log'!I300)</f>
        <v/>
      </c>
      <c r="G300" s="26" t="str">
        <f>IF(ISBLANK(Games!B300), "",'Prediction Log'!$J300)</f>
        <v/>
      </c>
      <c r="H300" s="27" t="str">
        <f>'Prediction Log'!$K300</f>
        <v/>
      </c>
      <c r="I300" s="10" t="str">
        <f>IF(AND(Games!J300="",Games!K300=""),"",IF(ISTEXT(Games!K300), "Side",Games!J300))</f>
        <v/>
      </c>
      <c r="J300" s="10" t="str">
        <f>IF(Table1[[#This Row],[Bet]]="Spread", Games!L300, "")</f>
        <v/>
      </c>
      <c r="K300" s="9" t="str">
        <f>IF(ISTEXT(Games!K300), Games!K300, "")</f>
        <v/>
      </c>
      <c r="L300" s="9" t="str">
        <f>IF(Table1[[#This Row],[Bet]]="Spread", Table1[[#This Row],[Spread]],"")</f>
        <v/>
      </c>
      <c r="M300" s="9"/>
      <c r="N300" s="12"/>
      <c r="O300" s="12"/>
      <c r="P300" s="12"/>
      <c r="Q300" s="12"/>
      <c r="R300" s="12"/>
      <c r="S300" s="12"/>
      <c r="T300" s="13">
        <f t="shared" si="42"/>
        <v>0</v>
      </c>
      <c r="U300" s="13">
        <f t="shared" si="43"/>
        <v>0</v>
      </c>
      <c r="V300" s="13">
        <f t="shared" si="44"/>
        <v>0</v>
      </c>
      <c r="W300" s="13">
        <f t="shared" si="45"/>
        <v>0</v>
      </c>
      <c r="X300" s="13">
        <f t="shared" si="46"/>
        <v>0</v>
      </c>
      <c r="Y300" s="13">
        <f t="shared" si="47"/>
        <v>0</v>
      </c>
      <c r="Z300" s="7"/>
      <c r="AA300" s="9" t="str">
        <f t="shared" si="48"/>
        <v/>
      </c>
      <c r="AB300" s="7"/>
      <c r="AC300" s="9" t="str">
        <f t="shared" si="49"/>
        <v/>
      </c>
      <c r="AD300" s="7"/>
      <c r="AE300" s="9" t="str">
        <f t="shared" si="50"/>
        <v/>
      </c>
      <c r="AF30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01" spans="1:32" x14ac:dyDescent="0.45">
      <c r="A301" s="22" t="str">
        <f>IF('Prediction Log'!A301=0, "",'Prediction Log'!A301)</f>
        <v/>
      </c>
      <c r="B301" s="10" t="str">
        <f>IF('Prediction Log'!B301=0, "",'Prediction Log'!B301)</f>
        <v/>
      </c>
      <c r="C301" s="10" t="str">
        <f>IF('Prediction Log'!C301=0, "",'Prediction Log'!C301)</f>
        <v/>
      </c>
      <c r="D301" s="10" t="str">
        <f>IF('Prediction Log'!D301=0, "",'Prediction Log'!D301)</f>
        <v/>
      </c>
      <c r="E301" s="10" t="str">
        <f>IF('Prediction Log'!E301=0, "",'Prediction Log'!E301)</f>
        <v/>
      </c>
      <c r="F301" s="10" t="str">
        <f>IF('Prediction Log'!I301=0, "",'Prediction Log'!I301)</f>
        <v/>
      </c>
      <c r="G301" s="26" t="str">
        <f>IF(ISBLANK(Games!B301), "",'Prediction Log'!$J301)</f>
        <v/>
      </c>
      <c r="H301" s="27" t="str">
        <f>'Prediction Log'!$K301</f>
        <v/>
      </c>
      <c r="I301" s="10" t="str">
        <f>IF(AND(Games!J301="",Games!K301=""),"",IF(ISTEXT(Games!K301), "Side",Games!J301))</f>
        <v/>
      </c>
      <c r="J301" s="10" t="str">
        <f>IF(Table1[[#This Row],[Bet]]="Spread", Games!L301, "")</f>
        <v/>
      </c>
      <c r="K301" s="9" t="str">
        <f>IF(ISTEXT(Games!K301), Games!K301, "")</f>
        <v/>
      </c>
      <c r="L301" s="9" t="str">
        <f>IF(Table1[[#This Row],[Bet]]="Spread", Table1[[#This Row],[Spread]],"")</f>
        <v/>
      </c>
      <c r="M301" s="9"/>
      <c r="N301" s="12"/>
      <c r="O301" s="12"/>
      <c r="P301" s="12"/>
      <c r="Q301" s="12"/>
      <c r="R301" s="12"/>
      <c r="S301" s="12"/>
      <c r="T301" s="13">
        <f t="shared" si="42"/>
        <v>0</v>
      </c>
      <c r="U301" s="13">
        <f t="shared" si="43"/>
        <v>0</v>
      </c>
      <c r="V301" s="13">
        <f t="shared" si="44"/>
        <v>0</v>
      </c>
      <c r="W301" s="13">
        <f t="shared" si="45"/>
        <v>0</v>
      </c>
      <c r="X301" s="13">
        <f t="shared" si="46"/>
        <v>0</v>
      </c>
      <c r="Y301" s="13">
        <f t="shared" si="47"/>
        <v>0</v>
      </c>
      <c r="Z301" s="7"/>
      <c r="AA301" s="9" t="str">
        <f t="shared" si="48"/>
        <v/>
      </c>
      <c r="AB301" s="7"/>
      <c r="AC301" s="9" t="str">
        <f t="shared" si="49"/>
        <v/>
      </c>
      <c r="AD301" s="7"/>
      <c r="AE301" s="9" t="str">
        <f t="shared" si="50"/>
        <v/>
      </c>
      <c r="AF30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02" spans="1:32" x14ac:dyDescent="0.45">
      <c r="A302" s="22" t="str">
        <f>IF('Prediction Log'!A302=0, "",'Prediction Log'!A302)</f>
        <v/>
      </c>
      <c r="B302" s="10" t="str">
        <f>IF('Prediction Log'!B302=0, "",'Prediction Log'!B302)</f>
        <v/>
      </c>
      <c r="C302" s="10" t="str">
        <f>IF('Prediction Log'!C302=0, "",'Prediction Log'!C302)</f>
        <v/>
      </c>
      <c r="D302" s="10" t="str">
        <f>IF('Prediction Log'!D302=0, "",'Prediction Log'!D302)</f>
        <v/>
      </c>
      <c r="E302" s="10" t="str">
        <f>IF('Prediction Log'!E302=0, "",'Prediction Log'!E302)</f>
        <v/>
      </c>
      <c r="F302" s="10" t="str">
        <f>IF('Prediction Log'!I302=0, "",'Prediction Log'!I302)</f>
        <v/>
      </c>
      <c r="G302" s="26" t="str">
        <f>IF(ISBLANK(Games!B302), "",'Prediction Log'!$J302)</f>
        <v/>
      </c>
      <c r="H302" s="27" t="str">
        <f>'Prediction Log'!$K302</f>
        <v/>
      </c>
      <c r="I302" s="10" t="str">
        <f>IF(AND(Games!J302="",Games!K302=""),"",IF(ISTEXT(Games!K302), "Side",Games!J302))</f>
        <v/>
      </c>
      <c r="J302" s="10" t="str">
        <f>IF(Table1[[#This Row],[Bet]]="Spread", Games!L302, "")</f>
        <v/>
      </c>
      <c r="K302" s="9" t="str">
        <f>IF(ISTEXT(Games!K302), Games!K302, "")</f>
        <v/>
      </c>
      <c r="L302" s="9" t="str">
        <f>IF(Table1[[#This Row],[Bet]]="Spread", Table1[[#This Row],[Spread]],"")</f>
        <v/>
      </c>
      <c r="M302" s="9"/>
      <c r="N302" s="12"/>
      <c r="O302" s="12"/>
      <c r="P302" s="12"/>
      <c r="Q302" s="12"/>
      <c r="R302" s="12"/>
      <c r="S302" s="12"/>
      <c r="T302" s="13">
        <f t="shared" si="42"/>
        <v>0</v>
      </c>
      <c r="U302" s="13">
        <f t="shared" si="43"/>
        <v>0</v>
      </c>
      <c r="V302" s="13">
        <f t="shared" si="44"/>
        <v>0</v>
      </c>
      <c r="W302" s="13">
        <f t="shared" si="45"/>
        <v>0</v>
      </c>
      <c r="X302" s="13">
        <f t="shared" si="46"/>
        <v>0</v>
      </c>
      <c r="Y302" s="13">
        <f t="shared" si="47"/>
        <v>0</v>
      </c>
      <c r="Z302" s="7"/>
      <c r="AA302" s="9" t="str">
        <f t="shared" si="48"/>
        <v/>
      </c>
      <c r="AB302" s="7"/>
      <c r="AC302" s="9" t="str">
        <f t="shared" si="49"/>
        <v/>
      </c>
      <c r="AD302" s="7"/>
      <c r="AE302" s="9" t="str">
        <f t="shared" si="50"/>
        <v/>
      </c>
      <c r="AF30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03" spans="1:32" x14ac:dyDescent="0.45">
      <c r="A303" s="22" t="str">
        <f>IF('Prediction Log'!A303=0, "",'Prediction Log'!A303)</f>
        <v/>
      </c>
      <c r="B303" s="10" t="str">
        <f>IF('Prediction Log'!B303=0, "",'Prediction Log'!B303)</f>
        <v/>
      </c>
      <c r="C303" s="10" t="str">
        <f>IF('Prediction Log'!C303=0, "",'Prediction Log'!C303)</f>
        <v/>
      </c>
      <c r="D303" s="10" t="str">
        <f>IF('Prediction Log'!D303=0, "",'Prediction Log'!D303)</f>
        <v/>
      </c>
      <c r="E303" s="10" t="str">
        <f>IF('Prediction Log'!E303=0, "",'Prediction Log'!E303)</f>
        <v/>
      </c>
      <c r="F303" s="10" t="str">
        <f>IF('Prediction Log'!I303=0, "",'Prediction Log'!I303)</f>
        <v/>
      </c>
      <c r="G303" s="26" t="str">
        <f>IF(ISBLANK(Games!B303), "",'Prediction Log'!$J303)</f>
        <v/>
      </c>
      <c r="H303" s="27" t="str">
        <f>'Prediction Log'!$K303</f>
        <v/>
      </c>
      <c r="I303" s="10" t="str">
        <f>IF(AND(Games!J303="",Games!K303=""),"",IF(ISTEXT(Games!K303), "Side",Games!J303))</f>
        <v/>
      </c>
      <c r="J303" s="10" t="str">
        <f>IF(Table1[[#This Row],[Bet]]="Spread", Games!L303, "")</f>
        <v/>
      </c>
      <c r="K303" s="9" t="str">
        <f>IF(ISTEXT(Games!K303), Games!K303, "")</f>
        <v/>
      </c>
      <c r="L303" s="9" t="str">
        <f>IF(Table1[[#This Row],[Bet]]="Spread", Table1[[#This Row],[Spread]],"")</f>
        <v/>
      </c>
      <c r="M303" s="9"/>
      <c r="N303" s="12"/>
      <c r="O303" s="12"/>
      <c r="P303" s="12"/>
      <c r="Q303" s="12"/>
      <c r="R303" s="12"/>
      <c r="S303" s="12"/>
      <c r="T303" s="13">
        <f t="shared" si="42"/>
        <v>0</v>
      </c>
      <c r="U303" s="13">
        <f t="shared" si="43"/>
        <v>0</v>
      </c>
      <c r="V303" s="13">
        <f t="shared" si="44"/>
        <v>0</v>
      </c>
      <c r="W303" s="13">
        <f t="shared" si="45"/>
        <v>0</v>
      </c>
      <c r="X303" s="13">
        <f t="shared" si="46"/>
        <v>0</v>
      </c>
      <c r="Y303" s="13">
        <f t="shared" si="47"/>
        <v>0</v>
      </c>
      <c r="Z303" s="7"/>
      <c r="AA303" s="9" t="str">
        <f t="shared" si="48"/>
        <v/>
      </c>
      <c r="AB303" s="7"/>
      <c r="AC303" s="9" t="str">
        <f t="shared" si="49"/>
        <v/>
      </c>
      <c r="AD303" s="7"/>
      <c r="AE303" s="9" t="str">
        <f t="shared" si="50"/>
        <v/>
      </c>
      <c r="AF30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04" spans="1:32" x14ac:dyDescent="0.45">
      <c r="A304" s="22" t="str">
        <f>IF('Prediction Log'!A304=0, "",'Prediction Log'!A304)</f>
        <v/>
      </c>
      <c r="B304" s="10" t="str">
        <f>IF('Prediction Log'!B304=0, "",'Prediction Log'!B304)</f>
        <v/>
      </c>
      <c r="C304" s="10" t="str">
        <f>IF('Prediction Log'!C304=0, "",'Prediction Log'!C304)</f>
        <v/>
      </c>
      <c r="D304" s="10" t="str">
        <f>IF('Prediction Log'!D304=0, "",'Prediction Log'!D304)</f>
        <v/>
      </c>
      <c r="E304" s="10" t="str">
        <f>IF('Prediction Log'!E304=0, "",'Prediction Log'!E304)</f>
        <v/>
      </c>
      <c r="F304" s="10" t="str">
        <f>IF('Prediction Log'!I304=0, "",'Prediction Log'!I304)</f>
        <v/>
      </c>
      <c r="G304" s="26" t="str">
        <f>IF(ISBLANK(Games!B304), "",'Prediction Log'!$J304)</f>
        <v/>
      </c>
      <c r="H304" s="27" t="str">
        <f>'Prediction Log'!$K304</f>
        <v/>
      </c>
      <c r="I304" s="10" t="str">
        <f>IF(AND(Games!J304="",Games!K304=""),"",IF(ISTEXT(Games!K304), "Side",Games!J304))</f>
        <v/>
      </c>
      <c r="J304" s="10" t="str">
        <f>IF(Table1[[#This Row],[Bet]]="Spread", Games!L304, "")</f>
        <v/>
      </c>
      <c r="K304" s="9" t="str">
        <f>IF(ISTEXT(Games!K304), Games!K304, "")</f>
        <v/>
      </c>
      <c r="L304" s="9" t="str">
        <f>IF(Table1[[#This Row],[Bet]]="Spread", Table1[[#This Row],[Spread]],"")</f>
        <v/>
      </c>
      <c r="M304" s="9"/>
      <c r="N304" s="12"/>
      <c r="O304" s="12"/>
      <c r="P304" s="12"/>
      <c r="Q304" s="12"/>
      <c r="R304" s="12"/>
      <c r="S304" s="12"/>
      <c r="T304" s="13">
        <f t="shared" si="42"/>
        <v>0</v>
      </c>
      <c r="U304" s="13">
        <f t="shared" si="43"/>
        <v>0</v>
      </c>
      <c r="V304" s="13">
        <f t="shared" si="44"/>
        <v>0</v>
      </c>
      <c r="W304" s="13">
        <f t="shared" si="45"/>
        <v>0</v>
      </c>
      <c r="X304" s="13">
        <f t="shared" si="46"/>
        <v>0</v>
      </c>
      <c r="Y304" s="13">
        <f t="shared" si="47"/>
        <v>0</v>
      </c>
      <c r="Z304" s="7"/>
      <c r="AA304" s="9" t="str">
        <f t="shared" si="48"/>
        <v/>
      </c>
      <c r="AB304" s="7"/>
      <c r="AC304" s="9" t="str">
        <f t="shared" si="49"/>
        <v/>
      </c>
      <c r="AD304" s="7"/>
      <c r="AE304" s="9" t="str">
        <f t="shared" si="50"/>
        <v/>
      </c>
      <c r="AF30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05" spans="1:32" x14ac:dyDescent="0.45">
      <c r="A305" s="22" t="str">
        <f>IF('Prediction Log'!A305=0, "",'Prediction Log'!A305)</f>
        <v/>
      </c>
      <c r="B305" s="10" t="str">
        <f>IF('Prediction Log'!B305=0, "",'Prediction Log'!B305)</f>
        <v/>
      </c>
      <c r="C305" s="10" t="str">
        <f>IF('Prediction Log'!C305=0, "",'Prediction Log'!C305)</f>
        <v/>
      </c>
      <c r="D305" s="10" t="str">
        <f>IF('Prediction Log'!D305=0, "",'Prediction Log'!D305)</f>
        <v/>
      </c>
      <c r="E305" s="10" t="str">
        <f>IF('Prediction Log'!E305=0, "",'Prediction Log'!E305)</f>
        <v/>
      </c>
      <c r="F305" s="10" t="str">
        <f>IF('Prediction Log'!I305=0, "",'Prediction Log'!I305)</f>
        <v/>
      </c>
      <c r="G305" s="26" t="str">
        <f>IF(ISBLANK(Games!B305), "",'Prediction Log'!$J305)</f>
        <v/>
      </c>
      <c r="H305" s="27" t="str">
        <f>'Prediction Log'!$K305</f>
        <v/>
      </c>
      <c r="I305" s="10" t="str">
        <f>IF(AND(Games!J305="",Games!K305=""),"",IF(ISTEXT(Games!K305), "Side",Games!J305))</f>
        <v/>
      </c>
      <c r="J305" s="10" t="str">
        <f>IF(Table1[[#This Row],[Bet]]="Spread", Games!L305, "")</f>
        <v/>
      </c>
      <c r="K305" s="9" t="str">
        <f>IF(ISTEXT(Games!K305), Games!K305, "")</f>
        <v/>
      </c>
      <c r="L305" s="9" t="str">
        <f>IF(Table1[[#This Row],[Bet]]="Spread", Table1[[#This Row],[Spread]],"")</f>
        <v/>
      </c>
      <c r="M305" s="9"/>
      <c r="N305" s="12"/>
      <c r="O305" s="12"/>
      <c r="P305" s="12"/>
      <c r="Q305" s="12"/>
      <c r="R305" s="12"/>
      <c r="S305" s="12"/>
      <c r="T305" s="13">
        <f t="shared" si="42"/>
        <v>0</v>
      </c>
      <c r="U305" s="13">
        <f t="shared" si="43"/>
        <v>0</v>
      </c>
      <c r="V305" s="13">
        <f t="shared" si="44"/>
        <v>0</v>
      </c>
      <c r="W305" s="13">
        <f t="shared" si="45"/>
        <v>0</v>
      </c>
      <c r="X305" s="13">
        <f t="shared" si="46"/>
        <v>0</v>
      </c>
      <c r="Y305" s="13">
        <f t="shared" si="47"/>
        <v>0</v>
      </c>
      <c r="Z305" s="7"/>
      <c r="AA305" s="9" t="str">
        <f t="shared" si="48"/>
        <v/>
      </c>
      <c r="AB305" s="7"/>
      <c r="AC305" s="9" t="str">
        <f t="shared" si="49"/>
        <v/>
      </c>
      <c r="AD305" s="7"/>
      <c r="AE305" s="9" t="str">
        <f t="shared" si="50"/>
        <v/>
      </c>
      <c r="AF30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06" spans="1:32" x14ac:dyDescent="0.45">
      <c r="A306" s="22" t="str">
        <f>IF('Prediction Log'!A306=0, "",'Prediction Log'!A306)</f>
        <v/>
      </c>
      <c r="B306" s="10" t="str">
        <f>IF('Prediction Log'!B306=0, "",'Prediction Log'!B306)</f>
        <v/>
      </c>
      <c r="C306" s="10" t="str">
        <f>IF('Prediction Log'!C306=0, "",'Prediction Log'!C306)</f>
        <v/>
      </c>
      <c r="D306" s="10" t="str">
        <f>IF('Prediction Log'!D306=0, "",'Prediction Log'!D306)</f>
        <v/>
      </c>
      <c r="E306" s="10" t="str">
        <f>IF('Prediction Log'!E306=0, "",'Prediction Log'!E306)</f>
        <v/>
      </c>
      <c r="F306" s="10" t="str">
        <f>IF('Prediction Log'!I306=0, "",'Prediction Log'!I306)</f>
        <v/>
      </c>
      <c r="G306" s="26" t="str">
        <f>IF(ISBLANK(Games!B306), "",'Prediction Log'!$J306)</f>
        <v/>
      </c>
      <c r="H306" s="27" t="str">
        <f>'Prediction Log'!$K306</f>
        <v/>
      </c>
      <c r="I306" s="10" t="str">
        <f>IF(AND(Games!J306="",Games!K306=""),"",IF(ISTEXT(Games!K306), "Side",Games!J306))</f>
        <v/>
      </c>
      <c r="J306" s="10" t="str">
        <f>IF(Table1[[#This Row],[Bet]]="Spread", Games!L306, "")</f>
        <v/>
      </c>
      <c r="K306" s="9" t="str">
        <f>IF(ISTEXT(Games!K306), Games!K306, "")</f>
        <v/>
      </c>
      <c r="L306" s="9" t="str">
        <f>IF(Table1[[#This Row],[Bet]]="Spread", Table1[[#This Row],[Spread]],"")</f>
        <v/>
      </c>
      <c r="M306" s="9"/>
      <c r="N306" s="12"/>
      <c r="O306" s="12"/>
      <c r="P306" s="12"/>
      <c r="Q306" s="12"/>
      <c r="R306" s="12"/>
      <c r="S306" s="12"/>
      <c r="T306" s="13">
        <f t="shared" si="42"/>
        <v>0</v>
      </c>
      <c r="U306" s="13">
        <f t="shared" si="43"/>
        <v>0</v>
      </c>
      <c r="V306" s="13">
        <f t="shared" si="44"/>
        <v>0</v>
      </c>
      <c r="W306" s="13">
        <f t="shared" si="45"/>
        <v>0</v>
      </c>
      <c r="X306" s="13">
        <f t="shared" si="46"/>
        <v>0</v>
      </c>
      <c r="Y306" s="13">
        <f t="shared" si="47"/>
        <v>0</v>
      </c>
      <c r="Z306" s="7"/>
      <c r="AA306" s="9" t="str">
        <f t="shared" si="48"/>
        <v/>
      </c>
      <c r="AB306" s="7"/>
      <c r="AC306" s="9" t="str">
        <f t="shared" si="49"/>
        <v/>
      </c>
      <c r="AD306" s="7"/>
      <c r="AE306" s="9" t="str">
        <f t="shared" si="50"/>
        <v/>
      </c>
      <c r="AF30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07" spans="1:32" x14ac:dyDescent="0.45">
      <c r="A307" s="22" t="str">
        <f>IF('Prediction Log'!A307=0, "",'Prediction Log'!A307)</f>
        <v/>
      </c>
      <c r="B307" s="10" t="str">
        <f>IF('Prediction Log'!B307=0, "",'Prediction Log'!B307)</f>
        <v/>
      </c>
      <c r="C307" s="10" t="str">
        <f>IF('Prediction Log'!C307=0, "",'Prediction Log'!C307)</f>
        <v/>
      </c>
      <c r="D307" s="10" t="str">
        <f>IF('Prediction Log'!D307=0, "",'Prediction Log'!D307)</f>
        <v/>
      </c>
      <c r="E307" s="10" t="str">
        <f>IF('Prediction Log'!E307=0, "",'Prediction Log'!E307)</f>
        <v/>
      </c>
      <c r="F307" s="10" t="str">
        <f>IF('Prediction Log'!I307=0, "",'Prediction Log'!I307)</f>
        <v/>
      </c>
      <c r="G307" s="26" t="str">
        <f>IF(ISBLANK(Games!B307), "",'Prediction Log'!$J307)</f>
        <v/>
      </c>
      <c r="H307" s="27" t="str">
        <f>'Prediction Log'!$K307</f>
        <v/>
      </c>
      <c r="I307" s="10" t="str">
        <f>IF(AND(Games!J307="",Games!K307=""),"",IF(ISTEXT(Games!K307), "Side",Games!J307))</f>
        <v/>
      </c>
      <c r="J307" s="10" t="str">
        <f>IF(Table1[[#This Row],[Bet]]="Spread", Games!L307, "")</f>
        <v/>
      </c>
      <c r="K307" s="9" t="str">
        <f>IF(ISTEXT(Games!K307), Games!K307, "")</f>
        <v/>
      </c>
      <c r="L307" s="9" t="str">
        <f>IF(Table1[[#This Row],[Bet]]="Spread", Table1[[#This Row],[Spread]],"")</f>
        <v/>
      </c>
      <c r="M307" s="9"/>
      <c r="N307" s="12"/>
      <c r="O307" s="12"/>
      <c r="P307" s="12"/>
      <c r="Q307" s="12"/>
      <c r="R307" s="12"/>
      <c r="S307" s="12"/>
      <c r="T307" s="13">
        <f t="shared" si="42"/>
        <v>0</v>
      </c>
      <c r="U307" s="13">
        <f t="shared" si="43"/>
        <v>0</v>
      </c>
      <c r="V307" s="13">
        <f t="shared" si="44"/>
        <v>0</v>
      </c>
      <c r="W307" s="13">
        <f t="shared" si="45"/>
        <v>0</v>
      </c>
      <c r="X307" s="13">
        <f t="shared" si="46"/>
        <v>0</v>
      </c>
      <c r="Y307" s="13">
        <f t="shared" si="47"/>
        <v>0</v>
      </c>
      <c r="Z307" s="7"/>
      <c r="AA307" s="9" t="str">
        <f t="shared" si="48"/>
        <v/>
      </c>
      <c r="AB307" s="7"/>
      <c r="AC307" s="9" t="str">
        <f t="shared" si="49"/>
        <v/>
      </c>
      <c r="AD307" s="7"/>
      <c r="AE307" s="9" t="str">
        <f t="shared" si="50"/>
        <v/>
      </c>
      <c r="AF30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08" spans="1:32" x14ac:dyDescent="0.45">
      <c r="A308" s="22" t="str">
        <f>IF('Prediction Log'!A308=0, "",'Prediction Log'!A308)</f>
        <v/>
      </c>
      <c r="B308" s="10" t="str">
        <f>IF('Prediction Log'!B308=0, "",'Prediction Log'!B308)</f>
        <v/>
      </c>
      <c r="C308" s="10" t="str">
        <f>IF('Prediction Log'!C308=0, "",'Prediction Log'!C308)</f>
        <v/>
      </c>
      <c r="D308" s="10" t="str">
        <f>IF('Prediction Log'!D308=0, "",'Prediction Log'!D308)</f>
        <v/>
      </c>
      <c r="E308" s="10" t="str">
        <f>IF('Prediction Log'!E308=0, "",'Prediction Log'!E308)</f>
        <v/>
      </c>
      <c r="F308" s="10" t="str">
        <f>IF('Prediction Log'!I308=0, "",'Prediction Log'!I308)</f>
        <v/>
      </c>
      <c r="G308" s="26" t="str">
        <f>IF(ISBLANK(Games!B308), "",'Prediction Log'!$J308)</f>
        <v/>
      </c>
      <c r="H308" s="27" t="str">
        <f>'Prediction Log'!$K308</f>
        <v/>
      </c>
      <c r="I308" s="10" t="str">
        <f>IF(AND(Games!J308="",Games!K308=""),"",IF(ISTEXT(Games!K308), "Side",Games!J308))</f>
        <v/>
      </c>
      <c r="J308" s="10" t="str">
        <f>IF(Table1[[#This Row],[Bet]]="Spread", Games!L308, "")</f>
        <v/>
      </c>
      <c r="K308" s="9" t="str">
        <f>IF(ISTEXT(Games!K308), Games!K308, "")</f>
        <v/>
      </c>
      <c r="L308" s="9" t="str">
        <f>IF(Table1[[#This Row],[Bet]]="Spread", Table1[[#This Row],[Spread]],"")</f>
        <v/>
      </c>
      <c r="M308" s="9"/>
      <c r="N308" s="12"/>
      <c r="O308" s="12"/>
      <c r="P308" s="12"/>
      <c r="Q308" s="12"/>
      <c r="R308" s="12"/>
      <c r="S308" s="12"/>
      <c r="T308" s="13">
        <f t="shared" si="42"/>
        <v>0</v>
      </c>
      <c r="U308" s="13">
        <f t="shared" si="43"/>
        <v>0</v>
      </c>
      <c r="V308" s="13">
        <f t="shared" si="44"/>
        <v>0</v>
      </c>
      <c r="W308" s="13">
        <f t="shared" si="45"/>
        <v>0</v>
      </c>
      <c r="X308" s="13">
        <f t="shared" si="46"/>
        <v>0</v>
      </c>
      <c r="Y308" s="13">
        <f t="shared" si="47"/>
        <v>0</v>
      </c>
      <c r="Z308" s="7"/>
      <c r="AA308" s="9" t="str">
        <f t="shared" si="48"/>
        <v/>
      </c>
      <c r="AB308" s="7"/>
      <c r="AC308" s="9" t="str">
        <f t="shared" si="49"/>
        <v/>
      </c>
      <c r="AD308" s="7"/>
      <c r="AE308" s="9" t="str">
        <f t="shared" si="50"/>
        <v/>
      </c>
      <c r="AF30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09" spans="1:32" x14ac:dyDescent="0.45">
      <c r="A309" s="22" t="str">
        <f>IF('Prediction Log'!A309=0, "",'Prediction Log'!A309)</f>
        <v/>
      </c>
      <c r="B309" s="10" t="str">
        <f>IF('Prediction Log'!B309=0, "",'Prediction Log'!B309)</f>
        <v/>
      </c>
      <c r="C309" s="10" t="str">
        <f>IF('Prediction Log'!C309=0, "",'Prediction Log'!C309)</f>
        <v/>
      </c>
      <c r="D309" s="10" t="str">
        <f>IF('Prediction Log'!D309=0, "",'Prediction Log'!D309)</f>
        <v/>
      </c>
      <c r="E309" s="10" t="str">
        <f>IF('Prediction Log'!E309=0, "",'Prediction Log'!E309)</f>
        <v/>
      </c>
      <c r="F309" s="10" t="str">
        <f>IF('Prediction Log'!I309=0, "",'Prediction Log'!I309)</f>
        <v/>
      </c>
      <c r="G309" s="26" t="str">
        <f>IF(ISBLANK(Games!B309), "",'Prediction Log'!$J309)</f>
        <v/>
      </c>
      <c r="H309" s="27" t="str">
        <f>'Prediction Log'!$K309</f>
        <v/>
      </c>
      <c r="I309" s="10" t="str">
        <f>IF(AND(Games!J309="",Games!K309=""),"",IF(ISTEXT(Games!K309), "Side",Games!J309))</f>
        <v/>
      </c>
      <c r="J309" s="10" t="str">
        <f>IF(Table1[[#This Row],[Bet]]="Spread", Games!L309, "")</f>
        <v/>
      </c>
      <c r="K309" s="9" t="str">
        <f>IF(ISTEXT(Games!K309), Games!K309, "")</f>
        <v/>
      </c>
      <c r="L309" s="9" t="str">
        <f>IF(Table1[[#This Row],[Bet]]="Spread", Table1[[#This Row],[Spread]],"")</f>
        <v/>
      </c>
      <c r="M309" s="9"/>
      <c r="N309" s="12"/>
      <c r="O309" s="12"/>
      <c r="P309" s="12"/>
      <c r="Q309" s="12"/>
      <c r="R309" s="12"/>
      <c r="S309" s="12"/>
      <c r="T309" s="13">
        <f t="shared" si="42"/>
        <v>0</v>
      </c>
      <c r="U309" s="13">
        <f t="shared" si="43"/>
        <v>0</v>
      </c>
      <c r="V309" s="13">
        <f t="shared" si="44"/>
        <v>0</v>
      </c>
      <c r="W309" s="13">
        <f t="shared" si="45"/>
        <v>0</v>
      </c>
      <c r="X309" s="13">
        <f t="shared" si="46"/>
        <v>0</v>
      </c>
      <c r="Y309" s="13">
        <f t="shared" si="47"/>
        <v>0</v>
      </c>
      <c r="Z309" s="7"/>
      <c r="AA309" s="9" t="str">
        <f t="shared" si="48"/>
        <v/>
      </c>
      <c r="AB309" s="7"/>
      <c r="AC309" s="9" t="str">
        <f t="shared" si="49"/>
        <v/>
      </c>
      <c r="AD309" s="7"/>
      <c r="AE309" s="9" t="str">
        <f t="shared" si="50"/>
        <v/>
      </c>
      <c r="AF30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10" spans="1:32" x14ac:dyDescent="0.45">
      <c r="A310" s="22" t="str">
        <f>IF('Prediction Log'!A310=0, "",'Prediction Log'!A310)</f>
        <v/>
      </c>
      <c r="B310" s="10" t="str">
        <f>IF('Prediction Log'!B310=0, "",'Prediction Log'!B310)</f>
        <v/>
      </c>
      <c r="C310" s="10" t="str">
        <f>IF('Prediction Log'!C310=0, "",'Prediction Log'!C310)</f>
        <v/>
      </c>
      <c r="D310" s="10" t="str">
        <f>IF('Prediction Log'!D310=0, "",'Prediction Log'!D310)</f>
        <v/>
      </c>
      <c r="E310" s="10" t="str">
        <f>IF('Prediction Log'!E310=0, "",'Prediction Log'!E310)</f>
        <v/>
      </c>
      <c r="F310" s="10" t="str">
        <f>IF('Prediction Log'!I310=0, "",'Prediction Log'!I310)</f>
        <v/>
      </c>
      <c r="G310" s="26" t="str">
        <f>IF(ISBLANK(Games!B310), "",'Prediction Log'!$J310)</f>
        <v/>
      </c>
      <c r="H310" s="27" t="str">
        <f>'Prediction Log'!$K310</f>
        <v/>
      </c>
      <c r="I310" s="10" t="str">
        <f>IF(AND(Games!J310="",Games!K310=""),"",IF(ISTEXT(Games!K310), "Side",Games!J310))</f>
        <v/>
      </c>
      <c r="J310" s="10" t="str">
        <f>IF(Table1[[#This Row],[Bet]]="Spread", Games!L310, "")</f>
        <v/>
      </c>
      <c r="K310" s="9" t="str">
        <f>IF(ISTEXT(Games!K310), Games!K310, "")</f>
        <v/>
      </c>
      <c r="L310" s="9" t="str">
        <f>IF(Table1[[#This Row],[Bet]]="Spread", Table1[[#This Row],[Spread]],"")</f>
        <v/>
      </c>
      <c r="M310" s="9"/>
      <c r="N310" s="12"/>
      <c r="O310" s="12"/>
      <c r="P310" s="12"/>
      <c r="Q310" s="12"/>
      <c r="R310" s="12"/>
      <c r="S310" s="12"/>
      <c r="T310" s="13">
        <f t="shared" si="42"/>
        <v>0</v>
      </c>
      <c r="U310" s="13">
        <f t="shared" si="43"/>
        <v>0</v>
      </c>
      <c r="V310" s="13">
        <f t="shared" si="44"/>
        <v>0</v>
      </c>
      <c r="W310" s="13">
        <f t="shared" si="45"/>
        <v>0</v>
      </c>
      <c r="X310" s="13">
        <f t="shared" si="46"/>
        <v>0</v>
      </c>
      <c r="Y310" s="13">
        <f t="shared" si="47"/>
        <v>0</v>
      </c>
      <c r="Z310" s="7"/>
      <c r="AA310" s="9" t="str">
        <f t="shared" si="48"/>
        <v/>
      </c>
      <c r="AB310" s="7"/>
      <c r="AC310" s="9" t="str">
        <f t="shared" si="49"/>
        <v/>
      </c>
      <c r="AD310" s="7"/>
      <c r="AE310" s="9" t="str">
        <f t="shared" si="50"/>
        <v/>
      </c>
      <c r="AF31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11" spans="1:32" x14ac:dyDescent="0.45">
      <c r="A311" s="22" t="str">
        <f>IF('Prediction Log'!A311=0, "",'Prediction Log'!A311)</f>
        <v/>
      </c>
      <c r="B311" s="10" t="str">
        <f>IF('Prediction Log'!B311=0, "",'Prediction Log'!B311)</f>
        <v/>
      </c>
      <c r="C311" s="10" t="str">
        <f>IF('Prediction Log'!C311=0, "",'Prediction Log'!C311)</f>
        <v/>
      </c>
      <c r="D311" s="10" t="str">
        <f>IF('Prediction Log'!D311=0, "",'Prediction Log'!D311)</f>
        <v/>
      </c>
      <c r="E311" s="10" t="str">
        <f>IF('Prediction Log'!E311=0, "",'Prediction Log'!E311)</f>
        <v/>
      </c>
      <c r="F311" s="10" t="str">
        <f>IF('Prediction Log'!I311=0, "",'Prediction Log'!I311)</f>
        <v/>
      </c>
      <c r="G311" s="26" t="str">
        <f>IF(ISBLANK(Games!B311), "",'Prediction Log'!$J311)</f>
        <v/>
      </c>
      <c r="H311" s="27" t="str">
        <f>'Prediction Log'!$K311</f>
        <v/>
      </c>
      <c r="I311" s="10" t="str">
        <f>IF(AND(Games!J311="",Games!K311=""),"",IF(ISTEXT(Games!K311), "Side",Games!J311))</f>
        <v/>
      </c>
      <c r="J311" s="10" t="str">
        <f>IF(Table1[[#This Row],[Bet]]="Spread", Games!L311, "")</f>
        <v/>
      </c>
      <c r="K311" s="9" t="str">
        <f>IF(ISTEXT(Games!K311), Games!K311, "")</f>
        <v/>
      </c>
      <c r="L311" s="9" t="str">
        <f>IF(Table1[[#This Row],[Bet]]="Spread", Table1[[#This Row],[Spread]],"")</f>
        <v/>
      </c>
      <c r="M311" s="9"/>
      <c r="N311" s="12"/>
      <c r="O311" s="12"/>
      <c r="P311" s="12"/>
      <c r="Q311" s="12"/>
      <c r="R311" s="12"/>
      <c r="S311" s="12"/>
      <c r="T311" s="13">
        <f t="shared" si="42"/>
        <v>0</v>
      </c>
      <c r="U311" s="13">
        <f t="shared" si="43"/>
        <v>0</v>
      </c>
      <c r="V311" s="13">
        <f t="shared" si="44"/>
        <v>0</v>
      </c>
      <c r="W311" s="13">
        <f t="shared" si="45"/>
        <v>0</v>
      </c>
      <c r="X311" s="13">
        <f t="shared" si="46"/>
        <v>0</v>
      </c>
      <c r="Y311" s="13">
        <f t="shared" si="47"/>
        <v>0</v>
      </c>
      <c r="Z311" s="7"/>
      <c r="AA311" s="9" t="str">
        <f t="shared" si="48"/>
        <v/>
      </c>
      <c r="AB311" s="7"/>
      <c r="AC311" s="9" t="str">
        <f t="shared" si="49"/>
        <v/>
      </c>
      <c r="AD311" s="7"/>
      <c r="AE311" s="9" t="str">
        <f t="shared" si="50"/>
        <v/>
      </c>
      <c r="AF31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12" spans="1:32" x14ac:dyDescent="0.45">
      <c r="A312" s="22" t="str">
        <f>IF('Prediction Log'!A312=0, "",'Prediction Log'!A312)</f>
        <v/>
      </c>
      <c r="B312" s="10" t="str">
        <f>IF('Prediction Log'!B312=0, "",'Prediction Log'!B312)</f>
        <v/>
      </c>
      <c r="C312" s="10" t="str">
        <f>IF('Prediction Log'!C312=0, "",'Prediction Log'!C312)</f>
        <v/>
      </c>
      <c r="D312" s="10" t="str">
        <f>IF('Prediction Log'!D312=0, "",'Prediction Log'!D312)</f>
        <v/>
      </c>
      <c r="E312" s="10" t="str">
        <f>IF('Prediction Log'!E312=0, "",'Prediction Log'!E312)</f>
        <v/>
      </c>
      <c r="F312" s="10" t="str">
        <f>IF('Prediction Log'!I312=0, "",'Prediction Log'!I312)</f>
        <v/>
      </c>
      <c r="G312" s="26" t="str">
        <f>IF(ISBLANK(Games!B312), "",'Prediction Log'!$J312)</f>
        <v/>
      </c>
      <c r="H312" s="27" t="str">
        <f>'Prediction Log'!$K312</f>
        <v/>
      </c>
      <c r="I312" s="10" t="str">
        <f>IF(AND(Games!J312="",Games!K312=""),"",IF(ISTEXT(Games!K312), "Side",Games!J312))</f>
        <v/>
      </c>
      <c r="J312" s="10" t="str">
        <f>IF(Table1[[#This Row],[Bet]]="Spread", Games!L312, "")</f>
        <v/>
      </c>
      <c r="K312" s="9" t="str">
        <f>IF(ISTEXT(Games!K312), Games!K312, "")</f>
        <v/>
      </c>
      <c r="L312" s="9" t="str">
        <f>IF(Table1[[#This Row],[Bet]]="Spread", Table1[[#This Row],[Spread]],"")</f>
        <v/>
      </c>
      <c r="M312" s="9"/>
      <c r="N312" s="12"/>
      <c r="O312" s="12"/>
      <c r="P312" s="12"/>
      <c r="Q312" s="12"/>
      <c r="R312" s="12"/>
      <c r="S312" s="12"/>
      <c r="T312" s="13">
        <f t="shared" si="42"/>
        <v>0</v>
      </c>
      <c r="U312" s="13">
        <f t="shared" si="43"/>
        <v>0</v>
      </c>
      <c r="V312" s="13">
        <f t="shared" si="44"/>
        <v>0</v>
      </c>
      <c r="W312" s="13">
        <f t="shared" si="45"/>
        <v>0</v>
      </c>
      <c r="X312" s="13">
        <f t="shared" si="46"/>
        <v>0</v>
      </c>
      <c r="Y312" s="13">
        <f t="shared" si="47"/>
        <v>0</v>
      </c>
      <c r="Z312" s="7"/>
      <c r="AA312" s="9" t="str">
        <f t="shared" si="48"/>
        <v/>
      </c>
      <c r="AB312" s="7"/>
      <c r="AC312" s="9" t="str">
        <f t="shared" si="49"/>
        <v/>
      </c>
      <c r="AD312" s="7"/>
      <c r="AE312" s="9" t="str">
        <f t="shared" si="50"/>
        <v/>
      </c>
      <c r="AF31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13" spans="1:32" x14ac:dyDescent="0.45">
      <c r="A313" s="22" t="str">
        <f>IF('Prediction Log'!A313=0, "",'Prediction Log'!A313)</f>
        <v/>
      </c>
      <c r="B313" s="10" t="str">
        <f>IF('Prediction Log'!B313=0, "",'Prediction Log'!B313)</f>
        <v/>
      </c>
      <c r="C313" s="10" t="str">
        <f>IF('Prediction Log'!C313=0, "",'Prediction Log'!C313)</f>
        <v/>
      </c>
      <c r="D313" s="10" t="str">
        <f>IF('Prediction Log'!D313=0, "",'Prediction Log'!D313)</f>
        <v/>
      </c>
      <c r="E313" s="10" t="str">
        <f>IF('Prediction Log'!E313=0, "",'Prediction Log'!E313)</f>
        <v/>
      </c>
      <c r="F313" s="10" t="str">
        <f>IF('Prediction Log'!I313=0, "",'Prediction Log'!I313)</f>
        <v/>
      </c>
      <c r="G313" s="26" t="str">
        <f>IF(ISBLANK(Games!B313), "",'Prediction Log'!$J313)</f>
        <v/>
      </c>
      <c r="H313" s="27" t="str">
        <f>'Prediction Log'!$K313</f>
        <v/>
      </c>
      <c r="I313" s="10" t="str">
        <f>IF(AND(Games!J313="",Games!K313=""),"",IF(ISTEXT(Games!K313), "Side",Games!J313))</f>
        <v/>
      </c>
      <c r="J313" s="10" t="str">
        <f>IF(Table1[[#This Row],[Bet]]="Spread", Games!L313, "")</f>
        <v/>
      </c>
      <c r="K313" s="9" t="str">
        <f>IF(ISTEXT(Games!K313), Games!K313, "")</f>
        <v/>
      </c>
      <c r="L313" s="9" t="str">
        <f>IF(Table1[[#This Row],[Bet]]="Spread", Table1[[#This Row],[Spread]],"")</f>
        <v/>
      </c>
      <c r="M313" s="9"/>
      <c r="N313" s="12"/>
      <c r="O313" s="12"/>
      <c r="P313" s="12"/>
      <c r="Q313" s="12"/>
      <c r="R313" s="12"/>
      <c r="S313" s="12"/>
      <c r="T313" s="13">
        <f t="shared" si="42"/>
        <v>0</v>
      </c>
      <c r="U313" s="13">
        <f t="shared" si="43"/>
        <v>0</v>
      </c>
      <c r="V313" s="13">
        <f t="shared" si="44"/>
        <v>0</v>
      </c>
      <c r="W313" s="13">
        <f t="shared" si="45"/>
        <v>0</v>
      </c>
      <c r="X313" s="13">
        <f t="shared" si="46"/>
        <v>0</v>
      </c>
      <c r="Y313" s="13">
        <f t="shared" si="47"/>
        <v>0</v>
      </c>
      <c r="Z313" s="7"/>
      <c r="AA313" s="9" t="str">
        <f t="shared" si="48"/>
        <v/>
      </c>
      <c r="AB313" s="7"/>
      <c r="AC313" s="9" t="str">
        <f t="shared" si="49"/>
        <v/>
      </c>
      <c r="AD313" s="7"/>
      <c r="AE313" s="9" t="str">
        <f t="shared" si="50"/>
        <v/>
      </c>
      <c r="AF31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14" spans="1:32" x14ac:dyDescent="0.45">
      <c r="A314" s="22" t="str">
        <f>IF('Prediction Log'!A314=0, "",'Prediction Log'!A314)</f>
        <v/>
      </c>
      <c r="B314" s="10" t="str">
        <f>IF('Prediction Log'!B314=0, "",'Prediction Log'!B314)</f>
        <v/>
      </c>
      <c r="C314" s="10" t="str">
        <f>IF('Prediction Log'!C314=0, "",'Prediction Log'!C314)</f>
        <v/>
      </c>
      <c r="D314" s="10" t="str">
        <f>IF('Prediction Log'!D314=0, "",'Prediction Log'!D314)</f>
        <v/>
      </c>
      <c r="E314" s="10" t="str">
        <f>IF('Prediction Log'!E314=0, "",'Prediction Log'!E314)</f>
        <v/>
      </c>
      <c r="F314" s="10" t="str">
        <f>IF('Prediction Log'!I314=0, "",'Prediction Log'!I314)</f>
        <v/>
      </c>
      <c r="G314" s="26" t="str">
        <f>IF(ISBLANK(Games!B314), "",'Prediction Log'!$J314)</f>
        <v/>
      </c>
      <c r="H314" s="27" t="str">
        <f>'Prediction Log'!$K314</f>
        <v/>
      </c>
      <c r="I314" s="10" t="str">
        <f>IF(AND(Games!J314="",Games!K314=""),"",IF(ISTEXT(Games!K314), "Side",Games!J314))</f>
        <v/>
      </c>
      <c r="J314" s="10" t="str">
        <f>IF(Table1[[#This Row],[Bet]]="Spread", Games!L314, "")</f>
        <v/>
      </c>
      <c r="K314" s="9" t="str">
        <f>IF(ISTEXT(Games!K314), Games!K314, "")</f>
        <v/>
      </c>
      <c r="L314" s="9" t="str">
        <f>IF(Table1[[#This Row],[Bet]]="Spread", Table1[[#This Row],[Spread]],"")</f>
        <v/>
      </c>
      <c r="M314" s="9"/>
      <c r="N314" s="12"/>
      <c r="O314" s="12"/>
      <c r="P314" s="12"/>
      <c r="Q314" s="12"/>
      <c r="R314" s="12"/>
      <c r="S314" s="12"/>
      <c r="T314" s="13">
        <f t="shared" si="42"/>
        <v>0</v>
      </c>
      <c r="U314" s="13">
        <f t="shared" si="43"/>
        <v>0</v>
      </c>
      <c r="V314" s="13">
        <f t="shared" si="44"/>
        <v>0</v>
      </c>
      <c r="W314" s="13">
        <f t="shared" si="45"/>
        <v>0</v>
      </c>
      <c r="X314" s="13">
        <f t="shared" si="46"/>
        <v>0</v>
      </c>
      <c r="Y314" s="13">
        <f t="shared" si="47"/>
        <v>0</v>
      </c>
      <c r="Z314" s="7"/>
      <c r="AA314" s="9" t="str">
        <f t="shared" si="48"/>
        <v/>
      </c>
      <c r="AB314" s="7"/>
      <c r="AC314" s="9" t="str">
        <f t="shared" si="49"/>
        <v/>
      </c>
      <c r="AD314" s="7"/>
      <c r="AE314" s="9" t="str">
        <f t="shared" si="50"/>
        <v/>
      </c>
      <c r="AF31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15" spans="1:32" x14ac:dyDescent="0.45">
      <c r="A315" s="22" t="str">
        <f>IF('Prediction Log'!A315=0, "",'Prediction Log'!A315)</f>
        <v/>
      </c>
      <c r="B315" s="10" t="str">
        <f>IF('Prediction Log'!B315=0, "",'Prediction Log'!B315)</f>
        <v/>
      </c>
      <c r="C315" s="10" t="str">
        <f>IF('Prediction Log'!C315=0, "",'Prediction Log'!C315)</f>
        <v/>
      </c>
      <c r="D315" s="10" t="str">
        <f>IF('Prediction Log'!D315=0, "",'Prediction Log'!D315)</f>
        <v/>
      </c>
      <c r="E315" s="10" t="str">
        <f>IF('Prediction Log'!E315=0, "",'Prediction Log'!E315)</f>
        <v/>
      </c>
      <c r="F315" s="10" t="str">
        <f>IF('Prediction Log'!I315=0, "",'Prediction Log'!I315)</f>
        <v/>
      </c>
      <c r="G315" s="26" t="str">
        <f>IF(ISBLANK(Games!B315), "",'Prediction Log'!$J315)</f>
        <v/>
      </c>
      <c r="H315" s="27" t="str">
        <f>'Prediction Log'!$K315</f>
        <v/>
      </c>
      <c r="I315" s="10" t="str">
        <f>IF(AND(Games!J315="",Games!K315=""),"",IF(ISTEXT(Games!K315), "Side",Games!J315))</f>
        <v/>
      </c>
      <c r="J315" s="10" t="str">
        <f>IF(Table1[[#This Row],[Bet]]="Spread", Games!L315, "")</f>
        <v/>
      </c>
      <c r="K315" s="9" t="str">
        <f>IF(ISTEXT(Games!K315), Games!K315, "")</f>
        <v/>
      </c>
      <c r="L315" s="9" t="str">
        <f>IF(Table1[[#This Row],[Bet]]="Spread", Table1[[#This Row],[Spread]],"")</f>
        <v/>
      </c>
      <c r="M315" s="9"/>
      <c r="N315" s="12"/>
      <c r="O315" s="12"/>
      <c r="P315" s="12"/>
      <c r="Q315" s="12"/>
      <c r="R315" s="12"/>
      <c r="S315" s="12"/>
      <c r="T315" s="13">
        <f t="shared" si="42"/>
        <v>0</v>
      </c>
      <c r="U315" s="13">
        <f t="shared" si="43"/>
        <v>0</v>
      </c>
      <c r="V315" s="13">
        <f t="shared" si="44"/>
        <v>0</v>
      </c>
      <c r="W315" s="13">
        <f t="shared" si="45"/>
        <v>0</v>
      </c>
      <c r="X315" s="13">
        <f t="shared" si="46"/>
        <v>0</v>
      </c>
      <c r="Y315" s="13">
        <f t="shared" si="47"/>
        <v>0</v>
      </c>
      <c r="Z315" s="7"/>
      <c r="AA315" s="9" t="str">
        <f t="shared" si="48"/>
        <v/>
      </c>
      <c r="AB315" s="7"/>
      <c r="AC315" s="9" t="str">
        <f t="shared" si="49"/>
        <v/>
      </c>
      <c r="AD315" s="7"/>
      <c r="AE315" s="9" t="str">
        <f t="shared" si="50"/>
        <v/>
      </c>
      <c r="AF31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16" spans="1:32" x14ac:dyDescent="0.45">
      <c r="A316" s="22" t="str">
        <f>IF('Prediction Log'!A316=0, "",'Prediction Log'!A316)</f>
        <v/>
      </c>
      <c r="B316" s="10" t="str">
        <f>IF('Prediction Log'!B316=0, "",'Prediction Log'!B316)</f>
        <v/>
      </c>
      <c r="C316" s="10" t="str">
        <f>IF('Prediction Log'!C316=0, "",'Prediction Log'!C316)</f>
        <v/>
      </c>
      <c r="D316" s="10" t="str">
        <f>IF('Prediction Log'!D316=0, "",'Prediction Log'!D316)</f>
        <v/>
      </c>
      <c r="E316" s="10" t="str">
        <f>IF('Prediction Log'!E316=0, "",'Prediction Log'!E316)</f>
        <v/>
      </c>
      <c r="F316" s="10" t="str">
        <f>IF('Prediction Log'!I316=0, "",'Prediction Log'!I316)</f>
        <v/>
      </c>
      <c r="G316" s="26" t="str">
        <f>IF(ISBLANK(Games!B316), "",'Prediction Log'!$J316)</f>
        <v/>
      </c>
      <c r="H316" s="27" t="str">
        <f>'Prediction Log'!$K316</f>
        <v/>
      </c>
      <c r="I316" s="10" t="str">
        <f>IF(AND(Games!J316="",Games!K316=""),"",IF(ISTEXT(Games!K316), "Side",Games!J316))</f>
        <v/>
      </c>
      <c r="J316" s="10" t="str">
        <f>IF(Table1[[#This Row],[Bet]]="Spread", Games!L316, "")</f>
        <v/>
      </c>
      <c r="K316" s="9" t="str">
        <f>IF(ISTEXT(Games!K316), Games!K316, "")</f>
        <v/>
      </c>
      <c r="L316" s="9" t="str">
        <f>IF(Table1[[#This Row],[Bet]]="Spread", Table1[[#This Row],[Spread]],"")</f>
        <v/>
      </c>
      <c r="M316" s="9"/>
      <c r="N316" s="12"/>
      <c r="O316" s="12"/>
      <c r="P316" s="12"/>
      <c r="Q316" s="12"/>
      <c r="R316" s="12"/>
      <c r="S316" s="12"/>
      <c r="T316" s="13">
        <f t="shared" si="42"/>
        <v>0</v>
      </c>
      <c r="U316" s="13">
        <f t="shared" si="43"/>
        <v>0</v>
      </c>
      <c r="V316" s="13">
        <f t="shared" si="44"/>
        <v>0</v>
      </c>
      <c r="W316" s="13">
        <f t="shared" si="45"/>
        <v>0</v>
      </c>
      <c r="X316" s="13">
        <f t="shared" si="46"/>
        <v>0</v>
      </c>
      <c r="Y316" s="13">
        <f t="shared" si="47"/>
        <v>0</v>
      </c>
      <c r="Z316" s="7"/>
      <c r="AA316" s="9" t="str">
        <f t="shared" si="48"/>
        <v/>
      </c>
      <c r="AB316" s="7"/>
      <c r="AC316" s="9" t="str">
        <f t="shared" si="49"/>
        <v/>
      </c>
      <c r="AD316" s="7"/>
      <c r="AE316" s="9" t="str">
        <f t="shared" si="50"/>
        <v/>
      </c>
      <c r="AF31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17" spans="1:32" x14ac:dyDescent="0.45">
      <c r="A317" s="22" t="str">
        <f>IF('Prediction Log'!A317=0, "",'Prediction Log'!A317)</f>
        <v/>
      </c>
      <c r="B317" s="10" t="str">
        <f>IF('Prediction Log'!B317=0, "",'Prediction Log'!B317)</f>
        <v/>
      </c>
      <c r="C317" s="10" t="str">
        <f>IF('Prediction Log'!C317=0, "",'Prediction Log'!C317)</f>
        <v/>
      </c>
      <c r="D317" s="10" t="str">
        <f>IF('Prediction Log'!D317=0, "",'Prediction Log'!D317)</f>
        <v/>
      </c>
      <c r="E317" s="10" t="str">
        <f>IF('Prediction Log'!E317=0, "",'Prediction Log'!E317)</f>
        <v/>
      </c>
      <c r="F317" s="10" t="str">
        <f>IF('Prediction Log'!I317=0, "",'Prediction Log'!I317)</f>
        <v/>
      </c>
      <c r="G317" s="26" t="str">
        <f>IF(ISBLANK(Games!B317), "",'Prediction Log'!$J317)</f>
        <v/>
      </c>
      <c r="H317" s="27" t="str">
        <f>'Prediction Log'!$K317</f>
        <v/>
      </c>
      <c r="I317" s="10" t="str">
        <f>IF(AND(Games!J317="",Games!K317=""),"",IF(ISTEXT(Games!K317), "Side",Games!J317))</f>
        <v/>
      </c>
      <c r="J317" s="10" t="str">
        <f>IF(Table1[[#This Row],[Bet]]="Spread", Games!L317, "")</f>
        <v/>
      </c>
      <c r="K317" s="9" t="str">
        <f>IF(ISTEXT(Games!K317), Games!K317, "")</f>
        <v/>
      </c>
      <c r="L317" s="9" t="str">
        <f>IF(Table1[[#This Row],[Bet]]="Spread", Table1[[#This Row],[Spread]],"")</f>
        <v/>
      </c>
      <c r="M317" s="9"/>
      <c r="N317" s="12"/>
      <c r="O317" s="12"/>
      <c r="P317" s="12"/>
      <c r="Q317" s="12"/>
      <c r="R317" s="12"/>
      <c r="S317" s="12"/>
      <c r="T317" s="13">
        <f t="shared" si="42"/>
        <v>0</v>
      </c>
      <c r="U317" s="13">
        <f t="shared" si="43"/>
        <v>0</v>
      </c>
      <c r="V317" s="13">
        <f t="shared" si="44"/>
        <v>0</v>
      </c>
      <c r="W317" s="13">
        <f t="shared" si="45"/>
        <v>0</v>
      </c>
      <c r="X317" s="13">
        <f t="shared" si="46"/>
        <v>0</v>
      </c>
      <c r="Y317" s="13">
        <f t="shared" si="47"/>
        <v>0</v>
      </c>
      <c r="Z317" s="7"/>
      <c r="AA317" s="9" t="str">
        <f t="shared" si="48"/>
        <v/>
      </c>
      <c r="AB317" s="7"/>
      <c r="AC317" s="9" t="str">
        <f t="shared" si="49"/>
        <v/>
      </c>
      <c r="AD317" s="7"/>
      <c r="AE317" s="9" t="str">
        <f t="shared" si="50"/>
        <v/>
      </c>
      <c r="AF31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18" spans="1:32" x14ac:dyDescent="0.45">
      <c r="A318" s="22" t="str">
        <f>IF('Prediction Log'!A318=0, "",'Prediction Log'!A318)</f>
        <v/>
      </c>
      <c r="B318" s="10" t="str">
        <f>IF('Prediction Log'!B318=0, "",'Prediction Log'!B318)</f>
        <v/>
      </c>
      <c r="C318" s="10" t="str">
        <f>IF('Prediction Log'!C318=0, "",'Prediction Log'!C318)</f>
        <v/>
      </c>
      <c r="D318" s="10" t="str">
        <f>IF('Prediction Log'!D318=0, "",'Prediction Log'!D318)</f>
        <v/>
      </c>
      <c r="E318" s="10" t="str">
        <f>IF('Prediction Log'!E318=0, "",'Prediction Log'!E318)</f>
        <v/>
      </c>
      <c r="F318" s="10" t="str">
        <f>IF('Prediction Log'!I318=0, "",'Prediction Log'!I318)</f>
        <v/>
      </c>
      <c r="G318" s="26" t="str">
        <f>IF(ISBLANK(Games!B318), "",'Prediction Log'!$J318)</f>
        <v/>
      </c>
      <c r="H318" s="27" t="str">
        <f>'Prediction Log'!$K318</f>
        <v/>
      </c>
      <c r="I318" s="10" t="str">
        <f>IF(AND(Games!J318="",Games!K318=""),"",IF(ISTEXT(Games!K318), "Side",Games!J318))</f>
        <v/>
      </c>
      <c r="J318" s="10" t="str">
        <f>IF(Table1[[#This Row],[Bet]]="Spread", Games!L318, "")</f>
        <v/>
      </c>
      <c r="K318" s="9" t="str">
        <f>IF(ISTEXT(Games!K318), Games!K318, "")</f>
        <v/>
      </c>
      <c r="L318" s="9" t="str">
        <f>IF(Table1[[#This Row],[Bet]]="Spread", Table1[[#This Row],[Spread]],"")</f>
        <v/>
      </c>
      <c r="M318" s="9"/>
      <c r="N318" s="12"/>
      <c r="O318" s="12"/>
      <c r="P318" s="12"/>
      <c r="Q318" s="12"/>
      <c r="R318" s="12"/>
      <c r="S318" s="12"/>
      <c r="T318" s="13">
        <f t="shared" si="42"/>
        <v>0</v>
      </c>
      <c r="U318" s="13">
        <f t="shared" si="43"/>
        <v>0</v>
      </c>
      <c r="V318" s="13">
        <f t="shared" si="44"/>
        <v>0</v>
      </c>
      <c r="W318" s="13">
        <f t="shared" si="45"/>
        <v>0</v>
      </c>
      <c r="X318" s="13">
        <f t="shared" si="46"/>
        <v>0</v>
      </c>
      <c r="Y318" s="13">
        <f t="shared" si="47"/>
        <v>0</v>
      </c>
      <c r="Z318" s="7"/>
      <c r="AA318" s="9" t="str">
        <f t="shared" si="48"/>
        <v/>
      </c>
      <c r="AB318" s="7"/>
      <c r="AC318" s="9" t="str">
        <f t="shared" si="49"/>
        <v/>
      </c>
      <c r="AD318" s="7"/>
      <c r="AE318" s="9" t="str">
        <f t="shared" si="50"/>
        <v/>
      </c>
      <c r="AF31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19" spans="1:32" x14ac:dyDescent="0.45">
      <c r="A319" s="22" t="str">
        <f>IF('Prediction Log'!A319=0, "",'Prediction Log'!A319)</f>
        <v/>
      </c>
      <c r="B319" s="10" t="str">
        <f>IF('Prediction Log'!B319=0, "",'Prediction Log'!B319)</f>
        <v/>
      </c>
      <c r="C319" s="10" t="str">
        <f>IF('Prediction Log'!C319=0, "",'Prediction Log'!C319)</f>
        <v/>
      </c>
      <c r="D319" s="10" t="str">
        <f>IF('Prediction Log'!D319=0, "",'Prediction Log'!D319)</f>
        <v/>
      </c>
      <c r="E319" s="10" t="str">
        <f>IF('Prediction Log'!E319=0, "",'Prediction Log'!E319)</f>
        <v/>
      </c>
      <c r="F319" s="10" t="str">
        <f>IF('Prediction Log'!I319=0, "",'Prediction Log'!I319)</f>
        <v/>
      </c>
      <c r="G319" s="26" t="str">
        <f>IF(ISBLANK(Games!B319), "",'Prediction Log'!$J319)</f>
        <v/>
      </c>
      <c r="H319" s="27" t="str">
        <f>'Prediction Log'!$K319</f>
        <v/>
      </c>
      <c r="I319" s="10" t="str">
        <f>IF(AND(Games!J319="",Games!K319=""),"",IF(ISTEXT(Games!K319), "Side",Games!J319))</f>
        <v/>
      </c>
      <c r="J319" s="10" t="str">
        <f>IF(Table1[[#This Row],[Bet]]="Spread", Games!L319, "")</f>
        <v/>
      </c>
      <c r="K319" s="9" t="str">
        <f>IF(ISTEXT(Games!K319), Games!K319, "")</f>
        <v/>
      </c>
      <c r="L319" s="9" t="str">
        <f>IF(Table1[[#This Row],[Bet]]="Spread", Table1[[#This Row],[Spread]],"")</f>
        <v/>
      </c>
      <c r="M319" s="9"/>
      <c r="N319" s="12"/>
      <c r="O319" s="12"/>
      <c r="P319" s="12"/>
      <c r="Q319" s="12"/>
      <c r="R319" s="12"/>
      <c r="S319" s="12"/>
      <c r="T319" s="13">
        <f t="shared" si="42"/>
        <v>0</v>
      </c>
      <c r="U319" s="13">
        <f t="shared" si="43"/>
        <v>0</v>
      </c>
      <c r="V319" s="13">
        <f t="shared" si="44"/>
        <v>0</v>
      </c>
      <c r="W319" s="13">
        <f t="shared" si="45"/>
        <v>0</v>
      </c>
      <c r="X319" s="13">
        <f t="shared" si="46"/>
        <v>0</v>
      </c>
      <c r="Y319" s="13">
        <f t="shared" si="47"/>
        <v>0</v>
      </c>
      <c r="Z319" s="7"/>
      <c r="AA319" s="9" t="str">
        <f t="shared" si="48"/>
        <v/>
      </c>
      <c r="AB319" s="7"/>
      <c r="AC319" s="9" t="str">
        <f t="shared" si="49"/>
        <v/>
      </c>
      <c r="AD319" s="7"/>
      <c r="AE319" s="9" t="str">
        <f t="shared" si="50"/>
        <v/>
      </c>
      <c r="AF31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20" spans="1:32" x14ac:dyDescent="0.45">
      <c r="A320" s="22" t="str">
        <f>IF('Prediction Log'!A320=0, "",'Prediction Log'!A320)</f>
        <v/>
      </c>
      <c r="B320" s="10" t="str">
        <f>IF('Prediction Log'!B320=0, "",'Prediction Log'!B320)</f>
        <v/>
      </c>
      <c r="C320" s="10" t="str">
        <f>IF('Prediction Log'!C320=0, "",'Prediction Log'!C320)</f>
        <v/>
      </c>
      <c r="D320" s="10" t="str">
        <f>IF('Prediction Log'!D320=0, "",'Prediction Log'!D320)</f>
        <v/>
      </c>
      <c r="E320" s="10" t="str">
        <f>IF('Prediction Log'!E320=0, "",'Prediction Log'!E320)</f>
        <v/>
      </c>
      <c r="F320" s="10" t="str">
        <f>IF('Prediction Log'!I320=0, "",'Prediction Log'!I320)</f>
        <v/>
      </c>
      <c r="G320" s="26" t="str">
        <f>IF(ISBLANK(Games!B320), "",'Prediction Log'!$J320)</f>
        <v/>
      </c>
      <c r="H320" s="27" t="str">
        <f>'Prediction Log'!$K320</f>
        <v/>
      </c>
      <c r="I320" s="10" t="str">
        <f>IF(AND(Games!J320="",Games!K320=""),"",IF(ISTEXT(Games!K320), "Side",Games!J320))</f>
        <v/>
      </c>
      <c r="J320" s="10" t="str">
        <f>IF(Table1[[#This Row],[Bet]]="Spread", Games!L320, "")</f>
        <v/>
      </c>
      <c r="K320" s="9" t="str">
        <f>IF(ISTEXT(Games!K320), Games!K320, "")</f>
        <v/>
      </c>
      <c r="L320" s="9" t="str">
        <f>IF(Table1[[#This Row],[Bet]]="Spread", Table1[[#This Row],[Spread]],"")</f>
        <v/>
      </c>
      <c r="M320" s="9"/>
      <c r="N320" s="12"/>
      <c r="O320" s="12"/>
      <c r="P320" s="12"/>
      <c r="Q320" s="12"/>
      <c r="R320" s="12"/>
      <c r="S320" s="12"/>
      <c r="T320" s="13">
        <f t="shared" si="42"/>
        <v>0</v>
      </c>
      <c r="U320" s="13">
        <f t="shared" si="43"/>
        <v>0</v>
      </c>
      <c r="V320" s="13">
        <f t="shared" si="44"/>
        <v>0</v>
      </c>
      <c r="W320" s="13">
        <f t="shared" si="45"/>
        <v>0</v>
      </c>
      <c r="X320" s="13">
        <f t="shared" si="46"/>
        <v>0</v>
      </c>
      <c r="Y320" s="13">
        <f t="shared" si="47"/>
        <v>0</v>
      </c>
      <c r="Z320" s="7"/>
      <c r="AA320" s="9" t="str">
        <f t="shared" si="48"/>
        <v/>
      </c>
      <c r="AB320" s="7"/>
      <c r="AC320" s="9" t="str">
        <f t="shared" si="49"/>
        <v/>
      </c>
      <c r="AD320" s="7"/>
      <c r="AE320" s="9" t="str">
        <f t="shared" si="50"/>
        <v/>
      </c>
      <c r="AF32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21" spans="1:32" x14ac:dyDescent="0.45">
      <c r="A321" s="22" t="str">
        <f>IF('Prediction Log'!A321=0, "",'Prediction Log'!A321)</f>
        <v/>
      </c>
      <c r="B321" s="10" t="str">
        <f>IF('Prediction Log'!B321=0, "",'Prediction Log'!B321)</f>
        <v/>
      </c>
      <c r="C321" s="10" t="str">
        <f>IF('Prediction Log'!C321=0, "",'Prediction Log'!C321)</f>
        <v/>
      </c>
      <c r="D321" s="10" t="str">
        <f>IF('Prediction Log'!D321=0, "",'Prediction Log'!D321)</f>
        <v/>
      </c>
      <c r="E321" s="10" t="str">
        <f>IF('Prediction Log'!E321=0, "",'Prediction Log'!E321)</f>
        <v/>
      </c>
      <c r="F321" s="10" t="str">
        <f>IF('Prediction Log'!I321=0, "",'Prediction Log'!I321)</f>
        <v/>
      </c>
      <c r="G321" s="26" t="str">
        <f>IF(ISBLANK(Games!B321), "",'Prediction Log'!$J321)</f>
        <v/>
      </c>
      <c r="H321" s="27" t="str">
        <f>'Prediction Log'!$K321</f>
        <v/>
      </c>
      <c r="I321" s="10" t="str">
        <f>IF(AND(Games!J321="",Games!K321=""),"",IF(ISTEXT(Games!K321), "Side",Games!J321))</f>
        <v/>
      </c>
      <c r="J321" s="10" t="str">
        <f>IF(Table1[[#This Row],[Bet]]="Spread", Games!L321, "")</f>
        <v/>
      </c>
      <c r="K321" s="9" t="str">
        <f>IF(ISTEXT(Games!K321), Games!K321, "")</f>
        <v/>
      </c>
      <c r="L321" s="9" t="str">
        <f>IF(Table1[[#This Row],[Bet]]="Spread", Table1[[#This Row],[Spread]],"")</f>
        <v/>
      </c>
      <c r="M321" s="9"/>
      <c r="N321" s="12"/>
      <c r="O321" s="12"/>
      <c r="P321" s="12"/>
      <c r="Q321" s="12"/>
      <c r="R321" s="12"/>
      <c r="S321" s="12"/>
      <c r="T321" s="13">
        <f t="shared" si="42"/>
        <v>0</v>
      </c>
      <c r="U321" s="13">
        <f t="shared" si="43"/>
        <v>0</v>
      </c>
      <c r="V321" s="13">
        <f t="shared" si="44"/>
        <v>0</v>
      </c>
      <c r="W321" s="13">
        <f t="shared" si="45"/>
        <v>0</v>
      </c>
      <c r="X321" s="13">
        <f t="shared" si="46"/>
        <v>0</v>
      </c>
      <c r="Y321" s="13">
        <f t="shared" si="47"/>
        <v>0</v>
      </c>
      <c r="Z321" s="7"/>
      <c r="AA321" s="9" t="str">
        <f t="shared" si="48"/>
        <v/>
      </c>
      <c r="AB321" s="7"/>
      <c r="AC321" s="9" t="str">
        <f t="shared" si="49"/>
        <v/>
      </c>
      <c r="AD321" s="7"/>
      <c r="AE321" s="9" t="str">
        <f t="shared" si="50"/>
        <v/>
      </c>
      <c r="AF32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22" spans="1:32" x14ac:dyDescent="0.45">
      <c r="A322" s="22" t="str">
        <f>IF('Prediction Log'!A322=0, "",'Prediction Log'!A322)</f>
        <v/>
      </c>
      <c r="B322" s="10" t="str">
        <f>IF('Prediction Log'!B322=0, "",'Prediction Log'!B322)</f>
        <v/>
      </c>
      <c r="C322" s="10" t="str">
        <f>IF('Prediction Log'!C322=0, "",'Prediction Log'!C322)</f>
        <v/>
      </c>
      <c r="D322" s="10" t="str">
        <f>IF('Prediction Log'!D322=0, "",'Prediction Log'!D322)</f>
        <v/>
      </c>
      <c r="E322" s="10" t="str">
        <f>IF('Prediction Log'!E322=0, "",'Prediction Log'!E322)</f>
        <v/>
      </c>
      <c r="F322" s="10" t="str">
        <f>IF('Prediction Log'!I322=0, "",'Prediction Log'!I322)</f>
        <v/>
      </c>
      <c r="G322" s="26" t="str">
        <f>IF(ISBLANK(Games!B322), "",'Prediction Log'!$J322)</f>
        <v/>
      </c>
      <c r="H322" s="27" t="str">
        <f>'Prediction Log'!$K322</f>
        <v/>
      </c>
      <c r="I322" s="10" t="str">
        <f>IF(AND(Games!J322="",Games!K322=""),"",IF(ISTEXT(Games!K322), "Side",Games!J322))</f>
        <v/>
      </c>
      <c r="J322" s="10" t="str">
        <f>IF(Table1[[#This Row],[Bet]]="Spread", Games!L322, "")</f>
        <v/>
      </c>
      <c r="K322" s="9" t="str">
        <f>IF(ISTEXT(Games!K322), Games!K322, "")</f>
        <v/>
      </c>
      <c r="L322" s="9" t="str">
        <f>IF(Table1[[#This Row],[Bet]]="Spread", Table1[[#This Row],[Spread]],"")</f>
        <v/>
      </c>
      <c r="M322" s="9"/>
      <c r="N322" s="12"/>
      <c r="O322" s="12"/>
      <c r="P322" s="12"/>
      <c r="Q322" s="12"/>
      <c r="R322" s="12"/>
      <c r="S322" s="12"/>
      <c r="T322" s="13">
        <f t="shared" si="42"/>
        <v>0</v>
      </c>
      <c r="U322" s="13">
        <f t="shared" si="43"/>
        <v>0</v>
      </c>
      <c r="V322" s="13">
        <f t="shared" si="44"/>
        <v>0</v>
      </c>
      <c r="W322" s="13">
        <f t="shared" si="45"/>
        <v>0</v>
      </c>
      <c r="X322" s="13">
        <f t="shared" si="46"/>
        <v>0</v>
      </c>
      <c r="Y322" s="13">
        <f t="shared" si="47"/>
        <v>0</v>
      </c>
      <c r="Z322" s="7"/>
      <c r="AA322" s="9" t="str">
        <f t="shared" si="48"/>
        <v/>
      </c>
      <c r="AB322" s="7"/>
      <c r="AC322" s="9" t="str">
        <f t="shared" si="49"/>
        <v/>
      </c>
      <c r="AD322" s="7"/>
      <c r="AE322" s="9" t="str">
        <f t="shared" si="50"/>
        <v/>
      </c>
      <c r="AF32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23" spans="1:32" x14ac:dyDescent="0.45">
      <c r="A323" s="22" t="str">
        <f>IF('Prediction Log'!A323=0, "",'Prediction Log'!A323)</f>
        <v/>
      </c>
      <c r="B323" s="10" t="str">
        <f>IF('Prediction Log'!B323=0, "",'Prediction Log'!B323)</f>
        <v/>
      </c>
      <c r="C323" s="10" t="str">
        <f>IF('Prediction Log'!C323=0, "",'Prediction Log'!C323)</f>
        <v/>
      </c>
      <c r="D323" s="10" t="str">
        <f>IF('Prediction Log'!D323=0, "",'Prediction Log'!D323)</f>
        <v/>
      </c>
      <c r="E323" s="10" t="str">
        <f>IF('Prediction Log'!E323=0, "",'Prediction Log'!E323)</f>
        <v/>
      </c>
      <c r="F323" s="10" t="str">
        <f>IF('Prediction Log'!I323=0, "",'Prediction Log'!I323)</f>
        <v/>
      </c>
      <c r="G323" s="26" t="str">
        <f>IF(ISBLANK(Games!B323), "",'Prediction Log'!$J323)</f>
        <v/>
      </c>
      <c r="H323" s="27" t="str">
        <f>'Prediction Log'!$K323</f>
        <v/>
      </c>
      <c r="I323" s="10" t="str">
        <f>IF(AND(Games!J323="",Games!K323=""),"",IF(ISTEXT(Games!K323), "Side",Games!J323))</f>
        <v/>
      </c>
      <c r="J323" s="10" t="str">
        <f>IF(Table1[[#This Row],[Bet]]="Spread", Games!L323, "")</f>
        <v/>
      </c>
      <c r="K323" s="9" t="str">
        <f>IF(ISTEXT(Games!K323), Games!K323, "")</f>
        <v/>
      </c>
      <c r="L323" s="9" t="str">
        <f>IF(Table1[[#This Row],[Bet]]="Spread", Table1[[#This Row],[Spread]],"")</f>
        <v/>
      </c>
      <c r="M323" s="9"/>
      <c r="N323" s="12"/>
      <c r="O323" s="12"/>
      <c r="P323" s="12"/>
      <c r="Q323" s="12"/>
      <c r="R323" s="12"/>
      <c r="S323" s="12"/>
      <c r="T323" s="13">
        <f t="shared" ref="T323:T386" si="51">N323+IF(Q323&lt;0, (N323/(Q323/-100)), N323*(Q323/100))</f>
        <v>0</v>
      </c>
      <c r="U323" s="13">
        <f t="shared" ref="U323:U386" si="52">T323-N323</f>
        <v>0</v>
      </c>
      <c r="V323" s="13">
        <f t="shared" ref="V323:V386" si="53">O323+IF(R323&lt;0, (O323/(R323/-100)), O323*(R323/100))</f>
        <v>0</v>
      </c>
      <c r="W323" s="13">
        <f t="shared" ref="W323:W386" si="54">V323-O323</f>
        <v>0</v>
      </c>
      <c r="X323" s="13">
        <f t="shared" ref="X323:X386" si="55">P323+IF(S323&lt;0, (P323/(S323/-100)), P323*(S323/100))</f>
        <v>0</v>
      </c>
      <c r="Y323" s="13">
        <f t="shared" ref="Y323:Y386" si="56">S323-P323</f>
        <v>0</v>
      </c>
      <c r="Z323" s="7"/>
      <c r="AA323" s="9" t="str">
        <f t="shared" ref="AA323:AA386" si="57">IF(Z323="W", U323, IF(Z323="L",-N323, ""))</f>
        <v/>
      </c>
      <c r="AB323" s="7"/>
      <c r="AC323" s="9" t="str">
        <f t="shared" ref="AC323:AC386" si="58">IF(AB323="W", W323, IF(AB323="L",-P323, ""))</f>
        <v/>
      </c>
      <c r="AD323" s="7"/>
      <c r="AE323" s="9" t="str">
        <f t="shared" ref="AE323:AE386" si="59">IF(AD323="W", Y323, IF(AD323="L",-R323, ""))</f>
        <v/>
      </c>
      <c r="AF32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24" spans="1:32" x14ac:dyDescent="0.45">
      <c r="A324" s="22" t="str">
        <f>IF('Prediction Log'!A324=0, "",'Prediction Log'!A324)</f>
        <v/>
      </c>
      <c r="B324" s="10" t="str">
        <f>IF('Prediction Log'!B324=0, "",'Prediction Log'!B324)</f>
        <v/>
      </c>
      <c r="C324" s="10" t="str">
        <f>IF('Prediction Log'!C324=0, "",'Prediction Log'!C324)</f>
        <v/>
      </c>
      <c r="D324" s="10" t="str">
        <f>IF('Prediction Log'!D324=0, "",'Prediction Log'!D324)</f>
        <v/>
      </c>
      <c r="E324" s="10" t="str">
        <f>IF('Prediction Log'!E324=0, "",'Prediction Log'!E324)</f>
        <v/>
      </c>
      <c r="F324" s="10" t="str">
        <f>IF('Prediction Log'!I324=0, "",'Prediction Log'!I324)</f>
        <v/>
      </c>
      <c r="G324" s="26" t="str">
        <f>IF(ISBLANK(Games!B324), "",'Prediction Log'!$J324)</f>
        <v/>
      </c>
      <c r="H324" s="27" t="str">
        <f>'Prediction Log'!$K324</f>
        <v/>
      </c>
      <c r="I324" s="10" t="str">
        <f>IF(AND(Games!J324="",Games!K324=""),"",IF(ISTEXT(Games!K324), "Side",Games!J324))</f>
        <v/>
      </c>
      <c r="J324" s="10" t="str">
        <f>IF(Table1[[#This Row],[Bet]]="Spread", Games!L324, "")</f>
        <v/>
      </c>
      <c r="K324" s="9" t="str">
        <f>IF(ISTEXT(Games!K324), Games!K324, "")</f>
        <v/>
      </c>
      <c r="L324" s="9" t="str">
        <f>IF(Table1[[#This Row],[Bet]]="Spread", Table1[[#This Row],[Spread]],"")</f>
        <v/>
      </c>
      <c r="M324" s="9"/>
      <c r="N324" s="12"/>
      <c r="O324" s="12"/>
      <c r="P324" s="12"/>
      <c r="Q324" s="12"/>
      <c r="R324" s="12"/>
      <c r="S324" s="12"/>
      <c r="T324" s="13">
        <f t="shared" si="51"/>
        <v>0</v>
      </c>
      <c r="U324" s="13">
        <f t="shared" si="52"/>
        <v>0</v>
      </c>
      <c r="V324" s="13">
        <f t="shared" si="53"/>
        <v>0</v>
      </c>
      <c r="W324" s="13">
        <f t="shared" si="54"/>
        <v>0</v>
      </c>
      <c r="X324" s="13">
        <f t="shared" si="55"/>
        <v>0</v>
      </c>
      <c r="Y324" s="13">
        <f t="shared" si="56"/>
        <v>0</v>
      </c>
      <c r="Z324" s="7"/>
      <c r="AA324" s="9" t="str">
        <f t="shared" si="57"/>
        <v/>
      </c>
      <c r="AB324" s="7"/>
      <c r="AC324" s="9" t="str">
        <f t="shared" si="58"/>
        <v/>
      </c>
      <c r="AD324" s="7"/>
      <c r="AE324" s="9" t="str">
        <f t="shared" si="59"/>
        <v/>
      </c>
      <c r="AF32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25" spans="1:32" x14ac:dyDescent="0.45">
      <c r="A325" s="22" t="str">
        <f>IF('Prediction Log'!A325=0, "",'Prediction Log'!A325)</f>
        <v/>
      </c>
      <c r="B325" s="10" t="str">
        <f>IF('Prediction Log'!B325=0, "",'Prediction Log'!B325)</f>
        <v/>
      </c>
      <c r="C325" s="10" t="str">
        <f>IF('Prediction Log'!C325=0, "",'Prediction Log'!C325)</f>
        <v/>
      </c>
      <c r="D325" s="10" t="str">
        <f>IF('Prediction Log'!D325=0, "",'Prediction Log'!D325)</f>
        <v/>
      </c>
      <c r="E325" s="10" t="str">
        <f>IF('Prediction Log'!E325=0, "",'Prediction Log'!E325)</f>
        <v/>
      </c>
      <c r="F325" s="10" t="str">
        <f>IF('Prediction Log'!I325=0, "",'Prediction Log'!I325)</f>
        <v/>
      </c>
      <c r="G325" s="26" t="str">
        <f>IF(ISBLANK(Games!B325), "",'Prediction Log'!$J325)</f>
        <v/>
      </c>
      <c r="H325" s="27" t="str">
        <f>'Prediction Log'!$K325</f>
        <v/>
      </c>
      <c r="I325" s="10" t="str">
        <f>IF(AND(Games!J325="",Games!K325=""),"",IF(ISTEXT(Games!K325), "Side",Games!J325))</f>
        <v/>
      </c>
      <c r="J325" s="10" t="str">
        <f>IF(Table1[[#This Row],[Bet]]="Spread", Games!L325, "")</f>
        <v/>
      </c>
      <c r="K325" s="9" t="str">
        <f>IF(ISTEXT(Games!K325), Games!K325, "")</f>
        <v/>
      </c>
      <c r="L325" s="9" t="str">
        <f>IF(Table1[[#This Row],[Bet]]="Spread", Table1[[#This Row],[Spread]],"")</f>
        <v/>
      </c>
      <c r="M325" s="9"/>
      <c r="N325" s="12"/>
      <c r="O325" s="12"/>
      <c r="P325" s="12"/>
      <c r="Q325" s="12"/>
      <c r="R325" s="12"/>
      <c r="S325" s="12"/>
      <c r="T325" s="13">
        <f t="shared" si="51"/>
        <v>0</v>
      </c>
      <c r="U325" s="13">
        <f t="shared" si="52"/>
        <v>0</v>
      </c>
      <c r="V325" s="13">
        <f t="shared" si="53"/>
        <v>0</v>
      </c>
      <c r="W325" s="13">
        <f t="shared" si="54"/>
        <v>0</v>
      </c>
      <c r="X325" s="13">
        <f t="shared" si="55"/>
        <v>0</v>
      </c>
      <c r="Y325" s="13">
        <f t="shared" si="56"/>
        <v>0</v>
      </c>
      <c r="Z325" s="7"/>
      <c r="AA325" s="9" t="str">
        <f t="shared" si="57"/>
        <v/>
      </c>
      <c r="AB325" s="7"/>
      <c r="AC325" s="9" t="str">
        <f t="shared" si="58"/>
        <v/>
      </c>
      <c r="AD325" s="7"/>
      <c r="AE325" s="9" t="str">
        <f t="shared" si="59"/>
        <v/>
      </c>
      <c r="AF32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26" spans="1:32" x14ac:dyDescent="0.45">
      <c r="A326" s="22" t="str">
        <f>IF('Prediction Log'!A326=0, "",'Prediction Log'!A326)</f>
        <v/>
      </c>
      <c r="B326" s="10" t="str">
        <f>IF('Prediction Log'!B326=0, "",'Prediction Log'!B326)</f>
        <v/>
      </c>
      <c r="C326" s="10" t="str">
        <f>IF('Prediction Log'!C326=0, "",'Prediction Log'!C326)</f>
        <v/>
      </c>
      <c r="D326" s="10" t="str">
        <f>IF('Prediction Log'!D326=0, "",'Prediction Log'!D326)</f>
        <v/>
      </c>
      <c r="E326" s="10" t="str">
        <f>IF('Prediction Log'!E326=0, "",'Prediction Log'!E326)</f>
        <v/>
      </c>
      <c r="F326" s="10" t="str">
        <f>IF('Prediction Log'!I326=0, "",'Prediction Log'!I326)</f>
        <v/>
      </c>
      <c r="G326" s="26" t="str">
        <f>IF(ISBLANK(Games!B326), "",'Prediction Log'!$J326)</f>
        <v/>
      </c>
      <c r="H326" s="27" t="str">
        <f>'Prediction Log'!$K326</f>
        <v/>
      </c>
      <c r="I326" s="10" t="str">
        <f>IF(AND(Games!J326="",Games!K326=""),"",IF(ISTEXT(Games!K326), "Side",Games!J326))</f>
        <v/>
      </c>
      <c r="J326" s="10" t="str">
        <f>IF(Table1[[#This Row],[Bet]]="Spread", Games!L326, "")</f>
        <v/>
      </c>
      <c r="K326" s="9" t="str">
        <f>IF(ISTEXT(Games!K326), Games!K326, "")</f>
        <v/>
      </c>
      <c r="L326" s="9" t="str">
        <f>IF(Table1[[#This Row],[Bet]]="Spread", Table1[[#This Row],[Spread]],"")</f>
        <v/>
      </c>
      <c r="M326" s="9"/>
      <c r="N326" s="12"/>
      <c r="O326" s="12"/>
      <c r="P326" s="12"/>
      <c r="Q326" s="12"/>
      <c r="R326" s="12"/>
      <c r="S326" s="12"/>
      <c r="T326" s="13">
        <f t="shared" si="51"/>
        <v>0</v>
      </c>
      <c r="U326" s="13">
        <f t="shared" si="52"/>
        <v>0</v>
      </c>
      <c r="V326" s="13">
        <f t="shared" si="53"/>
        <v>0</v>
      </c>
      <c r="W326" s="13">
        <f t="shared" si="54"/>
        <v>0</v>
      </c>
      <c r="X326" s="13">
        <f t="shared" si="55"/>
        <v>0</v>
      </c>
      <c r="Y326" s="13">
        <f t="shared" si="56"/>
        <v>0</v>
      </c>
      <c r="Z326" s="7"/>
      <c r="AA326" s="9" t="str">
        <f t="shared" si="57"/>
        <v/>
      </c>
      <c r="AB326" s="7"/>
      <c r="AC326" s="9" t="str">
        <f t="shared" si="58"/>
        <v/>
      </c>
      <c r="AD326" s="7"/>
      <c r="AE326" s="9" t="str">
        <f t="shared" si="59"/>
        <v/>
      </c>
      <c r="AF32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27" spans="1:32" x14ac:dyDescent="0.45">
      <c r="A327" s="22" t="str">
        <f>IF('Prediction Log'!A327=0, "",'Prediction Log'!A327)</f>
        <v/>
      </c>
      <c r="B327" s="10" t="str">
        <f>IF('Prediction Log'!B327=0, "",'Prediction Log'!B327)</f>
        <v/>
      </c>
      <c r="C327" s="10" t="str">
        <f>IF('Prediction Log'!C327=0, "",'Prediction Log'!C327)</f>
        <v/>
      </c>
      <c r="D327" s="10" t="str">
        <f>IF('Prediction Log'!D327=0, "",'Prediction Log'!D327)</f>
        <v/>
      </c>
      <c r="E327" s="10" t="str">
        <f>IF('Prediction Log'!E327=0, "",'Prediction Log'!E327)</f>
        <v/>
      </c>
      <c r="F327" s="10" t="str">
        <f>IF('Prediction Log'!I327=0, "",'Prediction Log'!I327)</f>
        <v/>
      </c>
      <c r="G327" s="26" t="str">
        <f>IF(ISBLANK(Games!B327), "",'Prediction Log'!$J327)</f>
        <v/>
      </c>
      <c r="H327" s="27" t="str">
        <f>'Prediction Log'!$K327</f>
        <v/>
      </c>
      <c r="I327" s="10" t="str">
        <f>IF(AND(Games!J327="",Games!K327=""),"",IF(ISTEXT(Games!K327), "Side",Games!J327))</f>
        <v/>
      </c>
      <c r="J327" s="10" t="str">
        <f>IF(Table1[[#This Row],[Bet]]="Spread", Games!L327, "")</f>
        <v/>
      </c>
      <c r="K327" s="9" t="str">
        <f>IF(ISTEXT(Games!K327), Games!K327, "")</f>
        <v/>
      </c>
      <c r="L327" s="9" t="str">
        <f>IF(Table1[[#This Row],[Bet]]="Spread", Table1[[#This Row],[Spread]],"")</f>
        <v/>
      </c>
      <c r="M327" s="9"/>
      <c r="N327" s="12"/>
      <c r="O327" s="12"/>
      <c r="P327" s="12"/>
      <c r="Q327" s="12"/>
      <c r="R327" s="12"/>
      <c r="S327" s="12"/>
      <c r="T327" s="13">
        <f t="shared" si="51"/>
        <v>0</v>
      </c>
      <c r="U327" s="13">
        <f t="shared" si="52"/>
        <v>0</v>
      </c>
      <c r="V327" s="13">
        <f t="shared" si="53"/>
        <v>0</v>
      </c>
      <c r="W327" s="13">
        <f t="shared" si="54"/>
        <v>0</v>
      </c>
      <c r="X327" s="13">
        <f t="shared" si="55"/>
        <v>0</v>
      </c>
      <c r="Y327" s="13">
        <f t="shared" si="56"/>
        <v>0</v>
      </c>
      <c r="Z327" s="7"/>
      <c r="AA327" s="9" t="str">
        <f t="shared" si="57"/>
        <v/>
      </c>
      <c r="AB327" s="7"/>
      <c r="AC327" s="9" t="str">
        <f t="shared" si="58"/>
        <v/>
      </c>
      <c r="AD327" s="7"/>
      <c r="AE327" s="9" t="str">
        <f t="shared" si="59"/>
        <v/>
      </c>
      <c r="AF32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28" spans="1:32" x14ac:dyDescent="0.45">
      <c r="A328" s="22" t="str">
        <f>IF('Prediction Log'!A328=0, "",'Prediction Log'!A328)</f>
        <v/>
      </c>
      <c r="B328" s="10" t="str">
        <f>IF('Prediction Log'!B328=0, "",'Prediction Log'!B328)</f>
        <v/>
      </c>
      <c r="C328" s="10" t="str">
        <f>IF('Prediction Log'!C328=0, "",'Prediction Log'!C328)</f>
        <v/>
      </c>
      <c r="D328" s="10" t="str">
        <f>IF('Prediction Log'!D328=0, "",'Prediction Log'!D328)</f>
        <v/>
      </c>
      <c r="E328" s="10" t="str">
        <f>IF('Prediction Log'!E328=0, "",'Prediction Log'!E328)</f>
        <v/>
      </c>
      <c r="F328" s="10" t="str">
        <f>IF('Prediction Log'!I328=0, "",'Prediction Log'!I328)</f>
        <v/>
      </c>
      <c r="G328" s="26" t="str">
        <f>IF(ISBLANK(Games!B328), "",'Prediction Log'!$J328)</f>
        <v/>
      </c>
      <c r="H328" s="27" t="str">
        <f>'Prediction Log'!$K328</f>
        <v/>
      </c>
      <c r="I328" s="10" t="str">
        <f>IF(AND(Games!J328="",Games!K328=""),"",IF(ISTEXT(Games!K328), "Side",Games!J328))</f>
        <v/>
      </c>
      <c r="J328" s="10" t="str">
        <f>IF(Table1[[#This Row],[Bet]]="Spread", Games!L328, "")</f>
        <v/>
      </c>
      <c r="K328" s="9" t="str">
        <f>IF(ISTEXT(Games!K328), Games!K328, "")</f>
        <v/>
      </c>
      <c r="L328" s="9" t="str">
        <f>IF(Table1[[#This Row],[Bet]]="Spread", Table1[[#This Row],[Spread]],"")</f>
        <v/>
      </c>
      <c r="M328" s="9"/>
      <c r="N328" s="12"/>
      <c r="O328" s="12"/>
      <c r="P328" s="12"/>
      <c r="Q328" s="12"/>
      <c r="R328" s="12"/>
      <c r="S328" s="12"/>
      <c r="T328" s="13">
        <f t="shared" si="51"/>
        <v>0</v>
      </c>
      <c r="U328" s="13">
        <f t="shared" si="52"/>
        <v>0</v>
      </c>
      <c r="V328" s="13">
        <f t="shared" si="53"/>
        <v>0</v>
      </c>
      <c r="W328" s="13">
        <f t="shared" si="54"/>
        <v>0</v>
      </c>
      <c r="X328" s="13">
        <f t="shared" si="55"/>
        <v>0</v>
      </c>
      <c r="Y328" s="13">
        <f t="shared" si="56"/>
        <v>0</v>
      </c>
      <c r="Z328" s="7"/>
      <c r="AA328" s="9" t="str">
        <f t="shared" si="57"/>
        <v/>
      </c>
      <c r="AB328" s="7"/>
      <c r="AC328" s="9" t="str">
        <f t="shared" si="58"/>
        <v/>
      </c>
      <c r="AD328" s="7"/>
      <c r="AE328" s="9" t="str">
        <f t="shared" si="59"/>
        <v/>
      </c>
      <c r="AF32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29" spans="1:32" x14ac:dyDescent="0.45">
      <c r="A329" s="22" t="str">
        <f>IF('Prediction Log'!A329=0, "",'Prediction Log'!A329)</f>
        <v/>
      </c>
      <c r="B329" s="10" t="str">
        <f>IF('Prediction Log'!B329=0, "",'Prediction Log'!B329)</f>
        <v/>
      </c>
      <c r="C329" s="10" t="str">
        <f>IF('Prediction Log'!C329=0, "",'Prediction Log'!C329)</f>
        <v/>
      </c>
      <c r="D329" s="10" t="str">
        <f>IF('Prediction Log'!D329=0, "",'Prediction Log'!D329)</f>
        <v/>
      </c>
      <c r="E329" s="10" t="str">
        <f>IF('Prediction Log'!E329=0, "",'Prediction Log'!E329)</f>
        <v/>
      </c>
      <c r="F329" s="10" t="str">
        <f>IF('Prediction Log'!I329=0, "",'Prediction Log'!I329)</f>
        <v/>
      </c>
      <c r="G329" s="26" t="str">
        <f>IF(ISBLANK(Games!B329), "",'Prediction Log'!$J329)</f>
        <v/>
      </c>
      <c r="H329" s="27" t="str">
        <f>'Prediction Log'!$K329</f>
        <v/>
      </c>
      <c r="I329" s="10" t="str">
        <f>IF(AND(Games!J329="",Games!K329=""),"",IF(ISTEXT(Games!K329), "Side",Games!J329))</f>
        <v/>
      </c>
      <c r="J329" s="10" t="str">
        <f>IF(Table1[[#This Row],[Bet]]="Spread", Games!L329, "")</f>
        <v/>
      </c>
      <c r="K329" s="9" t="str">
        <f>IF(ISTEXT(Games!K329), Games!K329, "")</f>
        <v/>
      </c>
      <c r="L329" s="9" t="str">
        <f>IF(Table1[[#This Row],[Bet]]="Spread", Table1[[#This Row],[Spread]],"")</f>
        <v/>
      </c>
      <c r="M329" s="9"/>
      <c r="N329" s="12"/>
      <c r="O329" s="12"/>
      <c r="P329" s="12"/>
      <c r="Q329" s="12"/>
      <c r="R329" s="12"/>
      <c r="S329" s="12"/>
      <c r="T329" s="13">
        <f t="shared" si="51"/>
        <v>0</v>
      </c>
      <c r="U329" s="13">
        <f t="shared" si="52"/>
        <v>0</v>
      </c>
      <c r="V329" s="13">
        <f t="shared" si="53"/>
        <v>0</v>
      </c>
      <c r="W329" s="13">
        <f t="shared" si="54"/>
        <v>0</v>
      </c>
      <c r="X329" s="13">
        <f t="shared" si="55"/>
        <v>0</v>
      </c>
      <c r="Y329" s="13">
        <f t="shared" si="56"/>
        <v>0</v>
      </c>
      <c r="Z329" s="7"/>
      <c r="AA329" s="9" t="str">
        <f t="shared" si="57"/>
        <v/>
      </c>
      <c r="AB329" s="7"/>
      <c r="AC329" s="9" t="str">
        <f t="shared" si="58"/>
        <v/>
      </c>
      <c r="AD329" s="7"/>
      <c r="AE329" s="9" t="str">
        <f t="shared" si="59"/>
        <v/>
      </c>
      <c r="AF32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30" spans="1:32" x14ac:dyDescent="0.45">
      <c r="A330" s="22" t="str">
        <f>IF('Prediction Log'!A330=0, "",'Prediction Log'!A330)</f>
        <v/>
      </c>
      <c r="B330" s="10" t="str">
        <f>IF('Prediction Log'!B330=0, "",'Prediction Log'!B330)</f>
        <v/>
      </c>
      <c r="C330" s="10" t="str">
        <f>IF('Prediction Log'!C330=0, "",'Prediction Log'!C330)</f>
        <v/>
      </c>
      <c r="D330" s="10" t="str">
        <f>IF('Prediction Log'!D330=0, "",'Prediction Log'!D330)</f>
        <v/>
      </c>
      <c r="E330" s="10" t="str">
        <f>IF('Prediction Log'!E330=0, "",'Prediction Log'!E330)</f>
        <v/>
      </c>
      <c r="F330" s="10" t="str">
        <f>IF('Prediction Log'!I330=0, "",'Prediction Log'!I330)</f>
        <v/>
      </c>
      <c r="G330" s="26" t="str">
        <f>IF(ISBLANK(Games!B330), "",'Prediction Log'!$J330)</f>
        <v/>
      </c>
      <c r="H330" s="27" t="str">
        <f>'Prediction Log'!$K330</f>
        <v/>
      </c>
      <c r="I330" s="10" t="str">
        <f>IF(AND(Games!J330="",Games!K330=""),"",IF(ISTEXT(Games!K330), "Side",Games!J330))</f>
        <v/>
      </c>
      <c r="J330" s="10" t="str">
        <f>IF(Table1[[#This Row],[Bet]]="Spread", Games!L330, "")</f>
        <v/>
      </c>
      <c r="K330" s="9" t="str">
        <f>IF(ISTEXT(Games!K330), Games!K330, "")</f>
        <v/>
      </c>
      <c r="L330" s="9" t="str">
        <f>IF(Table1[[#This Row],[Bet]]="Spread", Table1[[#This Row],[Spread]],"")</f>
        <v/>
      </c>
      <c r="M330" s="9"/>
      <c r="N330" s="12"/>
      <c r="O330" s="12"/>
      <c r="P330" s="12"/>
      <c r="Q330" s="12"/>
      <c r="R330" s="12"/>
      <c r="S330" s="12"/>
      <c r="T330" s="13">
        <f t="shared" si="51"/>
        <v>0</v>
      </c>
      <c r="U330" s="13">
        <f t="shared" si="52"/>
        <v>0</v>
      </c>
      <c r="V330" s="13">
        <f t="shared" si="53"/>
        <v>0</v>
      </c>
      <c r="W330" s="13">
        <f t="shared" si="54"/>
        <v>0</v>
      </c>
      <c r="X330" s="13">
        <f t="shared" si="55"/>
        <v>0</v>
      </c>
      <c r="Y330" s="13">
        <f t="shared" si="56"/>
        <v>0</v>
      </c>
      <c r="Z330" s="7"/>
      <c r="AA330" s="9" t="str">
        <f t="shared" si="57"/>
        <v/>
      </c>
      <c r="AB330" s="7"/>
      <c r="AC330" s="9" t="str">
        <f t="shared" si="58"/>
        <v/>
      </c>
      <c r="AD330" s="7"/>
      <c r="AE330" s="9" t="str">
        <f t="shared" si="59"/>
        <v/>
      </c>
      <c r="AF33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31" spans="1:32" x14ac:dyDescent="0.45">
      <c r="A331" s="22" t="str">
        <f>IF('Prediction Log'!A331=0, "",'Prediction Log'!A331)</f>
        <v/>
      </c>
      <c r="B331" s="10" t="str">
        <f>IF('Prediction Log'!B331=0, "",'Prediction Log'!B331)</f>
        <v/>
      </c>
      <c r="C331" s="10" t="str">
        <f>IF('Prediction Log'!C331=0, "",'Prediction Log'!C331)</f>
        <v/>
      </c>
      <c r="D331" s="10" t="str">
        <f>IF('Prediction Log'!D331=0, "",'Prediction Log'!D331)</f>
        <v/>
      </c>
      <c r="E331" s="10" t="str">
        <f>IF('Prediction Log'!E331=0, "",'Prediction Log'!E331)</f>
        <v/>
      </c>
      <c r="F331" s="10" t="str">
        <f>IF('Prediction Log'!I331=0, "",'Prediction Log'!I331)</f>
        <v/>
      </c>
      <c r="G331" s="26" t="str">
        <f>IF(ISBLANK(Games!B331), "",'Prediction Log'!$J331)</f>
        <v/>
      </c>
      <c r="H331" s="27" t="str">
        <f>'Prediction Log'!$K331</f>
        <v/>
      </c>
      <c r="I331" s="10" t="str">
        <f>IF(AND(Games!J331="",Games!K331=""),"",IF(ISTEXT(Games!K331), "Side",Games!J331))</f>
        <v/>
      </c>
      <c r="J331" s="10" t="str">
        <f>IF(Table1[[#This Row],[Bet]]="Spread", Games!L331, "")</f>
        <v/>
      </c>
      <c r="K331" s="9" t="str">
        <f>IF(ISTEXT(Games!K331), Games!K331, "")</f>
        <v/>
      </c>
      <c r="L331" s="9" t="str">
        <f>IF(Table1[[#This Row],[Bet]]="Spread", Table1[[#This Row],[Spread]],"")</f>
        <v/>
      </c>
      <c r="M331" s="9"/>
      <c r="N331" s="12"/>
      <c r="O331" s="12"/>
      <c r="P331" s="12"/>
      <c r="Q331" s="12"/>
      <c r="R331" s="12"/>
      <c r="S331" s="12"/>
      <c r="T331" s="13">
        <f t="shared" si="51"/>
        <v>0</v>
      </c>
      <c r="U331" s="13">
        <f t="shared" si="52"/>
        <v>0</v>
      </c>
      <c r="V331" s="13">
        <f t="shared" si="53"/>
        <v>0</v>
      </c>
      <c r="W331" s="13">
        <f t="shared" si="54"/>
        <v>0</v>
      </c>
      <c r="X331" s="13">
        <f t="shared" si="55"/>
        <v>0</v>
      </c>
      <c r="Y331" s="13">
        <f t="shared" si="56"/>
        <v>0</v>
      </c>
      <c r="Z331" s="7"/>
      <c r="AA331" s="9" t="str">
        <f t="shared" si="57"/>
        <v/>
      </c>
      <c r="AB331" s="7"/>
      <c r="AC331" s="9" t="str">
        <f t="shared" si="58"/>
        <v/>
      </c>
      <c r="AD331" s="7"/>
      <c r="AE331" s="9" t="str">
        <f t="shared" si="59"/>
        <v/>
      </c>
      <c r="AF33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32" spans="1:32" x14ac:dyDescent="0.45">
      <c r="A332" s="22" t="str">
        <f>IF('Prediction Log'!A332=0, "",'Prediction Log'!A332)</f>
        <v/>
      </c>
      <c r="B332" s="10" t="str">
        <f>IF('Prediction Log'!B332=0, "",'Prediction Log'!B332)</f>
        <v/>
      </c>
      <c r="C332" s="10" t="str">
        <f>IF('Prediction Log'!C332=0, "",'Prediction Log'!C332)</f>
        <v/>
      </c>
      <c r="D332" s="10" t="str">
        <f>IF('Prediction Log'!D332=0, "",'Prediction Log'!D332)</f>
        <v/>
      </c>
      <c r="E332" s="10" t="str">
        <f>IF('Prediction Log'!E332=0, "",'Prediction Log'!E332)</f>
        <v/>
      </c>
      <c r="F332" s="10" t="str">
        <f>IF('Prediction Log'!I332=0, "",'Prediction Log'!I332)</f>
        <v/>
      </c>
      <c r="G332" s="26" t="str">
        <f>IF(ISBLANK(Games!B332), "",'Prediction Log'!$J332)</f>
        <v/>
      </c>
      <c r="H332" s="27" t="str">
        <f>'Prediction Log'!$K332</f>
        <v/>
      </c>
      <c r="I332" s="10" t="str">
        <f>IF(AND(Games!J332="",Games!K332=""),"",IF(ISTEXT(Games!K332), "Side",Games!J332))</f>
        <v/>
      </c>
      <c r="J332" s="10" t="str">
        <f>IF(Table1[[#This Row],[Bet]]="Spread", Games!L332, "")</f>
        <v/>
      </c>
      <c r="K332" s="9" t="str">
        <f>IF(ISTEXT(Games!K332), Games!K332, "")</f>
        <v/>
      </c>
      <c r="L332" s="9" t="str">
        <f>IF(Table1[[#This Row],[Bet]]="Spread", Table1[[#This Row],[Spread]],"")</f>
        <v/>
      </c>
      <c r="M332" s="9"/>
      <c r="N332" s="12"/>
      <c r="O332" s="12"/>
      <c r="P332" s="12"/>
      <c r="Q332" s="12"/>
      <c r="R332" s="12"/>
      <c r="S332" s="12"/>
      <c r="T332" s="13">
        <f t="shared" si="51"/>
        <v>0</v>
      </c>
      <c r="U332" s="13">
        <f t="shared" si="52"/>
        <v>0</v>
      </c>
      <c r="V332" s="13">
        <f t="shared" si="53"/>
        <v>0</v>
      </c>
      <c r="W332" s="13">
        <f t="shared" si="54"/>
        <v>0</v>
      </c>
      <c r="X332" s="13">
        <f t="shared" si="55"/>
        <v>0</v>
      </c>
      <c r="Y332" s="13">
        <f t="shared" si="56"/>
        <v>0</v>
      </c>
      <c r="Z332" s="7"/>
      <c r="AA332" s="9" t="str">
        <f t="shared" si="57"/>
        <v/>
      </c>
      <c r="AB332" s="7"/>
      <c r="AC332" s="9" t="str">
        <f t="shared" si="58"/>
        <v/>
      </c>
      <c r="AD332" s="7"/>
      <c r="AE332" s="9" t="str">
        <f t="shared" si="59"/>
        <v/>
      </c>
      <c r="AF33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33" spans="1:32" x14ac:dyDescent="0.45">
      <c r="A333" s="22" t="str">
        <f>IF('Prediction Log'!A333=0, "",'Prediction Log'!A333)</f>
        <v/>
      </c>
      <c r="B333" s="10" t="str">
        <f>IF('Prediction Log'!B333=0, "",'Prediction Log'!B333)</f>
        <v/>
      </c>
      <c r="C333" s="10" t="str">
        <f>IF('Prediction Log'!C333=0, "",'Prediction Log'!C333)</f>
        <v/>
      </c>
      <c r="D333" s="10" t="str">
        <f>IF('Prediction Log'!D333=0, "",'Prediction Log'!D333)</f>
        <v/>
      </c>
      <c r="E333" s="10" t="str">
        <f>IF('Prediction Log'!E333=0, "",'Prediction Log'!E333)</f>
        <v/>
      </c>
      <c r="F333" s="10" t="str">
        <f>IF('Prediction Log'!I333=0, "",'Prediction Log'!I333)</f>
        <v/>
      </c>
      <c r="G333" s="26" t="str">
        <f>IF(ISBLANK(Games!B333), "",'Prediction Log'!$J333)</f>
        <v/>
      </c>
      <c r="H333" s="27" t="str">
        <f>'Prediction Log'!$K333</f>
        <v/>
      </c>
      <c r="I333" s="10" t="str">
        <f>IF(AND(Games!J333="",Games!K333=""),"",IF(ISTEXT(Games!K333), "Side",Games!J333))</f>
        <v/>
      </c>
      <c r="J333" s="10" t="str">
        <f>IF(Table1[[#This Row],[Bet]]="Spread", Games!L333, "")</f>
        <v/>
      </c>
      <c r="K333" s="9" t="str">
        <f>IF(ISTEXT(Games!K333), Games!K333, "")</f>
        <v/>
      </c>
      <c r="L333" s="9" t="str">
        <f>IF(Table1[[#This Row],[Bet]]="Spread", Table1[[#This Row],[Spread]],"")</f>
        <v/>
      </c>
      <c r="M333" s="9"/>
      <c r="N333" s="12"/>
      <c r="O333" s="12"/>
      <c r="P333" s="12"/>
      <c r="Q333" s="12"/>
      <c r="R333" s="12"/>
      <c r="S333" s="12"/>
      <c r="T333" s="13">
        <f t="shared" si="51"/>
        <v>0</v>
      </c>
      <c r="U333" s="13">
        <f t="shared" si="52"/>
        <v>0</v>
      </c>
      <c r="V333" s="13">
        <f t="shared" si="53"/>
        <v>0</v>
      </c>
      <c r="W333" s="13">
        <f t="shared" si="54"/>
        <v>0</v>
      </c>
      <c r="X333" s="13">
        <f t="shared" si="55"/>
        <v>0</v>
      </c>
      <c r="Y333" s="13">
        <f t="shared" si="56"/>
        <v>0</v>
      </c>
      <c r="Z333" s="7"/>
      <c r="AA333" s="9" t="str">
        <f t="shared" si="57"/>
        <v/>
      </c>
      <c r="AB333" s="7"/>
      <c r="AC333" s="9" t="str">
        <f t="shared" si="58"/>
        <v/>
      </c>
      <c r="AD333" s="7"/>
      <c r="AE333" s="9" t="str">
        <f t="shared" si="59"/>
        <v/>
      </c>
      <c r="AF33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34" spans="1:32" x14ac:dyDescent="0.45">
      <c r="A334" s="22" t="str">
        <f>IF('Prediction Log'!A334=0, "",'Prediction Log'!A334)</f>
        <v/>
      </c>
      <c r="B334" s="10" t="str">
        <f>IF('Prediction Log'!B334=0, "",'Prediction Log'!B334)</f>
        <v/>
      </c>
      <c r="C334" s="10" t="str">
        <f>IF('Prediction Log'!C334=0, "",'Prediction Log'!C334)</f>
        <v/>
      </c>
      <c r="D334" s="10" t="str">
        <f>IF('Prediction Log'!D334=0, "",'Prediction Log'!D334)</f>
        <v/>
      </c>
      <c r="E334" s="10" t="str">
        <f>IF('Prediction Log'!E334=0, "",'Prediction Log'!E334)</f>
        <v/>
      </c>
      <c r="F334" s="10" t="str">
        <f>IF('Prediction Log'!I334=0, "",'Prediction Log'!I334)</f>
        <v/>
      </c>
      <c r="G334" s="26" t="str">
        <f>IF(ISBLANK(Games!B334), "",'Prediction Log'!$J334)</f>
        <v/>
      </c>
      <c r="H334" s="27" t="str">
        <f>'Prediction Log'!$K334</f>
        <v/>
      </c>
      <c r="I334" s="10" t="str">
        <f>IF(AND(Games!J334="",Games!K334=""),"",IF(ISTEXT(Games!K334), "Side",Games!J334))</f>
        <v/>
      </c>
      <c r="J334" s="10" t="str">
        <f>IF(Table1[[#This Row],[Bet]]="Spread", Games!L334, "")</f>
        <v/>
      </c>
      <c r="K334" s="9" t="str">
        <f>IF(ISTEXT(Games!K334), Games!K334, "")</f>
        <v/>
      </c>
      <c r="L334" s="9" t="str">
        <f>IF(Table1[[#This Row],[Bet]]="Spread", Table1[[#This Row],[Spread]],"")</f>
        <v/>
      </c>
      <c r="M334" s="9"/>
      <c r="N334" s="12"/>
      <c r="O334" s="12"/>
      <c r="P334" s="12"/>
      <c r="Q334" s="12"/>
      <c r="R334" s="12"/>
      <c r="S334" s="12"/>
      <c r="T334" s="13">
        <f t="shared" si="51"/>
        <v>0</v>
      </c>
      <c r="U334" s="13">
        <f t="shared" si="52"/>
        <v>0</v>
      </c>
      <c r="V334" s="13">
        <f t="shared" si="53"/>
        <v>0</v>
      </c>
      <c r="W334" s="13">
        <f t="shared" si="54"/>
        <v>0</v>
      </c>
      <c r="X334" s="13">
        <f t="shared" si="55"/>
        <v>0</v>
      </c>
      <c r="Y334" s="13">
        <f t="shared" si="56"/>
        <v>0</v>
      </c>
      <c r="Z334" s="7"/>
      <c r="AA334" s="9" t="str">
        <f t="shared" si="57"/>
        <v/>
      </c>
      <c r="AB334" s="7"/>
      <c r="AC334" s="9" t="str">
        <f t="shared" si="58"/>
        <v/>
      </c>
      <c r="AD334" s="7"/>
      <c r="AE334" s="9" t="str">
        <f t="shared" si="59"/>
        <v/>
      </c>
      <c r="AF33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35" spans="1:32" x14ac:dyDescent="0.45">
      <c r="A335" s="22" t="str">
        <f>IF('Prediction Log'!A335=0, "",'Prediction Log'!A335)</f>
        <v/>
      </c>
      <c r="B335" s="10" t="str">
        <f>IF('Prediction Log'!B335=0, "",'Prediction Log'!B335)</f>
        <v/>
      </c>
      <c r="C335" s="10" t="str">
        <f>IF('Prediction Log'!C335=0, "",'Prediction Log'!C335)</f>
        <v/>
      </c>
      <c r="D335" s="10" t="str">
        <f>IF('Prediction Log'!D335=0, "",'Prediction Log'!D335)</f>
        <v/>
      </c>
      <c r="E335" s="10" t="str">
        <f>IF('Prediction Log'!E335=0, "",'Prediction Log'!E335)</f>
        <v/>
      </c>
      <c r="F335" s="10" t="str">
        <f>IF('Prediction Log'!I335=0, "",'Prediction Log'!I335)</f>
        <v/>
      </c>
      <c r="G335" s="26" t="str">
        <f>IF(ISBLANK(Games!B335), "",'Prediction Log'!$J335)</f>
        <v/>
      </c>
      <c r="H335" s="27" t="str">
        <f>'Prediction Log'!$K335</f>
        <v/>
      </c>
      <c r="I335" s="10" t="str">
        <f>IF(AND(Games!J335="",Games!K335=""),"",IF(ISTEXT(Games!K335), "Side",Games!J335))</f>
        <v/>
      </c>
      <c r="J335" s="10" t="str">
        <f>IF(Table1[[#This Row],[Bet]]="Spread", Games!L335, "")</f>
        <v/>
      </c>
      <c r="K335" s="9" t="str">
        <f>IF(ISTEXT(Games!K335), Games!K335, "")</f>
        <v/>
      </c>
      <c r="L335" s="9" t="str">
        <f>IF(Table1[[#This Row],[Bet]]="Spread", Table1[[#This Row],[Spread]],"")</f>
        <v/>
      </c>
      <c r="M335" s="9"/>
      <c r="N335" s="12"/>
      <c r="O335" s="12"/>
      <c r="P335" s="12"/>
      <c r="Q335" s="12"/>
      <c r="R335" s="12"/>
      <c r="S335" s="12"/>
      <c r="T335" s="13">
        <f t="shared" si="51"/>
        <v>0</v>
      </c>
      <c r="U335" s="13">
        <f t="shared" si="52"/>
        <v>0</v>
      </c>
      <c r="V335" s="13">
        <f t="shared" si="53"/>
        <v>0</v>
      </c>
      <c r="W335" s="13">
        <f t="shared" si="54"/>
        <v>0</v>
      </c>
      <c r="X335" s="13">
        <f t="shared" si="55"/>
        <v>0</v>
      </c>
      <c r="Y335" s="13">
        <f t="shared" si="56"/>
        <v>0</v>
      </c>
      <c r="Z335" s="7"/>
      <c r="AA335" s="9" t="str">
        <f t="shared" si="57"/>
        <v/>
      </c>
      <c r="AB335" s="7"/>
      <c r="AC335" s="9" t="str">
        <f t="shared" si="58"/>
        <v/>
      </c>
      <c r="AD335" s="7"/>
      <c r="AE335" s="9" t="str">
        <f t="shared" si="59"/>
        <v/>
      </c>
      <c r="AF33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36" spans="1:32" x14ac:dyDescent="0.45">
      <c r="A336" s="22" t="str">
        <f>IF('Prediction Log'!A336=0, "",'Prediction Log'!A336)</f>
        <v/>
      </c>
      <c r="B336" s="10" t="str">
        <f>IF('Prediction Log'!B336=0, "",'Prediction Log'!B336)</f>
        <v/>
      </c>
      <c r="C336" s="10" t="str">
        <f>IF('Prediction Log'!C336=0, "",'Prediction Log'!C336)</f>
        <v/>
      </c>
      <c r="D336" s="10" t="str">
        <f>IF('Prediction Log'!D336=0, "",'Prediction Log'!D336)</f>
        <v/>
      </c>
      <c r="E336" s="10" t="str">
        <f>IF('Prediction Log'!E336=0, "",'Prediction Log'!E336)</f>
        <v/>
      </c>
      <c r="F336" s="10" t="str">
        <f>IF('Prediction Log'!I336=0, "",'Prediction Log'!I336)</f>
        <v/>
      </c>
      <c r="G336" s="26" t="str">
        <f>IF(ISBLANK(Games!B336), "",'Prediction Log'!$J336)</f>
        <v/>
      </c>
      <c r="H336" s="27" t="str">
        <f>'Prediction Log'!$K336</f>
        <v/>
      </c>
      <c r="I336" s="10" t="str">
        <f>IF(AND(Games!J336="",Games!K336=""),"",IF(ISTEXT(Games!K336), "Side",Games!J336))</f>
        <v/>
      </c>
      <c r="J336" s="10" t="str">
        <f>IF(Table1[[#This Row],[Bet]]="Spread", Games!L336, "")</f>
        <v/>
      </c>
      <c r="K336" s="9" t="str">
        <f>IF(ISTEXT(Games!K336), Games!K336, "")</f>
        <v/>
      </c>
      <c r="L336" s="9" t="str">
        <f>IF(Table1[[#This Row],[Bet]]="Spread", Table1[[#This Row],[Spread]],"")</f>
        <v/>
      </c>
      <c r="M336" s="9"/>
      <c r="N336" s="12"/>
      <c r="O336" s="12"/>
      <c r="P336" s="12"/>
      <c r="Q336" s="12"/>
      <c r="R336" s="12"/>
      <c r="S336" s="12"/>
      <c r="T336" s="13">
        <f t="shared" si="51"/>
        <v>0</v>
      </c>
      <c r="U336" s="13">
        <f t="shared" si="52"/>
        <v>0</v>
      </c>
      <c r="V336" s="13">
        <f t="shared" si="53"/>
        <v>0</v>
      </c>
      <c r="W336" s="13">
        <f t="shared" si="54"/>
        <v>0</v>
      </c>
      <c r="X336" s="13">
        <f t="shared" si="55"/>
        <v>0</v>
      </c>
      <c r="Y336" s="13">
        <f t="shared" si="56"/>
        <v>0</v>
      </c>
      <c r="Z336" s="7"/>
      <c r="AA336" s="9" t="str">
        <f t="shared" si="57"/>
        <v/>
      </c>
      <c r="AB336" s="7"/>
      <c r="AC336" s="9" t="str">
        <f t="shared" si="58"/>
        <v/>
      </c>
      <c r="AD336" s="7"/>
      <c r="AE336" s="9" t="str">
        <f t="shared" si="59"/>
        <v/>
      </c>
      <c r="AF33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37" spans="1:32" x14ac:dyDescent="0.45">
      <c r="A337" s="22" t="str">
        <f>IF('Prediction Log'!A337=0, "",'Prediction Log'!A337)</f>
        <v/>
      </c>
      <c r="B337" s="10" t="str">
        <f>IF('Prediction Log'!B337=0, "",'Prediction Log'!B337)</f>
        <v/>
      </c>
      <c r="C337" s="10" t="str">
        <f>IF('Prediction Log'!C337=0, "",'Prediction Log'!C337)</f>
        <v/>
      </c>
      <c r="D337" s="10" t="str">
        <f>IF('Prediction Log'!D337=0, "",'Prediction Log'!D337)</f>
        <v/>
      </c>
      <c r="E337" s="10" t="str">
        <f>IF('Prediction Log'!E337=0, "",'Prediction Log'!E337)</f>
        <v/>
      </c>
      <c r="F337" s="10" t="str">
        <f>IF('Prediction Log'!I337=0, "",'Prediction Log'!I337)</f>
        <v/>
      </c>
      <c r="G337" s="26" t="str">
        <f>IF(ISBLANK(Games!B337), "",'Prediction Log'!$J337)</f>
        <v/>
      </c>
      <c r="H337" s="27" t="str">
        <f>'Prediction Log'!$K337</f>
        <v/>
      </c>
      <c r="I337" s="10" t="str">
        <f>IF(AND(Games!J337="",Games!K337=""),"",IF(ISTEXT(Games!K337), "Side",Games!J337))</f>
        <v/>
      </c>
      <c r="J337" s="10" t="str">
        <f>IF(Table1[[#This Row],[Bet]]="Spread", Games!L337, "")</f>
        <v/>
      </c>
      <c r="K337" s="9" t="str">
        <f>IF(ISTEXT(Games!K337), Games!K337, "")</f>
        <v/>
      </c>
      <c r="L337" s="9" t="str">
        <f>IF(Table1[[#This Row],[Bet]]="Spread", Table1[[#This Row],[Spread]],"")</f>
        <v/>
      </c>
      <c r="M337" s="9"/>
      <c r="N337" s="12"/>
      <c r="O337" s="12"/>
      <c r="P337" s="12"/>
      <c r="Q337" s="12"/>
      <c r="R337" s="12"/>
      <c r="S337" s="12"/>
      <c r="T337" s="13">
        <f t="shared" si="51"/>
        <v>0</v>
      </c>
      <c r="U337" s="13">
        <f t="shared" si="52"/>
        <v>0</v>
      </c>
      <c r="V337" s="13">
        <f t="shared" si="53"/>
        <v>0</v>
      </c>
      <c r="W337" s="13">
        <f t="shared" si="54"/>
        <v>0</v>
      </c>
      <c r="X337" s="13">
        <f t="shared" si="55"/>
        <v>0</v>
      </c>
      <c r="Y337" s="13">
        <f t="shared" si="56"/>
        <v>0</v>
      </c>
      <c r="Z337" s="7"/>
      <c r="AA337" s="9" t="str">
        <f t="shared" si="57"/>
        <v/>
      </c>
      <c r="AB337" s="7"/>
      <c r="AC337" s="9" t="str">
        <f t="shared" si="58"/>
        <v/>
      </c>
      <c r="AD337" s="7"/>
      <c r="AE337" s="9" t="str">
        <f t="shared" si="59"/>
        <v/>
      </c>
      <c r="AF33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38" spans="1:32" x14ac:dyDescent="0.45">
      <c r="A338" s="22" t="str">
        <f>IF('Prediction Log'!A338=0, "",'Prediction Log'!A338)</f>
        <v/>
      </c>
      <c r="B338" s="10" t="str">
        <f>IF('Prediction Log'!B338=0, "",'Prediction Log'!B338)</f>
        <v/>
      </c>
      <c r="C338" s="10" t="str">
        <f>IF('Prediction Log'!C338=0, "",'Prediction Log'!C338)</f>
        <v/>
      </c>
      <c r="D338" s="10" t="str">
        <f>IF('Prediction Log'!D338=0, "",'Prediction Log'!D338)</f>
        <v/>
      </c>
      <c r="E338" s="10" t="str">
        <f>IF('Prediction Log'!E338=0, "",'Prediction Log'!E338)</f>
        <v/>
      </c>
      <c r="F338" s="10" t="str">
        <f>IF('Prediction Log'!I338=0, "",'Prediction Log'!I338)</f>
        <v/>
      </c>
      <c r="G338" s="26" t="str">
        <f>IF(ISBLANK(Games!B338), "",'Prediction Log'!$J338)</f>
        <v/>
      </c>
      <c r="H338" s="27" t="str">
        <f>'Prediction Log'!$K338</f>
        <v/>
      </c>
      <c r="I338" s="10" t="str">
        <f>IF(AND(Games!J338="",Games!K338=""),"",IF(ISTEXT(Games!K338), "Side",Games!J338))</f>
        <v/>
      </c>
      <c r="J338" s="10" t="str">
        <f>IF(Table1[[#This Row],[Bet]]="Spread", Games!L338, "")</f>
        <v/>
      </c>
      <c r="K338" s="9" t="str">
        <f>IF(ISTEXT(Games!K338), Games!K338, "")</f>
        <v/>
      </c>
      <c r="L338" s="9" t="str">
        <f>IF(Table1[[#This Row],[Bet]]="Spread", Table1[[#This Row],[Spread]],"")</f>
        <v/>
      </c>
      <c r="M338" s="9"/>
      <c r="N338" s="12"/>
      <c r="O338" s="12"/>
      <c r="P338" s="12"/>
      <c r="Q338" s="12"/>
      <c r="R338" s="12"/>
      <c r="S338" s="12"/>
      <c r="T338" s="13">
        <f t="shared" si="51"/>
        <v>0</v>
      </c>
      <c r="U338" s="13">
        <f t="shared" si="52"/>
        <v>0</v>
      </c>
      <c r="V338" s="13">
        <f t="shared" si="53"/>
        <v>0</v>
      </c>
      <c r="W338" s="13">
        <f t="shared" si="54"/>
        <v>0</v>
      </c>
      <c r="X338" s="13">
        <f t="shared" si="55"/>
        <v>0</v>
      </c>
      <c r="Y338" s="13">
        <f t="shared" si="56"/>
        <v>0</v>
      </c>
      <c r="Z338" s="7"/>
      <c r="AA338" s="9" t="str">
        <f t="shared" si="57"/>
        <v/>
      </c>
      <c r="AB338" s="7"/>
      <c r="AC338" s="9" t="str">
        <f t="shared" si="58"/>
        <v/>
      </c>
      <c r="AD338" s="7"/>
      <c r="AE338" s="9" t="str">
        <f t="shared" si="59"/>
        <v/>
      </c>
      <c r="AF33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39" spans="1:32" x14ac:dyDescent="0.45">
      <c r="A339" s="22" t="str">
        <f>IF('Prediction Log'!A339=0, "",'Prediction Log'!A339)</f>
        <v/>
      </c>
      <c r="B339" s="10" t="str">
        <f>IF('Prediction Log'!B339=0, "",'Prediction Log'!B339)</f>
        <v/>
      </c>
      <c r="C339" s="10" t="str">
        <f>IF('Prediction Log'!C339=0, "",'Prediction Log'!C339)</f>
        <v/>
      </c>
      <c r="D339" s="10" t="str">
        <f>IF('Prediction Log'!D339=0, "",'Prediction Log'!D339)</f>
        <v/>
      </c>
      <c r="E339" s="10" t="str">
        <f>IF('Prediction Log'!E339=0, "",'Prediction Log'!E339)</f>
        <v/>
      </c>
      <c r="F339" s="10" t="str">
        <f>IF('Prediction Log'!I339=0, "",'Prediction Log'!I339)</f>
        <v/>
      </c>
      <c r="G339" s="26" t="str">
        <f>IF(ISBLANK(Games!B339), "",'Prediction Log'!$J339)</f>
        <v/>
      </c>
      <c r="H339" s="27" t="str">
        <f>'Prediction Log'!$K339</f>
        <v/>
      </c>
      <c r="I339" s="10" t="str">
        <f>IF(AND(Games!J339="",Games!K339=""),"",IF(ISTEXT(Games!K339), "Side",Games!J339))</f>
        <v/>
      </c>
      <c r="J339" s="10" t="str">
        <f>IF(Table1[[#This Row],[Bet]]="Spread", Games!L339, "")</f>
        <v/>
      </c>
      <c r="K339" s="9" t="str">
        <f>IF(ISTEXT(Games!K339), Games!K339, "")</f>
        <v/>
      </c>
      <c r="L339" s="9" t="str">
        <f>IF(Table1[[#This Row],[Bet]]="Spread", Table1[[#This Row],[Spread]],"")</f>
        <v/>
      </c>
      <c r="M339" s="9"/>
      <c r="N339" s="12"/>
      <c r="O339" s="12"/>
      <c r="P339" s="12"/>
      <c r="Q339" s="12"/>
      <c r="R339" s="12"/>
      <c r="S339" s="12"/>
      <c r="T339" s="13">
        <f t="shared" si="51"/>
        <v>0</v>
      </c>
      <c r="U339" s="13">
        <f t="shared" si="52"/>
        <v>0</v>
      </c>
      <c r="V339" s="13">
        <f t="shared" si="53"/>
        <v>0</v>
      </c>
      <c r="W339" s="13">
        <f t="shared" si="54"/>
        <v>0</v>
      </c>
      <c r="X339" s="13">
        <f t="shared" si="55"/>
        <v>0</v>
      </c>
      <c r="Y339" s="13">
        <f t="shared" si="56"/>
        <v>0</v>
      </c>
      <c r="Z339" s="7"/>
      <c r="AA339" s="9" t="str">
        <f t="shared" si="57"/>
        <v/>
      </c>
      <c r="AB339" s="7"/>
      <c r="AC339" s="9" t="str">
        <f t="shared" si="58"/>
        <v/>
      </c>
      <c r="AD339" s="7"/>
      <c r="AE339" s="9" t="str">
        <f t="shared" si="59"/>
        <v/>
      </c>
      <c r="AF33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40" spans="1:32" x14ac:dyDescent="0.45">
      <c r="A340" s="22" t="str">
        <f>IF('Prediction Log'!A340=0, "",'Prediction Log'!A340)</f>
        <v/>
      </c>
      <c r="B340" s="10" t="str">
        <f>IF('Prediction Log'!B340=0, "",'Prediction Log'!B340)</f>
        <v/>
      </c>
      <c r="C340" s="10" t="str">
        <f>IF('Prediction Log'!C340=0, "",'Prediction Log'!C340)</f>
        <v/>
      </c>
      <c r="D340" s="10" t="str">
        <f>IF('Prediction Log'!D340=0, "",'Prediction Log'!D340)</f>
        <v/>
      </c>
      <c r="E340" s="10" t="str">
        <f>IF('Prediction Log'!E340=0, "",'Prediction Log'!E340)</f>
        <v/>
      </c>
      <c r="F340" s="10" t="str">
        <f>IF('Prediction Log'!I340=0, "",'Prediction Log'!I340)</f>
        <v/>
      </c>
      <c r="G340" s="26" t="str">
        <f>IF(ISBLANK(Games!B340), "",'Prediction Log'!$J340)</f>
        <v/>
      </c>
      <c r="H340" s="27" t="str">
        <f>'Prediction Log'!$K340</f>
        <v/>
      </c>
      <c r="I340" s="10" t="str">
        <f>IF(AND(Games!J340="",Games!K340=""),"",IF(ISTEXT(Games!K340), "Side",Games!J340))</f>
        <v/>
      </c>
      <c r="J340" s="10" t="str">
        <f>IF(Table1[[#This Row],[Bet]]="Spread", Games!L340, "")</f>
        <v/>
      </c>
      <c r="K340" s="9" t="str">
        <f>IF(ISTEXT(Games!K340), Games!K340, "")</f>
        <v/>
      </c>
      <c r="L340" s="9" t="str">
        <f>IF(Table1[[#This Row],[Bet]]="Spread", Table1[[#This Row],[Spread]],"")</f>
        <v/>
      </c>
      <c r="M340" s="9"/>
      <c r="N340" s="12"/>
      <c r="O340" s="12"/>
      <c r="P340" s="12"/>
      <c r="Q340" s="12"/>
      <c r="R340" s="12"/>
      <c r="S340" s="12"/>
      <c r="T340" s="13">
        <f t="shared" si="51"/>
        <v>0</v>
      </c>
      <c r="U340" s="13">
        <f t="shared" si="52"/>
        <v>0</v>
      </c>
      <c r="V340" s="13">
        <f t="shared" si="53"/>
        <v>0</v>
      </c>
      <c r="W340" s="13">
        <f t="shared" si="54"/>
        <v>0</v>
      </c>
      <c r="X340" s="13">
        <f t="shared" si="55"/>
        <v>0</v>
      </c>
      <c r="Y340" s="13">
        <f t="shared" si="56"/>
        <v>0</v>
      </c>
      <c r="Z340" s="7"/>
      <c r="AA340" s="9" t="str">
        <f t="shared" si="57"/>
        <v/>
      </c>
      <c r="AB340" s="7"/>
      <c r="AC340" s="9" t="str">
        <f t="shared" si="58"/>
        <v/>
      </c>
      <c r="AD340" s="7"/>
      <c r="AE340" s="9" t="str">
        <f t="shared" si="59"/>
        <v/>
      </c>
      <c r="AF34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41" spans="1:32" x14ac:dyDescent="0.45">
      <c r="A341" s="22" t="str">
        <f>IF('Prediction Log'!A341=0, "",'Prediction Log'!A341)</f>
        <v/>
      </c>
      <c r="B341" s="10" t="str">
        <f>IF('Prediction Log'!B341=0, "",'Prediction Log'!B341)</f>
        <v/>
      </c>
      <c r="C341" s="10" t="str">
        <f>IF('Prediction Log'!C341=0, "",'Prediction Log'!C341)</f>
        <v/>
      </c>
      <c r="D341" s="10" t="str">
        <f>IF('Prediction Log'!D341=0, "",'Prediction Log'!D341)</f>
        <v/>
      </c>
      <c r="E341" s="10" t="str">
        <f>IF('Prediction Log'!E341=0, "",'Prediction Log'!E341)</f>
        <v/>
      </c>
      <c r="F341" s="10" t="str">
        <f>IF('Prediction Log'!I341=0, "",'Prediction Log'!I341)</f>
        <v/>
      </c>
      <c r="G341" s="26" t="str">
        <f>IF(ISBLANK(Games!B341), "",'Prediction Log'!$J341)</f>
        <v/>
      </c>
      <c r="H341" s="27" t="str">
        <f>'Prediction Log'!$K341</f>
        <v/>
      </c>
      <c r="I341" s="10" t="str">
        <f>IF(AND(Games!J341="",Games!K341=""),"",IF(ISTEXT(Games!K341), "Side",Games!J341))</f>
        <v/>
      </c>
      <c r="J341" s="10" t="str">
        <f>IF(Table1[[#This Row],[Bet]]="Spread", Games!L341, "")</f>
        <v/>
      </c>
      <c r="K341" s="9" t="str">
        <f>IF(ISTEXT(Games!K341), Games!K341, "")</f>
        <v/>
      </c>
      <c r="L341" s="9" t="str">
        <f>IF(Table1[[#This Row],[Bet]]="Spread", Table1[[#This Row],[Spread]],"")</f>
        <v/>
      </c>
      <c r="M341" s="9"/>
      <c r="N341" s="12"/>
      <c r="O341" s="12"/>
      <c r="P341" s="12"/>
      <c r="Q341" s="12"/>
      <c r="R341" s="12"/>
      <c r="S341" s="12"/>
      <c r="T341" s="13">
        <f t="shared" si="51"/>
        <v>0</v>
      </c>
      <c r="U341" s="13">
        <f t="shared" si="52"/>
        <v>0</v>
      </c>
      <c r="V341" s="13">
        <f t="shared" si="53"/>
        <v>0</v>
      </c>
      <c r="W341" s="13">
        <f t="shared" si="54"/>
        <v>0</v>
      </c>
      <c r="X341" s="13">
        <f t="shared" si="55"/>
        <v>0</v>
      </c>
      <c r="Y341" s="13">
        <f t="shared" si="56"/>
        <v>0</v>
      </c>
      <c r="Z341" s="7"/>
      <c r="AA341" s="9" t="str">
        <f t="shared" si="57"/>
        <v/>
      </c>
      <c r="AB341" s="7"/>
      <c r="AC341" s="9" t="str">
        <f t="shared" si="58"/>
        <v/>
      </c>
      <c r="AD341" s="7"/>
      <c r="AE341" s="9" t="str">
        <f t="shared" si="59"/>
        <v/>
      </c>
      <c r="AF34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42" spans="1:32" x14ac:dyDescent="0.45">
      <c r="A342" s="22" t="str">
        <f>IF('Prediction Log'!A342=0, "",'Prediction Log'!A342)</f>
        <v/>
      </c>
      <c r="B342" s="10" t="str">
        <f>IF('Prediction Log'!B342=0, "",'Prediction Log'!B342)</f>
        <v/>
      </c>
      <c r="C342" s="10" t="str">
        <f>IF('Prediction Log'!C342=0, "",'Prediction Log'!C342)</f>
        <v/>
      </c>
      <c r="D342" s="10" t="str">
        <f>IF('Prediction Log'!D342=0, "",'Prediction Log'!D342)</f>
        <v/>
      </c>
      <c r="E342" s="10" t="str">
        <f>IF('Prediction Log'!E342=0, "",'Prediction Log'!E342)</f>
        <v/>
      </c>
      <c r="F342" s="10" t="str">
        <f>IF('Prediction Log'!I342=0, "",'Prediction Log'!I342)</f>
        <v/>
      </c>
      <c r="G342" s="26" t="str">
        <f>IF(ISBLANK(Games!B342), "",'Prediction Log'!$J342)</f>
        <v/>
      </c>
      <c r="H342" s="27" t="str">
        <f>'Prediction Log'!$K342</f>
        <v/>
      </c>
      <c r="I342" s="10" t="str">
        <f>IF(AND(Games!J342="",Games!K342=""),"",IF(ISTEXT(Games!K342), "Side",Games!J342))</f>
        <v/>
      </c>
      <c r="J342" s="10" t="str">
        <f>IF(Table1[[#This Row],[Bet]]="Spread", Games!L342, "")</f>
        <v/>
      </c>
      <c r="K342" s="9" t="str">
        <f>IF(ISTEXT(Games!K342), Games!K342, "")</f>
        <v/>
      </c>
      <c r="L342" s="9" t="str">
        <f>IF(Table1[[#This Row],[Bet]]="Spread", Table1[[#This Row],[Spread]],"")</f>
        <v/>
      </c>
      <c r="M342" s="9"/>
      <c r="N342" s="12"/>
      <c r="O342" s="12"/>
      <c r="P342" s="12"/>
      <c r="Q342" s="12"/>
      <c r="R342" s="12"/>
      <c r="S342" s="12"/>
      <c r="T342" s="13">
        <f t="shared" si="51"/>
        <v>0</v>
      </c>
      <c r="U342" s="13">
        <f t="shared" si="52"/>
        <v>0</v>
      </c>
      <c r="V342" s="13">
        <f t="shared" si="53"/>
        <v>0</v>
      </c>
      <c r="W342" s="13">
        <f t="shared" si="54"/>
        <v>0</v>
      </c>
      <c r="X342" s="13">
        <f t="shared" si="55"/>
        <v>0</v>
      </c>
      <c r="Y342" s="13">
        <f t="shared" si="56"/>
        <v>0</v>
      </c>
      <c r="Z342" s="7"/>
      <c r="AA342" s="9" t="str">
        <f t="shared" si="57"/>
        <v/>
      </c>
      <c r="AB342" s="7"/>
      <c r="AC342" s="9" t="str">
        <f t="shared" si="58"/>
        <v/>
      </c>
      <c r="AD342" s="7"/>
      <c r="AE342" s="9" t="str">
        <f t="shared" si="59"/>
        <v/>
      </c>
      <c r="AF34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43" spans="1:32" x14ac:dyDescent="0.45">
      <c r="A343" s="22" t="str">
        <f>IF('Prediction Log'!A343=0, "",'Prediction Log'!A343)</f>
        <v/>
      </c>
      <c r="B343" s="10" t="str">
        <f>IF('Prediction Log'!B343=0, "",'Prediction Log'!B343)</f>
        <v/>
      </c>
      <c r="C343" s="10" t="str">
        <f>IF('Prediction Log'!C343=0, "",'Prediction Log'!C343)</f>
        <v/>
      </c>
      <c r="D343" s="10" t="str">
        <f>IF('Prediction Log'!D343=0, "",'Prediction Log'!D343)</f>
        <v/>
      </c>
      <c r="E343" s="10" t="str">
        <f>IF('Prediction Log'!E343=0, "",'Prediction Log'!E343)</f>
        <v/>
      </c>
      <c r="F343" s="10" t="str">
        <f>IF('Prediction Log'!I343=0, "",'Prediction Log'!I343)</f>
        <v/>
      </c>
      <c r="G343" s="26" t="str">
        <f>IF(ISBLANK(Games!B343), "",'Prediction Log'!$J343)</f>
        <v/>
      </c>
      <c r="H343" s="27" t="str">
        <f>'Prediction Log'!$K343</f>
        <v/>
      </c>
      <c r="I343" s="10" t="str">
        <f>IF(AND(Games!J343="",Games!K343=""),"",IF(ISTEXT(Games!K343), "Side",Games!J343))</f>
        <v/>
      </c>
      <c r="J343" s="10" t="str">
        <f>IF(Table1[[#This Row],[Bet]]="Spread", Games!L343, "")</f>
        <v/>
      </c>
      <c r="K343" s="9" t="str">
        <f>IF(ISTEXT(Games!K343), Games!K343, "")</f>
        <v/>
      </c>
      <c r="L343" s="9" t="str">
        <f>IF(Table1[[#This Row],[Bet]]="Spread", Table1[[#This Row],[Spread]],"")</f>
        <v/>
      </c>
      <c r="M343" s="9"/>
      <c r="N343" s="12"/>
      <c r="O343" s="12"/>
      <c r="P343" s="12"/>
      <c r="Q343" s="12"/>
      <c r="R343" s="12"/>
      <c r="S343" s="12"/>
      <c r="T343" s="13">
        <f t="shared" si="51"/>
        <v>0</v>
      </c>
      <c r="U343" s="13">
        <f t="shared" si="52"/>
        <v>0</v>
      </c>
      <c r="V343" s="13">
        <f t="shared" si="53"/>
        <v>0</v>
      </c>
      <c r="W343" s="13">
        <f t="shared" si="54"/>
        <v>0</v>
      </c>
      <c r="X343" s="13">
        <f t="shared" si="55"/>
        <v>0</v>
      </c>
      <c r="Y343" s="13">
        <f t="shared" si="56"/>
        <v>0</v>
      </c>
      <c r="Z343" s="7"/>
      <c r="AA343" s="9" t="str">
        <f t="shared" si="57"/>
        <v/>
      </c>
      <c r="AB343" s="7"/>
      <c r="AC343" s="9" t="str">
        <f t="shared" si="58"/>
        <v/>
      </c>
      <c r="AD343" s="7"/>
      <c r="AE343" s="9" t="str">
        <f t="shared" si="59"/>
        <v/>
      </c>
      <c r="AF34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44" spans="1:32" x14ac:dyDescent="0.45">
      <c r="A344" s="22" t="str">
        <f>IF('Prediction Log'!A344=0, "",'Prediction Log'!A344)</f>
        <v/>
      </c>
      <c r="B344" s="10" t="str">
        <f>IF('Prediction Log'!B344=0, "",'Prediction Log'!B344)</f>
        <v/>
      </c>
      <c r="C344" s="10" t="str">
        <f>IF('Prediction Log'!C344=0, "",'Prediction Log'!C344)</f>
        <v/>
      </c>
      <c r="D344" s="10" t="str">
        <f>IF('Prediction Log'!D344=0, "",'Prediction Log'!D344)</f>
        <v/>
      </c>
      <c r="E344" s="10" t="str">
        <f>IF('Prediction Log'!E344=0, "",'Prediction Log'!E344)</f>
        <v/>
      </c>
      <c r="F344" s="10" t="str">
        <f>IF('Prediction Log'!I344=0, "",'Prediction Log'!I344)</f>
        <v/>
      </c>
      <c r="G344" s="26" t="str">
        <f>IF(ISBLANK(Games!B344), "",'Prediction Log'!$J344)</f>
        <v/>
      </c>
      <c r="H344" s="27" t="str">
        <f>'Prediction Log'!$K344</f>
        <v/>
      </c>
      <c r="I344" s="10" t="str">
        <f>IF(AND(Games!J344="",Games!K344=""),"",IF(ISTEXT(Games!K344), "Side",Games!J344))</f>
        <v/>
      </c>
      <c r="J344" s="10" t="str">
        <f>IF(Table1[[#This Row],[Bet]]="Spread", Games!L344, "")</f>
        <v/>
      </c>
      <c r="K344" s="9" t="str">
        <f>IF(ISTEXT(Games!K344), Games!K344, "")</f>
        <v/>
      </c>
      <c r="L344" s="9" t="str">
        <f>IF(Table1[[#This Row],[Bet]]="Spread", Table1[[#This Row],[Spread]],"")</f>
        <v/>
      </c>
      <c r="M344" s="9"/>
      <c r="N344" s="12"/>
      <c r="O344" s="12"/>
      <c r="P344" s="12"/>
      <c r="Q344" s="12"/>
      <c r="R344" s="12"/>
      <c r="S344" s="12"/>
      <c r="T344" s="13">
        <f t="shared" si="51"/>
        <v>0</v>
      </c>
      <c r="U344" s="13">
        <f t="shared" si="52"/>
        <v>0</v>
      </c>
      <c r="V344" s="13">
        <f t="shared" si="53"/>
        <v>0</v>
      </c>
      <c r="W344" s="13">
        <f t="shared" si="54"/>
        <v>0</v>
      </c>
      <c r="X344" s="13">
        <f t="shared" si="55"/>
        <v>0</v>
      </c>
      <c r="Y344" s="13">
        <f t="shared" si="56"/>
        <v>0</v>
      </c>
      <c r="Z344" s="7"/>
      <c r="AA344" s="9" t="str">
        <f t="shared" si="57"/>
        <v/>
      </c>
      <c r="AB344" s="7"/>
      <c r="AC344" s="9" t="str">
        <f t="shared" si="58"/>
        <v/>
      </c>
      <c r="AD344" s="7"/>
      <c r="AE344" s="9" t="str">
        <f t="shared" si="59"/>
        <v/>
      </c>
      <c r="AF34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45" spans="1:32" x14ac:dyDescent="0.45">
      <c r="A345" s="22" t="str">
        <f>IF('Prediction Log'!A345=0, "",'Prediction Log'!A345)</f>
        <v/>
      </c>
      <c r="B345" s="10" t="str">
        <f>IF('Prediction Log'!B345=0, "",'Prediction Log'!B345)</f>
        <v/>
      </c>
      <c r="C345" s="10" t="str">
        <f>IF('Prediction Log'!C345=0, "",'Prediction Log'!C345)</f>
        <v/>
      </c>
      <c r="D345" s="10" t="str">
        <f>IF('Prediction Log'!D345=0, "",'Prediction Log'!D345)</f>
        <v/>
      </c>
      <c r="E345" s="10" t="str">
        <f>IF('Prediction Log'!E345=0, "",'Prediction Log'!E345)</f>
        <v/>
      </c>
      <c r="F345" s="10" t="str">
        <f>IF('Prediction Log'!I345=0, "",'Prediction Log'!I345)</f>
        <v/>
      </c>
      <c r="G345" s="26" t="str">
        <f>IF(ISBLANK(Games!B345), "",'Prediction Log'!$J345)</f>
        <v/>
      </c>
      <c r="H345" s="27" t="str">
        <f>'Prediction Log'!$K345</f>
        <v/>
      </c>
      <c r="I345" s="10" t="str">
        <f>IF(AND(Games!J345="",Games!K345=""),"",IF(ISTEXT(Games!K345), "Side",Games!J345))</f>
        <v/>
      </c>
      <c r="J345" s="10" t="str">
        <f>IF(Table1[[#This Row],[Bet]]="Spread", Games!L345, "")</f>
        <v/>
      </c>
      <c r="K345" s="9" t="str">
        <f>IF(ISTEXT(Games!K345), Games!K345, "")</f>
        <v/>
      </c>
      <c r="L345" s="9" t="str">
        <f>IF(Table1[[#This Row],[Bet]]="Spread", Table1[[#This Row],[Spread]],"")</f>
        <v/>
      </c>
      <c r="M345" s="9"/>
      <c r="N345" s="12"/>
      <c r="O345" s="12"/>
      <c r="P345" s="12"/>
      <c r="Q345" s="12"/>
      <c r="R345" s="12"/>
      <c r="S345" s="12"/>
      <c r="T345" s="13">
        <f t="shared" si="51"/>
        <v>0</v>
      </c>
      <c r="U345" s="13">
        <f t="shared" si="52"/>
        <v>0</v>
      </c>
      <c r="V345" s="13">
        <f t="shared" si="53"/>
        <v>0</v>
      </c>
      <c r="W345" s="13">
        <f t="shared" si="54"/>
        <v>0</v>
      </c>
      <c r="X345" s="13">
        <f t="shared" si="55"/>
        <v>0</v>
      </c>
      <c r="Y345" s="13">
        <f t="shared" si="56"/>
        <v>0</v>
      </c>
      <c r="Z345" s="7"/>
      <c r="AA345" s="9" t="str">
        <f t="shared" si="57"/>
        <v/>
      </c>
      <c r="AB345" s="7"/>
      <c r="AC345" s="9" t="str">
        <f t="shared" si="58"/>
        <v/>
      </c>
      <c r="AD345" s="7"/>
      <c r="AE345" s="9" t="str">
        <f t="shared" si="59"/>
        <v/>
      </c>
      <c r="AF34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46" spans="1:32" x14ac:dyDescent="0.45">
      <c r="A346" s="22" t="str">
        <f>IF('Prediction Log'!A346=0, "",'Prediction Log'!A346)</f>
        <v/>
      </c>
      <c r="B346" s="10" t="str">
        <f>IF('Prediction Log'!B346=0, "",'Prediction Log'!B346)</f>
        <v/>
      </c>
      <c r="C346" s="10" t="str">
        <f>IF('Prediction Log'!C346=0, "",'Prediction Log'!C346)</f>
        <v/>
      </c>
      <c r="D346" s="10" t="str">
        <f>IF('Prediction Log'!D346=0, "",'Prediction Log'!D346)</f>
        <v/>
      </c>
      <c r="E346" s="10" t="str">
        <f>IF('Prediction Log'!E346=0, "",'Prediction Log'!E346)</f>
        <v/>
      </c>
      <c r="F346" s="10" t="str">
        <f>IF('Prediction Log'!I346=0, "",'Prediction Log'!I346)</f>
        <v/>
      </c>
      <c r="G346" s="26" t="str">
        <f>IF(ISBLANK(Games!B346), "",'Prediction Log'!$J346)</f>
        <v/>
      </c>
      <c r="H346" s="27" t="str">
        <f>'Prediction Log'!$K346</f>
        <v/>
      </c>
      <c r="I346" s="10" t="str">
        <f>IF(AND(Games!J346="",Games!K346=""),"",IF(ISTEXT(Games!K346), "Side",Games!J346))</f>
        <v/>
      </c>
      <c r="J346" s="10" t="str">
        <f>IF(Table1[[#This Row],[Bet]]="Spread", Games!L346, "")</f>
        <v/>
      </c>
      <c r="K346" s="9" t="str">
        <f>IF(ISTEXT(Games!K346), Games!K346, "")</f>
        <v/>
      </c>
      <c r="L346" s="9" t="str">
        <f>IF(Table1[[#This Row],[Bet]]="Spread", Table1[[#This Row],[Spread]],"")</f>
        <v/>
      </c>
      <c r="M346" s="9"/>
      <c r="N346" s="12"/>
      <c r="O346" s="12"/>
      <c r="P346" s="12"/>
      <c r="Q346" s="12"/>
      <c r="R346" s="12"/>
      <c r="S346" s="12"/>
      <c r="T346" s="13">
        <f t="shared" si="51"/>
        <v>0</v>
      </c>
      <c r="U346" s="13">
        <f t="shared" si="52"/>
        <v>0</v>
      </c>
      <c r="V346" s="13">
        <f t="shared" si="53"/>
        <v>0</v>
      </c>
      <c r="W346" s="13">
        <f t="shared" si="54"/>
        <v>0</v>
      </c>
      <c r="X346" s="13">
        <f t="shared" si="55"/>
        <v>0</v>
      </c>
      <c r="Y346" s="13">
        <f t="shared" si="56"/>
        <v>0</v>
      </c>
      <c r="Z346" s="7"/>
      <c r="AA346" s="9" t="str">
        <f t="shared" si="57"/>
        <v/>
      </c>
      <c r="AB346" s="7"/>
      <c r="AC346" s="9" t="str">
        <f t="shared" si="58"/>
        <v/>
      </c>
      <c r="AD346" s="7"/>
      <c r="AE346" s="9" t="str">
        <f t="shared" si="59"/>
        <v/>
      </c>
      <c r="AF34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47" spans="1:32" x14ac:dyDescent="0.45">
      <c r="A347" s="22" t="str">
        <f>IF('Prediction Log'!A347=0, "",'Prediction Log'!A347)</f>
        <v/>
      </c>
      <c r="B347" s="10" t="str">
        <f>IF('Prediction Log'!B347=0, "",'Prediction Log'!B347)</f>
        <v/>
      </c>
      <c r="C347" s="10" t="str">
        <f>IF('Prediction Log'!C347=0, "",'Prediction Log'!C347)</f>
        <v/>
      </c>
      <c r="D347" s="10" t="str">
        <f>IF('Prediction Log'!D347=0, "",'Prediction Log'!D347)</f>
        <v/>
      </c>
      <c r="E347" s="10" t="str">
        <f>IF('Prediction Log'!E347=0, "",'Prediction Log'!E347)</f>
        <v/>
      </c>
      <c r="F347" s="10" t="str">
        <f>IF('Prediction Log'!I347=0, "",'Prediction Log'!I347)</f>
        <v/>
      </c>
      <c r="G347" s="26" t="str">
        <f>IF(ISBLANK(Games!B347), "",'Prediction Log'!$J347)</f>
        <v/>
      </c>
      <c r="H347" s="27" t="str">
        <f>'Prediction Log'!$K347</f>
        <v/>
      </c>
      <c r="I347" s="10" t="str">
        <f>IF(AND(Games!J347="",Games!K347=""),"",IF(ISTEXT(Games!K347), "Side",Games!J347))</f>
        <v/>
      </c>
      <c r="J347" s="10" t="str">
        <f>IF(Table1[[#This Row],[Bet]]="Spread", Games!L347, "")</f>
        <v/>
      </c>
      <c r="K347" s="9" t="str">
        <f>IF(ISTEXT(Games!K347), Games!K347, "")</f>
        <v/>
      </c>
      <c r="L347" s="9" t="str">
        <f>IF(Table1[[#This Row],[Bet]]="Spread", Table1[[#This Row],[Spread]],"")</f>
        <v/>
      </c>
      <c r="M347" s="9"/>
      <c r="N347" s="12"/>
      <c r="O347" s="12"/>
      <c r="P347" s="12"/>
      <c r="Q347" s="12"/>
      <c r="R347" s="12"/>
      <c r="S347" s="12"/>
      <c r="T347" s="13">
        <f t="shared" si="51"/>
        <v>0</v>
      </c>
      <c r="U347" s="13">
        <f t="shared" si="52"/>
        <v>0</v>
      </c>
      <c r="V347" s="13">
        <f t="shared" si="53"/>
        <v>0</v>
      </c>
      <c r="W347" s="13">
        <f t="shared" si="54"/>
        <v>0</v>
      </c>
      <c r="X347" s="13">
        <f t="shared" si="55"/>
        <v>0</v>
      </c>
      <c r="Y347" s="13">
        <f t="shared" si="56"/>
        <v>0</v>
      </c>
      <c r="Z347" s="7"/>
      <c r="AA347" s="9" t="str">
        <f t="shared" si="57"/>
        <v/>
      </c>
      <c r="AB347" s="7"/>
      <c r="AC347" s="9" t="str">
        <f t="shared" si="58"/>
        <v/>
      </c>
      <c r="AD347" s="7"/>
      <c r="AE347" s="9" t="str">
        <f t="shared" si="59"/>
        <v/>
      </c>
      <c r="AF34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48" spans="1:32" x14ac:dyDescent="0.45">
      <c r="A348" s="22" t="str">
        <f>IF('Prediction Log'!A348=0, "",'Prediction Log'!A348)</f>
        <v/>
      </c>
      <c r="B348" s="10" t="str">
        <f>IF('Prediction Log'!B348=0, "",'Prediction Log'!B348)</f>
        <v/>
      </c>
      <c r="C348" s="10" t="str">
        <f>IF('Prediction Log'!C348=0, "",'Prediction Log'!C348)</f>
        <v/>
      </c>
      <c r="D348" s="10" t="str">
        <f>IF('Prediction Log'!D348=0, "",'Prediction Log'!D348)</f>
        <v/>
      </c>
      <c r="E348" s="10" t="str">
        <f>IF('Prediction Log'!E348=0, "",'Prediction Log'!E348)</f>
        <v/>
      </c>
      <c r="F348" s="10" t="str">
        <f>IF('Prediction Log'!I348=0, "",'Prediction Log'!I348)</f>
        <v/>
      </c>
      <c r="G348" s="26" t="str">
        <f>IF(ISBLANK(Games!B348), "",'Prediction Log'!$J348)</f>
        <v/>
      </c>
      <c r="H348" s="27" t="str">
        <f>'Prediction Log'!$K348</f>
        <v/>
      </c>
      <c r="I348" s="10" t="str">
        <f>IF(AND(Games!J348="",Games!K348=""),"",IF(ISTEXT(Games!K348), "Side",Games!J348))</f>
        <v/>
      </c>
      <c r="J348" s="10" t="str">
        <f>IF(Table1[[#This Row],[Bet]]="Spread", Games!L348, "")</f>
        <v/>
      </c>
      <c r="K348" s="9" t="str">
        <f>IF(ISTEXT(Games!K348), Games!K348, "")</f>
        <v/>
      </c>
      <c r="L348" s="9" t="str">
        <f>IF(Table1[[#This Row],[Bet]]="Spread", Table1[[#This Row],[Spread]],"")</f>
        <v/>
      </c>
      <c r="M348" s="9"/>
      <c r="N348" s="12"/>
      <c r="O348" s="12"/>
      <c r="P348" s="12"/>
      <c r="Q348" s="12"/>
      <c r="R348" s="12"/>
      <c r="S348" s="12"/>
      <c r="T348" s="13">
        <f t="shared" si="51"/>
        <v>0</v>
      </c>
      <c r="U348" s="13">
        <f t="shared" si="52"/>
        <v>0</v>
      </c>
      <c r="V348" s="13">
        <f t="shared" si="53"/>
        <v>0</v>
      </c>
      <c r="W348" s="13">
        <f t="shared" si="54"/>
        <v>0</v>
      </c>
      <c r="X348" s="13">
        <f t="shared" si="55"/>
        <v>0</v>
      </c>
      <c r="Y348" s="13">
        <f t="shared" si="56"/>
        <v>0</v>
      </c>
      <c r="Z348" s="7"/>
      <c r="AA348" s="9" t="str">
        <f t="shared" si="57"/>
        <v/>
      </c>
      <c r="AB348" s="7"/>
      <c r="AC348" s="9" t="str">
        <f t="shared" si="58"/>
        <v/>
      </c>
      <c r="AD348" s="7"/>
      <c r="AE348" s="9" t="str">
        <f t="shared" si="59"/>
        <v/>
      </c>
      <c r="AF34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49" spans="1:32" x14ac:dyDescent="0.45">
      <c r="A349" s="22" t="str">
        <f>IF('Prediction Log'!A349=0, "",'Prediction Log'!A349)</f>
        <v/>
      </c>
      <c r="B349" s="10" t="str">
        <f>IF('Prediction Log'!B349=0, "",'Prediction Log'!B349)</f>
        <v/>
      </c>
      <c r="C349" s="10" t="str">
        <f>IF('Prediction Log'!C349=0, "",'Prediction Log'!C349)</f>
        <v/>
      </c>
      <c r="D349" s="10" t="str">
        <f>IF('Prediction Log'!D349=0, "",'Prediction Log'!D349)</f>
        <v/>
      </c>
      <c r="E349" s="10" t="str">
        <f>IF('Prediction Log'!E349=0, "",'Prediction Log'!E349)</f>
        <v/>
      </c>
      <c r="F349" s="10" t="str">
        <f>IF('Prediction Log'!I349=0, "",'Prediction Log'!I349)</f>
        <v/>
      </c>
      <c r="G349" s="26" t="str">
        <f>IF(ISBLANK(Games!B349), "",'Prediction Log'!$J349)</f>
        <v/>
      </c>
      <c r="H349" s="27" t="str">
        <f>'Prediction Log'!$K349</f>
        <v/>
      </c>
      <c r="I349" s="10" t="str">
        <f>IF(AND(Games!J349="",Games!K349=""),"",IF(ISTEXT(Games!K349), "Side",Games!J349))</f>
        <v/>
      </c>
      <c r="J349" s="10" t="str">
        <f>IF(Table1[[#This Row],[Bet]]="Spread", Games!L349, "")</f>
        <v/>
      </c>
      <c r="K349" s="9" t="str">
        <f>IF(ISTEXT(Games!K349), Games!K349, "")</f>
        <v/>
      </c>
      <c r="L349" s="9" t="str">
        <f>IF(Table1[[#This Row],[Bet]]="Spread", Table1[[#This Row],[Spread]],"")</f>
        <v/>
      </c>
      <c r="M349" s="9"/>
      <c r="N349" s="12"/>
      <c r="O349" s="12"/>
      <c r="P349" s="12"/>
      <c r="Q349" s="12"/>
      <c r="R349" s="12"/>
      <c r="S349" s="12"/>
      <c r="T349" s="13">
        <f t="shared" si="51"/>
        <v>0</v>
      </c>
      <c r="U349" s="13">
        <f t="shared" si="52"/>
        <v>0</v>
      </c>
      <c r="V349" s="13">
        <f t="shared" si="53"/>
        <v>0</v>
      </c>
      <c r="W349" s="13">
        <f t="shared" si="54"/>
        <v>0</v>
      </c>
      <c r="X349" s="13">
        <f t="shared" si="55"/>
        <v>0</v>
      </c>
      <c r="Y349" s="13">
        <f t="shared" si="56"/>
        <v>0</v>
      </c>
      <c r="Z349" s="7"/>
      <c r="AA349" s="9" t="str">
        <f t="shared" si="57"/>
        <v/>
      </c>
      <c r="AB349" s="7"/>
      <c r="AC349" s="9" t="str">
        <f t="shared" si="58"/>
        <v/>
      </c>
      <c r="AD349" s="7"/>
      <c r="AE349" s="9" t="str">
        <f t="shared" si="59"/>
        <v/>
      </c>
      <c r="AF34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50" spans="1:32" x14ac:dyDescent="0.45">
      <c r="A350" s="22" t="str">
        <f>IF('Prediction Log'!A350=0, "",'Prediction Log'!A350)</f>
        <v/>
      </c>
      <c r="B350" s="10" t="str">
        <f>IF('Prediction Log'!B350=0, "",'Prediction Log'!B350)</f>
        <v/>
      </c>
      <c r="C350" s="10" t="str">
        <f>IF('Prediction Log'!C350=0, "",'Prediction Log'!C350)</f>
        <v/>
      </c>
      <c r="D350" s="10" t="str">
        <f>IF('Prediction Log'!D350=0, "",'Prediction Log'!D350)</f>
        <v/>
      </c>
      <c r="E350" s="10" t="str">
        <f>IF('Prediction Log'!E350=0, "",'Prediction Log'!E350)</f>
        <v/>
      </c>
      <c r="F350" s="10" t="str">
        <f>IF('Prediction Log'!I350=0, "",'Prediction Log'!I350)</f>
        <v/>
      </c>
      <c r="G350" s="26" t="str">
        <f>IF(ISBLANK(Games!B350), "",'Prediction Log'!$J350)</f>
        <v/>
      </c>
      <c r="H350" s="27" t="str">
        <f>'Prediction Log'!$K350</f>
        <v/>
      </c>
      <c r="I350" s="10" t="str">
        <f>IF(AND(Games!J350="",Games!K350=""),"",IF(ISTEXT(Games!K350), "Side",Games!J350))</f>
        <v/>
      </c>
      <c r="J350" s="10" t="str">
        <f>IF(Table1[[#This Row],[Bet]]="Spread", Games!L350, "")</f>
        <v/>
      </c>
      <c r="K350" s="9" t="str">
        <f>IF(ISTEXT(Games!K350), Games!K350, "")</f>
        <v/>
      </c>
      <c r="L350" s="9" t="str">
        <f>IF(Table1[[#This Row],[Bet]]="Spread", Table1[[#This Row],[Spread]],"")</f>
        <v/>
      </c>
      <c r="M350" s="9"/>
      <c r="N350" s="12"/>
      <c r="O350" s="12"/>
      <c r="P350" s="12"/>
      <c r="Q350" s="12"/>
      <c r="R350" s="12"/>
      <c r="S350" s="12"/>
      <c r="T350" s="13">
        <f t="shared" si="51"/>
        <v>0</v>
      </c>
      <c r="U350" s="13">
        <f t="shared" si="52"/>
        <v>0</v>
      </c>
      <c r="V350" s="13">
        <f t="shared" si="53"/>
        <v>0</v>
      </c>
      <c r="W350" s="13">
        <f t="shared" si="54"/>
        <v>0</v>
      </c>
      <c r="X350" s="13">
        <f t="shared" si="55"/>
        <v>0</v>
      </c>
      <c r="Y350" s="13">
        <f t="shared" si="56"/>
        <v>0</v>
      </c>
      <c r="Z350" s="7"/>
      <c r="AA350" s="9" t="str">
        <f t="shared" si="57"/>
        <v/>
      </c>
      <c r="AB350" s="7"/>
      <c r="AC350" s="9" t="str">
        <f t="shared" si="58"/>
        <v/>
      </c>
      <c r="AD350" s="7"/>
      <c r="AE350" s="9" t="str">
        <f t="shared" si="59"/>
        <v/>
      </c>
      <c r="AF35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51" spans="1:32" x14ac:dyDescent="0.45">
      <c r="A351" s="22" t="str">
        <f>IF('Prediction Log'!A351=0, "",'Prediction Log'!A351)</f>
        <v/>
      </c>
      <c r="B351" s="10" t="str">
        <f>IF('Prediction Log'!B351=0, "",'Prediction Log'!B351)</f>
        <v/>
      </c>
      <c r="C351" s="10" t="str">
        <f>IF('Prediction Log'!C351=0, "",'Prediction Log'!C351)</f>
        <v/>
      </c>
      <c r="D351" s="10" t="str">
        <f>IF('Prediction Log'!D351=0, "",'Prediction Log'!D351)</f>
        <v/>
      </c>
      <c r="E351" s="10" t="str">
        <f>IF('Prediction Log'!E351=0, "",'Prediction Log'!E351)</f>
        <v/>
      </c>
      <c r="F351" s="10" t="str">
        <f>IF('Prediction Log'!I351=0, "",'Prediction Log'!I351)</f>
        <v/>
      </c>
      <c r="G351" s="26" t="str">
        <f>IF(ISBLANK(Games!B351), "",'Prediction Log'!$J351)</f>
        <v/>
      </c>
      <c r="H351" s="27" t="str">
        <f>'Prediction Log'!$K351</f>
        <v/>
      </c>
      <c r="I351" s="10" t="str">
        <f>IF(AND(Games!J351="",Games!K351=""),"",IF(ISTEXT(Games!K351), "Side",Games!J351))</f>
        <v/>
      </c>
      <c r="J351" s="10" t="str">
        <f>IF(Table1[[#This Row],[Bet]]="Spread", Games!L351, "")</f>
        <v/>
      </c>
      <c r="K351" s="9" t="str">
        <f>IF(ISTEXT(Games!K351), Games!K351, "")</f>
        <v/>
      </c>
      <c r="L351" s="9" t="str">
        <f>IF(Table1[[#This Row],[Bet]]="Spread", Table1[[#This Row],[Spread]],"")</f>
        <v/>
      </c>
      <c r="M351" s="9"/>
      <c r="N351" s="12"/>
      <c r="O351" s="12"/>
      <c r="P351" s="12"/>
      <c r="Q351" s="12"/>
      <c r="R351" s="12"/>
      <c r="S351" s="12"/>
      <c r="T351" s="13">
        <f t="shared" si="51"/>
        <v>0</v>
      </c>
      <c r="U351" s="13">
        <f t="shared" si="52"/>
        <v>0</v>
      </c>
      <c r="V351" s="13">
        <f t="shared" si="53"/>
        <v>0</v>
      </c>
      <c r="W351" s="13">
        <f t="shared" si="54"/>
        <v>0</v>
      </c>
      <c r="X351" s="13">
        <f t="shared" si="55"/>
        <v>0</v>
      </c>
      <c r="Y351" s="13">
        <f t="shared" si="56"/>
        <v>0</v>
      </c>
      <c r="Z351" s="7"/>
      <c r="AA351" s="9" t="str">
        <f t="shared" si="57"/>
        <v/>
      </c>
      <c r="AB351" s="7"/>
      <c r="AC351" s="9" t="str">
        <f t="shared" si="58"/>
        <v/>
      </c>
      <c r="AD351" s="7"/>
      <c r="AE351" s="9" t="str">
        <f t="shared" si="59"/>
        <v/>
      </c>
      <c r="AF35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52" spans="1:32" x14ac:dyDescent="0.45">
      <c r="A352" s="22" t="str">
        <f>IF('Prediction Log'!A352=0, "",'Prediction Log'!A352)</f>
        <v/>
      </c>
      <c r="B352" s="10" t="str">
        <f>IF('Prediction Log'!B352=0, "",'Prediction Log'!B352)</f>
        <v/>
      </c>
      <c r="C352" s="10" t="str">
        <f>IF('Prediction Log'!C352=0, "",'Prediction Log'!C352)</f>
        <v/>
      </c>
      <c r="D352" s="10" t="str">
        <f>IF('Prediction Log'!D352=0, "",'Prediction Log'!D352)</f>
        <v/>
      </c>
      <c r="E352" s="10" t="str">
        <f>IF('Prediction Log'!E352=0, "",'Prediction Log'!E352)</f>
        <v/>
      </c>
      <c r="F352" s="10" t="str">
        <f>IF('Prediction Log'!I352=0, "",'Prediction Log'!I352)</f>
        <v/>
      </c>
      <c r="G352" s="26" t="str">
        <f>IF(ISBLANK(Games!B352), "",'Prediction Log'!$J352)</f>
        <v/>
      </c>
      <c r="H352" s="27" t="str">
        <f>'Prediction Log'!$K352</f>
        <v/>
      </c>
      <c r="I352" s="10" t="str">
        <f>IF(AND(Games!J352="",Games!K352=""),"",IF(ISTEXT(Games!K352), "Side",Games!J352))</f>
        <v/>
      </c>
      <c r="J352" s="10" t="str">
        <f>IF(Table1[[#This Row],[Bet]]="Spread", Games!L352, "")</f>
        <v/>
      </c>
      <c r="K352" s="9" t="str">
        <f>IF(ISTEXT(Games!K352), Games!K352, "")</f>
        <v/>
      </c>
      <c r="L352" s="9" t="str">
        <f>IF(Table1[[#This Row],[Bet]]="Spread", Table1[[#This Row],[Spread]],"")</f>
        <v/>
      </c>
      <c r="M352" s="9"/>
      <c r="N352" s="12"/>
      <c r="O352" s="12"/>
      <c r="P352" s="12"/>
      <c r="Q352" s="12"/>
      <c r="R352" s="12"/>
      <c r="S352" s="12"/>
      <c r="T352" s="13">
        <f t="shared" si="51"/>
        <v>0</v>
      </c>
      <c r="U352" s="13">
        <f t="shared" si="52"/>
        <v>0</v>
      </c>
      <c r="V352" s="13">
        <f t="shared" si="53"/>
        <v>0</v>
      </c>
      <c r="W352" s="13">
        <f t="shared" si="54"/>
        <v>0</v>
      </c>
      <c r="X352" s="13">
        <f t="shared" si="55"/>
        <v>0</v>
      </c>
      <c r="Y352" s="13">
        <f t="shared" si="56"/>
        <v>0</v>
      </c>
      <c r="Z352" s="7"/>
      <c r="AA352" s="9" t="str">
        <f t="shared" si="57"/>
        <v/>
      </c>
      <c r="AB352" s="7"/>
      <c r="AC352" s="9" t="str">
        <f t="shared" si="58"/>
        <v/>
      </c>
      <c r="AD352" s="7"/>
      <c r="AE352" s="9" t="str">
        <f t="shared" si="59"/>
        <v/>
      </c>
      <c r="AF35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53" spans="1:32" x14ac:dyDescent="0.45">
      <c r="A353" s="22" t="str">
        <f>IF('Prediction Log'!A353=0, "",'Prediction Log'!A353)</f>
        <v/>
      </c>
      <c r="B353" s="10" t="str">
        <f>IF('Prediction Log'!B353=0, "",'Prediction Log'!B353)</f>
        <v/>
      </c>
      <c r="C353" s="10" t="str">
        <f>IF('Prediction Log'!C353=0, "",'Prediction Log'!C353)</f>
        <v/>
      </c>
      <c r="D353" s="10" t="str">
        <f>IF('Prediction Log'!D353=0, "",'Prediction Log'!D353)</f>
        <v/>
      </c>
      <c r="E353" s="10" t="str">
        <f>IF('Prediction Log'!E353=0, "",'Prediction Log'!E353)</f>
        <v/>
      </c>
      <c r="F353" s="10" t="str">
        <f>IF('Prediction Log'!I353=0, "",'Prediction Log'!I353)</f>
        <v/>
      </c>
      <c r="G353" s="26" t="str">
        <f>IF(ISBLANK(Games!B353), "",'Prediction Log'!$J353)</f>
        <v/>
      </c>
      <c r="H353" s="27" t="str">
        <f>'Prediction Log'!$K353</f>
        <v/>
      </c>
      <c r="I353" s="10" t="str">
        <f>IF(AND(Games!J353="",Games!K353=""),"",IF(ISTEXT(Games!K353), "Side",Games!J353))</f>
        <v/>
      </c>
      <c r="J353" s="10" t="str">
        <f>IF(Table1[[#This Row],[Bet]]="Spread", Games!L353, "")</f>
        <v/>
      </c>
      <c r="K353" s="9" t="str">
        <f>IF(ISTEXT(Games!K353), Games!K353, "")</f>
        <v/>
      </c>
      <c r="L353" s="9" t="str">
        <f>IF(Table1[[#This Row],[Bet]]="Spread", Table1[[#This Row],[Spread]],"")</f>
        <v/>
      </c>
      <c r="M353" s="9"/>
      <c r="N353" s="12"/>
      <c r="O353" s="12"/>
      <c r="P353" s="12"/>
      <c r="Q353" s="12"/>
      <c r="R353" s="12"/>
      <c r="S353" s="12"/>
      <c r="T353" s="13">
        <f t="shared" si="51"/>
        <v>0</v>
      </c>
      <c r="U353" s="13">
        <f t="shared" si="52"/>
        <v>0</v>
      </c>
      <c r="V353" s="13">
        <f t="shared" si="53"/>
        <v>0</v>
      </c>
      <c r="W353" s="13">
        <f t="shared" si="54"/>
        <v>0</v>
      </c>
      <c r="X353" s="13">
        <f t="shared" si="55"/>
        <v>0</v>
      </c>
      <c r="Y353" s="13">
        <f t="shared" si="56"/>
        <v>0</v>
      </c>
      <c r="Z353" s="7"/>
      <c r="AA353" s="9" t="str">
        <f t="shared" si="57"/>
        <v/>
      </c>
      <c r="AB353" s="7"/>
      <c r="AC353" s="9" t="str">
        <f t="shared" si="58"/>
        <v/>
      </c>
      <c r="AD353" s="7"/>
      <c r="AE353" s="9" t="str">
        <f t="shared" si="59"/>
        <v/>
      </c>
      <c r="AF35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54" spans="1:32" x14ac:dyDescent="0.45">
      <c r="A354" s="22" t="str">
        <f>IF('Prediction Log'!A354=0, "",'Prediction Log'!A354)</f>
        <v/>
      </c>
      <c r="B354" s="10" t="str">
        <f>IF('Prediction Log'!B354=0, "",'Prediction Log'!B354)</f>
        <v/>
      </c>
      <c r="C354" s="10" t="str">
        <f>IF('Prediction Log'!C354=0, "",'Prediction Log'!C354)</f>
        <v/>
      </c>
      <c r="D354" s="10" t="str">
        <f>IF('Prediction Log'!D354=0, "",'Prediction Log'!D354)</f>
        <v/>
      </c>
      <c r="E354" s="10" t="str">
        <f>IF('Prediction Log'!E354=0, "",'Prediction Log'!E354)</f>
        <v/>
      </c>
      <c r="F354" s="10" t="str">
        <f>IF('Prediction Log'!I354=0, "",'Prediction Log'!I354)</f>
        <v/>
      </c>
      <c r="G354" s="26" t="str">
        <f>IF(ISBLANK(Games!B354), "",'Prediction Log'!$J354)</f>
        <v/>
      </c>
      <c r="H354" s="27" t="str">
        <f>'Prediction Log'!$K354</f>
        <v/>
      </c>
      <c r="I354" s="10" t="str">
        <f>IF(AND(Games!J354="",Games!K354=""),"",IF(ISTEXT(Games!K354), "Side",Games!J354))</f>
        <v/>
      </c>
      <c r="J354" s="10" t="str">
        <f>IF(Table1[[#This Row],[Bet]]="Spread", Games!L354, "")</f>
        <v/>
      </c>
      <c r="K354" s="9" t="str">
        <f>IF(ISTEXT(Games!K354), Games!K354, "")</f>
        <v/>
      </c>
      <c r="L354" s="9" t="str">
        <f>IF(Table1[[#This Row],[Bet]]="Spread", Table1[[#This Row],[Spread]],"")</f>
        <v/>
      </c>
      <c r="M354" s="9"/>
      <c r="N354" s="12"/>
      <c r="O354" s="12"/>
      <c r="P354" s="12"/>
      <c r="Q354" s="12"/>
      <c r="R354" s="12"/>
      <c r="S354" s="12"/>
      <c r="T354" s="13">
        <f t="shared" si="51"/>
        <v>0</v>
      </c>
      <c r="U354" s="13">
        <f t="shared" si="52"/>
        <v>0</v>
      </c>
      <c r="V354" s="13">
        <f t="shared" si="53"/>
        <v>0</v>
      </c>
      <c r="W354" s="13">
        <f t="shared" si="54"/>
        <v>0</v>
      </c>
      <c r="X354" s="13">
        <f t="shared" si="55"/>
        <v>0</v>
      </c>
      <c r="Y354" s="13">
        <f t="shared" si="56"/>
        <v>0</v>
      </c>
      <c r="Z354" s="7"/>
      <c r="AA354" s="9" t="str">
        <f t="shared" si="57"/>
        <v/>
      </c>
      <c r="AB354" s="7"/>
      <c r="AC354" s="9" t="str">
        <f t="shared" si="58"/>
        <v/>
      </c>
      <c r="AD354" s="7"/>
      <c r="AE354" s="9" t="str">
        <f t="shared" si="59"/>
        <v/>
      </c>
      <c r="AF35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55" spans="1:32" x14ac:dyDescent="0.45">
      <c r="A355" s="22" t="str">
        <f>IF('Prediction Log'!A355=0, "",'Prediction Log'!A355)</f>
        <v/>
      </c>
      <c r="B355" s="10" t="str">
        <f>IF('Prediction Log'!B355=0, "",'Prediction Log'!B355)</f>
        <v/>
      </c>
      <c r="C355" s="10" t="str">
        <f>IF('Prediction Log'!C355=0, "",'Prediction Log'!C355)</f>
        <v/>
      </c>
      <c r="D355" s="10" t="str">
        <f>IF('Prediction Log'!D355=0, "",'Prediction Log'!D355)</f>
        <v/>
      </c>
      <c r="E355" s="10" t="str">
        <f>IF('Prediction Log'!E355=0, "",'Prediction Log'!E355)</f>
        <v/>
      </c>
      <c r="F355" s="10" t="str">
        <f>IF('Prediction Log'!I355=0, "",'Prediction Log'!I355)</f>
        <v/>
      </c>
      <c r="G355" s="26" t="str">
        <f>IF(ISBLANK(Games!B355), "",'Prediction Log'!$J355)</f>
        <v/>
      </c>
      <c r="H355" s="27" t="str">
        <f>'Prediction Log'!$K355</f>
        <v/>
      </c>
      <c r="I355" s="10" t="str">
        <f>IF(AND(Games!J355="",Games!K355=""),"",IF(ISTEXT(Games!K355), "Side",Games!J355))</f>
        <v/>
      </c>
      <c r="J355" s="10" t="str">
        <f>IF(Table1[[#This Row],[Bet]]="Spread", Games!L355, "")</f>
        <v/>
      </c>
      <c r="K355" s="9" t="str">
        <f>IF(ISTEXT(Games!K355), Games!K355, "")</f>
        <v/>
      </c>
      <c r="L355" s="9" t="str">
        <f>IF(Table1[[#This Row],[Bet]]="Spread", Table1[[#This Row],[Spread]],"")</f>
        <v/>
      </c>
      <c r="M355" s="9"/>
      <c r="N355" s="12"/>
      <c r="O355" s="12"/>
      <c r="P355" s="12"/>
      <c r="Q355" s="12"/>
      <c r="R355" s="12"/>
      <c r="S355" s="12"/>
      <c r="T355" s="13">
        <f t="shared" si="51"/>
        <v>0</v>
      </c>
      <c r="U355" s="13">
        <f t="shared" si="52"/>
        <v>0</v>
      </c>
      <c r="V355" s="13">
        <f t="shared" si="53"/>
        <v>0</v>
      </c>
      <c r="W355" s="13">
        <f t="shared" si="54"/>
        <v>0</v>
      </c>
      <c r="X355" s="13">
        <f t="shared" si="55"/>
        <v>0</v>
      </c>
      <c r="Y355" s="13">
        <f t="shared" si="56"/>
        <v>0</v>
      </c>
      <c r="Z355" s="7"/>
      <c r="AA355" s="9" t="str">
        <f t="shared" si="57"/>
        <v/>
      </c>
      <c r="AB355" s="7"/>
      <c r="AC355" s="9" t="str">
        <f t="shared" si="58"/>
        <v/>
      </c>
      <c r="AD355" s="7"/>
      <c r="AE355" s="9" t="str">
        <f t="shared" si="59"/>
        <v/>
      </c>
      <c r="AF35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56" spans="1:32" x14ac:dyDescent="0.45">
      <c r="A356" s="22" t="str">
        <f>IF('Prediction Log'!A356=0, "",'Prediction Log'!A356)</f>
        <v/>
      </c>
      <c r="B356" s="10" t="str">
        <f>IF('Prediction Log'!B356=0, "",'Prediction Log'!B356)</f>
        <v/>
      </c>
      <c r="C356" s="10" t="str">
        <f>IF('Prediction Log'!C356=0, "",'Prediction Log'!C356)</f>
        <v/>
      </c>
      <c r="D356" s="10" t="str">
        <f>IF('Prediction Log'!D356=0, "",'Prediction Log'!D356)</f>
        <v/>
      </c>
      <c r="E356" s="10" t="str">
        <f>IF('Prediction Log'!E356=0, "",'Prediction Log'!E356)</f>
        <v/>
      </c>
      <c r="F356" s="10" t="str">
        <f>IF('Prediction Log'!I356=0, "",'Prediction Log'!I356)</f>
        <v/>
      </c>
      <c r="G356" s="26" t="str">
        <f>IF(ISBLANK(Games!B356), "",'Prediction Log'!$J356)</f>
        <v/>
      </c>
      <c r="H356" s="27" t="str">
        <f>'Prediction Log'!$K356</f>
        <v/>
      </c>
      <c r="I356" s="10" t="str">
        <f>IF(AND(Games!J356="",Games!K356=""),"",IF(ISTEXT(Games!K356), "Side",Games!J356))</f>
        <v/>
      </c>
      <c r="J356" s="10" t="str">
        <f>IF(Table1[[#This Row],[Bet]]="Spread", Games!L356, "")</f>
        <v/>
      </c>
      <c r="K356" s="9" t="str">
        <f>IF(ISTEXT(Games!K356), Games!K356, "")</f>
        <v/>
      </c>
      <c r="L356" s="9" t="str">
        <f>IF(Table1[[#This Row],[Bet]]="Spread", Table1[[#This Row],[Spread]],"")</f>
        <v/>
      </c>
      <c r="M356" s="9"/>
      <c r="N356" s="12"/>
      <c r="O356" s="12"/>
      <c r="P356" s="12"/>
      <c r="Q356" s="12"/>
      <c r="R356" s="12"/>
      <c r="S356" s="12"/>
      <c r="T356" s="13">
        <f t="shared" si="51"/>
        <v>0</v>
      </c>
      <c r="U356" s="13">
        <f t="shared" si="52"/>
        <v>0</v>
      </c>
      <c r="V356" s="13">
        <f t="shared" si="53"/>
        <v>0</v>
      </c>
      <c r="W356" s="13">
        <f t="shared" si="54"/>
        <v>0</v>
      </c>
      <c r="X356" s="13">
        <f t="shared" si="55"/>
        <v>0</v>
      </c>
      <c r="Y356" s="13">
        <f t="shared" si="56"/>
        <v>0</v>
      </c>
      <c r="Z356" s="7"/>
      <c r="AA356" s="9" t="str">
        <f t="shared" si="57"/>
        <v/>
      </c>
      <c r="AB356" s="7"/>
      <c r="AC356" s="9" t="str">
        <f t="shared" si="58"/>
        <v/>
      </c>
      <c r="AD356" s="7"/>
      <c r="AE356" s="9" t="str">
        <f t="shared" si="59"/>
        <v/>
      </c>
      <c r="AF35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57" spans="1:32" x14ac:dyDescent="0.45">
      <c r="A357" s="22" t="str">
        <f>IF('Prediction Log'!A357=0, "",'Prediction Log'!A357)</f>
        <v/>
      </c>
      <c r="B357" s="10" t="str">
        <f>IF('Prediction Log'!B357=0, "",'Prediction Log'!B357)</f>
        <v/>
      </c>
      <c r="C357" s="10" t="str">
        <f>IF('Prediction Log'!C357=0, "",'Prediction Log'!C357)</f>
        <v/>
      </c>
      <c r="D357" s="10" t="str">
        <f>IF('Prediction Log'!D357=0, "",'Prediction Log'!D357)</f>
        <v/>
      </c>
      <c r="E357" s="10" t="str">
        <f>IF('Prediction Log'!E357=0, "",'Prediction Log'!E357)</f>
        <v/>
      </c>
      <c r="F357" s="10" t="str">
        <f>IF('Prediction Log'!I357=0, "",'Prediction Log'!I357)</f>
        <v/>
      </c>
      <c r="G357" s="26" t="str">
        <f>IF(ISBLANK(Games!B357), "",'Prediction Log'!$J357)</f>
        <v/>
      </c>
      <c r="H357" s="27" t="str">
        <f>'Prediction Log'!$K357</f>
        <v/>
      </c>
      <c r="I357" s="10" t="str">
        <f>IF(AND(Games!J357="",Games!K357=""),"",IF(ISTEXT(Games!K357), "Side",Games!J357))</f>
        <v/>
      </c>
      <c r="J357" s="10" t="str">
        <f>IF(Table1[[#This Row],[Bet]]="Spread", Games!L357, "")</f>
        <v/>
      </c>
      <c r="K357" s="9" t="str">
        <f>IF(ISTEXT(Games!K357), Games!K357, "")</f>
        <v/>
      </c>
      <c r="L357" s="9" t="str">
        <f>IF(Table1[[#This Row],[Bet]]="Spread", Table1[[#This Row],[Spread]],"")</f>
        <v/>
      </c>
      <c r="M357" s="9"/>
      <c r="N357" s="12"/>
      <c r="O357" s="12"/>
      <c r="P357" s="12"/>
      <c r="Q357" s="12"/>
      <c r="R357" s="12"/>
      <c r="S357" s="12"/>
      <c r="T357" s="13">
        <f t="shared" si="51"/>
        <v>0</v>
      </c>
      <c r="U357" s="13">
        <f t="shared" si="52"/>
        <v>0</v>
      </c>
      <c r="V357" s="13">
        <f t="shared" si="53"/>
        <v>0</v>
      </c>
      <c r="W357" s="13">
        <f t="shared" si="54"/>
        <v>0</v>
      </c>
      <c r="X357" s="13">
        <f t="shared" si="55"/>
        <v>0</v>
      </c>
      <c r="Y357" s="13">
        <f t="shared" si="56"/>
        <v>0</v>
      </c>
      <c r="Z357" s="7"/>
      <c r="AA357" s="9" t="str">
        <f t="shared" si="57"/>
        <v/>
      </c>
      <c r="AB357" s="7"/>
      <c r="AC357" s="9" t="str">
        <f t="shared" si="58"/>
        <v/>
      </c>
      <c r="AD357" s="7"/>
      <c r="AE357" s="9" t="str">
        <f t="shared" si="59"/>
        <v/>
      </c>
      <c r="AF35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58" spans="1:32" x14ac:dyDescent="0.45">
      <c r="A358" s="22" t="str">
        <f>IF('Prediction Log'!A358=0, "",'Prediction Log'!A358)</f>
        <v/>
      </c>
      <c r="B358" s="10" t="str">
        <f>IF('Prediction Log'!B358=0, "",'Prediction Log'!B358)</f>
        <v/>
      </c>
      <c r="C358" s="10" t="str">
        <f>IF('Prediction Log'!C358=0, "",'Prediction Log'!C358)</f>
        <v/>
      </c>
      <c r="D358" s="10" t="str">
        <f>IF('Prediction Log'!D358=0, "",'Prediction Log'!D358)</f>
        <v/>
      </c>
      <c r="E358" s="10" t="str">
        <f>IF('Prediction Log'!E358=0, "",'Prediction Log'!E358)</f>
        <v/>
      </c>
      <c r="F358" s="10" t="str">
        <f>IF('Prediction Log'!I358=0, "",'Prediction Log'!I358)</f>
        <v/>
      </c>
      <c r="G358" s="26" t="str">
        <f>IF(ISBLANK(Games!B358), "",'Prediction Log'!$J358)</f>
        <v/>
      </c>
      <c r="H358" s="27" t="str">
        <f>'Prediction Log'!$K358</f>
        <v/>
      </c>
      <c r="I358" s="10" t="str">
        <f>IF(AND(Games!J358="",Games!K358=""),"",IF(ISTEXT(Games!K358), "Side",Games!J358))</f>
        <v/>
      </c>
      <c r="J358" s="10" t="str">
        <f>IF(Table1[[#This Row],[Bet]]="Spread", Games!L358, "")</f>
        <v/>
      </c>
      <c r="K358" s="9" t="str">
        <f>IF(ISTEXT(Games!K358), Games!K358, "")</f>
        <v/>
      </c>
      <c r="L358" s="9" t="str">
        <f>IF(Table1[[#This Row],[Bet]]="Spread", Table1[[#This Row],[Spread]],"")</f>
        <v/>
      </c>
      <c r="M358" s="9"/>
      <c r="N358" s="12"/>
      <c r="O358" s="12"/>
      <c r="P358" s="12"/>
      <c r="Q358" s="12"/>
      <c r="R358" s="12"/>
      <c r="S358" s="12"/>
      <c r="T358" s="13">
        <f t="shared" si="51"/>
        <v>0</v>
      </c>
      <c r="U358" s="13">
        <f t="shared" si="52"/>
        <v>0</v>
      </c>
      <c r="V358" s="13">
        <f t="shared" si="53"/>
        <v>0</v>
      </c>
      <c r="W358" s="13">
        <f t="shared" si="54"/>
        <v>0</v>
      </c>
      <c r="X358" s="13">
        <f t="shared" si="55"/>
        <v>0</v>
      </c>
      <c r="Y358" s="13">
        <f t="shared" si="56"/>
        <v>0</v>
      </c>
      <c r="Z358" s="7"/>
      <c r="AA358" s="9" t="str">
        <f t="shared" si="57"/>
        <v/>
      </c>
      <c r="AB358" s="7"/>
      <c r="AC358" s="9" t="str">
        <f t="shared" si="58"/>
        <v/>
      </c>
      <c r="AD358" s="7"/>
      <c r="AE358" s="9" t="str">
        <f t="shared" si="59"/>
        <v/>
      </c>
      <c r="AF35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59" spans="1:32" x14ac:dyDescent="0.45">
      <c r="A359" s="22" t="str">
        <f>IF('Prediction Log'!A359=0, "",'Prediction Log'!A359)</f>
        <v/>
      </c>
      <c r="B359" s="10" t="str">
        <f>IF('Prediction Log'!B359=0, "",'Prediction Log'!B359)</f>
        <v/>
      </c>
      <c r="C359" s="10" t="str">
        <f>IF('Prediction Log'!C359=0, "",'Prediction Log'!C359)</f>
        <v/>
      </c>
      <c r="D359" s="10" t="str">
        <f>IF('Prediction Log'!D359=0, "",'Prediction Log'!D359)</f>
        <v/>
      </c>
      <c r="E359" s="10" t="str">
        <f>IF('Prediction Log'!E359=0, "",'Prediction Log'!E359)</f>
        <v/>
      </c>
      <c r="F359" s="10" t="str">
        <f>IF('Prediction Log'!I359=0, "",'Prediction Log'!I359)</f>
        <v/>
      </c>
      <c r="G359" s="26" t="str">
        <f>IF(ISBLANK(Games!B359), "",'Prediction Log'!$J359)</f>
        <v/>
      </c>
      <c r="H359" s="27" t="str">
        <f>'Prediction Log'!$K359</f>
        <v/>
      </c>
      <c r="I359" s="10" t="str">
        <f>IF(AND(Games!J359="",Games!K359=""),"",IF(ISTEXT(Games!K359), "Side",Games!J359))</f>
        <v/>
      </c>
      <c r="J359" s="10" t="str">
        <f>IF(Table1[[#This Row],[Bet]]="Spread", Games!L359, "")</f>
        <v/>
      </c>
      <c r="K359" s="9" t="str">
        <f>IF(ISTEXT(Games!K359), Games!K359, "")</f>
        <v/>
      </c>
      <c r="L359" s="9" t="str">
        <f>IF(Table1[[#This Row],[Bet]]="Spread", Table1[[#This Row],[Spread]],"")</f>
        <v/>
      </c>
      <c r="M359" s="9"/>
      <c r="N359" s="12"/>
      <c r="O359" s="12"/>
      <c r="P359" s="12"/>
      <c r="Q359" s="12"/>
      <c r="R359" s="12"/>
      <c r="S359" s="12"/>
      <c r="T359" s="13">
        <f t="shared" si="51"/>
        <v>0</v>
      </c>
      <c r="U359" s="13">
        <f t="shared" si="52"/>
        <v>0</v>
      </c>
      <c r="V359" s="13">
        <f t="shared" si="53"/>
        <v>0</v>
      </c>
      <c r="W359" s="13">
        <f t="shared" si="54"/>
        <v>0</v>
      </c>
      <c r="X359" s="13">
        <f t="shared" si="55"/>
        <v>0</v>
      </c>
      <c r="Y359" s="13">
        <f t="shared" si="56"/>
        <v>0</v>
      </c>
      <c r="Z359" s="7"/>
      <c r="AA359" s="9" t="str">
        <f t="shared" si="57"/>
        <v/>
      </c>
      <c r="AB359" s="7"/>
      <c r="AC359" s="9" t="str">
        <f t="shared" si="58"/>
        <v/>
      </c>
      <c r="AD359" s="7"/>
      <c r="AE359" s="9" t="str">
        <f t="shared" si="59"/>
        <v/>
      </c>
      <c r="AF35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60" spans="1:32" x14ac:dyDescent="0.45">
      <c r="A360" s="22" t="str">
        <f>IF('Prediction Log'!A360=0, "",'Prediction Log'!A360)</f>
        <v/>
      </c>
      <c r="B360" s="10" t="str">
        <f>IF('Prediction Log'!B360=0, "",'Prediction Log'!B360)</f>
        <v/>
      </c>
      <c r="C360" s="10" t="str">
        <f>IF('Prediction Log'!C360=0, "",'Prediction Log'!C360)</f>
        <v/>
      </c>
      <c r="D360" s="10" t="str">
        <f>IF('Prediction Log'!D360=0, "",'Prediction Log'!D360)</f>
        <v/>
      </c>
      <c r="E360" s="10" t="str">
        <f>IF('Prediction Log'!E360=0, "",'Prediction Log'!E360)</f>
        <v/>
      </c>
      <c r="F360" s="10" t="str">
        <f>IF('Prediction Log'!I360=0, "",'Prediction Log'!I360)</f>
        <v/>
      </c>
      <c r="G360" s="26" t="str">
        <f>IF(ISBLANK(Games!B360), "",'Prediction Log'!$J360)</f>
        <v/>
      </c>
      <c r="H360" s="27" t="str">
        <f>'Prediction Log'!$K360</f>
        <v/>
      </c>
      <c r="I360" s="10" t="str">
        <f>IF(AND(Games!J360="",Games!K360=""),"",IF(ISTEXT(Games!K360), "Side",Games!J360))</f>
        <v/>
      </c>
      <c r="J360" s="10" t="str">
        <f>IF(Table1[[#This Row],[Bet]]="Spread", Games!L360, "")</f>
        <v/>
      </c>
      <c r="K360" s="9" t="str">
        <f>IF(ISTEXT(Games!K360), Games!K360, "")</f>
        <v/>
      </c>
      <c r="L360" s="9" t="str">
        <f>IF(Table1[[#This Row],[Bet]]="Spread", Table1[[#This Row],[Spread]],"")</f>
        <v/>
      </c>
      <c r="M360" s="9"/>
      <c r="N360" s="12"/>
      <c r="O360" s="12"/>
      <c r="P360" s="12"/>
      <c r="Q360" s="12"/>
      <c r="R360" s="12"/>
      <c r="S360" s="12"/>
      <c r="T360" s="13">
        <f t="shared" si="51"/>
        <v>0</v>
      </c>
      <c r="U360" s="13">
        <f t="shared" si="52"/>
        <v>0</v>
      </c>
      <c r="V360" s="13">
        <f t="shared" si="53"/>
        <v>0</v>
      </c>
      <c r="W360" s="13">
        <f t="shared" si="54"/>
        <v>0</v>
      </c>
      <c r="X360" s="13">
        <f t="shared" si="55"/>
        <v>0</v>
      </c>
      <c r="Y360" s="13">
        <f t="shared" si="56"/>
        <v>0</v>
      </c>
      <c r="Z360" s="7"/>
      <c r="AA360" s="9" t="str">
        <f t="shared" si="57"/>
        <v/>
      </c>
      <c r="AB360" s="7"/>
      <c r="AC360" s="9" t="str">
        <f t="shared" si="58"/>
        <v/>
      </c>
      <c r="AD360" s="7"/>
      <c r="AE360" s="9" t="str">
        <f t="shared" si="59"/>
        <v/>
      </c>
      <c r="AF36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61" spans="1:32" x14ac:dyDescent="0.45">
      <c r="A361" s="22" t="str">
        <f>IF('Prediction Log'!A361=0, "",'Prediction Log'!A361)</f>
        <v/>
      </c>
      <c r="B361" s="10" t="str">
        <f>IF('Prediction Log'!B361=0, "",'Prediction Log'!B361)</f>
        <v/>
      </c>
      <c r="C361" s="10" t="str">
        <f>IF('Prediction Log'!C361=0, "",'Prediction Log'!C361)</f>
        <v/>
      </c>
      <c r="D361" s="10" t="str">
        <f>IF('Prediction Log'!D361=0, "",'Prediction Log'!D361)</f>
        <v/>
      </c>
      <c r="E361" s="10" t="str">
        <f>IF('Prediction Log'!E361=0, "",'Prediction Log'!E361)</f>
        <v/>
      </c>
      <c r="F361" s="10" t="str">
        <f>IF('Prediction Log'!I361=0, "",'Prediction Log'!I361)</f>
        <v/>
      </c>
      <c r="G361" s="26" t="str">
        <f>IF(ISBLANK(Games!B361), "",'Prediction Log'!$J361)</f>
        <v/>
      </c>
      <c r="H361" s="27" t="str">
        <f>'Prediction Log'!$K361</f>
        <v/>
      </c>
      <c r="I361" s="10" t="str">
        <f>IF(AND(Games!J361="",Games!K361=""),"",IF(ISTEXT(Games!K361), "Side",Games!J361))</f>
        <v/>
      </c>
      <c r="J361" s="10" t="str">
        <f>IF(Table1[[#This Row],[Bet]]="Spread", Games!L361, "")</f>
        <v/>
      </c>
      <c r="K361" s="9" t="str">
        <f>IF(ISTEXT(Games!K361), Games!K361, "")</f>
        <v/>
      </c>
      <c r="L361" s="9" t="str">
        <f>IF(Table1[[#This Row],[Bet]]="Spread", Table1[[#This Row],[Spread]],"")</f>
        <v/>
      </c>
      <c r="M361" s="9"/>
      <c r="N361" s="12"/>
      <c r="O361" s="12"/>
      <c r="P361" s="12"/>
      <c r="Q361" s="12"/>
      <c r="R361" s="12"/>
      <c r="S361" s="12"/>
      <c r="T361" s="13">
        <f t="shared" si="51"/>
        <v>0</v>
      </c>
      <c r="U361" s="13">
        <f t="shared" si="52"/>
        <v>0</v>
      </c>
      <c r="V361" s="13">
        <f t="shared" si="53"/>
        <v>0</v>
      </c>
      <c r="W361" s="13">
        <f t="shared" si="54"/>
        <v>0</v>
      </c>
      <c r="X361" s="13">
        <f t="shared" si="55"/>
        <v>0</v>
      </c>
      <c r="Y361" s="13">
        <f t="shared" si="56"/>
        <v>0</v>
      </c>
      <c r="Z361" s="7"/>
      <c r="AA361" s="9" t="str">
        <f t="shared" si="57"/>
        <v/>
      </c>
      <c r="AB361" s="7"/>
      <c r="AC361" s="9" t="str">
        <f t="shared" si="58"/>
        <v/>
      </c>
      <c r="AD361" s="7"/>
      <c r="AE361" s="9" t="str">
        <f t="shared" si="59"/>
        <v/>
      </c>
      <c r="AF36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62" spans="1:32" x14ac:dyDescent="0.45">
      <c r="A362" s="22" t="str">
        <f>IF('Prediction Log'!A362=0, "",'Prediction Log'!A362)</f>
        <v/>
      </c>
      <c r="B362" s="10" t="str">
        <f>IF('Prediction Log'!B362=0, "",'Prediction Log'!B362)</f>
        <v/>
      </c>
      <c r="C362" s="10" t="str">
        <f>IF('Prediction Log'!C362=0, "",'Prediction Log'!C362)</f>
        <v/>
      </c>
      <c r="D362" s="10" t="str">
        <f>IF('Prediction Log'!D362=0, "",'Prediction Log'!D362)</f>
        <v/>
      </c>
      <c r="E362" s="10" t="str">
        <f>IF('Prediction Log'!E362=0, "",'Prediction Log'!E362)</f>
        <v/>
      </c>
      <c r="F362" s="10" t="str">
        <f>IF('Prediction Log'!I362=0, "",'Prediction Log'!I362)</f>
        <v/>
      </c>
      <c r="G362" s="26" t="str">
        <f>IF(ISBLANK(Games!B362), "",'Prediction Log'!$J362)</f>
        <v/>
      </c>
      <c r="H362" s="27" t="str">
        <f>'Prediction Log'!$K362</f>
        <v/>
      </c>
      <c r="I362" s="10" t="str">
        <f>IF(AND(Games!J362="",Games!K362=""),"",IF(ISTEXT(Games!K362), "Side",Games!J362))</f>
        <v/>
      </c>
      <c r="J362" s="10" t="str">
        <f>IF(Table1[[#This Row],[Bet]]="Spread", Games!L362, "")</f>
        <v/>
      </c>
      <c r="K362" s="9" t="str">
        <f>IF(ISTEXT(Games!K362), Games!K362, "")</f>
        <v/>
      </c>
      <c r="L362" s="9" t="str">
        <f>IF(Table1[[#This Row],[Bet]]="Spread", Table1[[#This Row],[Spread]],"")</f>
        <v/>
      </c>
      <c r="M362" s="9"/>
      <c r="N362" s="12"/>
      <c r="O362" s="12"/>
      <c r="P362" s="12"/>
      <c r="Q362" s="12"/>
      <c r="R362" s="12"/>
      <c r="S362" s="12"/>
      <c r="T362" s="13">
        <f t="shared" si="51"/>
        <v>0</v>
      </c>
      <c r="U362" s="13">
        <f t="shared" si="52"/>
        <v>0</v>
      </c>
      <c r="V362" s="13">
        <f t="shared" si="53"/>
        <v>0</v>
      </c>
      <c r="W362" s="13">
        <f t="shared" si="54"/>
        <v>0</v>
      </c>
      <c r="X362" s="13">
        <f t="shared" si="55"/>
        <v>0</v>
      </c>
      <c r="Y362" s="13">
        <f t="shared" si="56"/>
        <v>0</v>
      </c>
      <c r="Z362" s="7"/>
      <c r="AA362" s="9" t="str">
        <f t="shared" si="57"/>
        <v/>
      </c>
      <c r="AB362" s="7"/>
      <c r="AC362" s="9" t="str">
        <f t="shared" si="58"/>
        <v/>
      </c>
      <c r="AD362" s="7"/>
      <c r="AE362" s="9" t="str">
        <f t="shared" si="59"/>
        <v/>
      </c>
      <c r="AF36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63" spans="1:32" x14ac:dyDescent="0.45">
      <c r="A363" s="22" t="str">
        <f>IF('Prediction Log'!A363=0, "",'Prediction Log'!A363)</f>
        <v/>
      </c>
      <c r="B363" s="10" t="str">
        <f>IF('Prediction Log'!B363=0, "",'Prediction Log'!B363)</f>
        <v/>
      </c>
      <c r="C363" s="10" t="str">
        <f>IF('Prediction Log'!C363=0, "",'Prediction Log'!C363)</f>
        <v/>
      </c>
      <c r="D363" s="10" t="str">
        <f>IF('Prediction Log'!D363=0, "",'Prediction Log'!D363)</f>
        <v/>
      </c>
      <c r="E363" s="10" t="str">
        <f>IF('Prediction Log'!E363=0, "",'Prediction Log'!E363)</f>
        <v/>
      </c>
      <c r="F363" s="10" t="str">
        <f>IF('Prediction Log'!I363=0, "",'Prediction Log'!I363)</f>
        <v/>
      </c>
      <c r="G363" s="26" t="str">
        <f>IF(ISBLANK(Games!B363), "",'Prediction Log'!$J363)</f>
        <v/>
      </c>
      <c r="H363" s="27" t="str">
        <f>'Prediction Log'!$K363</f>
        <v/>
      </c>
      <c r="I363" s="10" t="str">
        <f>IF(AND(Games!J363="",Games!K363=""),"",IF(ISTEXT(Games!K363), "Side",Games!J363))</f>
        <v/>
      </c>
      <c r="J363" s="10" t="str">
        <f>IF(Table1[[#This Row],[Bet]]="Spread", Games!L363, "")</f>
        <v/>
      </c>
      <c r="K363" s="9" t="str">
        <f>IF(ISTEXT(Games!K363), Games!K363, "")</f>
        <v/>
      </c>
      <c r="L363" s="9" t="str">
        <f>IF(Table1[[#This Row],[Bet]]="Spread", Table1[[#This Row],[Spread]],"")</f>
        <v/>
      </c>
      <c r="M363" s="9"/>
      <c r="N363" s="12"/>
      <c r="O363" s="12"/>
      <c r="P363" s="12"/>
      <c r="Q363" s="12"/>
      <c r="R363" s="12"/>
      <c r="S363" s="12"/>
      <c r="T363" s="13">
        <f t="shared" si="51"/>
        <v>0</v>
      </c>
      <c r="U363" s="13">
        <f t="shared" si="52"/>
        <v>0</v>
      </c>
      <c r="V363" s="13">
        <f t="shared" si="53"/>
        <v>0</v>
      </c>
      <c r="W363" s="13">
        <f t="shared" si="54"/>
        <v>0</v>
      </c>
      <c r="X363" s="13">
        <f t="shared" si="55"/>
        <v>0</v>
      </c>
      <c r="Y363" s="13">
        <f t="shared" si="56"/>
        <v>0</v>
      </c>
      <c r="Z363" s="7"/>
      <c r="AA363" s="9" t="str">
        <f t="shared" si="57"/>
        <v/>
      </c>
      <c r="AB363" s="7"/>
      <c r="AC363" s="9" t="str">
        <f t="shared" si="58"/>
        <v/>
      </c>
      <c r="AD363" s="7"/>
      <c r="AE363" s="9" t="str">
        <f t="shared" si="59"/>
        <v/>
      </c>
      <c r="AF36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64" spans="1:32" x14ac:dyDescent="0.45">
      <c r="A364" s="22" t="str">
        <f>IF('Prediction Log'!A364=0, "",'Prediction Log'!A364)</f>
        <v/>
      </c>
      <c r="B364" s="10" t="str">
        <f>IF('Prediction Log'!B364=0, "",'Prediction Log'!B364)</f>
        <v/>
      </c>
      <c r="C364" s="10" t="str">
        <f>IF('Prediction Log'!C364=0, "",'Prediction Log'!C364)</f>
        <v/>
      </c>
      <c r="D364" s="10" t="str">
        <f>IF('Prediction Log'!D364=0, "",'Prediction Log'!D364)</f>
        <v/>
      </c>
      <c r="E364" s="10" t="str">
        <f>IF('Prediction Log'!E364=0, "",'Prediction Log'!E364)</f>
        <v/>
      </c>
      <c r="F364" s="10" t="str">
        <f>IF('Prediction Log'!I364=0, "",'Prediction Log'!I364)</f>
        <v/>
      </c>
      <c r="G364" s="26" t="str">
        <f>IF(ISBLANK(Games!B364), "",'Prediction Log'!$J364)</f>
        <v/>
      </c>
      <c r="H364" s="27" t="str">
        <f>'Prediction Log'!$K364</f>
        <v/>
      </c>
      <c r="I364" s="10" t="str">
        <f>IF(AND(Games!J364="",Games!K364=""),"",IF(ISTEXT(Games!K364), "Side",Games!J364))</f>
        <v/>
      </c>
      <c r="J364" s="10" t="str">
        <f>IF(Table1[[#This Row],[Bet]]="Spread", Games!L364, "")</f>
        <v/>
      </c>
      <c r="K364" s="9" t="str">
        <f>IF(ISTEXT(Games!K364), Games!K364, "")</f>
        <v/>
      </c>
      <c r="L364" s="9" t="str">
        <f>IF(Table1[[#This Row],[Bet]]="Spread", Table1[[#This Row],[Spread]],"")</f>
        <v/>
      </c>
      <c r="M364" s="9"/>
      <c r="N364" s="12"/>
      <c r="O364" s="12"/>
      <c r="P364" s="12"/>
      <c r="Q364" s="12"/>
      <c r="R364" s="12"/>
      <c r="S364" s="12"/>
      <c r="T364" s="13">
        <f t="shared" si="51"/>
        <v>0</v>
      </c>
      <c r="U364" s="13">
        <f t="shared" si="52"/>
        <v>0</v>
      </c>
      <c r="V364" s="13">
        <f t="shared" si="53"/>
        <v>0</v>
      </c>
      <c r="W364" s="13">
        <f t="shared" si="54"/>
        <v>0</v>
      </c>
      <c r="X364" s="13">
        <f t="shared" si="55"/>
        <v>0</v>
      </c>
      <c r="Y364" s="13">
        <f t="shared" si="56"/>
        <v>0</v>
      </c>
      <c r="Z364" s="7"/>
      <c r="AA364" s="9" t="str">
        <f t="shared" si="57"/>
        <v/>
      </c>
      <c r="AB364" s="7"/>
      <c r="AC364" s="9" t="str">
        <f t="shared" si="58"/>
        <v/>
      </c>
      <c r="AD364" s="7"/>
      <c r="AE364" s="9" t="str">
        <f t="shared" si="59"/>
        <v/>
      </c>
      <c r="AF36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65" spans="1:32" x14ac:dyDescent="0.45">
      <c r="A365" s="22" t="str">
        <f>IF('Prediction Log'!A365=0, "",'Prediction Log'!A365)</f>
        <v/>
      </c>
      <c r="B365" s="10" t="str">
        <f>IF('Prediction Log'!B365=0, "",'Prediction Log'!B365)</f>
        <v/>
      </c>
      <c r="C365" s="10" t="str">
        <f>IF('Prediction Log'!C365=0, "",'Prediction Log'!C365)</f>
        <v/>
      </c>
      <c r="D365" s="10" t="str">
        <f>IF('Prediction Log'!D365=0, "",'Prediction Log'!D365)</f>
        <v/>
      </c>
      <c r="E365" s="10" t="str">
        <f>IF('Prediction Log'!E365=0, "",'Prediction Log'!E365)</f>
        <v/>
      </c>
      <c r="F365" s="10" t="str">
        <f>IF('Prediction Log'!I365=0, "",'Prediction Log'!I365)</f>
        <v/>
      </c>
      <c r="G365" s="26" t="str">
        <f>IF(ISBLANK(Games!B365), "",'Prediction Log'!$J365)</f>
        <v/>
      </c>
      <c r="H365" s="27" t="str">
        <f>'Prediction Log'!$K365</f>
        <v/>
      </c>
      <c r="I365" s="10" t="str">
        <f>IF(AND(Games!J365="",Games!K365=""),"",IF(ISTEXT(Games!K365), "Side",Games!J365))</f>
        <v/>
      </c>
      <c r="J365" s="10" t="str">
        <f>IF(Table1[[#This Row],[Bet]]="Spread", Games!L365, "")</f>
        <v/>
      </c>
      <c r="K365" s="9" t="str">
        <f>IF(ISTEXT(Games!K365), Games!K365, "")</f>
        <v/>
      </c>
      <c r="L365" s="9" t="str">
        <f>IF(Table1[[#This Row],[Bet]]="Spread", Table1[[#This Row],[Spread]],"")</f>
        <v/>
      </c>
      <c r="M365" s="9"/>
      <c r="N365" s="12"/>
      <c r="O365" s="12"/>
      <c r="P365" s="12"/>
      <c r="Q365" s="12"/>
      <c r="R365" s="12"/>
      <c r="S365" s="12"/>
      <c r="T365" s="13">
        <f t="shared" si="51"/>
        <v>0</v>
      </c>
      <c r="U365" s="13">
        <f t="shared" si="52"/>
        <v>0</v>
      </c>
      <c r="V365" s="13">
        <f t="shared" si="53"/>
        <v>0</v>
      </c>
      <c r="W365" s="13">
        <f t="shared" si="54"/>
        <v>0</v>
      </c>
      <c r="X365" s="13">
        <f t="shared" si="55"/>
        <v>0</v>
      </c>
      <c r="Y365" s="13">
        <f t="shared" si="56"/>
        <v>0</v>
      </c>
      <c r="Z365" s="7"/>
      <c r="AA365" s="9" t="str">
        <f t="shared" si="57"/>
        <v/>
      </c>
      <c r="AB365" s="7"/>
      <c r="AC365" s="9" t="str">
        <f t="shared" si="58"/>
        <v/>
      </c>
      <c r="AD365" s="7"/>
      <c r="AE365" s="9" t="str">
        <f t="shared" si="59"/>
        <v/>
      </c>
      <c r="AF36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66" spans="1:32" x14ac:dyDescent="0.45">
      <c r="A366" s="22" t="str">
        <f>IF('Prediction Log'!A366=0, "",'Prediction Log'!A366)</f>
        <v/>
      </c>
      <c r="B366" s="10" t="str">
        <f>IF('Prediction Log'!B366=0, "",'Prediction Log'!B366)</f>
        <v/>
      </c>
      <c r="C366" s="10" t="str">
        <f>IF('Prediction Log'!C366=0, "",'Prediction Log'!C366)</f>
        <v/>
      </c>
      <c r="D366" s="10" t="str">
        <f>IF('Prediction Log'!D366=0, "",'Prediction Log'!D366)</f>
        <v/>
      </c>
      <c r="E366" s="10" t="str">
        <f>IF('Prediction Log'!E366=0, "",'Prediction Log'!E366)</f>
        <v/>
      </c>
      <c r="F366" s="10" t="str">
        <f>IF('Prediction Log'!I366=0, "",'Prediction Log'!I366)</f>
        <v/>
      </c>
      <c r="G366" s="26" t="str">
        <f>IF(ISBLANK(Games!B366), "",'Prediction Log'!$J366)</f>
        <v/>
      </c>
      <c r="H366" s="27" t="str">
        <f>'Prediction Log'!$K366</f>
        <v/>
      </c>
      <c r="I366" s="10" t="str">
        <f>IF(AND(Games!J366="",Games!K366=""),"",IF(ISTEXT(Games!K366), "Side",Games!J366))</f>
        <v/>
      </c>
      <c r="J366" s="10" t="str">
        <f>IF(Table1[[#This Row],[Bet]]="Spread", Games!L366, "")</f>
        <v/>
      </c>
      <c r="K366" s="9" t="str">
        <f>IF(ISTEXT(Games!K366), Games!K366, "")</f>
        <v/>
      </c>
      <c r="L366" s="9" t="str">
        <f>IF(Table1[[#This Row],[Bet]]="Spread", Table1[[#This Row],[Spread]],"")</f>
        <v/>
      </c>
      <c r="M366" s="9"/>
      <c r="N366" s="12"/>
      <c r="O366" s="12"/>
      <c r="P366" s="12"/>
      <c r="Q366" s="12"/>
      <c r="R366" s="12"/>
      <c r="S366" s="12"/>
      <c r="T366" s="13">
        <f t="shared" si="51"/>
        <v>0</v>
      </c>
      <c r="U366" s="13">
        <f t="shared" si="52"/>
        <v>0</v>
      </c>
      <c r="V366" s="13">
        <f t="shared" si="53"/>
        <v>0</v>
      </c>
      <c r="W366" s="13">
        <f t="shared" si="54"/>
        <v>0</v>
      </c>
      <c r="X366" s="13">
        <f t="shared" si="55"/>
        <v>0</v>
      </c>
      <c r="Y366" s="13">
        <f t="shared" si="56"/>
        <v>0</v>
      </c>
      <c r="Z366" s="7"/>
      <c r="AA366" s="9" t="str">
        <f t="shared" si="57"/>
        <v/>
      </c>
      <c r="AB366" s="7"/>
      <c r="AC366" s="9" t="str">
        <f t="shared" si="58"/>
        <v/>
      </c>
      <c r="AD366" s="7"/>
      <c r="AE366" s="9" t="str">
        <f t="shared" si="59"/>
        <v/>
      </c>
      <c r="AF36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67" spans="1:32" x14ac:dyDescent="0.45">
      <c r="A367" s="22" t="str">
        <f>IF('Prediction Log'!A367=0, "",'Prediction Log'!A367)</f>
        <v/>
      </c>
      <c r="B367" s="10" t="str">
        <f>IF('Prediction Log'!B367=0, "",'Prediction Log'!B367)</f>
        <v/>
      </c>
      <c r="C367" s="10" t="str">
        <f>IF('Prediction Log'!C367=0, "",'Prediction Log'!C367)</f>
        <v/>
      </c>
      <c r="D367" s="10" t="str">
        <f>IF('Prediction Log'!D367=0, "",'Prediction Log'!D367)</f>
        <v/>
      </c>
      <c r="E367" s="10" t="str">
        <f>IF('Prediction Log'!E367=0, "",'Prediction Log'!E367)</f>
        <v/>
      </c>
      <c r="F367" s="10" t="str">
        <f>IF('Prediction Log'!I367=0, "",'Prediction Log'!I367)</f>
        <v/>
      </c>
      <c r="G367" s="26" t="str">
        <f>IF(ISBLANK(Games!B367), "",'Prediction Log'!$J367)</f>
        <v/>
      </c>
      <c r="H367" s="27" t="str">
        <f>'Prediction Log'!$K367</f>
        <v/>
      </c>
      <c r="I367" s="10" t="str">
        <f>IF(AND(Games!J367="",Games!K367=""),"",IF(ISTEXT(Games!K367), "Side",Games!J367))</f>
        <v/>
      </c>
      <c r="J367" s="10" t="str">
        <f>IF(Table1[[#This Row],[Bet]]="Spread", Games!L367, "")</f>
        <v/>
      </c>
      <c r="K367" s="9" t="str">
        <f>IF(ISTEXT(Games!K367), Games!K367, "")</f>
        <v/>
      </c>
      <c r="L367" s="9" t="str">
        <f>IF(Table1[[#This Row],[Bet]]="Spread", Table1[[#This Row],[Spread]],"")</f>
        <v/>
      </c>
      <c r="M367" s="9"/>
      <c r="N367" s="12"/>
      <c r="O367" s="12"/>
      <c r="P367" s="12"/>
      <c r="Q367" s="12"/>
      <c r="R367" s="12"/>
      <c r="S367" s="12"/>
      <c r="T367" s="13">
        <f t="shared" si="51"/>
        <v>0</v>
      </c>
      <c r="U367" s="13">
        <f t="shared" si="52"/>
        <v>0</v>
      </c>
      <c r="V367" s="13">
        <f t="shared" si="53"/>
        <v>0</v>
      </c>
      <c r="W367" s="13">
        <f t="shared" si="54"/>
        <v>0</v>
      </c>
      <c r="X367" s="13">
        <f t="shared" si="55"/>
        <v>0</v>
      </c>
      <c r="Y367" s="13">
        <f t="shared" si="56"/>
        <v>0</v>
      </c>
      <c r="Z367" s="7"/>
      <c r="AA367" s="9" t="str">
        <f t="shared" si="57"/>
        <v/>
      </c>
      <c r="AB367" s="7"/>
      <c r="AC367" s="9" t="str">
        <f t="shared" si="58"/>
        <v/>
      </c>
      <c r="AD367" s="7"/>
      <c r="AE367" s="9" t="str">
        <f t="shared" si="59"/>
        <v/>
      </c>
      <c r="AF36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68" spans="1:32" x14ac:dyDescent="0.45">
      <c r="A368" s="22" t="str">
        <f>IF('Prediction Log'!A368=0, "",'Prediction Log'!A368)</f>
        <v/>
      </c>
      <c r="B368" s="10" t="str">
        <f>IF('Prediction Log'!B368=0, "",'Prediction Log'!B368)</f>
        <v/>
      </c>
      <c r="C368" s="10" t="str">
        <f>IF('Prediction Log'!C368=0, "",'Prediction Log'!C368)</f>
        <v/>
      </c>
      <c r="D368" s="10" t="str">
        <f>IF('Prediction Log'!D368=0, "",'Prediction Log'!D368)</f>
        <v/>
      </c>
      <c r="E368" s="10" t="str">
        <f>IF('Prediction Log'!E368=0, "",'Prediction Log'!E368)</f>
        <v/>
      </c>
      <c r="F368" s="10" t="str">
        <f>IF('Prediction Log'!I368=0, "",'Prediction Log'!I368)</f>
        <v/>
      </c>
      <c r="G368" s="26" t="str">
        <f>IF(ISBLANK(Games!B368), "",'Prediction Log'!$J368)</f>
        <v/>
      </c>
      <c r="H368" s="27" t="str">
        <f>'Prediction Log'!$K368</f>
        <v/>
      </c>
      <c r="I368" s="10" t="str">
        <f>IF(AND(Games!J368="",Games!K368=""),"",IF(ISTEXT(Games!K368), "Side",Games!J368))</f>
        <v/>
      </c>
      <c r="J368" s="10" t="str">
        <f>IF(Table1[[#This Row],[Bet]]="Spread", Games!L368, "")</f>
        <v/>
      </c>
      <c r="K368" s="9" t="str">
        <f>IF(ISTEXT(Games!K368), Games!K368, "")</f>
        <v/>
      </c>
      <c r="L368" s="9" t="str">
        <f>IF(Table1[[#This Row],[Bet]]="Spread", Table1[[#This Row],[Spread]],"")</f>
        <v/>
      </c>
      <c r="M368" s="9"/>
      <c r="N368" s="12"/>
      <c r="O368" s="12"/>
      <c r="P368" s="12"/>
      <c r="Q368" s="12"/>
      <c r="R368" s="12"/>
      <c r="S368" s="12"/>
      <c r="T368" s="13">
        <f t="shared" si="51"/>
        <v>0</v>
      </c>
      <c r="U368" s="13">
        <f t="shared" si="52"/>
        <v>0</v>
      </c>
      <c r="V368" s="13">
        <f t="shared" si="53"/>
        <v>0</v>
      </c>
      <c r="W368" s="13">
        <f t="shared" si="54"/>
        <v>0</v>
      </c>
      <c r="X368" s="13">
        <f t="shared" si="55"/>
        <v>0</v>
      </c>
      <c r="Y368" s="13">
        <f t="shared" si="56"/>
        <v>0</v>
      </c>
      <c r="Z368" s="7"/>
      <c r="AA368" s="9" t="str">
        <f t="shared" si="57"/>
        <v/>
      </c>
      <c r="AB368" s="7"/>
      <c r="AC368" s="9" t="str">
        <f t="shared" si="58"/>
        <v/>
      </c>
      <c r="AD368" s="7"/>
      <c r="AE368" s="9" t="str">
        <f t="shared" si="59"/>
        <v/>
      </c>
      <c r="AF36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69" spans="1:32" x14ac:dyDescent="0.45">
      <c r="A369" s="22" t="str">
        <f>IF('Prediction Log'!A369=0, "",'Prediction Log'!A369)</f>
        <v/>
      </c>
      <c r="B369" s="10" t="str">
        <f>IF('Prediction Log'!B369=0, "",'Prediction Log'!B369)</f>
        <v/>
      </c>
      <c r="C369" s="10" t="str">
        <f>IF('Prediction Log'!C369=0, "",'Prediction Log'!C369)</f>
        <v/>
      </c>
      <c r="D369" s="10" t="str">
        <f>IF('Prediction Log'!D369=0, "",'Prediction Log'!D369)</f>
        <v/>
      </c>
      <c r="E369" s="10" t="str">
        <f>IF('Prediction Log'!E369=0, "",'Prediction Log'!E369)</f>
        <v/>
      </c>
      <c r="F369" s="10" t="str">
        <f>IF('Prediction Log'!I369=0, "",'Prediction Log'!I369)</f>
        <v/>
      </c>
      <c r="G369" s="26" t="str">
        <f>IF(ISBLANK(Games!B369), "",'Prediction Log'!$J369)</f>
        <v/>
      </c>
      <c r="H369" s="27" t="str">
        <f>'Prediction Log'!$K369</f>
        <v/>
      </c>
      <c r="I369" s="10" t="str">
        <f>IF(AND(Games!J369="",Games!K369=""),"",IF(ISTEXT(Games!K369), "Side",Games!J369))</f>
        <v/>
      </c>
      <c r="J369" s="10" t="str">
        <f>IF(Table1[[#This Row],[Bet]]="Spread", Games!L369, "")</f>
        <v/>
      </c>
      <c r="K369" s="9" t="str">
        <f>IF(ISTEXT(Games!K369), Games!K369, "")</f>
        <v/>
      </c>
      <c r="L369" s="9" t="str">
        <f>IF(Table1[[#This Row],[Bet]]="Spread", Table1[[#This Row],[Spread]],"")</f>
        <v/>
      </c>
      <c r="M369" s="9"/>
      <c r="N369" s="12"/>
      <c r="O369" s="12"/>
      <c r="P369" s="12"/>
      <c r="Q369" s="12"/>
      <c r="R369" s="12"/>
      <c r="S369" s="12"/>
      <c r="T369" s="13">
        <f t="shared" si="51"/>
        <v>0</v>
      </c>
      <c r="U369" s="13">
        <f t="shared" si="52"/>
        <v>0</v>
      </c>
      <c r="V369" s="13">
        <f t="shared" si="53"/>
        <v>0</v>
      </c>
      <c r="W369" s="13">
        <f t="shared" si="54"/>
        <v>0</v>
      </c>
      <c r="X369" s="13">
        <f t="shared" si="55"/>
        <v>0</v>
      </c>
      <c r="Y369" s="13">
        <f t="shared" si="56"/>
        <v>0</v>
      </c>
      <c r="Z369" s="7"/>
      <c r="AA369" s="9" t="str">
        <f t="shared" si="57"/>
        <v/>
      </c>
      <c r="AB369" s="7"/>
      <c r="AC369" s="9" t="str">
        <f t="shared" si="58"/>
        <v/>
      </c>
      <c r="AD369" s="7"/>
      <c r="AE369" s="9" t="str">
        <f t="shared" si="59"/>
        <v/>
      </c>
      <c r="AF36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70" spans="1:32" x14ac:dyDescent="0.45">
      <c r="A370" s="22" t="str">
        <f>IF('Prediction Log'!A370=0, "",'Prediction Log'!A370)</f>
        <v/>
      </c>
      <c r="B370" s="10" t="str">
        <f>IF('Prediction Log'!B370=0, "",'Prediction Log'!B370)</f>
        <v/>
      </c>
      <c r="C370" s="10" t="str">
        <f>IF('Prediction Log'!C370=0, "",'Prediction Log'!C370)</f>
        <v/>
      </c>
      <c r="D370" s="10" t="str">
        <f>IF('Prediction Log'!D370=0, "",'Prediction Log'!D370)</f>
        <v/>
      </c>
      <c r="E370" s="10" t="str">
        <f>IF('Prediction Log'!E370=0, "",'Prediction Log'!E370)</f>
        <v/>
      </c>
      <c r="F370" s="10" t="str">
        <f>IF('Prediction Log'!I370=0, "",'Prediction Log'!I370)</f>
        <v/>
      </c>
      <c r="G370" s="26" t="str">
        <f>IF(ISBLANK(Games!B370), "",'Prediction Log'!$J370)</f>
        <v/>
      </c>
      <c r="H370" s="27" t="str">
        <f>'Prediction Log'!$K370</f>
        <v/>
      </c>
      <c r="I370" s="10" t="str">
        <f>IF(AND(Games!J370="",Games!K370=""),"",IF(ISTEXT(Games!K370), "Side",Games!J370))</f>
        <v/>
      </c>
      <c r="J370" s="10" t="str">
        <f>IF(Table1[[#This Row],[Bet]]="Spread", Games!L370, "")</f>
        <v/>
      </c>
      <c r="K370" s="9" t="str">
        <f>IF(ISTEXT(Games!K370), Games!K370, "")</f>
        <v/>
      </c>
      <c r="L370" s="9" t="str">
        <f>IF(Table1[[#This Row],[Bet]]="Spread", Table1[[#This Row],[Spread]],"")</f>
        <v/>
      </c>
      <c r="M370" s="9"/>
      <c r="N370" s="12"/>
      <c r="O370" s="12"/>
      <c r="P370" s="12"/>
      <c r="Q370" s="12"/>
      <c r="R370" s="12"/>
      <c r="S370" s="12"/>
      <c r="T370" s="13">
        <f t="shared" si="51"/>
        <v>0</v>
      </c>
      <c r="U370" s="13">
        <f t="shared" si="52"/>
        <v>0</v>
      </c>
      <c r="V370" s="13">
        <f t="shared" si="53"/>
        <v>0</v>
      </c>
      <c r="W370" s="13">
        <f t="shared" si="54"/>
        <v>0</v>
      </c>
      <c r="X370" s="13">
        <f t="shared" si="55"/>
        <v>0</v>
      </c>
      <c r="Y370" s="13">
        <f t="shared" si="56"/>
        <v>0</v>
      </c>
      <c r="Z370" s="7"/>
      <c r="AA370" s="9" t="str">
        <f t="shared" si="57"/>
        <v/>
      </c>
      <c r="AB370" s="7"/>
      <c r="AC370" s="9" t="str">
        <f t="shared" si="58"/>
        <v/>
      </c>
      <c r="AD370" s="7"/>
      <c r="AE370" s="9" t="str">
        <f t="shared" si="59"/>
        <v/>
      </c>
      <c r="AF37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71" spans="1:32" x14ac:dyDescent="0.45">
      <c r="A371" s="22" t="str">
        <f>IF('Prediction Log'!A371=0, "",'Prediction Log'!A371)</f>
        <v/>
      </c>
      <c r="B371" s="10" t="str">
        <f>IF('Prediction Log'!B371=0, "",'Prediction Log'!B371)</f>
        <v/>
      </c>
      <c r="C371" s="10" t="str">
        <f>IF('Prediction Log'!C371=0, "",'Prediction Log'!C371)</f>
        <v/>
      </c>
      <c r="D371" s="10" t="str">
        <f>IF('Prediction Log'!D371=0, "",'Prediction Log'!D371)</f>
        <v/>
      </c>
      <c r="E371" s="10" t="str">
        <f>IF('Prediction Log'!E371=0, "",'Prediction Log'!E371)</f>
        <v/>
      </c>
      <c r="F371" s="10" t="str">
        <f>IF('Prediction Log'!I371=0, "",'Prediction Log'!I371)</f>
        <v/>
      </c>
      <c r="G371" s="26" t="str">
        <f>IF(ISBLANK(Games!B371), "",'Prediction Log'!$J371)</f>
        <v/>
      </c>
      <c r="H371" s="27" t="str">
        <f>'Prediction Log'!$K371</f>
        <v/>
      </c>
      <c r="I371" s="10" t="str">
        <f>IF(AND(Games!J371="",Games!K371=""),"",IF(ISTEXT(Games!K371), "Side",Games!J371))</f>
        <v/>
      </c>
      <c r="J371" s="10" t="str">
        <f>IF(Table1[[#This Row],[Bet]]="Spread", Games!L371, "")</f>
        <v/>
      </c>
      <c r="K371" s="9" t="str">
        <f>IF(ISTEXT(Games!K371), Games!K371, "")</f>
        <v/>
      </c>
      <c r="L371" s="9" t="str">
        <f>IF(Table1[[#This Row],[Bet]]="Spread", Table1[[#This Row],[Spread]],"")</f>
        <v/>
      </c>
      <c r="M371" s="9"/>
      <c r="N371" s="12"/>
      <c r="O371" s="12"/>
      <c r="P371" s="12"/>
      <c r="Q371" s="12"/>
      <c r="R371" s="12"/>
      <c r="S371" s="12"/>
      <c r="T371" s="13">
        <f t="shared" si="51"/>
        <v>0</v>
      </c>
      <c r="U371" s="13">
        <f t="shared" si="52"/>
        <v>0</v>
      </c>
      <c r="V371" s="13">
        <f t="shared" si="53"/>
        <v>0</v>
      </c>
      <c r="W371" s="13">
        <f t="shared" si="54"/>
        <v>0</v>
      </c>
      <c r="X371" s="13">
        <f t="shared" si="55"/>
        <v>0</v>
      </c>
      <c r="Y371" s="13">
        <f t="shared" si="56"/>
        <v>0</v>
      </c>
      <c r="Z371" s="7"/>
      <c r="AA371" s="9" t="str">
        <f t="shared" si="57"/>
        <v/>
      </c>
      <c r="AB371" s="7"/>
      <c r="AC371" s="9" t="str">
        <f t="shared" si="58"/>
        <v/>
      </c>
      <c r="AD371" s="7"/>
      <c r="AE371" s="9" t="str">
        <f t="shared" si="59"/>
        <v/>
      </c>
      <c r="AF37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72" spans="1:32" x14ac:dyDescent="0.45">
      <c r="A372" s="22" t="str">
        <f>IF('Prediction Log'!A372=0, "",'Prediction Log'!A372)</f>
        <v/>
      </c>
      <c r="B372" s="10" t="str">
        <f>IF('Prediction Log'!B372=0, "",'Prediction Log'!B372)</f>
        <v/>
      </c>
      <c r="C372" s="10" t="str">
        <f>IF('Prediction Log'!C372=0, "",'Prediction Log'!C372)</f>
        <v/>
      </c>
      <c r="D372" s="10" t="str">
        <f>IF('Prediction Log'!D372=0, "",'Prediction Log'!D372)</f>
        <v/>
      </c>
      <c r="E372" s="10" t="str">
        <f>IF('Prediction Log'!E372=0, "",'Prediction Log'!E372)</f>
        <v/>
      </c>
      <c r="F372" s="10" t="str">
        <f>IF('Prediction Log'!I372=0, "",'Prediction Log'!I372)</f>
        <v/>
      </c>
      <c r="G372" s="26" t="str">
        <f>IF(ISBLANK(Games!B372), "",'Prediction Log'!$J372)</f>
        <v/>
      </c>
      <c r="H372" s="27" t="str">
        <f>'Prediction Log'!$K372</f>
        <v/>
      </c>
      <c r="I372" s="10" t="str">
        <f>IF(AND(Games!J372="",Games!K372=""),"",IF(ISTEXT(Games!K372), "Side",Games!J372))</f>
        <v/>
      </c>
      <c r="J372" s="10" t="str">
        <f>IF(Table1[[#This Row],[Bet]]="Spread", Games!L372, "")</f>
        <v/>
      </c>
      <c r="K372" s="9" t="str">
        <f>IF(ISTEXT(Games!K372), Games!K372, "")</f>
        <v/>
      </c>
      <c r="L372" s="9" t="str">
        <f>IF(Table1[[#This Row],[Bet]]="Spread", Table1[[#This Row],[Spread]],"")</f>
        <v/>
      </c>
      <c r="M372" s="9"/>
      <c r="N372" s="12"/>
      <c r="O372" s="12"/>
      <c r="P372" s="12"/>
      <c r="Q372" s="12"/>
      <c r="R372" s="12"/>
      <c r="S372" s="12"/>
      <c r="T372" s="13">
        <f t="shared" si="51"/>
        <v>0</v>
      </c>
      <c r="U372" s="13">
        <f t="shared" si="52"/>
        <v>0</v>
      </c>
      <c r="V372" s="13">
        <f t="shared" si="53"/>
        <v>0</v>
      </c>
      <c r="W372" s="13">
        <f t="shared" si="54"/>
        <v>0</v>
      </c>
      <c r="X372" s="13">
        <f t="shared" si="55"/>
        <v>0</v>
      </c>
      <c r="Y372" s="13">
        <f t="shared" si="56"/>
        <v>0</v>
      </c>
      <c r="Z372" s="7"/>
      <c r="AA372" s="9" t="str">
        <f t="shared" si="57"/>
        <v/>
      </c>
      <c r="AB372" s="7"/>
      <c r="AC372" s="9" t="str">
        <f t="shared" si="58"/>
        <v/>
      </c>
      <c r="AD372" s="7"/>
      <c r="AE372" s="9" t="str">
        <f t="shared" si="59"/>
        <v/>
      </c>
      <c r="AF37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73" spans="1:32" x14ac:dyDescent="0.45">
      <c r="A373" s="22" t="str">
        <f>IF('Prediction Log'!A373=0, "",'Prediction Log'!A373)</f>
        <v/>
      </c>
      <c r="B373" s="10" t="str">
        <f>IF('Prediction Log'!B373=0, "",'Prediction Log'!B373)</f>
        <v/>
      </c>
      <c r="C373" s="10" t="str">
        <f>IF('Prediction Log'!C373=0, "",'Prediction Log'!C373)</f>
        <v/>
      </c>
      <c r="D373" s="10" t="str">
        <f>IF('Prediction Log'!D373=0, "",'Prediction Log'!D373)</f>
        <v/>
      </c>
      <c r="E373" s="10" t="str">
        <f>IF('Prediction Log'!E373=0, "",'Prediction Log'!E373)</f>
        <v/>
      </c>
      <c r="F373" s="10" t="str">
        <f>IF('Prediction Log'!I373=0, "",'Prediction Log'!I373)</f>
        <v/>
      </c>
      <c r="G373" s="26" t="str">
        <f>IF(ISBLANK(Games!B373), "",'Prediction Log'!$J373)</f>
        <v/>
      </c>
      <c r="H373" s="27" t="str">
        <f>'Prediction Log'!$K373</f>
        <v/>
      </c>
      <c r="I373" s="10" t="str">
        <f>IF(AND(Games!J373="",Games!K373=""),"",IF(ISTEXT(Games!K373), "Side",Games!J373))</f>
        <v/>
      </c>
      <c r="J373" s="10" t="str">
        <f>IF(Table1[[#This Row],[Bet]]="Spread", Games!L373, "")</f>
        <v/>
      </c>
      <c r="K373" s="9" t="str">
        <f>IF(ISTEXT(Games!K373), Games!K373, "")</f>
        <v/>
      </c>
      <c r="L373" s="9" t="str">
        <f>IF(Table1[[#This Row],[Bet]]="Spread", Table1[[#This Row],[Spread]],"")</f>
        <v/>
      </c>
      <c r="M373" s="9"/>
      <c r="N373" s="12"/>
      <c r="O373" s="12"/>
      <c r="P373" s="12"/>
      <c r="Q373" s="12"/>
      <c r="R373" s="12"/>
      <c r="S373" s="12"/>
      <c r="T373" s="13">
        <f t="shared" si="51"/>
        <v>0</v>
      </c>
      <c r="U373" s="13">
        <f t="shared" si="52"/>
        <v>0</v>
      </c>
      <c r="V373" s="13">
        <f t="shared" si="53"/>
        <v>0</v>
      </c>
      <c r="W373" s="13">
        <f t="shared" si="54"/>
        <v>0</v>
      </c>
      <c r="X373" s="13">
        <f t="shared" si="55"/>
        <v>0</v>
      </c>
      <c r="Y373" s="13">
        <f t="shared" si="56"/>
        <v>0</v>
      </c>
      <c r="Z373" s="7"/>
      <c r="AA373" s="9" t="str">
        <f t="shared" si="57"/>
        <v/>
      </c>
      <c r="AB373" s="7"/>
      <c r="AC373" s="9" t="str">
        <f t="shared" si="58"/>
        <v/>
      </c>
      <c r="AD373" s="7"/>
      <c r="AE373" s="9" t="str">
        <f t="shared" si="59"/>
        <v/>
      </c>
      <c r="AF37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74" spans="1:32" x14ac:dyDescent="0.45">
      <c r="A374" s="22" t="str">
        <f>IF('Prediction Log'!A374=0, "",'Prediction Log'!A374)</f>
        <v/>
      </c>
      <c r="B374" s="10" t="str">
        <f>IF('Prediction Log'!B374=0, "",'Prediction Log'!B374)</f>
        <v/>
      </c>
      <c r="C374" s="10" t="str">
        <f>IF('Prediction Log'!C374=0, "",'Prediction Log'!C374)</f>
        <v/>
      </c>
      <c r="D374" s="10" t="str">
        <f>IF('Prediction Log'!D374=0, "",'Prediction Log'!D374)</f>
        <v/>
      </c>
      <c r="E374" s="10" t="str">
        <f>IF('Prediction Log'!E374=0, "",'Prediction Log'!E374)</f>
        <v/>
      </c>
      <c r="F374" s="10" t="str">
        <f>IF('Prediction Log'!I374=0, "",'Prediction Log'!I374)</f>
        <v/>
      </c>
      <c r="G374" s="26" t="str">
        <f>IF(ISBLANK(Games!B374), "",'Prediction Log'!$J374)</f>
        <v/>
      </c>
      <c r="H374" s="27" t="str">
        <f>'Prediction Log'!$K374</f>
        <v/>
      </c>
      <c r="I374" s="10" t="str">
        <f>IF(AND(Games!J374="",Games!K374=""),"",IF(ISTEXT(Games!K374), "Side",Games!J374))</f>
        <v/>
      </c>
      <c r="J374" s="10" t="str">
        <f>IF(Table1[[#This Row],[Bet]]="Spread", Games!L374, "")</f>
        <v/>
      </c>
      <c r="K374" s="9" t="str">
        <f>IF(ISTEXT(Games!K374), Games!K374, "")</f>
        <v/>
      </c>
      <c r="L374" s="9" t="str">
        <f>IF(Table1[[#This Row],[Bet]]="Spread", Table1[[#This Row],[Spread]],"")</f>
        <v/>
      </c>
      <c r="M374" s="9"/>
      <c r="N374" s="12"/>
      <c r="O374" s="12"/>
      <c r="P374" s="12"/>
      <c r="Q374" s="12"/>
      <c r="R374" s="12"/>
      <c r="S374" s="12"/>
      <c r="T374" s="13">
        <f t="shared" si="51"/>
        <v>0</v>
      </c>
      <c r="U374" s="13">
        <f t="shared" si="52"/>
        <v>0</v>
      </c>
      <c r="V374" s="13">
        <f t="shared" si="53"/>
        <v>0</v>
      </c>
      <c r="W374" s="13">
        <f t="shared" si="54"/>
        <v>0</v>
      </c>
      <c r="X374" s="13">
        <f t="shared" si="55"/>
        <v>0</v>
      </c>
      <c r="Y374" s="13">
        <f t="shared" si="56"/>
        <v>0</v>
      </c>
      <c r="Z374" s="7"/>
      <c r="AA374" s="9" t="str">
        <f t="shared" si="57"/>
        <v/>
      </c>
      <c r="AB374" s="7"/>
      <c r="AC374" s="9" t="str">
        <f t="shared" si="58"/>
        <v/>
      </c>
      <c r="AD374" s="7"/>
      <c r="AE374" s="9" t="str">
        <f t="shared" si="59"/>
        <v/>
      </c>
      <c r="AF37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75" spans="1:32" x14ac:dyDescent="0.45">
      <c r="A375" s="22" t="str">
        <f>IF('Prediction Log'!A375=0, "",'Prediction Log'!A375)</f>
        <v/>
      </c>
      <c r="B375" s="10" t="str">
        <f>IF('Prediction Log'!B375=0, "",'Prediction Log'!B375)</f>
        <v/>
      </c>
      <c r="C375" s="10" t="str">
        <f>IF('Prediction Log'!C375=0, "",'Prediction Log'!C375)</f>
        <v/>
      </c>
      <c r="D375" s="10" t="str">
        <f>IF('Prediction Log'!D375=0, "",'Prediction Log'!D375)</f>
        <v/>
      </c>
      <c r="E375" s="10" t="str">
        <f>IF('Prediction Log'!E375=0, "",'Prediction Log'!E375)</f>
        <v/>
      </c>
      <c r="F375" s="10" t="str">
        <f>IF('Prediction Log'!I375=0, "",'Prediction Log'!I375)</f>
        <v/>
      </c>
      <c r="G375" s="26" t="str">
        <f>IF(ISBLANK(Games!B375), "",'Prediction Log'!$J375)</f>
        <v/>
      </c>
      <c r="H375" s="27" t="str">
        <f>'Prediction Log'!$K375</f>
        <v/>
      </c>
      <c r="I375" s="10" t="str">
        <f>IF(AND(Games!J375="",Games!K375=""),"",IF(ISTEXT(Games!K375), "Side",Games!J375))</f>
        <v/>
      </c>
      <c r="J375" s="10" t="str">
        <f>IF(Table1[[#This Row],[Bet]]="Spread", Games!L375, "")</f>
        <v/>
      </c>
      <c r="K375" s="9" t="str">
        <f>IF(ISTEXT(Games!K375), Games!K375, "")</f>
        <v/>
      </c>
      <c r="L375" s="9" t="str">
        <f>IF(Table1[[#This Row],[Bet]]="Spread", Table1[[#This Row],[Spread]],"")</f>
        <v/>
      </c>
      <c r="M375" s="9"/>
      <c r="N375" s="12"/>
      <c r="O375" s="12"/>
      <c r="P375" s="12"/>
      <c r="Q375" s="12"/>
      <c r="R375" s="12"/>
      <c r="S375" s="12"/>
      <c r="T375" s="13">
        <f t="shared" si="51"/>
        <v>0</v>
      </c>
      <c r="U375" s="13">
        <f t="shared" si="52"/>
        <v>0</v>
      </c>
      <c r="V375" s="13">
        <f t="shared" si="53"/>
        <v>0</v>
      </c>
      <c r="W375" s="13">
        <f t="shared" si="54"/>
        <v>0</v>
      </c>
      <c r="X375" s="13">
        <f t="shared" si="55"/>
        <v>0</v>
      </c>
      <c r="Y375" s="13">
        <f t="shared" si="56"/>
        <v>0</v>
      </c>
      <c r="Z375" s="7"/>
      <c r="AA375" s="9" t="str">
        <f t="shared" si="57"/>
        <v/>
      </c>
      <c r="AB375" s="7"/>
      <c r="AC375" s="9" t="str">
        <f t="shared" si="58"/>
        <v/>
      </c>
      <c r="AD375" s="7"/>
      <c r="AE375" s="9" t="str">
        <f t="shared" si="59"/>
        <v/>
      </c>
      <c r="AF37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76" spans="1:32" x14ac:dyDescent="0.45">
      <c r="A376" s="22" t="str">
        <f>IF('Prediction Log'!A376=0, "",'Prediction Log'!A376)</f>
        <v/>
      </c>
      <c r="B376" s="10" t="str">
        <f>IF('Prediction Log'!B376=0, "",'Prediction Log'!B376)</f>
        <v/>
      </c>
      <c r="C376" s="10" t="str">
        <f>IF('Prediction Log'!C376=0, "",'Prediction Log'!C376)</f>
        <v/>
      </c>
      <c r="D376" s="10" t="str">
        <f>IF('Prediction Log'!D376=0, "",'Prediction Log'!D376)</f>
        <v/>
      </c>
      <c r="E376" s="10" t="str">
        <f>IF('Prediction Log'!E376=0, "",'Prediction Log'!E376)</f>
        <v/>
      </c>
      <c r="F376" s="10" t="str">
        <f>IF('Prediction Log'!I376=0, "",'Prediction Log'!I376)</f>
        <v/>
      </c>
      <c r="G376" s="26" t="str">
        <f>IF(ISBLANK(Games!B376), "",'Prediction Log'!$J376)</f>
        <v/>
      </c>
      <c r="H376" s="27" t="str">
        <f>'Prediction Log'!$K376</f>
        <v/>
      </c>
      <c r="I376" s="10" t="str">
        <f>IF(AND(Games!J376="",Games!K376=""),"",IF(ISTEXT(Games!K376), "Side",Games!J376))</f>
        <v/>
      </c>
      <c r="J376" s="10" t="str">
        <f>IF(Table1[[#This Row],[Bet]]="Spread", Games!L376, "")</f>
        <v/>
      </c>
      <c r="K376" s="9" t="str">
        <f>IF(ISTEXT(Games!K376), Games!K376, "")</f>
        <v/>
      </c>
      <c r="L376" s="9" t="str">
        <f>IF(Table1[[#This Row],[Bet]]="Spread", Table1[[#This Row],[Spread]],"")</f>
        <v/>
      </c>
      <c r="M376" s="9"/>
      <c r="N376" s="12"/>
      <c r="O376" s="12"/>
      <c r="P376" s="12"/>
      <c r="Q376" s="12"/>
      <c r="R376" s="12"/>
      <c r="S376" s="12"/>
      <c r="T376" s="13">
        <f t="shared" si="51"/>
        <v>0</v>
      </c>
      <c r="U376" s="13">
        <f t="shared" si="52"/>
        <v>0</v>
      </c>
      <c r="V376" s="13">
        <f t="shared" si="53"/>
        <v>0</v>
      </c>
      <c r="W376" s="13">
        <f t="shared" si="54"/>
        <v>0</v>
      </c>
      <c r="X376" s="13">
        <f t="shared" si="55"/>
        <v>0</v>
      </c>
      <c r="Y376" s="13">
        <f t="shared" si="56"/>
        <v>0</v>
      </c>
      <c r="Z376" s="7"/>
      <c r="AA376" s="9" t="str">
        <f t="shared" si="57"/>
        <v/>
      </c>
      <c r="AB376" s="7"/>
      <c r="AC376" s="9" t="str">
        <f t="shared" si="58"/>
        <v/>
      </c>
      <c r="AD376" s="7"/>
      <c r="AE376" s="9" t="str">
        <f t="shared" si="59"/>
        <v/>
      </c>
      <c r="AF37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77" spans="1:32" x14ac:dyDescent="0.45">
      <c r="A377" s="22" t="str">
        <f>IF('Prediction Log'!A377=0, "",'Prediction Log'!A377)</f>
        <v/>
      </c>
      <c r="B377" s="10" t="str">
        <f>IF('Prediction Log'!B377=0, "",'Prediction Log'!B377)</f>
        <v/>
      </c>
      <c r="C377" s="10" t="str">
        <f>IF('Prediction Log'!C377=0, "",'Prediction Log'!C377)</f>
        <v/>
      </c>
      <c r="D377" s="10" t="str">
        <f>IF('Prediction Log'!D377=0, "",'Prediction Log'!D377)</f>
        <v/>
      </c>
      <c r="E377" s="10" t="str">
        <f>IF('Prediction Log'!E377=0, "",'Prediction Log'!E377)</f>
        <v/>
      </c>
      <c r="F377" s="10" t="str">
        <f>IF('Prediction Log'!I377=0, "",'Prediction Log'!I377)</f>
        <v/>
      </c>
      <c r="G377" s="26" t="str">
        <f>IF(ISBLANK(Games!B377), "",'Prediction Log'!$J377)</f>
        <v/>
      </c>
      <c r="H377" s="27" t="str">
        <f>'Prediction Log'!$K377</f>
        <v/>
      </c>
      <c r="I377" s="10" t="str">
        <f>IF(AND(Games!J377="",Games!K377=""),"",IF(ISTEXT(Games!K377), "Side",Games!J377))</f>
        <v/>
      </c>
      <c r="J377" s="10" t="str">
        <f>IF(Table1[[#This Row],[Bet]]="Spread", Games!L377, "")</f>
        <v/>
      </c>
      <c r="K377" s="9" t="str">
        <f>IF(ISTEXT(Games!K377), Games!K377, "")</f>
        <v/>
      </c>
      <c r="L377" s="9" t="str">
        <f>IF(Table1[[#This Row],[Bet]]="Spread", Table1[[#This Row],[Spread]],"")</f>
        <v/>
      </c>
      <c r="M377" s="9"/>
      <c r="N377" s="12"/>
      <c r="O377" s="12"/>
      <c r="P377" s="12"/>
      <c r="Q377" s="12"/>
      <c r="R377" s="12"/>
      <c r="S377" s="12"/>
      <c r="T377" s="13">
        <f t="shared" si="51"/>
        <v>0</v>
      </c>
      <c r="U377" s="13">
        <f t="shared" si="52"/>
        <v>0</v>
      </c>
      <c r="V377" s="13">
        <f t="shared" si="53"/>
        <v>0</v>
      </c>
      <c r="W377" s="13">
        <f t="shared" si="54"/>
        <v>0</v>
      </c>
      <c r="X377" s="13">
        <f t="shared" si="55"/>
        <v>0</v>
      </c>
      <c r="Y377" s="13">
        <f t="shared" si="56"/>
        <v>0</v>
      </c>
      <c r="Z377" s="7"/>
      <c r="AA377" s="9" t="str">
        <f t="shared" si="57"/>
        <v/>
      </c>
      <c r="AB377" s="7"/>
      <c r="AC377" s="9" t="str">
        <f t="shared" si="58"/>
        <v/>
      </c>
      <c r="AD377" s="7"/>
      <c r="AE377" s="9" t="str">
        <f t="shared" si="59"/>
        <v/>
      </c>
      <c r="AF37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78" spans="1:32" x14ac:dyDescent="0.45">
      <c r="A378" s="22" t="str">
        <f>IF('Prediction Log'!A378=0, "",'Prediction Log'!A378)</f>
        <v/>
      </c>
      <c r="B378" s="10" t="str">
        <f>IF('Prediction Log'!B378=0, "",'Prediction Log'!B378)</f>
        <v/>
      </c>
      <c r="C378" s="10" t="str">
        <f>IF('Prediction Log'!C378=0, "",'Prediction Log'!C378)</f>
        <v/>
      </c>
      <c r="D378" s="10" t="str">
        <f>IF('Prediction Log'!D378=0, "",'Prediction Log'!D378)</f>
        <v/>
      </c>
      <c r="E378" s="10" t="str">
        <f>IF('Prediction Log'!E378=0, "",'Prediction Log'!E378)</f>
        <v/>
      </c>
      <c r="F378" s="10" t="str">
        <f>IF('Prediction Log'!I378=0, "",'Prediction Log'!I378)</f>
        <v/>
      </c>
      <c r="G378" s="26" t="str">
        <f>IF(ISBLANK(Games!B378), "",'Prediction Log'!$J378)</f>
        <v/>
      </c>
      <c r="H378" s="27" t="str">
        <f>'Prediction Log'!$K378</f>
        <v/>
      </c>
      <c r="I378" s="10" t="str">
        <f>IF(AND(Games!J378="",Games!K378=""),"",IF(ISTEXT(Games!K378), "Side",Games!J378))</f>
        <v/>
      </c>
      <c r="J378" s="10" t="str">
        <f>IF(Table1[[#This Row],[Bet]]="Spread", Games!L378, "")</f>
        <v/>
      </c>
      <c r="K378" s="9" t="str">
        <f>IF(ISTEXT(Games!K378), Games!K378, "")</f>
        <v/>
      </c>
      <c r="L378" s="9" t="str">
        <f>IF(Table1[[#This Row],[Bet]]="Spread", Table1[[#This Row],[Spread]],"")</f>
        <v/>
      </c>
      <c r="M378" s="9"/>
      <c r="N378" s="12"/>
      <c r="O378" s="12"/>
      <c r="P378" s="12"/>
      <c r="Q378" s="12"/>
      <c r="R378" s="12"/>
      <c r="S378" s="12"/>
      <c r="T378" s="13">
        <f t="shared" si="51"/>
        <v>0</v>
      </c>
      <c r="U378" s="13">
        <f t="shared" si="52"/>
        <v>0</v>
      </c>
      <c r="V378" s="13">
        <f t="shared" si="53"/>
        <v>0</v>
      </c>
      <c r="W378" s="13">
        <f t="shared" si="54"/>
        <v>0</v>
      </c>
      <c r="X378" s="13">
        <f t="shared" si="55"/>
        <v>0</v>
      </c>
      <c r="Y378" s="13">
        <f t="shared" si="56"/>
        <v>0</v>
      </c>
      <c r="Z378" s="7"/>
      <c r="AA378" s="9" t="str">
        <f t="shared" si="57"/>
        <v/>
      </c>
      <c r="AB378" s="7"/>
      <c r="AC378" s="9" t="str">
        <f t="shared" si="58"/>
        <v/>
      </c>
      <c r="AD378" s="7"/>
      <c r="AE378" s="9" t="str">
        <f t="shared" si="59"/>
        <v/>
      </c>
      <c r="AF37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79" spans="1:32" x14ac:dyDescent="0.45">
      <c r="A379" s="22" t="str">
        <f>IF('Prediction Log'!A379=0, "",'Prediction Log'!A379)</f>
        <v/>
      </c>
      <c r="B379" s="10" t="str">
        <f>IF('Prediction Log'!B379=0, "",'Prediction Log'!B379)</f>
        <v/>
      </c>
      <c r="C379" s="10" t="str">
        <f>IF('Prediction Log'!C379=0, "",'Prediction Log'!C379)</f>
        <v/>
      </c>
      <c r="D379" s="10" t="str">
        <f>IF('Prediction Log'!D379=0, "",'Prediction Log'!D379)</f>
        <v/>
      </c>
      <c r="E379" s="10" t="str">
        <f>IF('Prediction Log'!E379=0, "",'Prediction Log'!E379)</f>
        <v/>
      </c>
      <c r="F379" s="10" t="str">
        <f>IF('Prediction Log'!I379=0, "",'Prediction Log'!I379)</f>
        <v/>
      </c>
      <c r="G379" s="26" t="str">
        <f>IF(ISBLANK(Games!B379), "",'Prediction Log'!$J379)</f>
        <v/>
      </c>
      <c r="H379" s="27" t="str">
        <f>'Prediction Log'!$K379</f>
        <v/>
      </c>
      <c r="I379" s="10" t="str">
        <f>IF(AND(Games!J379="",Games!K379=""),"",IF(ISTEXT(Games!K379), "Side",Games!J379))</f>
        <v/>
      </c>
      <c r="J379" s="10" t="str">
        <f>IF(Table1[[#This Row],[Bet]]="Spread", Games!L379, "")</f>
        <v/>
      </c>
      <c r="K379" s="9" t="str">
        <f>IF(ISTEXT(Games!K379), Games!K379, "")</f>
        <v/>
      </c>
      <c r="L379" s="9" t="str">
        <f>IF(Table1[[#This Row],[Bet]]="Spread", Table1[[#This Row],[Spread]],"")</f>
        <v/>
      </c>
      <c r="M379" s="9"/>
      <c r="N379" s="12"/>
      <c r="O379" s="12"/>
      <c r="P379" s="12"/>
      <c r="Q379" s="12"/>
      <c r="R379" s="12"/>
      <c r="S379" s="12"/>
      <c r="T379" s="13">
        <f t="shared" si="51"/>
        <v>0</v>
      </c>
      <c r="U379" s="13">
        <f t="shared" si="52"/>
        <v>0</v>
      </c>
      <c r="V379" s="13">
        <f t="shared" si="53"/>
        <v>0</v>
      </c>
      <c r="W379" s="13">
        <f t="shared" si="54"/>
        <v>0</v>
      </c>
      <c r="X379" s="13">
        <f t="shared" si="55"/>
        <v>0</v>
      </c>
      <c r="Y379" s="13">
        <f t="shared" si="56"/>
        <v>0</v>
      </c>
      <c r="Z379" s="7"/>
      <c r="AA379" s="9" t="str">
        <f t="shared" si="57"/>
        <v/>
      </c>
      <c r="AB379" s="7"/>
      <c r="AC379" s="9" t="str">
        <f t="shared" si="58"/>
        <v/>
      </c>
      <c r="AD379" s="7"/>
      <c r="AE379" s="9" t="str">
        <f t="shared" si="59"/>
        <v/>
      </c>
      <c r="AF37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80" spans="1:32" x14ac:dyDescent="0.45">
      <c r="A380" s="22" t="str">
        <f>IF('Prediction Log'!A380=0, "",'Prediction Log'!A380)</f>
        <v/>
      </c>
      <c r="B380" s="10" t="str">
        <f>IF('Prediction Log'!B380=0, "",'Prediction Log'!B380)</f>
        <v/>
      </c>
      <c r="C380" s="10" t="str">
        <f>IF('Prediction Log'!C380=0, "",'Prediction Log'!C380)</f>
        <v/>
      </c>
      <c r="D380" s="10" t="str">
        <f>IF('Prediction Log'!D380=0, "",'Prediction Log'!D380)</f>
        <v/>
      </c>
      <c r="E380" s="10" t="str">
        <f>IF('Prediction Log'!E380=0, "",'Prediction Log'!E380)</f>
        <v/>
      </c>
      <c r="F380" s="10" t="str">
        <f>IF('Prediction Log'!I380=0, "",'Prediction Log'!I380)</f>
        <v/>
      </c>
      <c r="G380" s="26" t="str">
        <f>IF(ISBLANK(Games!B380), "",'Prediction Log'!$J380)</f>
        <v/>
      </c>
      <c r="H380" s="27" t="str">
        <f>'Prediction Log'!$K380</f>
        <v/>
      </c>
      <c r="I380" s="10" t="str">
        <f>IF(AND(Games!J380="",Games!K380=""),"",IF(ISTEXT(Games!K380), "Side",Games!J380))</f>
        <v/>
      </c>
      <c r="J380" s="10" t="str">
        <f>IF(Table1[[#This Row],[Bet]]="Spread", Games!L380, "")</f>
        <v/>
      </c>
      <c r="K380" s="9" t="str">
        <f>IF(ISTEXT(Games!K380), Games!K380, "")</f>
        <v/>
      </c>
      <c r="L380" s="9" t="str">
        <f>IF(Table1[[#This Row],[Bet]]="Spread", Table1[[#This Row],[Spread]],"")</f>
        <v/>
      </c>
      <c r="M380" s="9"/>
      <c r="N380" s="12"/>
      <c r="O380" s="12"/>
      <c r="P380" s="12"/>
      <c r="Q380" s="12"/>
      <c r="R380" s="12"/>
      <c r="S380" s="12"/>
      <c r="T380" s="13">
        <f t="shared" si="51"/>
        <v>0</v>
      </c>
      <c r="U380" s="13">
        <f t="shared" si="52"/>
        <v>0</v>
      </c>
      <c r="V380" s="13">
        <f t="shared" si="53"/>
        <v>0</v>
      </c>
      <c r="W380" s="13">
        <f t="shared" si="54"/>
        <v>0</v>
      </c>
      <c r="X380" s="13">
        <f t="shared" si="55"/>
        <v>0</v>
      </c>
      <c r="Y380" s="13">
        <f t="shared" si="56"/>
        <v>0</v>
      </c>
      <c r="Z380" s="7"/>
      <c r="AA380" s="9" t="str">
        <f t="shared" si="57"/>
        <v/>
      </c>
      <c r="AB380" s="7"/>
      <c r="AC380" s="9" t="str">
        <f t="shared" si="58"/>
        <v/>
      </c>
      <c r="AD380" s="7"/>
      <c r="AE380" s="9" t="str">
        <f t="shared" si="59"/>
        <v/>
      </c>
      <c r="AF38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81" spans="1:32" x14ac:dyDescent="0.45">
      <c r="A381" s="22" t="str">
        <f>IF('Prediction Log'!A381=0, "",'Prediction Log'!A381)</f>
        <v/>
      </c>
      <c r="B381" s="10" t="str">
        <f>IF('Prediction Log'!B381=0, "",'Prediction Log'!B381)</f>
        <v/>
      </c>
      <c r="C381" s="10" t="str">
        <f>IF('Prediction Log'!C381=0, "",'Prediction Log'!C381)</f>
        <v/>
      </c>
      <c r="D381" s="10" t="str">
        <f>IF('Prediction Log'!D381=0, "",'Prediction Log'!D381)</f>
        <v/>
      </c>
      <c r="E381" s="10" t="str">
        <f>IF('Prediction Log'!E381=0, "",'Prediction Log'!E381)</f>
        <v/>
      </c>
      <c r="F381" s="10" t="str">
        <f>IF('Prediction Log'!I381=0, "",'Prediction Log'!I381)</f>
        <v/>
      </c>
      <c r="G381" s="26" t="str">
        <f>IF(ISBLANK(Games!B381), "",'Prediction Log'!$J381)</f>
        <v/>
      </c>
      <c r="H381" s="27" t="str">
        <f>'Prediction Log'!$K381</f>
        <v/>
      </c>
      <c r="I381" s="10" t="str">
        <f>IF(AND(Games!J381="",Games!K381=""),"",IF(ISTEXT(Games!K381), "Side",Games!J381))</f>
        <v/>
      </c>
      <c r="J381" s="10" t="str">
        <f>IF(Table1[[#This Row],[Bet]]="Spread", Games!L381, "")</f>
        <v/>
      </c>
      <c r="K381" s="9" t="str">
        <f>IF(ISTEXT(Games!K381), Games!K381, "")</f>
        <v/>
      </c>
      <c r="L381" s="9" t="str">
        <f>IF(Table1[[#This Row],[Bet]]="Spread", Table1[[#This Row],[Spread]],"")</f>
        <v/>
      </c>
      <c r="M381" s="9"/>
      <c r="N381" s="12"/>
      <c r="O381" s="12"/>
      <c r="P381" s="12"/>
      <c r="Q381" s="12"/>
      <c r="R381" s="12"/>
      <c r="S381" s="12"/>
      <c r="T381" s="13">
        <f t="shared" si="51"/>
        <v>0</v>
      </c>
      <c r="U381" s="13">
        <f t="shared" si="52"/>
        <v>0</v>
      </c>
      <c r="V381" s="13">
        <f t="shared" si="53"/>
        <v>0</v>
      </c>
      <c r="W381" s="13">
        <f t="shared" si="54"/>
        <v>0</v>
      </c>
      <c r="X381" s="13">
        <f t="shared" si="55"/>
        <v>0</v>
      </c>
      <c r="Y381" s="13">
        <f t="shared" si="56"/>
        <v>0</v>
      </c>
      <c r="Z381" s="7"/>
      <c r="AA381" s="9" t="str">
        <f t="shared" si="57"/>
        <v/>
      </c>
      <c r="AB381" s="7"/>
      <c r="AC381" s="9" t="str">
        <f t="shared" si="58"/>
        <v/>
      </c>
      <c r="AD381" s="7"/>
      <c r="AE381" s="9" t="str">
        <f t="shared" si="59"/>
        <v/>
      </c>
      <c r="AF38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82" spans="1:32" x14ac:dyDescent="0.45">
      <c r="A382" s="22" t="str">
        <f>IF('Prediction Log'!A382=0, "",'Prediction Log'!A382)</f>
        <v/>
      </c>
      <c r="B382" s="10" t="str">
        <f>IF('Prediction Log'!B382=0, "",'Prediction Log'!B382)</f>
        <v/>
      </c>
      <c r="C382" s="10" t="str">
        <f>IF('Prediction Log'!C382=0, "",'Prediction Log'!C382)</f>
        <v/>
      </c>
      <c r="D382" s="10" t="str">
        <f>IF('Prediction Log'!D382=0, "",'Prediction Log'!D382)</f>
        <v/>
      </c>
      <c r="E382" s="10" t="str">
        <f>IF('Prediction Log'!E382=0, "",'Prediction Log'!E382)</f>
        <v/>
      </c>
      <c r="F382" s="10" t="str">
        <f>IF('Prediction Log'!I382=0, "",'Prediction Log'!I382)</f>
        <v/>
      </c>
      <c r="G382" s="26" t="str">
        <f>IF(ISBLANK(Games!B382), "",'Prediction Log'!$J382)</f>
        <v/>
      </c>
      <c r="H382" s="27" t="str">
        <f>'Prediction Log'!$K382</f>
        <v/>
      </c>
      <c r="I382" s="10" t="str">
        <f>IF(AND(Games!J382="",Games!K382=""),"",IF(ISTEXT(Games!K382), "Side",Games!J382))</f>
        <v/>
      </c>
      <c r="J382" s="10" t="str">
        <f>IF(Table1[[#This Row],[Bet]]="Spread", Games!L382, "")</f>
        <v/>
      </c>
      <c r="K382" s="9" t="str">
        <f>IF(ISTEXT(Games!K382), Games!K382, "")</f>
        <v/>
      </c>
      <c r="L382" s="9" t="str">
        <f>IF(Table1[[#This Row],[Bet]]="Spread", Table1[[#This Row],[Spread]],"")</f>
        <v/>
      </c>
      <c r="M382" s="9"/>
      <c r="N382" s="12"/>
      <c r="O382" s="12"/>
      <c r="P382" s="12"/>
      <c r="Q382" s="12"/>
      <c r="R382" s="12"/>
      <c r="S382" s="12"/>
      <c r="T382" s="13">
        <f t="shared" si="51"/>
        <v>0</v>
      </c>
      <c r="U382" s="13">
        <f t="shared" si="52"/>
        <v>0</v>
      </c>
      <c r="V382" s="13">
        <f t="shared" si="53"/>
        <v>0</v>
      </c>
      <c r="W382" s="13">
        <f t="shared" si="54"/>
        <v>0</v>
      </c>
      <c r="X382" s="13">
        <f t="shared" si="55"/>
        <v>0</v>
      </c>
      <c r="Y382" s="13">
        <f t="shared" si="56"/>
        <v>0</v>
      </c>
      <c r="Z382" s="7"/>
      <c r="AA382" s="9" t="str">
        <f t="shared" si="57"/>
        <v/>
      </c>
      <c r="AB382" s="7"/>
      <c r="AC382" s="9" t="str">
        <f t="shared" si="58"/>
        <v/>
      </c>
      <c r="AD382" s="7"/>
      <c r="AE382" s="9" t="str">
        <f t="shared" si="59"/>
        <v/>
      </c>
      <c r="AF38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83" spans="1:32" x14ac:dyDescent="0.45">
      <c r="A383" s="22" t="str">
        <f>IF('Prediction Log'!A383=0, "",'Prediction Log'!A383)</f>
        <v/>
      </c>
      <c r="B383" s="10" t="str">
        <f>IF('Prediction Log'!B383=0, "",'Prediction Log'!B383)</f>
        <v/>
      </c>
      <c r="C383" s="10" t="str">
        <f>IF('Prediction Log'!C383=0, "",'Prediction Log'!C383)</f>
        <v/>
      </c>
      <c r="D383" s="10" t="str">
        <f>IF('Prediction Log'!D383=0, "",'Prediction Log'!D383)</f>
        <v/>
      </c>
      <c r="E383" s="10" t="str">
        <f>IF('Prediction Log'!E383=0, "",'Prediction Log'!E383)</f>
        <v/>
      </c>
      <c r="F383" s="10" t="str">
        <f>IF('Prediction Log'!I383=0, "",'Prediction Log'!I383)</f>
        <v/>
      </c>
      <c r="G383" s="26" t="str">
        <f>IF(ISBLANK(Games!B383), "",'Prediction Log'!$J383)</f>
        <v/>
      </c>
      <c r="H383" s="27" t="str">
        <f>'Prediction Log'!$K383</f>
        <v/>
      </c>
      <c r="I383" s="10" t="str">
        <f>IF(AND(Games!J383="",Games!K383=""),"",IF(ISTEXT(Games!K383), "Side",Games!J383))</f>
        <v/>
      </c>
      <c r="J383" s="10" t="str">
        <f>IF(Table1[[#This Row],[Bet]]="Spread", Games!L383, "")</f>
        <v/>
      </c>
      <c r="K383" s="9" t="str">
        <f>IF(ISTEXT(Games!K383), Games!K383, "")</f>
        <v/>
      </c>
      <c r="L383" s="9" t="str">
        <f>IF(Table1[[#This Row],[Bet]]="Spread", Table1[[#This Row],[Spread]],"")</f>
        <v/>
      </c>
      <c r="M383" s="9"/>
      <c r="N383" s="12"/>
      <c r="O383" s="12"/>
      <c r="P383" s="12"/>
      <c r="Q383" s="12"/>
      <c r="R383" s="12"/>
      <c r="S383" s="12"/>
      <c r="T383" s="13">
        <f t="shared" si="51"/>
        <v>0</v>
      </c>
      <c r="U383" s="13">
        <f t="shared" si="52"/>
        <v>0</v>
      </c>
      <c r="V383" s="13">
        <f t="shared" si="53"/>
        <v>0</v>
      </c>
      <c r="W383" s="13">
        <f t="shared" si="54"/>
        <v>0</v>
      </c>
      <c r="X383" s="13">
        <f t="shared" si="55"/>
        <v>0</v>
      </c>
      <c r="Y383" s="13">
        <f t="shared" si="56"/>
        <v>0</v>
      </c>
      <c r="Z383" s="7"/>
      <c r="AA383" s="9" t="str">
        <f t="shared" si="57"/>
        <v/>
      </c>
      <c r="AB383" s="7"/>
      <c r="AC383" s="9" t="str">
        <f t="shared" si="58"/>
        <v/>
      </c>
      <c r="AD383" s="7"/>
      <c r="AE383" s="9" t="str">
        <f t="shared" si="59"/>
        <v/>
      </c>
      <c r="AF38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84" spans="1:32" x14ac:dyDescent="0.45">
      <c r="A384" s="22" t="str">
        <f>IF('Prediction Log'!A384=0, "",'Prediction Log'!A384)</f>
        <v/>
      </c>
      <c r="B384" s="10" t="str">
        <f>IF('Prediction Log'!B384=0, "",'Prediction Log'!B384)</f>
        <v/>
      </c>
      <c r="C384" s="10" t="str">
        <f>IF('Prediction Log'!C384=0, "",'Prediction Log'!C384)</f>
        <v/>
      </c>
      <c r="D384" s="10" t="str">
        <f>IF('Prediction Log'!D384=0, "",'Prediction Log'!D384)</f>
        <v/>
      </c>
      <c r="E384" s="10" t="str">
        <f>IF('Prediction Log'!E384=0, "",'Prediction Log'!E384)</f>
        <v/>
      </c>
      <c r="F384" s="10" t="str">
        <f>IF('Prediction Log'!I384=0, "",'Prediction Log'!I384)</f>
        <v/>
      </c>
      <c r="G384" s="26" t="str">
        <f>IF(ISBLANK(Games!B384), "",'Prediction Log'!$J384)</f>
        <v/>
      </c>
      <c r="H384" s="27" t="str">
        <f>'Prediction Log'!$K384</f>
        <v/>
      </c>
      <c r="I384" s="10" t="str">
        <f>IF(AND(Games!J384="",Games!K384=""),"",IF(ISTEXT(Games!K384), "Side",Games!J384))</f>
        <v/>
      </c>
      <c r="J384" s="10" t="str">
        <f>IF(Table1[[#This Row],[Bet]]="Spread", Games!L384, "")</f>
        <v/>
      </c>
      <c r="K384" s="9" t="str">
        <f>IF(ISTEXT(Games!K384), Games!K384, "")</f>
        <v/>
      </c>
      <c r="L384" s="9" t="str">
        <f>IF(Table1[[#This Row],[Bet]]="Spread", Table1[[#This Row],[Spread]],"")</f>
        <v/>
      </c>
      <c r="M384" s="9"/>
      <c r="N384" s="12"/>
      <c r="O384" s="12"/>
      <c r="P384" s="12"/>
      <c r="Q384" s="12"/>
      <c r="R384" s="12"/>
      <c r="S384" s="12"/>
      <c r="T384" s="13">
        <f t="shared" si="51"/>
        <v>0</v>
      </c>
      <c r="U384" s="13">
        <f t="shared" si="52"/>
        <v>0</v>
      </c>
      <c r="V384" s="13">
        <f t="shared" si="53"/>
        <v>0</v>
      </c>
      <c r="W384" s="13">
        <f t="shared" si="54"/>
        <v>0</v>
      </c>
      <c r="X384" s="13">
        <f t="shared" si="55"/>
        <v>0</v>
      </c>
      <c r="Y384" s="13">
        <f t="shared" si="56"/>
        <v>0</v>
      </c>
      <c r="Z384" s="7"/>
      <c r="AA384" s="9" t="str">
        <f t="shared" si="57"/>
        <v/>
      </c>
      <c r="AB384" s="7"/>
      <c r="AC384" s="9" t="str">
        <f t="shared" si="58"/>
        <v/>
      </c>
      <c r="AD384" s="7"/>
      <c r="AE384" s="9" t="str">
        <f t="shared" si="59"/>
        <v/>
      </c>
      <c r="AF38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85" spans="1:32" x14ac:dyDescent="0.45">
      <c r="A385" s="22" t="str">
        <f>IF('Prediction Log'!A385=0, "",'Prediction Log'!A385)</f>
        <v/>
      </c>
      <c r="B385" s="10" t="str">
        <f>IF('Prediction Log'!B385=0, "",'Prediction Log'!B385)</f>
        <v/>
      </c>
      <c r="C385" s="10" t="str">
        <f>IF('Prediction Log'!C385=0, "",'Prediction Log'!C385)</f>
        <v/>
      </c>
      <c r="D385" s="10" t="str">
        <f>IF('Prediction Log'!D385=0, "",'Prediction Log'!D385)</f>
        <v/>
      </c>
      <c r="E385" s="10" t="str">
        <f>IF('Prediction Log'!E385=0, "",'Prediction Log'!E385)</f>
        <v/>
      </c>
      <c r="F385" s="10" t="str">
        <f>IF('Prediction Log'!I385=0, "",'Prediction Log'!I385)</f>
        <v/>
      </c>
      <c r="G385" s="26" t="str">
        <f>IF(ISBLANK(Games!B385), "",'Prediction Log'!$J385)</f>
        <v/>
      </c>
      <c r="H385" s="27" t="str">
        <f>'Prediction Log'!$K385</f>
        <v/>
      </c>
      <c r="I385" s="10" t="str">
        <f>IF(AND(Games!J385="",Games!K385=""),"",IF(ISTEXT(Games!K385), "Side",Games!J385))</f>
        <v/>
      </c>
      <c r="J385" s="10" t="str">
        <f>IF(Table1[[#This Row],[Bet]]="Spread", Games!L385, "")</f>
        <v/>
      </c>
      <c r="K385" s="9" t="str">
        <f>IF(ISTEXT(Games!K385), Games!K385, "")</f>
        <v/>
      </c>
      <c r="L385" s="9" t="str">
        <f>IF(Table1[[#This Row],[Bet]]="Spread", Table1[[#This Row],[Spread]],"")</f>
        <v/>
      </c>
      <c r="M385" s="9"/>
      <c r="N385" s="12"/>
      <c r="O385" s="12"/>
      <c r="P385" s="12"/>
      <c r="Q385" s="12"/>
      <c r="R385" s="12"/>
      <c r="S385" s="12"/>
      <c r="T385" s="13">
        <f t="shared" si="51"/>
        <v>0</v>
      </c>
      <c r="U385" s="13">
        <f t="shared" si="52"/>
        <v>0</v>
      </c>
      <c r="V385" s="13">
        <f t="shared" si="53"/>
        <v>0</v>
      </c>
      <c r="W385" s="13">
        <f t="shared" si="54"/>
        <v>0</v>
      </c>
      <c r="X385" s="13">
        <f t="shared" si="55"/>
        <v>0</v>
      </c>
      <c r="Y385" s="13">
        <f t="shared" si="56"/>
        <v>0</v>
      </c>
      <c r="Z385" s="7"/>
      <c r="AA385" s="9" t="str">
        <f t="shared" si="57"/>
        <v/>
      </c>
      <c r="AB385" s="7"/>
      <c r="AC385" s="9" t="str">
        <f t="shared" si="58"/>
        <v/>
      </c>
      <c r="AD385" s="7"/>
      <c r="AE385" s="9" t="str">
        <f t="shared" si="59"/>
        <v/>
      </c>
      <c r="AF38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86" spans="1:32" x14ac:dyDescent="0.45">
      <c r="A386" s="22" t="str">
        <f>IF('Prediction Log'!A386=0, "",'Prediction Log'!A386)</f>
        <v/>
      </c>
      <c r="B386" s="10" t="str">
        <f>IF('Prediction Log'!B386=0, "",'Prediction Log'!B386)</f>
        <v/>
      </c>
      <c r="C386" s="10" t="str">
        <f>IF('Prediction Log'!C386=0, "",'Prediction Log'!C386)</f>
        <v/>
      </c>
      <c r="D386" s="10" t="str">
        <f>IF('Prediction Log'!D386=0, "",'Prediction Log'!D386)</f>
        <v/>
      </c>
      <c r="E386" s="10" t="str">
        <f>IF('Prediction Log'!E386=0, "",'Prediction Log'!E386)</f>
        <v/>
      </c>
      <c r="F386" s="10" t="str">
        <f>IF('Prediction Log'!I386=0, "",'Prediction Log'!I386)</f>
        <v/>
      </c>
      <c r="G386" s="26" t="str">
        <f>IF(ISBLANK(Games!B386), "",'Prediction Log'!$J386)</f>
        <v/>
      </c>
      <c r="H386" s="27" t="str">
        <f>'Prediction Log'!$K386</f>
        <v/>
      </c>
      <c r="I386" s="10" t="str">
        <f>IF(AND(Games!J386="",Games!K386=""),"",IF(ISTEXT(Games!K386), "Side",Games!J386))</f>
        <v/>
      </c>
      <c r="J386" s="10" t="str">
        <f>IF(Table1[[#This Row],[Bet]]="Spread", Games!L386, "")</f>
        <v/>
      </c>
      <c r="K386" s="9" t="str">
        <f>IF(ISTEXT(Games!K386), Games!K386, "")</f>
        <v/>
      </c>
      <c r="L386" s="9" t="str">
        <f>IF(Table1[[#This Row],[Bet]]="Spread", Table1[[#This Row],[Spread]],"")</f>
        <v/>
      </c>
      <c r="M386" s="9"/>
      <c r="N386" s="12"/>
      <c r="O386" s="12"/>
      <c r="P386" s="12"/>
      <c r="Q386" s="12"/>
      <c r="R386" s="12"/>
      <c r="S386" s="12"/>
      <c r="T386" s="13">
        <f t="shared" si="51"/>
        <v>0</v>
      </c>
      <c r="U386" s="13">
        <f t="shared" si="52"/>
        <v>0</v>
      </c>
      <c r="V386" s="13">
        <f t="shared" si="53"/>
        <v>0</v>
      </c>
      <c r="W386" s="13">
        <f t="shared" si="54"/>
        <v>0</v>
      </c>
      <c r="X386" s="13">
        <f t="shared" si="55"/>
        <v>0</v>
      </c>
      <c r="Y386" s="13">
        <f t="shared" si="56"/>
        <v>0</v>
      </c>
      <c r="Z386" s="7"/>
      <c r="AA386" s="9" t="str">
        <f t="shared" si="57"/>
        <v/>
      </c>
      <c r="AB386" s="7"/>
      <c r="AC386" s="9" t="str">
        <f t="shared" si="58"/>
        <v/>
      </c>
      <c r="AD386" s="7"/>
      <c r="AE386" s="9" t="str">
        <f t="shared" si="59"/>
        <v/>
      </c>
      <c r="AF38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87" spans="1:32" x14ac:dyDescent="0.45">
      <c r="A387" s="22" t="str">
        <f>IF('Prediction Log'!A387=0, "",'Prediction Log'!A387)</f>
        <v/>
      </c>
      <c r="B387" s="10" t="str">
        <f>IF('Prediction Log'!B387=0, "",'Prediction Log'!B387)</f>
        <v/>
      </c>
      <c r="C387" s="10" t="str">
        <f>IF('Prediction Log'!C387=0, "",'Prediction Log'!C387)</f>
        <v/>
      </c>
      <c r="D387" s="10" t="str">
        <f>IF('Prediction Log'!D387=0, "",'Prediction Log'!D387)</f>
        <v/>
      </c>
      <c r="E387" s="10" t="str">
        <f>IF('Prediction Log'!E387=0, "",'Prediction Log'!E387)</f>
        <v/>
      </c>
      <c r="F387" s="10" t="str">
        <f>IF('Prediction Log'!I387=0, "",'Prediction Log'!I387)</f>
        <v/>
      </c>
      <c r="G387" s="26" t="str">
        <f>IF(ISBLANK(Games!B387), "",'Prediction Log'!$J387)</f>
        <v/>
      </c>
      <c r="H387" s="27" t="str">
        <f>'Prediction Log'!$K387</f>
        <v/>
      </c>
      <c r="I387" s="10" t="str">
        <f>IF(AND(Games!J387="",Games!K387=""),"",IF(ISTEXT(Games!K387), "Side",Games!J387))</f>
        <v/>
      </c>
      <c r="J387" s="10" t="str">
        <f>IF(Table1[[#This Row],[Bet]]="Spread", Games!L387, "")</f>
        <v/>
      </c>
      <c r="K387" s="9" t="str">
        <f>IF(ISTEXT(Games!K387), Games!K387, "")</f>
        <v/>
      </c>
      <c r="L387" s="9" t="str">
        <f>IF(Table1[[#This Row],[Bet]]="Spread", Table1[[#This Row],[Spread]],"")</f>
        <v/>
      </c>
      <c r="M387" s="9"/>
      <c r="N387" s="12"/>
      <c r="O387" s="12"/>
      <c r="P387" s="12"/>
      <c r="Q387" s="12"/>
      <c r="R387" s="12"/>
      <c r="S387" s="12"/>
      <c r="T387" s="13">
        <f t="shared" ref="T387:T420" si="60">N387+IF(Q387&lt;0, (N387/(Q387/-100)), N387*(Q387/100))</f>
        <v>0</v>
      </c>
      <c r="U387" s="13">
        <f t="shared" ref="U387:U420" si="61">T387-N387</f>
        <v>0</v>
      </c>
      <c r="V387" s="13">
        <f t="shared" ref="V387:V420" si="62">O387+IF(R387&lt;0, (O387/(R387/-100)), O387*(R387/100))</f>
        <v>0</v>
      </c>
      <c r="W387" s="13">
        <f t="shared" ref="W387:W420" si="63">V387-O387</f>
        <v>0</v>
      </c>
      <c r="X387" s="13">
        <f t="shared" ref="X387:X420" si="64">P387+IF(S387&lt;0, (P387/(S387/-100)), P387*(S387/100))</f>
        <v>0</v>
      </c>
      <c r="Y387" s="13">
        <f t="shared" ref="Y387:Y420" si="65">S387-P387</f>
        <v>0</v>
      </c>
      <c r="Z387" s="7"/>
      <c r="AA387" s="9" t="str">
        <f t="shared" ref="AA387:AA420" si="66">IF(Z387="W", U387, IF(Z387="L",-N387, ""))</f>
        <v/>
      </c>
      <c r="AB387" s="7"/>
      <c r="AC387" s="9" t="str">
        <f t="shared" ref="AC387:AC420" si="67">IF(AB387="W", W387, IF(AB387="L",-P387, ""))</f>
        <v/>
      </c>
      <c r="AD387" s="7"/>
      <c r="AE387" s="9" t="str">
        <f t="shared" ref="AE387:AE420" si="68">IF(AD387="W", Y387, IF(AD387="L",-R387, ""))</f>
        <v/>
      </c>
      <c r="AF38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88" spans="1:32" x14ac:dyDescent="0.45">
      <c r="A388" s="22" t="str">
        <f>IF('Prediction Log'!A388=0, "",'Prediction Log'!A388)</f>
        <v/>
      </c>
      <c r="B388" s="10" t="str">
        <f>IF('Prediction Log'!B388=0, "",'Prediction Log'!B388)</f>
        <v/>
      </c>
      <c r="C388" s="10" t="str">
        <f>IF('Prediction Log'!C388=0, "",'Prediction Log'!C388)</f>
        <v/>
      </c>
      <c r="D388" s="10" t="str">
        <f>IF('Prediction Log'!D388=0, "",'Prediction Log'!D388)</f>
        <v/>
      </c>
      <c r="E388" s="10" t="str">
        <f>IF('Prediction Log'!E388=0, "",'Prediction Log'!E388)</f>
        <v/>
      </c>
      <c r="F388" s="10" t="str">
        <f>IF('Prediction Log'!I388=0, "",'Prediction Log'!I388)</f>
        <v/>
      </c>
      <c r="G388" s="26" t="str">
        <f>IF(ISBLANK(Games!B388), "",'Prediction Log'!$J388)</f>
        <v/>
      </c>
      <c r="H388" s="27" t="str">
        <f>'Prediction Log'!$K388</f>
        <v/>
      </c>
      <c r="I388" s="10" t="str">
        <f>IF(AND(Games!J388="",Games!K388=""),"",IF(ISTEXT(Games!K388), "Side",Games!J388))</f>
        <v/>
      </c>
      <c r="J388" s="10" t="str">
        <f>IF(Table1[[#This Row],[Bet]]="Spread", Games!L388, "")</f>
        <v/>
      </c>
      <c r="K388" s="9" t="str">
        <f>IF(ISTEXT(Games!K388), Games!K388, "")</f>
        <v/>
      </c>
      <c r="L388" s="9" t="str">
        <f>IF(Table1[[#This Row],[Bet]]="Spread", Table1[[#This Row],[Spread]],"")</f>
        <v/>
      </c>
      <c r="M388" s="9"/>
      <c r="N388" s="12"/>
      <c r="O388" s="12"/>
      <c r="P388" s="12"/>
      <c r="Q388" s="12"/>
      <c r="R388" s="12"/>
      <c r="S388" s="12"/>
      <c r="T388" s="13">
        <f t="shared" si="60"/>
        <v>0</v>
      </c>
      <c r="U388" s="13">
        <f t="shared" si="61"/>
        <v>0</v>
      </c>
      <c r="V388" s="13">
        <f t="shared" si="62"/>
        <v>0</v>
      </c>
      <c r="W388" s="13">
        <f t="shared" si="63"/>
        <v>0</v>
      </c>
      <c r="X388" s="13">
        <f t="shared" si="64"/>
        <v>0</v>
      </c>
      <c r="Y388" s="13">
        <f t="shared" si="65"/>
        <v>0</v>
      </c>
      <c r="Z388" s="7"/>
      <c r="AA388" s="9" t="str">
        <f t="shared" si="66"/>
        <v/>
      </c>
      <c r="AB388" s="7"/>
      <c r="AC388" s="9" t="str">
        <f t="shared" si="67"/>
        <v/>
      </c>
      <c r="AD388" s="7"/>
      <c r="AE388" s="9" t="str">
        <f t="shared" si="68"/>
        <v/>
      </c>
      <c r="AF38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89" spans="1:32" x14ac:dyDescent="0.45">
      <c r="A389" s="22" t="str">
        <f>IF('Prediction Log'!A389=0, "",'Prediction Log'!A389)</f>
        <v/>
      </c>
      <c r="B389" s="10" t="str">
        <f>IF('Prediction Log'!B389=0, "",'Prediction Log'!B389)</f>
        <v/>
      </c>
      <c r="C389" s="10" t="str">
        <f>IF('Prediction Log'!C389=0, "",'Prediction Log'!C389)</f>
        <v/>
      </c>
      <c r="D389" s="10" t="str">
        <f>IF('Prediction Log'!D389=0, "",'Prediction Log'!D389)</f>
        <v/>
      </c>
      <c r="E389" s="10" t="str">
        <f>IF('Prediction Log'!E389=0, "",'Prediction Log'!E389)</f>
        <v/>
      </c>
      <c r="F389" s="10" t="str">
        <f>IF('Prediction Log'!I389=0, "",'Prediction Log'!I389)</f>
        <v/>
      </c>
      <c r="G389" s="26" t="str">
        <f>IF(ISBLANK(Games!B389), "",'Prediction Log'!$J389)</f>
        <v/>
      </c>
      <c r="H389" s="27" t="str">
        <f>'Prediction Log'!$K389</f>
        <v/>
      </c>
      <c r="I389" s="10" t="str">
        <f>IF(AND(Games!J389="",Games!K389=""),"",IF(ISTEXT(Games!K389), "Side",Games!J389))</f>
        <v/>
      </c>
      <c r="J389" s="10" t="str">
        <f>IF(Table1[[#This Row],[Bet]]="Spread", Games!L389, "")</f>
        <v/>
      </c>
      <c r="K389" s="9" t="str">
        <f>IF(ISTEXT(Games!K389), Games!K389, "")</f>
        <v/>
      </c>
      <c r="L389" s="9" t="str">
        <f>IF(Table1[[#This Row],[Bet]]="Spread", Table1[[#This Row],[Spread]],"")</f>
        <v/>
      </c>
      <c r="M389" s="9"/>
      <c r="N389" s="12"/>
      <c r="O389" s="12"/>
      <c r="P389" s="12"/>
      <c r="Q389" s="12"/>
      <c r="R389" s="12"/>
      <c r="S389" s="12"/>
      <c r="T389" s="13">
        <f t="shared" si="60"/>
        <v>0</v>
      </c>
      <c r="U389" s="13">
        <f t="shared" si="61"/>
        <v>0</v>
      </c>
      <c r="V389" s="13">
        <f t="shared" si="62"/>
        <v>0</v>
      </c>
      <c r="W389" s="13">
        <f t="shared" si="63"/>
        <v>0</v>
      </c>
      <c r="X389" s="13">
        <f t="shared" si="64"/>
        <v>0</v>
      </c>
      <c r="Y389" s="13">
        <f t="shared" si="65"/>
        <v>0</v>
      </c>
      <c r="Z389" s="7"/>
      <c r="AA389" s="9" t="str">
        <f t="shared" si="66"/>
        <v/>
      </c>
      <c r="AB389" s="7"/>
      <c r="AC389" s="9" t="str">
        <f t="shared" si="67"/>
        <v/>
      </c>
      <c r="AD389" s="7"/>
      <c r="AE389" s="9" t="str">
        <f t="shared" si="68"/>
        <v/>
      </c>
      <c r="AF38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90" spans="1:32" x14ac:dyDescent="0.45">
      <c r="A390" s="22" t="str">
        <f>IF('Prediction Log'!A390=0, "",'Prediction Log'!A390)</f>
        <v/>
      </c>
      <c r="B390" s="10" t="str">
        <f>IF('Prediction Log'!B390=0, "",'Prediction Log'!B390)</f>
        <v/>
      </c>
      <c r="C390" s="10" t="str">
        <f>IF('Prediction Log'!C390=0, "",'Prediction Log'!C390)</f>
        <v/>
      </c>
      <c r="D390" s="10" t="str">
        <f>IF('Prediction Log'!D390=0, "",'Prediction Log'!D390)</f>
        <v/>
      </c>
      <c r="E390" s="10" t="str">
        <f>IF('Prediction Log'!E390=0, "",'Prediction Log'!E390)</f>
        <v/>
      </c>
      <c r="F390" s="10" t="str">
        <f>IF('Prediction Log'!I390=0, "",'Prediction Log'!I390)</f>
        <v/>
      </c>
      <c r="G390" s="26" t="str">
        <f>IF(ISBLANK(Games!B390), "",'Prediction Log'!$J390)</f>
        <v/>
      </c>
      <c r="H390" s="27" t="str">
        <f>'Prediction Log'!$K390</f>
        <v/>
      </c>
      <c r="I390" s="10" t="str">
        <f>IF(AND(Games!J390="",Games!K390=""),"",IF(ISTEXT(Games!K390), "Side",Games!J390))</f>
        <v/>
      </c>
      <c r="J390" s="10" t="str">
        <f>IF(Table1[[#This Row],[Bet]]="Spread", Games!L390, "")</f>
        <v/>
      </c>
      <c r="K390" s="9" t="str">
        <f>IF(ISTEXT(Games!K390), Games!K390, "")</f>
        <v/>
      </c>
      <c r="L390" s="9" t="str">
        <f>IF(Table1[[#This Row],[Bet]]="Spread", Table1[[#This Row],[Spread]],"")</f>
        <v/>
      </c>
      <c r="M390" s="9"/>
      <c r="N390" s="12"/>
      <c r="O390" s="12"/>
      <c r="P390" s="12"/>
      <c r="Q390" s="12"/>
      <c r="R390" s="12"/>
      <c r="S390" s="12"/>
      <c r="T390" s="13">
        <f t="shared" si="60"/>
        <v>0</v>
      </c>
      <c r="U390" s="13">
        <f t="shared" si="61"/>
        <v>0</v>
      </c>
      <c r="V390" s="13">
        <f t="shared" si="62"/>
        <v>0</v>
      </c>
      <c r="W390" s="13">
        <f t="shared" si="63"/>
        <v>0</v>
      </c>
      <c r="X390" s="13">
        <f t="shared" si="64"/>
        <v>0</v>
      </c>
      <c r="Y390" s="13">
        <f t="shared" si="65"/>
        <v>0</v>
      </c>
      <c r="Z390" s="7"/>
      <c r="AA390" s="9" t="str">
        <f t="shared" si="66"/>
        <v/>
      </c>
      <c r="AB390" s="7"/>
      <c r="AC390" s="9" t="str">
        <f t="shared" si="67"/>
        <v/>
      </c>
      <c r="AD390" s="7"/>
      <c r="AE390" s="9" t="str">
        <f t="shared" si="68"/>
        <v/>
      </c>
      <c r="AF39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91" spans="1:32" x14ac:dyDescent="0.45">
      <c r="A391" s="22" t="str">
        <f>IF('Prediction Log'!A391=0, "",'Prediction Log'!A391)</f>
        <v/>
      </c>
      <c r="B391" s="10" t="str">
        <f>IF('Prediction Log'!B391=0, "",'Prediction Log'!B391)</f>
        <v/>
      </c>
      <c r="C391" s="10" t="str">
        <f>IF('Prediction Log'!C391=0, "",'Prediction Log'!C391)</f>
        <v/>
      </c>
      <c r="D391" s="10" t="str">
        <f>IF('Prediction Log'!D391=0, "",'Prediction Log'!D391)</f>
        <v/>
      </c>
      <c r="E391" s="10" t="str">
        <f>IF('Prediction Log'!E391=0, "",'Prediction Log'!E391)</f>
        <v/>
      </c>
      <c r="F391" s="10" t="str">
        <f>IF('Prediction Log'!I391=0, "",'Prediction Log'!I391)</f>
        <v/>
      </c>
      <c r="G391" s="26" t="str">
        <f>IF(ISBLANK(Games!B391), "",'Prediction Log'!$J391)</f>
        <v/>
      </c>
      <c r="H391" s="27" t="str">
        <f>'Prediction Log'!$K391</f>
        <v/>
      </c>
      <c r="I391" s="10" t="str">
        <f>IF(AND(Games!J391="",Games!K391=""),"",IF(ISTEXT(Games!K391), "Side",Games!J391))</f>
        <v/>
      </c>
      <c r="J391" s="10" t="str">
        <f>IF(Table1[[#This Row],[Bet]]="Spread", Games!L391, "")</f>
        <v/>
      </c>
      <c r="K391" s="9" t="str">
        <f>IF(ISTEXT(Games!K391), Games!K391, "")</f>
        <v/>
      </c>
      <c r="L391" s="9" t="str">
        <f>IF(Table1[[#This Row],[Bet]]="Spread", Table1[[#This Row],[Spread]],"")</f>
        <v/>
      </c>
      <c r="M391" s="9"/>
      <c r="N391" s="12"/>
      <c r="O391" s="12"/>
      <c r="P391" s="12"/>
      <c r="Q391" s="12"/>
      <c r="R391" s="12"/>
      <c r="S391" s="12"/>
      <c r="T391" s="13">
        <f t="shared" si="60"/>
        <v>0</v>
      </c>
      <c r="U391" s="13">
        <f t="shared" si="61"/>
        <v>0</v>
      </c>
      <c r="V391" s="13">
        <f t="shared" si="62"/>
        <v>0</v>
      </c>
      <c r="W391" s="13">
        <f t="shared" si="63"/>
        <v>0</v>
      </c>
      <c r="X391" s="13">
        <f t="shared" si="64"/>
        <v>0</v>
      </c>
      <c r="Y391" s="13">
        <f t="shared" si="65"/>
        <v>0</v>
      </c>
      <c r="Z391" s="7"/>
      <c r="AA391" s="9" t="str">
        <f t="shared" si="66"/>
        <v/>
      </c>
      <c r="AB391" s="7"/>
      <c r="AC391" s="9" t="str">
        <f t="shared" si="67"/>
        <v/>
      </c>
      <c r="AD391" s="7"/>
      <c r="AE391" s="9" t="str">
        <f t="shared" si="68"/>
        <v/>
      </c>
      <c r="AF39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92" spans="1:32" x14ac:dyDescent="0.45">
      <c r="A392" s="22" t="str">
        <f>IF('Prediction Log'!A392=0, "",'Prediction Log'!A392)</f>
        <v/>
      </c>
      <c r="B392" s="10" t="str">
        <f>IF('Prediction Log'!B392=0, "",'Prediction Log'!B392)</f>
        <v/>
      </c>
      <c r="C392" s="10" t="str">
        <f>IF('Prediction Log'!C392=0, "",'Prediction Log'!C392)</f>
        <v/>
      </c>
      <c r="D392" s="10" t="str">
        <f>IF('Prediction Log'!D392=0, "",'Prediction Log'!D392)</f>
        <v/>
      </c>
      <c r="E392" s="10" t="str">
        <f>IF('Prediction Log'!E392=0, "",'Prediction Log'!E392)</f>
        <v/>
      </c>
      <c r="F392" s="10" t="str">
        <f>IF('Prediction Log'!I392=0, "",'Prediction Log'!I392)</f>
        <v/>
      </c>
      <c r="G392" s="26" t="str">
        <f>IF(ISBLANK(Games!B392), "",'Prediction Log'!$J392)</f>
        <v/>
      </c>
      <c r="H392" s="27" t="str">
        <f>'Prediction Log'!$K392</f>
        <v/>
      </c>
      <c r="I392" s="10" t="str">
        <f>IF(AND(Games!J392="",Games!K392=""),"",IF(ISTEXT(Games!K392), "Side",Games!J392))</f>
        <v/>
      </c>
      <c r="J392" s="10" t="str">
        <f>IF(Table1[[#This Row],[Bet]]="Spread", Games!L392, "")</f>
        <v/>
      </c>
      <c r="K392" s="9" t="str">
        <f>IF(ISTEXT(Games!K392), Games!K392, "")</f>
        <v/>
      </c>
      <c r="L392" s="9" t="str">
        <f>IF(Table1[[#This Row],[Bet]]="Spread", Table1[[#This Row],[Spread]],"")</f>
        <v/>
      </c>
      <c r="M392" s="9"/>
      <c r="N392" s="12"/>
      <c r="O392" s="12"/>
      <c r="P392" s="12"/>
      <c r="Q392" s="12"/>
      <c r="R392" s="12"/>
      <c r="S392" s="12"/>
      <c r="T392" s="13">
        <f t="shared" si="60"/>
        <v>0</v>
      </c>
      <c r="U392" s="13">
        <f t="shared" si="61"/>
        <v>0</v>
      </c>
      <c r="V392" s="13">
        <f t="shared" si="62"/>
        <v>0</v>
      </c>
      <c r="W392" s="13">
        <f t="shared" si="63"/>
        <v>0</v>
      </c>
      <c r="X392" s="13">
        <f t="shared" si="64"/>
        <v>0</v>
      </c>
      <c r="Y392" s="13">
        <f t="shared" si="65"/>
        <v>0</v>
      </c>
      <c r="Z392" s="7"/>
      <c r="AA392" s="9" t="str">
        <f t="shared" si="66"/>
        <v/>
      </c>
      <c r="AB392" s="7"/>
      <c r="AC392" s="9" t="str">
        <f t="shared" si="67"/>
        <v/>
      </c>
      <c r="AD392" s="7"/>
      <c r="AE392" s="9" t="str">
        <f t="shared" si="68"/>
        <v/>
      </c>
      <c r="AF39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93" spans="1:32" x14ac:dyDescent="0.45">
      <c r="A393" s="22" t="str">
        <f>IF('Prediction Log'!A393=0, "",'Prediction Log'!A393)</f>
        <v/>
      </c>
      <c r="B393" s="10" t="str">
        <f>IF('Prediction Log'!B393=0, "",'Prediction Log'!B393)</f>
        <v/>
      </c>
      <c r="C393" s="10" t="str">
        <f>IF('Prediction Log'!C393=0, "",'Prediction Log'!C393)</f>
        <v/>
      </c>
      <c r="D393" s="10" t="str">
        <f>IF('Prediction Log'!D393=0, "",'Prediction Log'!D393)</f>
        <v/>
      </c>
      <c r="E393" s="10" t="str">
        <f>IF('Prediction Log'!E393=0, "",'Prediction Log'!E393)</f>
        <v/>
      </c>
      <c r="F393" s="10" t="str">
        <f>IF('Prediction Log'!I393=0, "",'Prediction Log'!I393)</f>
        <v/>
      </c>
      <c r="G393" s="26" t="str">
        <f>IF(ISBLANK(Games!B393), "",'Prediction Log'!$J393)</f>
        <v/>
      </c>
      <c r="H393" s="27" t="str">
        <f>'Prediction Log'!$K393</f>
        <v/>
      </c>
      <c r="I393" s="10" t="str">
        <f>IF(AND(Games!J393="",Games!K393=""),"",IF(ISTEXT(Games!K393), "Side",Games!J393))</f>
        <v/>
      </c>
      <c r="J393" s="10" t="str">
        <f>IF(Table1[[#This Row],[Bet]]="Spread", Games!L393, "")</f>
        <v/>
      </c>
      <c r="K393" s="9" t="str">
        <f>IF(ISTEXT(Games!K393), Games!K393, "")</f>
        <v/>
      </c>
      <c r="L393" s="9" t="str">
        <f>IF(Table1[[#This Row],[Bet]]="Spread", Table1[[#This Row],[Spread]],"")</f>
        <v/>
      </c>
      <c r="M393" s="9"/>
      <c r="N393" s="12"/>
      <c r="O393" s="12"/>
      <c r="P393" s="12"/>
      <c r="Q393" s="12"/>
      <c r="R393" s="12"/>
      <c r="S393" s="12"/>
      <c r="T393" s="13">
        <f t="shared" si="60"/>
        <v>0</v>
      </c>
      <c r="U393" s="13">
        <f t="shared" si="61"/>
        <v>0</v>
      </c>
      <c r="V393" s="13">
        <f t="shared" si="62"/>
        <v>0</v>
      </c>
      <c r="W393" s="13">
        <f t="shared" si="63"/>
        <v>0</v>
      </c>
      <c r="X393" s="13">
        <f t="shared" si="64"/>
        <v>0</v>
      </c>
      <c r="Y393" s="13">
        <f t="shared" si="65"/>
        <v>0</v>
      </c>
      <c r="Z393" s="7"/>
      <c r="AA393" s="9" t="str">
        <f t="shared" si="66"/>
        <v/>
      </c>
      <c r="AB393" s="7"/>
      <c r="AC393" s="9" t="str">
        <f t="shared" si="67"/>
        <v/>
      </c>
      <c r="AD393" s="7"/>
      <c r="AE393" s="9" t="str">
        <f t="shared" si="68"/>
        <v/>
      </c>
      <c r="AF39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94" spans="1:32" x14ac:dyDescent="0.45">
      <c r="A394" s="22" t="str">
        <f>IF('Prediction Log'!A394=0, "",'Prediction Log'!A394)</f>
        <v/>
      </c>
      <c r="B394" s="10" t="str">
        <f>IF('Prediction Log'!B394=0, "",'Prediction Log'!B394)</f>
        <v/>
      </c>
      <c r="C394" s="10" t="str">
        <f>IF('Prediction Log'!C394=0, "",'Prediction Log'!C394)</f>
        <v/>
      </c>
      <c r="D394" s="10" t="str">
        <f>IF('Prediction Log'!D394=0, "",'Prediction Log'!D394)</f>
        <v/>
      </c>
      <c r="E394" s="10" t="str">
        <f>IF('Prediction Log'!E394=0, "",'Prediction Log'!E394)</f>
        <v/>
      </c>
      <c r="F394" s="10" t="str">
        <f>IF('Prediction Log'!I394=0, "",'Prediction Log'!I394)</f>
        <v/>
      </c>
      <c r="G394" s="26" t="str">
        <f>IF(ISBLANK(Games!B394), "",'Prediction Log'!$J394)</f>
        <v/>
      </c>
      <c r="H394" s="27" t="str">
        <f>'Prediction Log'!$K394</f>
        <v/>
      </c>
      <c r="I394" s="10" t="str">
        <f>IF(AND(Games!J394="",Games!K394=""),"",IF(ISTEXT(Games!K394), "Side",Games!J394))</f>
        <v/>
      </c>
      <c r="J394" s="10" t="str">
        <f>IF(Table1[[#This Row],[Bet]]="Spread", Games!L394, "")</f>
        <v/>
      </c>
      <c r="K394" s="9" t="str">
        <f>IF(ISTEXT(Games!K394), Games!K394, "")</f>
        <v/>
      </c>
      <c r="L394" s="9" t="str">
        <f>IF(Table1[[#This Row],[Bet]]="Spread", Table1[[#This Row],[Spread]],"")</f>
        <v/>
      </c>
      <c r="M394" s="9"/>
      <c r="N394" s="12"/>
      <c r="O394" s="12"/>
      <c r="P394" s="12"/>
      <c r="Q394" s="12"/>
      <c r="R394" s="12"/>
      <c r="S394" s="12"/>
      <c r="T394" s="13">
        <f t="shared" si="60"/>
        <v>0</v>
      </c>
      <c r="U394" s="13">
        <f t="shared" si="61"/>
        <v>0</v>
      </c>
      <c r="V394" s="13">
        <f t="shared" si="62"/>
        <v>0</v>
      </c>
      <c r="W394" s="13">
        <f t="shared" si="63"/>
        <v>0</v>
      </c>
      <c r="X394" s="13">
        <f t="shared" si="64"/>
        <v>0</v>
      </c>
      <c r="Y394" s="13">
        <f t="shared" si="65"/>
        <v>0</v>
      </c>
      <c r="Z394" s="7"/>
      <c r="AA394" s="9" t="str">
        <f t="shared" si="66"/>
        <v/>
      </c>
      <c r="AB394" s="7"/>
      <c r="AC394" s="9" t="str">
        <f t="shared" si="67"/>
        <v/>
      </c>
      <c r="AD394" s="7"/>
      <c r="AE394" s="9" t="str">
        <f t="shared" si="68"/>
        <v/>
      </c>
      <c r="AF39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95" spans="1:32" x14ac:dyDescent="0.45">
      <c r="A395" s="22" t="str">
        <f>IF('Prediction Log'!A395=0, "",'Prediction Log'!A395)</f>
        <v/>
      </c>
      <c r="B395" s="10" t="str">
        <f>IF('Prediction Log'!B395=0, "",'Prediction Log'!B395)</f>
        <v/>
      </c>
      <c r="C395" s="10" t="str">
        <f>IF('Prediction Log'!C395=0, "",'Prediction Log'!C395)</f>
        <v/>
      </c>
      <c r="D395" s="10" t="str">
        <f>IF('Prediction Log'!D395=0, "",'Prediction Log'!D395)</f>
        <v/>
      </c>
      <c r="E395" s="10" t="str">
        <f>IF('Prediction Log'!E395=0, "",'Prediction Log'!E395)</f>
        <v/>
      </c>
      <c r="F395" s="10" t="str">
        <f>IF('Prediction Log'!I395=0, "",'Prediction Log'!I395)</f>
        <v/>
      </c>
      <c r="G395" s="26" t="str">
        <f>IF(ISBLANK(Games!B395), "",'Prediction Log'!$J395)</f>
        <v/>
      </c>
      <c r="H395" s="27" t="str">
        <f>'Prediction Log'!$K395</f>
        <v/>
      </c>
      <c r="I395" s="10" t="str">
        <f>IF(AND(Games!J395="",Games!K395=""),"",IF(ISTEXT(Games!K395), "Side",Games!J395))</f>
        <v/>
      </c>
      <c r="J395" s="10" t="str">
        <f>IF(Table1[[#This Row],[Bet]]="Spread", Games!L395, "")</f>
        <v/>
      </c>
      <c r="K395" s="9" t="str">
        <f>IF(ISTEXT(Games!K395), Games!K395, "")</f>
        <v/>
      </c>
      <c r="L395" s="9" t="str">
        <f>IF(Table1[[#This Row],[Bet]]="Spread", Table1[[#This Row],[Spread]],"")</f>
        <v/>
      </c>
      <c r="M395" s="9"/>
      <c r="N395" s="12"/>
      <c r="O395" s="12"/>
      <c r="P395" s="12"/>
      <c r="Q395" s="12"/>
      <c r="R395" s="12"/>
      <c r="S395" s="12"/>
      <c r="T395" s="13">
        <f t="shared" si="60"/>
        <v>0</v>
      </c>
      <c r="U395" s="13">
        <f t="shared" si="61"/>
        <v>0</v>
      </c>
      <c r="V395" s="13">
        <f t="shared" si="62"/>
        <v>0</v>
      </c>
      <c r="W395" s="13">
        <f t="shared" si="63"/>
        <v>0</v>
      </c>
      <c r="X395" s="13">
        <f t="shared" si="64"/>
        <v>0</v>
      </c>
      <c r="Y395" s="13">
        <f t="shared" si="65"/>
        <v>0</v>
      </c>
      <c r="Z395" s="7"/>
      <c r="AA395" s="9" t="str">
        <f t="shared" si="66"/>
        <v/>
      </c>
      <c r="AB395" s="7"/>
      <c r="AC395" s="9" t="str">
        <f t="shared" si="67"/>
        <v/>
      </c>
      <c r="AD395" s="7"/>
      <c r="AE395" s="9" t="str">
        <f t="shared" si="68"/>
        <v/>
      </c>
      <c r="AF39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96" spans="1:32" x14ac:dyDescent="0.45">
      <c r="A396" s="22" t="str">
        <f>IF('Prediction Log'!A396=0, "",'Prediction Log'!A396)</f>
        <v/>
      </c>
      <c r="B396" s="10" t="str">
        <f>IF('Prediction Log'!B396=0, "",'Prediction Log'!B396)</f>
        <v/>
      </c>
      <c r="C396" s="10" t="str">
        <f>IF('Prediction Log'!C396=0, "",'Prediction Log'!C396)</f>
        <v/>
      </c>
      <c r="D396" s="10" t="str">
        <f>IF('Prediction Log'!D396=0, "",'Prediction Log'!D396)</f>
        <v/>
      </c>
      <c r="E396" s="10" t="str">
        <f>IF('Prediction Log'!E396=0, "",'Prediction Log'!E396)</f>
        <v/>
      </c>
      <c r="F396" s="10" t="str">
        <f>IF('Prediction Log'!I396=0, "",'Prediction Log'!I396)</f>
        <v/>
      </c>
      <c r="G396" s="26" t="str">
        <f>IF(ISBLANK(Games!B396), "",'Prediction Log'!$J396)</f>
        <v/>
      </c>
      <c r="H396" s="27" t="str">
        <f>'Prediction Log'!$K396</f>
        <v/>
      </c>
      <c r="I396" s="10" t="str">
        <f>IF(AND(Games!J396="",Games!K396=""),"",IF(ISTEXT(Games!K396), "Side",Games!J396))</f>
        <v/>
      </c>
      <c r="J396" s="10" t="str">
        <f>IF(Table1[[#This Row],[Bet]]="Spread", Games!L396, "")</f>
        <v/>
      </c>
      <c r="K396" s="9" t="str">
        <f>IF(ISTEXT(Games!K396), Games!K396, "")</f>
        <v/>
      </c>
      <c r="L396" s="9" t="str">
        <f>IF(Table1[[#This Row],[Bet]]="Spread", Table1[[#This Row],[Spread]],"")</f>
        <v/>
      </c>
      <c r="M396" s="9"/>
      <c r="N396" s="12"/>
      <c r="O396" s="12"/>
      <c r="P396" s="12"/>
      <c r="Q396" s="12"/>
      <c r="R396" s="12"/>
      <c r="S396" s="12"/>
      <c r="T396" s="13">
        <f t="shared" si="60"/>
        <v>0</v>
      </c>
      <c r="U396" s="13">
        <f t="shared" si="61"/>
        <v>0</v>
      </c>
      <c r="V396" s="13">
        <f t="shared" si="62"/>
        <v>0</v>
      </c>
      <c r="W396" s="13">
        <f t="shared" si="63"/>
        <v>0</v>
      </c>
      <c r="X396" s="13">
        <f t="shared" si="64"/>
        <v>0</v>
      </c>
      <c r="Y396" s="13">
        <f t="shared" si="65"/>
        <v>0</v>
      </c>
      <c r="Z396" s="7"/>
      <c r="AA396" s="9" t="str">
        <f t="shared" si="66"/>
        <v/>
      </c>
      <c r="AB396" s="7"/>
      <c r="AC396" s="9" t="str">
        <f t="shared" si="67"/>
        <v/>
      </c>
      <c r="AD396" s="7"/>
      <c r="AE396" s="9" t="str">
        <f t="shared" si="68"/>
        <v/>
      </c>
      <c r="AF39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97" spans="1:32" x14ac:dyDescent="0.45">
      <c r="A397" s="22" t="str">
        <f>IF('Prediction Log'!A397=0, "",'Prediction Log'!A397)</f>
        <v/>
      </c>
      <c r="B397" s="10" t="str">
        <f>IF('Prediction Log'!B397=0, "",'Prediction Log'!B397)</f>
        <v/>
      </c>
      <c r="C397" s="10" t="str">
        <f>IF('Prediction Log'!C397=0, "",'Prediction Log'!C397)</f>
        <v/>
      </c>
      <c r="D397" s="10" t="str">
        <f>IF('Prediction Log'!D397=0, "",'Prediction Log'!D397)</f>
        <v/>
      </c>
      <c r="E397" s="10" t="str">
        <f>IF('Prediction Log'!E397=0, "",'Prediction Log'!E397)</f>
        <v/>
      </c>
      <c r="F397" s="10" t="str">
        <f>IF('Prediction Log'!I397=0, "",'Prediction Log'!I397)</f>
        <v/>
      </c>
      <c r="G397" s="26" t="str">
        <f>IF(ISBLANK(Games!B397), "",'Prediction Log'!$J397)</f>
        <v/>
      </c>
      <c r="H397" s="27" t="str">
        <f>'Prediction Log'!$K397</f>
        <v/>
      </c>
      <c r="I397" s="10" t="str">
        <f>IF(AND(Games!J397="",Games!K397=""),"",IF(ISTEXT(Games!K397), "Side",Games!J397))</f>
        <v/>
      </c>
      <c r="J397" s="10" t="str">
        <f>IF(Table1[[#This Row],[Bet]]="Spread", Games!L397, "")</f>
        <v/>
      </c>
      <c r="K397" s="9" t="str">
        <f>IF(ISTEXT(Games!K397), Games!K397, "")</f>
        <v/>
      </c>
      <c r="L397" s="9" t="str">
        <f>IF(Table1[[#This Row],[Bet]]="Spread", Table1[[#This Row],[Spread]],"")</f>
        <v/>
      </c>
      <c r="M397" s="9"/>
      <c r="N397" s="12"/>
      <c r="O397" s="12"/>
      <c r="P397" s="12"/>
      <c r="Q397" s="12"/>
      <c r="R397" s="12"/>
      <c r="S397" s="12"/>
      <c r="T397" s="13">
        <f t="shared" si="60"/>
        <v>0</v>
      </c>
      <c r="U397" s="13">
        <f t="shared" si="61"/>
        <v>0</v>
      </c>
      <c r="V397" s="13">
        <f t="shared" si="62"/>
        <v>0</v>
      </c>
      <c r="W397" s="13">
        <f t="shared" si="63"/>
        <v>0</v>
      </c>
      <c r="X397" s="13">
        <f t="shared" si="64"/>
        <v>0</v>
      </c>
      <c r="Y397" s="13">
        <f t="shared" si="65"/>
        <v>0</v>
      </c>
      <c r="Z397" s="7"/>
      <c r="AA397" s="9" t="str">
        <f t="shared" si="66"/>
        <v/>
      </c>
      <c r="AB397" s="7"/>
      <c r="AC397" s="9" t="str">
        <f t="shared" si="67"/>
        <v/>
      </c>
      <c r="AD397" s="7"/>
      <c r="AE397" s="9" t="str">
        <f t="shared" si="68"/>
        <v/>
      </c>
      <c r="AF39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98" spans="1:32" x14ac:dyDescent="0.45">
      <c r="A398" s="22" t="str">
        <f>IF('Prediction Log'!A398=0, "",'Prediction Log'!A398)</f>
        <v/>
      </c>
      <c r="B398" s="10" t="str">
        <f>IF('Prediction Log'!B398=0, "",'Prediction Log'!B398)</f>
        <v/>
      </c>
      <c r="C398" s="10" t="str">
        <f>IF('Prediction Log'!C398=0, "",'Prediction Log'!C398)</f>
        <v/>
      </c>
      <c r="D398" s="10" t="str">
        <f>IF('Prediction Log'!D398=0, "",'Prediction Log'!D398)</f>
        <v/>
      </c>
      <c r="E398" s="10" t="str">
        <f>IF('Prediction Log'!E398=0, "",'Prediction Log'!E398)</f>
        <v/>
      </c>
      <c r="F398" s="10" t="str">
        <f>IF('Prediction Log'!I398=0, "",'Prediction Log'!I398)</f>
        <v/>
      </c>
      <c r="G398" s="26" t="str">
        <f>IF(ISBLANK(Games!B398), "",'Prediction Log'!$J398)</f>
        <v/>
      </c>
      <c r="H398" s="27" t="str">
        <f>'Prediction Log'!$K398</f>
        <v/>
      </c>
      <c r="I398" s="10" t="str">
        <f>IF(AND(Games!J398="",Games!K398=""),"",IF(ISTEXT(Games!K398), "Side",Games!J398))</f>
        <v/>
      </c>
      <c r="J398" s="10" t="str">
        <f>IF(Table1[[#This Row],[Bet]]="Spread", Games!L398, "")</f>
        <v/>
      </c>
      <c r="K398" s="9" t="str">
        <f>IF(ISTEXT(Games!K398), Games!K398, "")</f>
        <v/>
      </c>
      <c r="L398" s="9" t="str">
        <f>IF(Table1[[#This Row],[Bet]]="Spread", Table1[[#This Row],[Spread]],"")</f>
        <v/>
      </c>
      <c r="M398" s="9"/>
      <c r="N398" s="12"/>
      <c r="O398" s="12"/>
      <c r="P398" s="12"/>
      <c r="Q398" s="12"/>
      <c r="R398" s="12"/>
      <c r="S398" s="12"/>
      <c r="T398" s="13">
        <f t="shared" si="60"/>
        <v>0</v>
      </c>
      <c r="U398" s="13">
        <f t="shared" si="61"/>
        <v>0</v>
      </c>
      <c r="V398" s="13">
        <f t="shared" si="62"/>
        <v>0</v>
      </c>
      <c r="W398" s="13">
        <f t="shared" si="63"/>
        <v>0</v>
      </c>
      <c r="X398" s="13">
        <f t="shared" si="64"/>
        <v>0</v>
      </c>
      <c r="Y398" s="13">
        <f t="shared" si="65"/>
        <v>0</v>
      </c>
      <c r="Z398" s="7"/>
      <c r="AA398" s="9" t="str">
        <f t="shared" si="66"/>
        <v/>
      </c>
      <c r="AB398" s="7"/>
      <c r="AC398" s="9" t="str">
        <f t="shared" si="67"/>
        <v/>
      </c>
      <c r="AD398" s="7"/>
      <c r="AE398" s="9" t="str">
        <f t="shared" si="68"/>
        <v/>
      </c>
      <c r="AF39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99" spans="1:32" x14ac:dyDescent="0.45">
      <c r="A399" s="22" t="str">
        <f>IF('Prediction Log'!A399=0, "",'Prediction Log'!A399)</f>
        <v/>
      </c>
      <c r="B399" s="10" t="str">
        <f>IF('Prediction Log'!B399=0, "",'Prediction Log'!B399)</f>
        <v/>
      </c>
      <c r="C399" s="10" t="str">
        <f>IF('Prediction Log'!C399=0, "",'Prediction Log'!C399)</f>
        <v/>
      </c>
      <c r="D399" s="10" t="str">
        <f>IF('Prediction Log'!D399=0, "",'Prediction Log'!D399)</f>
        <v/>
      </c>
      <c r="E399" s="10" t="str">
        <f>IF('Prediction Log'!E399=0, "",'Prediction Log'!E399)</f>
        <v/>
      </c>
      <c r="F399" s="10" t="str">
        <f>IF('Prediction Log'!I399=0, "",'Prediction Log'!I399)</f>
        <v/>
      </c>
      <c r="G399" s="26" t="str">
        <f>IF(ISBLANK(Games!B399), "",'Prediction Log'!$J399)</f>
        <v/>
      </c>
      <c r="H399" s="27" t="str">
        <f>'Prediction Log'!$K399</f>
        <v/>
      </c>
      <c r="I399" s="10" t="str">
        <f>IF(AND(Games!J399="",Games!K399=""),"",IF(ISTEXT(Games!K399), "Side",Games!J399))</f>
        <v/>
      </c>
      <c r="J399" s="10" t="str">
        <f>IF(Table1[[#This Row],[Bet]]="Spread", Games!L399, "")</f>
        <v/>
      </c>
      <c r="K399" s="9" t="str">
        <f>IF(ISTEXT(Games!K399), Games!K399, "")</f>
        <v/>
      </c>
      <c r="L399" s="9" t="str">
        <f>IF(Table1[[#This Row],[Bet]]="Spread", Table1[[#This Row],[Spread]],"")</f>
        <v/>
      </c>
      <c r="M399" s="9"/>
      <c r="N399" s="12"/>
      <c r="O399" s="12"/>
      <c r="P399" s="12"/>
      <c r="Q399" s="12"/>
      <c r="R399" s="12"/>
      <c r="S399" s="12"/>
      <c r="T399" s="13">
        <f t="shared" si="60"/>
        <v>0</v>
      </c>
      <c r="U399" s="13">
        <f t="shared" si="61"/>
        <v>0</v>
      </c>
      <c r="V399" s="13">
        <f t="shared" si="62"/>
        <v>0</v>
      </c>
      <c r="W399" s="13">
        <f t="shared" si="63"/>
        <v>0</v>
      </c>
      <c r="X399" s="13">
        <f t="shared" si="64"/>
        <v>0</v>
      </c>
      <c r="Y399" s="13">
        <f t="shared" si="65"/>
        <v>0</v>
      </c>
      <c r="Z399" s="7"/>
      <c r="AA399" s="9" t="str">
        <f t="shared" si="66"/>
        <v/>
      </c>
      <c r="AB399" s="7"/>
      <c r="AC399" s="9" t="str">
        <f t="shared" si="67"/>
        <v/>
      </c>
      <c r="AD399" s="7"/>
      <c r="AE399" s="9" t="str">
        <f t="shared" si="68"/>
        <v/>
      </c>
      <c r="AF39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00" spans="1:32" x14ac:dyDescent="0.45">
      <c r="A400" s="22" t="str">
        <f>IF('Prediction Log'!A400=0, "",'Prediction Log'!A400)</f>
        <v/>
      </c>
      <c r="B400" s="10" t="str">
        <f>IF('Prediction Log'!B400=0, "",'Prediction Log'!B400)</f>
        <v/>
      </c>
      <c r="C400" s="10" t="str">
        <f>IF('Prediction Log'!C400=0, "",'Prediction Log'!C400)</f>
        <v/>
      </c>
      <c r="D400" s="10" t="str">
        <f>IF('Prediction Log'!D400=0, "",'Prediction Log'!D400)</f>
        <v/>
      </c>
      <c r="E400" s="10" t="str">
        <f>IF('Prediction Log'!E400=0, "",'Prediction Log'!E400)</f>
        <v/>
      </c>
      <c r="F400" s="10" t="str">
        <f>IF('Prediction Log'!I400=0, "",'Prediction Log'!I400)</f>
        <v/>
      </c>
      <c r="G400" s="26" t="str">
        <f>IF(ISBLANK(Games!B400), "",'Prediction Log'!$J400)</f>
        <v/>
      </c>
      <c r="H400" s="27" t="str">
        <f>'Prediction Log'!$K400</f>
        <v/>
      </c>
      <c r="I400" s="10" t="str">
        <f>IF(AND(Games!J400="",Games!K400=""),"",IF(ISTEXT(Games!K400), "Side",Games!J400))</f>
        <v/>
      </c>
      <c r="J400" s="10" t="str">
        <f>IF(Table1[[#This Row],[Bet]]="Spread", Games!L400, "")</f>
        <v/>
      </c>
      <c r="K400" s="9" t="str">
        <f>IF(ISTEXT(Games!K400), Games!K400, "")</f>
        <v/>
      </c>
      <c r="L400" s="9" t="str">
        <f>IF(Table1[[#This Row],[Bet]]="Spread", Table1[[#This Row],[Spread]],"")</f>
        <v/>
      </c>
      <c r="M400" s="9"/>
      <c r="N400" s="12"/>
      <c r="O400" s="12"/>
      <c r="P400" s="12"/>
      <c r="Q400" s="12"/>
      <c r="R400" s="12"/>
      <c r="S400" s="12"/>
      <c r="T400" s="13">
        <f t="shared" si="60"/>
        <v>0</v>
      </c>
      <c r="U400" s="13">
        <f t="shared" si="61"/>
        <v>0</v>
      </c>
      <c r="V400" s="13">
        <f t="shared" si="62"/>
        <v>0</v>
      </c>
      <c r="W400" s="13">
        <f t="shared" si="63"/>
        <v>0</v>
      </c>
      <c r="X400" s="13">
        <f t="shared" si="64"/>
        <v>0</v>
      </c>
      <c r="Y400" s="13">
        <f t="shared" si="65"/>
        <v>0</v>
      </c>
      <c r="Z400" s="7"/>
      <c r="AA400" s="9" t="str">
        <f t="shared" si="66"/>
        <v/>
      </c>
      <c r="AB400" s="7"/>
      <c r="AC400" s="9" t="str">
        <f t="shared" si="67"/>
        <v/>
      </c>
      <c r="AD400" s="7"/>
      <c r="AE400" s="9" t="str">
        <f t="shared" si="68"/>
        <v/>
      </c>
      <c r="AF40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01" spans="1:32" x14ac:dyDescent="0.45">
      <c r="A401" s="22" t="str">
        <f>IF('Prediction Log'!A401=0, "",'Prediction Log'!A401)</f>
        <v/>
      </c>
      <c r="B401" s="10" t="str">
        <f>IF('Prediction Log'!B401=0, "",'Prediction Log'!B401)</f>
        <v/>
      </c>
      <c r="C401" s="10" t="str">
        <f>IF('Prediction Log'!C401=0, "",'Prediction Log'!C401)</f>
        <v/>
      </c>
      <c r="D401" s="10" t="str">
        <f>IF('Prediction Log'!D401=0, "",'Prediction Log'!D401)</f>
        <v/>
      </c>
      <c r="E401" s="10" t="str">
        <f>IF('Prediction Log'!E401=0, "",'Prediction Log'!E401)</f>
        <v/>
      </c>
      <c r="F401" s="10" t="str">
        <f>IF('Prediction Log'!I401=0, "",'Prediction Log'!I401)</f>
        <v/>
      </c>
      <c r="G401" s="26" t="str">
        <f>IF(ISBLANK(Games!B401), "",'Prediction Log'!$J401)</f>
        <v/>
      </c>
      <c r="H401" s="27" t="str">
        <f>'Prediction Log'!$K401</f>
        <v/>
      </c>
      <c r="I401" s="10" t="str">
        <f>IF(AND(Games!J401="",Games!K401=""),"",IF(ISTEXT(Games!K401), "Side",Games!J401))</f>
        <v/>
      </c>
      <c r="J401" s="10" t="str">
        <f>IF(Table1[[#This Row],[Bet]]="Spread", Games!L401, "")</f>
        <v/>
      </c>
      <c r="K401" s="9" t="str">
        <f>IF(ISTEXT(Games!K401), Games!K401, "")</f>
        <v/>
      </c>
      <c r="L401" s="9" t="str">
        <f>IF(Table1[[#This Row],[Bet]]="Spread", Table1[[#This Row],[Spread]],"")</f>
        <v/>
      </c>
      <c r="M401" s="9"/>
      <c r="N401" s="12"/>
      <c r="O401" s="12"/>
      <c r="P401" s="12"/>
      <c r="Q401" s="12"/>
      <c r="R401" s="12"/>
      <c r="S401" s="12"/>
      <c r="T401" s="13">
        <f t="shared" si="60"/>
        <v>0</v>
      </c>
      <c r="U401" s="13">
        <f t="shared" si="61"/>
        <v>0</v>
      </c>
      <c r="V401" s="13">
        <f t="shared" si="62"/>
        <v>0</v>
      </c>
      <c r="W401" s="13">
        <f t="shared" si="63"/>
        <v>0</v>
      </c>
      <c r="X401" s="13">
        <f t="shared" si="64"/>
        <v>0</v>
      </c>
      <c r="Y401" s="13">
        <f t="shared" si="65"/>
        <v>0</v>
      </c>
      <c r="Z401" s="7"/>
      <c r="AA401" s="9" t="str">
        <f t="shared" si="66"/>
        <v/>
      </c>
      <c r="AB401" s="7"/>
      <c r="AC401" s="9" t="str">
        <f t="shared" si="67"/>
        <v/>
      </c>
      <c r="AD401" s="7"/>
      <c r="AE401" s="9" t="str">
        <f t="shared" si="68"/>
        <v/>
      </c>
      <c r="AF40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02" spans="1:32" x14ac:dyDescent="0.45">
      <c r="A402" s="22" t="str">
        <f>IF('Prediction Log'!A402=0, "",'Prediction Log'!A402)</f>
        <v/>
      </c>
      <c r="B402" s="10" t="str">
        <f>IF('Prediction Log'!B402=0, "",'Prediction Log'!B402)</f>
        <v/>
      </c>
      <c r="C402" s="10" t="str">
        <f>IF('Prediction Log'!C402=0, "",'Prediction Log'!C402)</f>
        <v/>
      </c>
      <c r="D402" s="10" t="str">
        <f>IF('Prediction Log'!D402=0, "",'Prediction Log'!D402)</f>
        <v/>
      </c>
      <c r="E402" s="10" t="str">
        <f>IF('Prediction Log'!E402=0, "",'Prediction Log'!E402)</f>
        <v/>
      </c>
      <c r="F402" s="10" t="str">
        <f>IF('Prediction Log'!I402=0, "",'Prediction Log'!I402)</f>
        <v/>
      </c>
      <c r="G402" s="26" t="str">
        <f>IF(ISBLANK(Games!B402), "",'Prediction Log'!$J402)</f>
        <v/>
      </c>
      <c r="H402" s="27" t="str">
        <f>'Prediction Log'!$K402</f>
        <v/>
      </c>
      <c r="I402" s="10" t="str">
        <f>IF(AND(Games!J402="",Games!K402=""),"",IF(ISTEXT(Games!K402), "Side",Games!J402))</f>
        <v/>
      </c>
      <c r="J402" s="10" t="str">
        <f>IF(Table1[[#This Row],[Bet]]="Spread", Games!L402, "")</f>
        <v/>
      </c>
      <c r="K402" s="9" t="str">
        <f>IF(ISTEXT(Games!K402), Games!K402, "")</f>
        <v/>
      </c>
      <c r="L402" s="9" t="str">
        <f>IF(Table1[[#This Row],[Bet]]="Spread", Table1[[#This Row],[Spread]],"")</f>
        <v/>
      </c>
      <c r="M402" s="9"/>
      <c r="N402" s="12"/>
      <c r="O402" s="12"/>
      <c r="P402" s="12"/>
      <c r="Q402" s="12"/>
      <c r="R402" s="12"/>
      <c r="S402" s="12"/>
      <c r="T402" s="13">
        <f t="shared" si="60"/>
        <v>0</v>
      </c>
      <c r="U402" s="13">
        <f t="shared" si="61"/>
        <v>0</v>
      </c>
      <c r="V402" s="13">
        <f t="shared" si="62"/>
        <v>0</v>
      </c>
      <c r="W402" s="13">
        <f t="shared" si="63"/>
        <v>0</v>
      </c>
      <c r="X402" s="13">
        <f t="shared" si="64"/>
        <v>0</v>
      </c>
      <c r="Y402" s="13">
        <f t="shared" si="65"/>
        <v>0</v>
      </c>
      <c r="Z402" s="7"/>
      <c r="AA402" s="9" t="str">
        <f t="shared" si="66"/>
        <v/>
      </c>
      <c r="AB402" s="7"/>
      <c r="AC402" s="9" t="str">
        <f t="shared" si="67"/>
        <v/>
      </c>
      <c r="AD402" s="7"/>
      <c r="AE402" s="9" t="str">
        <f t="shared" si="68"/>
        <v/>
      </c>
      <c r="AF40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03" spans="1:32" x14ac:dyDescent="0.45">
      <c r="A403" s="22" t="str">
        <f>IF('Prediction Log'!A403=0, "",'Prediction Log'!A403)</f>
        <v/>
      </c>
      <c r="B403" s="10" t="str">
        <f>IF('Prediction Log'!B403=0, "",'Prediction Log'!B403)</f>
        <v/>
      </c>
      <c r="C403" s="10" t="str">
        <f>IF('Prediction Log'!C403=0, "",'Prediction Log'!C403)</f>
        <v/>
      </c>
      <c r="D403" s="10" t="str">
        <f>IF('Prediction Log'!D403=0, "",'Prediction Log'!D403)</f>
        <v/>
      </c>
      <c r="E403" s="10" t="str">
        <f>IF('Prediction Log'!E403=0, "",'Prediction Log'!E403)</f>
        <v/>
      </c>
      <c r="F403" s="10" t="str">
        <f>IF('Prediction Log'!I403=0, "",'Prediction Log'!I403)</f>
        <v/>
      </c>
      <c r="G403" s="26" t="str">
        <f>IF(ISBLANK(Games!B403), "",'Prediction Log'!$J403)</f>
        <v/>
      </c>
      <c r="H403" s="27" t="str">
        <f>'Prediction Log'!$K403</f>
        <v/>
      </c>
      <c r="I403" s="10" t="str">
        <f>IF(AND(Games!J403="",Games!K403=""),"",IF(ISTEXT(Games!K403), "Side",Games!J403))</f>
        <v/>
      </c>
      <c r="J403" s="10" t="str">
        <f>IF(Table1[[#This Row],[Bet]]="Spread", Games!L403, "")</f>
        <v/>
      </c>
      <c r="K403" s="9" t="str">
        <f>IF(ISTEXT(Games!K403), Games!K403, "")</f>
        <v/>
      </c>
      <c r="L403" s="9" t="str">
        <f>IF(Table1[[#This Row],[Bet]]="Spread", Table1[[#This Row],[Spread]],"")</f>
        <v/>
      </c>
      <c r="M403" s="9"/>
      <c r="N403" s="12"/>
      <c r="O403" s="12"/>
      <c r="P403" s="12"/>
      <c r="Q403" s="12"/>
      <c r="R403" s="12"/>
      <c r="S403" s="12"/>
      <c r="T403" s="13">
        <f t="shared" si="60"/>
        <v>0</v>
      </c>
      <c r="U403" s="13">
        <f t="shared" si="61"/>
        <v>0</v>
      </c>
      <c r="V403" s="13">
        <f t="shared" si="62"/>
        <v>0</v>
      </c>
      <c r="W403" s="13">
        <f t="shared" si="63"/>
        <v>0</v>
      </c>
      <c r="X403" s="13">
        <f t="shared" si="64"/>
        <v>0</v>
      </c>
      <c r="Y403" s="13">
        <f t="shared" si="65"/>
        <v>0</v>
      </c>
      <c r="Z403" s="7"/>
      <c r="AA403" s="9" t="str">
        <f t="shared" si="66"/>
        <v/>
      </c>
      <c r="AB403" s="7"/>
      <c r="AC403" s="9" t="str">
        <f t="shared" si="67"/>
        <v/>
      </c>
      <c r="AD403" s="7"/>
      <c r="AE403" s="9" t="str">
        <f t="shared" si="68"/>
        <v/>
      </c>
      <c r="AF40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04" spans="1:32" x14ac:dyDescent="0.45">
      <c r="A404" s="22" t="str">
        <f>IF('Prediction Log'!A404=0, "",'Prediction Log'!A404)</f>
        <v/>
      </c>
      <c r="B404" s="10" t="str">
        <f>IF('Prediction Log'!B404=0, "",'Prediction Log'!B404)</f>
        <v/>
      </c>
      <c r="C404" s="10" t="str">
        <f>IF('Prediction Log'!C404=0, "",'Prediction Log'!C404)</f>
        <v/>
      </c>
      <c r="D404" s="10" t="str">
        <f>IF('Prediction Log'!D404=0, "",'Prediction Log'!D404)</f>
        <v/>
      </c>
      <c r="E404" s="10" t="str">
        <f>IF('Prediction Log'!E404=0, "",'Prediction Log'!E404)</f>
        <v/>
      </c>
      <c r="F404" s="10" t="str">
        <f>IF('Prediction Log'!I404=0, "",'Prediction Log'!I404)</f>
        <v/>
      </c>
      <c r="G404" s="26" t="str">
        <f>IF(ISBLANK(Games!B404), "",'Prediction Log'!$J404)</f>
        <v/>
      </c>
      <c r="H404" s="27" t="str">
        <f>'Prediction Log'!$K404</f>
        <v/>
      </c>
      <c r="I404" s="10" t="str">
        <f>IF(AND(Games!J404="",Games!K404=""),"",IF(ISTEXT(Games!K404), "Side",Games!J404))</f>
        <v/>
      </c>
      <c r="J404" s="10" t="str">
        <f>IF(Table1[[#This Row],[Bet]]="Spread", Games!L404, "")</f>
        <v/>
      </c>
      <c r="K404" s="9" t="str">
        <f>IF(ISTEXT(Games!K404), Games!K404, "")</f>
        <v/>
      </c>
      <c r="L404" s="9" t="str">
        <f>IF(Table1[[#This Row],[Bet]]="Spread", Table1[[#This Row],[Spread]],"")</f>
        <v/>
      </c>
      <c r="M404" s="9"/>
      <c r="N404" s="12"/>
      <c r="O404" s="12"/>
      <c r="P404" s="12"/>
      <c r="Q404" s="12"/>
      <c r="R404" s="12"/>
      <c r="S404" s="12"/>
      <c r="T404" s="13">
        <f t="shared" si="60"/>
        <v>0</v>
      </c>
      <c r="U404" s="13">
        <f t="shared" si="61"/>
        <v>0</v>
      </c>
      <c r="V404" s="13">
        <f t="shared" si="62"/>
        <v>0</v>
      </c>
      <c r="W404" s="13">
        <f t="shared" si="63"/>
        <v>0</v>
      </c>
      <c r="X404" s="13">
        <f t="shared" si="64"/>
        <v>0</v>
      </c>
      <c r="Y404" s="13">
        <f t="shared" si="65"/>
        <v>0</v>
      </c>
      <c r="Z404" s="7"/>
      <c r="AA404" s="9" t="str">
        <f t="shared" si="66"/>
        <v/>
      </c>
      <c r="AB404" s="7"/>
      <c r="AC404" s="9" t="str">
        <f t="shared" si="67"/>
        <v/>
      </c>
      <c r="AD404" s="7"/>
      <c r="AE404" s="9" t="str">
        <f t="shared" si="68"/>
        <v/>
      </c>
      <c r="AF40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05" spans="1:32" x14ac:dyDescent="0.45">
      <c r="A405" s="22" t="str">
        <f>IF('Prediction Log'!A405=0, "",'Prediction Log'!A405)</f>
        <v/>
      </c>
      <c r="B405" s="10" t="str">
        <f>IF('Prediction Log'!B405=0, "",'Prediction Log'!B405)</f>
        <v/>
      </c>
      <c r="C405" s="10" t="str">
        <f>IF('Prediction Log'!C405=0, "",'Prediction Log'!C405)</f>
        <v/>
      </c>
      <c r="D405" s="10" t="str">
        <f>IF('Prediction Log'!D405=0, "",'Prediction Log'!D405)</f>
        <v/>
      </c>
      <c r="E405" s="10" t="str">
        <f>IF('Prediction Log'!E405=0, "",'Prediction Log'!E405)</f>
        <v/>
      </c>
      <c r="F405" s="10" t="str">
        <f>IF('Prediction Log'!I405=0, "",'Prediction Log'!I405)</f>
        <v/>
      </c>
      <c r="G405" s="26" t="str">
        <f>IF(ISBLANK(Games!B405), "",'Prediction Log'!$J405)</f>
        <v/>
      </c>
      <c r="H405" s="27" t="str">
        <f>'Prediction Log'!$K405</f>
        <v/>
      </c>
      <c r="I405" s="10" t="str">
        <f>IF(AND(Games!J405="",Games!K405=""),"",IF(ISTEXT(Games!K405), "Side",Games!J405))</f>
        <v/>
      </c>
      <c r="J405" s="10" t="str">
        <f>IF(Table1[[#This Row],[Bet]]="Spread", Games!L405, "")</f>
        <v/>
      </c>
      <c r="K405" s="9" t="str">
        <f>IF(ISTEXT(Games!K405), Games!K405, "")</f>
        <v/>
      </c>
      <c r="L405" s="9" t="str">
        <f>IF(Table1[[#This Row],[Bet]]="Spread", Table1[[#This Row],[Spread]],"")</f>
        <v/>
      </c>
      <c r="M405" s="9"/>
      <c r="N405" s="12"/>
      <c r="O405" s="12"/>
      <c r="P405" s="12"/>
      <c r="Q405" s="12"/>
      <c r="R405" s="12"/>
      <c r="S405" s="12"/>
      <c r="T405" s="13">
        <f t="shared" si="60"/>
        <v>0</v>
      </c>
      <c r="U405" s="13">
        <f t="shared" si="61"/>
        <v>0</v>
      </c>
      <c r="V405" s="13">
        <f t="shared" si="62"/>
        <v>0</v>
      </c>
      <c r="W405" s="13">
        <f t="shared" si="63"/>
        <v>0</v>
      </c>
      <c r="X405" s="13">
        <f t="shared" si="64"/>
        <v>0</v>
      </c>
      <c r="Y405" s="13">
        <f t="shared" si="65"/>
        <v>0</v>
      </c>
      <c r="Z405" s="7"/>
      <c r="AA405" s="9" t="str">
        <f t="shared" si="66"/>
        <v/>
      </c>
      <c r="AB405" s="7"/>
      <c r="AC405" s="9" t="str">
        <f t="shared" si="67"/>
        <v/>
      </c>
      <c r="AD405" s="7"/>
      <c r="AE405" s="9" t="str">
        <f t="shared" si="68"/>
        <v/>
      </c>
      <c r="AF40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06" spans="1:32" x14ac:dyDescent="0.45">
      <c r="A406" s="22" t="str">
        <f>IF('Prediction Log'!A406=0, "",'Prediction Log'!A406)</f>
        <v/>
      </c>
      <c r="B406" s="10" t="str">
        <f>IF('Prediction Log'!B406=0, "",'Prediction Log'!B406)</f>
        <v/>
      </c>
      <c r="C406" s="10" t="str">
        <f>IF('Prediction Log'!C406=0, "",'Prediction Log'!C406)</f>
        <v/>
      </c>
      <c r="D406" s="10" t="str">
        <f>IF('Prediction Log'!D406=0, "",'Prediction Log'!D406)</f>
        <v/>
      </c>
      <c r="E406" s="10" t="str">
        <f>IF('Prediction Log'!E406=0, "",'Prediction Log'!E406)</f>
        <v/>
      </c>
      <c r="F406" s="10" t="str">
        <f>IF('Prediction Log'!I406=0, "",'Prediction Log'!I406)</f>
        <v/>
      </c>
      <c r="G406" s="26" t="str">
        <f>IF(ISBLANK(Games!B406), "",'Prediction Log'!$J406)</f>
        <v/>
      </c>
      <c r="H406" s="27" t="str">
        <f>'Prediction Log'!$K406</f>
        <v/>
      </c>
      <c r="I406" s="10" t="str">
        <f>IF(AND(Games!J406="",Games!K406=""),"",IF(ISTEXT(Games!K406), "Side",Games!J406))</f>
        <v/>
      </c>
      <c r="J406" s="10" t="str">
        <f>IF(Table1[[#This Row],[Bet]]="Spread", Games!L406, "")</f>
        <v/>
      </c>
      <c r="K406" s="9" t="str">
        <f>IF(ISTEXT(Games!K406), Games!K406, "")</f>
        <v/>
      </c>
      <c r="L406" s="9" t="str">
        <f>IF(Table1[[#This Row],[Bet]]="Spread", Table1[[#This Row],[Spread]],"")</f>
        <v/>
      </c>
      <c r="M406" s="9"/>
      <c r="N406" s="12"/>
      <c r="O406" s="12"/>
      <c r="P406" s="12"/>
      <c r="Q406" s="12"/>
      <c r="R406" s="12"/>
      <c r="S406" s="12"/>
      <c r="T406" s="13">
        <f t="shared" si="60"/>
        <v>0</v>
      </c>
      <c r="U406" s="13">
        <f t="shared" si="61"/>
        <v>0</v>
      </c>
      <c r="V406" s="13">
        <f t="shared" si="62"/>
        <v>0</v>
      </c>
      <c r="W406" s="13">
        <f t="shared" si="63"/>
        <v>0</v>
      </c>
      <c r="X406" s="13">
        <f t="shared" si="64"/>
        <v>0</v>
      </c>
      <c r="Y406" s="13">
        <f t="shared" si="65"/>
        <v>0</v>
      </c>
      <c r="Z406" s="7"/>
      <c r="AA406" s="9" t="str">
        <f t="shared" si="66"/>
        <v/>
      </c>
      <c r="AB406" s="7"/>
      <c r="AC406" s="9" t="str">
        <f t="shared" si="67"/>
        <v/>
      </c>
      <c r="AD406" s="7"/>
      <c r="AE406" s="9" t="str">
        <f t="shared" si="68"/>
        <v/>
      </c>
      <c r="AF40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07" spans="1:32" x14ac:dyDescent="0.45">
      <c r="A407" s="22" t="str">
        <f>IF('Prediction Log'!A407=0, "",'Prediction Log'!A407)</f>
        <v/>
      </c>
      <c r="B407" s="10" t="str">
        <f>IF('Prediction Log'!B407=0, "",'Prediction Log'!B407)</f>
        <v/>
      </c>
      <c r="C407" s="10" t="str">
        <f>IF('Prediction Log'!C407=0, "",'Prediction Log'!C407)</f>
        <v/>
      </c>
      <c r="D407" s="10" t="str">
        <f>IF('Prediction Log'!D407=0, "",'Prediction Log'!D407)</f>
        <v/>
      </c>
      <c r="E407" s="10" t="str">
        <f>IF('Prediction Log'!E407=0, "",'Prediction Log'!E407)</f>
        <v/>
      </c>
      <c r="F407" s="10" t="str">
        <f>IF('Prediction Log'!I407=0, "",'Prediction Log'!I407)</f>
        <v/>
      </c>
      <c r="G407" s="26" t="str">
        <f>IF(ISBLANK(Games!B407), "",'Prediction Log'!$J407)</f>
        <v/>
      </c>
      <c r="H407" s="27" t="str">
        <f>'Prediction Log'!$K407</f>
        <v/>
      </c>
      <c r="I407" s="10" t="str">
        <f>IF(AND(Games!J407="",Games!K407=""),"",IF(ISTEXT(Games!K407), "Side",Games!J407))</f>
        <v/>
      </c>
      <c r="J407" s="10" t="str">
        <f>IF(Table1[[#This Row],[Bet]]="Spread", Games!L407, "")</f>
        <v/>
      </c>
      <c r="K407" s="9" t="str">
        <f>IF(ISTEXT(Games!K407), Games!K407, "")</f>
        <v/>
      </c>
      <c r="L407" s="9" t="str">
        <f>IF(Table1[[#This Row],[Bet]]="Spread", Table1[[#This Row],[Spread]],"")</f>
        <v/>
      </c>
      <c r="M407" s="9"/>
      <c r="N407" s="12"/>
      <c r="O407" s="12"/>
      <c r="P407" s="12"/>
      <c r="Q407" s="12"/>
      <c r="R407" s="12"/>
      <c r="S407" s="12"/>
      <c r="T407" s="13">
        <f t="shared" si="60"/>
        <v>0</v>
      </c>
      <c r="U407" s="13">
        <f t="shared" si="61"/>
        <v>0</v>
      </c>
      <c r="V407" s="13">
        <f t="shared" si="62"/>
        <v>0</v>
      </c>
      <c r="W407" s="13">
        <f t="shared" si="63"/>
        <v>0</v>
      </c>
      <c r="X407" s="13">
        <f t="shared" si="64"/>
        <v>0</v>
      </c>
      <c r="Y407" s="13">
        <f t="shared" si="65"/>
        <v>0</v>
      </c>
      <c r="Z407" s="7"/>
      <c r="AA407" s="9" t="str">
        <f t="shared" si="66"/>
        <v/>
      </c>
      <c r="AB407" s="7"/>
      <c r="AC407" s="9" t="str">
        <f t="shared" si="67"/>
        <v/>
      </c>
      <c r="AD407" s="7"/>
      <c r="AE407" s="9" t="str">
        <f t="shared" si="68"/>
        <v/>
      </c>
      <c r="AF40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08" spans="1:32" x14ac:dyDescent="0.45">
      <c r="A408" s="22" t="str">
        <f>IF('Prediction Log'!A408=0, "",'Prediction Log'!A408)</f>
        <v/>
      </c>
      <c r="B408" s="10" t="str">
        <f>IF('Prediction Log'!B408=0, "",'Prediction Log'!B408)</f>
        <v/>
      </c>
      <c r="C408" s="10" t="str">
        <f>IF('Prediction Log'!C408=0, "",'Prediction Log'!C408)</f>
        <v/>
      </c>
      <c r="D408" s="10" t="str">
        <f>IF('Prediction Log'!D408=0, "",'Prediction Log'!D408)</f>
        <v/>
      </c>
      <c r="E408" s="10" t="str">
        <f>IF('Prediction Log'!E408=0, "",'Prediction Log'!E408)</f>
        <v/>
      </c>
      <c r="F408" s="10" t="str">
        <f>IF('Prediction Log'!I408=0, "",'Prediction Log'!I408)</f>
        <v/>
      </c>
      <c r="G408" s="26" t="str">
        <f>IF(ISBLANK(Games!B408), "",'Prediction Log'!$J408)</f>
        <v/>
      </c>
      <c r="H408" s="27" t="str">
        <f>'Prediction Log'!$K408</f>
        <v/>
      </c>
      <c r="I408" s="10" t="str">
        <f>IF(AND(Games!J408="",Games!K408=""),"",IF(ISTEXT(Games!K408), "Side",Games!J408))</f>
        <v/>
      </c>
      <c r="J408" s="10" t="str">
        <f>IF(Table1[[#This Row],[Bet]]="Spread", Games!L408, "")</f>
        <v/>
      </c>
      <c r="K408" s="9" t="str">
        <f>IF(ISTEXT(Games!K408), Games!K408, "")</f>
        <v/>
      </c>
      <c r="L408" s="9" t="str">
        <f>IF(Table1[[#This Row],[Bet]]="Spread", Table1[[#This Row],[Spread]],"")</f>
        <v/>
      </c>
      <c r="M408" s="9"/>
      <c r="N408" s="12"/>
      <c r="O408" s="12"/>
      <c r="P408" s="12"/>
      <c r="Q408" s="12"/>
      <c r="R408" s="12"/>
      <c r="S408" s="12"/>
      <c r="T408" s="13">
        <f t="shared" si="60"/>
        <v>0</v>
      </c>
      <c r="U408" s="13">
        <f t="shared" si="61"/>
        <v>0</v>
      </c>
      <c r="V408" s="13">
        <f t="shared" si="62"/>
        <v>0</v>
      </c>
      <c r="W408" s="13">
        <f t="shared" si="63"/>
        <v>0</v>
      </c>
      <c r="X408" s="13">
        <f t="shared" si="64"/>
        <v>0</v>
      </c>
      <c r="Y408" s="13">
        <f t="shared" si="65"/>
        <v>0</v>
      </c>
      <c r="Z408" s="7"/>
      <c r="AA408" s="9" t="str">
        <f t="shared" si="66"/>
        <v/>
      </c>
      <c r="AB408" s="7"/>
      <c r="AC408" s="9" t="str">
        <f t="shared" si="67"/>
        <v/>
      </c>
      <c r="AD408" s="7"/>
      <c r="AE408" s="9" t="str">
        <f t="shared" si="68"/>
        <v/>
      </c>
      <c r="AF40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09" spans="1:32" x14ac:dyDescent="0.45">
      <c r="A409" s="22" t="str">
        <f>IF('Prediction Log'!A409=0, "",'Prediction Log'!A409)</f>
        <v/>
      </c>
      <c r="B409" s="10" t="str">
        <f>IF('Prediction Log'!B409=0, "",'Prediction Log'!B409)</f>
        <v/>
      </c>
      <c r="C409" s="10" t="str">
        <f>IF('Prediction Log'!C409=0, "",'Prediction Log'!C409)</f>
        <v/>
      </c>
      <c r="D409" s="10" t="str">
        <f>IF('Prediction Log'!D409=0, "",'Prediction Log'!D409)</f>
        <v/>
      </c>
      <c r="E409" s="10" t="str">
        <f>IF('Prediction Log'!E409=0, "",'Prediction Log'!E409)</f>
        <v/>
      </c>
      <c r="F409" s="10" t="str">
        <f>IF('Prediction Log'!I409=0, "",'Prediction Log'!I409)</f>
        <v/>
      </c>
      <c r="G409" s="26" t="str">
        <f>IF(ISBLANK(Games!B409), "",'Prediction Log'!$J409)</f>
        <v/>
      </c>
      <c r="H409" s="27" t="str">
        <f>'Prediction Log'!$K409</f>
        <v/>
      </c>
      <c r="I409" s="10" t="str">
        <f>IF(AND(Games!J409="",Games!K409=""),"",IF(ISTEXT(Games!K409), "Side",Games!J409))</f>
        <v/>
      </c>
      <c r="J409" s="10" t="str">
        <f>IF(Table1[[#This Row],[Bet]]="Spread", Games!L409, "")</f>
        <v/>
      </c>
      <c r="K409" s="9" t="str">
        <f>IF(ISTEXT(Games!K409), Games!K409, "")</f>
        <v/>
      </c>
      <c r="L409" s="9" t="str">
        <f>IF(Table1[[#This Row],[Bet]]="Spread", Table1[[#This Row],[Spread]],"")</f>
        <v/>
      </c>
      <c r="M409" s="9"/>
      <c r="N409" s="12"/>
      <c r="O409" s="12"/>
      <c r="P409" s="12"/>
      <c r="Q409" s="12"/>
      <c r="R409" s="12"/>
      <c r="S409" s="12"/>
      <c r="T409" s="13">
        <f t="shared" si="60"/>
        <v>0</v>
      </c>
      <c r="U409" s="13">
        <f t="shared" si="61"/>
        <v>0</v>
      </c>
      <c r="V409" s="13">
        <f t="shared" si="62"/>
        <v>0</v>
      </c>
      <c r="W409" s="13">
        <f t="shared" si="63"/>
        <v>0</v>
      </c>
      <c r="X409" s="13">
        <f t="shared" si="64"/>
        <v>0</v>
      </c>
      <c r="Y409" s="13">
        <f t="shared" si="65"/>
        <v>0</v>
      </c>
      <c r="Z409" s="7"/>
      <c r="AA409" s="9" t="str">
        <f t="shared" si="66"/>
        <v/>
      </c>
      <c r="AB409" s="7"/>
      <c r="AC409" s="9" t="str">
        <f t="shared" si="67"/>
        <v/>
      </c>
      <c r="AD409" s="7"/>
      <c r="AE409" s="9" t="str">
        <f t="shared" si="68"/>
        <v/>
      </c>
      <c r="AF40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10" spans="1:32" x14ac:dyDescent="0.45">
      <c r="A410" s="22" t="str">
        <f>IF('Prediction Log'!A410=0, "",'Prediction Log'!A410)</f>
        <v/>
      </c>
      <c r="B410" s="10" t="str">
        <f>IF('Prediction Log'!B410=0, "",'Prediction Log'!B410)</f>
        <v/>
      </c>
      <c r="C410" s="10" t="str">
        <f>IF('Prediction Log'!C410=0, "",'Prediction Log'!C410)</f>
        <v/>
      </c>
      <c r="D410" s="10" t="str">
        <f>IF('Prediction Log'!D410=0, "",'Prediction Log'!D410)</f>
        <v/>
      </c>
      <c r="E410" s="10" t="str">
        <f>IF('Prediction Log'!E410=0, "",'Prediction Log'!E410)</f>
        <v/>
      </c>
      <c r="F410" s="10" t="str">
        <f>IF('Prediction Log'!I410=0, "",'Prediction Log'!I410)</f>
        <v/>
      </c>
      <c r="G410" s="26" t="str">
        <f>IF(ISBLANK(Games!B410), "",'Prediction Log'!$J410)</f>
        <v/>
      </c>
      <c r="H410" s="27" t="str">
        <f>'Prediction Log'!$K410</f>
        <v/>
      </c>
      <c r="I410" s="10" t="str">
        <f>IF(AND(Games!J410="",Games!K410=""),"",IF(ISTEXT(Games!K410), "Side",Games!J410))</f>
        <v/>
      </c>
      <c r="J410" s="10" t="str">
        <f>IF(Table1[[#This Row],[Bet]]="Spread", Games!L410, "")</f>
        <v/>
      </c>
      <c r="K410" s="9" t="str">
        <f>IF(ISTEXT(Games!K410), Games!K410, "")</f>
        <v/>
      </c>
      <c r="L410" s="9" t="str">
        <f>IF(Table1[[#This Row],[Bet]]="Spread", Table1[[#This Row],[Spread]],"")</f>
        <v/>
      </c>
      <c r="M410" s="9"/>
      <c r="N410" s="12"/>
      <c r="O410" s="12"/>
      <c r="P410" s="12"/>
      <c r="Q410" s="12"/>
      <c r="R410" s="12"/>
      <c r="S410" s="12"/>
      <c r="T410" s="13">
        <f t="shared" si="60"/>
        <v>0</v>
      </c>
      <c r="U410" s="13">
        <f t="shared" si="61"/>
        <v>0</v>
      </c>
      <c r="V410" s="13">
        <f t="shared" si="62"/>
        <v>0</v>
      </c>
      <c r="W410" s="13">
        <f t="shared" si="63"/>
        <v>0</v>
      </c>
      <c r="X410" s="13">
        <f t="shared" si="64"/>
        <v>0</v>
      </c>
      <c r="Y410" s="13">
        <f t="shared" si="65"/>
        <v>0</v>
      </c>
      <c r="Z410" s="7"/>
      <c r="AA410" s="9" t="str">
        <f t="shared" si="66"/>
        <v/>
      </c>
      <c r="AB410" s="7"/>
      <c r="AC410" s="9" t="str">
        <f t="shared" si="67"/>
        <v/>
      </c>
      <c r="AD410" s="7"/>
      <c r="AE410" s="9" t="str">
        <f t="shared" si="68"/>
        <v/>
      </c>
      <c r="AF41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11" spans="1:32" x14ac:dyDescent="0.45">
      <c r="A411" s="22" t="str">
        <f>IF('Prediction Log'!A411=0, "",'Prediction Log'!A411)</f>
        <v/>
      </c>
      <c r="B411" s="10" t="str">
        <f>IF('Prediction Log'!B411=0, "",'Prediction Log'!B411)</f>
        <v/>
      </c>
      <c r="C411" s="10" t="str">
        <f>IF('Prediction Log'!C411=0, "",'Prediction Log'!C411)</f>
        <v/>
      </c>
      <c r="D411" s="10" t="str">
        <f>IF('Prediction Log'!D411=0, "",'Prediction Log'!D411)</f>
        <v/>
      </c>
      <c r="E411" s="10" t="str">
        <f>IF('Prediction Log'!E411=0, "",'Prediction Log'!E411)</f>
        <v/>
      </c>
      <c r="F411" s="10" t="str">
        <f>IF('Prediction Log'!I411=0, "",'Prediction Log'!I411)</f>
        <v/>
      </c>
      <c r="G411" s="26" t="str">
        <f>IF(ISBLANK(Games!B411), "",'Prediction Log'!$J411)</f>
        <v/>
      </c>
      <c r="H411" s="27" t="str">
        <f>'Prediction Log'!$K411</f>
        <v/>
      </c>
      <c r="I411" s="10" t="str">
        <f>IF(AND(Games!J411="",Games!K411=""),"",IF(ISTEXT(Games!K411), "Side",Games!J411))</f>
        <v/>
      </c>
      <c r="J411" s="10" t="str">
        <f>IF(Table1[[#This Row],[Bet]]="Spread", Games!L411, "")</f>
        <v/>
      </c>
      <c r="K411" s="9" t="str">
        <f>IF(ISTEXT(Games!K411), Games!K411, "")</f>
        <v/>
      </c>
      <c r="L411" s="9" t="str">
        <f>IF(Table1[[#This Row],[Bet]]="Spread", Table1[[#This Row],[Spread]],"")</f>
        <v/>
      </c>
      <c r="M411" s="9"/>
      <c r="N411" s="12"/>
      <c r="O411" s="12"/>
      <c r="P411" s="12"/>
      <c r="Q411" s="12"/>
      <c r="R411" s="12"/>
      <c r="S411" s="12"/>
      <c r="T411" s="13">
        <f t="shared" si="60"/>
        <v>0</v>
      </c>
      <c r="U411" s="13">
        <f t="shared" si="61"/>
        <v>0</v>
      </c>
      <c r="V411" s="13">
        <f t="shared" si="62"/>
        <v>0</v>
      </c>
      <c r="W411" s="13">
        <f t="shared" si="63"/>
        <v>0</v>
      </c>
      <c r="X411" s="13">
        <f t="shared" si="64"/>
        <v>0</v>
      </c>
      <c r="Y411" s="13">
        <f t="shared" si="65"/>
        <v>0</v>
      </c>
      <c r="Z411" s="7"/>
      <c r="AA411" s="9" t="str">
        <f t="shared" si="66"/>
        <v/>
      </c>
      <c r="AB411" s="7"/>
      <c r="AC411" s="9" t="str">
        <f t="shared" si="67"/>
        <v/>
      </c>
      <c r="AD411" s="7"/>
      <c r="AE411" s="9" t="str">
        <f t="shared" si="68"/>
        <v/>
      </c>
      <c r="AF41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12" spans="1:32" x14ac:dyDescent="0.45">
      <c r="A412" s="22" t="str">
        <f>IF('Prediction Log'!A412=0, "",'Prediction Log'!A412)</f>
        <v/>
      </c>
      <c r="B412" s="10" t="str">
        <f>IF('Prediction Log'!B412=0, "",'Prediction Log'!B412)</f>
        <v/>
      </c>
      <c r="C412" s="10" t="str">
        <f>IF('Prediction Log'!C412=0, "",'Prediction Log'!C412)</f>
        <v/>
      </c>
      <c r="D412" s="10" t="str">
        <f>IF('Prediction Log'!D412=0, "",'Prediction Log'!D412)</f>
        <v/>
      </c>
      <c r="E412" s="10" t="str">
        <f>IF('Prediction Log'!E412=0, "",'Prediction Log'!E412)</f>
        <v/>
      </c>
      <c r="F412" s="10" t="str">
        <f>IF('Prediction Log'!I412=0, "",'Prediction Log'!I412)</f>
        <v/>
      </c>
      <c r="G412" s="26" t="str">
        <f>IF(ISBLANK(Games!B412), "",'Prediction Log'!$J412)</f>
        <v/>
      </c>
      <c r="H412" s="27" t="str">
        <f>'Prediction Log'!$K412</f>
        <v/>
      </c>
      <c r="I412" s="10" t="str">
        <f>IF(AND(Games!J412="",Games!K412=""),"",IF(ISTEXT(Games!K412), "Side",Games!J412))</f>
        <v/>
      </c>
      <c r="J412" s="10" t="str">
        <f>IF(Table1[[#This Row],[Bet]]="Spread", Games!L412, "")</f>
        <v/>
      </c>
      <c r="K412" s="9" t="str">
        <f>IF(ISTEXT(Games!K412), Games!K412, "")</f>
        <v/>
      </c>
      <c r="L412" s="9" t="str">
        <f>IF(Table1[[#This Row],[Bet]]="Spread", Table1[[#This Row],[Spread]],"")</f>
        <v/>
      </c>
      <c r="M412" s="9"/>
      <c r="N412" s="12"/>
      <c r="O412" s="12"/>
      <c r="P412" s="12"/>
      <c r="Q412" s="12"/>
      <c r="R412" s="12"/>
      <c r="S412" s="12"/>
      <c r="T412" s="13">
        <f t="shared" si="60"/>
        <v>0</v>
      </c>
      <c r="U412" s="13">
        <f t="shared" si="61"/>
        <v>0</v>
      </c>
      <c r="V412" s="13">
        <f t="shared" si="62"/>
        <v>0</v>
      </c>
      <c r="W412" s="13">
        <f t="shared" si="63"/>
        <v>0</v>
      </c>
      <c r="X412" s="13">
        <f t="shared" si="64"/>
        <v>0</v>
      </c>
      <c r="Y412" s="13">
        <f t="shared" si="65"/>
        <v>0</v>
      </c>
      <c r="Z412" s="7"/>
      <c r="AA412" s="9" t="str">
        <f t="shared" si="66"/>
        <v/>
      </c>
      <c r="AB412" s="7"/>
      <c r="AC412" s="9" t="str">
        <f t="shared" si="67"/>
        <v/>
      </c>
      <c r="AD412" s="7"/>
      <c r="AE412" s="9" t="str">
        <f t="shared" si="68"/>
        <v/>
      </c>
      <c r="AF41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13" spans="1:32" x14ac:dyDescent="0.45">
      <c r="A413" s="22" t="str">
        <f>IF('Prediction Log'!A413=0, "",'Prediction Log'!A413)</f>
        <v/>
      </c>
      <c r="B413" s="10" t="str">
        <f>IF('Prediction Log'!B413=0, "",'Prediction Log'!B413)</f>
        <v/>
      </c>
      <c r="C413" s="10" t="str">
        <f>IF('Prediction Log'!C413=0, "",'Prediction Log'!C413)</f>
        <v/>
      </c>
      <c r="D413" s="10" t="str">
        <f>IF('Prediction Log'!D413=0, "",'Prediction Log'!D413)</f>
        <v/>
      </c>
      <c r="E413" s="10" t="str">
        <f>IF('Prediction Log'!E413=0, "",'Prediction Log'!E413)</f>
        <v/>
      </c>
      <c r="F413" s="10" t="str">
        <f>IF('Prediction Log'!I413=0, "",'Prediction Log'!I413)</f>
        <v/>
      </c>
      <c r="G413" s="26" t="str">
        <f>IF(ISBLANK(Games!B413), "",'Prediction Log'!$J413)</f>
        <v/>
      </c>
      <c r="H413" s="27" t="str">
        <f>'Prediction Log'!$K413</f>
        <v/>
      </c>
      <c r="I413" s="10" t="str">
        <f>IF(AND(Games!J413="",Games!K413=""),"",IF(ISTEXT(Games!K413), "Side",Games!J413))</f>
        <v/>
      </c>
      <c r="J413" s="10" t="str">
        <f>IF(Table1[[#This Row],[Bet]]="Spread", Games!L413, "")</f>
        <v/>
      </c>
      <c r="K413" s="9" t="str">
        <f>IF(ISTEXT(Games!K413), Games!K413, "")</f>
        <v/>
      </c>
      <c r="L413" s="9" t="str">
        <f>IF(Table1[[#This Row],[Bet]]="Spread", Table1[[#This Row],[Spread]],"")</f>
        <v/>
      </c>
      <c r="M413" s="9"/>
      <c r="N413" s="12"/>
      <c r="O413" s="12"/>
      <c r="P413" s="12"/>
      <c r="Q413" s="12"/>
      <c r="R413" s="12"/>
      <c r="S413" s="12"/>
      <c r="T413" s="13">
        <f t="shared" si="60"/>
        <v>0</v>
      </c>
      <c r="U413" s="13">
        <f t="shared" si="61"/>
        <v>0</v>
      </c>
      <c r="V413" s="13">
        <f t="shared" si="62"/>
        <v>0</v>
      </c>
      <c r="W413" s="13">
        <f t="shared" si="63"/>
        <v>0</v>
      </c>
      <c r="X413" s="13">
        <f t="shared" si="64"/>
        <v>0</v>
      </c>
      <c r="Y413" s="13">
        <f t="shared" si="65"/>
        <v>0</v>
      </c>
      <c r="Z413" s="7"/>
      <c r="AA413" s="9" t="str">
        <f t="shared" si="66"/>
        <v/>
      </c>
      <c r="AB413" s="7"/>
      <c r="AC413" s="9" t="str">
        <f t="shared" si="67"/>
        <v/>
      </c>
      <c r="AD413" s="7"/>
      <c r="AE413" s="9" t="str">
        <f t="shared" si="68"/>
        <v/>
      </c>
      <c r="AF41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14" spans="1:32" x14ac:dyDescent="0.45">
      <c r="A414" s="22" t="str">
        <f>IF('Prediction Log'!A414=0, "",'Prediction Log'!A414)</f>
        <v/>
      </c>
      <c r="B414" s="10" t="str">
        <f>IF('Prediction Log'!B414=0, "",'Prediction Log'!B414)</f>
        <v/>
      </c>
      <c r="C414" s="10" t="str">
        <f>IF('Prediction Log'!C414=0, "",'Prediction Log'!C414)</f>
        <v/>
      </c>
      <c r="D414" s="10" t="str">
        <f>IF('Prediction Log'!D414=0, "",'Prediction Log'!D414)</f>
        <v/>
      </c>
      <c r="E414" s="10" t="str">
        <f>IF('Prediction Log'!E414=0, "",'Prediction Log'!E414)</f>
        <v/>
      </c>
      <c r="F414" s="10" t="str">
        <f>IF('Prediction Log'!I414=0, "",'Prediction Log'!I414)</f>
        <v/>
      </c>
      <c r="G414" s="26" t="str">
        <f>IF(ISBLANK(Games!B414), "",'Prediction Log'!$J414)</f>
        <v/>
      </c>
      <c r="H414" s="27" t="str">
        <f>'Prediction Log'!$K414</f>
        <v/>
      </c>
      <c r="I414" s="10" t="str">
        <f>IF(AND(Games!J414="",Games!K414=""),"",IF(ISTEXT(Games!K414), "Side",Games!J414))</f>
        <v/>
      </c>
      <c r="J414" s="10" t="str">
        <f>IF(Table1[[#This Row],[Bet]]="Spread", Games!L414, "")</f>
        <v/>
      </c>
      <c r="K414" s="9" t="str">
        <f>IF(ISTEXT(Games!K414), Games!K414, "")</f>
        <v/>
      </c>
      <c r="L414" s="9" t="str">
        <f>IF(Table1[[#This Row],[Bet]]="Spread", Table1[[#This Row],[Spread]],"")</f>
        <v/>
      </c>
      <c r="M414" s="9"/>
      <c r="N414" s="12"/>
      <c r="O414" s="12"/>
      <c r="P414" s="12"/>
      <c r="Q414" s="12"/>
      <c r="R414" s="12"/>
      <c r="S414" s="12"/>
      <c r="T414" s="13">
        <f t="shared" si="60"/>
        <v>0</v>
      </c>
      <c r="U414" s="13">
        <f t="shared" si="61"/>
        <v>0</v>
      </c>
      <c r="V414" s="13">
        <f t="shared" si="62"/>
        <v>0</v>
      </c>
      <c r="W414" s="13">
        <f t="shared" si="63"/>
        <v>0</v>
      </c>
      <c r="X414" s="13">
        <f t="shared" si="64"/>
        <v>0</v>
      </c>
      <c r="Y414" s="13">
        <f t="shared" si="65"/>
        <v>0</v>
      </c>
      <c r="Z414" s="7"/>
      <c r="AA414" s="9" t="str">
        <f t="shared" si="66"/>
        <v/>
      </c>
      <c r="AB414" s="7"/>
      <c r="AC414" s="9" t="str">
        <f t="shared" si="67"/>
        <v/>
      </c>
      <c r="AD414" s="7"/>
      <c r="AE414" s="9" t="str">
        <f t="shared" si="68"/>
        <v/>
      </c>
      <c r="AF41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15" spans="1:32" x14ac:dyDescent="0.45">
      <c r="A415" s="22" t="str">
        <f>IF('Prediction Log'!A415=0, "",'Prediction Log'!A415)</f>
        <v/>
      </c>
      <c r="B415" s="10" t="str">
        <f>IF('Prediction Log'!B415=0, "",'Prediction Log'!B415)</f>
        <v/>
      </c>
      <c r="C415" s="10" t="str">
        <f>IF('Prediction Log'!C415=0, "",'Prediction Log'!C415)</f>
        <v/>
      </c>
      <c r="D415" s="10" t="str">
        <f>IF('Prediction Log'!D415=0, "",'Prediction Log'!D415)</f>
        <v/>
      </c>
      <c r="E415" s="10" t="str">
        <f>IF('Prediction Log'!E415=0, "",'Prediction Log'!E415)</f>
        <v/>
      </c>
      <c r="F415" s="10" t="str">
        <f>IF('Prediction Log'!I415=0, "",'Prediction Log'!I415)</f>
        <v/>
      </c>
      <c r="G415" s="26" t="str">
        <f>IF(ISBLANK(Games!B415), "",'Prediction Log'!$J415)</f>
        <v/>
      </c>
      <c r="H415" s="27" t="str">
        <f>'Prediction Log'!$K415</f>
        <v/>
      </c>
      <c r="I415" s="10" t="str">
        <f>IF(AND(Games!J415="",Games!K415=""),"",IF(ISTEXT(Games!K415), "Side",Games!J415))</f>
        <v/>
      </c>
      <c r="J415" s="10" t="str">
        <f>IF(Table1[[#This Row],[Bet]]="Spread", Games!L415, "")</f>
        <v/>
      </c>
      <c r="K415" s="9" t="str">
        <f>IF(ISTEXT(Games!K415), Games!K415, "")</f>
        <v/>
      </c>
      <c r="L415" s="9" t="str">
        <f>IF(Table1[[#This Row],[Bet]]="Spread", Table1[[#This Row],[Spread]],"")</f>
        <v/>
      </c>
      <c r="M415" s="9"/>
      <c r="N415" s="12"/>
      <c r="O415" s="12"/>
      <c r="P415" s="12"/>
      <c r="Q415" s="12"/>
      <c r="R415" s="12"/>
      <c r="S415" s="12"/>
      <c r="T415" s="13">
        <f t="shared" si="60"/>
        <v>0</v>
      </c>
      <c r="U415" s="13">
        <f t="shared" si="61"/>
        <v>0</v>
      </c>
      <c r="V415" s="13">
        <f t="shared" si="62"/>
        <v>0</v>
      </c>
      <c r="W415" s="13">
        <f t="shared" si="63"/>
        <v>0</v>
      </c>
      <c r="X415" s="13">
        <f t="shared" si="64"/>
        <v>0</v>
      </c>
      <c r="Y415" s="13">
        <f t="shared" si="65"/>
        <v>0</v>
      </c>
      <c r="Z415" s="7"/>
      <c r="AA415" s="9" t="str">
        <f t="shared" si="66"/>
        <v/>
      </c>
      <c r="AB415" s="7"/>
      <c r="AC415" s="9" t="str">
        <f t="shared" si="67"/>
        <v/>
      </c>
      <c r="AD415" s="7"/>
      <c r="AE415" s="9" t="str">
        <f t="shared" si="68"/>
        <v/>
      </c>
      <c r="AF41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16" spans="1:32" x14ac:dyDescent="0.45">
      <c r="A416" s="22" t="str">
        <f>IF('Prediction Log'!A416=0, "",'Prediction Log'!A416)</f>
        <v/>
      </c>
      <c r="B416" s="10" t="str">
        <f>IF('Prediction Log'!B416=0, "",'Prediction Log'!B416)</f>
        <v/>
      </c>
      <c r="C416" s="10" t="str">
        <f>IF('Prediction Log'!C416=0, "",'Prediction Log'!C416)</f>
        <v/>
      </c>
      <c r="D416" s="10" t="str">
        <f>IF('Prediction Log'!D416=0, "",'Prediction Log'!D416)</f>
        <v/>
      </c>
      <c r="E416" s="10" t="str">
        <f>IF('Prediction Log'!E416=0, "",'Prediction Log'!E416)</f>
        <v/>
      </c>
      <c r="F416" s="10" t="str">
        <f>IF('Prediction Log'!I416=0, "",'Prediction Log'!I416)</f>
        <v/>
      </c>
      <c r="G416" s="26" t="str">
        <f>IF(ISBLANK(Games!B416), "",'Prediction Log'!$J416)</f>
        <v/>
      </c>
      <c r="H416" s="27" t="str">
        <f>'Prediction Log'!$K416</f>
        <v/>
      </c>
      <c r="I416" s="10" t="str">
        <f>IF(AND(Games!J416="",Games!K416=""),"",IF(ISTEXT(Games!K416), "Side",Games!J416))</f>
        <v/>
      </c>
      <c r="J416" s="10" t="str">
        <f>IF(Table1[[#This Row],[Bet]]="Spread", Games!L416, "")</f>
        <v/>
      </c>
      <c r="K416" s="9" t="str">
        <f>IF(ISTEXT(Games!K416), Games!K416, "")</f>
        <v/>
      </c>
      <c r="L416" s="9" t="str">
        <f>IF(Table1[[#This Row],[Bet]]="Spread", Table1[[#This Row],[Spread]],"")</f>
        <v/>
      </c>
      <c r="M416" s="9"/>
      <c r="N416" s="12"/>
      <c r="O416" s="12"/>
      <c r="P416" s="12"/>
      <c r="Q416" s="12"/>
      <c r="R416" s="12"/>
      <c r="S416" s="12"/>
      <c r="T416" s="13">
        <f t="shared" si="60"/>
        <v>0</v>
      </c>
      <c r="U416" s="13">
        <f t="shared" si="61"/>
        <v>0</v>
      </c>
      <c r="V416" s="13">
        <f t="shared" si="62"/>
        <v>0</v>
      </c>
      <c r="W416" s="13">
        <f t="shared" si="63"/>
        <v>0</v>
      </c>
      <c r="X416" s="13">
        <f t="shared" si="64"/>
        <v>0</v>
      </c>
      <c r="Y416" s="13">
        <f t="shared" si="65"/>
        <v>0</v>
      </c>
      <c r="Z416" s="7"/>
      <c r="AA416" s="9" t="str">
        <f t="shared" si="66"/>
        <v/>
      </c>
      <c r="AB416" s="7"/>
      <c r="AC416" s="9" t="str">
        <f t="shared" si="67"/>
        <v/>
      </c>
      <c r="AD416" s="7"/>
      <c r="AE416" s="9" t="str">
        <f t="shared" si="68"/>
        <v/>
      </c>
      <c r="AF41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17" spans="1:32" x14ac:dyDescent="0.45">
      <c r="A417" s="22" t="str">
        <f>IF('Prediction Log'!A417=0, "",'Prediction Log'!A417)</f>
        <v/>
      </c>
      <c r="B417" s="10" t="str">
        <f>IF('Prediction Log'!B417=0, "",'Prediction Log'!B417)</f>
        <v/>
      </c>
      <c r="C417" s="10" t="str">
        <f>IF('Prediction Log'!C417=0, "",'Prediction Log'!C417)</f>
        <v/>
      </c>
      <c r="D417" s="10" t="str">
        <f>IF('Prediction Log'!D417=0, "",'Prediction Log'!D417)</f>
        <v/>
      </c>
      <c r="E417" s="10" t="str">
        <f>IF('Prediction Log'!E417=0, "",'Prediction Log'!E417)</f>
        <v/>
      </c>
      <c r="F417" s="10" t="str">
        <f>IF('Prediction Log'!I417=0, "",'Prediction Log'!I417)</f>
        <v/>
      </c>
      <c r="G417" s="26" t="str">
        <f>IF(ISBLANK(Games!B417), "",'Prediction Log'!$J417)</f>
        <v/>
      </c>
      <c r="H417" s="27" t="str">
        <f>'Prediction Log'!$K417</f>
        <v/>
      </c>
      <c r="I417" s="10" t="str">
        <f>IF(AND(Games!J417="",Games!K417=""),"",IF(ISTEXT(Games!K417), "Side",Games!J417))</f>
        <v/>
      </c>
      <c r="J417" s="10" t="str">
        <f>IF(Table1[[#This Row],[Bet]]="Spread", Games!L417, "")</f>
        <v/>
      </c>
      <c r="K417" s="9" t="str">
        <f>IF(ISTEXT(Games!K417), Games!K417, "")</f>
        <v/>
      </c>
      <c r="L417" s="9" t="str">
        <f>IF(Table1[[#This Row],[Bet]]="Spread", Table1[[#This Row],[Spread]],"")</f>
        <v/>
      </c>
      <c r="M417" s="9"/>
      <c r="N417" s="12"/>
      <c r="O417" s="12"/>
      <c r="P417" s="12"/>
      <c r="Q417" s="12"/>
      <c r="R417" s="12"/>
      <c r="S417" s="12"/>
      <c r="T417" s="13">
        <f t="shared" si="60"/>
        <v>0</v>
      </c>
      <c r="U417" s="13">
        <f t="shared" si="61"/>
        <v>0</v>
      </c>
      <c r="V417" s="13">
        <f t="shared" si="62"/>
        <v>0</v>
      </c>
      <c r="W417" s="13">
        <f t="shared" si="63"/>
        <v>0</v>
      </c>
      <c r="X417" s="13">
        <f t="shared" si="64"/>
        <v>0</v>
      </c>
      <c r="Y417" s="13">
        <f t="shared" si="65"/>
        <v>0</v>
      </c>
      <c r="Z417" s="7"/>
      <c r="AA417" s="9" t="str">
        <f t="shared" si="66"/>
        <v/>
      </c>
      <c r="AB417" s="7"/>
      <c r="AC417" s="9" t="str">
        <f t="shared" si="67"/>
        <v/>
      </c>
      <c r="AD417" s="7"/>
      <c r="AE417" s="9" t="str">
        <f t="shared" si="68"/>
        <v/>
      </c>
      <c r="AF41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18" spans="1:32" x14ac:dyDescent="0.45">
      <c r="A418" s="22" t="str">
        <f>IF('Prediction Log'!A418=0, "",'Prediction Log'!A418)</f>
        <v/>
      </c>
      <c r="B418" s="10" t="str">
        <f>IF('Prediction Log'!B418=0, "",'Prediction Log'!B418)</f>
        <v/>
      </c>
      <c r="C418" s="10" t="str">
        <f>IF('Prediction Log'!C418=0, "",'Prediction Log'!C418)</f>
        <v/>
      </c>
      <c r="D418" s="10" t="str">
        <f>IF('Prediction Log'!D418=0, "",'Prediction Log'!D418)</f>
        <v/>
      </c>
      <c r="E418" s="10" t="str">
        <f>IF('Prediction Log'!E418=0, "",'Prediction Log'!E418)</f>
        <v/>
      </c>
      <c r="F418" s="10" t="str">
        <f>IF('Prediction Log'!I418=0, "",'Prediction Log'!I418)</f>
        <v/>
      </c>
      <c r="G418" s="26" t="str">
        <f>IF(ISBLANK(Games!B418), "",'Prediction Log'!$J418)</f>
        <v/>
      </c>
      <c r="H418" s="27" t="str">
        <f>'Prediction Log'!$K418</f>
        <v/>
      </c>
      <c r="I418" s="10" t="str">
        <f>IF(AND(Games!J418="",Games!K418=""),"",IF(ISTEXT(Games!K418), "Side",Games!J418))</f>
        <v/>
      </c>
      <c r="J418" s="10" t="str">
        <f>IF(Table1[[#This Row],[Bet]]="Spread", Games!L418, "")</f>
        <v/>
      </c>
      <c r="K418" s="9" t="str">
        <f>IF(ISTEXT(Games!K418), Games!K418, "")</f>
        <v/>
      </c>
      <c r="L418" s="9" t="str">
        <f>IF(Table1[[#This Row],[Bet]]="Spread", Table1[[#This Row],[Spread]],"")</f>
        <v/>
      </c>
      <c r="M418" s="9"/>
      <c r="N418" s="12"/>
      <c r="O418" s="12"/>
      <c r="P418" s="12"/>
      <c r="Q418" s="12"/>
      <c r="R418" s="12"/>
      <c r="S418" s="12"/>
      <c r="T418" s="13">
        <f t="shared" si="60"/>
        <v>0</v>
      </c>
      <c r="U418" s="13">
        <f t="shared" si="61"/>
        <v>0</v>
      </c>
      <c r="V418" s="13">
        <f t="shared" si="62"/>
        <v>0</v>
      </c>
      <c r="W418" s="13">
        <f t="shared" si="63"/>
        <v>0</v>
      </c>
      <c r="X418" s="13">
        <f t="shared" si="64"/>
        <v>0</v>
      </c>
      <c r="Y418" s="13">
        <f t="shared" si="65"/>
        <v>0</v>
      </c>
      <c r="Z418" s="7"/>
      <c r="AA418" s="9" t="str">
        <f t="shared" si="66"/>
        <v/>
      </c>
      <c r="AB418" s="7"/>
      <c r="AC418" s="9" t="str">
        <f t="shared" si="67"/>
        <v/>
      </c>
      <c r="AD418" s="7"/>
      <c r="AE418" s="9" t="str">
        <f t="shared" si="68"/>
        <v/>
      </c>
      <c r="AF41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19" spans="1:32" x14ac:dyDescent="0.45">
      <c r="A419" s="22" t="str">
        <f>IF('Prediction Log'!A419=0, "",'Prediction Log'!A419)</f>
        <v/>
      </c>
      <c r="B419" s="10" t="str">
        <f>IF('Prediction Log'!B419=0, "",'Prediction Log'!B419)</f>
        <v/>
      </c>
      <c r="C419" s="10" t="str">
        <f>IF('Prediction Log'!C419=0, "",'Prediction Log'!C419)</f>
        <v/>
      </c>
      <c r="D419" s="10" t="str">
        <f>IF('Prediction Log'!D419=0, "",'Prediction Log'!D419)</f>
        <v/>
      </c>
      <c r="E419" s="10" t="str">
        <f>IF('Prediction Log'!E419=0, "",'Prediction Log'!E419)</f>
        <v/>
      </c>
      <c r="F419" s="10" t="str">
        <f>IF('Prediction Log'!I419=0, "",'Prediction Log'!I419)</f>
        <v/>
      </c>
      <c r="G419" s="26" t="str">
        <f>IF(ISBLANK(Games!B419), "",'Prediction Log'!$J419)</f>
        <v/>
      </c>
      <c r="H419" s="27" t="str">
        <f>'Prediction Log'!$K419</f>
        <v/>
      </c>
      <c r="I419" s="10" t="str">
        <f>IF(AND(Games!J419="",Games!K419=""),"",IF(ISTEXT(Games!K419), "Side",Games!J419))</f>
        <v/>
      </c>
      <c r="J419" s="10" t="str">
        <f>IF(Table1[[#This Row],[Bet]]="Spread", Games!L419, "")</f>
        <v/>
      </c>
      <c r="K419" s="9" t="str">
        <f>IF(ISTEXT(Games!K419), Games!K419, "")</f>
        <v/>
      </c>
      <c r="L419" s="9" t="str">
        <f>IF(Table1[[#This Row],[Bet]]="Spread", Table1[[#This Row],[Spread]],"")</f>
        <v/>
      </c>
      <c r="M419" s="9"/>
      <c r="N419" s="12"/>
      <c r="O419" s="12"/>
      <c r="P419" s="12"/>
      <c r="Q419" s="12"/>
      <c r="R419" s="12"/>
      <c r="S419" s="12"/>
      <c r="T419" s="13">
        <f t="shared" si="60"/>
        <v>0</v>
      </c>
      <c r="U419" s="13">
        <f t="shared" si="61"/>
        <v>0</v>
      </c>
      <c r="V419" s="13">
        <f t="shared" si="62"/>
        <v>0</v>
      </c>
      <c r="W419" s="13">
        <f t="shared" si="63"/>
        <v>0</v>
      </c>
      <c r="X419" s="13">
        <f t="shared" si="64"/>
        <v>0</v>
      </c>
      <c r="Y419" s="13">
        <f t="shared" si="65"/>
        <v>0</v>
      </c>
      <c r="Z419" s="7"/>
      <c r="AA419" s="9" t="str">
        <f t="shared" si="66"/>
        <v/>
      </c>
      <c r="AB419" s="7"/>
      <c r="AC419" s="9" t="str">
        <f t="shared" si="67"/>
        <v/>
      </c>
      <c r="AD419" s="7"/>
      <c r="AE419" s="9" t="str">
        <f t="shared" si="68"/>
        <v/>
      </c>
      <c r="AF41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20" spans="1:32" x14ac:dyDescent="0.45">
      <c r="A420" s="22" t="str">
        <f>IF('Prediction Log'!A420=0, "",'Prediction Log'!A420)</f>
        <v/>
      </c>
      <c r="B420" s="10" t="str">
        <f>IF('Prediction Log'!B420=0, "",'Prediction Log'!B420)</f>
        <v/>
      </c>
      <c r="C420" s="10" t="str">
        <f>IF('Prediction Log'!C420=0, "",'Prediction Log'!C420)</f>
        <v/>
      </c>
      <c r="D420" s="10" t="str">
        <f>IF('Prediction Log'!D420=0, "",'Prediction Log'!D420)</f>
        <v/>
      </c>
      <c r="E420" s="10" t="str">
        <f>IF('Prediction Log'!E420=0, "",'Prediction Log'!E420)</f>
        <v/>
      </c>
      <c r="F420" s="10" t="str">
        <f>IF('Prediction Log'!I420=0, "",'Prediction Log'!I420)</f>
        <v/>
      </c>
      <c r="G420" s="26" t="str">
        <f>IF(ISBLANK(Games!B420), "",'Prediction Log'!$J420)</f>
        <v/>
      </c>
      <c r="H420" s="27" t="str">
        <f>'Prediction Log'!$K420</f>
        <v/>
      </c>
      <c r="I420" s="10" t="str">
        <f>IF(AND(Games!J420="",Games!K420=""),"",IF(ISTEXT(Games!K420), "Side",Games!J420))</f>
        <v/>
      </c>
      <c r="J420" s="10" t="str">
        <f>IF(Table1[[#This Row],[Bet]]="Spread", Games!L420, "")</f>
        <v/>
      </c>
      <c r="K420" s="9" t="str">
        <f>IF(ISTEXT(Games!K420), Games!K420, "")</f>
        <v/>
      </c>
      <c r="L420" s="9" t="str">
        <f>IF(Table1[[#This Row],[Bet]]="Spread", Table1[[#This Row],[Spread]],"")</f>
        <v/>
      </c>
      <c r="M420" s="9"/>
      <c r="N420" s="12"/>
      <c r="O420" s="12"/>
      <c r="P420" s="12"/>
      <c r="Q420" s="12"/>
      <c r="R420" s="12"/>
      <c r="S420" s="12"/>
      <c r="T420" s="13">
        <f t="shared" si="60"/>
        <v>0</v>
      </c>
      <c r="U420" s="13">
        <f t="shared" si="61"/>
        <v>0</v>
      </c>
      <c r="V420" s="13">
        <f t="shared" si="62"/>
        <v>0</v>
      </c>
      <c r="W420" s="13">
        <f t="shared" si="63"/>
        <v>0</v>
      </c>
      <c r="X420" s="13">
        <f t="shared" si="64"/>
        <v>0</v>
      </c>
      <c r="Y420" s="13">
        <f t="shared" si="65"/>
        <v>0</v>
      </c>
      <c r="Z420" s="7"/>
      <c r="AA420" s="9" t="str">
        <f t="shared" si="66"/>
        <v/>
      </c>
      <c r="AB420" s="7"/>
      <c r="AC420" s="9" t="str">
        <f t="shared" si="67"/>
        <v/>
      </c>
      <c r="AD420" s="7"/>
      <c r="AE420" s="9" t="str">
        <f t="shared" si="68"/>
        <v/>
      </c>
      <c r="AF42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21" spans="1:32" x14ac:dyDescent="0.45">
      <c r="A421" s="23" t="e">
        <f>IF('Prediction Log'!#REF!=0, "",'Prediction Log'!#REF!)</f>
        <v>#REF!</v>
      </c>
      <c r="B421" s="9" t="e">
        <f>IF('Prediction Log'!#REF!=0, "",'Prediction Log'!#REF!)</f>
        <v>#REF!</v>
      </c>
      <c r="C421" s="9" t="e">
        <f>IF('Prediction Log'!#REF!=0, "",'Prediction Log'!#REF!)</f>
        <v>#REF!</v>
      </c>
      <c r="D421" s="9" t="e">
        <f>IF('Prediction Log'!#REF!=0, "",'Prediction Log'!#REF!)</f>
        <v>#REF!</v>
      </c>
      <c r="E421" s="9" t="e">
        <f>IF('Prediction Log'!#REF!=0, "",'Prediction Log'!#REF!)</f>
        <v>#REF!</v>
      </c>
      <c r="F421" s="10" t="str">
        <f>IF('Prediction Log'!I421=0, "",'Prediction Log'!I421)</f>
        <v/>
      </c>
      <c r="G421" s="26" t="str">
        <f>IF(ISBLANK(Games!B421), "",'Prediction Log'!$J421)</f>
        <v/>
      </c>
      <c r="H421" s="27" t="str">
        <f>'Prediction Log'!$K421</f>
        <v/>
      </c>
      <c r="I421" s="10" t="str">
        <f>IF(AND(Games!J421="",Games!K421=""),"",IF(ISTEXT(Games!K421), "Side",Games!J421))</f>
        <v/>
      </c>
      <c r="J421" s="10" t="str">
        <f>IF(Table1[[#This Row],[Bet]]="Spread", Games!L421, "")</f>
        <v/>
      </c>
      <c r="K421" s="9" t="str">
        <f>IF(ISTEXT(Games!K421), Games!K421, "")</f>
        <v/>
      </c>
      <c r="L421" s="9" t="str">
        <f>IF(Table1[[#This Row],[Bet]]="Spread", Table1[[#This Row],[Spread]],"")</f>
        <v/>
      </c>
      <c r="M421" s="9"/>
      <c r="N421" s="12"/>
      <c r="O421" s="12"/>
      <c r="P421" s="12"/>
      <c r="Q421" s="12"/>
      <c r="R421" s="12"/>
      <c r="S421" s="12"/>
      <c r="T421" s="13">
        <f t="shared" ref="T421:T450" si="69">N421+IF(Q421&lt;0, (N421/(Q421/-100)), N421*(Q421/100))</f>
        <v>0</v>
      </c>
      <c r="U421" s="13">
        <f t="shared" ref="U421:U450" si="70">T421-N421</f>
        <v>0</v>
      </c>
      <c r="V421" s="13">
        <f t="shared" ref="V421:V449" si="71">O421+IF(R421&lt;0, (O421/(R421/-100)), O421*(R421/100))</f>
        <v>0</v>
      </c>
      <c r="W421" s="13">
        <f t="shared" ref="W421:W450" si="72">V421-O421</f>
        <v>0</v>
      </c>
      <c r="X421" s="13">
        <f t="shared" ref="X421:X449" si="73">P421+IF(S421&lt;0, (P421/(S421/-100)), P421*(S421/100))</f>
        <v>0</v>
      </c>
      <c r="Y421" s="13">
        <f t="shared" ref="Y421:Y449" si="74">S421-P421</f>
        <v>0</v>
      </c>
      <c r="Z421" s="7"/>
      <c r="AA421" s="9" t="str">
        <f t="shared" ref="AA421:AA449" si="75">IF(Z421="W", U421, IF(Z421="L",-N421, ""))</f>
        <v/>
      </c>
      <c r="AB421" s="7"/>
      <c r="AC421" s="9" t="str">
        <f t="shared" ref="AC421:AC449" si="76">IF(AB421="W", W421, IF(AB421="L",-P421, ""))</f>
        <v/>
      </c>
      <c r="AD421" s="7"/>
      <c r="AE421" s="9" t="str">
        <f t="shared" ref="AE421:AE449" si="77">IF(AD421="W", Y421, IF(AD421="L",-R421, ""))</f>
        <v/>
      </c>
      <c r="AF42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22" spans="1:32" x14ac:dyDescent="0.45">
      <c r="A422" s="23" t="e">
        <f>IF('Prediction Log'!#REF!=0, "",'Prediction Log'!#REF!)</f>
        <v>#REF!</v>
      </c>
      <c r="B422" s="9" t="e">
        <f>IF('Prediction Log'!#REF!=0, "",'Prediction Log'!#REF!)</f>
        <v>#REF!</v>
      </c>
      <c r="C422" s="9" t="e">
        <f>IF('Prediction Log'!#REF!=0, "",'Prediction Log'!#REF!)</f>
        <v>#REF!</v>
      </c>
      <c r="D422" s="9" t="e">
        <f>IF('Prediction Log'!#REF!=0, "",'Prediction Log'!#REF!)</f>
        <v>#REF!</v>
      </c>
      <c r="E422" s="9" t="e">
        <f>IF('Prediction Log'!#REF!=0, "",'Prediction Log'!#REF!)</f>
        <v>#REF!</v>
      </c>
      <c r="F422" s="10" t="str">
        <f>IF('Prediction Log'!I422=0, "",'Prediction Log'!I422)</f>
        <v/>
      </c>
      <c r="G422" s="26" t="str">
        <f>IF(ISBLANK(Games!B422), "",'Prediction Log'!$J422)</f>
        <v/>
      </c>
      <c r="H422" s="27" t="str">
        <f>'Prediction Log'!$K422</f>
        <v/>
      </c>
      <c r="I422" s="10" t="str">
        <f>IF(AND(Games!J422="",Games!K422=""),"",IF(ISTEXT(Games!K422), "Side",Games!J422))</f>
        <v/>
      </c>
      <c r="J422" s="10" t="str">
        <f>IF(Table1[[#This Row],[Bet]]="Spread", Games!L422, "")</f>
        <v/>
      </c>
      <c r="K422" s="9" t="str">
        <f>IF(ISTEXT(Games!K422), Games!K422, "")</f>
        <v/>
      </c>
      <c r="L422" s="9" t="str">
        <f>IF(Table1[[#This Row],[Bet]]="Spread", Table1[[#This Row],[Spread]],"")</f>
        <v/>
      </c>
      <c r="M422" s="9"/>
      <c r="N422" s="12"/>
      <c r="O422" s="12"/>
      <c r="P422" s="12"/>
      <c r="Q422" s="12"/>
      <c r="R422" s="12"/>
      <c r="S422" s="12"/>
      <c r="T422" s="13">
        <f t="shared" si="69"/>
        <v>0</v>
      </c>
      <c r="U422" s="13">
        <f t="shared" si="70"/>
        <v>0</v>
      </c>
      <c r="V422" s="13">
        <f t="shared" si="71"/>
        <v>0</v>
      </c>
      <c r="W422" s="13">
        <f t="shared" si="72"/>
        <v>0</v>
      </c>
      <c r="X422" s="13">
        <f t="shared" si="73"/>
        <v>0</v>
      </c>
      <c r="Y422" s="13">
        <f t="shared" si="74"/>
        <v>0</v>
      </c>
      <c r="Z422" s="7"/>
      <c r="AA422" s="9" t="str">
        <f t="shared" si="75"/>
        <v/>
      </c>
      <c r="AB422" s="7"/>
      <c r="AC422" s="9" t="str">
        <f t="shared" si="76"/>
        <v/>
      </c>
      <c r="AD422" s="7"/>
      <c r="AE422" s="9" t="str">
        <f t="shared" si="77"/>
        <v/>
      </c>
      <c r="AF42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23" spans="1:32" x14ac:dyDescent="0.45">
      <c r="A423" s="23" t="e">
        <f>IF('Prediction Log'!#REF!=0, "",'Prediction Log'!#REF!)</f>
        <v>#REF!</v>
      </c>
      <c r="B423" s="9" t="e">
        <f>IF('Prediction Log'!#REF!=0, "",'Prediction Log'!#REF!)</f>
        <v>#REF!</v>
      </c>
      <c r="C423" s="9" t="e">
        <f>IF('Prediction Log'!#REF!=0, "",'Prediction Log'!#REF!)</f>
        <v>#REF!</v>
      </c>
      <c r="D423" s="9" t="e">
        <f>IF('Prediction Log'!#REF!=0, "",'Prediction Log'!#REF!)</f>
        <v>#REF!</v>
      </c>
      <c r="E423" s="9" t="e">
        <f>IF('Prediction Log'!#REF!=0, "",'Prediction Log'!#REF!)</f>
        <v>#REF!</v>
      </c>
      <c r="F423" s="10" t="str">
        <f>IF('Prediction Log'!I423=0, "",'Prediction Log'!I423)</f>
        <v/>
      </c>
      <c r="G423" s="26" t="str">
        <f>IF(ISBLANK(Games!B423), "",'Prediction Log'!$J423)</f>
        <v/>
      </c>
      <c r="H423" s="27" t="str">
        <f>'Prediction Log'!$K423</f>
        <v/>
      </c>
      <c r="I423" s="10" t="str">
        <f>IF(AND(Games!J423="",Games!K423=""),"",IF(ISTEXT(Games!K423), "Side",Games!J423))</f>
        <v/>
      </c>
      <c r="J423" s="10" t="str">
        <f>IF(Table1[[#This Row],[Bet]]="Spread", Games!L423, "")</f>
        <v/>
      </c>
      <c r="K423" s="9" t="str">
        <f>IF(ISTEXT(Games!K423), Games!K423, "")</f>
        <v/>
      </c>
      <c r="L423" s="9" t="str">
        <f>IF(Table1[[#This Row],[Bet]]="Spread", Table1[[#This Row],[Spread]],"")</f>
        <v/>
      </c>
      <c r="M423" s="9"/>
      <c r="N423" s="12"/>
      <c r="O423" s="12"/>
      <c r="P423" s="12"/>
      <c r="Q423" s="12"/>
      <c r="R423" s="12"/>
      <c r="S423" s="12"/>
      <c r="T423" s="13">
        <f t="shared" si="69"/>
        <v>0</v>
      </c>
      <c r="U423" s="13">
        <f t="shared" si="70"/>
        <v>0</v>
      </c>
      <c r="V423" s="13">
        <f t="shared" si="71"/>
        <v>0</v>
      </c>
      <c r="W423" s="13">
        <f t="shared" si="72"/>
        <v>0</v>
      </c>
      <c r="X423" s="13">
        <f t="shared" si="73"/>
        <v>0</v>
      </c>
      <c r="Y423" s="13">
        <f t="shared" si="74"/>
        <v>0</v>
      </c>
      <c r="Z423" s="7"/>
      <c r="AA423" s="9" t="str">
        <f t="shared" si="75"/>
        <v/>
      </c>
      <c r="AB423" s="7"/>
      <c r="AC423" s="9" t="str">
        <f t="shared" si="76"/>
        <v/>
      </c>
      <c r="AD423" s="7"/>
      <c r="AE423" s="9" t="str">
        <f t="shared" si="77"/>
        <v/>
      </c>
      <c r="AF42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24" spans="1:32" x14ac:dyDescent="0.45">
      <c r="A424" s="23" t="e">
        <f>IF('Prediction Log'!#REF!=0, "",'Prediction Log'!#REF!)</f>
        <v>#REF!</v>
      </c>
      <c r="B424" s="9" t="e">
        <f>IF('Prediction Log'!#REF!=0, "",'Prediction Log'!#REF!)</f>
        <v>#REF!</v>
      </c>
      <c r="C424" s="9" t="e">
        <f>IF('Prediction Log'!#REF!=0, "",'Prediction Log'!#REF!)</f>
        <v>#REF!</v>
      </c>
      <c r="D424" s="9" t="e">
        <f>IF('Prediction Log'!#REF!=0, "",'Prediction Log'!#REF!)</f>
        <v>#REF!</v>
      </c>
      <c r="E424" s="9" t="e">
        <f>IF('Prediction Log'!#REF!=0, "",'Prediction Log'!#REF!)</f>
        <v>#REF!</v>
      </c>
      <c r="F424" s="10" t="str">
        <f>IF('Prediction Log'!I424=0, "",'Prediction Log'!I424)</f>
        <v/>
      </c>
      <c r="G424" s="26" t="str">
        <f>IF(ISBLANK(Games!B424), "",'Prediction Log'!$J424)</f>
        <v/>
      </c>
      <c r="H424" s="27" t="str">
        <f>'Prediction Log'!$K424</f>
        <v/>
      </c>
      <c r="I424" s="10" t="str">
        <f>IF(AND(Games!J424="",Games!K424=""),"",IF(ISTEXT(Games!K424), "Side",Games!J424))</f>
        <v/>
      </c>
      <c r="J424" s="10" t="str">
        <f>IF(Table1[[#This Row],[Bet]]="Spread", Games!L424, "")</f>
        <v/>
      </c>
      <c r="K424" s="9" t="str">
        <f>IF(ISTEXT(Games!K424), Games!K424, "")</f>
        <v/>
      </c>
      <c r="L424" s="9" t="str">
        <f>IF(Table1[[#This Row],[Bet]]="Spread", Table1[[#This Row],[Spread]],"")</f>
        <v/>
      </c>
      <c r="M424" s="9"/>
      <c r="N424" s="12"/>
      <c r="O424" s="12"/>
      <c r="P424" s="12"/>
      <c r="Q424" s="12"/>
      <c r="R424" s="12"/>
      <c r="S424" s="12"/>
      <c r="T424" s="13">
        <f t="shared" si="69"/>
        <v>0</v>
      </c>
      <c r="U424" s="13">
        <f t="shared" si="70"/>
        <v>0</v>
      </c>
      <c r="V424" s="13">
        <f t="shared" si="71"/>
        <v>0</v>
      </c>
      <c r="W424" s="13">
        <f t="shared" si="72"/>
        <v>0</v>
      </c>
      <c r="X424" s="13">
        <f t="shared" si="73"/>
        <v>0</v>
      </c>
      <c r="Y424" s="13">
        <f t="shared" si="74"/>
        <v>0</v>
      </c>
      <c r="Z424" s="7"/>
      <c r="AA424" s="9" t="str">
        <f t="shared" si="75"/>
        <v/>
      </c>
      <c r="AB424" s="7"/>
      <c r="AC424" s="9" t="str">
        <f t="shared" si="76"/>
        <v/>
      </c>
      <c r="AD424" s="7"/>
      <c r="AE424" s="9" t="str">
        <f t="shared" si="77"/>
        <v/>
      </c>
      <c r="AF42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25" spans="1:32" x14ac:dyDescent="0.45">
      <c r="A425" s="23" t="e">
        <f>IF('Prediction Log'!#REF!=0, "",'Prediction Log'!#REF!)</f>
        <v>#REF!</v>
      </c>
      <c r="B425" s="9" t="e">
        <f>IF('Prediction Log'!#REF!=0, "",'Prediction Log'!#REF!)</f>
        <v>#REF!</v>
      </c>
      <c r="C425" s="9" t="e">
        <f>IF('Prediction Log'!#REF!=0, "",'Prediction Log'!#REF!)</f>
        <v>#REF!</v>
      </c>
      <c r="D425" s="9" t="e">
        <f>IF('Prediction Log'!#REF!=0, "",'Prediction Log'!#REF!)</f>
        <v>#REF!</v>
      </c>
      <c r="E425" s="9" t="e">
        <f>IF('Prediction Log'!#REF!=0, "",'Prediction Log'!#REF!)</f>
        <v>#REF!</v>
      </c>
      <c r="F425" s="10" t="str">
        <f>IF('Prediction Log'!I425=0, "",'Prediction Log'!I425)</f>
        <v/>
      </c>
      <c r="G425" s="26" t="str">
        <f>IF(ISBLANK(Games!B425), "",'Prediction Log'!$J425)</f>
        <v/>
      </c>
      <c r="H425" s="27" t="str">
        <f>'Prediction Log'!$K425</f>
        <v/>
      </c>
      <c r="I425" s="10" t="str">
        <f>IF(AND(Games!J425="",Games!K425=""),"",IF(ISTEXT(Games!K425), "Side",Games!J425))</f>
        <v/>
      </c>
      <c r="J425" s="10" t="str">
        <f>IF(Table1[[#This Row],[Bet]]="Spread", Games!L425, "")</f>
        <v/>
      </c>
      <c r="K425" s="9" t="str">
        <f>IF(ISTEXT(Games!K425), Games!K425, "")</f>
        <v/>
      </c>
      <c r="L425" s="9" t="str">
        <f>IF(Table1[[#This Row],[Bet]]="Spread", Table1[[#This Row],[Spread]],"")</f>
        <v/>
      </c>
      <c r="M425" s="9"/>
      <c r="N425" s="12"/>
      <c r="O425" s="12"/>
      <c r="P425" s="12"/>
      <c r="Q425" s="12"/>
      <c r="R425" s="12"/>
      <c r="S425" s="12"/>
      <c r="T425" s="13">
        <f t="shared" si="69"/>
        <v>0</v>
      </c>
      <c r="U425" s="13">
        <f t="shared" si="70"/>
        <v>0</v>
      </c>
      <c r="V425" s="13">
        <f t="shared" si="71"/>
        <v>0</v>
      </c>
      <c r="W425" s="13">
        <f t="shared" si="72"/>
        <v>0</v>
      </c>
      <c r="X425" s="13">
        <f t="shared" si="73"/>
        <v>0</v>
      </c>
      <c r="Y425" s="13">
        <f t="shared" si="74"/>
        <v>0</v>
      </c>
      <c r="Z425" s="7"/>
      <c r="AA425" s="9" t="str">
        <f t="shared" si="75"/>
        <v/>
      </c>
      <c r="AB425" s="7"/>
      <c r="AC425" s="9" t="str">
        <f t="shared" si="76"/>
        <v/>
      </c>
      <c r="AD425" s="7"/>
      <c r="AE425" s="9" t="str">
        <f t="shared" si="77"/>
        <v/>
      </c>
      <c r="AF42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26" spans="1:32" x14ac:dyDescent="0.45">
      <c r="A426" s="23" t="e">
        <f>IF('Prediction Log'!#REF!=0, "",'Prediction Log'!#REF!)</f>
        <v>#REF!</v>
      </c>
      <c r="B426" s="9" t="e">
        <f>IF('Prediction Log'!#REF!=0, "",'Prediction Log'!#REF!)</f>
        <v>#REF!</v>
      </c>
      <c r="C426" s="9" t="e">
        <f>IF('Prediction Log'!#REF!=0, "",'Prediction Log'!#REF!)</f>
        <v>#REF!</v>
      </c>
      <c r="D426" s="9" t="e">
        <f>IF('Prediction Log'!#REF!=0, "",'Prediction Log'!#REF!)</f>
        <v>#REF!</v>
      </c>
      <c r="E426" s="9" t="e">
        <f>IF('Prediction Log'!#REF!=0, "",'Prediction Log'!#REF!)</f>
        <v>#REF!</v>
      </c>
      <c r="F426" s="10" t="str">
        <f>IF('Prediction Log'!I426=0, "",'Prediction Log'!I426)</f>
        <v/>
      </c>
      <c r="G426" s="26" t="str">
        <f>IF(ISBLANK(Games!B426), "",'Prediction Log'!$J426)</f>
        <v/>
      </c>
      <c r="H426" s="27" t="str">
        <f>'Prediction Log'!$K426</f>
        <v/>
      </c>
      <c r="I426" s="10" t="str">
        <f>IF(AND(Games!J426="",Games!K426=""),"",IF(ISTEXT(Games!K426), "Side",Games!J426))</f>
        <v/>
      </c>
      <c r="J426" s="10" t="str">
        <f>IF(Table1[[#This Row],[Bet]]="Spread", Games!L426, "")</f>
        <v/>
      </c>
      <c r="K426" s="9" t="str">
        <f>IF(ISTEXT(Games!K426), Games!K426, "")</f>
        <v/>
      </c>
      <c r="L426" s="9" t="str">
        <f>IF(Table1[[#This Row],[Bet]]="Spread", Table1[[#This Row],[Spread]],"")</f>
        <v/>
      </c>
      <c r="M426" s="9"/>
      <c r="N426" s="12"/>
      <c r="O426" s="12"/>
      <c r="P426" s="12"/>
      <c r="Q426" s="12"/>
      <c r="R426" s="12"/>
      <c r="S426" s="12"/>
      <c r="T426" s="13">
        <f t="shared" si="69"/>
        <v>0</v>
      </c>
      <c r="U426" s="13">
        <f t="shared" si="70"/>
        <v>0</v>
      </c>
      <c r="V426" s="13">
        <f t="shared" si="71"/>
        <v>0</v>
      </c>
      <c r="W426" s="13">
        <f t="shared" si="72"/>
        <v>0</v>
      </c>
      <c r="X426" s="13">
        <f t="shared" si="73"/>
        <v>0</v>
      </c>
      <c r="Y426" s="13">
        <f t="shared" si="74"/>
        <v>0</v>
      </c>
      <c r="Z426" s="7"/>
      <c r="AA426" s="9" t="str">
        <f t="shared" si="75"/>
        <v/>
      </c>
      <c r="AB426" s="7"/>
      <c r="AC426" s="9" t="str">
        <f t="shared" si="76"/>
        <v/>
      </c>
      <c r="AD426" s="7"/>
      <c r="AE426" s="9" t="str">
        <f t="shared" si="77"/>
        <v/>
      </c>
      <c r="AF42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27" spans="1:32" x14ac:dyDescent="0.45">
      <c r="A427" s="23" t="e">
        <f>IF('Prediction Log'!#REF!=0, "",'Prediction Log'!#REF!)</f>
        <v>#REF!</v>
      </c>
      <c r="B427" s="9" t="e">
        <f>IF('Prediction Log'!#REF!=0, "",'Prediction Log'!#REF!)</f>
        <v>#REF!</v>
      </c>
      <c r="C427" s="9" t="e">
        <f>IF('Prediction Log'!#REF!=0, "",'Prediction Log'!#REF!)</f>
        <v>#REF!</v>
      </c>
      <c r="D427" s="9" t="e">
        <f>IF('Prediction Log'!#REF!=0, "",'Prediction Log'!#REF!)</f>
        <v>#REF!</v>
      </c>
      <c r="E427" s="9" t="e">
        <f>IF('Prediction Log'!#REF!=0, "",'Prediction Log'!#REF!)</f>
        <v>#REF!</v>
      </c>
      <c r="F427" s="10" t="str">
        <f>IF('Prediction Log'!I427=0, "",'Prediction Log'!I427)</f>
        <v/>
      </c>
      <c r="G427" s="26" t="str">
        <f>IF(ISBLANK(Games!B427), "",'Prediction Log'!$J427)</f>
        <v/>
      </c>
      <c r="H427" s="27" t="str">
        <f>'Prediction Log'!$K427</f>
        <v/>
      </c>
      <c r="I427" s="10" t="str">
        <f>IF(AND(Games!J427="",Games!K427=""),"",IF(ISTEXT(Games!K427), "Side",Games!J427))</f>
        <v/>
      </c>
      <c r="J427" s="10" t="str">
        <f>IF(Table1[[#This Row],[Bet]]="Spread", Games!L427, "")</f>
        <v/>
      </c>
      <c r="K427" s="9" t="str">
        <f>IF(ISTEXT(Games!K427), Games!K427, "")</f>
        <v/>
      </c>
      <c r="L427" s="9" t="str">
        <f>IF(Table1[[#This Row],[Bet]]="Spread", Table1[[#This Row],[Spread]],"")</f>
        <v/>
      </c>
      <c r="M427" s="9"/>
      <c r="N427" s="12"/>
      <c r="O427" s="12"/>
      <c r="P427" s="12"/>
      <c r="Q427" s="12"/>
      <c r="R427" s="12"/>
      <c r="S427" s="12"/>
      <c r="T427" s="13">
        <f t="shared" si="69"/>
        <v>0</v>
      </c>
      <c r="U427" s="13">
        <f t="shared" si="70"/>
        <v>0</v>
      </c>
      <c r="V427" s="13">
        <f t="shared" si="71"/>
        <v>0</v>
      </c>
      <c r="W427" s="13">
        <f t="shared" si="72"/>
        <v>0</v>
      </c>
      <c r="X427" s="13">
        <f t="shared" si="73"/>
        <v>0</v>
      </c>
      <c r="Y427" s="13">
        <f t="shared" si="74"/>
        <v>0</v>
      </c>
      <c r="Z427" s="7"/>
      <c r="AA427" s="9" t="str">
        <f t="shared" si="75"/>
        <v/>
      </c>
      <c r="AB427" s="7"/>
      <c r="AC427" s="9" t="str">
        <f t="shared" si="76"/>
        <v/>
      </c>
      <c r="AD427" s="7"/>
      <c r="AE427" s="9" t="str">
        <f t="shared" si="77"/>
        <v/>
      </c>
      <c r="AF42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28" spans="1:32" x14ac:dyDescent="0.45">
      <c r="A428" s="23" t="e">
        <f>IF('Prediction Log'!#REF!=0, "",'Prediction Log'!#REF!)</f>
        <v>#REF!</v>
      </c>
      <c r="B428" s="9" t="e">
        <f>IF('Prediction Log'!#REF!=0, "",'Prediction Log'!#REF!)</f>
        <v>#REF!</v>
      </c>
      <c r="C428" s="9" t="e">
        <f>IF('Prediction Log'!#REF!=0, "",'Prediction Log'!#REF!)</f>
        <v>#REF!</v>
      </c>
      <c r="D428" s="9" t="e">
        <f>IF('Prediction Log'!#REF!=0, "",'Prediction Log'!#REF!)</f>
        <v>#REF!</v>
      </c>
      <c r="E428" s="9" t="e">
        <f>IF('Prediction Log'!#REF!=0, "",'Prediction Log'!#REF!)</f>
        <v>#REF!</v>
      </c>
      <c r="F428" s="10" t="str">
        <f>IF('Prediction Log'!I428=0, "",'Prediction Log'!I428)</f>
        <v/>
      </c>
      <c r="G428" s="26" t="str">
        <f>IF(ISBLANK(Games!B428), "",'Prediction Log'!$J428)</f>
        <v/>
      </c>
      <c r="H428" s="27" t="str">
        <f>'Prediction Log'!$K428</f>
        <v/>
      </c>
      <c r="I428" s="10" t="str">
        <f>IF(AND(Games!J428="",Games!K428=""),"",IF(ISTEXT(Games!K428), "Side",Games!J428))</f>
        <v/>
      </c>
      <c r="J428" s="10" t="str">
        <f>IF(Table1[[#This Row],[Bet]]="Spread", Games!L428, "")</f>
        <v/>
      </c>
      <c r="K428" s="9" t="str">
        <f>IF(ISTEXT(Games!K428), Games!K428, "")</f>
        <v/>
      </c>
      <c r="L428" s="9" t="str">
        <f>IF(Table1[[#This Row],[Bet]]="Spread", Table1[[#This Row],[Spread]],"")</f>
        <v/>
      </c>
      <c r="M428" s="9"/>
      <c r="N428" s="12"/>
      <c r="O428" s="12"/>
      <c r="P428" s="12"/>
      <c r="Q428" s="12"/>
      <c r="R428" s="12"/>
      <c r="S428" s="12"/>
      <c r="T428" s="13">
        <f t="shared" si="69"/>
        <v>0</v>
      </c>
      <c r="U428" s="13">
        <f t="shared" si="70"/>
        <v>0</v>
      </c>
      <c r="V428" s="13">
        <f t="shared" si="71"/>
        <v>0</v>
      </c>
      <c r="W428" s="13">
        <f t="shared" si="72"/>
        <v>0</v>
      </c>
      <c r="X428" s="13">
        <f t="shared" si="73"/>
        <v>0</v>
      </c>
      <c r="Y428" s="13">
        <f t="shared" si="74"/>
        <v>0</v>
      </c>
      <c r="Z428" s="7"/>
      <c r="AA428" s="9" t="str">
        <f t="shared" si="75"/>
        <v/>
      </c>
      <c r="AB428" s="7"/>
      <c r="AC428" s="9" t="str">
        <f t="shared" si="76"/>
        <v/>
      </c>
      <c r="AD428" s="7"/>
      <c r="AE428" s="9" t="str">
        <f t="shared" si="77"/>
        <v/>
      </c>
      <c r="AF42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29" spans="1:32" x14ac:dyDescent="0.45">
      <c r="A429" s="23" t="e">
        <f>IF('Prediction Log'!#REF!=0, "",'Prediction Log'!#REF!)</f>
        <v>#REF!</v>
      </c>
      <c r="B429" s="9" t="e">
        <f>IF('Prediction Log'!#REF!=0, "",'Prediction Log'!#REF!)</f>
        <v>#REF!</v>
      </c>
      <c r="C429" s="9" t="e">
        <f>IF('Prediction Log'!#REF!=0, "",'Prediction Log'!#REF!)</f>
        <v>#REF!</v>
      </c>
      <c r="D429" s="9" t="e">
        <f>IF('Prediction Log'!#REF!=0, "",'Prediction Log'!#REF!)</f>
        <v>#REF!</v>
      </c>
      <c r="E429" s="9" t="e">
        <f>IF('Prediction Log'!#REF!=0, "",'Prediction Log'!#REF!)</f>
        <v>#REF!</v>
      </c>
      <c r="F429" s="10" t="str">
        <f>IF('Prediction Log'!I429=0, "",'Prediction Log'!I429)</f>
        <v/>
      </c>
      <c r="G429" s="26" t="str">
        <f>IF(ISBLANK(Games!B429), "",'Prediction Log'!$J429)</f>
        <v/>
      </c>
      <c r="H429" s="27" t="str">
        <f>'Prediction Log'!$K429</f>
        <v/>
      </c>
      <c r="I429" s="10" t="str">
        <f>IF(AND(Games!J429="",Games!K429=""),"",IF(ISTEXT(Games!K429), "Side",Games!J429))</f>
        <v/>
      </c>
      <c r="J429" s="10" t="str">
        <f>IF(Table1[[#This Row],[Bet]]="Spread", Games!L429, "")</f>
        <v/>
      </c>
      <c r="K429" s="9" t="str">
        <f>IF(ISTEXT(Games!K429), Games!K429, "")</f>
        <v/>
      </c>
      <c r="L429" s="9" t="str">
        <f>IF(Table1[[#This Row],[Bet]]="Spread", Table1[[#This Row],[Spread]],"")</f>
        <v/>
      </c>
      <c r="M429" s="9"/>
      <c r="N429" s="12"/>
      <c r="O429" s="12"/>
      <c r="P429" s="12"/>
      <c r="Q429" s="12"/>
      <c r="R429" s="12"/>
      <c r="S429" s="12"/>
      <c r="T429" s="13">
        <f t="shared" si="69"/>
        <v>0</v>
      </c>
      <c r="U429" s="13">
        <f t="shared" si="70"/>
        <v>0</v>
      </c>
      <c r="V429" s="13">
        <f t="shared" si="71"/>
        <v>0</v>
      </c>
      <c r="W429" s="13">
        <f t="shared" si="72"/>
        <v>0</v>
      </c>
      <c r="X429" s="13">
        <f t="shared" si="73"/>
        <v>0</v>
      </c>
      <c r="Y429" s="13">
        <f t="shared" si="74"/>
        <v>0</v>
      </c>
      <c r="Z429" s="7"/>
      <c r="AA429" s="9" t="str">
        <f t="shared" si="75"/>
        <v/>
      </c>
      <c r="AB429" s="7"/>
      <c r="AC429" s="9" t="str">
        <f t="shared" si="76"/>
        <v/>
      </c>
      <c r="AD429" s="7"/>
      <c r="AE429" s="9" t="str">
        <f t="shared" si="77"/>
        <v/>
      </c>
      <c r="AF42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30" spans="1:32" x14ac:dyDescent="0.45">
      <c r="A430" s="23" t="e">
        <f>IF('Prediction Log'!#REF!=0, "",'Prediction Log'!#REF!)</f>
        <v>#REF!</v>
      </c>
      <c r="B430" s="9" t="e">
        <f>IF('Prediction Log'!#REF!=0, "",'Prediction Log'!#REF!)</f>
        <v>#REF!</v>
      </c>
      <c r="C430" s="9" t="e">
        <f>IF('Prediction Log'!#REF!=0, "",'Prediction Log'!#REF!)</f>
        <v>#REF!</v>
      </c>
      <c r="D430" s="9" t="e">
        <f>IF('Prediction Log'!#REF!=0, "",'Prediction Log'!#REF!)</f>
        <v>#REF!</v>
      </c>
      <c r="E430" s="9" t="e">
        <f>IF('Prediction Log'!#REF!=0, "",'Prediction Log'!#REF!)</f>
        <v>#REF!</v>
      </c>
      <c r="F430" s="10" t="str">
        <f>IF('Prediction Log'!I430=0, "",'Prediction Log'!I430)</f>
        <v/>
      </c>
      <c r="G430" s="26" t="str">
        <f>IF(ISBLANK(Games!B430), "",'Prediction Log'!$J430)</f>
        <v/>
      </c>
      <c r="H430" s="27" t="str">
        <f>'Prediction Log'!$K430</f>
        <v/>
      </c>
      <c r="I430" s="10" t="str">
        <f>IF(AND(Games!J430="",Games!K430=""),"",IF(ISTEXT(Games!K430), "Side",Games!J430))</f>
        <v/>
      </c>
      <c r="J430" s="10" t="str">
        <f>IF(Table1[[#This Row],[Bet]]="Spread", Games!L430, "")</f>
        <v/>
      </c>
      <c r="K430" s="9" t="str">
        <f>IF(ISTEXT(Games!K430), Games!K430, "")</f>
        <v/>
      </c>
      <c r="L430" s="9" t="str">
        <f>IF(Table1[[#This Row],[Bet]]="Spread", Table1[[#This Row],[Spread]],"")</f>
        <v/>
      </c>
      <c r="M430" s="9"/>
      <c r="N430" s="12"/>
      <c r="O430" s="12"/>
      <c r="P430" s="12"/>
      <c r="Q430" s="12"/>
      <c r="R430" s="12"/>
      <c r="S430" s="12"/>
      <c r="T430" s="13">
        <f t="shared" si="69"/>
        <v>0</v>
      </c>
      <c r="U430" s="13">
        <f t="shared" si="70"/>
        <v>0</v>
      </c>
      <c r="V430" s="13">
        <f t="shared" si="71"/>
        <v>0</v>
      </c>
      <c r="W430" s="13">
        <f t="shared" si="72"/>
        <v>0</v>
      </c>
      <c r="X430" s="13">
        <f t="shared" si="73"/>
        <v>0</v>
      </c>
      <c r="Y430" s="13">
        <f t="shared" si="74"/>
        <v>0</v>
      </c>
      <c r="Z430" s="7"/>
      <c r="AA430" s="9" t="str">
        <f t="shared" si="75"/>
        <v/>
      </c>
      <c r="AB430" s="7"/>
      <c r="AC430" s="9" t="str">
        <f t="shared" si="76"/>
        <v/>
      </c>
      <c r="AD430" s="7"/>
      <c r="AE430" s="9" t="str">
        <f t="shared" si="77"/>
        <v/>
      </c>
      <c r="AF43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31" spans="1:32" x14ac:dyDescent="0.45">
      <c r="A431" s="23" t="e">
        <f>IF('Prediction Log'!#REF!=0, "",'Prediction Log'!#REF!)</f>
        <v>#REF!</v>
      </c>
      <c r="B431" s="9" t="e">
        <f>IF('Prediction Log'!#REF!=0, "",'Prediction Log'!#REF!)</f>
        <v>#REF!</v>
      </c>
      <c r="C431" s="9" t="e">
        <f>IF('Prediction Log'!#REF!=0, "",'Prediction Log'!#REF!)</f>
        <v>#REF!</v>
      </c>
      <c r="D431" s="9" t="e">
        <f>IF('Prediction Log'!#REF!=0, "",'Prediction Log'!#REF!)</f>
        <v>#REF!</v>
      </c>
      <c r="E431" s="9" t="e">
        <f>IF('Prediction Log'!#REF!=0, "",'Prediction Log'!#REF!)</f>
        <v>#REF!</v>
      </c>
      <c r="F431" s="10" t="str">
        <f>IF('Prediction Log'!I431=0, "",'Prediction Log'!I431)</f>
        <v/>
      </c>
      <c r="G431" s="26" t="str">
        <f>IF(ISBLANK(Games!B431), "",'Prediction Log'!$J431)</f>
        <v/>
      </c>
      <c r="H431" s="27" t="str">
        <f>'Prediction Log'!$K431</f>
        <v/>
      </c>
      <c r="I431" s="10" t="str">
        <f>IF(AND(Games!J431="",Games!K431=""),"",IF(ISTEXT(Games!K431), "Side",Games!J431))</f>
        <v/>
      </c>
      <c r="J431" s="10" t="str">
        <f>IF(Table1[[#This Row],[Bet]]="Spread", Games!L431, "")</f>
        <v/>
      </c>
      <c r="K431" s="9" t="str">
        <f>IF(ISTEXT(Games!K431), Games!K431, "")</f>
        <v/>
      </c>
      <c r="L431" s="9" t="str">
        <f>IF(Table1[[#This Row],[Bet]]="Spread", Table1[[#This Row],[Spread]],"")</f>
        <v/>
      </c>
      <c r="M431" s="9"/>
      <c r="N431" s="12"/>
      <c r="O431" s="12"/>
      <c r="P431" s="12"/>
      <c r="Q431" s="12"/>
      <c r="R431" s="12"/>
      <c r="S431" s="12"/>
      <c r="T431" s="13">
        <f t="shared" si="69"/>
        <v>0</v>
      </c>
      <c r="U431" s="13">
        <f t="shared" si="70"/>
        <v>0</v>
      </c>
      <c r="V431" s="13">
        <f t="shared" si="71"/>
        <v>0</v>
      </c>
      <c r="W431" s="13">
        <f t="shared" si="72"/>
        <v>0</v>
      </c>
      <c r="X431" s="13">
        <f t="shared" si="73"/>
        <v>0</v>
      </c>
      <c r="Y431" s="13">
        <f t="shared" si="74"/>
        <v>0</v>
      </c>
      <c r="Z431" s="7"/>
      <c r="AA431" s="9" t="str">
        <f t="shared" si="75"/>
        <v/>
      </c>
      <c r="AB431" s="7"/>
      <c r="AC431" s="9" t="str">
        <f t="shared" si="76"/>
        <v/>
      </c>
      <c r="AD431" s="7"/>
      <c r="AE431" s="9" t="str">
        <f t="shared" si="77"/>
        <v/>
      </c>
      <c r="AF43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32" spans="1:32" x14ac:dyDescent="0.45">
      <c r="A432" s="23" t="e">
        <f>IF('Prediction Log'!#REF!=0, "",'Prediction Log'!#REF!)</f>
        <v>#REF!</v>
      </c>
      <c r="B432" s="9" t="e">
        <f>IF('Prediction Log'!#REF!=0, "",'Prediction Log'!#REF!)</f>
        <v>#REF!</v>
      </c>
      <c r="C432" s="9" t="e">
        <f>IF('Prediction Log'!#REF!=0, "",'Prediction Log'!#REF!)</f>
        <v>#REF!</v>
      </c>
      <c r="D432" s="9" t="e">
        <f>IF('Prediction Log'!#REF!=0, "",'Prediction Log'!#REF!)</f>
        <v>#REF!</v>
      </c>
      <c r="E432" s="9" t="e">
        <f>IF('Prediction Log'!#REF!=0, "",'Prediction Log'!#REF!)</f>
        <v>#REF!</v>
      </c>
      <c r="F432" s="10" t="str">
        <f>IF('Prediction Log'!I432=0, "",'Prediction Log'!I432)</f>
        <v/>
      </c>
      <c r="G432" s="26" t="str">
        <f>IF(ISBLANK(Games!B432), "",'Prediction Log'!$J432)</f>
        <v/>
      </c>
      <c r="H432" s="27" t="str">
        <f>'Prediction Log'!$K432</f>
        <v/>
      </c>
      <c r="I432" s="10" t="str">
        <f>IF(AND(Games!J432="",Games!K432=""),"",IF(ISTEXT(Games!K432), "Side",Games!J432))</f>
        <v/>
      </c>
      <c r="J432" s="10" t="str">
        <f>IF(Table1[[#This Row],[Bet]]="Spread", Games!L432, "")</f>
        <v/>
      </c>
      <c r="K432" s="9" t="str">
        <f>IF(ISTEXT(Games!K432), Games!K432, "")</f>
        <v/>
      </c>
      <c r="L432" s="9" t="str">
        <f>IF(Table1[[#This Row],[Bet]]="Spread", Table1[[#This Row],[Spread]],"")</f>
        <v/>
      </c>
      <c r="M432" s="9"/>
      <c r="N432" s="12"/>
      <c r="O432" s="12"/>
      <c r="P432" s="12"/>
      <c r="Q432" s="12"/>
      <c r="R432" s="12"/>
      <c r="S432" s="12"/>
      <c r="T432" s="13">
        <f t="shared" si="69"/>
        <v>0</v>
      </c>
      <c r="U432" s="13">
        <f t="shared" si="70"/>
        <v>0</v>
      </c>
      <c r="V432" s="13">
        <f t="shared" si="71"/>
        <v>0</v>
      </c>
      <c r="W432" s="13">
        <f t="shared" si="72"/>
        <v>0</v>
      </c>
      <c r="X432" s="13">
        <f t="shared" si="73"/>
        <v>0</v>
      </c>
      <c r="Y432" s="13">
        <f t="shared" si="74"/>
        <v>0</v>
      </c>
      <c r="Z432" s="7"/>
      <c r="AA432" s="9" t="str">
        <f t="shared" si="75"/>
        <v/>
      </c>
      <c r="AB432" s="7"/>
      <c r="AC432" s="9" t="str">
        <f t="shared" si="76"/>
        <v/>
      </c>
      <c r="AD432" s="7"/>
      <c r="AE432" s="9" t="str">
        <f t="shared" si="77"/>
        <v/>
      </c>
      <c r="AF43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33" spans="1:32" x14ac:dyDescent="0.45">
      <c r="A433" s="23" t="e">
        <f>IF('Prediction Log'!#REF!=0, "",'Prediction Log'!#REF!)</f>
        <v>#REF!</v>
      </c>
      <c r="B433" s="9" t="e">
        <f>IF('Prediction Log'!#REF!=0, "",'Prediction Log'!#REF!)</f>
        <v>#REF!</v>
      </c>
      <c r="C433" s="9" t="e">
        <f>IF('Prediction Log'!#REF!=0, "",'Prediction Log'!#REF!)</f>
        <v>#REF!</v>
      </c>
      <c r="D433" s="9" t="e">
        <f>IF('Prediction Log'!#REF!=0, "",'Prediction Log'!#REF!)</f>
        <v>#REF!</v>
      </c>
      <c r="E433" s="9" t="e">
        <f>IF('Prediction Log'!#REF!=0, "",'Prediction Log'!#REF!)</f>
        <v>#REF!</v>
      </c>
      <c r="F433" s="10" t="str">
        <f>IF('Prediction Log'!I433=0, "",'Prediction Log'!I433)</f>
        <v/>
      </c>
      <c r="G433" s="26" t="str">
        <f>IF(ISBLANK(Games!B433), "",'Prediction Log'!$J433)</f>
        <v/>
      </c>
      <c r="H433" s="27" t="str">
        <f>'Prediction Log'!$K433</f>
        <v/>
      </c>
      <c r="I433" s="10" t="str">
        <f>IF(AND(Games!J433="",Games!K433=""),"",IF(ISTEXT(Games!K433), "Side",Games!J433))</f>
        <v/>
      </c>
      <c r="J433" s="10" t="str">
        <f>IF(Table1[[#This Row],[Bet]]="Spread", Games!L433, "")</f>
        <v/>
      </c>
      <c r="K433" s="9" t="str">
        <f>IF(ISTEXT(Games!K433), Games!K433, "")</f>
        <v/>
      </c>
      <c r="L433" s="9" t="str">
        <f>IF(Table1[[#This Row],[Bet]]="Spread", Table1[[#This Row],[Spread]],"")</f>
        <v/>
      </c>
      <c r="M433" s="9"/>
      <c r="N433" s="12"/>
      <c r="O433" s="12"/>
      <c r="P433" s="12"/>
      <c r="Q433" s="12"/>
      <c r="R433" s="12"/>
      <c r="S433" s="12"/>
      <c r="T433" s="13">
        <f t="shared" si="69"/>
        <v>0</v>
      </c>
      <c r="U433" s="13">
        <f t="shared" si="70"/>
        <v>0</v>
      </c>
      <c r="V433" s="13">
        <f t="shared" si="71"/>
        <v>0</v>
      </c>
      <c r="W433" s="13">
        <f t="shared" si="72"/>
        <v>0</v>
      </c>
      <c r="X433" s="13">
        <f t="shared" si="73"/>
        <v>0</v>
      </c>
      <c r="Y433" s="13">
        <f t="shared" si="74"/>
        <v>0</v>
      </c>
      <c r="Z433" s="7"/>
      <c r="AA433" s="9" t="str">
        <f t="shared" si="75"/>
        <v/>
      </c>
      <c r="AB433" s="7"/>
      <c r="AC433" s="9" t="str">
        <f t="shared" si="76"/>
        <v/>
      </c>
      <c r="AD433" s="7"/>
      <c r="AE433" s="9" t="str">
        <f t="shared" si="77"/>
        <v/>
      </c>
      <c r="AF43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34" spans="1:32" x14ac:dyDescent="0.45">
      <c r="A434" s="23" t="e">
        <f>IF('Prediction Log'!#REF!=0, "",'Prediction Log'!#REF!)</f>
        <v>#REF!</v>
      </c>
      <c r="B434" s="9" t="e">
        <f>IF('Prediction Log'!#REF!=0, "",'Prediction Log'!#REF!)</f>
        <v>#REF!</v>
      </c>
      <c r="C434" s="9" t="e">
        <f>IF('Prediction Log'!#REF!=0, "",'Prediction Log'!#REF!)</f>
        <v>#REF!</v>
      </c>
      <c r="D434" s="9" t="e">
        <f>IF('Prediction Log'!#REF!=0, "",'Prediction Log'!#REF!)</f>
        <v>#REF!</v>
      </c>
      <c r="E434" s="9" t="e">
        <f>IF('Prediction Log'!#REF!=0, "",'Prediction Log'!#REF!)</f>
        <v>#REF!</v>
      </c>
      <c r="F434" s="10" t="str">
        <f>IF('Prediction Log'!I434=0, "",'Prediction Log'!I434)</f>
        <v/>
      </c>
      <c r="G434" s="26" t="str">
        <f>IF(ISBLANK(Games!B434), "",'Prediction Log'!$J434)</f>
        <v/>
      </c>
      <c r="H434" s="27" t="str">
        <f>'Prediction Log'!$K434</f>
        <v/>
      </c>
      <c r="I434" s="10" t="str">
        <f>IF(AND(Games!J434="",Games!K434=""),"",IF(ISTEXT(Games!K434), "Side",Games!J434))</f>
        <v/>
      </c>
      <c r="J434" s="10" t="str">
        <f>IF(Table1[[#This Row],[Bet]]="Spread", Games!L434, "")</f>
        <v/>
      </c>
      <c r="K434" s="9" t="str">
        <f>IF(ISTEXT(Games!K434), Games!K434, "")</f>
        <v/>
      </c>
      <c r="L434" s="9" t="str">
        <f>IF(Table1[[#This Row],[Bet]]="Spread", Table1[[#This Row],[Spread]],"")</f>
        <v/>
      </c>
      <c r="M434" s="9"/>
      <c r="N434" s="12"/>
      <c r="O434" s="12"/>
      <c r="P434" s="12"/>
      <c r="Q434" s="12"/>
      <c r="R434" s="12"/>
      <c r="S434" s="12"/>
      <c r="T434" s="13">
        <f t="shared" si="69"/>
        <v>0</v>
      </c>
      <c r="U434" s="13">
        <f t="shared" si="70"/>
        <v>0</v>
      </c>
      <c r="V434" s="13">
        <f t="shared" si="71"/>
        <v>0</v>
      </c>
      <c r="W434" s="13">
        <f t="shared" si="72"/>
        <v>0</v>
      </c>
      <c r="X434" s="13">
        <f t="shared" si="73"/>
        <v>0</v>
      </c>
      <c r="Y434" s="13">
        <f t="shared" si="74"/>
        <v>0</v>
      </c>
      <c r="Z434" s="7"/>
      <c r="AA434" s="9" t="str">
        <f t="shared" si="75"/>
        <v/>
      </c>
      <c r="AB434" s="7"/>
      <c r="AC434" s="9" t="str">
        <f t="shared" si="76"/>
        <v/>
      </c>
      <c r="AD434" s="7"/>
      <c r="AE434" s="9" t="str">
        <f t="shared" si="77"/>
        <v/>
      </c>
      <c r="AF43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35" spans="1:32" x14ac:dyDescent="0.45">
      <c r="A435" s="23" t="e">
        <f>IF('Prediction Log'!#REF!=0, "",'Prediction Log'!#REF!)</f>
        <v>#REF!</v>
      </c>
      <c r="B435" s="9" t="e">
        <f>IF('Prediction Log'!#REF!=0, "",'Prediction Log'!#REF!)</f>
        <v>#REF!</v>
      </c>
      <c r="C435" s="9" t="e">
        <f>IF('Prediction Log'!#REF!=0, "",'Prediction Log'!#REF!)</f>
        <v>#REF!</v>
      </c>
      <c r="D435" s="9" t="e">
        <f>IF('Prediction Log'!#REF!=0, "",'Prediction Log'!#REF!)</f>
        <v>#REF!</v>
      </c>
      <c r="E435" s="9" t="e">
        <f>IF('Prediction Log'!#REF!=0, "",'Prediction Log'!#REF!)</f>
        <v>#REF!</v>
      </c>
      <c r="F435" s="10" t="str">
        <f>IF('Prediction Log'!I435=0, "",'Prediction Log'!I435)</f>
        <v/>
      </c>
      <c r="G435" s="26" t="str">
        <f>IF(ISBLANK(Games!B435), "",'Prediction Log'!$J435)</f>
        <v/>
      </c>
      <c r="H435" s="27" t="str">
        <f>'Prediction Log'!$K435</f>
        <v/>
      </c>
      <c r="I435" s="10" t="str">
        <f>IF(AND(Games!J435="",Games!K435=""),"",IF(ISTEXT(Games!K435), "Side",Games!J435))</f>
        <v/>
      </c>
      <c r="J435" s="10" t="str">
        <f>IF(Table1[[#This Row],[Bet]]="Spread", Games!L435, "")</f>
        <v/>
      </c>
      <c r="K435" s="9" t="str">
        <f>IF(ISTEXT(Games!K435), Games!K435, "")</f>
        <v/>
      </c>
      <c r="L435" s="9" t="str">
        <f>IF(Table1[[#This Row],[Bet]]="Spread", Table1[[#This Row],[Spread]],"")</f>
        <v/>
      </c>
      <c r="M435" s="9"/>
      <c r="N435" s="12"/>
      <c r="O435" s="12"/>
      <c r="P435" s="12"/>
      <c r="Q435" s="12"/>
      <c r="R435" s="12"/>
      <c r="S435" s="12"/>
      <c r="T435" s="13">
        <f t="shared" si="69"/>
        <v>0</v>
      </c>
      <c r="U435" s="13">
        <f t="shared" si="70"/>
        <v>0</v>
      </c>
      <c r="V435" s="13">
        <f t="shared" si="71"/>
        <v>0</v>
      </c>
      <c r="W435" s="13">
        <f t="shared" si="72"/>
        <v>0</v>
      </c>
      <c r="X435" s="13">
        <f t="shared" si="73"/>
        <v>0</v>
      </c>
      <c r="Y435" s="13">
        <f t="shared" si="74"/>
        <v>0</v>
      </c>
      <c r="Z435" s="7"/>
      <c r="AA435" s="9" t="str">
        <f t="shared" si="75"/>
        <v/>
      </c>
      <c r="AB435" s="7"/>
      <c r="AC435" s="9" t="str">
        <f t="shared" si="76"/>
        <v/>
      </c>
      <c r="AD435" s="7"/>
      <c r="AE435" s="9" t="str">
        <f t="shared" si="77"/>
        <v/>
      </c>
      <c r="AF43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36" spans="1:32" x14ac:dyDescent="0.45">
      <c r="A436" s="23" t="e">
        <f>IF('Prediction Log'!#REF!=0, "",'Prediction Log'!#REF!)</f>
        <v>#REF!</v>
      </c>
      <c r="B436" s="9" t="e">
        <f>IF('Prediction Log'!#REF!=0, "",'Prediction Log'!#REF!)</f>
        <v>#REF!</v>
      </c>
      <c r="C436" s="9" t="e">
        <f>IF('Prediction Log'!#REF!=0, "",'Prediction Log'!#REF!)</f>
        <v>#REF!</v>
      </c>
      <c r="D436" s="9" t="e">
        <f>IF('Prediction Log'!#REF!=0, "",'Prediction Log'!#REF!)</f>
        <v>#REF!</v>
      </c>
      <c r="E436" s="9" t="e">
        <f>IF('Prediction Log'!#REF!=0, "",'Prediction Log'!#REF!)</f>
        <v>#REF!</v>
      </c>
      <c r="F436" s="10" t="str">
        <f>IF('Prediction Log'!I436=0, "",'Prediction Log'!I436)</f>
        <v/>
      </c>
      <c r="G436" s="26" t="str">
        <f>IF(ISBLANK(Games!B436), "",'Prediction Log'!$J436)</f>
        <v/>
      </c>
      <c r="H436" s="27" t="str">
        <f>'Prediction Log'!$K436</f>
        <v/>
      </c>
      <c r="I436" s="10" t="str">
        <f>IF(AND(Games!J436="",Games!K436=""),"",IF(ISTEXT(Games!K436), "Side",Games!J436))</f>
        <v/>
      </c>
      <c r="J436" s="10" t="str">
        <f>IF(Table1[[#This Row],[Bet]]="Spread", Games!L436, "")</f>
        <v/>
      </c>
      <c r="K436" s="9" t="str">
        <f>IF(ISTEXT(Games!K436), Games!K436, "")</f>
        <v/>
      </c>
      <c r="L436" s="9" t="str">
        <f>IF(Table1[[#This Row],[Bet]]="Spread", Table1[[#This Row],[Spread]],"")</f>
        <v/>
      </c>
      <c r="M436" s="9"/>
      <c r="N436" s="12"/>
      <c r="O436" s="12"/>
      <c r="P436" s="12"/>
      <c r="Q436" s="12"/>
      <c r="R436" s="12"/>
      <c r="S436" s="12"/>
      <c r="T436" s="13">
        <f t="shared" si="69"/>
        <v>0</v>
      </c>
      <c r="U436" s="13">
        <f t="shared" si="70"/>
        <v>0</v>
      </c>
      <c r="V436" s="13">
        <f t="shared" si="71"/>
        <v>0</v>
      </c>
      <c r="W436" s="13">
        <f t="shared" si="72"/>
        <v>0</v>
      </c>
      <c r="X436" s="13">
        <f t="shared" si="73"/>
        <v>0</v>
      </c>
      <c r="Y436" s="13">
        <f t="shared" si="74"/>
        <v>0</v>
      </c>
      <c r="Z436" s="7"/>
      <c r="AA436" s="9" t="str">
        <f t="shared" si="75"/>
        <v/>
      </c>
      <c r="AB436" s="7"/>
      <c r="AC436" s="9" t="str">
        <f t="shared" si="76"/>
        <v/>
      </c>
      <c r="AD436" s="7"/>
      <c r="AE436" s="9" t="str">
        <f t="shared" si="77"/>
        <v/>
      </c>
      <c r="AF43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37" spans="1:32" x14ac:dyDescent="0.45">
      <c r="A437" s="23" t="e">
        <f>IF('Prediction Log'!#REF!=0, "",'Prediction Log'!#REF!)</f>
        <v>#REF!</v>
      </c>
      <c r="B437" s="9" t="e">
        <f>IF('Prediction Log'!#REF!=0, "",'Prediction Log'!#REF!)</f>
        <v>#REF!</v>
      </c>
      <c r="C437" s="9" t="e">
        <f>IF('Prediction Log'!#REF!=0, "",'Prediction Log'!#REF!)</f>
        <v>#REF!</v>
      </c>
      <c r="D437" s="9" t="e">
        <f>IF('Prediction Log'!#REF!=0, "",'Prediction Log'!#REF!)</f>
        <v>#REF!</v>
      </c>
      <c r="E437" s="9" t="e">
        <f>IF('Prediction Log'!#REF!=0, "",'Prediction Log'!#REF!)</f>
        <v>#REF!</v>
      </c>
      <c r="F437" s="10" t="str">
        <f>IF('Prediction Log'!I437=0, "",'Prediction Log'!I437)</f>
        <v/>
      </c>
      <c r="G437" s="26" t="str">
        <f>IF(ISBLANK(Games!B437), "",'Prediction Log'!$J437)</f>
        <v/>
      </c>
      <c r="H437" s="27" t="str">
        <f>'Prediction Log'!$K437</f>
        <v/>
      </c>
      <c r="I437" s="10" t="str">
        <f>IF(AND(Games!J437="",Games!K437=""),"",IF(ISTEXT(Games!K437), "Side",Games!J437))</f>
        <v/>
      </c>
      <c r="J437" s="10" t="str">
        <f>IF(Table1[[#This Row],[Bet]]="Spread", Games!L437, "")</f>
        <v/>
      </c>
      <c r="K437" s="9" t="str">
        <f>IF(ISTEXT(Games!K437), Games!K437, "")</f>
        <v/>
      </c>
      <c r="L437" s="9" t="str">
        <f>IF(Table1[[#This Row],[Bet]]="Spread", Table1[[#This Row],[Spread]],"")</f>
        <v/>
      </c>
      <c r="M437" s="9"/>
      <c r="N437" s="12"/>
      <c r="O437" s="12"/>
      <c r="P437" s="12"/>
      <c r="Q437" s="12"/>
      <c r="R437" s="12"/>
      <c r="S437" s="12"/>
      <c r="T437" s="13">
        <f t="shared" si="69"/>
        <v>0</v>
      </c>
      <c r="U437" s="13">
        <f t="shared" si="70"/>
        <v>0</v>
      </c>
      <c r="V437" s="13">
        <f t="shared" si="71"/>
        <v>0</v>
      </c>
      <c r="W437" s="13">
        <f t="shared" si="72"/>
        <v>0</v>
      </c>
      <c r="X437" s="13">
        <f t="shared" si="73"/>
        <v>0</v>
      </c>
      <c r="Y437" s="13">
        <f t="shared" si="74"/>
        <v>0</v>
      </c>
      <c r="Z437" s="7"/>
      <c r="AA437" s="9" t="str">
        <f t="shared" si="75"/>
        <v/>
      </c>
      <c r="AB437" s="7"/>
      <c r="AC437" s="9" t="str">
        <f t="shared" si="76"/>
        <v/>
      </c>
      <c r="AD437" s="7"/>
      <c r="AE437" s="9" t="str">
        <f t="shared" si="77"/>
        <v/>
      </c>
      <c r="AF43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38" spans="1:32" x14ac:dyDescent="0.45">
      <c r="A438" s="23" t="e">
        <f>IF('Prediction Log'!#REF!=0, "",'Prediction Log'!#REF!)</f>
        <v>#REF!</v>
      </c>
      <c r="B438" s="9" t="e">
        <f>IF('Prediction Log'!#REF!=0, "",'Prediction Log'!#REF!)</f>
        <v>#REF!</v>
      </c>
      <c r="C438" s="9" t="e">
        <f>IF('Prediction Log'!#REF!=0, "",'Prediction Log'!#REF!)</f>
        <v>#REF!</v>
      </c>
      <c r="D438" s="9" t="e">
        <f>IF('Prediction Log'!#REF!=0, "",'Prediction Log'!#REF!)</f>
        <v>#REF!</v>
      </c>
      <c r="E438" s="9" t="e">
        <f>IF('Prediction Log'!#REF!=0, "",'Prediction Log'!#REF!)</f>
        <v>#REF!</v>
      </c>
      <c r="F438" s="10" t="str">
        <f>IF('Prediction Log'!I438=0, "",'Prediction Log'!I438)</f>
        <v/>
      </c>
      <c r="G438" s="26" t="str">
        <f>IF(ISBLANK(Games!B438), "",'Prediction Log'!$J438)</f>
        <v/>
      </c>
      <c r="H438" s="27" t="str">
        <f>'Prediction Log'!$K438</f>
        <v/>
      </c>
      <c r="I438" s="10" t="str">
        <f>IF(AND(Games!J438="",Games!K438=""),"",IF(ISTEXT(Games!K438), "Side",Games!J438))</f>
        <v/>
      </c>
      <c r="J438" s="10" t="str">
        <f>IF(Table1[[#This Row],[Bet]]="Spread", Games!L438, "")</f>
        <v/>
      </c>
      <c r="K438" s="9" t="str">
        <f>IF(ISTEXT(Games!K438), Games!K438, "")</f>
        <v/>
      </c>
      <c r="L438" s="9" t="str">
        <f>IF(Table1[[#This Row],[Bet]]="Spread", Table1[[#This Row],[Spread]],"")</f>
        <v/>
      </c>
      <c r="M438" s="9"/>
      <c r="N438" s="12"/>
      <c r="O438" s="12"/>
      <c r="P438" s="12"/>
      <c r="Q438" s="12"/>
      <c r="R438" s="12"/>
      <c r="S438" s="12"/>
      <c r="T438" s="13">
        <f t="shared" si="69"/>
        <v>0</v>
      </c>
      <c r="U438" s="13">
        <f t="shared" si="70"/>
        <v>0</v>
      </c>
      <c r="V438" s="13">
        <f t="shared" si="71"/>
        <v>0</v>
      </c>
      <c r="W438" s="13">
        <f t="shared" si="72"/>
        <v>0</v>
      </c>
      <c r="X438" s="13">
        <f t="shared" si="73"/>
        <v>0</v>
      </c>
      <c r="Y438" s="13">
        <f t="shared" si="74"/>
        <v>0</v>
      </c>
      <c r="Z438" s="7"/>
      <c r="AA438" s="9" t="str">
        <f t="shared" si="75"/>
        <v/>
      </c>
      <c r="AB438" s="7"/>
      <c r="AC438" s="9" t="str">
        <f t="shared" si="76"/>
        <v/>
      </c>
      <c r="AD438" s="7"/>
      <c r="AE438" s="9" t="str">
        <f t="shared" si="77"/>
        <v/>
      </c>
      <c r="AF43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39" spans="1:32" x14ac:dyDescent="0.45">
      <c r="A439" s="23" t="e">
        <f>IF('Prediction Log'!#REF!=0, "",'Prediction Log'!#REF!)</f>
        <v>#REF!</v>
      </c>
      <c r="B439" s="9" t="e">
        <f>IF('Prediction Log'!#REF!=0, "",'Prediction Log'!#REF!)</f>
        <v>#REF!</v>
      </c>
      <c r="C439" s="9" t="e">
        <f>IF('Prediction Log'!#REF!=0, "",'Prediction Log'!#REF!)</f>
        <v>#REF!</v>
      </c>
      <c r="D439" s="9" t="e">
        <f>IF('Prediction Log'!#REF!=0, "",'Prediction Log'!#REF!)</f>
        <v>#REF!</v>
      </c>
      <c r="E439" s="9" t="e">
        <f>IF('Prediction Log'!#REF!=0, "",'Prediction Log'!#REF!)</f>
        <v>#REF!</v>
      </c>
      <c r="F439" s="10" t="str">
        <f>IF('Prediction Log'!I439=0, "",'Prediction Log'!I439)</f>
        <v/>
      </c>
      <c r="G439" s="26" t="str">
        <f>IF(ISBLANK(Games!B439), "",'Prediction Log'!$J439)</f>
        <v/>
      </c>
      <c r="H439" s="27" t="str">
        <f>'Prediction Log'!$K439</f>
        <v/>
      </c>
      <c r="I439" s="10" t="str">
        <f>IF(AND(Games!J439="",Games!K439=""),"",IF(ISTEXT(Games!K439), "Side",Games!J439))</f>
        <v/>
      </c>
      <c r="J439" s="10" t="str">
        <f>IF(Table1[[#This Row],[Bet]]="Spread", Games!L439, "")</f>
        <v/>
      </c>
      <c r="K439" s="9" t="str">
        <f>IF(ISTEXT(Games!K439), Games!K439, "")</f>
        <v/>
      </c>
      <c r="L439" s="9" t="str">
        <f>IF(Table1[[#This Row],[Bet]]="Spread", Table1[[#This Row],[Spread]],"")</f>
        <v/>
      </c>
      <c r="M439" s="9"/>
      <c r="N439" s="12"/>
      <c r="O439" s="12"/>
      <c r="P439" s="12"/>
      <c r="Q439" s="12"/>
      <c r="R439" s="12"/>
      <c r="S439" s="12"/>
      <c r="T439" s="13">
        <f t="shared" si="69"/>
        <v>0</v>
      </c>
      <c r="U439" s="13">
        <f t="shared" si="70"/>
        <v>0</v>
      </c>
      <c r="V439" s="13">
        <f t="shared" si="71"/>
        <v>0</v>
      </c>
      <c r="W439" s="13">
        <f t="shared" si="72"/>
        <v>0</v>
      </c>
      <c r="X439" s="13">
        <f t="shared" si="73"/>
        <v>0</v>
      </c>
      <c r="Y439" s="13">
        <f t="shared" si="74"/>
        <v>0</v>
      </c>
      <c r="Z439" s="7"/>
      <c r="AA439" s="9" t="str">
        <f t="shared" si="75"/>
        <v/>
      </c>
      <c r="AB439" s="7"/>
      <c r="AC439" s="9" t="str">
        <f t="shared" si="76"/>
        <v/>
      </c>
      <c r="AD439" s="7"/>
      <c r="AE439" s="9" t="str">
        <f t="shared" si="77"/>
        <v/>
      </c>
      <c r="AF43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40" spans="1:32" x14ac:dyDescent="0.45">
      <c r="A440" s="23" t="e">
        <f>IF('Prediction Log'!#REF!=0, "",'Prediction Log'!#REF!)</f>
        <v>#REF!</v>
      </c>
      <c r="B440" s="9" t="e">
        <f>IF('Prediction Log'!#REF!=0, "",'Prediction Log'!#REF!)</f>
        <v>#REF!</v>
      </c>
      <c r="C440" s="9" t="e">
        <f>IF('Prediction Log'!#REF!=0, "",'Prediction Log'!#REF!)</f>
        <v>#REF!</v>
      </c>
      <c r="D440" s="9" t="e">
        <f>IF('Prediction Log'!#REF!=0, "",'Prediction Log'!#REF!)</f>
        <v>#REF!</v>
      </c>
      <c r="E440" s="9" t="e">
        <f>IF('Prediction Log'!#REF!=0, "",'Prediction Log'!#REF!)</f>
        <v>#REF!</v>
      </c>
      <c r="F440" s="10" t="str">
        <f>IF('Prediction Log'!I440=0, "",'Prediction Log'!I440)</f>
        <v/>
      </c>
      <c r="G440" s="26" t="str">
        <f>IF(ISBLANK(Games!B440), "",'Prediction Log'!$J440)</f>
        <v/>
      </c>
      <c r="H440" s="27" t="str">
        <f>'Prediction Log'!$K440</f>
        <v/>
      </c>
      <c r="I440" s="10" t="str">
        <f>IF(AND(Games!J440="",Games!K440=""),"",IF(ISTEXT(Games!K440), "Side",Games!J440))</f>
        <v/>
      </c>
      <c r="J440" s="10" t="str">
        <f>IF(Table1[[#This Row],[Bet]]="Spread", Games!L440, "")</f>
        <v/>
      </c>
      <c r="K440" s="9" t="str">
        <f>IF(ISTEXT(Games!K440), Games!K440, "")</f>
        <v/>
      </c>
      <c r="L440" s="9" t="str">
        <f>IF(Table1[[#This Row],[Bet]]="Spread", Table1[[#This Row],[Spread]],"")</f>
        <v/>
      </c>
      <c r="M440" s="9"/>
      <c r="N440" s="12"/>
      <c r="O440" s="12"/>
      <c r="P440" s="12"/>
      <c r="Q440" s="12"/>
      <c r="R440" s="12"/>
      <c r="S440" s="12"/>
      <c r="T440" s="13">
        <f t="shared" si="69"/>
        <v>0</v>
      </c>
      <c r="U440" s="13">
        <f t="shared" si="70"/>
        <v>0</v>
      </c>
      <c r="V440" s="13">
        <f t="shared" si="71"/>
        <v>0</v>
      </c>
      <c r="W440" s="13">
        <f t="shared" si="72"/>
        <v>0</v>
      </c>
      <c r="X440" s="13">
        <f t="shared" si="73"/>
        <v>0</v>
      </c>
      <c r="Y440" s="13">
        <f t="shared" si="74"/>
        <v>0</v>
      </c>
      <c r="Z440" s="7"/>
      <c r="AA440" s="9" t="str">
        <f t="shared" si="75"/>
        <v/>
      </c>
      <c r="AB440" s="7"/>
      <c r="AC440" s="9" t="str">
        <f t="shared" si="76"/>
        <v/>
      </c>
      <c r="AD440" s="7"/>
      <c r="AE440" s="9" t="str">
        <f t="shared" si="77"/>
        <v/>
      </c>
      <c r="AF44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41" spans="1:32" x14ac:dyDescent="0.45">
      <c r="A441" s="23" t="e">
        <f>IF('Prediction Log'!#REF!=0, "",'Prediction Log'!#REF!)</f>
        <v>#REF!</v>
      </c>
      <c r="B441" s="9" t="e">
        <f>IF('Prediction Log'!#REF!=0, "",'Prediction Log'!#REF!)</f>
        <v>#REF!</v>
      </c>
      <c r="C441" s="9" t="e">
        <f>IF('Prediction Log'!#REF!=0, "",'Prediction Log'!#REF!)</f>
        <v>#REF!</v>
      </c>
      <c r="D441" s="9" t="e">
        <f>IF('Prediction Log'!#REF!=0, "",'Prediction Log'!#REF!)</f>
        <v>#REF!</v>
      </c>
      <c r="E441" s="9" t="e">
        <f>IF('Prediction Log'!#REF!=0, "",'Prediction Log'!#REF!)</f>
        <v>#REF!</v>
      </c>
      <c r="F441" s="10" t="str">
        <f>IF('Prediction Log'!I441=0, "",'Prediction Log'!I441)</f>
        <v/>
      </c>
      <c r="G441" s="26" t="str">
        <f>IF(ISBLANK(Games!B441), "",'Prediction Log'!$J441)</f>
        <v/>
      </c>
      <c r="H441" s="27" t="str">
        <f>'Prediction Log'!$K441</f>
        <v/>
      </c>
      <c r="I441" s="10" t="str">
        <f>IF(AND(Games!J441="",Games!K441=""),"",IF(ISTEXT(Games!K441), "Side",Games!J441))</f>
        <v/>
      </c>
      <c r="J441" s="10" t="str">
        <f>IF(Table1[[#This Row],[Bet]]="Spread", Games!L441, "")</f>
        <v/>
      </c>
      <c r="K441" s="9" t="str">
        <f>IF(ISTEXT(Games!K441), Games!K441, "")</f>
        <v/>
      </c>
      <c r="L441" s="9" t="str">
        <f>IF(Table1[[#This Row],[Bet]]="Spread", Table1[[#This Row],[Spread]],"")</f>
        <v/>
      </c>
      <c r="M441" s="9"/>
      <c r="N441" s="12"/>
      <c r="O441" s="12"/>
      <c r="P441" s="12"/>
      <c r="Q441" s="12"/>
      <c r="R441" s="12"/>
      <c r="S441" s="12"/>
      <c r="T441" s="13">
        <f t="shared" si="69"/>
        <v>0</v>
      </c>
      <c r="U441" s="13">
        <f t="shared" si="70"/>
        <v>0</v>
      </c>
      <c r="V441" s="13">
        <f t="shared" si="71"/>
        <v>0</v>
      </c>
      <c r="W441" s="13">
        <f t="shared" si="72"/>
        <v>0</v>
      </c>
      <c r="X441" s="13">
        <f t="shared" si="73"/>
        <v>0</v>
      </c>
      <c r="Y441" s="13">
        <f t="shared" si="74"/>
        <v>0</v>
      </c>
      <c r="Z441" s="7"/>
      <c r="AA441" s="9" t="str">
        <f t="shared" si="75"/>
        <v/>
      </c>
      <c r="AB441" s="7"/>
      <c r="AC441" s="9" t="str">
        <f t="shared" si="76"/>
        <v/>
      </c>
      <c r="AD441" s="7"/>
      <c r="AE441" s="9" t="str">
        <f t="shared" si="77"/>
        <v/>
      </c>
      <c r="AF44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42" spans="1:32" x14ac:dyDescent="0.45">
      <c r="A442" s="23" t="e">
        <f>IF('Prediction Log'!#REF!=0, "",'Prediction Log'!#REF!)</f>
        <v>#REF!</v>
      </c>
      <c r="B442" s="9" t="e">
        <f>IF('Prediction Log'!#REF!=0, "",'Prediction Log'!#REF!)</f>
        <v>#REF!</v>
      </c>
      <c r="C442" s="9" t="e">
        <f>IF('Prediction Log'!#REF!=0, "",'Prediction Log'!#REF!)</f>
        <v>#REF!</v>
      </c>
      <c r="D442" s="9" t="e">
        <f>IF('Prediction Log'!#REF!=0, "",'Prediction Log'!#REF!)</f>
        <v>#REF!</v>
      </c>
      <c r="E442" s="9" t="e">
        <f>IF('Prediction Log'!#REF!=0, "",'Prediction Log'!#REF!)</f>
        <v>#REF!</v>
      </c>
      <c r="F442" s="10" t="str">
        <f>IF('Prediction Log'!I442=0, "",'Prediction Log'!I442)</f>
        <v/>
      </c>
      <c r="G442" s="26" t="str">
        <f>IF(ISBLANK(Games!B442), "",'Prediction Log'!$J442)</f>
        <v/>
      </c>
      <c r="H442" s="27" t="str">
        <f>'Prediction Log'!$K442</f>
        <v/>
      </c>
      <c r="I442" s="10" t="str">
        <f>IF(AND(Games!J442="",Games!K442=""),"",IF(ISTEXT(Games!K442), "Side",Games!J442))</f>
        <v/>
      </c>
      <c r="J442" s="10" t="str">
        <f>IF(Table1[[#This Row],[Bet]]="Spread", Games!L442, "")</f>
        <v/>
      </c>
      <c r="K442" s="9" t="str">
        <f>IF(ISTEXT(Games!K442), Games!K442, "")</f>
        <v/>
      </c>
      <c r="L442" s="9" t="str">
        <f>IF(Table1[[#This Row],[Bet]]="Spread", Table1[[#This Row],[Spread]],"")</f>
        <v/>
      </c>
      <c r="M442" s="9"/>
      <c r="N442" s="12"/>
      <c r="O442" s="12"/>
      <c r="P442" s="12"/>
      <c r="Q442" s="12"/>
      <c r="R442" s="12"/>
      <c r="S442" s="12"/>
      <c r="T442" s="13">
        <f t="shared" si="69"/>
        <v>0</v>
      </c>
      <c r="U442" s="13">
        <f t="shared" si="70"/>
        <v>0</v>
      </c>
      <c r="V442" s="13">
        <f t="shared" si="71"/>
        <v>0</v>
      </c>
      <c r="W442" s="13">
        <f t="shared" si="72"/>
        <v>0</v>
      </c>
      <c r="X442" s="13">
        <f t="shared" si="73"/>
        <v>0</v>
      </c>
      <c r="Y442" s="13">
        <f t="shared" si="74"/>
        <v>0</v>
      </c>
      <c r="Z442" s="7"/>
      <c r="AA442" s="9" t="str">
        <f t="shared" si="75"/>
        <v/>
      </c>
      <c r="AB442" s="7"/>
      <c r="AC442" s="9" t="str">
        <f t="shared" si="76"/>
        <v/>
      </c>
      <c r="AD442" s="7"/>
      <c r="AE442" s="9" t="str">
        <f t="shared" si="77"/>
        <v/>
      </c>
      <c r="AF44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43" spans="1:32" x14ac:dyDescent="0.45">
      <c r="A443" s="23" t="e">
        <f>IF('Prediction Log'!#REF!=0, "",'Prediction Log'!#REF!)</f>
        <v>#REF!</v>
      </c>
      <c r="B443" s="9" t="e">
        <f>IF('Prediction Log'!#REF!=0, "",'Prediction Log'!#REF!)</f>
        <v>#REF!</v>
      </c>
      <c r="C443" s="9" t="e">
        <f>IF('Prediction Log'!#REF!=0, "",'Prediction Log'!#REF!)</f>
        <v>#REF!</v>
      </c>
      <c r="D443" s="9" t="e">
        <f>IF('Prediction Log'!#REF!=0, "",'Prediction Log'!#REF!)</f>
        <v>#REF!</v>
      </c>
      <c r="E443" s="9" t="e">
        <f>IF('Prediction Log'!#REF!=0, "",'Prediction Log'!#REF!)</f>
        <v>#REF!</v>
      </c>
      <c r="F443" s="10" t="str">
        <f>IF('Prediction Log'!I443=0, "",'Prediction Log'!I443)</f>
        <v/>
      </c>
      <c r="G443" s="26" t="str">
        <f>IF(ISBLANK(Games!B443), "",'Prediction Log'!$J443)</f>
        <v/>
      </c>
      <c r="H443" s="27" t="str">
        <f>'Prediction Log'!$K443</f>
        <v/>
      </c>
      <c r="I443" s="10" t="str">
        <f>IF(AND(Games!J443="",Games!K443=""),"",IF(ISTEXT(Games!K443), "Side",Games!J443))</f>
        <v/>
      </c>
      <c r="J443" s="10" t="str">
        <f>IF(Table1[[#This Row],[Bet]]="Spread", Games!L443, "")</f>
        <v/>
      </c>
      <c r="K443" s="9" t="str">
        <f>IF(ISTEXT(Games!K443), Games!K443, "")</f>
        <v/>
      </c>
      <c r="L443" s="9" t="str">
        <f>IF(Table1[[#This Row],[Bet]]="Spread", Table1[[#This Row],[Spread]],"")</f>
        <v/>
      </c>
      <c r="M443" s="9"/>
      <c r="N443" s="12"/>
      <c r="O443" s="12"/>
      <c r="P443" s="12"/>
      <c r="Q443" s="12"/>
      <c r="R443" s="12"/>
      <c r="S443" s="12"/>
      <c r="T443" s="13">
        <f t="shared" si="69"/>
        <v>0</v>
      </c>
      <c r="U443" s="13">
        <f t="shared" si="70"/>
        <v>0</v>
      </c>
      <c r="V443" s="13">
        <f t="shared" si="71"/>
        <v>0</v>
      </c>
      <c r="W443" s="13">
        <f t="shared" si="72"/>
        <v>0</v>
      </c>
      <c r="X443" s="13">
        <f t="shared" si="73"/>
        <v>0</v>
      </c>
      <c r="Y443" s="13">
        <f t="shared" si="74"/>
        <v>0</v>
      </c>
      <c r="Z443" s="7"/>
      <c r="AA443" s="9" t="str">
        <f t="shared" si="75"/>
        <v/>
      </c>
      <c r="AB443" s="7"/>
      <c r="AC443" s="9" t="str">
        <f t="shared" si="76"/>
        <v/>
      </c>
      <c r="AD443" s="7"/>
      <c r="AE443" s="9" t="str">
        <f t="shared" si="77"/>
        <v/>
      </c>
      <c r="AF44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44" spans="1:32" x14ac:dyDescent="0.45">
      <c r="A444" s="23" t="e">
        <f>IF('Prediction Log'!#REF!=0, "",'Prediction Log'!#REF!)</f>
        <v>#REF!</v>
      </c>
      <c r="B444" s="9" t="e">
        <f>IF('Prediction Log'!#REF!=0, "",'Prediction Log'!#REF!)</f>
        <v>#REF!</v>
      </c>
      <c r="C444" s="9" t="e">
        <f>IF('Prediction Log'!#REF!=0, "",'Prediction Log'!#REF!)</f>
        <v>#REF!</v>
      </c>
      <c r="D444" s="9" t="e">
        <f>IF('Prediction Log'!#REF!=0, "",'Prediction Log'!#REF!)</f>
        <v>#REF!</v>
      </c>
      <c r="E444" s="9" t="e">
        <f>IF('Prediction Log'!#REF!=0, "",'Prediction Log'!#REF!)</f>
        <v>#REF!</v>
      </c>
      <c r="F444" s="10" t="str">
        <f>IF('Prediction Log'!I444=0, "",'Prediction Log'!I444)</f>
        <v/>
      </c>
      <c r="G444" s="26" t="str">
        <f>IF(ISBLANK(Games!B444), "",'Prediction Log'!$J444)</f>
        <v/>
      </c>
      <c r="H444" s="27" t="str">
        <f>'Prediction Log'!$K444</f>
        <v/>
      </c>
      <c r="I444" s="10" t="str">
        <f>IF(AND(Games!J444="",Games!K444=""),"",IF(ISTEXT(Games!K444), "Side",Games!J444))</f>
        <v/>
      </c>
      <c r="J444" s="10" t="str">
        <f>IF(Table1[[#This Row],[Bet]]="Spread", Games!L444, "")</f>
        <v/>
      </c>
      <c r="K444" s="9" t="str">
        <f>IF(ISTEXT(Games!K444), Games!K444, "")</f>
        <v/>
      </c>
      <c r="L444" s="9" t="str">
        <f>IF(Table1[[#This Row],[Bet]]="Spread", Table1[[#This Row],[Spread]],"")</f>
        <v/>
      </c>
      <c r="M444" s="9"/>
      <c r="N444" s="12"/>
      <c r="O444" s="12"/>
      <c r="P444" s="12"/>
      <c r="Q444" s="12"/>
      <c r="R444" s="12"/>
      <c r="S444" s="12"/>
      <c r="T444" s="13">
        <f t="shared" si="69"/>
        <v>0</v>
      </c>
      <c r="U444" s="13">
        <f t="shared" si="70"/>
        <v>0</v>
      </c>
      <c r="V444" s="13">
        <f t="shared" si="71"/>
        <v>0</v>
      </c>
      <c r="W444" s="13">
        <f t="shared" si="72"/>
        <v>0</v>
      </c>
      <c r="X444" s="13">
        <f t="shared" si="73"/>
        <v>0</v>
      </c>
      <c r="Y444" s="13">
        <f t="shared" si="74"/>
        <v>0</v>
      </c>
      <c r="Z444" s="7"/>
      <c r="AA444" s="9" t="str">
        <f t="shared" si="75"/>
        <v/>
      </c>
      <c r="AB444" s="7"/>
      <c r="AC444" s="9" t="str">
        <f t="shared" si="76"/>
        <v/>
      </c>
      <c r="AD444" s="7"/>
      <c r="AE444" s="9" t="str">
        <f t="shared" si="77"/>
        <v/>
      </c>
      <c r="AF44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45" spans="1:32" x14ac:dyDescent="0.45">
      <c r="A445" s="23" t="e">
        <f>IF('Prediction Log'!#REF!=0, "",'Prediction Log'!#REF!)</f>
        <v>#REF!</v>
      </c>
      <c r="B445" s="9" t="e">
        <f>IF('Prediction Log'!#REF!=0, "",'Prediction Log'!#REF!)</f>
        <v>#REF!</v>
      </c>
      <c r="C445" s="9" t="e">
        <f>IF('Prediction Log'!#REF!=0, "",'Prediction Log'!#REF!)</f>
        <v>#REF!</v>
      </c>
      <c r="D445" s="9" t="e">
        <f>IF('Prediction Log'!#REF!=0, "",'Prediction Log'!#REF!)</f>
        <v>#REF!</v>
      </c>
      <c r="E445" s="9" t="e">
        <f>IF('Prediction Log'!#REF!=0, "",'Prediction Log'!#REF!)</f>
        <v>#REF!</v>
      </c>
      <c r="F445" s="10" t="str">
        <f>IF('Prediction Log'!I445=0, "",'Prediction Log'!I445)</f>
        <v/>
      </c>
      <c r="G445" s="26" t="str">
        <f>IF(ISBLANK(Games!B445), "",'Prediction Log'!$J445)</f>
        <v/>
      </c>
      <c r="H445" s="27" t="str">
        <f>'Prediction Log'!$K445</f>
        <v/>
      </c>
      <c r="I445" s="10" t="str">
        <f>IF(AND(Games!J445="",Games!K445=""),"",IF(ISTEXT(Games!K445), "Side",Games!J445))</f>
        <v/>
      </c>
      <c r="J445" s="10" t="str">
        <f>IF(Table1[[#This Row],[Bet]]="Spread", Games!L445, "")</f>
        <v/>
      </c>
      <c r="K445" s="9" t="str">
        <f>IF(ISTEXT(Games!K445), Games!K445, "")</f>
        <v/>
      </c>
      <c r="L445" s="9" t="str">
        <f>IF(Table1[[#This Row],[Bet]]="Spread", Table1[[#This Row],[Spread]],"")</f>
        <v/>
      </c>
      <c r="M445" s="9"/>
      <c r="N445" s="12"/>
      <c r="O445" s="12"/>
      <c r="P445" s="12"/>
      <c r="Q445" s="12"/>
      <c r="R445" s="12"/>
      <c r="S445" s="12"/>
      <c r="T445" s="13">
        <f t="shared" si="69"/>
        <v>0</v>
      </c>
      <c r="U445" s="13">
        <f t="shared" si="70"/>
        <v>0</v>
      </c>
      <c r="V445" s="13">
        <f t="shared" si="71"/>
        <v>0</v>
      </c>
      <c r="W445" s="13">
        <f t="shared" si="72"/>
        <v>0</v>
      </c>
      <c r="X445" s="13">
        <f t="shared" si="73"/>
        <v>0</v>
      </c>
      <c r="Y445" s="13">
        <f t="shared" si="74"/>
        <v>0</v>
      </c>
      <c r="Z445" s="7"/>
      <c r="AA445" s="9" t="str">
        <f t="shared" si="75"/>
        <v/>
      </c>
      <c r="AB445" s="7"/>
      <c r="AC445" s="9" t="str">
        <f t="shared" si="76"/>
        <v/>
      </c>
      <c r="AD445" s="7"/>
      <c r="AE445" s="9" t="str">
        <f t="shared" si="77"/>
        <v/>
      </c>
      <c r="AF44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46" spans="1:32" x14ac:dyDescent="0.45">
      <c r="A446" s="23" t="e">
        <f>IF('Prediction Log'!#REF!=0, "",'Prediction Log'!#REF!)</f>
        <v>#REF!</v>
      </c>
      <c r="B446" s="9" t="e">
        <f>IF('Prediction Log'!#REF!=0, "",'Prediction Log'!#REF!)</f>
        <v>#REF!</v>
      </c>
      <c r="C446" s="9" t="e">
        <f>IF('Prediction Log'!#REF!=0, "",'Prediction Log'!#REF!)</f>
        <v>#REF!</v>
      </c>
      <c r="D446" s="9" t="e">
        <f>IF('Prediction Log'!#REF!=0, "",'Prediction Log'!#REF!)</f>
        <v>#REF!</v>
      </c>
      <c r="E446" s="9" t="e">
        <f>IF('Prediction Log'!#REF!=0, "",'Prediction Log'!#REF!)</f>
        <v>#REF!</v>
      </c>
      <c r="F446" s="10" t="str">
        <f>IF('Prediction Log'!I446=0, "",'Prediction Log'!I446)</f>
        <v/>
      </c>
      <c r="G446" s="26" t="str">
        <f>IF(ISBLANK(Games!B446), "",'Prediction Log'!$J446)</f>
        <v/>
      </c>
      <c r="H446" s="27" t="str">
        <f>'Prediction Log'!$K446</f>
        <v/>
      </c>
      <c r="I446" s="10" t="str">
        <f>IF(AND(Games!J446="",Games!K446=""),"",IF(ISTEXT(Games!K446), "Side",Games!J446))</f>
        <v/>
      </c>
      <c r="J446" s="10" t="str">
        <f>IF(Table1[[#This Row],[Bet]]="Spread", Games!L446, "")</f>
        <v/>
      </c>
      <c r="K446" s="9" t="str">
        <f>IF(ISTEXT(Games!K446), Games!K446, "")</f>
        <v/>
      </c>
      <c r="L446" s="9" t="str">
        <f>IF(Table1[[#This Row],[Bet]]="Spread", Table1[[#This Row],[Spread]],"")</f>
        <v/>
      </c>
      <c r="M446" s="9"/>
      <c r="N446" s="12"/>
      <c r="O446" s="12"/>
      <c r="P446" s="12"/>
      <c r="Q446" s="12"/>
      <c r="R446" s="12"/>
      <c r="S446" s="12"/>
      <c r="T446" s="13">
        <f t="shared" si="69"/>
        <v>0</v>
      </c>
      <c r="U446" s="13">
        <f t="shared" si="70"/>
        <v>0</v>
      </c>
      <c r="V446" s="13">
        <f t="shared" si="71"/>
        <v>0</v>
      </c>
      <c r="W446" s="13">
        <f t="shared" si="72"/>
        <v>0</v>
      </c>
      <c r="X446" s="13">
        <f t="shared" si="73"/>
        <v>0</v>
      </c>
      <c r="Y446" s="13">
        <f t="shared" si="74"/>
        <v>0</v>
      </c>
      <c r="Z446" s="7"/>
      <c r="AA446" s="9" t="str">
        <f t="shared" si="75"/>
        <v/>
      </c>
      <c r="AB446" s="7"/>
      <c r="AC446" s="9" t="str">
        <f t="shared" si="76"/>
        <v/>
      </c>
      <c r="AD446" s="7"/>
      <c r="AE446" s="9" t="str">
        <f t="shared" si="77"/>
        <v/>
      </c>
      <c r="AF44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47" spans="1:32" x14ac:dyDescent="0.45">
      <c r="A447" s="23" t="e">
        <f>IF('Prediction Log'!#REF!=0, "",'Prediction Log'!#REF!)</f>
        <v>#REF!</v>
      </c>
      <c r="B447" s="9" t="e">
        <f>IF('Prediction Log'!#REF!=0, "",'Prediction Log'!#REF!)</f>
        <v>#REF!</v>
      </c>
      <c r="C447" s="9" t="e">
        <f>IF('Prediction Log'!#REF!=0, "",'Prediction Log'!#REF!)</f>
        <v>#REF!</v>
      </c>
      <c r="D447" s="9" t="e">
        <f>IF('Prediction Log'!#REF!=0, "",'Prediction Log'!#REF!)</f>
        <v>#REF!</v>
      </c>
      <c r="E447" s="9" t="e">
        <f>IF('Prediction Log'!#REF!=0, "",'Prediction Log'!#REF!)</f>
        <v>#REF!</v>
      </c>
      <c r="F447" s="10" t="str">
        <f>IF('Prediction Log'!I447=0, "",'Prediction Log'!I447)</f>
        <v/>
      </c>
      <c r="G447" s="26" t="str">
        <f>IF(ISBLANK(Games!B447), "",'Prediction Log'!$J447)</f>
        <v/>
      </c>
      <c r="H447" s="27" t="str">
        <f>'Prediction Log'!$K447</f>
        <v/>
      </c>
      <c r="I447" s="10" t="str">
        <f>IF(AND(Games!J447="",Games!K447=""),"",IF(ISTEXT(Games!K447), "Side",Games!J447))</f>
        <v/>
      </c>
      <c r="J447" s="10" t="str">
        <f>IF(Table1[[#This Row],[Bet]]="Spread", Games!L447, "")</f>
        <v/>
      </c>
      <c r="K447" s="9" t="str">
        <f>IF(ISTEXT(Games!K447), Games!K447, "")</f>
        <v/>
      </c>
      <c r="L447" s="9" t="str">
        <f>IF(Table1[[#This Row],[Bet]]="Spread", Table1[[#This Row],[Spread]],"")</f>
        <v/>
      </c>
      <c r="M447" s="9"/>
      <c r="N447" s="12"/>
      <c r="O447" s="12"/>
      <c r="P447" s="12"/>
      <c r="Q447" s="12"/>
      <c r="R447" s="12"/>
      <c r="S447" s="12"/>
      <c r="T447" s="13">
        <f t="shared" si="69"/>
        <v>0</v>
      </c>
      <c r="U447" s="13">
        <f t="shared" si="70"/>
        <v>0</v>
      </c>
      <c r="V447" s="13">
        <f t="shared" si="71"/>
        <v>0</v>
      </c>
      <c r="W447" s="13">
        <f t="shared" si="72"/>
        <v>0</v>
      </c>
      <c r="X447" s="13">
        <f t="shared" si="73"/>
        <v>0</v>
      </c>
      <c r="Y447" s="13">
        <f t="shared" si="74"/>
        <v>0</v>
      </c>
      <c r="Z447" s="7"/>
      <c r="AA447" s="9" t="str">
        <f t="shared" si="75"/>
        <v/>
      </c>
      <c r="AB447" s="7"/>
      <c r="AC447" s="9" t="str">
        <f t="shared" si="76"/>
        <v/>
      </c>
      <c r="AD447" s="7"/>
      <c r="AE447" s="9" t="str">
        <f t="shared" si="77"/>
        <v/>
      </c>
      <c r="AF44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48" spans="1:32" x14ac:dyDescent="0.45">
      <c r="A448" s="23" t="e">
        <f>IF('Prediction Log'!#REF!=0, "",'Prediction Log'!#REF!)</f>
        <v>#REF!</v>
      </c>
      <c r="B448" s="9" t="e">
        <f>IF('Prediction Log'!#REF!=0, "",'Prediction Log'!#REF!)</f>
        <v>#REF!</v>
      </c>
      <c r="C448" s="9" t="e">
        <f>IF('Prediction Log'!#REF!=0, "",'Prediction Log'!#REF!)</f>
        <v>#REF!</v>
      </c>
      <c r="D448" s="9" t="e">
        <f>IF('Prediction Log'!#REF!=0, "",'Prediction Log'!#REF!)</f>
        <v>#REF!</v>
      </c>
      <c r="E448" s="9" t="e">
        <f>IF('Prediction Log'!#REF!=0, "",'Prediction Log'!#REF!)</f>
        <v>#REF!</v>
      </c>
      <c r="F448" s="10" t="str">
        <f>IF('Prediction Log'!I448=0, "",'Prediction Log'!I448)</f>
        <v/>
      </c>
      <c r="G448" s="26" t="str">
        <f>IF(ISBLANK(Games!B448), "",'Prediction Log'!$J448)</f>
        <v/>
      </c>
      <c r="H448" s="27" t="str">
        <f>'Prediction Log'!$K448</f>
        <v/>
      </c>
      <c r="I448" s="10" t="str">
        <f>IF(AND(Games!J448="",Games!K448=""),"",IF(ISTEXT(Games!K448), "Side",Games!J448))</f>
        <v/>
      </c>
      <c r="J448" s="10" t="str">
        <f>IF(Table1[[#This Row],[Bet]]="Spread", Games!L448, "")</f>
        <v/>
      </c>
      <c r="K448" s="9" t="str">
        <f>IF(ISTEXT(Games!K448), Games!K448, "")</f>
        <v/>
      </c>
      <c r="L448" s="9" t="str">
        <f>IF(Table1[[#This Row],[Bet]]="Spread", Table1[[#This Row],[Spread]],"")</f>
        <v/>
      </c>
      <c r="M448" s="9"/>
      <c r="N448" s="12"/>
      <c r="O448" s="12"/>
      <c r="P448" s="12"/>
      <c r="Q448" s="12"/>
      <c r="R448" s="12"/>
      <c r="S448" s="12"/>
      <c r="T448" s="13">
        <f t="shared" si="69"/>
        <v>0</v>
      </c>
      <c r="U448" s="13">
        <f t="shared" si="70"/>
        <v>0</v>
      </c>
      <c r="V448" s="13">
        <f t="shared" si="71"/>
        <v>0</v>
      </c>
      <c r="W448" s="13">
        <f t="shared" si="72"/>
        <v>0</v>
      </c>
      <c r="X448" s="13">
        <f t="shared" si="73"/>
        <v>0</v>
      </c>
      <c r="Y448" s="13">
        <f t="shared" si="74"/>
        <v>0</v>
      </c>
      <c r="Z448" s="7"/>
      <c r="AA448" s="9" t="str">
        <f t="shared" si="75"/>
        <v/>
      </c>
      <c r="AB448" s="7"/>
      <c r="AC448" s="9" t="str">
        <f t="shared" si="76"/>
        <v/>
      </c>
      <c r="AD448" s="7"/>
      <c r="AE448" s="9" t="str">
        <f t="shared" si="77"/>
        <v/>
      </c>
      <c r="AF44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49" spans="1:32" x14ac:dyDescent="0.45">
      <c r="A449" s="23" t="e">
        <f>IF('Prediction Log'!#REF!=0, "",'Prediction Log'!#REF!)</f>
        <v>#REF!</v>
      </c>
      <c r="B449" s="9" t="e">
        <f>IF('Prediction Log'!#REF!=0, "",'Prediction Log'!#REF!)</f>
        <v>#REF!</v>
      </c>
      <c r="C449" s="9" t="e">
        <f>IF('Prediction Log'!#REF!=0, "",'Prediction Log'!#REF!)</f>
        <v>#REF!</v>
      </c>
      <c r="D449" s="9" t="e">
        <f>IF('Prediction Log'!#REF!=0, "",'Prediction Log'!#REF!)</f>
        <v>#REF!</v>
      </c>
      <c r="E449" s="9" t="e">
        <f>IF('Prediction Log'!#REF!=0, "",'Prediction Log'!#REF!)</f>
        <v>#REF!</v>
      </c>
      <c r="F449" s="10" t="str">
        <f>IF('Prediction Log'!I449=0, "",'Prediction Log'!I449)</f>
        <v/>
      </c>
      <c r="G449" s="26" t="str">
        <f>IF(ISBLANK(Games!B449), "",'Prediction Log'!$J449)</f>
        <v/>
      </c>
      <c r="H449" s="27" t="str">
        <f>'Prediction Log'!$K449</f>
        <v/>
      </c>
      <c r="I449" s="10" t="str">
        <f>IF(AND(Games!J449="",Games!K449=""),"",IF(ISTEXT(Games!K449), "Side",Games!J449))</f>
        <v/>
      </c>
      <c r="J449" s="10" t="str">
        <f>IF(Table1[[#This Row],[Bet]]="Spread", Games!L449, "")</f>
        <v/>
      </c>
      <c r="K449" s="9" t="str">
        <f>IF(ISTEXT(Games!K449), Games!K449, "")</f>
        <v/>
      </c>
      <c r="L449" s="9" t="str">
        <f>IF(Table1[[#This Row],[Bet]]="Spread", Table1[[#This Row],[Spread]],"")</f>
        <v/>
      </c>
      <c r="M449" s="9"/>
      <c r="N449" s="12"/>
      <c r="O449" s="12"/>
      <c r="P449" s="12"/>
      <c r="Q449" s="12"/>
      <c r="R449" s="12"/>
      <c r="S449" s="12"/>
      <c r="T449" s="13">
        <f t="shared" si="69"/>
        <v>0</v>
      </c>
      <c r="U449" s="13">
        <f t="shared" si="70"/>
        <v>0</v>
      </c>
      <c r="V449" s="13">
        <f t="shared" si="71"/>
        <v>0</v>
      </c>
      <c r="W449" s="13">
        <f t="shared" si="72"/>
        <v>0</v>
      </c>
      <c r="X449" s="13">
        <f t="shared" si="73"/>
        <v>0</v>
      </c>
      <c r="Y449" s="13">
        <f t="shared" si="74"/>
        <v>0</v>
      </c>
      <c r="Z449" s="7"/>
      <c r="AA449" s="9" t="str">
        <f t="shared" si="75"/>
        <v/>
      </c>
      <c r="AB449" s="7"/>
      <c r="AC449" s="9" t="str">
        <f t="shared" si="76"/>
        <v/>
      </c>
      <c r="AD449" s="7"/>
      <c r="AE449" s="9" t="str">
        <f t="shared" si="77"/>
        <v/>
      </c>
      <c r="AF44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50" spans="1:32" x14ac:dyDescent="0.45">
      <c r="A450" s="23" t="e">
        <f>IF('Prediction Log'!#REF!=0, "",'Prediction Log'!#REF!)</f>
        <v>#REF!</v>
      </c>
      <c r="B450" s="9" t="e">
        <f>IF('Prediction Log'!#REF!=0, "",'Prediction Log'!#REF!)</f>
        <v>#REF!</v>
      </c>
      <c r="C450" s="9" t="e">
        <f>IF('Prediction Log'!#REF!=0, "",'Prediction Log'!#REF!)</f>
        <v>#REF!</v>
      </c>
      <c r="D450" s="9" t="e">
        <f>IF('Prediction Log'!#REF!=0, "",'Prediction Log'!#REF!)</f>
        <v>#REF!</v>
      </c>
      <c r="E450" s="9" t="e">
        <f>IF('Prediction Log'!#REF!=0, "",'Prediction Log'!#REF!)</f>
        <v>#REF!</v>
      </c>
      <c r="F450" s="10" t="str">
        <f>IF('Prediction Log'!I450=0, "",'Prediction Log'!I450)</f>
        <v/>
      </c>
      <c r="G450" s="26" t="str">
        <f>IF(ISBLANK(Games!B450), "",'Prediction Log'!$J450)</f>
        <v/>
      </c>
      <c r="H450" s="27" t="str">
        <f>'Prediction Log'!$K450</f>
        <v/>
      </c>
      <c r="I450" s="10" t="str">
        <f>IF(AND(Games!J450="",Games!K450=""),"",IF(ISTEXT(Games!K450), "Side",Games!J450))</f>
        <v/>
      </c>
      <c r="J450" s="10" t="str">
        <f>IF(Table1[[#This Row],[Bet]]="Spread", Games!L450, "")</f>
        <v/>
      </c>
      <c r="K450" s="9" t="str">
        <f>IF(ISTEXT(Games!K450), Games!K450, "")</f>
        <v/>
      </c>
      <c r="L450" s="9" t="str">
        <f>IF(Table1[[#This Row],[Bet]]="Spread", Table1[[#This Row],[Spread]],"")</f>
        <v/>
      </c>
      <c r="M450" s="9"/>
      <c r="N450" s="12"/>
      <c r="O450" s="12"/>
      <c r="P450" s="12"/>
      <c r="Q450" s="12"/>
      <c r="R450" s="12"/>
      <c r="S450" s="12"/>
      <c r="T450" s="13">
        <f t="shared" si="69"/>
        <v>0</v>
      </c>
      <c r="U450" s="13">
        <f t="shared" si="70"/>
        <v>0</v>
      </c>
      <c r="V450" s="13">
        <f t="shared" ref="V450:V513" si="78">O450+IF(R450&lt;0, (O450/(R450/-100)), O450*(R450/100))</f>
        <v>0</v>
      </c>
      <c r="W450" s="13">
        <f t="shared" si="72"/>
        <v>0</v>
      </c>
      <c r="X450" s="13">
        <f t="shared" ref="X450:X513" si="79">P450+IF(S450&lt;0, (P450/(S450/-100)), P450*(S450/100))</f>
        <v>0</v>
      </c>
      <c r="Y450" s="13">
        <f t="shared" ref="Y450:Y513" si="80">S450-P450</f>
        <v>0</v>
      </c>
      <c r="Z450" s="7"/>
      <c r="AA450" s="9" t="str">
        <f t="shared" ref="AA450:AA513" si="81">IF(Z450="W", U450, IF(Z450="L",-N450, ""))</f>
        <v/>
      </c>
      <c r="AB450" s="7"/>
      <c r="AC450" s="9" t="str">
        <f t="shared" ref="AC450:AC513" si="82">IF(AB450="W", W450, IF(AB450="L",-P450, ""))</f>
        <v/>
      </c>
      <c r="AD450" s="7"/>
      <c r="AE450" s="9" t="str">
        <f t="shared" ref="AE450:AE513" si="83">IF(AD450="W", Y450, IF(AD450="L",-R450, ""))</f>
        <v/>
      </c>
      <c r="AF45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51" spans="1:32" x14ac:dyDescent="0.45">
      <c r="A451" s="23" t="e">
        <f>IF('Prediction Log'!#REF!=0, "",'Prediction Log'!#REF!)</f>
        <v>#REF!</v>
      </c>
      <c r="B451" s="9" t="e">
        <f>IF('Prediction Log'!#REF!=0, "",'Prediction Log'!#REF!)</f>
        <v>#REF!</v>
      </c>
      <c r="C451" s="9" t="e">
        <f>IF('Prediction Log'!#REF!=0, "",'Prediction Log'!#REF!)</f>
        <v>#REF!</v>
      </c>
      <c r="D451" s="9" t="e">
        <f>IF('Prediction Log'!#REF!=0, "",'Prediction Log'!#REF!)</f>
        <v>#REF!</v>
      </c>
      <c r="E451" s="9" t="e">
        <f>IF('Prediction Log'!#REF!=0, "",'Prediction Log'!#REF!)</f>
        <v>#REF!</v>
      </c>
      <c r="F451" s="10" t="str">
        <f>IF('Prediction Log'!I451=0, "",'Prediction Log'!I451)</f>
        <v/>
      </c>
      <c r="G451" s="26" t="str">
        <f>IF(ISBLANK(Games!B451), "",'Prediction Log'!$J451)</f>
        <v/>
      </c>
      <c r="H451" s="27" t="str">
        <f>'Prediction Log'!$K451</f>
        <v/>
      </c>
      <c r="I451" s="10" t="str">
        <f>IF(AND(Games!J451="",Games!K451=""),"",IF(ISTEXT(Games!K451), "Side",Games!J451))</f>
        <v/>
      </c>
      <c r="J451" s="10" t="str">
        <f>IF(Table1[[#This Row],[Bet]]="Spread", Games!L451, "")</f>
        <v/>
      </c>
      <c r="K451" s="9" t="str">
        <f>IF(ISTEXT(Games!K451), Games!K451, "")</f>
        <v/>
      </c>
      <c r="L451" s="9" t="str">
        <f>IF(Table1[[#This Row],[Bet]]="Spread", Table1[[#This Row],[Spread]],"")</f>
        <v/>
      </c>
      <c r="M451" s="9"/>
      <c r="N451" s="12"/>
      <c r="O451" s="12"/>
      <c r="P451" s="12"/>
      <c r="Q451" s="12"/>
      <c r="R451" s="12"/>
      <c r="S451" s="12"/>
      <c r="T451" s="13">
        <f t="shared" ref="T451:T514" si="84">N451+IF(Q451&lt;0, (N451/(Q451/-100)), N451*(Q451/100))</f>
        <v>0</v>
      </c>
      <c r="U451" s="13">
        <f t="shared" ref="U451:U514" si="85">T451-N451</f>
        <v>0</v>
      </c>
      <c r="V451" s="13">
        <f t="shared" si="78"/>
        <v>0</v>
      </c>
      <c r="W451" s="13">
        <f t="shared" ref="W451:W514" si="86">V451-O451</f>
        <v>0</v>
      </c>
      <c r="X451" s="13">
        <f t="shared" si="79"/>
        <v>0</v>
      </c>
      <c r="Y451" s="13">
        <f t="shared" si="80"/>
        <v>0</v>
      </c>
      <c r="Z451" s="7"/>
      <c r="AA451" s="9" t="str">
        <f t="shared" si="81"/>
        <v/>
      </c>
      <c r="AB451" s="7"/>
      <c r="AC451" s="9" t="str">
        <f t="shared" si="82"/>
        <v/>
      </c>
      <c r="AD451" s="7"/>
      <c r="AE451" s="9" t="str">
        <f t="shared" si="83"/>
        <v/>
      </c>
      <c r="AF45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52" spans="1:32" x14ac:dyDescent="0.45">
      <c r="A452" s="23" t="e">
        <f>IF('Prediction Log'!#REF!=0, "",'Prediction Log'!#REF!)</f>
        <v>#REF!</v>
      </c>
      <c r="B452" s="9" t="e">
        <f>IF('Prediction Log'!#REF!=0, "",'Prediction Log'!#REF!)</f>
        <v>#REF!</v>
      </c>
      <c r="C452" s="9" t="e">
        <f>IF('Prediction Log'!#REF!=0, "",'Prediction Log'!#REF!)</f>
        <v>#REF!</v>
      </c>
      <c r="D452" s="9" t="e">
        <f>IF('Prediction Log'!#REF!=0, "",'Prediction Log'!#REF!)</f>
        <v>#REF!</v>
      </c>
      <c r="E452" s="9" t="e">
        <f>IF('Prediction Log'!#REF!=0, "",'Prediction Log'!#REF!)</f>
        <v>#REF!</v>
      </c>
      <c r="F452" s="10" t="str">
        <f>IF('Prediction Log'!I452=0, "",'Prediction Log'!I452)</f>
        <v/>
      </c>
      <c r="G452" s="26" t="str">
        <f>IF(ISBLANK(Games!B452), "",'Prediction Log'!$J452)</f>
        <v/>
      </c>
      <c r="H452" s="27" t="str">
        <f>'Prediction Log'!$K452</f>
        <v/>
      </c>
      <c r="I452" s="10" t="str">
        <f>IF(AND(Games!J452="",Games!K452=""),"",IF(ISTEXT(Games!K452), "Side",Games!J452))</f>
        <v/>
      </c>
      <c r="J452" s="10" t="str">
        <f>IF(Table1[[#This Row],[Bet]]="Spread", Games!L452, "")</f>
        <v/>
      </c>
      <c r="K452" s="9" t="str">
        <f>IF(ISTEXT(Games!K452), Games!K452, "")</f>
        <v/>
      </c>
      <c r="L452" s="9" t="str">
        <f>IF(Table1[[#This Row],[Bet]]="Spread", Table1[[#This Row],[Spread]],"")</f>
        <v/>
      </c>
      <c r="M452" s="9"/>
      <c r="N452" s="12"/>
      <c r="O452" s="12"/>
      <c r="P452" s="12"/>
      <c r="Q452" s="12"/>
      <c r="R452" s="12"/>
      <c r="S452" s="12"/>
      <c r="T452" s="13">
        <f t="shared" si="84"/>
        <v>0</v>
      </c>
      <c r="U452" s="13">
        <f t="shared" si="85"/>
        <v>0</v>
      </c>
      <c r="V452" s="13">
        <f t="shared" si="78"/>
        <v>0</v>
      </c>
      <c r="W452" s="13">
        <f t="shared" si="86"/>
        <v>0</v>
      </c>
      <c r="X452" s="13">
        <f t="shared" si="79"/>
        <v>0</v>
      </c>
      <c r="Y452" s="13">
        <f t="shared" si="80"/>
        <v>0</v>
      </c>
      <c r="Z452" s="7"/>
      <c r="AA452" s="9" t="str">
        <f t="shared" si="81"/>
        <v/>
      </c>
      <c r="AB452" s="7"/>
      <c r="AC452" s="9" t="str">
        <f t="shared" si="82"/>
        <v/>
      </c>
      <c r="AD452" s="7"/>
      <c r="AE452" s="9" t="str">
        <f t="shared" si="83"/>
        <v/>
      </c>
      <c r="AF45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53" spans="1:32" x14ac:dyDescent="0.45">
      <c r="A453" s="23" t="e">
        <f>IF('Prediction Log'!#REF!=0, "",'Prediction Log'!#REF!)</f>
        <v>#REF!</v>
      </c>
      <c r="B453" s="9" t="e">
        <f>IF('Prediction Log'!#REF!=0, "",'Prediction Log'!#REF!)</f>
        <v>#REF!</v>
      </c>
      <c r="C453" s="9" t="e">
        <f>IF('Prediction Log'!#REF!=0, "",'Prediction Log'!#REF!)</f>
        <v>#REF!</v>
      </c>
      <c r="D453" s="9" t="e">
        <f>IF('Prediction Log'!#REF!=0, "",'Prediction Log'!#REF!)</f>
        <v>#REF!</v>
      </c>
      <c r="E453" s="9" t="e">
        <f>IF('Prediction Log'!#REF!=0, "",'Prediction Log'!#REF!)</f>
        <v>#REF!</v>
      </c>
      <c r="F453" s="10" t="str">
        <f>IF('Prediction Log'!I453=0, "",'Prediction Log'!I453)</f>
        <v/>
      </c>
      <c r="G453" s="26" t="str">
        <f>IF(ISBLANK(Games!B453), "",'Prediction Log'!$J453)</f>
        <v/>
      </c>
      <c r="H453" s="27" t="str">
        <f>'Prediction Log'!$K453</f>
        <v/>
      </c>
      <c r="I453" s="10" t="str">
        <f>IF(AND(Games!J453="",Games!K453=""),"",IF(ISTEXT(Games!K453), "Side",Games!J453))</f>
        <v/>
      </c>
      <c r="J453" s="10" t="str">
        <f>IF(Table1[[#This Row],[Bet]]="Spread", Games!L453, "")</f>
        <v/>
      </c>
      <c r="K453" s="9" t="str">
        <f>IF(ISTEXT(Games!K453), Games!K453, "")</f>
        <v/>
      </c>
      <c r="L453" s="9" t="str">
        <f>IF(Table1[[#This Row],[Bet]]="Spread", Table1[[#This Row],[Spread]],"")</f>
        <v/>
      </c>
      <c r="M453" s="9"/>
      <c r="N453" s="12"/>
      <c r="O453" s="12"/>
      <c r="P453" s="12"/>
      <c r="Q453" s="12"/>
      <c r="R453" s="12"/>
      <c r="S453" s="12"/>
      <c r="T453" s="13">
        <f t="shared" si="84"/>
        <v>0</v>
      </c>
      <c r="U453" s="13">
        <f t="shared" si="85"/>
        <v>0</v>
      </c>
      <c r="V453" s="13">
        <f t="shared" si="78"/>
        <v>0</v>
      </c>
      <c r="W453" s="13">
        <f t="shared" si="86"/>
        <v>0</v>
      </c>
      <c r="X453" s="13">
        <f t="shared" si="79"/>
        <v>0</v>
      </c>
      <c r="Y453" s="13">
        <f t="shared" si="80"/>
        <v>0</v>
      </c>
      <c r="Z453" s="7"/>
      <c r="AA453" s="9" t="str">
        <f t="shared" si="81"/>
        <v/>
      </c>
      <c r="AB453" s="7"/>
      <c r="AC453" s="9" t="str">
        <f t="shared" si="82"/>
        <v/>
      </c>
      <c r="AD453" s="7"/>
      <c r="AE453" s="9" t="str">
        <f t="shared" si="83"/>
        <v/>
      </c>
      <c r="AF45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54" spans="1:32" x14ac:dyDescent="0.45">
      <c r="A454" s="23" t="e">
        <f>IF('Prediction Log'!#REF!=0, "",'Prediction Log'!#REF!)</f>
        <v>#REF!</v>
      </c>
      <c r="B454" s="9" t="e">
        <f>IF('Prediction Log'!#REF!=0, "",'Prediction Log'!#REF!)</f>
        <v>#REF!</v>
      </c>
      <c r="C454" s="9" t="e">
        <f>IF('Prediction Log'!#REF!=0, "",'Prediction Log'!#REF!)</f>
        <v>#REF!</v>
      </c>
      <c r="D454" s="9" t="e">
        <f>IF('Prediction Log'!#REF!=0, "",'Prediction Log'!#REF!)</f>
        <v>#REF!</v>
      </c>
      <c r="E454" s="9" t="e">
        <f>IF('Prediction Log'!#REF!=0, "",'Prediction Log'!#REF!)</f>
        <v>#REF!</v>
      </c>
      <c r="F454" s="10" t="str">
        <f>IF('Prediction Log'!I454=0, "",'Prediction Log'!I454)</f>
        <v/>
      </c>
      <c r="G454" s="26" t="str">
        <f>IF(ISBLANK(Games!B454), "",'Prediction Log'!$J454)</f>
        <v/>
      </c>
      <c r="H454" s="27" t="str">
        <f>'Prediction Log'!$K454</f>
        <v/>
      </c>
      <c r="I454" s="10" t="str">
        <f>IF(AND(Games!J454="",Games!K454=""),"",IF(ISTEXT(Games!K454), "Side",Games!J454))</f>
        <v/>
      </c>
      <c r="J454" s="10" t="str">
        <f>IF(Table1[[#This Row],[Bet]]="Spread", Games!L454, "")</f>
        <v/>
      </c>
      <c r="K454" s="9" t="str">
        <f>IF(ISTEXT(Games!K454), Games!K454, "")</f>
        <v/>
      </c>
      <c r="L454" s="9" t="str">
        <f>IF(Table1[[#This Row],[Bet]]="Spread", Table1[[#This Row],[Spread]],"")</f>
        <v/>
      </c>
      <c r="M454" s="9"/>
      <c r="N454" s="12"/>
      <c r="O454" s="12"/>
      <c r="P454" s="12"/>
      <c r="Q454" s="12"/>
      <c r="R454" s="12"/>
      <c r="S454" s="12"/>
      <c r="T454" s="13">
        <f t="shared" si="84"/>
        <v>0</v>
      </c>
      <c r="U454" s="13">
        <f t="shared" si="85"/>
        <v>0</v>
      </c>
      <c r="V454" s="13">
        <f t="shared" si="78"/>
        <v>0</v>
      </c>
      <c r="W454" s="13">
        <f t="shared" si="86"/>
        <v>0</v>
      </c>
      <c r="X454" s="13">
        <f t="shared" si="79"/>
        <v>0</v>
      </c>
      <c r="Y454" s="13">
        <f t="shared" si="80"/>
        <v>0</v>
      </c>
      <c r="Z454" s="7"/>
      <c r="AA454" s="9" t="str">
        <f t="shared" si="81"/>
        <v/>
      </c>
      <c r="AB454" s="7"/>
      <c r="AC454" s="9" t="str">
        <f t="shared" si="82"/>
        <v/>
      </c>
      <c r="AD454" s="7"/>
      <c r="AE454" s="9" t="str">
        <f t="shared" si="83"/>
        <v/>
      </c>
      <c r="AF45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55" spans="1:32" x14ac:dyDescent="0.45">
      <c r="A455" s="23" t="e">
        <f>IF('Prediction Log'!#REF!=0, "",'Prediction Log'!#REF!)</f>
        <v>#REF!</v>
      </c>
      <c r="B455" s="9" t="e">
        <f>IF('Prediction Log'!#REF!=0, "",'Prediction Log'!#REF!)</f>
        <v>#REF!</v>
      </c>
      <c r="C455" s="9" t="e">
        <f>IF('Prediction Log'!#REF!=0, "",'Prediction Log'!#REF!)</f>
        <v>#REF!</v>
      </c>
      <c r="D455" s="9" t="e">
        <f>IF('Prediction Log'!#REF!=0, "",'Prediction Log'!#REF!)</f>
        <v>#REF!</v>
      </c>
      <c r="E455" s="9" t="e">
        <f>IF('Prediction Log'!#REF!=0, "",'Prediction Log'!#REF!)</f>
        <v>#REF!</v>
      </c>
      <c r="F455" s="10" t="str">
        <f>IF('Prediction Log'!I455=0, "",'Prediction Log'!I455)</f>
        <v/>
      </c>
      <c r="G455" s="26" t="str">
        <f>IF(ISBLANK(Games!B455), "",'Prediction Log'!$J455)</f>
        <v/>
      </c>
      <c r="H455" s="27" t="str">
        <f>'Prediction Log'!$K455</f>
        <v/>
      </c>
      <c r="I455" s="10" t="str">
        <f>IF(AND(Games!J455="",Games!K455=""),"",IF(ISTEXT(Games!K455), "Side",Games!J455))</f>
        <v/>
      </c>
      <c r="J455" s="10" t="str">
        <f>IF(Table1[[#This Row],[Bet]]="Spread", Games!L455, "")</f>
        <v/>
      </c>
      <c r="K455" s="9" t="str">
        <f>IF(ISTEXT(Games!K455), Games!K455, "")</f>
        <v/>
      </c>
      <c r="L455" s="9" t="str">
        <f>IF(Table1[[#This Row],[Bet]]="Spread", Table1[[#This Row],[Spread]],"")</f>
        <v/>
      </c>
      <c r="M455" s="9"/>
      <c r="N455" s="12"/>
      <c r="O455" s="12"/>
      <c r="P455" s="12"/>
      <c r="Q455" s="12"/>
      <c r="R455" s="12"/>
      <c r="S455" s="12"/>
      <c r="T455" s="13">
        <f t="shared" si="84"/>
        <v>0</v>
      </c>
      <c r="U455" s="13">
        <f t="shared" si="85"/>
        <v>0</v>
      </c>
      <c r="V455" s="13">
        <f t="shared" si="78"/>
        <v>0</v>
      </c>
      <c r="W455" s="13">
        <f t="shared" si="86"/>
        <v>0</v>
      </c>
      <c r="X455" s="13">
        <f t="shared" si="79"/>
        <v>0</v>
      </c>
      <c r="Y455" s="13">
        <f t="shared" si="80"/>
        <v>0</v>
      </c>
      <c r="Z455" s="7"/>
      <c r="AA455" s="9" t="str">
        <f t="shared" si="81"/>
        <v/>
      </c>
      <c r="AB455" s="7"/>
      <c r="AC455" s="9" t="str">
        <f t="shared" si="82"/>
        <v/>
      </c>
      <c r="AD455" s="7"/>
      <c r="AE455" s="9" t="str">
        <f t="shared" si="83"/>
        <v/>
      </c>
      <c r="AF45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56" spans="1:32" x14ac:dyDescent="0.45">
      <c r="A456" s="23" t="e">
        <f>IF('Prediction Log'!#REF!=0, "",'Prediction Log'!#REF!)</f>
        <v>#REF!</v>
      </c>
      <c r="B456" s="9" t="e">
        <f>IF('Prediction Log'!#REF!=0, "",'Prediction Log'!#REF!)</f>
        <v>#REF!</v>
      </c>
      <c r="C456" s="9" t="e">
        <f>IF('Prediction Log'!#REF!=0, "",'Prediction Log'!#REF!)</f>
        <v>#REF!</v>
      </c>
      <c r="D456" s="9" t="e">
        <f>IF('Prediction Log'!#REF!=0, "",'Prediction Log'!#REF!)</f>
        <v>#REF!</v>
      </c>
      <c r="E456" s="9" t="e">
        <f>IF('Prediction Log'!#REF!=0, "",'Prediction Log'!#REF!)</f>
        <v>#REF!</v>
      </c>
      <c r="F456" s="10" t="str">
        <f>IF('Prediction Log'!I456=0, "",'Prediction Log'!I456)</f>
        <v/>
      </c>
      <c r="G456" s="26" t="str">
        <f>IF(ISBLANK(Games!B456), "",'Prediction Log'!$J456)</f>
        <v/>
      </c>
      <c r="H456" s="27" t="str">
        <f>'Prediction Log'!$K456</f>
        <v/>
      </c>
      <c r="I456" s="10" t="str">
        <f>IF(AND(Games!J456="",Games!K456=""),"",IF(ISTEXT(Games!K456), "Side",Games!J456))</f>
        <v/>
      </c>
      <c r="J456" s="10" t="str">
        <f>IF(Table1[[#This Row],[Bet]]="Spread", Games!L456, "")</f>
        <v/>
      </c>
      <c r="K456" s="9" t="str">
        <f>IF(ISTEXT(Games!K456), Games!K456, "")</f>
        <v/>
      </c>
      <c r="L456" s="9" t="str">
        <f>IF(Table1[[#This Row],[Bet]]="Spread", Table1[[#This Row],[Spread]],"")</f>
        <v/>
      </c>
      <c r="M456" s="9"/>
      <c r="N456" s="12"/>
      <c r="O456" s="12"/>
      <c r="P456" s="12"/>
      <c r="Q456" s="12"/>
      <c r="R456" s="12"/>
      <c r="S456" s="12"/>
      <c r="T456" s="13">
        <f t="shared" si="84"/>
        <v>0</v>
      </c>
      <c r="U456" s="13">
        <f t="shared" si="85"/>
        <v>0</v>
      </c>
      <c r="V456" s="13">
        <f t="shared" si="78"/>
        <v>0</v>
      </c>
      <c r="W456" s="13">
        <f t="shared" si="86"/>
        <v>0</v>
      </c>
      <c r="X456" s="13">
        <f t="shared" si="79"/>
        <v>0</v>
      </c>
      <c r="Y456" s="13">
        <f t="shared" si="80"/>
        <v>0</v>
      </c>
      <c r="Z456" s="7"/>
      <c r="AA456" s="9" t="str">
        <f t="shared" si="81"/>
        <v/>
      </c>
      <c r="AB456" s="7"/>
      <c r="AC456" s="9" t="str">
        <f t="shared" si="82"/>
        <v/>
      </c>
      <c r="AD456" s="7"/>
      <c r="AE456" s="9" t="str">
        <f t="shared" si="83"/>
        <v/>
      </c>
      <c r="AF45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57" spans="1:32" x14ac:dyDescent="0.45">
      <c r="A457" s="23" t="e">
        <f>IF('Prediction Log'!#REF!=0, "",'Prediction Log'!#REF!)</f>
        <v>#REF!</v>
      </c>
      <c r="B457" s="9" t="e">
        <f>IF('Prediction Log'!#REF!=0, "",'Prediction Log'!#REF!)</f>
        <v>#REF!</v>
      </c>
      <c r="C457" s="9" t="e">
        <f>IF('Prediction Log'!#REF!=0, "",'Prediction Log'!#REF!)</f>
        <v>#REF!</v>
      </c>
      <c r="D457" s="9" t="e">
        <f>IF('Prediction Log'!#REF!=0, "",'Prediction Log'!#REF!)</f>
        <v>#REF!</v>
      </c>
      <c r="E457" s="9" t="e">
        <f>IF('Prediction Log'!#REF!=0, "",'Prediction Log'!#REF!)</f>
        <v>#REF!</v>
      </c>
      <c r="F457" s="10" t="str">
        <f>IF('Prediction Log'!I457=0, "",'Prediction Log'!I457)</f>
        <v/>
      </c>
      <c r="G457" s="26" t="str">
        <f>IF(ISBLANK(Games!B457), "",'Prediction Log'!$J457)</f>
        <v/>
      </c>
      <c r="H457" s="27" t="str">
        <f>'Prediction Log'!$K457</f>
        <v/>
      </c>
      <c r="I457" s="10" t="str">
        <f>IF(AND(Games!J457="",Games!K457=""),"",IF(ISTEXT(Games!K457), "Side",Games!J457))</f>
        <v/>
      </c>
      <c r="J457" s="10" t="str">
        <f>IF(Table1[[#This Row],[Bet]]="Spread", Games!L457, "")</f>
        <v/>
      </c>
      <c r="K457" s="9" t="str">
        <f>IF(ISTEXT(Games!K457), Games!K457, "")</f>
        <v/>
      </c>
      <c r="L457" s="9" t="str">
        <f>IF(Table1[[#This Row],[Bet]]="Spread", Table1[[#This Row],[Spread]],"")</f>
        <v/>
      </c>
      <c r="M457" s="9"/>
      <c r="N457" s="12"/>
      <c r="O457" s="12"/>
      <c r="P457" s="12"/>
      <c r="Q457" s="12"/>
      <c r="R457" s="12"/>
      <c r="S457" s="12"/>
      <c r="T457" s="13">
        <f t="shared" si="84"/>
        <v>0</v>
      </c>
      <c r="U457" s="13">
        <f t="shared" si="85"/>
        <v>0</v>
      </c>
      <c r="V457" s="13">
        <f t="shared" si="78"/>
        <v>0</v>
      </c>
      <c r="W457" s="13">
        <f t="shared" si="86"/>
        <v>0</v>
      </c>
      <c r="X457" s="13">
        <f t="shared" si="79"/>
        <v>0</v>
      </c>
      <c r="Y457" s="13">
        <f t="shared" si="80"/>
        <v>0</v>
      </c>
      <c r="Z457" s="7"/>
      <c r="AA457" s="9" t="str">
        <f t="shared" si="81"/>
        <v/>
      </c>
      <c r="AB457" s="7"/>
      <c r="AC457" s="9" t="str">
        <f t="shared" si="82"/>
        <v/>
      </c>
      <c r="AD457" s="7"/>
      <c r="AE457" s="9" t="str">
        <f t="shared" si="83"/>
        <v/>
      </c>
      <c r="AF45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58" spans="1:32" x14ac:dyDescent="0.45">
      <c r="A458" s="23" t="e">
        <f>IF('Prediction Log'!#REF!=0, "",'Prediction Log'!#REF!)</f>
        <v>#REF!</v>
      </c>
      <c r="B458" s="9" t="e">
        <f>IF('Prediction Log'!#REF!=0, "",'Prediction Log'!#REF!)</f>
        <v>#REF!</v>
      </c>
      <c r="C458" s="9" t="e">
        <f>IF('Prediction Log'!#REF!=0, "",'Prediction Log'!#REF!)</f>
        <v>#REF!</v>
      </c>
      <c r="D458" s="9" t="e">
        <f>IF('Prediction Log'!#REF!=0, "",'Prediction Log'!#REF!)</f>
        <v>#REF!</v>
      </c>
      <c r="E458" s="9" t="e">
        <f>IF('Prediction Log'!#REF!=0, "",'Prediction Log'!#REF!)</f>
        <v>#REF!</v>
      </c>
      <c r="F458" s="10" t="str">
        <f>IF('Prediction Log'!I458=0, "",'Prediction Log'!I458)</f>
        <v/>
      </c>
      <c r="G458" s="26" t="str">
        <f>IF(ISBLANK(Games!B458), "",'Prediction Log'!$J458)</f>
        <v/>
      </c>
      <c r="H458" s="27" t="str">
        <f>'Prediction Log'!$K458</f>
        <v/>
      </c>
      <c r="I458" s="10" t="str">
        <f>IF(AND(Games!J458="",Games!K458=""),"",IF(ISTEXT(Games!K458), "Side",Games!J458))</f>
        <v/>
      </c>
      <c r="J458" s="10" t="str">
        <f>IF(Table1[[#This Row],[Bet]]="Spread", Games!L458, "")</f>
        <v/>
      </c>
      <c r="K458" s="9" t="str">
        <f>IF(ISTEXT(Games!K458), Games!K458, "")</f>
        <v/>
      </c>
      <c r="L458" s="9" t="str">
        <f>IF(Table1[[#This Row],[Bet]]="Spread", Table1[[#This Row],[Spread]],"")</f>
        <v/>
      </c>
      <c r="M458" s="9"/>
      <c r="N458" s="12"/>
      <c r="O458" s="12"/>
      <c r="P458" s="12"/>
      <c r="Q458" s="12"/>
      <c r="R458" s="12"/>
      <c r="S458" s="12"/>
      <c r="T458" s="13">
        <f t="shared" si="84"/>
        <v>0</v>
      </c>
      <c r="U458" s="13">
        <f t="shared" si="85"/>
        <v>0</v>
      </c>
      <c r="V458" s="13">
        <f t="shared" si="78"/>
        <v>0</v>
      </c>
      <c r="W458" s="13">
        <f t="shared" si="86"/>
        <v>0</v>
      </c>
      <c r="X458" s="13">
        <f t="shared" si="79"/>
        <v>0</v>
      </c>
      <c r="Y458" s="13">
        <f t="shared" si="80"/>
        <v>0</v>
      </c>
      <c r="Z458" s="7"/>
      <c r="AA458" s="9" t="str">
        <f t="shared" si="81"/>
        <v/>
      </c>
      <c r="AB458" s="7"/>
      <c r="AC458" s="9" t="str">
        <f t="shared" si="82"/>
        <v/>
      </c>
      <c r="AD458" s="7"/>
      <c r="AE458" s="9" t="str">
        <f t="shared" si="83"/>
        <v/>
      </c>
      <c r="AF45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59" spans="1:32" x14ac:dyDescent="0.45">
      <c r="A459" s="23" t="e">
        <f>IF('Prediction Log'!#REF!=0, "",'Prediction Log'!#REF!)</f>
        <v>#REF!</v>
      </c>
      <c r="B459" s="9" t="e">
        <f>IF('Prediction Log'!#REF!=0, "",'Prediction Log'!#REF!)</f>
        <v>#REF!</v>
      </c>
      <c r="C459" s="9" t="e">
        <f>IF('Prediction Log'!#REF!=0, "",'Prediction Log'!#REF!)</f>
        <v>#REF!</v>
      </c>
      <c r="D459" s="9" t="e">
        <f>IF('Prediction Log'!#REF!=0, "",'Prediction Log'!#REF!)</f>
        <v>#REF!</v>
      </c>
      <c r="E459" s="9" t="e">
        <f>IF('Prediction Log'!#REF!=0, "",'Prediction Log'!#REF!)</f>
        <v>#REF!</v>
      </c>
      <c r="F459" s="10" t="str">
        <f>IF('Prediction Log'!I459=0, "",'Prediction Log'!I459)</f>
        <v/>
      </c>
      <c r="G459" s="26" t="str">
        <f>IF(ISBLANK(Games!B459), "",'Prediction Log'!$J459)</f>
        <v/>
      </c>
      <c r="H459" s="27" t="str">
        <f>'Prediction Log'!$K459</f>
        <v/>
      </c>
      <c r="I459" s="10" t="str">
        <f>IF(AND(Games!J459="",Games!K459=""),"",IF(ISTEXT(Games!K459), "Side",Games!J459))</f>
        <v/>
      </c>
      <c r="J459" s="10" t="str">
        <f>IF(Table1[[#This Row],[Bet]]="Spread", Games!L459, "")</f>
        <v/>
      </c>
      <c r="K459" s="9" t="str">
        <f>IF(ISTEXT(Games!K459), Games!K459, "")</f>
        <v/>
      </c>
      <c r="L459" s="9" t="str">
        <f>IF(Table1[[#This Row],[Bet]]="Spread", Table1[[#This Row],[Spread]],"")</f>
        <v/>
      </c>
      <c r="M459" s="9"/>
      <c r="N459" s="12"/>
      <c r="O459" s="12"/>
      <c r="P459" s="12"/>
      <c r="Q459" s="12"/>
      <c r="R459" s="12"/>
      <c r="S459" s="12"/>
      <c r="T459" s="13">
        <f t="shared" si="84"/>
        <v>0</v>
      </c>
      <c r="U459" s="13">
        <f t="shared" si="85"/>
        <v>0</v>
      </c>
      <c r="V459" s="13">
        <f t="shared" si="78"/>
        <v>0</v>
      </c>
      <c r="W459" s="13">
        <f t="shared" si="86"/>
        <v>0</v>
      </c>
      <c r="X459" s="13">
        <f t="shared" si="79"/>
        <v>0</v>
      </c>
      <c r="Y459" s="13">
        <f t="shared" si="80"/>
        <v>0</v>
      </c>
      <c r="Z459" s="7"/>
      <c r="AA459" s="9" t="str">
        <f t="shared" si="81"/>
        <v/>
      </c>
      <c r="AB459" s="7"/>
      <c r="AC459" s="9" t="str">
        <f t="shared" si="82"/>
        <v/>
      </c>
      <c r="AD459" s="7"/>
      <c r="AE459" s="9" t="str">
        <f t="shared" si="83"/>
        <v/>
      </c>
      <c r="AF45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60" spans="1:32" x14ac:dyDescent="0.45">
      <c r="A460" s="23" t="e">
        <f>IF('Prediction Log'!#REF!=0, "",'Prediction Log'!#REF!)</f>
        <v>#REF!</v>
      </c>
      <c r="B460" s="9" t="e">
        <f>IF('Prediction Log'!#REF!=0, "",'Prediction Log'!#REF!)</f>
        <v>#REF!</v>
      </c>
      <c r="C460" s="9" t="e">
        <f>IF('Prediction Log'!#REF!=0, "",'Prediction Log'!#REF!)</f>
        <v>#REF!</v>
      </c>
      <c r="D460" s="9" t="e">
        <f>IF('Prediction Log'!#REF!=0, "",'Prediction Log'!#REF!)</f>
        <v>#REF!</v>
      </c>
      <c r="E460" s="9" t="e">
        <f>IF('Prediction Log'!#REF!=0, "",'Prediction Log'!#REF!)</f>
        <v>#REF!</v>
      </c>
      <c r="F460" s="10" t="str">
        <f>IF('Prediction Log'!I460=0, "",'Prediction Log'!I460)</f>
        <v/>
      </c>
      <c r="G460" s="26" t="str">
        <f>IF(ISBLANK(Games!B460), "",'Prediction Log'!$J460)</f>
        <v/>
      </c>
      <c r="H460" s="27" t="str">
        <f>'Prediction Log'!$K460</f>
        <v/>
      </c>
      <c r="I460" s="10" t="str">
        <f>IF(AND(Games!J460="",Games!K460=""),"",IF(ISTEXT(Games!K460), "Side",Games!J460))</f>
        <v/>
      </c>
      <c r="J460" s="10" t="str">
        <f>IF(Table1[[#This Row],[Bet]]="Spread", Games!L460, "")</f>
        <v/>
      </c>
      <c r="K460" s="9" t="str">
        <f>IF(ISTEXT(Games!K460), Games!K460, "")</f>
        <v/>
      </c>
      <c r="L460" s="9" t="str">
        <f>IF(Table1[[#This Row],[Bet]]="Spread", Table1[[#This Row],[Spread]],"")</f>
        <v/>
      </c>
      <c r="M460" s="9"/>
      <c r="N460" s="12"/>
      <c r="O460" s="12"/>
      <c r="P460" s="12"/>
      <c r="Q460" s="12"/>
      <c r="R460" s="12"/>
      <c r="S460" s="12"/>
      <c r="T460" s="13">
        <f t="shared" si="84"/>
        <v>0</v>
      </c>
      <c r="U460" s="13">
        <f t="shared" si="85"/>
        <v>0</v>
      </c>
      <c r="V460" s="13">
        <f t="shared" si="78"/>
        <v>0</v>
      </c>
      <c r="W460" s="13">
        <f t="shared" si="86"/>
        <v>0</v>
      </c>
      <c r="X460" s="13">
        <f t="shared" si="79"/>
        <v>0</v>
      </c>
      <c r="Y460" s="13">
        <f t="shared" si="80"/>
        <v>0</v>
      </c>
      <c r="Z460" s="7"/>
      <c r="AA460" s="9" t="str">
        <f t="shared" si="81"/>
        <v/>
      </c>
      <c r="AB460" s="7"/>
      <c r="AC460" s="9" t="str">
        <f t="shared" si="82"/>
        <v/>
      </c>
      <c r="AD460" s="7"/>
      <c r="AE460" s="9" t="str">
        <f t="shared" si="83"/>
        <v/>
      </c>
      <c r="AF46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61" spans="1:32" x14ac:dyDescent="0.45">
      <c r="A461" s="23" t="e">
        <f>IF('Prediction Log'!#REF!=0, "",'Prediction Log'!#REF!)</f>
        <v>#REF!</v>
      </c>
      <c r="B461" s="9" t="e">
        <f>IF('Prediction Log'!#REF!=0, "",'Prediction Log'!#REF!)</f>
        <v>#REF!</v>
      </c>
      <c r="C461" s="9" t="e">
        <f>IF('Prediction Log'!#REF!=0, "",'Prediction Log'!#REF!)</f>
        <v>#REF!</v>
      </c>
      <c r="D461" s="9" t="e">
        <f>IF('Prediction Log'!#REF!=0, "",'Prediction Log'!#REF!)</f>
        <v>#REF!</v>
      </c>
      <c r="E461" s="9" t="e">
        <f>IF('Prediction Log'!#REF!=0, "",'Prediction Log'!#REF!)</f>
        <v>#REF!</v>
      </c>
      <c r="F461" s="10" t="str">
        <f>IF('Prediction Log'!I461=0, "",'Prediction Log'!I461)</f>
        <v/>
      </c>
      <c r="G461" s="26" t="str">
        <f>IF(ISBLANK(Games!B461), "",'Prediction Log'!$J461)</f>
        <v/>
      </c>
      <c r="H461" s="27" t="str">
        <f>'Prediction Log'!$K461</f>
        <v/>
      </c>
      <c r="I461" s="10" t="str">
        <f>IF(AND(Games!J461="",Games!K461=""),"",IF(ISTEXT(Games!K461), "Side",Games!J461))</f>
        <v/>
      </c>
      <c r="J461" s="10" t="str">
        <f>IF(Table1[[#This Row],[Bet]]="Spread", Games!L461, "")</f>
        <v/>
      </c>
      <c r="K461" s="9" t="str">
        <f>IF(ISTEXT(Games!K461), Games!K461, "")</f>
        <v/>
      </c>
      <c r="L461" s="9" t="str">
        <f>IF(Table1[[#This Row],[Bet]]="Spread", Table1[[#This Row],[Spread]],"")</f>
        <v/>
      </c>
      <c r="M461" s="9"/>
      <c r="N461" s="12"/>
      <c r="O461" s="12"/>
      <c r="P461" s="12"/>
      <c r="Q461" s="12"/>
      <c r="R461" s="12"/>
      <c r="S461" s="12"/>
      <c r="T461" s="13">
        <f t="shared" si="84"/>
        <v>0</v>
      </c>
      <c r="U461" s="13">
        <f t="shared" si="85"/>
        <v>0</v>
      </c>
      <c r="V461" s="13">
        <f t="shared" si="78"/>
        <v>0</v>
      </c>
      <c r="W461" s="13">
        <f t="shared" si="86"/>
        <v>0</v>
      </c>
      <c r="X461" s="13">
        <f t="shared" si="79"/>
        <v>0</v>
      </c>
      <c r="Y461" s="13">
        <f t="shared" si="80"/>
        <v>0</v>
      </c>
      <c r="Z461" s="7"/>
      <c r="AA461" s="9" t="str">
        <f t="shared" si="81"/>
        <v/>
      </c>
      <c r="AB461" s="7"/>
      <c r="AC461" s="9" t="str">
        <f t="shared" si="82"/>
        <v/>
      </c>
      <c r="AD461" s="7"/>
      <c r="AE461" s="9" t="str">
        <f t="shared" si="83"/>
        <v/>
      </c>
      <c r="AF46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62" spans="1:32" x14ac:dyDescent="0.45">
      <c r="A462" s="23" t="e">
        <f>IF('Prediction Log'!#REF!=0, "",'Prediction Log'!#REF!)</f>
        <v>#REF!</v>
      </c>
      <c r="B462" s="9" t="e">
        <f>IF('Prediction Log'!#REF!=0, "",'Prediction Log'!#REF!)</f>
        <v>#REF!</v>
      </c>
      <c r="C462" s="9" t="e">
        <f>IF('Prediction Log'!#REF!=0, "",'Prediction Log'!#REF!)</f>
        <v>#REF!</v>
      </c>
      <c r="D462" s="9" t="e">
        <f>IF('Prediction Log'!#REF!=0, "",'Prediction Log'!#REF!)</f>
        <v>#REF!</v>
      </c>
      <c r="E462" s="9" t="e">
        <f>IF('Prediction Log'!#REF!=0, "",'Prediction Log'!#REF!)</f>
        <v>#REF!</v>
      </c>
      <c r="F462" s="10" t="str">
        <f>IF('Prediction Log'!I462=0, "",'Prediction Log'!I462)</f>
        <v/>
      </c>
      <c r="G462" s="26" t="str">
        <f>IF(ISBLANK(Games!B462), "",'Prediction Log'!$J462)</f>
        <v/>
      </c>
      <c r="H462" s="27" t="str">
        <f>'Prediction Log'!$K462</f>
        <v/>
      </c>
      <c r="I462" s="10" t="str">
        <f>IF(AND(Games!J462="",Games!K462=""),"",IF(ISTEXT(Games!K462), "Side",Games!J462))</f>
        <v/>
      </c>
      <c r="J462" s="10" t="str">
        <f>IF(Table1[[#This Row],[Bet]]="Spread", Games!L462, "")</f>
        <v/>
      </c>
      <c r="K462" s="9" t="str">
        <f>IF(ISTEXT(Games!K462), Games!K462, "")</f>
        <v/>
      </c>
      <c r="L462" s="9" t="str">
        <f>IF(Table1[[#This Row],[Bet]]="Spread", Table1[[#This Row],[Spread]],"")</f>
        <v/>
      </c>
      <c r="M462" s="9"/>
      <c r="N462" s="12"/>
      <c r="O462" s="12"/>
      <c r="P462" s="12"/>
      <c r="Q462" s="12"/>
      <c r="R462" s="12"/>
      <c r="S462" s="12"/>
      <c r="T462" s="13">
        <f t="shared" si="84"/>
        <v>0</v>
      </c>
      <c r="U462" s="13">
        <f t="shared" si="85"/>
        <v>0</v>
      </c>
      <c r="V462" s="13">
        <f t="shared" si="78"/>
        <v>0</v>
      </c>
      <c r="W462" s="13">
        <f t="shared" si="86"/>
        <v>0</v>
      </c>
      <c r="X462" s="13">
        <f t="shared" si="79"/>
        <v>0</v>
      </c>
      <c r="Y462" s="13">
        <f t="shared" si="80"/>
        <v>0</v>
      </c>
      <c r="Z462" s="7"/>
      <c r="AA462" s="9" t="str">
        <f t="shared" si="81"/>
        <v/>
      </c>
      <c r="AB462" s="7"/>
      <c r="AC462" s="9" t="str">
        <f t="shared" si="82"/>
        <v/>
      </c>
      <c r="AD462" s="7"/>
      <c r="AE462" s="9" t="str">
        <f t="shared" si="83"/>
        <v/>
      </c>
      <c r="AF46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63" spans="1:32" x14ac:dyDescent="0.45">
      <c r="A463" s="23" t="e">
        <f>IF('Prediction Log'!#REF!=0, "",'Prediction Log'!#REF!)</f>
        <v>#REF!</v>
      </c>
      <c r="B463" s="9" t="e">
        <f>IF('Prediction Log'!#REF!=0, "",'Prediction Log'!#REF!)</f>
        <v>#REF!</v>
      </c>
      <c r="C463" s="9" t="e">
        <f>IF('Prediction Log'!#REF!=0, "",'Prediction Log'!#REF!)</f>
        <v>#REF!</v>
      </c>
      <c r="D463" s="9" t="e">
        <f>IF('Prediction Log'!#REF!=0, "",'Prediction Log'!#REF!)</f>
        <v>#REF!</v>
      </c>
      <c r="E463" s="9" t="e">
        <f>IF('Prediction Log'!#REF!=0, "",'Prediction Log'!#REF!)</f>
        <v>#REF!</v>
      </c>
      <c r="F463" s="10" t="str">
        <f>IF('Prediction Log'!I463=0, "",'Prediction Log'!I463)</f>
        <v/>
      </c>
      <c r="G463" s="26" t="str">
        <f>IF(ISBLANK(Games!B463), "",'Prediction Log'!$J463)</f>
        <v/>
      </c>
      <c r="H463" s="27" t="str">
        <f>'Prediction Log'!$K463</f>
        <v/>
      </c>
      <c r="I463" s="10" t="str">
        <f>IF(AND(Games!J463="",Games!K463=""),"",IF(ISTEXT(Games!K463), "Side",Games!J463))</f>
        <v/>
      </c>
      <c r="J463" s="10" t="str">
        <f>IF(Table1[[#This Row],[Bet]]="Spread", Games!L463, "")</f>
        <v/>
      </c>
      <c r="K463" s="9" t="str">
        <f>IF(ISTEXT(Games!K463), Games!K463, "")</f>
        <v/>
      </c>
      <c r="L463" s="9" t="str">
        <f>IF(Table1[[#This Row],[Bet]]="Spread", Table1[[#This Row],[Spread]],"")</f>
        <v/>
      </c>
      <c r="M463" s="9"/>
      <c r="N463" s="12"/>
      <c r="O463" s="12"/>
      <c r="P463" s="12"/>
      <c r="Q463" s="12"/>
      <c r="R463" s="12"/>
      <c r="S463" s="12"/>
      <c r="T463" s="13">
        <f t="shared" si="84"/>
        <v>0</v>
      </c>
      <c r="U463" s="13">
        <f t="shared" si="85"/>
        <v>0</v>
      </c>
      <c r="V463" s="13">
        <f t="shared" si="78"/>
        <v>0</v>
      </c>
      <c r="W463" s="13">
        <f t="shared" si="86"/>
        <v>0</v>
      </c>
      <c r="X463" s="13">
        <f t="shared" si="79"/>
        <v>0</v>
      </c>
      <c r="Y463" s="13">
        <f t="shared" si="80"/>
        <v>0</v>
      </c>
      <c r="Z463" s="7"/>
      <c r="AA463" s="9" t="str">
        <f t="shared" si="81"/>
        <v/>
      </c>
      <c r="AB463" s="7"/>
      <c r="AC463" s="9" t="str">
        <f t="shared" si="82"/>
        <v/>
      </c>
      <c r="AD463" s="7"/>
      <c r="AE463" s="9" t="str">
        <f t="shared" si="83"/>
        <v/>
      </c>
      <c r="AF46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64" spans="1:32" x14ac:dyDescent="0.45">
      <c r="A464" s="23" t="e">
        <f>IF('Prediction Log'!#REF!=0, "",'Prediction Log'!#REF!)</f>
        <v>#REF!</v>
      </c>
      <c r="B464" s="9" t="e">
        <f>IF('Prediction Log'!#REF!=0, "",'Prediction Log'!#REF!)</f>
        <v>#REF!</v>
      </c>
      <c r="C464" s="9" t="e">
        <f>IF('Prediction Log'!#REF!=0, "",'Prediction Log'!#REF!)</f>
        <v>#REF!</v>
      </c>
      <c r="D464" s="9" t="e">
        <f>IF('Prediction Log'!#REF!=0, "",'Prediction Log'!#REF!)</f>
        <v>#REF!</v>
      </c>
      <c r="E464" s="9" t="e">
        <f>IF('Prediction Log'!#REF!=0, "",'Prediction Log'!#REF!)</f>
        <v>#REF!</v>
      </c>
      <c r="F464" s="10" t="str">
        <f>IF('Prediction Log'!I464=0, "",'Prediction Log'!I464)</f>
        <v/>
      </c>
      <c r="G464" s="26" t="str">
        <f>IF(ISBLANK(Games!B464), "",'Prediction Log'!$J464)</f>
        <v/>
      </c>
      <c r="H464" s="27" t="str">
        <f>'Prediction Log'!$K464</f>
        <v/>
      </c>
      <c r="I464" s="10" t="str">
        <f>IF(AND(Games!J464="",Games!K464=""),"",IF(ISTEXT(Games!K464), "Side",Games!J464))</f>
        <v/>
      </c>
      <c r="J464" s="10" t="str">
        <f>IF(Table1[[#This Row],[Bet]]="Spread", Games!L464, "")</f>
        <v/>
      </c>
      <c r="K464" s="9" t="str">
        <f>IF(ISTEXT(Games!K464), Games!K464, "")</f>
        <v/>
      </c>
      <c r="L464" s="9" t="str">
        <f>IF(Table1[[#This Row],[Bet]]="Spread", Table1[[#This Row],[Spread]],"")</f>
        <v/>
      </c>
      <c r="M464" s="9"/>
      <c r="N464" s="12"/>
      <c r="O464" s="12"/>
      <c r="P464" s="12"/>
      <c r="Q464" s="12"/>
      <c r="R464" s="12"/>
      <c r="S464" s="12"/>
      <c r="T464" s="13">
        <f t="shared" si="84"/>
        <v>0</v>
      </c>
      <c r="U464" s="13">
        <f t="shared" si="85"/>
        <v>0</v>
      </c>
      <c r="V464" s="13">
        <f t="shared" si="78"/>
        <v>0</v>
      </c>
      <c r="W464" s="13">
        <f t="shared" si="86"/>
        <v>0</v>
      </c>
      <c r="X464" s="13">
        <f t="shared" si="79"/>
        <v>0</v>
      </c>
      <c r="Y464" s="13">
        <f t="shared" si="80"/>
        <v>0</v>
      </c>
      <c r="Z464" s="7"/>
      <c r="AA464" s="9" t="str">
        <f t="shared" si="81"/>
        <v/>
      </c>
      <c r="AB464" s="7"/>
      <c r="AC464" s="9" t="str">
        <f t="shared" si="82"/>
        <v/>
      </c>
      <c r="AD464" s="7"/>
      <c r="AE464" s="9" t="str">
        <f t="shared" si="83"/>
        <v/>
      </c>
      <c r="AF46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65" spans="1:32" x14ac:dyDescent="0.45">
      <c r="A465" s="23" t="e">
        <f>IF('Prediction Log'!#REF!=0, "",'Prediction Log'!#REF!)</f>
        <v>#REF!</v>
      </c>
      <c r="B465" s="9" t="e">
        <f>IF('Prediction Log'!#REF!=0, "",'Prediction Log'!#REF!)</f>
        <v>#REF!</v>
      </c>
      <c r="C465" s="9" t="e">
        <f>IF('Prediction Log'!#REF!=0, "",'Prediction Log'!#REF!)</f>
        <v>#REF!</v>
      </c>
      <c r="D465" s="9" t="e">
        <f>IF('Prediction Log'!#REF!=0, "",'Prediction Log'!#REF!)</f>
        <v>#REF!</v>
      </c>
      <c r="E465" s="9" t="e">
        <f>IF('Prediction Log'!#REF!=0, "",'Prediction Log'!#REF!)</f>
        <v>#REF!</v>
      </c>
      <c r="F465" s="10" t="str">
        <f>IF('Prediction Log'!I465=0, "",'Prediction Log'!I465)</f>
        <v/>
      </c>
      <c r="G465" s="26" t="str">
        <f>IF(ISBLANK(Games!B465), "",'Prediction Log'!$J465)</f>
        <v/>
      </c>
      <c r="H465" s="27" t="str">
        <f>'Prediction Log'!$K465</f>
        <v/>
      </c>
      <c r="I465" s="10" t="str">
        <f>IF(AND(Games!J465="",Games!K465=""),"",IF(ISTEXT(Games!K465), "Side",Games!J465))</f>
        <v/>
      </c>
      <c r="J465" s="10" t="str">
        <f>IF(Table1[[#This Row],[Bet]]="Spread", Games!L465, "")</f>
        <v/>
      </c>
      <c r="K465" s="9" t="str">
        <f>IF(ISTEXT(Games!K465), Games!K465, "")</f>
        <v/>
      </c>
      <c r="L465" s="9" t="str">
        <f>IF(Table1[[#This Row],[Bet]]="Spread", Table1[[#This Row],[Spread]],"")</f>
        <v/>
      </c>
      <c r="M465" s="9"/>
      <c r="N465" s="12"/>
      <c r="O465" s="12"/>
      <c r="P465" s="12"/>
      <c r="Q465" s="12"/>
      <c r="R465" s="12"/>
      <c r="S465" s="12"/>
      <c r="T465" s="13">
        <f t="shared" si="84"/>
        <v>0</v>
      </c>
      <c r="U465" s="13">
        <f t="shared" si="85"/>
        <v>0</v>
      </c>
      <c r="V465" s="13">
        <f t="shared" si="78"/>
        <v>0</v>
      </c>
      <c r="W465" s="13">
        <f t="shared" si="86"/>
        <v>0</v>
      </c>
      <c r="X465" s="13">
        <f t="shared" si="79"/>
        <v>0</v>
      </c>
      <c r="Y465" s="13">
        <f t="shared" si="80"/>
        <v>0</v>
      </c>
      <c r="Z465" s="7"/>
      <c r="AA465" s="9" t="str">
        <f t="shared" si="81"/>
        <v/>
      </c>
      <c r="AB465" s="7"/>
      <c r="AC465" s="9" t="str">
        <f t="shared" si="82"/>
        <v/>
      </c>
      <c r="AD465" s="7"/>
      <c r="AE465" s="9" t="str">
        <f t="shared" si="83"/>
        <v/>
      </c>
      <c r="AF46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66" spans="1:32" x14ac:dyDescent="0.45">
      <c r="A466" s="23" t="e">
        <f>IF('Prediction Log'!#REF!=0, "",'Prediction Log'!#REF!)</f>
        <v>#REF!</v>
      </c>
      <c r="B466" s="9" t="e">
        <f>IF('Prediction Log'!#REF!=0, "",'Prediction Log'!#REF!)</f>
        <v>#REF!</v>
      </c>
      <c r="C466" s="9" t="e">
        <f>IF('Prediction Log'!#REF!=0, "",'Prediction Log'!#REF!)</f>
        <v>#REF!</v>
      </c>
      <c r="D466" s="9" t="e">
        <f>IF('Prediction Log'!#REF!=0, "",'Prediction Log'!#REF!)</f>
        <v>#REF!</v>
      </c>
      <c r="E466" s="9" t="e">
        <f>IF('Prediction Log'!#REF!=0, "",'Prediction Log'!#REF!)</f>
        <v>#REF!</v>
      </c>
      <c r="F466" s="10" t="str">
        <f>IF('Prediction Log'!I466=0, "",'Prediction Log'!I466)</f>
        <v/>
      </c>
      <c r="G466" s="26" t="str">
        <f>IF(ISBLANK(Games!B466), "",'Prediction Log'!$J466)</f>
        <v/>
      </c>
      <c r="H466" s="27" t="str">
        <f>'Prediction Log'!$K466</f>
        <v/>
      </c>
      <c r="I466" s="10" t="str">
        <f>IF(AND(Games!J466="",Games!K466=""),"",IF(ISTEXT(Games!K466), "Side",Games!J466))</f>
        <v/>
      </c>
      <c r="J466" s="10" t="str">
        <f>IF(Table1[[#This Row],[Bet]]="Spread", Games!L466, "")</f>
        <v/>
      </c>
      <c r="K466" s="9" t="str">
        <f>IF(ISTEXT(Games!K466), Games!K466, "")</f>
        <v/>
      </c>
      <c r="L466" s="9" t="str">
        <f>IF(Table1[[#This Row],[Bet]]="Spread", Table1[[#This Row],[Spread]],"")</f>
        <v/>
      </c>
      <c r="M466" s="9"/>
      <c r="N466" s="12"/>
      <c r="O466" s="12"/>
      <c r="P466" s="12"/>
      <c r="Q466" s="12"/>
      <c r="R466" s="12"/>
      <c r="S466" s="12"/>
      <c r="T466" s="13">
        <f t="shared" si="84"/>
        <v>0</v>
      </c>
      <c r="U466" s="13">
        <f t="shared" si="85"/>
        <v>0</v>
      </c>
      <c r="V466" s="13">
        <f t="shared" si="78"/>
        <v>0</v>
      </c>
      <c r="W466" s="13">
        <f t="shared" si="86"/>
        <v>0</v>
      </c>
      <c r="X466" s="13">
        <f t="shared" si="79"/>
        <v>0</v>
      </c>
      <c r="Y466" s="13">
        <f t="shared" si="80"/>
        <v>0</v>
      </c>
      <c r="Z466" s="7"/>
      <c r="AA466" s="9" t="str">
        <f t="shared" si="81"/>
        <v/>
      </c>
      <c r="AB466" s="7"/>
      <c r="AC466" s="9" t="str">
        <f t="shared" si="82"/>
        <v/>
      </c>
      <c r="AD466" s="7"/>
      <c r="AE466" s="9" t="str">
        <f t="shared" si="83"/>
        <v/>
      </c>
      <c r="AF46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67" spans="1:32" x14ac:dyDescent="0.45">
      <c r="A467" s="23" t="e">
        <f>IF('Prediction Log'!#REF!=0, "",'Prediction Log'!#REF!)</f>
        <v>#REF!</v>
      </c>
      <c r="B467" s="9" t="e">
        <f>IF('Prediction Log'!#REF!=0, "",'Prediction Log'!#REF!)</f>
        <v>#REF!</v>
      </c>
      <c r="C467" s="9" t="e">
        <f>IF('Prediction Log'!#REF!=0, "",'Prediction Log'!#REF!)</f>
        <v>#REF!</v>
      </c>
      <c r="D467" s="9" t="e">
        <f>IF('Prediction Log'!#REF!=0, "",'Prediction Log'!#REF!)</f>
        <v>#REF!</v>
      </c>
      <c r="E467" s="9" t="e">
        <f>IF('Prediction Log'!#REF!=0, "",'Prediction Log'!#REF!)</f>
        <v>#REF!</v>
      </c>
      <c r="F467" s="10" t="str">
        <f>IF('Prediction Log'!I467=0, "",'Prediction Log'!I467)</f>
        <v/>
      </c>
      <c r="G467" s="26" t="str">
        <f>IF(ISBLANK(Games!B467), "",'Prediction Log'!$J467)</f>
        <v/>
      </c>
      <c r="H467" s="27" t="str">
        <f>'Prediction Log'!$K467</f>
        <v/>
      </c>
      <c r="I467" s="10" t="str">
        <f>IF(AND(Games!J467="",Games!K467=""),"",IF(ISTEXT(Games!K467), "Side",Games!J467))</f>
        <v/>
      </c>
      <c r="J467" s="10" t="str">
        <f>IF(Table1[[#This Row],[Bet]]="Spread", Games!L467, "")</f>
        <v/>
      </c>
      <c r="K467" s="9" t="str">
        <f>IF(ISTEXT(Games!K467), Games!K467, "")</f>
        <v/>
      </c>
      <c r="L467" s="9" t="str">
        <f>IF(Table1[[#This Row],[Bet]]="Spread", Table1[[#This Row],[Spread]],"")</f>
        <v/>
      </c>
      <c r="M467" s="9"/>
      <c r="N467" s="12"/>
      <c r="O467" s="12"/>
      <c r="P467" s="12"/>
      <c r="Q467" s="12"/>
      <c r="R467" s="12"/>
      <c r="S467" s="12"/>
      <c r="T467" s="13">
        <f t="shared" si="84"/>
        <v>0</v>
      </c>
      <c r="U467" s="13">
        <f t="shared" si="85"/>
        <v>0</v>
      </c>
      <c r="V467" s="13">
        <f t="shared" si="78"/>
        <v>0</v>
      </c>
      <c r="W467" s="13">
        <f t="shared" si="86"/>
        <v>0</v>
      </c>
      <c r="X467" s="13">
        <f t="shared" si="79"/>
        <v>0</v>
      </c>
      <c r="Y467" s="13">
        <f t="shared" si="80"/>
        <v>0</v>
      </c>
      <c r="Z467" s="7"/>
      <c r="AA467" s="9" t="str">
        <f t="shared" si="81"/>
        <v/>
      </c>
      <c r="AB467" s="7"/>
      <c r="AC467" s="9" t="str">
        <f t="shared" si="82"/>
        <v/>
      </c>
      <c r="AD467" s="7"/>
      <c r="AE467" s="9" t="str">
        <f t="shared" si="83"/>
        <v/>
      </c>
      <c r="AF46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68" spans="1:32" x14ac:dyDescent="0.45">
      <c r="A468" s="23" t="e">
        <f>IF('Prediction Log'!#REF!=0, "",'Prediction Log'!#REF!)</f>
        <v>#REF!</v>
      </c>
      <c r="B468" s="9" t="e">
        <f>IF('Prediction Log'!#REF!=0, "",'Prediction Log'!#REF!)</f>
        <v>#REF!</v>
      </c>
      <c r="C468" s="9" t="e">
        <f>IF('Prediction Log'!#REF!=0, "",'Prediction Log'!#REF!)</f>
        <v>#REF!</v>
      </c>
      <c r="D468" s="9" t="e">
        <f>IF('Prediction Log'!#REF!=0, "",'Prediction Log'!#REF!)</f>
        <v>#REF!</v>
      </c>
      <c r="E468" s="9" t="e">
        <f>IF('Prediction Log'!#REF!=0, "",'Prediction Log'!#REF!)</f>
        <v>#REF!</v>
      </c>
      <c r="F468" s="10" t="str">
        <f>IF('Prediction Log'!I468=0, "",'Prediction Log'!I468)</f>
        <v/>
      </c>
      <c r="G468" s="26" t="str">
        <f>IF(ISBLANK(Games!B468), "",'Prediction Log'!$J468)</f>
        <v/>
      </c>
      <c r="H468" s="27" t="str">
        <f>'Prediction Log'!$K468</f>
        <v/>
      </c>
      <c r="I468" s="10" t="str">
        <f>IF(AND(Games!J468="",Games!K468=""),"",IF(ISTEXT(Games!K468), "Side",Games!J468))</f>
        <v/>
      </c>
      <c r="J468" s="10" t="str">
        <f>IF(Table1[[#This Row],[Bet]]="Spread", Games!L468, "")</f>
        <v/>
      </c>
      <c r="K468" s="9" t="str">
        <f>IF(ISTEXT(Games!K468), Games!K468, "")</f>
        <v/>
      </c>
      <c r="L468" s="9" t="str">
        <f>IF(Table1[[#This Row],[Bet]]="Spread", Table1[[#This Row],[Spread]],"")</f>
        <v/>
      </c>
      <c r="M468" s="9"/>
      <c r="N468" s="12"/>
      <c r="O468" s="12"/>
      <c r="P468" s="12"/>
      <c r="Q468" s="12"/>
      <c r="R468" s="12"/>
      <c r="S468" s="12"/>
      <c r="T468" s="13">
        <f t="shared" si="84"/>
        <v>0</v>
      </c>
      <c r="U468" s="13">
        <f t="shared" si="85"/>
        <v>0</v>
      </c>
      <c r="V468" s="13">
        <f t="shared" si="78"/>
        <v>0</v>
      </c>
      <c r="W468" s="13">
        <f t="shared" si="86"/>
        <v>0</v>
      </c>
      <c r="X468" s="13">
        <f t="shared" si="79"/>
        <v>0</v>
      </c>
      <c r="Y468" s="13">
        <f t="shared" si="80"/>
        <v>0</v>
      </c>
      <c r="Z468" s="7"/>
      <c r="AA468" s="9" t="str">
        <f t="shared" si="81"/>
        <v/>
      </c>
      <c r="AB468" s="7"/>
      <c r="AC468" s="9" t="str">
        <f t="shared" si="82"/>
        <v/>
      </c>
      <c r="AD468" s="7"/>
      <c r="AE468" s="9" t="str">
        <f t="shared" si="83"/>
        <v/>
      </c>
      <c r="AF46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69" spans="1:32" x14ac:dyDescent="0.45">
      <c r="A469" s="23" t="e">
        <f>IF('Prediction Log'!#REF!=0, "",'Prediction Log'!#REF!)</f>
        <v>#REF!</v>
      </c>
      <c r="B469" s="9" t="e">
        <f>IF('Prediction Log'!#REF!=0, "",'Prediction Log'!#REF!)</f>
        <v>#REF!</v>
      </c>
      <c r="C469" s="9" t="e">
        <f>IF('Prediction Log'!#REF!=0, "",'Prediction Log'!#REF!)</f>
        <v>#REF!</v>
      </c>
      <c r="D469" s="9" t="e">
        <f>IF('Prediction Log'!#REF!=0, "",'Prediction Log'!#REF!)</f>
        <v>#REF!</v>
      </c>
      <c r="E469" s="9" t="e">
        <f>IF('Prediction Log'!#REF!=0, "",'Prediction Log'!#REF!)</f>
        <v>#REF!</v>
      </c>
      <c r="F469" s="10" t="str">
        <f>IF('Prediction Log'!I469=0, "",'Prediction Log'!I469)</f>
        <v/>
      </c>
      <c r="G469" s="26" t="str">
        <f>IF(ISBLANK(Games!B469), "",'Prediction Log'!$J469)</f>
        <v/>
      </c>
      <c r="H469" s="27" t="str">
        <f>'Prediction Log'!$K469</f>
        <v/>
      </c>
      <c r="I469" s="10" t="str">
        <f>IF(AND(Games!J469="",Games!K469=""),"",IF(ISTEXT(Games!K469), "Side",Games!J469))</f>
        <v/>
      </c>
      <c r="J469" s="10" t="str">
        <f>IF(Table1[[#This Row],[Bet]]="Spread", Games!L469, "")</f>
        <v/>
      </c>
      <c r="K469" s="9" t="str">
        <f>IF(ISTEXT(Games!K469), Games!K469, "")</f>
        <v/>
      </c>
      <c r="L469" s="9" t="str">
        <f>IF(Table1[[#This Row],[Bet]]="Spread", Table1[[#This Row],[Spread]],"")</f>
        <v/>
      </c>
      <c r="M469" s="9"/>
      <c r="N469" s="12"/>
      <c r="O469" s="12"/>
      <c r="P469" s="12"/>
      <c r="Q469" s="12"/>
      <c r="R469" s="12"/>
      <c r="S469" s="12"/>
      <c r="T469" s="13">
        <f t="shared" si="84"/>
        <v>0</v>
      </c>
      <c r="U469" s="13">
        <f t="shared" si="85"/>
        <v>0</v>
      </c>
      <c r="V469" s="13">
        <f t="shared" si="78"/>
        <v>0</v>
      </c>
      <c r="W469" s="13">
        <f t="shared" si="86"/>
        <v>0</v>
      </c>
      <c r="X469" s="13">
        <f t="shared" si="79"/>
        <v>0</v>
      </c>
      <c r="Y469" s="13">
        <f t="shared" si="80"/>
        <v>0</v>
      </c>
      <c r="Z469" s="7"/>
      <c r="AA469" s="9" t="str">
        <f t="shared" si="81"/>
        <v/>
      </c>
      <c r="AB469" s="7"/>
      <c r="AC469" s="9" t="str">
        <f t="shared" si="82"/>
        <v/>
      </c>
      <c r="AD469" s="7"/>
      <c r="AE469" s="9" t="str">
        <f t="shared" si="83"/>
        <v/>
      </c>
      <c r="AF46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70" spans="1:32" x14ac:dyDescent="0.45">
      <c r="A470" s="23" t="e">
        <f>IF('Prediction Log'!#REF!=0, "",'Prediction Log'!#REF!)</f>
        <v>#REF!</v>
      </c>
      <c r="B470" s="9" t="e">
        <f>IF('Prediction Log'!#REF!=0, "",'Prediction Log'!#REF!)</f>
        <v>#REF!</v>
      </c>
      <c r="C470" s="9" t="e">
        <f>IF('Prediction Log'!#REF!=0, "",'Prediction Log'!#REF!)</f>
        <v>#REF!</v>
      </c>
      <c r="D470" s="9" t="e">
        <f>IF('Prediction Log'!#REF!=0, "",'Prediction Log'!#REF!)</f>
        <v>#REF!</v>
      </c>
      <c r="E470" s="9" t="e">
        <f>IF('Prediction Log'!#REF!=0, "",'Prediction Log'!#REF!)</f>
        <v>#REF!</v>
      </c>
      <c r="F470" s="10" t="str">
        <f>IF('Prediction Log'!I470=0, "",'Prediction Log'!I470)</f>
        <v/>
      </c>
      <c r="G470" s="26" t="str">
        <f>IF(ISBLANK(Games!B470), "",'Prediction Log'!$J470)</f>
        <v/>
      </c>
      <c r="H470" s="27" t="str">
        <f>'Prediction Log'!$K470</f>
        <v/>
      </c>
      <c r="I470" s="10" t="str">
        <f>IF(AND(Games!J470="",Games!K470=""),"",IF(ISTEXT(Games!K470), "Side",Games!J470))</f>
        <v/>
      </c>
      <c r="J470" s="10" t="str">
        <f>IF(Table1[[#This Row],[Bet]]="Spread", Games!L470, "")</f>
        <v/>
      </c>
      <c r="K470" s="9" t="str">
        <f>IF(ISTEXT(Games!K470), Games!K470, "")</f>
        <v/>
      </c>
      <c r="L470" s="9" t="str">
        <f>IF(Table1[[#This Row],[Bet]]="Spread", Table1[[#This Row],[Spread]],"")</f>
        <v/>
      </c>
      <c r="M470" s="9"/>
      <c r="N470" s="12"/>
      <c r="O470" s="12"/>
      <c r="P470" s="12"/>
      <c r="Q470" s="12"/>
      <c r="R470" s="12"/>
      <c r="S470" s="12"/>
      <c r="T470" s="13">
        <f t="shared" si="84"/>
        <v>0</v>
      </c>
      <c r="U470" s="13">
        <f t="shared" si="85"/>
        <v>0</v>
      </c>
      <c r="V470" s="13">
        <f t="shared" si="78"/>
        <v>0</v>
      </c>
      <c r="W470" s="13">
        <f t="shared" si="86"/>
        <v>0</v>
      </c>
      <c r="X470" s="13">
        <f t="shared" si="79"/>
        <v>0</v>
      </c>
      <c r="Y470" s="13">
        <f t="shared" si="80"/>
        <v>0</v>
      </c>
      <c r="Z470" s="7"/>
      <c r="AA470" s="9" t="str">
        <f t="shared" si="81"/>
        <v/>
      </c>
      <c r="AB470" s="7"/>
      <c r="AC470" s="9" t="str">
        <f t="shared" si="82"/>
        <v/>
      </c>
      <c r="AD470" s="7"/>
      <c r="AE470" s="9" t="str">
        <f t="shared" si="83"/>
        <v/>
      </c>
      <c r="AF47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71" spans="1:32" x14ac:dyDescent="0.45">
      <c r="A471" s="23" t="e">
        <f>IF('Prediction Log'!#REF!=0, "",'Prediction Log'!#REF!)</f>
        <v>#REF!</v>
      </c>
      <c r="B471" s="9" t="e">
        <f>IF('Prediction Log'!#REF!=0, "",'Prediction Log'!#REF!)</f>
        <v>#REF!</v>
      </c>
      <c r="C471" s="9" t="e">
        <f>IF('Prediction Log'!#REF!=0, "",'Prediction Log'!#REF!)</f>
        <v>#REF!</v>
      </c>
      <c r="D471" s="9" t="e">
        <f>IF('Prediction Log'!#REF!=0, "",'Prediction Log'!#REF!)</f>
        <v>#REF!</v>
      </c>
      <c r="E471" s="9" t="e">
        <f>IF('Prediction Log'!#REF!=0, "",'Prediction Log'!#REF!)</f>
        <v>#REF!</v>
      </c>
      <c r="F471" s="10" t="str">
        <f>IF('Prediction Log'!I471=0, "",'Prediction Log'!I471)</f>
        <v/>
      </c>
      <c r="G471" s="26" t="str">
        <f>IF(ISBLANK(Games!B471), "",'Prediction Log'!$J471)</f>
        <v/>
      </c>
      <c r="H471" s="27" t="str">
        <f>'Prediction Log'!$K471</f>
        <v/>
      </c>
      <c r="I471" s="10" t="str">
        <f>IF(AND(Games!J471="",Games!K471=""),"",IF(ISTEXT(Games!K471), "Side",Games!J471))</f>
        <v/>
      </c>
      <c r="J471" s="10" t="str">
        <f>IF(Table1[[#This Row],[Bet]]="Spread", Games!L471, "")</f>
        <v/>
      </c>
      <c r="K471" s="9" t="str">
        <f>IF(ISTEXT(Games!K471), Games!K471, "")</f>
        <v/>
      </c>
      <c r="L471" s="9" t="str">
        <f>IF(Table1[[#This Row],[Bet]]="Spread", Table1[[#This Row],[Spread]],"")</f>
        <v/>
      </c>
      <c r="M471" s="9"/>
      <c r="N471" s="12"/>
      <c r="O471" s="12"/>
      <c r="P471" s="12"/>
      <c r="Q471" s="12"/>
      <c r="R471" s="12"/>
      <c r="S471" s="12"/>
      <c r="T471" s="13">
        <f t="shared" si="84"/>
        <v>0</v>
      </c>
      <c r="U471" s="13">
        <f t="shared" si="85"/>
        <v>0</v>
      </c>
      <c r="V471" s="13">
        <f t="shared" si="78"/>
        <v>0</v>
      </c>
      <c r="W471" s="13">
        <f t="shared" si="86"/>
        <v>0</v>
      </c>
      <c r="X471" s="13">
        <f t="shared" si="79"/>
        <v>0</v>
      </c>
      <c r="Y471" s="13">
        <f t="shared" si="80"/>
        <v>0</v>
      </c>
      <c r="Z471" s="7"/>
      <c r="AA471" s="9" t="str">
        <f t="shared" si="81"/>
        <v/>
      </c>
      <c r="AB471" s="7"/>
      <c r="AC471" s="9" t="str">
        <f t="shared" si="82"/>
        <v/>
      </c>
      <c r="AD471" s="7"/>
      <c r="AE471" s="9" t="str">
        <f t="shared" si="83"/>
        <v/>
      </c>
      <c r="AF47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72" spans="1:32" x14ac:dyDescent="0.45">
      <c r="A472" s="23" t="e">
        <f>IF('Prediction Log'!#REF!=0, "",'Prediction Log'!#REF!)</f>
        <v>#REF!</v>
      </c>
      <c r="B472" s="9" t="e">
        <f>IF('Prediction Log'!#REF!=0, "",'Prediction Log'!#REF!)</f>
        <v>#REF!</v>
      </c>
      <c r="C472" s="9" t="e">
        <f>IF('Prediction Log'!#REF!=0, "",'Prediction Log'!#REF!)</f>
        <v>#REF!</v>
      </c>
      <c r="D472" s="9" t="e">
        <f>IF('Prediction Log'!#REF!=0, "",'Prediction Log'!#REF!)</f>
        <v>#REF!</v>
      </c>
      <c r="E472" s="9" t="e">
        <f>IF('Prediction Log'!#REF!=0, "",'Prediction Log'!#REF!)</f>
        <v>#REF!</v>
      </c>
      <c r="F472" s="10" t="str">
        <f>IF('Prediction Log'!I472=0, "",'Prediction Log'!I472)</f>
        <v/>
      </c>
      <c r="G472" s="26" t="str">
        <f>IF(ISBLANK(Games!B472), "",'Prediction Log'!$J472)</f>
        <v/>
      </c>
      <c r="H472" s="27" t="str">
        <f>'Prediction Log'!$K472</f>
        <v/>
      </c>
      <c r="I472" s="10" t="str">
        <f>IF(AND(Games!J472="",Games!K472=""),"",IF(ISTEXT(Games!K472), "Side",Games!J472))</f>
        <v/>
      </c>
      <c r="J472" s="10" t="str">
        <f>IF(Table1[[#This Row],[Bet]]="Spread", Games!L472, "")</f>
        <v/>
      </c>
      <c r="K472" s="9" t="str">
        <f>IF(ISTEXT(Games!K472), Games!K472, "")</f>
        <v/>
      </c>
      <c r="L472" s="9" t="str">
        <f>IF(Table1[[#This Row],[Bet]]="Spread", Table1[[#This Row],[Spread]],"")</f>
        <v/>
      </c>
      <c r="M472" s="9"/>
      <c r="N472" s="12"/>
      <c r="O472" s="12"/>
      <c r="P472" s="12"/>
      <c r="Q472" s="12"/>
      <c r="R472" s="12"/>
      <c r="S472" s="12"/>
      <c r="T472" s="13">
        <f t="shared" si="84"/>
        <v>0</v>
      </c>
      <c r="U472" s="13">
        <f t="shared" si="85"/>
        <v>0</v>
      </c>
      <c r="V472" s="13">
        <f t="shared" si="78"/>
        <v>0</v>
      </c>
      <c r="W472" s="13">
        <f t="shared" si="86"/>
        <v>0</v>
      </c>
      <c r="X472" s="13">
        <f t="shared" si="79"/>
        <v>0</v>
      </c>
      <c r="Y472" s="13">
        <f t="shared" si="80"/>
        <v>0</v>
      </c>
      <c r="Z472" s="7"/>
      <c r="AA472" s="9" t="str">
        <f t="shared" si="81"/>
        <v/>
      </c>
      <c r="AB472" s="7"/>
      <c r="AC472" s="9" t="str">
        <f t="shared" si="82"/>
        <v/>
      </c>
      <c r="AD472" s="7"/>
      <c r="AE472" s="9" t="str">
        <f t="shared" si="83"/>
        <v/>
      </c>
      <c r="AF47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73" spans="1:32" x14ac:dyDescent="0.45">
      <c r="A473" s="23" t="e">
        <f>IF('Prediction Log'!#REF!=0, "",'Prediction Log'!#REF!)</f>
        <v>#REF!</v>
      </c>
      <c r="B473" s="9" t="e">
        <f>IF('Prediction Log'!#REF!=0, "",'Prediction Log'!#REF!)</f>
        <v>#REF!</v>
      </c>
      <c r="C473" s="9" t="e">
        <f>IF('Prediction Log'!#REF!=0, "",'Prediction Log'!#REF!)</f>
        <v>#REF!</v>
      </c>
      <c r="D473" s="9" t="e">
        <f>IF('Prediction Log'!#REF!=0, "",'Prediction Log'!#REF!)</f>
        <v>#REF!</v>
      </c>
      <c r="E473" s="9" t="e">
        <f>IF('Prediction Log'!#REF!=0, "",'Prediction Log'!#REF!)</f>
        <v>#REF!</v>
      </c>
      <c r="F473" s="10" t="str">
        <f>IF('Prediction Log'!I473=0, "",'Prediction Log'!I473)</f>
        <v/>
      </c>
      <c r="G473" s="26" t="str">
        <f>IF(ISBLANK(Games!B473), "",'Prediction Log'!$J473)</f>
        <v/>
      </c>
      <c r="H473" s="27" t="str">
        <f>'Prediction Log'!$K473</f>
        <v/>
      </c>
      <c r="I473" s="10" t="str">
        <f>IF(AND(Games!J473="",Games!K473=""),"",IF(ISTEXT(Games!K473), "Side",Games!J473))</f>
        <v/>
      </c>
      <c r="J473" s="10" t="str">
        <f>IF(Table1[[#This Row],[Bet]]="Spread", Games!L473, "")</f>
        <v/>
      </c>
      <c r="K473" s="9" t="str">
        <f>IF(ISTEXT(Games!K473), Games!K473, "")</f>
        <v/>
      </c>
      <c r="L473" s="9" t="str">
        <f>IF(Table1[[#This Row],[Bet]]="Spread", Table1[[#This Row],[Spread]],"")</f>
        <v/>
      </c>
      <c r="M473" s="9"/>
      <c r="N473" s="12"/>
      <c r="O473" s="12"/>
      <c r="P473" s="12"/>
      <c r="Q473" s="12"/>
      <c r="R473" s="12"/>
      <c r="S473" s="12"/>
      <c r="T473" s="13">
        <f t="shared" si="84"/>
        <v>0</v>
      </c>
      <c r="U473" s="13">
        <f t="shared" si="85"/>
        <v>0</v>
      </c>
      <c r="V473" s="13">
        <f t="shared" si="78"/>
        <v>0</v>
      </c>
      <c r="W473" s="13">
        <f t="shared" si="86"/>
        <v>0</v>
      </c>
      <c r="X473" s="13">
        <f t="shared" si="79"/>
        <v>0</v>
      </c>
      <c r="Y473" s="13">
        <f t="shared" si="80"/>
        <v>0</v>
      </c>
      <c r="Z473" s="7"/>
      <c r="AA473" s="9" t="str">
        <f t="shared" si="81"/>
        <v/>
      </c>
      <c r="AB473" s="7"/>
      <c r="AC473" s="9" t="str">
        <f t="shared" si="82"/>
        <v/>
      </c>
      <c r="AD473" s="7"/>
      <c r="AE473" s="9" t="str">
        <f t="shared" si="83"/>
        <v/>
      </c>
      <c r="AF47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74" spans="1:32" x14ac:dyDescent="0.45">
      <c r="A474" s="23" t="e">
        <f>IF('Prediction Log'!#REF!=0, "",'Prediction Log'!#REF!)</f>
        <v>#REF!</v>
      </c>
      <c r="B474" s="9" t="e">
        <f>IF('Prediction Log'!#REF!=0, "",'Prediction Log'!#REF!)</f>
        <v>#REF!</v>
      </c>
      <c r="C474" s="9" t="e">
        <f>IF('Prediction Log'!#REF!=0, "",'Prediction Log'!#REF!)</f>
        <v>#REF!</v>
      </c>
      <c r="D474" s="9" t="e">
        <f>IF('Prediction Log'!#REF!=0, "",'Prediction Log'!#REF!)</f>
        <v>#REF!</v>
      </c>
      <c r="E474" s="9" t="e">
        <f>IF('Prediction Log'!#REF!=0, "",'Prediction Log'!#REF!)</f>
        <v>#REF!</v>
      </c>
      <c r="F474" s="10" t="str">
        <f>IF('Prediction Log'!I474=0, "",'Prediction Log'!I474)</f>
        <v/>
      </c>
      <c r="G474" s="26" t="str">
        <f>IF(ISBLANK(Games!B474), "",'Prediction Log'!$J474)</f>
        <v/>
      </c>
      <c r="H474" s="27" t="str">
        <f>'Prediction Log'!$K474</f>
        <v/>
      </c>
      <c r="I474" s="10" t="str">
        <f>IF(AND(Games!J474="",Games!K474=""),"",IF(ISTEXT(Games!K474), "Side",Games!J474))</f>
        <v/>
      </c>
      <c r="J474" s="10" t="str">
        <f>IF(Table1[[#This Row],[Bet]]="Spread", Games!L474, "")</f>
        <v/>
      </c>
      <c r="K474" s="9" t="str">
        <f>IF(ISTEXT(Games!K474), Games!K474, "")</f>
        <v/>
      </c>
      <c r="L474" s="9" t="str">
        <f>IF(Table1[[#This Row],[Bet]]="Spread", Table1[[#This Row],[Spread]],"")</f>
        <v/>
      </c>
      <c r="M474" s="9"/>
      <c r="N474" s="12"/>
      <c r="O474" s="12"/>
      <c r="P474" s="12"/>
      <c r="Q474" s="12"/>
      <c r="R474" s="12"/>
      <c r="S474" s="12"/>
      <c r="T474" s="13">
        <f t="shared" si="84"/>
        <v>0</v>
      </c>
      <c r="U474" s="13">
        <f t="shared" si="85"/>
        <v>0</v>
      </c>
      <c r="V474" s="13">
        <f t="shared" si="78"/>
        <v>0</v>
      </c>
      <c r="W474" s="13">
        <f t="shared" si="86"/>
        <v>0</v>
      </c>
      <c r="X474" s="13">
        <f t="shared" si="79"/>
        <v>0</v>
      </c>
      <c r="Y474" s="13">
        <f t="shared" si="80"/>
        <v>0</v>
      </c>
      <c r="Z474" s="7"/>
      <c r="AA474" s="9" t="str">
        <f t="shared" si="81"/>
        <v/>
      </c>
      <c r="AB474" s="7"/>
      <c r="AC474" s="9" t="str">
        <f t="shared" si="82"/>
        <v/>
      </c>
      <c r="AD474" s="7"/>
      <c r="AE474" s="9" t="str">
        <f t="shared" si="83"/>
        <v/>
      </c>
      <c r="AF47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75" spans="1:32" x14ac:dyDescent="0.45">
      <c r="A475" s="23" t="e">
        <f>IF('Prediction Log'!#REF!=0, "",'Prediction Log'!#REF!)</f>
        <v>#REF!</v>
      </c>
      <c r="B475" s="9" t="e">
        <f>IF('Prediction Log'!#REF!=0, "",'Prediction Log'!#REF!)</f>
        <v>#REF!</v>
      </c>
      <c r="C475" s="9" t="e">
        <f>IF('Prediction Log'!#REF!=0, "",'Prediction Log'!#REF!)</f>
        <v>#REF!</v>
      </c>
      <c r="D475" s="9" t="e">
        <f>IF('Prediction Log'!#REF!=0, "",'Prediction Log'!#REF!)</f>
        <v>#REF!</v>
      </c>
      <c r="E475" s="9" t="e">
        <f>IF('Prediction Log'!#REF!=0, "",'Prediction Log'!#REF!)</f>
        <v>#REF!</v>
      </c>
      <c r="F475" s="10" t="str">
        <f>IF('Prediction Log'!I475=0, "",'Prediction Log'!I475)</f>
        <v/>
      </c>
      <c r="G475" s="26" t="str">
        <f>IF(ISBLANK(Games!B475), "",'Prediction Log'!$J475)</f>
        <v/>
      </c>
      <c r="H475" s="27" t="str">
        <f>'Prediction Log'!$K475</f>
        <v/>
      </c>
      <c r="I475" s="10" t="str">
        <f>IF(AND(Games!J475="",Games!K475=""),"",IF(ISTEXT(Games!K475), "Side",Games!J475))</f>
        <v/>
      </c>
      <c r="J475" s="10" t="str">
        <f>IF(Table1[[#This Row],[Bet]]="Spread", Games!L475, "")</f>
        <v/>
      </c>
      <c r="K475" s="9" t="str">
        <f>IF(ISTEXT(Games!K475), Games!K475, "")</f>
        <v/>
      </c>
      <c r="L475" s="9" t="str">
        <f>IF(Table1[[#This Row],[Bet]]="Spread", Table1[[#This Row],[Spread]],"")</f>
        <v/>
      </c>
      <c r="M475" s="9"/>
      <c r="N475" s="12"/>
      <c r="O475" s="12"/>
      <c r="P475" s="12"/>
      <c r="Q475" s="12"/>
      <c r="R475" s="12"/>
      <c r="S475" s="12"/>
      <c r="T475" s="13">
        <f t="shared" si="84"/>
        <v>0</v>
      </c>
      <c r="U475" s="13">
        <f t="shared" si="85"/>
        <v>0</v>
      </c>
      <c r="V475" s="13">
        <f t="shared" si="78"/>
        <v>0</v>
      </c>
      <c r="W475" s="13">
        <f t="shared" si="86"/>
        <v>0</v>
      </c>
      <c r="X475" s="13">
        <f t="shared" si="79"/>
        <v>0</v>
      </c>
      <c r="Y475" s="13">
        <f t="shared" si="80"/>
        <v>0</v>
      </c>
      <c r="Z475" s="7"/>
      <c r="AA475" s="9" t="str">
        <f t="shared" si="81"/>
        <v/>
      </c>
      <c r="AB475" s="7"/>
      <c r="AC475" s="9" t="str">
        <f t="shared" si="82"/>
        <v/>
      </c>
      <c r="AD475" s="7"/>
      <c r="AE475" s="9" t="str">
        <f t="shared" si="83"/>
        <v/>
      </c>
      <c r="AF47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76" spans="1:32" x14ac:dyDescent="0.45">
      <c r="A476" s="23" t="e">
        <f>IF('Prediction Log'!#REF!=0, "",'Prediction Log'!#REF!)</f>
        <v>#REF!</v>
      </c>
      <c r="B476" s="9" t="e">
        <f>IF('Prediction Log'!#REF!=0, "",'Prediction Log'!#REF!)</f>
        <v>#REF!</v>
      </c>
      <c r="C476" s="9" t="e">
        <f>IF('Prediction Log'!#REF!=0, "",'Prediction Log'!#REF!)</f>
        <v>#REF!</v>
      </c>
      <c r="D476" s="9" t="e">
        <f>IF('Prediction Log'!#REF!=0, "",'Prediction Log'!#REF!)</f>
        <v>#REF!</v>
      </c>
      <c r="E476" s="9" t="e">
        <f>IF('Prediction Log'!#REF!=0, "",'Prediction Log'!#REF!)</f>
        <v>#REF!</v>
      </c>
      <c r="F476" s="10" t="str">
        <f>IF('Prediction Log'!I476=0, "",'Prediction Log'!I476)</f>
        <v/>
      </c>
      <c r="G476" s="26" t="str">
        <f>IF(ISBLANK(Games!B476), "",'Prediction Log'!$J476)</f>
        <v/>
      </c>
      <c r="H476" s="27" t="str">
        <f>'Prediction Log'!$K476</f>
        <v/>
      </c>
      <c r="I476" s="10" t="str">
        <f>IF(AND(Games!J476="",Games!K476=""),"",IF(ISTEXT(Games!K476), "Side",Games!J476))</f>
        <v/>
      </c>
      <c r="J476" s="10" t="str">
        <f>IF(Table1[[#This Row],[Bet]]="Spread", Games!L476, "")</f>
        <v/>
      </c>
      <c r="K476" s="9" t="str">
        <f>IF(ISTEXT(Games!K476), Games!K476, "")</f>
        <v/>
      </c>
      <c r="L476" s="9" t="str">
        <f>IF(Table1[[#This Row],[Bet]]="Spread", Table1[[#This Row],[Spread]],"")</f>
        <v/>
      </c>
      <c r="M476" s="9"/>
      <c r="N476" s="12"/>
      <c r="O476" s="12"/>
      <c r="P476" s="12"/>
      <c r="Q476" s="12"/>
      <c r="R476" s="12"/>
      <c r="S476" s="12"/>
      <c r="T476" s="13">
        <f t="shared" si="84"/>
        <v>0</v>
      </c>
      <c r="U476" s="13">
        <f t="shared" si="85"/>
        <v>0</v>
      </c>
      <c r="V476" s="13">
        <f t="shared" si="78"/>
        <v>0</v>
      </c>
      <c r="W476" s="13">
        <f t="shared" si="86"/>
        <v>0</v>
      </c>
      <c r="X476" s="13">
        <f t="shared" si="79"/>
        <v>0</v>
      </c>
      <c r="Y476" s="13">
        <f t="shared" si="80"/>
        <v>0</v>
      </c>
      <c r="Z476" s="7"/>
      <c r="AA476" s="9" t="str">
        <f t="shared" si="81"/>
        <v/>
      </c>
      <c r="AB476" s="7"/>
      <c r="AC476" s="9" t="str">
        <f t="shared" si="82"/>
        <v/>
      </c>
      <c r="AD476" s="7"/>
      <c r="AE476" s="9" t="str">
        <f t="shared" si="83"/>
        <v/>
      </c>
      <c r="AF47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77" spans="1:32" x14ac:dyDescent="0.45">
      <c r="A477" s="23" t="e">
        <f>IF('Prediction Log'!#REF!=0, "",'Prediction Log'!#REF!)</f>
        <v>#REF!</v>
      </c>
      <c r="B477" s="9" t="e">
        <f>IF('Prediction Log'!#REF!=0, "",'Prediction Log'!#REF!)</f>
        <v>#REF!</v>
      </c>
      <c r="C477" s="9" t="e">
        <f>IF('Prediction Log'!#REF!=0, "",'Prediction Log'!#REF!)</f>
        <v>#REF!</v>
      </c>
      <c r="D477" s="9" t="e">
        <f>IF('Prediction Log'!#REF!=0, "",'Prediction Log'!#REF!)</f>
        <v>#REF!</v>
      </c>
      <c r="E477" s="9" t="e">
        <f>IF('Prediction Log'!#REF!=0, "",'Prediction Log'!#REF!)</f>
        <v>#REF!</v>
      </c>
      <c r="F477" s="10" t="str">
        <f>IF('Prediction Log'!I477=0, "",'Prediction Log'!I477)</f>
        <v/>
      </c>
      <c r="G477" s="26" t="str">
        <f>IF(ISBLANK(Games!B477), "",'Prediction Log'!$J477)</f>
        <v/>
      </c>
      <c r="H477" s="27" t="str">
        <f>'Prediction Log'!$K477</f>
        <v/>
      </c>
      <c r="I477" s="10" t="str">
        <f>IF(AND(Games!J477="",Games!K477=""),"",IF(ISTEXT(Games!K477), "Side",Games!J477))</f>
        <v/>
      </c>
      <c r="J477" s="10" t="str">
        <f>IF(Table1[[#This Row],[Bet]]="Spread", Games!L477, "")</f>
        <v/>
      </c>
      <c r="K477" s="9" t="str">
        <f>IF(ISTEXT(Games!K477), Games!K477, "")</f>
        <v/>
      </c>
      <c r="L477" s="9" t="str">
        <f>IF(Table1[[#This Row],[Bet]]="Spread", Table1[[#This Row],[Spread]],"")</f>
        <v/>
      </c>
      <c r="M477" s="9"/>
      <c r="N477" s="12"/>
      <c r="O477" s="12"/>
      <c r="P477" s="12"/>
      <c r="Q477" s="12"/>
      <c r="R477" s="12"/>
      <c r="S477" s="12"/>
      <c r="T477" s="13">
        <f t="shared" si="84"/>
        <v>0</v>
      </c>
      <c r="U477" s="13">
        <f t="shared" si="85"/>
        <v>0</v>
      </c>
      <c r="V477" s="13">
        <f t="shared" si="78"/>
        <v>0</v>
      </c>
      <c r="W477" s="13">
        <f t="shared" si="86"/>
        <v>0</v>
      </c>
      <c r="X477" s="13">
        <f t="shared" si="79"/>
        <v>0</v>
      </c>
      <c r="Y477" s="13">
        <f t="shared" si="80"/>
        <v>0</v>
      </c>
      <c r="Z477" s="7"/>
      <c r="AA477" s="9" t="str">
        <f t="shared" si="81"/>
        <v/>
      </c>
      <c r="AB477" s="7"/>
      <c r="AC477" s="9" t="str">
        <f t="shared" si="82"/>
        <v/>
      </c>
      <c r="AD477" s="7"/>
      <c r="AE477" s="9" t="str">
        <f t="shared" si="83"/>
        <v/>
      </c>
      <c r="AF47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78" spans="1:32" x14ac:dyDescent="0.45">
      <c r="A478" s="23" t="e">
        <f>IF('Prediction Log'!#REF!=0, "",'Prediction Log'!#REF!)</f>
        <v>#REF!</v>
      </c>
      <c r="B478" s="9" t="e">
        <f>IF('Prediction Log'!#REF!=0, "",'Prediction Log'!#REF!)</f>
        <v>#REF!</v>
      </c>
      <c r="C478" s="9" t="e">
        <f>IF('Prediction Log'!#REF!=0, "",'Prediction Log'!#REF!)</f>
        <v>#REF!</v>
      </c>
      <c r="D478" s="9" t="e">
        <f>IF('Prediction Log'!#REF!=0, "",'Prediction Log'!#REF!)</f>
        <v>#REF!</v>
      </c>
      <c r="E478" s="9" t="e">
        <f>IF('Prediction Log'!#REF!=0, "",'Prediction Log'!#REF!)</f>
        <v>#REF!</v>
      </c>
      <c r="F478" s="10" t="str">
        <f>IF('Prediction Log'!I478=0, "",'Prediction Log'!I478)</f>
        <v/>
      </c>
      <c r="G478" s="26" t="str">
        <f>IF(ISBLANK(Games!B478), "",'Prediction Log'!$J478)</f>
        <v/>
      </c>
      <c r="H478" s="27" t="str">
        <f>'Prediction Log'!$K478</f>
        <v/>
      </c>
      <c r="I478" s="10" t="str">
        <f>IF(AND(Games!J478="",Games!K478=""),"",IF(ISTEXT(Games!K478), "Side",Games!J478))</f>
        <v/>
      </c>
      <c r="J478" s="10" t="str">
        <f>IF(Table1[[#This Row],[Bet]]="Spread", Games!L478, "")</f>
        <v/>
      </c>
      <c r="K478" s="9" t="str">
        <f>IF(ISTEXT(Games!K478), Games!K478, "")</f>
        <v/>
      </c>
      <c r="L478" s="9" t="str">
        <f>IF(Table1[[#This Row],[Bet]]="Spread", Table1[[#This Row],[Spread]],"")</f>
        <v/>
      </c>
      <c r="M478" s="9"/>
      <c r="N478" s="12"/>
      <c r="O478" s="12"/>
      <c r="P478" s="12"/>
      <c r="Q478" s="12"/>
      <c r="R478" s="12"/>
      <c r="S478" s="12"/>
      <c r="T478" s="13">
        <f t="shared" si="84"/>
        <v>0</v>
      </c>
      <c r="U478" s="13">
        <f t="shared" si="85"/>
        <v>0</v>
      </c>
      <c r="V478" s="13">
        <f t="shared" si="78"/>
        <v>0</v>
      </c>
      <c r="W478" s="13">
        <f t="shared" si="86"/>
        <v>0</v>
      </c>
      <c r="X478" s="13">
        <f t="shared" si="79"/>
        <v>0</v>
      </c>
      <c r="Y478" s="13">
        <f t="shared" si="80"/>
        <v>0</v>
      </c>
      <c r="Z478" s="7"/>
      <c r="AA478" s="9" t="str">
        <f t="shared" si="81"/>
        <v/>
      </c>
      <c r="AB478" s="7"/>
      <c r="AC478" s="9" t="str">
        <f t="shared" si="82"/>
        <v/>
      </c>
      <c r="AD478" s="7"/>
      <c r="AE478" s="9" t="str">
        <f t="shared" si="83"/>
        <v/>
      </c>
      <c r="AF47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79" spans="1:32" x14ac:dyDescent="0.45">
      <c r="A479" s="23" t="e">
        <f>IF('Prediction Log'!#REF!=0, "",'Prediction Log'!#REF!)</f>
        <v>#REF!</v>
      </c>
      <c r="B479" s="9" t="e">
        <f>IF('Prediction Log'!#REF!=0, "",'Prediction Log'!#REF!)</f>
        <v>#REF!</v>
      </c>
      <c r="C479" s="9" t="e">
        <f>IF('Prediction Log'!#REF!=0, "",'Prediction Log'!#REF!)</f>
        <v>#REF!</v>
      </c>
      <c r="D479" s="9" t="e">
        <f>IF('Prediction Log'!#REF!=0, "",'Prediction Log'!#REF!)</f>
        <v>#REF!</v>
      </c>
      <c r="E479" s="9" t="e">
        <f>IF('Prediction Log'!#REF!=0, "",'Prediction Log'!#REF!)</f>
        <v>#REF!</v>
      </c>
      <c r="F479" s="10" t="str">
        <f>IF('Prediction Log'!I479=0, "",'Prediction Log'!I479)</f>
        <v/>
      </c>
      <c r="G479" s="26" t="str">
        <f>IF(ISBLANK(Games!B479), "",'Prediction Log'!$J479)</f>
        <v/>
      </c>
      <c r="H479" s="27" t="str">
        <f>'Prediction Log'!$K479</f>
        <v/>
      </c>
      <c r="I479" s="10" t="str">
        <f>IF(AND(Games!J479="",Games!K479=""),"",IF(ISTEXT(Games!K479), "Side",Games!J479))</f>
        <v/>
      </c>
      <c r="J479" s="10" t="str">
        <f>IF(Table1[[#This Row],[Bet]]="Spread", Games!L479, "")</f>
        <v/>
      </c>
      <c r="K479" s="9" t="str">
        <f>IF(ISTEXT(Games!K479), Games!K479, "")</f>
        <v/>
      </c>
      <c r="L479" s="9" t="str">
        <f>IF(Table1[[#This Row],[Bet]]="Spread", Table1[[#This Row],[Spread]],"")</f>
        <v/>
      </c>
      <c r="M479" s="9"/>
      <c r="N479" s="12"/>
      <c r="O479" s="12"/>
      <c r="P479" s="12"/>
      <c r="Q479" s="12"/>
      <c r="R479" s="12"/>
      <c r="S479" s="12"/>
      <c r="T479" s="13">
        <f t="shared" si="84"/>
        <v>0</v>
      </c>
      <c r="U479" s="13">
        <f t="shared" si="85"/>
        <v>0</v>
      </c>
      <c r="V479" s="13">
        <f t="shared" si="78"/>
        <v>0</v>
      </c>
      <c r="W479" s="13">
        <f t="shared" si="86"/>
        <v>0</v>
      </c>
      <c r="X479" s="13">
        <f t="shared" si="79"/>
        <v>0</v>
      </c>
      <c r="Y479" s="13">
        <f t="shared" si="80"/>
        <v>0</v>
      </c>
      <c r="Z479" s="7"/>
      <c r="AA479" s="9" t="str">
        <f t="shared" si="81"/>
        <v/>
      </c>
      <c r="AB479" s="7"/>
      <c r="AC479" s="9" t="str">
        <f t="shared" si="82"/>
        <v/>
      </c>
      <c r="AD479" s="7"/>
      <c r="AE479" s="9" t="str">
        <f t="shared" si="83"/>
        <v/>
      </c>
      <c r="AF47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80" spans="1:32" x14ac:dyDescent="0.45">
      <c r="A480" s="23" t="e">
        <f>IF('Prediction Log'!#REF!=0, "",'Prediction Log'!#REF!)</f>
        <v>#REF!</v>
      </c>
      <c r="B480" s="9" t="e">
        <f>IF('Prediction Log'!#REF!=0, "",'Prediction Log'!#REF!)</f>
        <v>#REF!</v>
      </c>
      <c r="C480" s="9" t="e">
        <f>IF('Prediction Log'!#REF!=0, "",'Prediction Log'!#REF!)</f>
        <v>#REF!</v>
      </c>
      <c r="D480" s="9" t="e">
        <f>IF('Prediction Log'!#REF!=0, "",'Prediction Log'!#REF!)</f>
        <v>#REF!</v>
      </c>
      <c r="E480" s="9" t="e">
        <f>IF('Prediction Log'!#REF!=0, "",'Prediction Log'!#REF!)</f>
        <v>#REF!</v>
      </c>
      <c r="F480" s="10" t="str">
        <f>IF('Prediction Log'!I480=0, "",'Prediction Log'!I480)</f>
        <v/>
      </c>
      <c r="G480" s="26" t="str">
        <f>IF(ISBLANK(Games!B480), "",'Prediction Log'!$J480)</f>
        <v/>
      </c>
      <c r="H480" s="27" t="str">
        <f>'Prediction Log'!$K480</f>
        <v/>
      </c>
      <c r="I480" s="10" t="str">
        <f>IF(AND(Games!J480="",Games!K480=""),"",IF(ISTEXT(Games!K480), "Side",Games!J480))</f>
        <v/>
      </c>
      <c r="J480" s="10" t="str">
        <f>IF(Table1[[#This Row],[Bet]]="Spread", Games!L480, "")</f>
        <v/>
      </c>
      <c r="K480" s="9" t="str">
        <f>IF(ISTEXT(Games!K480), Games!K480, "")</f>
        <v/>
      </c>
      <c r="L480" s="9" t="str">
        <f>IF(Table1[[#This Row],[Bet]]="Spread", Table1[[#This Row],[Spread]],"")</f>
        <v/>
      </c>
      <c r="M480" s="9"/>
      <c r="N480" s="12"/>
      <c r="O480" s="12"/>
      <c r="P480" s="12"/>
      <c r="Q480" s="12"/>
      <c r="R480" s="12"/>
      <c r="S480" s="12"/>
      <c r="T480" s="13">
        <f t="shared" si="84"/>
        <v>0</v>
      </c>
      <c r="U480" s="13">
        <f t="shared" si="85"/>
        <v>0</v>
      </c>
      <c r="V480" s="13">
        <f t="shared" si="78"/>
        <v>0</v>
      </c>
      <c r="W480" s="13">
        <f t="shared" si="86"/>
        <v>0</v>
      </c>
      <c r="X480" s="13">
        <f t="shared" si="79"/>
        <v>0</v>
      </c>
      <c r="Y480" s="13">
        <f t="shared" si="80"/>
        <v>0</v>
      </c>
      <c r="Z480" s="7"/>
      <c r="AA480" s="9" t="str">
        <f t="shared" si="81"/>
        <v/>
      </c>
      <c r="AB480" s="7"/>
      <c r="AC480" s="9" t="str">
        <f t="shared" si="82"/>
        <v/>
      </c>
      <c r="AD480" s="7"/>
      <c r="AE480" s="9" t="str">
        <f t="shared" si="83"/>
        <v/>
      </c>
      <c r="AF48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81" spans="1:32" x14ac:dyDescent="0.45">
      <c r="A481" s="23" t="e">
        <f>IF('Prediction Log'!#REF!=0, "",'Prediction Log'!#REF!)</f>
        <v>#REF!</v>
      </c>
      <c r="B481" s="9" t="e">
        <f>IF('Prediction Log'!#REF!=0, "",'Prediction Log'!#REF!)</f>
        <v>#REF!</v>
      </c>
      <c r="C481" s="9" t="e">
        <f>IF('Prediction Log'!#REF!=0, "",'Prediction Log'!#REF!)</f>
        <v>#REF!</v>
      </c>
      <c r="D481" s="9" t="e">
        <f>IF('Prediction Log'!#REF!=0, "",'Prediction Log'!#REF!)</f>
        <v>#REF!</v>
      </c>
      <c r="E481" s="9" t="e">
        <f>IF('Prediction Log'!#REF!=0, "",'Prediction Log'!#REF!)</f>
        <v>#REF!</v>
      </c>
      <c r="F481" s="10" t="str">
        <f>IF('Prediction Log'!I481=0, "",'Prediction Log'!I481)</f>
        <v/>
      </c>
      <c r="G481" s="26" t="str">
        <f>IF(ISBLANK(Games!B481), "",'Prediction Log'!$J481)</f>
        <v/>
      </c>
      <c r="H481" s="27" t="str">
        <f>'Prediction Log'!$K481</f>
        <v/>
      </c>
      <c r="I481" s="10" t="str">
        <f>IF(AND(Games!J481="",Games!K481=""),"",IF(ISTEXT(Games!K481), "Side",Games!J481))</f>
        <v/>
      </c>
      <c r="J481" s="10" t="str">
        <f>IF(Table1[[#This Row],[Bet]]="Spread", Games!L481, "")</f>
        <v/>
      </c>
      <c r="K481" s="9" t="str">
        <f>IF(ISTEXT(Games!K481), Games!K481, "")</f>
        <v/>
      </c>
      <c r="L481" s="9" t="str">
        <f>IF(Table1[[#This Row],[Bet]]="Spread", Table1[[#This Row],[Spread]],"")</f>
        <v/>
      </c>
      <c r="M481" s="9"/>
      <c r="N481" s="12"/>
      <c r="O481" s="12"/>
      <c r="P481" s="12"/>
      <c r="Q481" s="12"/>
      <c r="R481" s="12"/>
      <c r="S481" s="12"/>
      <c r="T481" s="13">
        <f t="shared" si="84"/>
        <v>0</v>
      </c>
      <c r="U481" s="13">
        <f t="shared" si="85"/>
        <v>0</v>
      </c>
      <c r="V481" s="13">
        <f t="shared" si="78"/>
        <v>0</v>
      </c>
      <c r="W481" s="13">
        <f t="shared" si="86"/>
        <v>0</v>
      </c>
      <c r="X481" s="13">
        <f t="shared" si="79"/>
        <v>0</v>
      </c>
      <c r="Y481" s="13">
        <f t="shared" si="80"/>
        <v>0</v>
      </c>
      <c r="Z481" s="7"/>
      <c r="AA481" s="9" t="str">
        <f t="shared" si="81"/>
        <v/>
      </c>
      <c r="AB481" s="7"/>
      <c r="AC481" s="9" t="str">
        <f t="shared" si="82"/>
        <v/>
      </c>
      <c r="AD481" s="7"/>
      <c r="AE481" s="9" t="str">
        <f t="shared" si="83"/>
        <v/>
      </c>
      <c r="AF48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82" spans="1:32" x14ac:dyDescent="0.45">
      <c r="A482" s="23" t="e">
        <f>IF('Prediction Log'!#REF!=0, "",'Prediction Log'!#REF!)</f>
        <v>#REF!</v>
      </c>
      <c r="B482" s="9" t="e">
        <f>IF('Prediction Log'!#REF!=0, "",'Prediction Log'!#REF!)</f>
        <v>#REF!</v>
      </c>
      <c r="C482" s="9" t="e">
        <f>IF('Prediction Log'!#REF!=0, "",'Prediction Log'!#REF!)</f>
        <v>#REF!</v>
      </c>
      <c r="D482" s="9" t="e">
        <f>IF('Prediction Log'!#REF!=0, "",'Prediction Log'!#REF!)</f>
        <v>#REF!</v>
      </c>
      <c r="E482" s="9" t="e">
        <f>IF('Prediction Log'!#REF!=0, "",'Prediction Log'!#REF!)</f>
        <v>#REF!</v>
      </c>
      <c r="F482" s="10" t="str">
        <f>IF('Prediction Log'!I482=0, "",'Prediction Log'!I482)</f>
        <v/>
      </c>
      <c r="G482" s="26" t="str">
        <f>IF(ISBLANK(Games!B482), "",'Prediction Log'!$J482)</f>
        <v/>
      </c>
      <c r="H482" s="27" t="str">
        <f>'Prediction Log'!$K482</f>
        <v/>
      </c>
      <c r="I482" s="10" t="str">
        <f>IF(AND(Games!J482="",Games!K482=""),"",IF(ISTEXT(Games!K482), "Side",Games!J482))</f>
        <v/>
      </c>
      <c r="J482" s="10" t="str">
        <f>IF(Table1[[#This Row],[Bet]]="Spread", Games!L482, "")</f>
        <v/>
      </c>
      <c r="K482" s="9" t="str">
        <f>IF(ISTEXT(Games!K482), Games!K482, "")</f>
        <v/>
      </c>
      <c r="L482" s="9" t="str">
        <f>IF(Table1[[#This Row],[Bet]]="Spread", Table1[[#This Row],[Spread]],"")</f>
        <v/>
      </c>
      <c r="M482" s="9"/>
      <c r="N482" s="12"/>
      <c r="O482" s="12"/>
      <c r="P482" s="12"/>
      <c r="Q482" s="12"/>
      <c r="R482" s="12"/>
      <c r="S482" s="12"/>
      <c r="T482" s="13">
        <f t="shared" si="84"/>
        <v>0</v>
      </c>
      <c r="U482" s="13">
        <f t="shared" si="85"/>
        <v>0</v>
      </c>
      <c r="V482" s="13">
        <f t="shared" si="78"/>
        <v>0</v>
      </c>
      <c r="W482" s="13">
        <f t="shared" si="86"/>
        <v>0</v>
      </c>
      <c r="X482" s="13">
        <f t="shared" si="79"/>
        <v>0</v>
      </c>
      <c r="Y482" s="13">
        <f t="shared" si="80"/>
        <v>0</v>
      </c>
      <c r="Z482" s="7"/>
      <c r="AA482" s="9" t="str">
        <f t="shared" si="81"/>
        <v/>
      </c>
      <c r="AB482" s="7"/>
      <c r="AC482" s="9" t="str">
        <f t="shared" si="82"/>
        <v/>
      </c>
      <c r="AD482" s="7"/>
      <c r="AE482" s="9" t="str">
        <f t="shared" si="83"/>
        <v/>
      </c>
      <c r="AF48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83" spans="1:32" x14ac:dyDescent="0.45">
      <c r="A483" s="23" t="e">
        <f>IF('Prediction Log'!#REF!=0, "",'Prediction Log'!#REF!)</f>
        <v>#REF!</v>
      </c>
      <c r="B483" s="9" t="e">
        <f>IF('Prediction Log'!#REF!=0, "",'Prediction Log'!#REF!)</f>
        <v>#REF!</v>
      </c>
      <c r="C483" s="9" t="e">
        <f>IF('Prediction Log'!#REF!=0, "",'Prediction Log'!#REF!)</f>
        <v>#REF!</v>
      </c>
      <c r="D483" s="9" t="e">
        <f>IF('Prediction Log'!#REF!=0, "",'Prediction Log'!#REF!)</f>
        <v>#REF!</v>
      </c>
      <c r="E483" s="9" t="e">
        <f>IF('Prediction Log'!#REF!=0, "",'Prediction Log'!#REF!)</f>
        <v>#REF!</v>
      </c>
      <c r="F483" s="10" t="str">
        <f>IF('Prediction Log'!I483=0, "",'Prediction Log'!I483)</f>
        <v/>
      </c>
      <c r="G483" s="26" t="str">
        <f>IF(ISBLANK(Games!B483), "",'Prediction Log'!$J483)</f>
        <v/>
      </c>
      <c r="H483" s="27" t="str">
        <f>'Prediction Log'!$K483</f>
        <v/>
      </c>
      <c r="I483" s="10" t="str">
        <f>IF(AND(Games!J483="",Games!K483=""),"",IF(ISTEXT(Games!K483), "Side",Games!J483))</f>
        <v/>
      </c>
      <c r="J483" s="10" t="str">
        <f>IF(Table1[[#This Row],[Bet]]="Spread", Games!L483, "")</f>
        <v/>
      </c>
      <c r="K483" s="9" t="str">
        <f>IF(ISTEXT(Games!K483), Games!K483, "")</f>
        <v/>
      </c>
      <c r="L483" s="9" t="str">
        <f>IF(Table1[[#This Row],[Bet]]="Spread", Table1[[#This Row],[Spread]],"")</f>
        <v/>
      </c>
      <c r="M483" s="9"/>
      <c r="N483" s="12"/>
      <c r="O483" s="12"/>
      <c r="P483" s="12"/>
      <c r="Q483" s="12"/>
      <c r="R483" s="12"/>
      <c r="S483" s="12"/>
      <c r="T483" s="13">
        <f t="shared" si="84"/>
        <v>0</v>
      </c>
      <c r="U483" s="13">
        <f t="shared" si="85"/>
        <v>0</v>
      </c>
      <c r="V483" s="13">
        <f t="shared" si="78"/>
        <v>0</v>
      </c>
      <c r="W483" s="13">
        <f t="shared" si="86"/>
        <v>0</v>
      </c>
      <c r="X483" s="13">
        <f t="shared" si="79"/>
        <v>0</v>
      </c>
      <c r="Y483" s="13">
        <f t="shared" si="80"/>
        <v>0</v>
      </c>
      <c r="Z483" s="7"/>
      <c r="AA483" s="9" t="str">
        <f t="shared" si="81"/>
        <v/>
      </c>
      <c r="AB483" s="7"/>
      <c r="AC483" s="9" t="str">
        <f t="shared" si="82"/>
        <v/>
      </c>
      <c r="AD483" s="7"/>
      <c r="AE483" s="9" t="str">
        <f t="shared" si="83"/>
        <v/>
      </c>
      <c r="AF48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84" spans="1:32" x14ac:dyDescent="0.45">
      <c r="A484" s="23" t="e">
        <f>IF('Prediction Log'!#REF!=0, "",'Prediction Log'!#REF!)</f>
        <v>#REF!</v>
      </c>
      <c r="B484" s="9" t="e">
        <f>IF('Prediction Log'!#REF!=0, "",'Prediction Log'!#REF!)</f>
        <v>#REF!</v>
      </c>
      <c r="C484" s="9" t="e">
        <f>IF('Prediction Log'!#REF!=0, "",'Prediction Log'!#REF!)</f>
        <v>#REF!</v>
      </c>
      <c r="D484" s="9" t="e">
        <f>IF('Prediction Log'!#REF!=0, "",'Prediction Log'!#REF!)</f>
        <v>#REF!</v>
      </c>
      <c r="E484" s="9" t="e">
        <f>IF('Prediction Log'!#REF!=0, "",'Prediction Log'!#REF!)</f>
        <v>#REF!</v>
      </c>
      <c r="F484" s="10" t="str">
        <f>IF('Prediction Log'!I484=0, "",'Prediction Log'!I484)</f>
        <v/>
      </c>
      <c r="G484" s="26" t="str">
        <f>IF(ISBLANK(Games!B484), "",'Prediction Log'!$J484)</f>
        <v/>
      </c>
      <c r="H484" s="27" t="str">
        <f>'Prediction Log'!$K484</f>
        <v/>
      </c>
      <c r="I484" s="10" t="str">
        <f>IF(AND(Games!J484="",Games!K484=""),"",IF(ISTEXT(Games!K484), "Side",Games!J484))</f>
        <v/>
      </c>
      <c r="J484" s="10" t="str">
        <f>IF(Table1[[#This Row],[Bet]]="Spread", Games!L484, "")</f>
        <v/>
      </c>
      <c r="K484" s="9" t="str">
        <f>IF(ISTEXT(Games!K484), Games!K484, "")</f>
        <v/>
      </c>
      <c r="L484" s="9" t="str">
        <f>IF(Table1[[#This Row],[Bet]]="Spread", Table1[[#This Row],[Spread]],"")</f>
        <v/>
      </c>
      <c r="M484" s="9"/>
      <c r="N484" s="12"/>
      <c r="O484" s="12"/>
      <c r="P484" s="12"/>
      <c r="Q484" s="12"/>
      <c r="R484" s="12"/>
      <c r="S484" s="12"/>
      <c r="T484" s="13">
        <f t="shared" si="84"/>
        <v>0</v>
      </c>
      <c r="U484" s="13">
        <f t="shared" si="85"/>
        <v>0</v>
      </c>
      <c r="V484" s="13">
        <f t="shared" si="78"/>
        <v>0</v>
      </c>
      <c r="W484" s="13">
        <f t="shared" si="86"/>
        <v>0</v>
      </c>
      <c r="X484" s="13">
        <f t="shared" si="79"/>
        <v>0</v>
      </c>
      <c r="Y484" s="13">
        <f t="shared" si="80"/>
        <v>0</v>
      </c>
      <c r="Z484" s="7"/>
      <c r="AA484" s="9" t="str">
        <f t="shared" si="81"/>
        <v/>
      </c>
      <c r="AB484" s="7"/>
      <c r="AC484" s="9" t="str">
        <f t="shared" si="82"/>
        <v/>
      </c>
      <c r="AD484" s="7"/>
      <c r="AE484" s="9" t="str">
        <f t="shared" si="83"/>
        <v/>
      </c>
      <c r="AF48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85" spans="1:32" x14ac:dyDescent="0.45">
      <c r="A485" s="23" t="e">
        <f>IF('Prediction Log'!#REF!=0, "",'Prediction Log'!#REF!)</f>
        <v>#REF!</v>
      </c>
      <c r="B485" s="9" t="e">
        <f>IF('Prediction Log'!#REF!=0, "",'Prediction Log'!#REF!)</f>
        <v>#REF!</v>
      </c>
      <c r="C485" s="9" t="e">
        <f>IF('Prediction Log'!#REF!=0, "",'Prediction Log'!#REF!)</f>
        <v>#REF!</v>
      </c>
      <c r="D485" s="9" t="e">
        <f>IF('Prediction Log'!#REF!=0, "",'Prediction Log'!#REF!)</f>
        <v>#REF!</v>
      </c>
      <c r="E485" s="9" t="e">
        <f>IF('Prediction Log'!#REF!=0, "",'Prediction Log'!#REF!)</f>
        <v>#REF!</v>
      </c>
      <c r="F485" s="10" t="str">
        <f>IF('Prediction Log'!I485=0, "",'Prediction Log'!I485)</f>
        <v/>
      </c>
      <c r="G485" s="26" t="str">
        <f>IF(ISBLANK(Games!B485), "",'Prediction Log'!$J485)</f>
        <v/>
      </c>
      <c r="H485" s="27" t="str">
        <f>'Prediction Log'!$K485</f>
        <v/>
      </c>
      <c r="I485" s="10" t="str">
        <f>IF(AND(Games!J485="",Games!K485=""),"",IF(ISTEXT(Games!K485), "Side",Games!J485))</f>
        <v/>
      </c>
      <c r="J485" s="10" t="str">
        <f>IF(Table1[[#This Row],[Bet]]="Spread", Games!L485, "")</f>
        <v/>
      </c>
      <c r="K485" s="9" t="str">
        <f>IF(ISTEXT(Games!K485), Games!K485, "")</f>
        <v/>
      </c>
      <c r="L485" s="9" t="str">
        <f>IF(Table1[[#This Row],[Bet]]="Spread", Table1[[#This Row],[Spread]],"")</f>
        <v/>
      </c>
      <c r="M485" s="9"/>
      <c r="N485" s="12"/>
      <c r="O485" s="12"/>
      <c r="P485" s="12"/>
      <c r="Q485" s="12"/>
      <c r="R485" s="12"/>
      <c r="S485" s="12"/>
      <c r="T485" s="13">
        <f t="shared" si="84"/>
        <v>0</v>
      </c>
      <c r="U485" s="13">
        <f t="shared" si="85"/>
        <v>0</v>
      </c>
      <c r="V485" s="13">
        <f t="shared" si="78"/>
        <v>0</v>
      </c>
      <c r="W485" s="13">
        <f t="shared" si="86"/>
        <v>0</v>
      </c>
      <c r="X485" s="13">
        <f t="shared" si="79"/>
        <v>0</v>
      </c>
      <c r="Y485" s="13">
        <f t="shared" si="80"/>
        <v>0</v>
      </c>
      <c r="Z485" s="7"/>
      <c r="AA485" s="9" t="str">
        <f t="shared" si="81"/>
        <v/>
      </c>
      <c r="AB485" s="7"/>
      <c r="AC485" s="9" t="str">
        <f t="shared" si="82"/>
        <v/>
      </c>
      <c r="AD485" s="7"/>
      <c r="AE485" s="9" t="str">
        <f t="shared" si="83"/>
        <v/>
      </c>
      <c r="AF48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86" spans="1:32" x14ac:dyDescent="0.45">
      <c r="A486" s="23" t="e">
        <f>IF('Prediction Log'!#REF!=0, "",'Prediction Log'!#REF!)</f>
        <v>#REF!</v>
      </c>
      <c r="B486" s="9" t="e">
        <f>IF('Prediction Log'!#REF!=0, "",'Prediction Log'!#REF!)</f>
        <v>#REF!</v>
      </c>
      <c r="C486" s="9" t="e">
        <f>IF('Prediction Log'!#REF!=0, "",'Prediction Log'!#REF!)</f>
        <v>#REF!</v>
      </c>
      <c r="D486" s="9" t="e">
        <f>IF('Prediction Log'!#REF!=0, "",'Prediction Log'!#REF!)</f>
        <v>#REF!</v>
      </c>
      <c r="E486" s="9" t="e">
        <f>IF('Prediction Log'!#REF!=0, "",'Prediction Log'!#REF!)</f>
        <v>#REF!</v>
      </c>
      <c r="F486" s="10" t="str">
        <f>IF('Prediction Log'!I486=0, "",'Prediction Log'!I486)</f>
        <v/>
      </c>
      <c r="G486" s="26" t="str">
        <f>IF(ISBLANK(Games!B486), "",'Prediction Log'!$J486)</f>
        <v/>
      </c>
      <c r="H486" s="27" t="str">
        <f>'Prediction Log'!$K486</f>
        <v/>
      </c>
      <c r="I486" s="10" t="str">
        <f>IF(AND(Games!J486="",Games!K486=""),"",IF(ISTEXT(Games!K486), "Side",Games!J486))</f>
        <v/>
      </c>
      <c r="J486" s="10" t="str">
        <f>IF(Table1[[#This Row],[Bet]]="Spread", Games!L486, "")</f>
        <v/>
      </c>
      <c r="K486" s="9" t="str">
        <f>IF(ISTEXT(Games!K486), Games!K486, "")</f>
        <v/>
      </c>
      <c r="L486" s="9" t="str">
        <f>IF(Table1[[#This Row],[Bet]]="Spread", Table1[[#This Row],[Spread]],"")</f>
        <v/>
      </c>
      <c r="M486" s="9"/>
      <c r="N486" s="12"/>
      <c r="O486" s="12"/>
      <c r="P486" s="12"/>
      <c r="Q486" s="12"/>
      <c r="R486" s="12"/>
      <c r="S486" s="12"/>
      <c r="T486" s="13">
        <f t="shared" si="84"/>
        <v>0</v>
      </c>
      <c r="U486" s="13">
        <f t="shared" si="85"/>
        <v>0</v>
      </c>
      <c r="V486" s="13">
        <f t="shared" si="78"/>
        <v>0</v>
      </c>
      <c r="W486" s="13">
        <f t="shared" si="86"/>
        <v>0</v>
      </c>
      <c r="X486" s="13">
        <f t="shared" si="79"/>
        <v>0</v>
      </c>
      <c r="Y486" s="13">
        <f t="shared" si="80"/>
        <v>0</v>
      </c>
      <c r="Z486" s="7"/>
      <c r="AA486" s="9" t="str">
        <f t="shared" si="81"/>
        <v/>
      </c>
      <c r="AB486" s="7"/>
      <c r="AC486" s="9" t="str">
        <f t="shared" si="82"/>
        <v/>
      </c>
      <c r="AD486" s="7"/>
      <c r="AE486" s="9" t="str">
        <f t="shared" si="83"/>
        <v/>
      </c>
      <c r="AF48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87" spans="1:32" x14ac:dyDescent="0.45">
      <c r="A487" s="23" t="e">
        <f>IF('Prediction Log'!#REF!=0, "",'Prediction Log'!#REF!)</f>
        <v>#REF!</v>
      </c>
      <c r="B487" s="9" t="e">
        <f>IF('Prediction Log'!#REF!=0, "",'Prediction Log'!#REF!)</f>
        <v>#REF!</v>
      </c>
      <c r="C487" s="9" t="e">
        <f>IF('Prediction Log'!#REF!=0, "",'Prediction Log'!#REF!)</f>
        <v>#REF!</v>
      </c>
      <c r="D487" s="9" t="e">
        <f>IF('Prediction Log'!#REF!=0, "",'Prediction Log'!#REF!)</f>
        <v>#REF!</v>
      </c>
      <c r="E487" s="9" t="e">
        <f>IF('Prediction Log'!#REF!=0, "",'Prediction Log'!#REF!)</f>
        <v>#REF!</v>
      </c>
      <c r="F487" s="10" t="str">
        <f>IF('Prediction Log'!I487=0, "",'Prediction Log'!I487)</f>
        <v/>
      </c>
      <c r="G487" s="26" t="str">
        <f>IF(ISBLANK(Games!B487), "",'Prediction Log'!$J487)</f>
        <v/>
      </c>
      <c r="H487" s="27" t="str">
        <f>'Prediction Log'!$K487</f>
        <v/>
      </c>
      <c r="I487" s="10" t="str">
        <f>IF(AND(Games!J487="",Games!K487=""),"",IF(ISTEXT(Games!K487), "Side",Games!J487))</f>
        <v/>
      </c>
      <c r="J487" s="10" t="str">
        <f>IF(Table1[[#This Row],[Bet]]="Spread", Games!L487, "")</f>
        <v/>
      </c>
      <c r="K487" s="9" t="str">
        <f>IF(ISTEXT(Games!K487), Games!K487, "")</f>
        <v/>
      </c>
      <c r="L487" s="9" t="str">
        <f>IF(Table1[[#This Row],[Bet]]="Spread", Table1[[#This Row],[Spread]],"")</f>
        <v/>
      </c>
      <c r="M487" s="9"/>
      <c r="N487" s="12"/>
      <c r="O487" s="12"/>
      <c r="P487" s="12"/>
      <c r="Q487" s="12"/>
      <c r="R487" s="12"/>
      <c r="S487" s="12"/>
      <c r="T487" s="13">
        <f t="shared" si="84"/>
        <v>0</v>
      </c>
      <c r="U487" s="13">
        <f t="shared" si="85"/>
        <v>0</v>
      </c>
      <c r="V487" s="13">
        <f t="shared" si="78"/>
        <v>0</v>
      </c>
      <c r="W487" s="13">
        <f t="shared" si="86"/>
        <v>0</v>
      </c>
      <c r="X487" s="13">
        <f t="shared" si="79"/>
        <v>0</v>
      </c>
      <c r="Y487" s="13">
        <f t="shared" si="80"/>
        <v>0</v>
      </c>
      <c r="Z487" s="7"/>
      <c r="AA487" s="9" t="str">
        <f t="shared" si="81"/>
        <v/>
      </c>
      <c r="AB487" s="7"/>
      <c r="AC487" s="9" t="str">
        <f t="shared" si="82"/>
        <v/>
      </c>
      <c r="AD487" s="7"/>
      <c r="AE487" s="9" t="str">
        <f t="shared" si="83"/>
        <v/>
      </c>
      <c r="AF48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88" spans="1:32" x14ac:dyDescent="0.45">
      <c r="A488" s="23" t="e">
        <f>IF('Prediction Log'!#REF!=0, "",'Prediction Log'!#REF!)</f>
        <v>#REF!</v>
      </c>
      <c r="B488" s="9" t="e">
        <f>IF('Prediction Log'!#REF!=0, "",'Prediction Log'!#REF!)</f>
        <v>#REF!</v>
      </c>
      <c r="C488" s="9" t="e">
        <f>IF('Prediction Log'!#REF!=0, "",'Prediction Log'!#REF!)</f>
        <v>#REF!</v>
      </c>
      <c r="D488" s="9" t="e">
        <f>IF('Prediction Log'!#REF!=0, "",'Prediction Log'!#REF!)</f>
        <v>#REF!</v>
      </c>
      <c r="E488" s="9" t="e">
        <f>IF('Prediction Log'!#REF!=0, "",'Prediction Log'!#REF!)</f>
        <v>#REF!</v>
      </c>
      <c r="F488" s="10" t="str">
        <f>IF('Prediction Log'!I488=0, "",'Prediction Log'!I488)</f>
        <v/>
      </c>
      <c r="G488" s="26" t="str">
        <f>IF(ISBLANK(Games!B488), "",'Prediction Log'!$J488)</f>
        <v/>
      </c>
      <c r="H488" s="27" t="str">
        <f>'Prediction Log'!$K488</f>
        <v/>
      </c>
      <c r="I488" s="10" t="str">
        <f>IF(AND(Games!J488="",Games!K488=""),"",IF(ISTEXT(Games!K488), "Side",Games!J488))</f>
        <v/>
      </c>
      <c r="J488" s="10" t="str">
        <f>IF(Table1[[#This Row],[Bet]]="Spread", Games!L488, "")</f>
        <v/>
      </c>
      <c r="K488" s="9" t="str">
        <f>IF(ISTEXT(Games!K488), Games!K488, "")</f>
        <v/>
      </c>
      <c r="L488" s="9" t="str">
        <f>IF(Table1[[#This Row],[Bet]]="Spread", Table1[[#This Row],[Spread]],"")</f>
        <v/>
      </c>
      <c r="M488" s="9"/>
      <c r="N488" s="12"/>
      <c r="O488" s="12"/>
      <c r="P488" s="12"/>
      <c r="Q488" s="12"/>
      <c r="R488" s="12"/>
      <c r="S488" s="12"/>
      <c r="T488" s="13">
        <f t="shared" si="84"/>
        <v>0</v>
      </c>
      <c r="U488" s="13">
        <f t="shared" si="85"/>
        <v>0</v>
      </c>
      <c r="V488" s="13">
        <f t="shared" si="78"/>
        <v>0</v>
      </c>
      <c r="W488" s="13">
        <f t="shared" si="86"/>
        <v>0</v>
      </c>
      <c r="X488" s="13">
        <f t="shared" si="79"/>
        <v>0</v>
      </c>
      <c r="Y488" s="13">
        <f t="shared" si="80"/>
        <v>0</v>
      </c>
      <c r="Z488" s="7"/>
      <c r="AA488" s="9" t="str">
        <f t="shared" si="81"/>
        <v/>
      </c>
      <c r="AB488" s="7"/>
      <c r="AC488" s="9" t="str">
        <f t="shared" si="82"/>
        <v/>
      </c>
      <c r="AD488" s="7"/>
      <c r="AE488" s="9" t="str">
        <f t="shared" si="83"/>
        <v/>
      </c>
      <c r="AF48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89" spans="1:32" x14ac:dyDescent="0.45">
      <c r="A489" s="23" t="e">
        <f>IF('Prediction Log'!#REF!=0, "",'Prediction Log'!#REF!)</f>
        <v>#REF!</v>
      </c>
      <c r="B489" s="9" t="e">
        <f>IF('Prediction Log'!#REF!=0, "",'Prediction Log'!#REF!)</f>
        <v>#REF!</v>
      </c>
      <c r="C489" s="9" t="e">
        <f>IF('Prediction Log'!#REF!=0, "",'Prediction Log'!#REF!)</f>
        <v>#REF!</v>
      </c>
      <c r="D489" s="9" t="e">
        <f>IF('Prediction Log'!#REF!=0, "",'Prediction Log'!#REF!)</f>
        <v>#REF!</v>
      </c>
      <c r="E489" s="9" t="e">
        <f>IF('Prediction Log'!#REF!=0, "",'Prediction Log'!#REF!)</f>
        <v>#REF!</v>
      </c>
      <c r="F489" s="10" t="str">
        <f>IF('Prediction Log'!I489=0, "",'Prediction Log'!I489)</f>
        <v/>
      </c>
      <c r="G489" s="26" t="str">
        <f>IF(ISBLANK(Games!B489), "",'Prediction Log'!$J489)</f>
        <v/>
      </c>
      <c r="H489" s="27" t="str">
        <f>'Prediction Log'!$K489</f>
        <v/>
      </c>
      <c r="I489" s="10" t="str">
        <f>IF(AND(Games!J489="",Games!K489=""),"",IF(ISTEXT(Games!K489), "Side",Games!J489))</f>
        <v/>
      </c>
      <c r="J489" s="10" t="str">
        <f>IF(Table1[[#This Row],[Bet]]="Spread", Games!L489, "")</f>
        <v/>
      </c>
      <c r="K489" s="9" t="str">
        <f>IF(ISTEXT(Games!K489), Games!K489, "")</f>
        <v/>
      </c>
      <c r="L489" s="9" t="str">
        <f>IF(Table1[[#This Row],[Bet]]="Spread", Table1[[#This Row],[Spread]],"")</f>
        <v/>
      </c>
      <c r="M489" s="9"/>
      <c r="N489" s="12"/>
      <c r="O489" s="12"/>
      <c r="P489" s="12"/>
      <c r="Q489" s="12"/>
      <c r="R489" s="12"/>
      <c r="S489" s="12"/>
      <c r="T489" s="13">
        <f t="shared" si="84"/>
        <v>0</v>
      </c>
      <c r="U489" s="13">
        <f t="shared" si="85"/>
        <v>0</v>
      </c>
      <c r="V489" s="13">
        <f t="shared" si="78"/>
        <v>0</v>
      </c>
      <c r="W489" s="13">
        <f t="shared" si="86"/>
        <v>0</v>
      </c>
      <c r="X489" s="13">
        <f t="shared" si="79"/>
        <v>0</v>
      </c>
      <c r="Y489" s="13">
        <f t="shared" si="80"/>
        <v>0</v>
      </c>
      <c r="Z489" s="7"/>
      <c r="AA489" s="9" t="str">
        <f t="shared" si="81"/>
        <v/>
      </c>
      <c r="AB489" s="7"/>
      <c r="AC489" s="9" t="str">
        <f t="shared" si="82"/>
        <v/>
      </c>
      <c r="AD489" s="7"/>
      <c r="AE489" s="9" t="str">
        <f t="shared" si="83"/>
        <v/>
      </c>
      <c r="AF48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90" spans="1:32" x14ac:dyDescent="0.45">
      <c r="A490" s="23" t="e">
        <f>IF('Prediction Log'!#REF!=0, "",'Prediction Log'!#REF!)</f>
        <v>#REF!</v>
      </c>
      <c r="B490" s="9" t="e">
        <f>IF('Prediction Log'!#REF!=0, "",'Prediction Log'!#REF!)</f>
        <v>#REF!</v>
      </c>
      <c r="C490" s="9" t="e">
        <f>IF('Prediction Log'!#REF!=0, "",'Prediction Log'!#REF!)</f>
        <v>#REF!</v>
      </c>
      <c r="D490" s="9" t="e">
        <f>IF('Prediction Log'!#REF!=0, "",'Prediction Log'!#REF!)</f>
        <v>#REF!</v>
      </c>
      <c r="E490" s="9" t="e">
        <f>IF('Prediction Log'!#REF!=0, "",'Prediction Log'!#REF!)</f>
        <v>#REF!</v>
      </c>
      <c r="F490" s="10" t="str">
        <f>IF('Prediction Log'!I490=0, "",'Prediction Log'!I490)</f>
        <v/>
      </c>
      <c r="G490" s="26" t="str">
        <f>IF(ISBLANK(Games!B490), "",'Prediction Log'!$J490)</f>
        <v/>
      </c>
      <c r="H490" s="27" t="str">
        <f>'Prediction Log'!$K490</f>
        <v/>
      </c>
      <c r="I490" s="10" t="str">
        <f>IF(AND(Games!J490="",Games!K490=""),"",IF(ISTEXT(Games!K490), "Side",Games!J490))</f>
        <v/>
      </c>
      <c r="J490" s="10" t="str">
        <f>IF(Table1[[#This Row],[Bet]]="Spread", Games!L490, "")</f>
        <v/>
      </c>
      <c r="K490" s="9" t="str">
        <f>IF(ISTEXT(Games!K490), Games!K490, "")</f>
        <v/>
      </c>
      <c r="L490" s="9" t="str">
        <f>IF(Table1[[#This Row],[Bet]]="Spread", Table1[[#This Row],[Spread]],"")</f>
        <v/>
      </c>
      <c r="M490" s="9"/>
      <c r="N490" s="12"/>
      <c r="O490" s="12"/>
      <c r="P490" s="12"/>
      <c r="Q490" s="12"/>
      <c r="R490" s="12"/>
      <c r="S490" s="12"/>
      <c r="T490" s="13">
        <f t="shared" si="84"/>
        <v>0</v>
      </c>
      <c r="U490" s="13">
        <f t="shared" si="85"/>
        <v>0</v>
      </c>
      <c r="V490" s="13">
        <f t="shared" si="78"/>
        <v>0</v>
      </c>
      <c r="W490" s="13">
        <f t="shared" si="86"/>
        <v>0</v>
      </c>
      <c r="X490" s="13">
        <f t="shared" si="79"/>
        <v>0</v>
      </c>
      <c r="Y490" s="13">
        <f t="shared" si="80"/>
        <v>0</v>
      </c>
      <c r="Z490" s="7"/>
      <c r="AA490" s="9" t="str">
        <f t="shared" si="81"/>
        <v/>
      </c>
      <c r="AB490" s="7"/>
      <c r="AC490" s="9" t="str">
        <f t="shared" si="82"/>
        <v/>
      </c>
      <c r="AD490" s="7"/>
      <c r="AE490" s="9" t="str">
        <f t="shared" si="83"/>
        <v/>
      </c>
      <c r="AF49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91" spans="1:32" x14ac:dyDescent="0.45">
      <c r="A491" s="23" t="e">
        <f>IF('Prediction Log'!#REF!=0, "",'Prediction Log'!#REF!)</f>
        <v>#REF!</v>
      </c>
      <c r="B491" s="9" t="e">
        <f>IF('Prediction Log'!#REF!=0, "",'Prediction Log'!#REF!)</f>
        <v>#REF!</v>
      </c>
      <c r="C491" s="9" t="e">
        <f>IF('Prediction Log'!#REF!=0, "",'Prediction Log'!#REF!)</f>
        <v>#REF!</v>
      </c>
      <c r="D491" s="9" t="e">
        <f>IF('Prediction Log'!#REF!=0, "",'Prediction Log'!#REF!)</f>
        <v>#REF!</v>
      </c>
      <c r="E491" s="9" t="e">
        <f>IF('Prediction Log'!#REF!=0, "",'Prediction Log'!#REF!)</f>
        <v>#REF!</v>
      </c>
      <c r="F491" s="10" t="str">
        <f>IF('Prediction Log'!I491=0, "",'Prediction Log'!I491)</f>
        <v/>
      </c>
      <c r="G491" s="26" t="str">
        <f>IF(ISBLANK(Games!B491), "",'Prediction Log'!$J491)</f>
        <v/>
      </c>
      <c r="H491" s="27" t="str">
        <f>'Prediction Log'!$K491</f>
        <v/>
      </c>
      <c r="I491" s="10" t="str">
        <f>IF(AND(Games!J491="",Games!K491=""),"",IF(ISTEXT(Games!K491), "Side",Games!J491))</f>
        <v/>
      </c>
      <c r="J491" s="10" t="str">
        <f>IF(Table1[[#This Row],[Bet]]="Spread", Games!L491, "")</f>
        <v/>
      </c>
      <c r="K491" s="9" t="str">
        <f>IF(ISTEXT(Games!K491), Games!K491, "")</f>
        <v/>
      </c>
      <c r="L491" s="9" t="str">
        <f>IF(Table1[[#This Row],[Bet]]="Spread", Table1[[#This Row],[Spread]],"")</f>
        <v/>
      </c>
      <c r="M491" s="9"/>
      <c r="N491" s="12"/>
      <c r="O491" s="12"/>
      <c r="P491" s="12"/>
      <c r="Q491" s="12"/>
      <c r="R491" s="12"/>
      <c r="S491" s="12"/>
      <c r="T491" s="13">
        <f t="shared" si="84"/>
        <v>0</v>
      </c>
      <c r="U491" s="13">
        <f t="shared" si="85"/>
        <v>0</v>
      </c>
      <c r="V491" s="13">
        <f t="shared" si="78"/>
        <v>0</v>
      </c>
      <c r="W491" s="13">
        <f t="shared" si="86"/>
        <v>0</v>
      </c>
      <c r="X491" s="13">
        <f t="shared" si="79"/>
        <v>0</v>
      </c>
      <c r="Y491" s="13">
        <f t="shared" si="80"/>
        <v>0</v>
      </c>
      <c r="Z491" s="7"/>
      <c r="AA491" s="9" t="str">
        <f t="shared" si="81"/>
        <v/>
      </c>
      <c r="AB491" s="7"/>
      <c r="AC491" s="9" t="str">
        <f t="shared" si="82"/>
        <v/>
      </c>
      <c r="AD491" s="7"/>
      <c r="AE491" s="9" t="str">
        <f t="shared" si="83"/>
        <v/>
      </c>
      <c r="AF49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92" spans="1:32" x14ac:dyDescent="0.45">
      <c r="A492" s="23" t="e">
        <f>IF('Prediction Log'!#REF!=0, "",'Prediction Log'!#REF!)</f>
        <v>#REF!</v>
      </c>
      <c r="B492" s="9" t="e">
        <f>IF('Prediction Log'!#REF!=0, "",'Prediction Log'!#REF!)</f>
        <v>#REF!</v>
      </c>
      <c r="C492" s="9" t="e">
        <f>IF('Prediction Log'!#REF!=0, "",'Prediction Log'!#REF!)</f>
        <v>#REF!</v>
      </c>
      <c r="D492" s="9" t="e">
        <f>IF('Prediction Log'!#REF!=0, "",'Prediction Log'!#REF!)</f>
        <v>#REF!</v>
      </c>
      <c r="E492" s="9" t="e">
        <f>IF('Prediction Log'!#REF!=0, "",'Prediction Log'!#REF!)</f>
        <v>#REF!</v>
      </c>
      <c r="F492" s="10" t="str">
        <f>IF('Prediction Log'!I492=0, "",'Prediction Log'!I492)</f>
        <v/>
      </c>
      <c r="G492" s="26" t="str">
        <f>IF(ISBLANK(Games!B492), "",'Prediction Log'!$J492)</f>
        <v/>
      </c>
      <c r="H492" s="27" t="str">
        <f>'Prediction Log'!$K492</f>
        <v/>
      </c>
      <c r="I492" s="10" t="str">
        <f>IF(AND(Games!J492="",Games!K492=""),"",IF(ISTEXT(Games!K492), "Side",Games!J492))</f>
        <v/>
      </c>
      <c r="J492" s="10" t="str">
        <f>IF(Table1[[#This Row],[Bet]]="Spread", Games!L492, "")</f>
        <v/>
      </c>
      <c r="K492" s="9" t="str">
        <f>IF(ISTEXT(Games!K492), Games!K492, "")</f>
        <v/>
      </c>
      <c r="L492" s="9" t="str">
        <f>IF(Table1[[#This Row],[Bet]]="Spread", Table1[[#This Row],[Spread]],"")</f>
        <v/>
      </c>
      <c r="M492" s="9"/>
      <c r="N492" s="12"/>
      <c r="O492" s="12"/>
      <c r="P492" s="12"/>
      <c r="Q492" s="12"/>
      <c r="R492" s="12"/>
      <c r="S492" s="12"/>
      <c r="T492" s="13">
        <f t="shared" si="84"/>
        <v>0</v>
      </c>
      <c r="U492" s="13">
        <f t="shared" si="85"/>
        <v>0</v>
      </c>
      <c r="V492" s="13">
        <f t="shared" si="78"/>
        <v>0</v>
      </c>
      <c r="W492" s="13">
        <f t="shared" si="86"/>
        <v>0</v>
      </c>
      <c r="X492" s="13">
        <f t="shared" si="79"/>
        <v>0</v>
      </c>
      <c r="Y492" s="13">
        <f t="shared" si="80"/>
        <v>0</v>
      </c>
      <c r="Z492" s="7"/>
      <c r="AA492" s="9" t="str">
        <f t="shared" si="81"/>
        <v/>
      </c>
      <c r="AB492" s="7"/>
      <c r="AC492" s="9" t="str">
        <f t="shared" si="82"/>
        <v/>
      </c>
      <c r="AD492" s="7"/>
      <c r="AE492" s="9" t="str">
        <f t="shared" si="83"/>
        <v/>
      </c>
      <c r="AF49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93" spans="1:32" x14ac:dyDescent="0.45">
      <c r="A493" s="23" t="e">
        <f>IF('Prediction Log'!#REF!=0, "",'Prediction Log'!#REF!)</f>
        <v>#REF!</v>
      </c>
      <c r="B493" s="9" t="e">
        <f>IF('Prediction Log'!#REF!=0, "",'Prediction Log'!#REF!)</f>
        <v>#REF!</v>
      </c>
      <c r="C493" s="9" t="e">
        <f>IF('Prediction Log'!#REF!=0, "",'Prediction Log'!#REF!)</f>
        <v>#REF!</v>
      </c>
      <c r="D493" s="9" t="e">
        <f>IF('Prediction Log'!#REF!=0, "",'Prediction Log'!#REF!)</f>
        <v>#REF!</v>
      </c>
      <c r="E493" s="9" t="e">
        <f>IF('Prediction Log'!#REF!=0, "",'Prediction Log'!#REF!)</f>
        <v>#REF!</v>
      </c>
      <c r="F493" s="10" t="str">
        <f>IF('Prediction Log'!I493=0, "",'Prediction Log'!I493)</f>
        <v/>
      </c>
      <c r="G493" s="26" t="str">
        <f>IF(ISBLANK(Games!B493), "",'Prediction Log'!$J493)</f>
        <v/>
      </c>
      <c r="H493" s="27" t="str">
        <f>'Prediction Log'!$K493</f>
        <v/>
      </c>
      <c r="I493" s="10" t="str">
        <f>IF(AND(Games!J493="",Games!K493=""),"",IF(ISTEXT(Games!K493), "Side",Games!J493))</f>
        <v/>
      </c>
      <c r="J493" s="10" t="str">
        <f>IF(Table1[[#This Row],[Bet]]="Spread", Games!L493, "")</f>
        <v/>
      </c>
      <c r="K493" s="9" t="str">
        <f>IF(ISTEXT(Games!K493), Games!K493, "")</f>
        <v/>
      </c>
      <c r="L493" s="9" t="str">
        <f>IF(Table1[[#This Row],[Bet]]="Spread", Table1[[#This Row],[Spread]],"")</f>
        <v/>
      </c>
      <c r="M493" s="9"/>
      <c r="N493" s="12"/>
      <c r="O493" s="12"/>
      <c r="P493" s="12"/>
      <c r="Q493" s="12"/>
      <c r="R493" s="12"/>
      <c r="S493" s="12"/>
      <c r="T493" s="13">
        <f t="shared" si="84"/>
        <v>0</v>
      </c>
      <c r="U493" s="13">
        <f t="shared" si="85"/>
        <v>0</v>
      </c>
      <c r="V493" s="13">
        <f t="shared" si="78"/>
        <v>0</v>
      </c>
      <c r="W493" s="13">
        <f t="shared" si="86"/>
        <v>0</v>
      </c>
      <c r="X493" s="13">
        <f t="shared" si="79"/>
        <v>0</v>
      </c>
      <c r="Y493" s="13">
        <f t="shared" si="80"/>
        <v>0</v>
      </c>
      <c r="Z493" s="7"/>
      <c r="AA493" s="9" t="str">
        <f t="shared" si="81"/>
        <v/>
      </c>
      <c r="AB493" s="7"/>
      <c r="AC493" s="9" t="str">
        <f t="shared" si="82"/>
        <v/>
      </c>
      <c r="AD493" s="7"/>
      <c r="AE493" s="9" t="str">
        <f t="shared" si="83"/>
        <v/>
      </c>
      <c r="AF49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94" spans="1:32" x14ac:dyDescent="0.45">
      <c r="A494" s="23" t="e">
        <f>IF('Prediction Log'!#REF!=0, "",'Prediction Log'!#REF!)</f>
        <v>#REF!</v>
      </c>
      <c r="B494" s="9" t="e">
        <f>IF('Prediction Log'!#REF!=0, "",'Prediction Log'!#REF!)</f>
        <v>#REF!</v>
      </c>
      <c r="C494" s="9" t="e">
        <f>IF('Prediction Log'!#REF!=0, "",'Prediction Log'!#REF!)</f>
        <v>#REF!</v>
      </c>
      <c r="D494" s="9" t="e">
        <f>IF('Prediction Log'!#REF!=0, "",'Prediction Log'!#REF!)</f>
        <v>#REF!</v>
      </c>
      <c r="E494" s="9" t="e">
        <f>IF('Prediction Log'!#REF!=0, "",'Prediction Log'!#REF!)</f>
        <v>#REF!</v>
      </c>
      <c r="F494" s="10" t="str">
        <f>IF('Prediction Log'!I494=0, "",'Prediction Log'!I494)</f>
        <v/>
      </c>
      <c r="G494" s="26" t="str">
        <f>IF(ISBLANK(Games!B494), "",'Prediction Log'!$J494)</f>
        <v/>
      </c>
      <c r="H494" s="27" t="str">
        <f>'Prediction Log'!$K494</f>
        <v/>
      </c>
      <c r="I494" s="10" t="str">
        <f>IF(AND(Games!J494="",Games!K494=""),"",IF(ISTEXT(Games!K494), "Side",Games!J494))</f>
        <v/>
      </c>
      <c r="J494" s="10" t="str">
        <f>IF(Table1[[#This Row],[Bet]]="Spread", Games!L494, "")</f>
        <v/>
      </c>
      <c r="K494" s="9" t="str">
        <f>IF(ISTEXT(Games!K494), Games!K494, "")</f>
        <v/>
      </c>
      <c r="L494" s="9" t="str">
        <f>IF(Table1[[#This Row],[Bet]]="Spread", Table1[[#This Row],[Spread]],"")</f>
        <v/>
      </c>
      <c r="M494" s="9"/>
      <c r="N494" s="12"/>
      <c r="O494" s="12"/>
      <c r="P494" s="12"/>
      <c r="Q494" s="12"/>
      <c r="R494" s="12"/>
      <c r="S494" s="12"/>
      <c r="T494" s="13">
        <f t="shared" si="84"/>
        <v>0</v>
      </c>
      <c r="U494" s="13">
        <f t="shared" si="85"/>
        <v>0</v>
      </c>
      <c r="V494" s="13">
        <f t="shared" si="78"/>
        <v>0</v>
      </c>
      <c r="W494" s="13">
        <f t="shared" si="86"/>
        <v>0</v>
      </c>
      <c r="X494" s="13">
        <f t="shared" si="79"/>
        <v>0</v>
      </c>
      <c r="Y494" s="13">
        <f t="shared" si="80"/>
        <v>0</v>
      </c>
      <c r="Z494" s="7"/>
      <c r="AA494" s="9" t="str">
        <f t="shared" si="81"/>
        <v/>
      </c>
      <c r="AB494" s="7"/>
      <c r="AC494" s="9" t="str">
        <f t="shared" si="82"/>
        <v/>
      </c>
      <c r="AD494" s="7"/>
      <c r="AE494" s="9" t="str">
        <f t="shared" si="83"/>
        <v/>
      </c>
      <c r="AF49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95" spans="1:32" x14ac:dyDescent="0.45">
      <c r="A495" s="23" t="e">
        <f>IF('Prediction Log'!#REF!=0, "",'Prediction Log'!#REF!)</f>
        <v>#REF!</v>
      </c>
      <c r="B495" s="9" t="e">
        <f>IF('Prediction Log'!#REF!=0, "",'Prediction Log'!#REF!)</f>
        <v>#REF!</v>
      </c>
      <c r="C495" s="9" t="e">
        <f>IF('Prediction Log'!#REF!=0, "",'Prediction Log'!#REF!)</f>
        <v>#REF!</v>
      </c>
      <c r="D495" s="9" t="e">
        <f>IF('Prediction Log'!#REF!=0, "",'Prediction Log'!#REF!)</f>
        <v>#REF!</v>
      </c>
      <c r="E495" s="9" t="e">
        <f>IF('Prediction Log'!#REF!=0, "",'Prediction Log'!#REF!)</f>
        <v>#REF!</v>
      </c>
      <c r="F495" s="10" t="str">
        <f>IF('Prediction Log'!I495=0, "",'Prediction Log'!I495)</f>
        <v/>
      </c>
      <c r="G495" s="26" t="str">
        <f>IF(ISBLANK(Games!B495), "",'Prediction Log'!$J495)</f>
        <v/>
      </c>
      <c r="H495" s="27" t="str">
        <f>'Prediction Log'!$K495</f>
        <v/>
      </c>
      <c r="I495" s="10" t="str">
        <f>IF(AND(Games!J495="",Games!K495=""),"",IF(ISTEXT(Games!K495), "Side",Games!J495))</f>
        <v/>
      </c>
      <c r="J495" s="10" t="str">
        <f>IF(Table1[[#This Row],[Bet]]="Spread", Games!L495, "")</f>
        <v/>
      </c>
      <c r="K495" s="9" t="str">
        <f>IF(ISTEXT(Games!K495), Games!K495, "")</f>
        <v/>
      </c>
      <c r="L495" s="9" t="str">
        <f>IF(Table1[[#This Row],[Bet]]="Spread", Table1[[#This Row],[Spread]],"")</f>
        <v/>
      </c>
      <c r="M495" s="9"/>
      <c r="N495" s="12"/>
      <c r="O495" s="12"/>
      <c r="P495" s="12"/>
      <c r="Q495" s="12"/>
      <c r="R495" s="12"/>
      <c r="S495" s="12"/>
      <c r="T495" s="13">
        <f t="shared" si="84"/>
        <v>0</v>
      </c>
      <c r="U495" s="13">
        <f t="shared" si="85"/>
        <v>0</v>
      </c>
      <c r="V495" s="13">
        <f t="shared" si="78"/>
        <v>0</v>
      </c>
      <c r="W495" s="13">
        <f t="shared" si="86"/>
        <v>0</v>
      </c>
      <c r="X495" s="13">
        <f t="shared" si="79"/>
        <v>0</v>
      </c>
      <c r="Y495" s="13">
        <f t="shared" si="80"/>
        <v>0</v>
      </c>
      <c r="Z495" s="7"/>
      <c r="AA495" s="9" t="str">
        <f t="shared" si="81"/>
        <v/>
      </c>
      <c r="AB495" s="7"/>
      <c r="AC495" s="9" t="str">
        <f t="shared" si="82"/>
        <v/>
      </c>
      <c r="AD495" s="7"/>
      <c r="AE495" s="9" t="str">
        <f t="shared" si="83"/>
        <v/>
      </c>
      <c r="AF49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96" spans="1:32" x14ac:dyDescent="0.45">
      <c r="A496" s="23" t="e">
        <f>IF('Prediction Log'!#REF!=0, "",'Prediction Log'!#REF!)</f>
        <v>#REF!</v>
      </c>
      <c r="B496" s="9" t="e">
        <f>IF('Prediction Log'!#REF!=0, "",'Prediction Log'!#REF!)</f>
        <v>#REF!</v>
      </c>
      <c r="C496" s="9" t="e">
        <f>IF('Prediction Log'!#REF!=0, "",'Prediction Log'!#REF!)</f>
        <v>#REF!</v>
      </c>
      <c r="D496" s="9" t="e">
        <f>IF('Prediction Log'!#REF!=0, "",'Prediction Log'!#REF!)</f>
        <v>#REF!</v>
      </c>
      <c r="E496" s="9" t="e">
        <f>IF('Prediction Log'!#REF!=0, "",'Prediction Log'!#REF!)</f>
        <v>#REF!</v>
      </c>
      <c r="F496" s="10" t="str">
        <f>IF('Prediction Log'!I496=0, "",'Prediction Log'!I496)</f>
        <v/>
      </c>
      <c r="G496" s="26" t="str">
        <f>IF(ISBLANK(Games!B496), "",'Prediction Log'!$J496)</f>
        <v/>
      </c>
      <c r="H496" s="27" t="str">
        <f>'Prediction Log'!$K496</f>
        <v/>
      </c>
      <c r="I496" s="10" t="str">
        <f>IF(AND(Games!J496="",Games!K496=""),"",IF(ISTEXT(Games!K496), "Side",Games!J496))</f>
        <v/>
      </c>
      <c r="J496" s="10" t="str">
        <f>IF(Table1[[#This Row],[Bet]]="Spread", Games!L496, "")</f>
        <v/>
      </c>
      <c r="K496" s="9" t="str">
        <f>IF(ISTEXT(Games!K496), Games!K496, "")</f>
        <v/>
      </c>
      <c r="L496" s="9" t="str">
        <f>IF(Table1[[#This Row],[Bet]]="Spread", Table1[[#This Row],[Spread]],"")</f>
        <v/>
      </c>
      <c r="M496" s="9"/>
      <c r="N496" s="12"/>
      <c r="O496" s="12"/>
      <c r="P496" s="12"/>
      <c r="Q496" s="12"/>
      <c r="R496" s="12"/>
      <c r="S496" s="12"/>
      <c r="T496" s="13">
        <f t="shared" si="84"/>
        <v>0</v>
      </c>
      <c r="U496" s="13">
        <f t="shared" si="85"/>
        <v>0</v>
      </c>
      <c r="V496" s="13">
        <f t="shared" si="78"/>
        <v>0</v>
      </c>
      <c r="W496" s="13">
        <f t="shared" si="86"/>
        <v>0</v>
      </c>
      <c r="X496" s="13">
        <f t="shared" si="79"/>
        <v>0</v>
      </c>
      <c r="Y496" s="13">
        <f t="shared" si="80"/>
        <v>0</v>
      </c>
      <c r="Z496" s="7"/>
      <c r="AA496" s="9" t="str">
        <f t="shared" si="81"/>
        <v/>
      </c>
      <c r="AB496" s="7"/>
      <c r="AC496" s="9" t="str">
        <f t="shared" si="82"/>
        <v/>
      </c>
      <c r="AD496" s="7"/>
      <c r="AE496" s="9" t="str">
        <f t="shared" si="83"/>
        <v/>
      </c>
      <c r="AF49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97" spans="1:32" x14ac:dyDescent="0.45">
      <c r="A497" s="23" t="e">
        <f>IF('Prediction Log'!#REF!=0, "",'Prediction Log'!#REF!)</f>
        <v>#REF!</v>
      </c>
      <c r="B497" s="9" t="e">
        <f>IF('Prediction Log'!#REF!=0, "",'Prediction Log'!#REF!)</f>
        <v>#REF!</v>
      </c>
      <c r="C497" s="9" t="e">
        <f>IF('Prediction Log'!#REF!=0, "",'Prediction Log'!#REF!)</f>
        <v>#REF!</v>
      </c>
      <c r="D497" s="9" t="e">
        <f>IF('Prediction Log'!#REF!=0, "",'Prediction Log'!#REF!)</f>
        <v>#REF!</v>
      </c>
      <c r="E497" s="9" t="e">
        <f>IF('Prediction Log'!#REF!=0, "",'Prediction Log'!#REF!)</f>
        <v>#REF!</v>
      </c>
      <c r="F497" s="10" t="str">
        <f>IF('Prediction Log'!I497=0, "",'Prediction Log'!I497)</f>
        <v/>
      </c>
      <c r="G497" s="26" t="str">
        <f>IF(ISBLANK(Games!B497), "",'Prediction Log'!$J497)</f>
        <v/>
      </c>
      <c r="H497" s="27" t="str">
        <f>'Prediction Log'!$K497</f>
        <v/>
      </c>
      <c r="I497" s="10" t="str">
        <f>IF(AND(Games!J497="",Games!K497=""),"",IF(ISTEXT(Games!K497), "Side",Games!J497))</f>
        <v/>
      </c>
      <c r="J497" s="10" t="str">
        <f>IF(Table1[[#This Row],[Bet]]="Spread", Games!L497, "")</f>
        <v/>
      </c>
      <c r="K497" s="9" t="str">
        <f>IF(ISTEXT(Games!K497), Games!K497, "")</f>
        <v/>
      </c>
      <c r="L497" s="9" t="str">
        <f>IF(Table1[[#This Row],[Bet]]="Spread", Table1[[#This Row],[Spread]],"")</f>
        <v/>
      </c>
      <c r="M497" s="9"/>
      <c r="N497" s="12"/>
      <c r="O497" s="12"/>
      <c r="P497" s="12"/>
      <c r="Q497" s="12"/>
      <c r="R497" s="12"/>
      <c r="S497" s="12"/>
      <c r="T497" s="13">
        <f t="shared" si="84"/>
        <v>0</v>
      </c>
      <c r="U497" s="13">
        <f t="shared" si="85"/>
        <v>0</v>
      </c>
      <c r="V497" s="13">
        <f t="shared" si="78"/>
        <v>0</v>
      </c>
      <c r="W497" s="13">
        <f t="shared" si="86"/>
        <v>0</v>
      </c>
      <c r="X497" s="13">
        <f t="shared" si="79"/>
        <v>0</v>
      </c>
      <c r="Y497" s="13">
        <f t="shared" si="80"/>
        <v>0</v>
      </c>
      <c r="Z497" s="7"/>
      <c r="AA497" s="9" t="str">
        <f t="shared" si="81"/>
        <v/>
      </c>
      <c r="AB497" s="7"/>
      <c r="AC497" s="9" t="str">
        <f t="shared" si="82"/>
        <v/>
      </c>
      <c r="AD497" s="7"/>
      <c r="AE497" s="9" t="str">
        <f t="shared" si="83"/>
        <v/>
      </c>
      <c r="AF49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98" spans="1:32" x14ac:dyDescent="0.45">
      <c r="A498" s="23" t="e">
        <f>IF('Prediction Log'!#REF!=0, "",'Prediction Log'!#REF!)</f>
        <v>#REF!</v>
      </c>
      <c r="B498" s="9" t="e">
        <f>IF('Prediction Log'!#REF!=0, "",'Prediction Log'!#REF!)</f>
        <v>#REF!</v>
      </c>
      <c r="C498" s="9" t="e">
        <f>IF('Prediction Log'!#REF!=0, "",'Prediction Log'!#REF!)</f>
        <v>#REF!</v>
      </c>
      <c r="D498" s="9" t="e">
        <f>IF('Prediction Log'!#REF!=0, "",'Prediction Log'!#REF!)</f>
        <v>#REF!</v>
      </c>
      <c r="E498" s="9" t="e">
        <f>IF('Prediction Log'!#REF!=0, "",'Prediction Log'!#REF!)</f>
        <v>#REF!</v>
      </c>
      <c r="F498" s="10" t="str">
        <f>IF('Prediction Log'!I498=0, "",'Prediction Log'!I498)</f>
        <v/>
      </c>
      <c r="G498" s="26" t="str">
        <f>IF(ISBLANK(Games!B498), "",'Prediction Log'!$J498)</f>
        <v/>
      </c>
      <c r="H498" s="27" t="str">
        <f>'Prediction Log'!$K498</f>
        <v/>
      </c>
      <c r="I498" s="10" t="str">
        <f>IF(AND(Games!J498="",Games!K498=""),"",IF(ISTEXT(Games!K498), "Side",Games!J498))</f>
        <v/>
      </c>
      <c r="J498" s="10" t="str">
        <f>IF(Table1[[#This Row],[Bet]]="Spread", Games!L498, "")</f>
        <v/>
      </c>
      <c r="K498" s="9" t="str">
        <f>IF(ISTEXT(Games!K498), Games!K498, "")</f>
        <v/>
      </c>
      <c r="L498" s="9" t="str">
        <f>IF(Table1[[#This Row],[Bet]]="Spread", Table1[[#This Row],[Spread]],"")</f>
        <v/>
      </c>
      <c r="M498" s="9"/>
      <c r="N498" s="12"/>
      <c r="O498" s="12"/>
      <c r="P498" s="12"/>
      <c r="Q498" s="12"/>
      <c r="R498" s="12"/>
      <c r="S498" s="12"/>
      <c r="T498" s="13">
        <f t="shared" si="84"/>
        <v>0</v>
      </c>
      <c r="U498" s="13">
        <f t="shared" si="85"/>
        <v>0</v>
      </c>
      <c r="V498" s="13">
        <f t="shared" si="78"/>
        <v>0</v>
      </c>
      <c r="W498" s="13">
        <f t="shared" si="86"/>
        <v>0</v>
      </c>
      <c r="X498" s="13">
        <f t="shared" si="79"/>
        <v>0</v>
      </c>
      <c r="Y498" s="13">
        <f t="shared" si="80"/>
        <v>0</v>
      </c>
      <c r="Z498" s="7"/>
      <c r="AA498" s="9" t="str">
        <f t="shared" si="81"/>
        <v/>
      </c>
      <c r="AB498" s="7"/>
      <c r="AC498" s="9" t="str">
        <f t="shared" si="82"/>
        <v/>
      </c>
      <c r="AD498" s="7"/>
      <c r="AE498" s="9" t="str">
        <f t="shared" si="83"/>
        <v/>
      </c>
      <c r="AF49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99" spans="1:32" x14ac:dyDescent="0.45">
      <c r="A499" s="23" t="e">
        <f>IF('Prediction Log'!#REF!=0, "",'Prediction Log'!#REF!)</f>
        <v>#REF!</v>
      </c>
      <c r="B499" s="9" t="e">
        <f>IF('Prediction Log'!#REF!=0, "",'Prediction Log'!#REF!)</f>
        <v>#REF!</v>
      </c>
      <c r="C499" s="9" t="e">
        <f>IF('Prediction Log'!#REF!=0, "",'Prediction Log'!#REF!)</f>
        <v>#REF!</v>
      </c>
      <c r="D499" s="9" t="e">
        <f>IF('Prediction Log'!#REF!=0, "",'Prediction Log'!#REF!)</f>
        <v>#REF!</v>
      </c>
      <c r="E499" s="9" t="e">
        <f>IF('Prediction Log'!#REF!=0, "",'Prediction Log'!#REF!)</f>
        <v>#REF!</v>
      </c>
      <c r="F499" s="10" t="str">
        <f>IF('Prediction Log'!I499=0, "",'Prediction Log'!I499)</f>
        <v/>
      </c>
      <c r="G499" s="26" t="str">
        <f>IF(ISBLANK(Games!B499), "",'Prediction Log'!$J499)</f>
        <v/>
      </c>
      <c r="H499" s="27" t="str">
        <f>'Prediction Log'!$K499</f>
        <v/>
      </c>
      <c r="I499" s="10" t="str">
        <f>IF(AND(Games!J499="",Games!K499=""),"",IF(ISTEXT(Games!K499), "Side",Games!J499))</f>
        <v/>
      </c>
      <c r="J499" s="10" t="str">
        <f>IF(Table1[[#This Row],[Bet]]="Spread", Games!L499, "")</f>
        <v/>
      </c>
      <c r="K499" s="9" t="str">
        <f>IF(ISTEXT(Games!K499), Games!K499, "")</f>
        <v/>
      </c>
      <c r="L499" s="9" t="str">
        <f>IF(Table1[[#This Row],[Bet]]="Spread", Table1[[#This Row],[Spread]],"")</f>
        <v/>
      </c>
      <c r="M499" s="9"/>
      <c r="N499" s="12"/>
      <c r="O499" s="12"/>
      <c r="P499" s="12"/>
      <c r="Q499" s="12"/>
      <c r="R499" s="12"/>
      <c r="S499" s="12"/>
      <c r="T499" s="13">
        <f t="shared" si="84"/>
        <v>0</v>
      </c>
      <c r="U499" s="13">
        <f t="shared" si="85"/>
        <v>0</v>
      </c>
      <c r="V499" s="13">
        <f t="shared" si="78"/>
        <v>0</v>
      </c>
      <c r="W499" s="13">
        <f t="shared" si="86"/>
        <v>0</v>
      </c>
      <c r="X499" s="13">
        <f t="shared" si="79"/>
        <v>0</v>
      </c>
      <c r="Y499" s="13">
        <f t="shared" si="80"/>
        <v>0</v>
      </c>
      <c r="Z499" s="7"/>
      <c r="AA499" s="9" t="str">
        <f t="shared" si="81"/>
        <v/>
      </c>
      <c r="AB499" s="7"/>
      <c r="AC499" s="9" t="str">
        <f t="shared" si="82"/>
        <v/>
      </c>
      <c r="AD499" s="7"/>
      <c r="AE499" s="9" t="str">
        <f t="shared" si="83"/>
        <v/>
      </c>
      <c r="AF49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00" spans="1:32" x14ac:dyDescent="0.45">
      <c r="A500" s="23" t="e">
        <f>IF('Prediction Log'!#REF!=0, "",'Prediction Log'!#REF!)</f>
        <v>#REF!</v>
      </c>
      <c r="B500" s="9" t="e">
        <f>IF('Prediction Log'!#REF!=0, "",'Prediction Log'!#REF!)</f>
        <v>#REF!</v>
      </c>
      <c r="C500" s="9" t="e">
        <f>IF('Prediction Log'!#REF!=0, "",'Prediction Log'!#REF!)</f>
        <v>#REF!</v>
      </c>
      <c r="D500" s="9" t="e">
        <f>IF('Prediction Log'!#REF!=0, "",'Prediction Log'!#REF!)</f>
        <v>#REF!</v>
      </c>
      <c r="E500" s="9" t="e">
        <f>IF('Prediction Log'!#REF!=0, "",'Prediction Log'!#REF!)</f>
        <v>#REF!</v>
      </c>
      <c r="F500" s="10" t="str">
        <f>IF('Prediction Log'!I500=0, "",'Prediction Log'!I500)</f>
        <v/>
      </c>
      <c r="G500" s="26" t="str">
        <f>IF(ISBLANK(Games!B500), "",'Prediction Log'!$J500)</f>
        <v/>
      </c>
      <c r="H500" s="27" t="str">
        <f>'Prediction Log'!$K500</f>
        <v/>
      </c>
      <c r="I500" s="10" t="str">
        <f>IF(AND(Games!J500="",Games!K500=""),"",IF(ISTEXT(Games!K500), "Side",Games!J500))</f>
        <v/>
      </c>
      <c r="J500" s="10" t="str">
        <f>IF(Table1[[#This Row],[Bet]]="Spread", Games!L500, "")</f>
        <v/>
      </c>
      <c r="K500" s="9" t="str">
        <f>IF(ISTEXT(Games!K500), Games!K500, "")</f>
        <v/>
      </c>
      <c r="L500" s="9" t="str">
        <f>IF(Table1[[#This Row],[Bet]]="Spread", Table1[[#This Row],[Spread]],"")</f>
        <v/>
      </c>
      <c r="M500" s="9"/>
      <c r="N500" s="12"/>
      <c r="O500" s="12"/>
      <c r="P500" s="12"/>
      <c r="Q500" s="12"/>
      <c r="R500" s="12"/>
      <c r="S500" s="12"/>
      <c r="T500" s="13">
        <f t="shared" si="84"/>
        <v>0</v>
      </c>
      <c r="U500" s="13">
        <f t="shared" si="85"/>
        <v>0</v>
      </c>
      <c r="V500" s="13">
        <f t="shared" si="78"/>
        <v>0</v>
      </c>
      <c r="W500" s="13">
        <f t="shared" si="86"/>
        <v>0</v>
      </c>
      <c r="X500" s="13">
        <f t="shared" si="79"/>
        <v>0</v>
      </c>
      <c r="Y500" s="13">
        <f t="shared" si="80"/>
        <v>0</v>
      </c>
      <c r="Z500" s="7"/>
      <c r="AA500" s="9" t="str">
        <f t="shared" si="81"/>
        <v/>
      </c>
      <c r="AB500" s="7"/>
      <c r="AC500" s="9" t="str">
        <f t="shared" si="82"/>
        <v/>
      </c>
      <c r="AD500" s="7"/>
      <c r="AE500" s="9" t="str">
        <f t="shared" si="83"/>
        <v/>
      </c>
      <c r="AF50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01" spans="1:32" x14ac:dyDescent="0.45">
      <c r="A501" s="23" t="e">
        <f>IF('Prediction Log'!#REF!=0, "",'Prediction Log'!#REF!)</f>
        <v>#REF!</v>
      </c>
      <c r="B501" s="9" t="e">
        <f>IF('Prediction Log'!#REF!=0, "",'Prediction Log'!#REF!)</f>
        <v>#REF!</v>
      </c>
      <c r="C501" s="9" t="e">
        <f>IF('Prediction Log'!#REF!=0, "",'Prediction Log'!#REF!)</f>
        <v>#REF!</v>
      </c>
      <c r="D501" s="9" t="e">
        <f>IF('Prediction Log'!#REF!=0, "",'Prediction Log'!#REF!)</f>
        <v>#REF!</v>
      </c>
      <c r="E501" s="9" t="e">
        <f>IF('Prediction Log'!#REF!=0, "",'Prediction Log'!#REF!)</f>
        <v>#REF!</v>
      </c>
      <c r="F501" s="10" t="str">
        <f>IF('Prediction Log'!I501=0, "",'Prediction Log'!I501)</f>
        <v/>
      </c>
      <c r="G501" s="26" t="str">
        <f>IF(ISBLANK(Games!B501), "",'Prediction Log'!$J501)</f>
        <v/>
      </c>
      <c r="H501" s="27" t="str">
        <f>'Prediction Log'!$K501</f>
        <v/>
      </c>
      <c r="I501" s="10" t="str">
        <f>IF(AND(Games!J501="",Games!K501=""),"",IF(ISTEXT(Games!K501), "Side",Games!J501))</f>
        <v/>
      </c>
      <c r="J501" s="10" t="str">
        <f>IF(Table1[[#This Row],[Bet]]="Spread", Games!L501, "")</f>
        <v/>
      </c>
      <c r="K501" s="9" t="str">
        <f>IF(ISTEXT(Games!K501), Games!K501, "")</f>
        <v/>
      </c>
      <c r="L501" s="9" t="str">
        <f>IF(Table1[[#This Row],[Bet]]="Spread", Table1[[#This Row],[Spread]],"")</f>
        <v/>
      </c>
      <c r="M501" s="9"/>
      <c r="N501" s="12"/>
      <c r="O501" s="12"/>
      <c r="P501" s="12"/>
      <c r="Q501" s="12"/>
      <c r="R501" s="12"/>
      <c r="S501" s="12"/>
      <c r="T501" s="13">
        <f t="shared" si="84"/>
        <v>0</v>
      </c>
      <c r="U501" s="13">
        <f t="shared" si="85"/>
        <v>0</v>
      </c>
      <c r="V501" s="13">
        <f t="shared" si="78"/>
        <v>0</v>
      </c>
      <c r="W501" s="13">
        <f t="shared" si="86"/>
        <v>0</v>
      </c>
      <c r="X501" s="13">
        <f t="shared" si="79"/>
        <v>0</v>
      </c>
      <c r="Y501" s="13">
        <f t="shared" si="80"/>
        <v>0</v>
      </c>
      <c r="Z501" s="7"/>
      <c r="AA501" s="9" t="str">
        <f t="shared" si="81"/>
        <v/>
      </c>
      <c r="AB501" s="7"/>
      <c r="AC501" s="9" t="str">
        <f t="shared" si="82"/>
        <v/>
      </c>
      <c r="AD501" s="7"/>
      <c r="AE501" s="9" t="str">
        <f t="shared" si="83"/>
        <v/>
      </c>
      <c r="AF50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02" spans="1:32" x14ac:dyDescent="0.45">
      <c r="A502" s="23" t="e">
        <f>IF('Prediction Log'!#REF!=0, "",'Prediction Log'!#REF!)</f>
        <v>#REF!</v>
      </c>
      <c r="B502" s="9" t="e">
        <f>IF('Prediction Log'!#REF!=0, "",'Prediction Log'!#REF!)</f>
        <v>#REF!</v>
      </c>
      <c r="C502" s="9" t="e">
        <f>IF('Prediction Log'!#REF!=0, "",'Prediction Log'!#REF!)</f>
        <v>#REF!</v>
      </c>
      <c r="D502" s="9" t="e">
        <f>IF('Prediction Log'!#REF!=0, "",'Prediction Log'!#REF!)</f>
        <v>#REF!</v>
      </c>
      <c r="E502" s="9" t="e">
        <f>IF('Prediction Log'!#REF!=0, "",'Prediction Log'!#REF!)</f>
        <v>#REF!</v>
      </c>
      <c r="F502" s="10" t="str">
        <f>IF('Prediction Log'!I502=0, "",'Prediction Log'!I502)</f>
        <v/>
      </c>
      <c r="G502" s="26" t="str">
        <f>IF(ISBLANK(Games!B502), "",'Prediction Log'!$J502)</f>
        <v/>
      </c>
      <c r="H502" s="27" t="str">
        <f>'Prediction Log'!$K502</f>
        <v/>
      </c>
      <c r="I502" s="10" t="str">
        <f>IF(AND(Games!J502="",Games!K502=""),"",IF(ISTEXT(Games!K502), "Side",Games!J502))</f>
        <v/>
      </c>
      <c r="J502" s="10" t="str">
        <f>IF(Table1[[#This Row],[Bet]]="Spread", Games!L502, "")</f>
        <v/>
      </c>
      <c r="K502" s="9" t="str">
        <f>IF(ISTEXT(Games!K502), Games!K502, "")</f>
        <v/>
      </c>
      <c r="L502" s="9" t="str">
        <f>IF(Table1[[#This Row],[Bet]]="Spread", Table1[[#This Row],[Spread]],"")</f>
        <v/>
      </c>
      <c r="M502" s="9"/>
      <c r="N502" s="12"/>
      <c r="O502" s="12"/>
      <c r="P502" s="12"/>
      <c r="Q502" s="12"/>
      <c r="R502" s="12"/>
      <c r="S502" s="12"/>
      <c r="T502" s="13">
        <f t="shared" si="84"/>
        <v>0</v>
      </c>
      <c r="U502" s="13">
        <f t="shared" si="85"/>
        <v>0</v>
      </c>
      <c r="V502" s="13">
        <f t="shared" si="78"/>
        <v>0</v>
      </c>
      <c r="W502" s="13">
        <f t="shared" si="86"/>
        <v>0</v>
      </c>
      <c r="X502" s="13">
        <f t="shared" si="79"/>
        <v>0</v>
      </c>
      <c r="Y502" s="13">
        <f t="shared" si="80"/>
        <v>0</v>
      </c>
      <c r="Z502" s="7"/>
      <c r="AA502" s="9" t="str">
        <f t="shared" si="81"/>
        <v/>
      </c>
      <c r="AB502" s="7"/>
      <c r="AC502" s="9" t="str">
        <f t="shared" si="82"/>
        <v/>
      </c>
      <c r="AD502" s="7"/>
      <c r="AE502" s="9" t="str">
        <f t="shared" si="83"/>
        <v/>
      </c>
      <c r="AF50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03" spans="1:32" x14ac:dyDescent="0.45">
      <c r="A503" s="23" t="e">
        <f>IF('Prediction Log'!#REF!=0, "",'Prediction Log'!#REF!)</f>
        <v>#REF!</v>
      </c>
      <c r="B503" s="9" t="e">
        <f>IF('Prediction Log'!#REF!=0, "",'Prediction Log'!#REF!)</f>
        <v>#REF!</v>
      </c>
      <c r="C503" s="9" t="e">
        <f>IF('Prediction Log'!#REF!=0, "",'Prediction Log'!#REF!)</f>
        <v>#REF!</v>
      </c>
      <c r="D503" s="9" t="e">
        <f>IF('Prediction Log'!#REF!=0, "",'Prediction Log'!#REF!)</f>
        <v>#REF!</v>
      </c>
      <c r="E503" s="9" t="e">
        <f>IF('Prediction Log'!#REF!=0, "",'Prediction Log'!#REF!)</f>
        <v>#REF!</v>
      </c>
      <c r="F503" s="10" t="str">
        <f>IF('Prediction Log'!I503=0, "",'Prediction Log'!I503)</f>
        <v/>
      </c>
      <c r="G503" s="26" t="str">
        <f>IF(ISBLANK(Games!B503), "",'Prediction Log'!$J503)</f>
        <v/>
      </c>
      <c r="H503" s="27" t="str">
        <f>'Prediction Log'!$K503</f>
        <v/>
      </c>
      <c r="I503" s="10" t="str">
        <f>IF(AND(Games!J503="",Games!K503=""),"",IF(ISTEXT(Games!K503), "Side",Games!J503))</f>
        <v/>
      </c>
      <c r="J503" s="10" t="str">
        <f>IF(Table1[[#This Row],[Bet]]="Spread", Games!L503, "")</f>
        <v/>
      </c>
      <c r="K503" s="9" t="str">
        <f>IF(ISTEXT(Games!K503), Games!K503, "")</f>
        <v/>
      </c>
      <c r="L503" s="9" t="str">
        <f>IF(Table1[[#This Row],[Bet]]="Spread", Table1[[#This Row],[Spread]],"")</f>
        <v/>
      </c>
      <c r="M503" s="9"/>
      <c r="N503" s="12"/>
      <c r="O503" s="12"/>
      <c r="P503" s="12"/>
      <c r="Q503" s="12"/>
      <c r="R503" s="12"/>
      <c r="S503" s="12"/>
      <c r="T503" s="13">
        <f t="shared" si="84"/>
        <v>0</v>
      </c>
      <c r="U503" s="13">
        <f t="shared" si="85"/>
        <v>0</v>
      </c>
      <c r="V503" s="13">
        <f t="shared" si="78"/>
        <v>0</v>
      </c>
      <c r="W503" s="13">
        <f t="shared" si="86"/>
        <v>0</v>
      </c>
      <c r="X503" s="13">
        <f t="shared" si="79"/>
        <v>0</v>
      </c>
      <c r="Y503" s="13">
        <f t="shared" si="80"/>
        <v>0</v>
      </c>
      <c r="Z503" s="7"/>
      <c r="AA503" s="9" t="str">
        <f t="shared" si="81"/>
        <v/>
      </c>
      <c r="AB503" s="7"/>
      <c r="AC503" s="9" t="str">
        <f t="shared" si="82"/>
        <v/>
      </c>
      <c r="AD503" s="7"/>
      <c r="AE503" s="9" t="str">
        <f t="shared" si="83"/>
        <v/>
      </c>
      <c r="AF50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04" spans="1:32" x14ac:dyDescent="0.45">
      <c r="A504" s="23" t="e">
        <f>IF('Prediction Log'!#REF!=0, "",'Prediction Log'!#REF!)</f>
        <v>#REF!</v>
      </c>
      <c r="B504" s="9" t="e">
        <f>IF('Prediction Log'!#REF!=0, "",'Prediction Log'!#REF!)</f>
        <v>#REF!</v>
      </c>
      <c r="C504" s="9" t="e">
        <f>IF('Prediction Log'!#REF!=0, "",'Prediction Log'!#REF!)</f>
        <v>#REF!</v>
      </c>
      <c r="D504" s="9" t="e">
        <f>IF('Prediction Log'!#REF!=0, "",'Prediction Log'!#REF!)</f>
        <v>#REF!</v>
      </c>
      <c r="E504" s="9" t="e">
        <f>IF('Prediction Log'!#REF!=0, "",'Prediction Log'!#REF!)</f>
        <v>#REF!</v>
      </c>
      <c r="F504" s="10" t="str">
        <f>IF('Prediction Log'!I504=0, "",'Prediction Log'!I504)</f>
        <v/>
      </c>
      <c r="G504" s="26" t="str">
        <f>IF(ISBLANK(Games!B504), "",'Prediction Log'!$J504)</f>
        <v/>
      </c>
      <c r="H504" s="27" t="str">
        <f>'Prediction Log'!$K504</f>
        <v/>
      </c>
      <c r="I504" s="10" t="str">
        <f>IF(AND(Games!J504="",Games!K504=""),"",IF(ISTEXT(Games!K504), "Side",Games!J504))</f>
        <v/>
      </c>
      <c r="J504" s="10" t="str">
        <f>IF(Table1[[#This Row],[Bet]]="Spread", Games!L504, "")</f>
        <v/>
      </c>
      <c r="K504" s="9" t="str">
        <f>IF(ISTEXT(Games!K504), Games!K504, "")</f>
        <v/>
      </c>
      <c r="L504" s="9" t="str">
        <f>IF(Table1[[#This Row],[Bet]]="Spread", Table1[[#This Row],[Spread]],"")</f>
        <v/>
      </c>
      <c r="M504" s="9"/>
      <c r="N504" s="12"/>
      <c r="O504" s="12"/>
      <c r="P504" s="12"/>
      <c r="Q504" s="12"/>
      <c r="R504" s="12"/>
      <c r="S504" s="12"/>
      <c r="T504" s="13">
        <f t="shared" si="84"/>
        <v>0</v>
      </c>
      <c r="U504" s="13">
        <f t="shared" si="85"/>
        <v>0</v>
      </c>
      <c r="V504" s="13">
        <f t="shared" si="78"/>
        <v>0</v>
      </c>
      <c r="W504" s="13">
        <f t="shared" si="86"/>
        <v>0</v>
      </c>
      <c r="X504" s="13">
        <f t="shared" si="79"/>
        <v>0</v>
      </c>
      <c r="Y504" s="13">
        <f t="shared" si="80"/>
        <v>0</v>
      </c>
      <c r="Z504" s="7"/>
      <c r="AA504" s="9" t="str">
        <f t="shared" si="81"/>
        <v/>
      </c>
      <c r="AB504" s="7"/>
      <c r="AC504" s="9" t="str">
        <f t="shared" si="82"/>
        <v/>
      </c>
      <c r="AD504" s="7"/>
      <c r="AE504" s="9" t="str">
        <f t="shared" si="83"/>
        <v/>
      </c>
      <c r="AF50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05" spans="1:32" x14ac:dyDescent="0.45">
      <c r="A505" s="23" t="e">
        <f>IF('Prediction Log'!#REF!=0, "",'Prediction Log'!#REF!)</f>
        <v>#REF!</v>
      </c>
      <c r="B505" s="9" t="e">
        <f>IF('Prediction Log'!#REF!=0, "",'Prediction Log'!#REF!)</f>
        <v>#REF!</v>
      </c>
      <c r="C505" s="9" t="e">
        <f>IF('Prediction Log'!#REF!=0, "",'Prediction Log'!#REF!)</f>
        <v>#REF!</v>
      </c>
      <c r="D505" s="9" t="e">
        <f>IF('Prediction Log'!#REF!=0, "",'Prediction Log'!#REF!)</f>
        <v>#REF!</v>
      </c>
      <c r="E505" s="9" t="e">
        <f>IF('Prediction Log'!#REF!=0, "",'Prediction Log'!#REF!)</f>
        <v>#REF!</v>
      </c>
      <c r="F505" s="10" t="str">
        <f>IF('Prediction Log'!I505=0, "",'Prediction Log'!I505)</f>
        <v/>
      </c>
      <c r="G505" s="26" t="str">
        <f>IF(ISBLANK(Games!B505), "",'Prediction Log'!$J505)</f>
        <v/>
      </c>
      <c r="H505" s="27" t="str">
        <f>'Prediction Log'!$K505</f>
        <v/>
      </c>
      <c r="I505" s="10" t="str">
        <f>IF(AND(Games!J505="",Games!K505=""),"",IF(ISTEXT(Games!K505), "Side",Games!J505))</f>
        <v/>
      </c>
      <c r="J505" s="10" t="str">
        <f>IF(Table1[[#This Row],[Bet]]="Spread", Games!L505, "")</f>
        <v/>
      </c>
      <c r="K505" s="9" t="str">
        <f>IF(ISTEXT(Games!K505), Games!K505, "")</f>
        <v/>
      </c>
      <c r="L505" s="9" t="str">
        <f>IF(Table1[[#This Row],[Bet]]="Spread", Table1[[#This Row],[Spread]],"")</f>
        <v/>
      </c>
      <c r="M505" s="9"/>
      <c r="N505" s="12"/>
      <c r="O505" s="12"/>
      <c r="P505" s="12"/>
      <c r="Q505" s="12"/>
      <c r="R505" s="12"/>
      <c r="S505" s="12"/>
      <c r="T505" s="13">
        <f t="shared" si="84"/>
        <v>0</v>
      </c>
      <c r="U505" s="13">
        <f t="shared" si="85"/>
        <v>0</v>
      </c>
      <c r="V505" s="13">
        <f t="shared" si="78"/>
        <v>0</v>
      </c>
      <c r="W505" s="13">
        <f t="shared" si="86"/>
        <v>0</v>
      </c>
      <c r="X505" s="13">
        <f t="shared" si="79"/>
        <v>0</v>
      </c>
      <c r="Y505" s="13">
        <f t="shared" si="80"/>
        <v>0</v>
      </c>
      <c r="Z505" s="7"/>
      <c r="AA505" s="9" t="str">
        <f t="shared" si="81"/>
        <v/>
      </c>
      <c r="AB505" s="7"/>
      <c r="AC505" s="9" t="str">
        <f t="shared" si="82"/>
        <v/>
      </c>
      <c r="AD505" s="7"/>
      <c r="AE505" s="9" t="str">
        <f t="shared" si="83"/>
        <v/>
      </c>
      <c r="AF50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06" spans="1:32" x14ac:dyDescent="0.45">
      <c r="A506" s="23" t="e">
        <f>IF('Prediction Log'!#REF!=0, "",'Prediction Log'!#REF!)</f>
        <v>#REF!</v>
      </c>
      <c r="B506" s="9" t="e">
        <f>IF('Prediction Log'!#REF!=0, "",'Prediction Log'!#REF!)</f>
        <v>#REF!</v>
      </c>
      <c r="C506" s="9" t="e">
        <f>IF('Prediction Log'!#REF!=0, "",'Prediction Log'!#REF!)</f>
        <v>#REF!</v>
      </c>
      <c r="D506" s="9" t="e">
        <f>IF('Prediction Log'!#REF!=0, "",'Prediction Log'!#REF!)</f>
        <v>#REF!</v>
      </c>
      <c r="E506" s="9" t="e">
        <f>IF('Prediction Log'!#REF!=0, "",'Prediction Log'!#REF!)</f>
        <v>#REF!</v>
      </c>
      <c r="F506" s="10" t="str">
        <f>IF('Prediction Log'!I506=0, "",'Prediction Log'!I506)</f>
        <v/>
      </c>
      <c r="G506" s="26" t="str">
        <f>IF(ISBLANK(Games!B506), "",'Prediction Log'!$J506)</f>
        <v/>
      </c>
      <c r="H506" s="27" t="str">
        <f>'Prediction Log'!$K506</f>
        <v/>
      </c>
      <c r="I506" s="10" t="str">
        <f>IF(AND(Games!J506="",Games!K506=""),"",IF(ISTEXT(Games!K506), "Side",Games!J506))</f>
        <v/>
      </c>
      <c r="J506" s="10" t="str">
        <f>IF(Table1[[#This Row],[Bet]]="Spread", Games!L506, "")</f>
        <v/>
      </c>
      <c r="K506" s="9" t="str">
        <f>IF(ISTEXT(Games!K506), Games!K506, "")</f>
        <v/>
      </c>
      <c r="L506" s="9" t="str">
        <f>IF(Table1[[#This Row],[Bet]]="Spread", Table1[[#This Row],[Spread]],"")</f>
        <v/>
      </c>
      <c r="M506" s="9"/>
      <c r="N506" s="12"/>
      <c r="O506" s="12"/>
      <c r="P506" s="12"/>
      <c r="Q506" s="12"/>
      <c r="R506" s="12"/>
      <c r="S506" s="12"/>
      <c r="T506" s="13">
        <f t="shared" si="84"/>
        <v>0</v>
      </c>
      <c r="U506" s="13">
        <f t="shared" si="85"/>
        <v>0</v>
      </c>
      <c r="V506" s="13">
        <f t="shared" si="78"/>
        <v>0</v>
      </c>
      <c r="W506" s="13">
        <f t="shared" si="86"/>
        <v>0</v>
      </c>
      <c r="X506" s="13">
        <f t="shared" si="79"/>
        <v>0</v>
      </c>
      <c r="Y506" s="13">
        <f t="shared" si="80"/>
        <v>0</v>
      </c>
      <c r="Z506" s="7"/>
      <c r="AA506" s="9" t="str">
        <f t="shared" si="81"/>
        <v/>
      </c>
      <c r="AB506" s="7"/>
      <c r="AC506" s="9" t="str">
        <f t="shared" si="82"/>
        <v/>
      </c>
      <c r="AD506" s="7"/>
      <c r="AE506" s="9" t="str">
        <f t="shared" si="83"/>
        <v/>
      </c>
      <c r="AF50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07" spans="1:32" x14ac:dyDescent="0.45">
      <c r="A507" s="23" t="e">
        <f>IF('Prediction Log'!#REF!=0, "",'Prediction Log'!#REF!)</f>
        <v>#REF!</v>
      </c>
      <c r="B507" s="9" t="e">
        <f>IF('Prediction Log'!#REF!=0, "",'Prediction Log'!#REF!)</f>
        <v>#REF!</v>
      </c>
      <c r="C507" s="9" t="e">
        <f>IF('Prediction Log'!#REF!=0, "",'Prediction Log'!#REF!)</f>
        <v>#REF!</v>
      </c>
      <c r="D507" s="9" t="e">
        <f>IF('Prediction Log'!#REF!=0, "",'Prediction Log'!#REF!)</f>
        <v>#REF!</v>
      </c>
      <c r="E507" s="9" t="e">
        <f>IF('Prediction Log'!#REF!=0, "",'Prediction Log'!#REF!)</f>
        <v>#REF!</v>
      </c>
      <c r="F507" s="10" t="str">
        <f>IF('Prediction Log'!I507=0, "",'Prediction Log'!I507)</f>
        <v/>
      </c>
      <c r="G507" s="26" t="str">
        <f>IF(ISBLANK(Games!B507), "",'Prediction Log'!$J507)</f>
        <v/>
      </c>
      <c r="H507" s="27" t="str">
        <f>'Prediction Log'!$K507</f>
        <v/>
      </c>
      <c r="I507" s="10" t="str">
        <f>IF(AND(Games!J507="",Games!K507=""),"",IF(ISTEXT(Games!K507), "Side",Games!J507))</f>
        <v/>
      </c>
      <c r="J507" s="10" t="str">
        <f>IF(Table1[[#This Row],[Bet]]="Spread", Games!L507, "")</f>
        <v/>
      </c>
      <c r="K507" s="9" t="str">
        <f>IF(ISTEXT(Games!K507), Games!K507, "")</f>
        <v/>
      </c>
      <c r="L507" s="9" t="str">
        <f>IF(Table1[[#This Row],[Bet]]="Spread", Table1[[#This Row],[Spread]],"")</f>
        <v/>
      </c>
      <c r="M507" s="9"/>
      <c r="N507" s="12"/>
      <c r="O507" s="12"/>
      <c r="P507" s="12"/>
      <c r="Q507" s="12"/>
      <c r="R507" s="12"/>
      <c r="S507" s="12"/>
      <c r="T507" s="13">
        <f t="shared" si="84"/>
        <v>0</v>
      </c>
      <c r="U507" s="13">
        <f t="shared" si="85"/>
        <v>0</v>
      </c>
      <c r="V507" s="13">
        <f t="shared" si="78"/>
        <v>0</v>
      </c>
      <c r="W507" s="13">
        <f t="shared" si="86"/>
        <v>0</v>
      </c>
      <c r="X507" s="13">
        <f t="shared" si="79"/>
        <v>0</v>
      </c>
      <c r="Y507" s="13">
        <f t="shared" si="80"/>
        <v>0</v>
      </c>
      <c r="Z507" s="7"/>
      <c r="AA507" s="9" t="str">
        <f t="shared" si="81"/>
        <v/>
      </c>
      <c r="AB507" s="7"/>
      <c r="AC507" s="9" t="str">
        <f t="shared" si="82"/>
        <v/>
      </c>
      <c r="AD507" s="7"/>
      <c r="AE507" s="9" t="str">
        <f t="shared" si="83"/>
        <v/>
      </c>
      <c r="AF50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08" spans="1:32" x14ac:dyDescent="0.45">
      <c r="A508" s="23" t="e">
        <f>IF('Prediction Log'!#REF!=0, "",'Prediction Log'!#REF!)</f>
        <v>#REF!</v>
      </c>
      <c r="B508" s="9" t="e">
        <f>IF('Prediction Log'!#REF!=0, "",'Prediction Log'!#REF!)</f>
        <v>#REF!</v>
      </c>
      <c r="C508" s="9" t="e">
        <f>IF('Prediction Log'!#REF!=0, "",'Prediction Log'!#REF!)</f>
        <v>#REF!</v>
      </c>
      <c r="D508" s="9" t="e">
        <f>IF('Prediction Log'!#REF!=0, "",'Prediction Log'!#REF!)</f>
        <v>#REF!</v>
      </c>
      <c r="E508" s="9" t="e">
        <f>IF('Prediction Log'!#REF!=0, "",'Prediction Log'!#REF!)</f>
        <v>#REF!</v>
      </c>
      <c r="F508" s="10" t="str">
        <f>IF('Prediction Log'!I508=0, "",'Prediction Log'!I508)</f>
        <v/>
      </c>
      <c r="G508" s="26" t="str">
        <f>IF(ISBLANK(Games!B508), "",'Prediction Log'!$J508)</f>
        <v/>
      </c>
      <c r="H508" s="27" t="str">
        <f>'Prediction Log'!$K508</f>
        <v/>
      </c>
      <c r="I508" s="10" t="str">
        <f>IF(AND(Games!J508="",Games!K508=""),"",IF(ISTEXT(Games!K508), "Side",Games!J508))</f>
        <v/>
      </c>
      <c r="J508" s="10" t="str">
        <f>IF(Table1[[#This Row],[Bet]]="Spread", Games!L508, "")</f>
        <v/>
      </c>
      <c r="K508" s="9" t="str">
        <f>IF(ISTEXT(Games!K508), Games!K508, "")</f>
        <v/>
      </c>
      <c r="L508" s="9" t="str">
        <f>IF(Table1[[#This Row],[Bet]]="Spread", Table1[[#This Row],[Spread]],"")</f>
        <v/>
      </c>
      <c r="M508" s="9"/>
      <c r="N508" s="12"/>
      <c r="O508" s="12"/>
      <c r="P508" s="12"/>
      <c r="Q508" s="12"/>
      <c r="R508" s="12"/>
      <c r="S508" s="12"/>
      <c r="T508" s="13">
        <f t="shared" si="84"/>
        <v>0</v>
      </c>
      <c r="U508" s="13">
        <f t="shared" si="85"/>
        <v>0</v>
      </c>
      <c r="V508" s="13">
        <f t="shared" si="78"/>
        <v>0</v>
      </c>
      <c r="W508" s="13">
        <f t="shared" si="86"/>
        <v>0</v>
      </c>
      <c r="X508" s="13">
        <f t="shared" si="79"/>
        <v>0</v>
      </c>
      <c r="Y508" s="13">
        <f t="shared" si="80"/>
        <v>0</v>
      </c>
      <c r="Z508" s="7"/>
      <c r="AA508" s="9" t="str">
        <f t="shared" si="81"/>
        <v/>
      </c>
      <c r="AB508" s="7"/>
      <c r="AC508" s="9" t="str">
        <f t="shared" si="82"/>
        <v/>
      </c>
      <c r="AD508" s="7"/>
      <c r="AE508" s="9" t="str">
        <f t="shared" si="83"/>
        <v/>
      </c>
      <c r="AF50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09" spans="1:32" x14ac:dyDescent="0.45">
      <c r="A509" s="23" t="e">
        <f>IF('Prediction Log'!#REF!=0, "",'Prediction Log'!#REF!)</f>
        <v>#REF!</v>
      </c>
      <c r="B509" s="9" t="e">
        <f>IF('Prediction Log'!#REF!=0, "",'Prediction Log'!#REF!)</f>
        <v>#REF!</v>
      </c>
      <c r="C509" s="9" t="e">
        <f>IF('Prediction Log'!#REF!=0, "",'Prediction Log'!#REF!)</f>
        <v>#REF!</v>
      </c>
      <c r="D509" s="9" t="e">
        <f>IF('Prediction Log'!#REF!=0, "",'Prediction Log'!#REF!)</f>
        <v>#REF!</v>
      </c>
      <c r="E509" s="9" t="e">
        <f>IF('Prediction Log'!#REF!=0, "",'Prediction Log'!#REF!)</f>
        <v>#REF!</v>
      </c>
      <c r="F509" s="10" t="str">
        <f>IF('Prediction Log'!I509=0, "",'Prediction Log'!I509)</f>
        <v/>
      </c>
      <c r="G509" s="26" t="str">
        <f>IF(ISBLANK(Games!B509), "",'Prediction Log'!$J509)</f>
        <v/>
      </c>
      <c r="H509" s="27" t="str">
        <f>'Prediction Log'!$K509</f>
        <v/>
      </c>
      <c r="I509" s="10" t="str">
        <f>IF(AND(Games!J509="",Games!K509=""),"",IF(ISTEXT(Games!K509), "Side",Games!J509))</f>
        <v/>
      </c>
      <c r="J509" s="10" t="str">
        <f>IF(Table1[[#This Row],[Bet]]="Spread", Games!L509, "")</f>
        <v/>
      </c>
      <c r="K509" s="9" t="str">
        <f>IF(ISTEXT(Games!K509), Games!K509, "")</f>
        <v/>
      </c>
      <c r="L509" s="9" t="str">
        <f>IF(Table1[[#This Row],[Bet]]="Spread", Table1[[#This Row],[Spread]],"")</f>
        <v/>
      </c>
      <c r="M509" s="9"/>
      <c r="N509" s="12"/>
      <c r="O509" s="12"/>
      <c r="P509" s="12"/>
      <c r="Q509" s="12"/>
      <c r="R509" s="12"/>
      <c r="S509" s="12"/>
      <c r="T509" s="13">
        <f t="shared" si="84"/>
        <v>0</v>
      </c>
      <c r="U509" s="13">
        <f t="shared" si="85"/>
        <v>0</v>
      </c>
      <c r="V509" s="13">
        <f t="shared" si="78"/>
        <v>0</v>
      </c>
      <c r="W509" s="13">
        <f t="shared" si="86"/>
        <v>0</v>
      </c>
      <c r="X509" s="13">
        <f t="shared" si="79"/>
        <v>0</v>
      </c>
      <c r="Y509" s="13">
        <f t="shared" si="80"/>
        <v>0</v>
      </c>
      <c r="Z509" s="7"/>
      <c r="AA509" s="9" t="str">
        <f t="shared" si="81"/>
        <v/>
      </c>
      <c r="AB509" s="7"/>
      <c r="AC509" s="9" t="str">
        <f t="shared" si="82"/>
        <v/>
      </c>
      <c r="AD509" s="7"/>
      <c r="AE509" s="9" t="str">
        <f t="shared" si="83"/>
        <v/>
      </c>
      <c r="AF50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10" spans="1:32" x14ac:dyDescent="0.45">
      <c r="A510" s="23" t="e">
        <f>IF('Prediction Log'!#REF!=0, "",'Prediction Log'!#REF!)</f>
        <v>#REF!</v>
      </c>
      <c r="B510" s="9" t="e">
        <f>IF('Prediction Log'!#REF!=0, "",'Prediction Log'!#REF!)</f>
        <v>#REF!</v>
      </c>
      <c r="C510" s="9" t="e">
        <f>IF('Prediction Log'!#REF!=0, "",'Prediction Log'!#REF!)</f>
        <v>#REF!</v>
      </c>
      <c r="D510" s="9" t="e">
        <f>IF('Prediction Log'!#REF!=0, "",'Prediction Log'!#REF!)</f>
        <v>#REF!</v>
      </c>
      <c r="E510" s="9" t="e">
        <f>IF('Prediction Log'!#REF!=0, "",'Prediction Log'!#REF!)</f>
        <v>#REF!</v>
      </c>
      <c r="F510" s="10" t="str">
        <f>IF('Prediction Log'!I510=0, "",'Prediction Log'!I510)</f>
        <v/>
      </c>
      <c r="G510" s="26" t="str">
        <f>IF(ISBLANK(Games!B510), "",'Prediction Log'!$J510)</f>
        <v/>
      </c>
      <c r="H510" s="27" t="str">
        <f>'Prediction Log'!$K510</f>
        <v/>
      </c>
      <c r="I510" s="10" t="str">
        <f>IF(AND(Games!J510="",Games!K510=""),"",IF(ISTEXT(Games!K510), "Side",Games!J510))</f>
        <v/>
      </c>
      <c r="J510" s="10" t="str">
        <f>IF(Table1[[#This Row],[Bet]]="Spread", Games!L510, "")</f>
        <v/>
      </c>
      <c r="K510" s="9" t="str">
        <f>IF(ISTEXT(Games!K510), Games!K510, "")</f>
        <v/>
      </c>
      <c r="L510" s="9" t="str">
        <f>IF(Table1[[#This Row],[Bet]]="Spread", Table1[[#This Row],[Spread]],"")</f>
        <v/>
      </c>
      <c r="M510" s="9"/>
      <c r="N510" s="12"/>
      <c r="O510" s="12"/>
      <c r="P510" s="12"/>
      <c r="Q510" s="12"/>
      <c r="R510" s="12"/>
      <c r="S510" s="12"/>
      <c r="T510" s="13">
        <f t="shared" si="84"/>
        <v>0</v>
      </c>
      <c r="U510" s="13">
        <f t="shared" si="85"/>
        <v>0</v>
      </c>
      <c r="V510" s="13">
        <f t="shared" si="78"/>
        <v>0</v>
      </c>
      <c r="W510" s="13">
        <f t="shared" si="86"/>
        <v>0</v>
      </c>
      <c r="X510" s="13">
        <f t="shared" si="79"/>
        <v>0</v>
      </c>
      <c r="Y510" s="13">
        <f t="shared" si="80"/>
        <v>0</v>
      </c>
      <c r="Z510" s="7"/>
      <c r="AA510" s="9" t="str">
        <f t="shared" si="81"/>
        <v/>
      </c>
      <c r="AB510" s="7"/>
      <c r="AC510" s="9" t="str">
        <f t="shared" si="82"/>
        <v/>
      </c>
      <c r="AD510" s="7"/>
      <c r="AE510" s="9" t="str">
        <f t="shared" si="83"/>
        <v/>
      </c>
      <c r="AF51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11" spans="1:32" x14ac:dyDescent="0.45">
      <c r="A511" s="23" t="e">
        <f>IF('Prediction Log'!#REF!=0, "",'Prediction Log'!#REF!)</f>
        <v>#REF!</v>
      </c>
      <c r="B511" s="9" t="e">
        <f>IF('Prediction Log'!#REF!=0, "",'Prediction Log'!#REF!)</f>
        <v>#REF!</v>
      </c>
      <c r="C511" s="9" t="e">
        <f>IF('Prediction Log'!#REF!=0, "",'Prediction Log'!#REF!)</f>
        <v>#REF!</v>
      </c>
      <c r="D511" s="9" t="e">
        <f>IF('Prediction Log'!#REF!=0, "",'Prediction Log'!#REF!)</f>
        <v>#REF!</v>
      </c>
      <c r="E511" s="9" t="e">
        <f>IF('Prediction Log'!#REF!=0, "",'Prediction Log'!#REF!)</f>
        <v>#REF!</v>
      </c>
      <c r="F511" s="10" t="str">
        <f>IF('Prediction Log'!I511=0, "",'Prediction Log'!I511)</f>
        <v/>
      </c>
      <c r="G511" s="26" t="str">
        <f>IF(ISBLANK(Games!B511), "",'Prediction Log'!$J511)</f>
        <v/>
      </c>
      <c r="H511" s="27" t="str">
        <f>'Prediction Log'!$K511</f>
        <v/>
      </c>
      <c r="I511" s="10" t="str">
        <f>IF(AND(Games!J511="",Games!K511=""),"",IF(ISTEXT(Games!K511), "Side",Games!J511))</f>
        <v/>
      </c>
      <c r="J511" s="10" t="str">
        <f>IF(Table1[[#This Row],[Bet]]="Spread", Games!L511, "")</f>
        <v/>
      </c>
      <c r="K511" s="9" t="str">
        <f>IF(ISTEXT(Games!K511), Games!K511, "")</f>
        <v/>
      </c>
      <c r="L511" s="9" t="str">
        <f>IF(Table1[[#This Row],[Bet]]="Spread", Table1[[#This Row],[Spread]],"")</f>
        <v/>
      </c>
      <c r="M511" s="9"/>
      <c r="N511" s="12"/>
      <c r="O511" s="12"/>
      <c r="P511" s="12"/>
      <c r="Q511" s="12"/>
      <c r="R511" s="12"/>
      <c r="S511" s="12"/>
      <c r="T511" s="13">
        <f t="shared" si="84"/>
        <v>0</v>
      </c>
      <c r="U511" s="13">
        <f t="shared" si="85"/>
        <v>0</v>
      </c>
      <c r="V511" s="13">
        <f t="shared" si="78"/>
        <v>0</v>
      </c>
      <c r="W511" s="13">
        <f t="shared" si="86"/>
        <v>0</v>
      </c>
      <c r="X511" s="13">
        <f t="shared" si="79"/>
        <v>0</v>
      </c>
      <c r="Y511" s="13">
        <f t="shared" si="80"/>
        <v>0</v>
      </c>
      <c r="Z511" s="7"/>
      <c r="AA511" s="9" t="str">
        <f t="shared" si="81"/>
        <v/>
      </c>
      <c r="AB511" s="7"/>
      <c r="AC511" s="9" t="str">
        <f t="shared" si="82"/>
        <v/>
      </c>
      <c r="AD511" s="7"/>
      <c r="AE511" s="9" t="str">
        <f t="shared" si="83"/>
        <v/>
      </c>
      <c r="AF51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12" spans="1:32" x14ac:dyDescent="0.45">
      <c r="A512" s="23" t="e">
        <f>IF('Prediction Log'!#REF!=0, "",'Prediction Log'!#REF!)</f>
        <v>#REF!</v>
      </c>
      <c r="B512" s="9" t="e">
        <f>IF('Prediction Log'!#REF!=0, "",'Prediction Log'!#REF!)</f>
        <v>#REF!</v>
      </c>
      <c r="C512" s="9" t="e">
        <f>IF('Prediction Log'!#REF!=0, "",'Prediction Log'!#REF!)</f>
        <v>#REF!</v>
      </c>
      <c r="D512" s="9" t="e">
        <f>IF('Prediction Log'!#REF!=0, "",'Prediction Log'!#REF!)</f>
        <v>#REF!</v>
      </c>
      <c r="E512" s="9" t="e">
        <f>IF('Prediction Log'!#REF!=0, "",'Prediction Log'!#REF!)</f>
        <v>#REF!</v>
      </c>
      <c r="F512" s="10" t="str">
        <f>IF('Prediction Log'!I512=0, "",'Prediction Log'!I512)</f>
        <v/>
      </c>
      <c r="G512" s="26" t="str">
        <f>IF(ISBLANK(Games!B512), "",'Prediction Log'!$J512)</f>
        <v/>
      </c>
      <c r="H512" s="27" t="str">
        <f>'Prediction Log'!$K512</f>
        <v/>
      </c>
      <c r="I512" s="10" t="str">
        <f>IF(AND(Games!J512="",Games!K512=""),"",IF(ISTEXT(Games!K512), "Side",Games!J512))</f>
        <v/>
      </c>
      <c r="J512" s="10" t="str">
        <f>IF(Table1[[#This Row],[Bet]]="Spread", Games!L512, "")</f>
        <v/>
      </c>
      <c r="K512" s="9" t="str">
        <f>IF(ISTEXT(Games!K512), Games!K512, "")</f>
        <v/>
      </c>
      <c r="L512" s="9" t="str">
        <f>IF(Table1[[#This Row],[Bet]]="Spread", Table1[[#This Row],[Spread]],"")</f>
        <v/>
      </c>
      <c r="M512" s="9"/>
      <c r="N512" s="12"/>
      <c r="O512" s="12"/>
      <c r="P512" s="12"/>
      <c r="Q512" s="12"/>
      <c r="R512" s="12"/>
      <c r="S512" s="12"/>
      <c r="T512" s="13">
        <f t="shared" si="84"/>
        <v>0</v>
      </c>
      <c r="U512" s="13">
        <f t="shared" si="85"/>
        <v>0</v>
      </c>
      <c r="V512" s="13">
        <f t="shared" si="78"/>
        <v>0</v>
      </c>
      <c r="W512" s="13">
        <f t="shared" si="86"/>
        <v>0</v>
      </c>
      <c r="X512" s="13">
        <f t="shared" si="79"/>
        <v>0</v>
      </c>
      <c r="Y512" s="13">
        <f t="shared" si="80"/>
        <v>0</v>
      </c>
      <c r="Z512" s="7"/>
      <c r="AA512" s="9" t="str">
        <f t="shared" si="81"/>
        <v/>
      </c>
      <c r="AB512" s="7"/>
      <c r="AC512" s="9" t="str">
        <f t="shared" si="82"/>
        <v/>
      </c>
      <c r="AD512" s="7"/>
      <c r="AE512" s="9" t="str">
        <f t="shared" si="83"/>
        <v/>
      </c>
      <c r="AF51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13" spans="1:32" x14ac:dyDescent="0.45">
      <c r="A513" s="23" t="e">
        <f>IF('Prediction Log'!#REF!=0, "",'Prediction Log'!#REF!)</f>
        <v>#REF!</v>
      </c>
      <c r="B513" s="9" t="e">
        <f>IF('Prediction Log'!#REF!=0, "",'Prediction Log'!#REF!)</f>
        <v>#REF!</v>
      </c>
      <c r="C513" s="9" t="e">
        <f>IF('Prediction Log'!#REF!=0, "",'Prediction Log'!#REF!)</f>
        <v>#REF!</v>
      </c>
      <c r="D513" s="9" t="e">
        <f>IF('Prediction Log'!#REF!=0, "",'Prediction Log'!#REF!)</f>
        <v>#REF!</v>
      </c>
      <c r="E513" s="9" t="e">
        <f>IF('Prediction Log'!#REF!=0, "",'Prediction Log'!#REF!)</f>
        <v>#REF!</v>
      </c>
      <c r="F513" s="10" t="str">
        <f>IF('Prediction Log'!I513=0, "",'Prediction Log'!I513)</f>
        <v/>
      </c>
      <c r="G513" s="26" t="str">
        <f>IF(ISBLANK(Games!B513), "",'Prediction Log'!$J513)</f>
        <v/>
      </c>
      <c r="H513" s="27" t="str">
        <f>'Prediction Log'!$K513</f>
        <v/>
      </c>
      <c r="I513" s="10" t="str">
        <f>IF(AND(Games!J513="",Games!K513=""),"",IF(ISTEXT(Games!K513), "Side",Games!J513))</f>
        <v/>
      </c>
      <c r="J513" s="10" t="str">
        <f>IF(Table1[[#This Row],[Bet]]="Spread", Games!L513, "")</f>
        <v/>
      </c>
      <c r="K513" s="9" t="str">
        <f>IF(ISTEXT(Games!K513), Games!K513, "")</f>
        <v/>
      </c>
      <c r="L513" s="9" t="str">
        <f>IF(Table1[[#This Row],[Bet]]="Spread", Table1[[#This Row],[Spread]],"")</f>
        <v/>
      </c>
      <c r="M513" s="9"/>
      <c r="N513" s="12"/>
      <c r="O513" s="12"/>
      <c r="P513" s="12"/>
      <c r="Q513" s="12"/>
      <c r="R513" s="12"/>
      <c r="S513" s="12"/>
      <c r="T513" s="13">
        <f t="shared" si="84"/>
        <v>0</v>
      </c>
      <c r="U513" s="13">
        <f t="shared" si="85"/>
        <v>0</v>
      </c>
      <c r="V513" s="13">
        <f t="shared" si="78"/>
        <v>0</v>
      </c>
      <c r="W513" s="13">
        <f t="shared" si="86"/>
        <v>0</v>
      </c>
      <c r="X513" s="13">
        <f t="shared" si="79"/>
        <v>0</v>
      </c>
      <c r="Y513" s="13">
        <f t="shared" si="80"/>
        <v>0</v>
      </c>
      <c r="Z513" s="7"/>
      <c r="AA513" s="9" t="str">
        <f t="shared" si="81"/>
        <v/>
      </c>
      <c r="AB513" s="7"/>
      <c r="AC513" s="9" t="str">
        <f t="shared" si="82"/>
        <v/>
      </c>
      <c r="AD513" s="7"/>
      <c r="AE513" s="9" t="str">
        <f t="shared" si="83"/>
        <v/>
      </c>
      <c r="AF51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14" spans="1:32" x14ac:dyDescent="0.45">
      <c r="A514" s="23" t="e">
        <f>IF('Prediction Log'!#REF!=0, "",'Prediction Log'!#REF!)</f>
        <v>#REF!</v>
      </c>
      <c r="B514" s="9" t="e">
        <f>IF('Prediction Log'!#REF!=0, "",'Prediction Log'!#REF!)</f>
        <v>#REF!</v>
      </c>
      <c r="C514" s="9" t="e">
        <f>IF('Prediction Log'!#REF!=0, "",'Prediction Log'!#REF!)</f>
        <v>#REF!</v>
      </c>
      <c r="D514" s="9" t="e">
        <f>IF('Prediction Log'!#REF!=0, "",'Prediction Log'!#REF!)</f>
        <v>#REF!</v>
      </c>
      <c r="E514" s="9" t="e">
        <f>IF('Prediction Log'!#REF!=0, "",'Prediction Log'!#REF!)</f>
        <v>#REF!</v>
      </c>
      <c r="F514" s="10" t="str">
        <f>IF('Prediction Log'!I514=0, "",'Prediction Log'!I514)</f>
        <v/>
      </c>
      <c r="G514" s="26" t="str">
        <f>IF(ISBLANK(Games!B514), "",'Prediction Log'!$J514)</f>
        <v/>
      </c>
      <c r="H514" s="27" t="str">
        <f>'Prediction Log'!$K514</f>
        <v/>
      </c>
      <c r="I514" s="10" t="str">
        <f>IF(AND(Games!J514="",Games!K514=""),"",IF(ISTEXT(Games!K514), "Side",Games!J514))</f>
        <v/>
      </c>
      <c r="J514" s="10" t="str">
        <f>IF(Table1[[#This Row],[Bet]]="Spread", Games!L514, "")</f>
        <v/>
      </c>
      <c r="K514" s="9" t="str">
        <f>IF(ISTEXT(Games!K514), Games!K514, "")</f>
        <v/>
      </c>
      <c r="L514" s="9" t="str">
        <f>IF(Table1[[#This Row],[Bet]]="Spread", Table1[[#This Row],[Spread]],"")</f>
        <v/>
      </c>
      <c r="M514" s="9"/>
      <c r="N514" s="12"/>
      <c r="O514" s="12"/>
      <c r="P514" s="12"/>
      <c r="Q514" s="12"/>
      <c r="R514" s="12"/>
      <c r="S514" s="12"/>
      <c r="T514" s="13">
        <f t="shared" si="84"/>
        <v>0</v>
      </c>
      <c r="U514" s="13">
        <f t="shared" si="85"/>
        <v>0</v>
      </c>
      <c r="V514" s="13">
        <f t="shared" ref="V514:V577" si="87">O514+IF(R514&lt;0, (O514/(R514/-100)), O514*(R514/100))</f>
        <v>0</v>
      </c>
      <c r="W514" s="13">
        <f t="shared" si="86"/>
        <v>0</v>
      </c>
      <c r="X514" s="13">
        <f t="shared" ref="X514:X577" si="88">P514+IF(S514&lt;0, (P514/(S514/-100)), P514*(S514/100))</f>
        <v>0</v>
      </c>
      <c r="Y514" s="13">
        <f t="shared" ref="Y514:Y577" si="89">S514-P514</f>
        <v>0</v>
      </c>
      <c r="Z514" s="7"/>
      <c r="AA514" s="9" t="str">
        <f t="shared" ref="AA514:AA577" si="90">IF(Z514="W", U514, IF(Z514="L",-N514, ""))</f>
        <v/>
      </c>
      <c r="AB514" s="7"/>
      <c r="AC514" s="9" t="str">
        <f t="shared" ref="AC514:AC577" si="91">IF(AB514="W", W514, IF(AB514="L",-P514, ""))</f>
        <v/>
      </c>
      <c r="AD514" s="7"/>
      <c r="AE514" s="9" t="str">
        <f t="shared" ref="AE514:AE577" si="92">IF(AD514="W", Y514, IF(AD514="L",-R514, ""))</f>
        <v/>
      </c>
      <c r="AF51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15" spans="1:32" x14ac:dyDescent="0.45">
      <c r="A515" s="23" t="e">
        <f>IF('Prediction Log'!#REF!=0, "",'Prediction Log'!#REF!)</f>
        <v>#REF!</v>
      </c>
      <c r="B515" s="9" t="e">
        <f>IF('Prediction Log'!#REF!=0, "",'Prediction Log'!#REF!)</f>
        <v>#REF!</v>
      </c>
      <c r="C515" s="9" t="e">
        <f>IF('Prediction Log'!#REF!=0, "",'Prediction Log'!#REF!)</f>
        <v>#REF!</v>
      </c>
      <c r="D515" s="9" t="e">
        <f>IF('Prediction Log'!#REF!=0, "",'Prediction Log'!#REF!)</f>
        <v>#REF!</v>
      </c>
      <c r="E515" s="9" t="e">
        <f>IF('Prediction Log'!#REF!=0, "",'Prediction Log'!#REF!)</f>
        <v>#REF!</v>
      </c>
      <c r="F515" s="10" t="str">
        <f>IF('Prediction Log'!I515=0, "",'Prediction Log'!I515)</f>
        <v/>
      </c>
      <c r="G515" s="26" t="str">
        <f>IF(ISBLANK(Games!B515), "",'Prediction Log'!$J515)</f>
        <v/>
      </c>
      <c r="H515" s="27" t="str">
        <f>'Prediction Log'!$K515</f>
        <v/>
      </c>
      <c r="I515" s="10" t="str">
        <f>IF(AND(Games!J515="",Games!K515=""),"",IF(ISTEXT(Games!K515), "Side",Games!J515))</f>
        <v/>
      </c>
      <c r="J515" s="10" t="str">
        <f>IF(Table1[[#This Row],[Bet]]="Spread", Games!L515, "")</f>
        <v/>
      </c>
      <c r="K515" s="9" t="str">
        <f>IF(ISTEXT(Games!K515), Games!K515, "")</f>
        <v/>
      </c>
      <c r="L515" s="9" t="str">
        <f>IF(Table1[[#This Row],[Bet]]="Spread", Table1[[#This Row],[Spread]],"")</f>
        <v/>
      </c>
      <c r="M515" s="9"/>
      <c r="N515" s="12"/>
      <c r="O515" s="12"/>
      <c r="P515" s="12"/>
      <c r="Q515" s="12"/>
      <c r="R515" s="12"/>
      <c r="S515" s="12"/>
      <c r="T515" s="13">
        <f t="shared" ref="T515:T578" si="93">N515+IF(Q515&lt;0, (N515/(Q515/-100)), N515*(Q515/100))</f>
        <v>0</v>
      </c>
      <c r="U515" s="13">
        <f t="shared" ref="U515:U578" si="94">T515-N515</f>
        <v>0</v>
      </c>
      <c r="V515" s="13">
        <f t="shared" si="87"/>
        <v>0</v>
      </c>
      <c r="W515" s="13">
        <f t="shared" ref="W515:W578" si="95">V515-O515</f>
        <v>0</v>
      </c>
      <c r="X515" s="13">
        <f t="shared" si="88"/>
        <v>0</v>
      </c>
      <c r="Y515" s="13">
        <f t="shared" si="89"/>
        <v>0</v>
      </c>
      <c r="Z515" s="7"/>
      <c r="AA515" s="9" t="str">
        <f t="shared" si="90"/>
        <v/>
      </c>
      <c r="AB515" s="7"/>
      <c r="AC515" s="9" t="str">
        <f t="shared" si="91"/>
        <v/>
      </c>
      <c r="AD515" s="7"/>
      <c r="AE515" s="9" t="str">
        <f t="shared" si="92"/>
        <v/>
      </c>
      <c r="AF51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16" spans="1:32" x14ac:dyDescent="0.45">
      <c r="A516" s="23" t="e">
        <f>IF('Prediction Log'!#REF!=0, "",'Prediction Log'!#REF!)</f>
        <v>#REF!</v>
      </c>
      <c r="B516" s="9" t="e">
        <f>IF('Prediction Log'!#REF!=0, "",'Prediction Log'!#REF!)</f>
        <v>#REF!</v>
      </c>
      <c r="C516" s="9" t="e">
        <f>IF('Prediction Log'!#REF!=0, "",'Prediction Log'!#REF!)</f>
        <v>#REF!</v>
      </c>
      <c r="D516" s="9" t="e">
        <f>IF('Prediction Log'!#REF!=0, "",'Prediction Log'!#REF!)</f>
        <v>#REF!</v>
      </c>
      <c r="E516" s="9" t="e">
        <f>IF('Prediction Log'!#REF!=0, "",'Prediction Log'!#REF!)</f>
        <v>#REF!</v>
      </c>
      <c r="F516" s="10" t="str">
        <f>IF('Prediction Log'!I516=0, "",'Prediction Log'!I516)</f>
        <v/>
      </c>
      <c r="G516" s="26" t="str">
        <f>IF(ISBLANK(Games!B516), "",'Prediction Log'!$J516)</f>
        <v/>
      </c>
      <c r="H516" s="27" t="str">
        <f>'Prediction Log'!$K516</f>
        <v/>
      </c>
      <c r="I516" s="10" t="str">
        <f>IF(AND(Games!J516="",Games!K516=""),"",IF(ISTEXT(Games!K516), "Side",Games!J516))</f>
        <v/>
      </c>
      <c r="J516" s="10" t="str">
        <f>IF(Table1[[#This Row],[Bet]]="Spread", Games!L516, "")</f>
        <v/>
      </c>
      <c r="K516" s="9" t="str">
        <f>IF(ISTEXT(Games!K516), Games!K516, "")</f>
        <v/>
      </c>
      <c r="L516" s="9" t="str">
        <f>IF(Table1[[#This Row],[Bet]]="Spread", Table1[[#This Row],[Spread]],"")</f>
        <v/>
      </c>
      <c r="M516" s="9"/>
      <c r="N516" s="12"/>
      <c r="O516" s="12"/>
      <c r="P516" s="12"/>
      <c r="Q516" s="12"/>
      <c r="R516" s="12"/>
      <c r="S516" s="12"/>
      <c r="T516" s="13">
        <f t="shared" si="93"/>
        <v>0</v>
      </c>
      <c r="U516" s="13">
        <f t="shared" si="94"/>
        <v>0</v>
      </c>
      <c r="V516" s="13">
        <f t="shared" si="87"/>
        <v>0</v>
      </c>
      <c r="W516" s="13">
        <f t="shared" si="95"/>
        <v>0</v>
      </c>
      <c r="X516" s="13">
        <f t="shared" si="88"/>
        <v>0</v>
      </c>
      <c r="Y516" s="13">
        <f t="shared" si="89"/>
        <v>0</v>
      </c>
      <c r="Z516" s="7"/>
      <c r="AA516" s="9" t="str">
        <f t="shared" si="90"/>
        <v/>
      </c>
      <c r="AB516" s="7"/>
      <c r="AC516" s="9" t="str">
        <f t="shared" si="91"/>
        <v/>
      </c>
      <c r="AD516" s="7"/>
      <c r="AE516" s="9" t="str">
        <f t="shared" si="92"/>
        <v/>
      </c>
      <c r="AF51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17" spans="1:32" x14ac:dyDescent="0.45">
      <c r="A517" s="23" t="e">
        <f>IF('Prediction Log'!#REF!=0, "",'Prediction Log'!#REF!)</f>
        <v>#REF!</v>
      </c>
      <c r="B517" s="9" t="e">
        <f>IF('Prediction Log'!#REF!=0, "",'Prediction Log'!#REF!)</f>
        <v>#REF!</v>
      </c>
      <c r="C517" s="9" t="e">
        <f>IF('Prediction Log'!#REF!=0, "",'Prediction Log'!#REF!)</f>
        <v>#REF!</v>
      </c>
      <c r="D517" s="9" t="e">
        <f>IF('Prediction Log'!#REF!=0, "",'Prediction Log'!#REF!)</f>
        <v>#REF!</v>
      </c>
      <c r="E517" s="9" t="e">
        <f>IF('Prediction Log'!#REF!=0, "",'Prediction Log'!#REF!)</f>
        <v>#REF!</v>
      </c>
      <c r="F517" s="10" t="str">
        <f>IF('Prediction Log'!I517=0, "",'Prediction Log'!I517)</f>
        <v/>
      </c>
      <c r="G517" s="26" t="str">
        <f>IF(ISBLANK(Games!B517), "",'Prediction Log'!$J517)</f>
        <v/>
      </c>
      <c r="H517" s="27" t="str">
        <f>'Prediction Log'!$K517</f>
        <v/>
      </c>
      <c r="I517" s="10" t="str">
        <f>IF(AND(Games!J517="",Games!K517=""),"",IF(ISTEXT(Games!K517), "Side",Games!J517))</f>
        <v/>
      </c>
      <c r="J517" s="10" t="str">
        <f>IF(Table1[[#This Row],[Bet]]="Spread", Games!L517, "")</f>
        <v/>
      </c>
      <c r="K517" s="9" t="str">
        <f>IF(ISTEXT(Games!K517), Games!K517, "")</f>
        <v/>
      </c>
      <c r="L517" s="9" t="str">
        <f>IF(Table1[[#This Row],[Bet]]="Spread", Table1[[#This Row],[Spread]],"")</f>
        <v/>
      </c>
      <c r="M517" s="9"/>
      <c r="N517" s="12"/>
      <c r="O517" s="12"/>
      <c r="P517" s="12"/>
      <c r="Q517" s="12"/>
      <c r="R517" s="12"/>
      <c r="S517" s="12"/>
      <c r="T517" s="13">
        <f t="shared" si="93"/>
        <v>0</v>
      </c>
      <c r="U517" s="13">
        <f t="shared" si="94"/>
        <v>0</v>
      </c>
      <c r="V517" s="13">
        <f t="shared" si="87"/>
        <v>0</v>
      </c>
      <c r="W517" s="13">
        <f t="shared" si="95"/>
        <v>0</v>
      </c>
      <c r="X517" s="13">
        <f t="shared" si="88"/>
        <v>0</v>
      </c>
      <c r="Y517" s="13">
        <f t="shared" si="89"/>
        <v>0</v>
      </c>
      <c r="Z517" s="7"/>
      <c r="AA517" s="9" t="str">
        <f t="shared" si="90"/>
        <v/>
      </c>
      <c r="AB517" s="7"/>
      <c r="AC517" s="9" t="str">
        <f t="shared" si="91"/>
        <v/>
      </c>
      <c r="AD517" s="7"/>
      <c r="AE517" s="9" t="str">
        <f t="shared" si="92"/>
        <v/>
      </c>
      <c r="AF51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18" spans="1:32" x14ac:dyDescent="0.45">
      <c r="A518" s="23" t="e">
        <f>IF('Prediction Log'!#REF!=0, "",'Prediction Log'!#REF!)</f>
        <v>#REF!</v>
      </c>
      <c r="B518" s="9" t="e">
        <f>IF('Prediction Log'!#REF!=0, "",'Prediction Log'!#REF!)</f>
        <v>#REF!</v>
      </c>
      <c r="C518" s="9" t="e">
        <f>IF('Prediction Log'!#REF!=0, "",'Prediction Log'!#REF!)</f>
        <v>#REF!</v>
      </c>
      <c r="D518" s="9" t="e">
        <f>IF('Prediction Log'!#REF!=0, "",'Prediction Log'!#REF!)</f>
        <v>#REF!</v>
      </c>
      <c r="E518" s="9" t="e">
        <f>IF('Prediction Log'!#REF!=0, "",'Prediction Log'!#REF!)</f>
        <v>#REF!</v>
      </c>
      <c r="F518" s="10" t="str">
        <f>IF('Prediction Log'!I518=0, "",'Prediction Log'!I518)</f>
        <v/>
      </c>
      <c r="G518" s="26" t="str">
        <f>IF(ISBLANK(Games!B518), "",'Prediction Log'!$J518)</f>
        <v/>
      </c>
      <c r="H518" s="27" t="str">
        <f>'Prediction Log'!$K518</f>
        <v/>
      </c>
      <c r="I518" s="10" t="str">
        <f>IF(AND(Games!J518="",Games!K518=""),"",IF(ISTEXT(Games!K518), "Side",Games!J518))</f>
        <v/>
      </c>
      <c r="J518" s="10" t="str">
        <f>IF(Table1[[#This Row],[Bet]]="Spread", Games!L518, "")</f>
        <v/>
      </c>
      <c r="K518" s="9" t="str">
        <f>IF(ISTEXT(Games!K518), Games!K518, "")</f>
        <v/>
      </c>
      <c r="L518" s="9" t="str">
        <f>IF(Table1[[#This Row],[Bet]]="Spread", Table1[[#This Row],[Spread]],"")</f>
        <v/>
      </c>
      <c r="M518" s="9"/>
      <c r="N518" s="12"/>
      <c r="O518" s="12"/>
      <c r="P518" s="12"/>
      <c r="Q518" s="12"/>
      <c r="R518" s="12"/>
      <c r="S518" s="12"/>
      <c r="T518" s="13">
        <f t="shared" si="93"/>
        <v>0</v>
      </c>
      <c r="U518" s="13">
        <f t="shared" si="94"/>
        <v>0</v>
      </c>
      <c r="V518" s="13">
        <f t="shared" si="87"/>
        <v>0</v>
      </c>
      <c r="W518" s="13">
        <f t="shared" si="95"/>
        <v>0</v>
      </c>
      <c r="X518" s="13">
        <f t="shared" si="88"/>
        <v>0</v>
      </c>
      <c r="Y518" s="13">
        <f t="shared" si="89"/>
        <v>0</v>
      </c>
      <c r="Z518" s="7"/>
      <c r="AA518" s="9" t="str">
        <f t="shared" si="90"/>
        <v/>
      </c>
      <c r="AB518" s="7"/>
      <c r="AC518" s="9" t="str">
        <f t="shared" si="91"/>
        <v/>
      </c>
      <c r="AD518" s="7"/>
      <c r="AE518" s="9" t="str">
        <f t="shared" si="92"/>
        <v/>
      </c>
      <c r="AF51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19" spans="1:32" x14ac:dyDescent="0.45">
      <c r="A519" s="23" t="e">
        <f>IF('Prediction Log'!#REF!=0, "",'Prediction Log'!#REF!)</f>
        <v>#REF!</v>
      </c>
      <c r="B519" s="9" t="e">
        <f>IF('Prediction Log'!#REF!=0, "",'Prediction Log'!#REF!)</f>
        <v>#REF!</v>
      </c>
      <c r="C519" s="9" t="e">
        <f>IF('Prediction Log'!#REF!=0, "",'Prediction Log'!#REF!)</f>
        <v>#REF!</v>
      </c>
      <c r="D519" s="9" t="e">
        <f>IF('Prediction Log'!#REF!=0, "",'Prediction Log'!#REF!)</f>
        <v>#REF!</v>
      </c>
      <c r="E519" s="9" t="e">
        <f>IF('Prediction Log'!#REF!=0, "",'Prediction Log'!#REF!)</f>
        <v>#REF!</v>
      </c>
      <c r="F519" s="10" t="str">
        <f>IF('Prediction Log'!I519=0, "",'Prediction Log'!I519)</f>
        <v/>
      </c>
      <c r="G519" s="26" t="str">
        <f>IF(ISBLANK(Games!B519), "",'Prediction Log'!$J519)</f>
        <v/>
      </c>
      <c r="H519" s="27" t="str">
        <f>'Prediction Log'!$K519</f>
        <v/>
      </c>
      <c r="I519" s="10" t="str">
        <f>IF(AND(Games!J519="",Games!K519=""),"",IF(ISTEXT(Games!K519), "Side",Games!J519))</f>
        <v/>
      </c>
      <c r="J519" s="10" t="str">
        <f>IF(Table1[[#This Row],[Bet]]="Spread", Games!L519, "")</f>
        <v/>
      </c>
      <c r="K519" s="9" t="str">
        <f>IF(ISTEXT(Games!K519), Games!K519, "")</f>
        <v/>
      </c>
      <c r="L519" s="9" t="str">
        <f>IF(Table1[[#This Row],[Bet]]="Spread", Table1[[#This Row],[Spread]],"")</f>
        <v/>
      </c>
      <c r="M519" s="9"/>
      <c r="N519" s="12"/>
      <c r="O519" s="12"/>
      <c r="P519" s="12"/>
      <c r="Q519" s="12"/>
      <c r="R519" s="12"/>
      <c r="S519" s="12"/>
      <c r="T519" s="13">
        <f t="shared" si="93"/>
        <v>0</v>
      </c>
      <c r="U519" s="13">
        <f t="shared" si="94"/>
        <v>0</v>
      </c>
      <c r="V519" s="13">
        <f t="shared" si="87"/>
        <v>0</v>
      </c>
      <c r="W519" s="13">
        <f t="shared" si="95"/>
        <v>0</v>
      </c>
      <c r="X519" s="13">
        <f t="shared" si="88"/>
        <v>0</v>
      </c>
      <c r="Y519" s="13">
        <f t="shared" si="89"/>
        <v>0</v>
      </c>
      <c r="Z519" s="7"/>
      <c r="AA519" s="9" t="str">
        <f t="shared" si="90"/>
        <v/>
      </c>
      <c r="AB519" s="7"/>
      <c r="AC519" s="9" t="str">
        <f t="shared" si="91"/>
        <v/>
      </c>
      <c r="AD519" s="7"/>
      <c r="AE519" s="9" t="str">
        <f t="shared" si="92"/>
        <v/>
      </c>
      <c r="AF51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20" spans="1:32" x14ac:dyDescent="0.45">
      <c r="A520" s="23" t="e">
        <f>IF('Prediction Log'!#REF!=0, "",'Prediction Log'!#REF!)</f>
        <v>#REF!</v>
      </c>
      <c r="B520" s="9" t="e">
        <f>IF('Prediction Log'!#REF!=0, "",'Prediction Log'!#REF!)</f>
        <v>#REF!</v>
      </c>
      <c r="C520" s="9" t="e">
        <f>IF('Prediction Log'!#REF!=0, "",'Prediction Log'!#REF!)</f>
        <v>#REF!</v>
      </c>
      <c r="D520" s="9" t="e">
        <f>IF('Prediction Log'!#REF!=0, "",'Prediction Log'!#REF!)</f>
        <v>#REF!</v>
      </c>
      <c r="E520" s="9" t="e">
        <f>IF('Prediction Log'!#REF!=0, "",'Prediction Log'!#REF!)</f>
        <v>#REF!</v>
      </c>
      <c r="F520" s="10" t="str">
        <f>IF('Prediction Log'!I520=0, "",'Prediction Log'!I520)</f>
        <v/>
      </c>
      <c r="G520" s="26" t="str">
        <f>IF(ISBLANK(Games!B520), "",'Prediction Log'!$J520)</f>
        <v/>
      </c>
      <c r="H520" s="27" t="str">
        <f>'Prediction Log'!$K520</f>
        <v/>
      </c>
      <c r="I520" s="10" t="str">
        <f>IF(AND(Games!J520="",Games!K520=""),"",IF(ISTEXT(Games!K520), "Side",Games!J520))</f>
        <v/>
      </c>
      <c r="J520" s="10" t="str">
        <f>IF(Table1[[#This Row],[Bet]]="Spread", Games!L520, "")</f>
        <v/>
      </c>
      <c r="K520" s="9" t="str">
        <f>IF(ISTEXT(Games!K520), Games!K520, "")</f>
        <v/>
      </c>
      <c r="L520" s="9" t="str">
        <f>IF(Table1[[#This Row],[Bet]]="Spread", Table1[[#This Row],[Spread]],"")</f>
        <v/>
      </c>
      <c r="M520" s="9"/>
      <c r="N520" s="12"/>
      <c r="O520" s="12"/>
      <c r="P520" s="12"/>
      <c r="Q520" s="12"/>
      <c r="R520" s="12"/>
      <c r="S520" s="12"/>
      <c r="T520" s="13">
        <f t="shared" si="93"/>
        <v>0</v>
      </c>
      <c r="U520" s="13">
        <f t="shared" si="94"/>
        <v>0</v>
      </c>
      <c r="V520" s="13">
        <f t="shared" si="87"/>
        <v>0</v>
      </c>
      <c r="W520" s="13">
        <f t="shared" si="95"/>
        <v>0</v>
      </c>
      <c r="X520" s="13">
        <f t="shared" si="88"/>
        <v>0</v>
      </c>
      <c r="Y520" s="13">
        <f t="shared" si="89"/>
        <v>0</v>
      </c>
      <c r="Z520" s="7"/>
      <c r="AA520" s="9" t="str">
        <f t="shared" si="90"/>
        <v/>
      </c>
      <c r="AB520" s="7"/>
      <c r="AC520" s="9" t="str">
        <f t="shared" si="91"/>
        <v/>
      </c>
      <c r="AD520" s="7"/>
      <c r="AE520" s="9" t="str">
        <f t="shared" si="92"/>
        <v/>
      </c>
      <c r="AF52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21" spans="1:32" x14ac:dyDescent="0.45">
      <c r="A521" s="23" t="e">
        <f>IF('Prediction Log'!#REF!=0, "",'Prediction Log'!#REF!)</f>
        <v>#REF!</v>
      </c>
      <c r="B521" s="9" t="e">
        <f>IF('Prediction Log'!#REF!=0, "",'Prediction Log'!#REF!)</f>
        <v>#REF!</v>
      </c>
      <c r="C521" s="9" t="e">
        <f>IF('Prediction Log'!#REF!=0, "",'Prediction Log'!#REF!)</f>
        <v>#REF!</v>
      </c>
      <c r="D521" s="9" t="e">
        <f>IF('Prediction Log'!#REF!=0, "",'Prediction Log'!#REF!)</f>
        <v>#REF!</v>
      </c>
      <c r="E521" s="9" t="e">
        <f>IF('Prediction Log'!#REF!=0, "",'Prediction Log'!#REF!)</f>
        <v>#REF!</v>
      </c>
      <c r="F521" s="10" t="str">
        <f>IF('Prediction Log'!I521=0, "",'Prediction Log'!I521)</f>
        <v/>
      </c>
      <c r="G521" s="26" t="str">
        <f>IF(ISBLANK(Games!B521), "",'Prediction Log'!$J521)</f>
        <v/>
      </c>
      <c r="H521" s="27" t="str">
        <f>'Prediction Log'!$K521</f>
        <v/>
      </c>
      <c r="I521" s="10" t="str">
        <f>IF(AND(Games!J521="",Games!K521=""),"",IF(ISTEXT(Games!K521), "Side",Games!J521))</f>
        <v/>
      </c>
      <c r="J521" s="10" t="str">
        <f>IF(Table1[[#This Row],[Bet]]="Spread", Games!L521, "")</f>
        <v/>
      </c>
      <c r="K521" s="9" t="str">
        <f>IF(ISTEXT(Games!K521), Games!K521, "")</f>
        <v/>
      </c>
      <c r="L521" s="9" t="str">
        <f>IF(Table1[[#This Row],[Bet]]="Spread", Table1[[#This Row],[Spread]],"")</f>
        <v/>
      </c>
      <c r="M521" s="9"/>
      <c r="N521" s="12"/>
      <c r="O521" s="12"/>
      <c r="P521" s="12"/>
      <c r="Q521" s="12"/>
      <c r="R521" s="12"/>
      <c r="S521" s="12"/>
      <c r="T521" s="13">
        <f t="shared" si="93"/>
        <v>0</v>
      </c>
      <c r="U521" s="13">
        <f t="shared" si="94"/>
        <v>0</v>
      </c>
      <c r="V521" s="13">
        <f t="shared" si="87"/>
        <v>0</v>
      </c>
      <c r="W521" s="13">
        <f t="shared" si="95"/>
        <v>0</v>
      </c>
      <c r="X521" s="13">
        <f t="shared" si="88"/>
        <v>0</v>
      </c>
      <c r="Y521" s="13">
        <f t="shared" si="89"/>
        <v>0</v>
      </c>
      <c r="Z521" s="7"/>
      <c r="AA521" s="9" t="str">
        <f t="shared" si="90"/>
        <v/>
      </c>
      <c r="AB521" s="7"/>
      <c r="AC521" s="9" t="str">
        <f t="shared" si="91"/>
        <v/>
      </c>
      <c r="AD521" s="7"/>
      <c r="AE521" s="9" t="str">
        <f t="shared" si="92"/>
        <v/>
      </c>
      <c r="AF52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22" spans="1:32" x14ac:dyDescent="0.45">
      <c r="A522" s="23" t="e">
        <f>IF('Prediction Log'!#REF!=0, "",'Prediction Log'!#REF!)</f>
        <v>#REF!</v>
      </c>
      <c r="B522" s="9" t="e">
        <f>IF('Prediction Log'!#REF!=0, "",'Prediction Log'!#REF!)</f>
        <v>#REF!</v>
      </c>
      <c r="C522" s="9" t="e">
        <f>IF('Prediction Log'!#REF!=0, "",'Prediction Log'!#REF!)</f>
        <v>#REF!</v>
      </c>
      <c r="D522" s="9" t="e">
        <f>IF('Prediction Log'!#REF!=0, "",'Prediction Log'!#REF!)</f>
        <v>#REF!</v>
      </c>
      <c r="E522" s="9" t="e">
        <f>IF('Prediction Log'!#REF!=0, "",'Prediction Log'!#REF!)</f>
        <v>#REF!</v>
      </c>
      <c r="F522" s="10" t="str">
        <f>IF('Prediction Log'!I522=0, "",'Prediction Log'!I522)</f>
        <v/>
      </c>
      <c r="G522" s="26" t="str">
        <f>IF(ISBLANK(Games!B522), "",'Prediction Log'!$J522)</f>
        <v/>
      </c>
      <c r="H522" s="27" t="str">
        <f>'Prediction Log'!$K522</f>
        <v/>
      </c>
      <c r="I522" s="10" t="str">
        <f>IF(AND(Games!J522="",Games!K522=""),"",IF(ISTEXT(Games!K522), "Side",Games!J522))</f>
        <v/>
      </c>
      <c r="J522" s="10" t="str">
        <f>IF(Table1[[#This Row],[Bet]]="Spread", Games!L522, "")</f>
        <v/>
      </c>
      <c r="K522" s="9" t="str">
        <f>IF(ISTEXT(Games!K522), Games!K522, "")</f>
        <v/>
      </c>
      <c r="L522" s="9" t="str">
        <f>IF(Table1[[#This Row],[Bet]]="Spread", Table1[[#This Row],[Spread]],"")</f>
        <v/>
      </c>
      <c r="M522" s="9"/>
      <c r="N522" s="12"/>
      <c r="O522" s="12"/>
      <c r="P522" s="12"/>
      <c r="Q522" s="12"/>
      <c r="R522" s="12"/>
      <c r="S522" s="12"/>
      <c r="T522" s="13">
        <f t="shared" si="93"/>
        <v>0</v>
      </c>
      <c r="U522" s="13">
        <f t="shared" si="94"/>
        <v>0</v>
      </c>
      <c r="V522" s="13">
        <f t="shared" si="87"/>
        <v>0</v>
      </c>
      <c r="W522" s="13">
        <f t="shared" si="95"/>
        <v>0</v>
      </c>
      <c r="X522" s="13">
        <f t="shared" si="88"/>
        <v>0</v>
      </c>
      <c r="Y522" s="13">
        <f t="shared" si="89"/>
        <v>0</v>
      </c>
      <c r="Z522" s="7"/>
      <c r="AA522" s="9" t="str">
        <f t="shared" si="90"/>
        <v/>
      </c>
      <c r="AB522" s="7"/>
      <c r="AC522" s="9" t="str">
        <f t="shared" si="91"/>
        <v/>
      </c>
      <c r="AD522" s="7"/>
      <c r="AE522" s="9" t="str">
        <f t="shared" si="92"/>
        <v/>
      </c>
      <c r="AF52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23" spans="1:32" x14ac:dyDescent="0.45">
      <c r="A523" s="23" t="e">
        <f>IF('Prediction Log'!#REF!=0, "",'Prediction Log'!#REF!)</f>
        <v>#REF!</v>
      </c>
      <c r="B523" s="9" t="e">
        <f>IF('Prediction Log'!#REF!=0, "",'Prediction Log'!#REF!)</f>
        <v>#REF!</v>
      </c>
      <c r="C523" s="9" t="e">
        <f>IF('Prediction Log'!#REF!=0, "",'Prediction Log'!#REF!)</f>
        <v>#REF!</v>
      </c>
      <c r="D523" s="9" t="e">
        <f>IF('Prediction Log'!#REF!=0, "",'Prediction Log'!#REF!)</f>
        <v>#REF!</v>
      </c>
      <c r="E523" s="9" t="e">
        <f>IF('Prediction Log'!#REF!=0, "",'Prediction Log'!#REF!)</f>
        <v>#REF!</v>
      </c>
      <c r="F523" s="10" t="str">
        <f>IF('Prediction Log'!I523=0, "",'Prediction Log'!I523)</f>
        <v/>
      </c>
      <c r="G523" s="26" t="str">
        <f>IF(ISBLANK(Games!B523), "",'Prediction Log'!$J523)</f>
        <v/>
      </c>
      <c r="H523" s="27" t="str">
        <f>'Prediction Log'!$K523</f>
        <v/>
      </c>
      <c r="I523" s="10" t="str">
        <f>IF(AND(Games!J523="",Games!K523=""),"",IF(ISTEXT(Games!K523), "Side",Games!J523))</f>
        <v/>
      </c>
      <c r="J523" s="10" t="str">
        <f>IF(Table1[[#This Row],[Bet]]="Spread", Games!L523, "")</f>
        <v/>
      </c>
      <c r="K523" s="9" t="str">
        <f>IF(ISTEXT(Games!K523), Games!K523, "")</f>
        <v/>
      </c>
      <c r="L523" s="9" t="str">
        <f>IF(Table1[[#This Row],[Bet]]="Spread", Table1[[#This Row],[Spread]],"")</f>
        <v/>
      </c>
      <c r="M523" s="9"/>
      <c r="N523" s="12"/>
      <c r="O523" s="12"/>
      <c r="P523" s="12"/>
      <c r="Q523" s="12"/>
      <c r="R523" s="12"/>
      <c r="S523" s="12"/>
      <c r="T523" s="13">
        <f t="shared" si="93"/>
        <v>0</v>
      </c>
      <c r="U523" s="13">
        <f t="shared" si="94"/>
        <v>0</v>
      </c>
      <c r="V523" s="13">
        <f t="shared" si="87"/>
        <v>0</v>
      </c>
      <c r="W523" s="13">
        <f t="shared" si="95"/>
        <v>0</v>
      </c>
      <c r="X523" s="13">
        <f t="shared" si="88"/>
        <v>0</v>
      </c>
      <c r="Y523" s="13">
        <f t="shared" si="89"/>
        <v>0</v>
      </c>
      <c r="Z523" s="7"/>
      <c r="AA523" s="9" t="str">
        <f t="shared" si="90"/>
        <v/>
      </c>
      <c r="AB523" s="7"/>
      <c r="AC523" s="9" t="str">
        <f t="shared" si="91"/>
        <v/>
      </c>
      <c r="AD523" s="7"/>
      <c r="AE523" s="9" t="str">
        <f t="shared" si="92"/>
        <v/>
      </c>
      <c r="AF52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24" spans="1:32" x14ac:dyDescent="0.45">
      <c r="A524" s="23" t="e">
        <f>IF('Prediction Log'!#REF!=0, "",'Prediction Log'!#REF!)</f>
        <v>#REF!</v>
      </c>
      <c r="B524" s="9" t="e">
        <f>IF('Prediction Log'!#REF!=0, "",'Prediction Log'!#REF!)</f>
        <v>#REF!</v>
      </c>
      <c r="C524" s="9" t="e">
        <f>IF('Prediction Log'!#REF!=0, "",'Prediction Log'!#REF!)</f>
        <v>#REF!</v>
      </c>
      <c r="D524" s="9" t="e">
        <f>IF('Prediction Log'!#REF!=0, "",'Prediction Log'!#REF!)</f>
        <v>#REF!</v>
      </c>
      <c r="E524" s="9" t="e">
        <f>IF('Prediction Log'!#REF!=0, "",'Prediction Log'!#REF!)</f>
        <v>#REF!</v>
      </c>
      <c r="F524" s="10" t="str">
        <f>IF('Prediction Log'!I524=0, "",'Prediction Log'!I524)</f>
        <v/>
      </c>
      <c r="G524" s="26" t="str">
        <f>IF(ISBLANK(Games!B524), "",'Prediction Log'!$J524)</f>
        <v/>
      </c>
      <c r="H524" s="27" t="str">
        <f>'Prediction Log'!$K524</f>
        <v/>
      </c>
      <c r="I524" s="10" t="str">
        <f>IF(AND(Games!J524="",Games!K524=""),"",IF(ISTEXT(Games!K524), "Side",Games!J524))</f>
        <v/>
      </c>
      <c r="J524" s="10" t="str">
        <f>IF(Table1[[#This Row],[Bet]]="Spread", Games!L524, "")</f>
        <v/>
      </c>
      <c r="K524" s="9" t="str">
        <f>IF(ISTEXT(Games!K524), Games!K524, "")</f>
        <v/>
      </c>
      <c r="L524" s="9" t="str">
        <f>IF(Table1[[#This Row],[Bet]]="Spread", Table1[[#This Row],[Spread]],"")</f>
        <v/>
      </c>
      <c r="M524" s="9"/>
      <c r="N524" s="12"/>
      <c r="O524" s="12"/>
      <c r="P524" s="12"/>
      <c r="Q524" s="12"/>
      <c r="R524" s="12"/>
      <c r="S524" s="12"/>
      <c r="T524" s="13">
        <f t="shared" si="93"/>
        <v>0</v>
      </c>
      <c r="U524" s="13">
        <f t="shared" si="94"/>
        <v>0</v>
      </c>
      <c r="V524" s="13">
        <f t="shared" si="87"/>
        <v>0</v>
      </c>
      <c r="W524" s="13">
        <f t="shared" si="95"/>
        <v>0</v>
      </c>
      <c r="X524" s="13">
        <f t="shared" si="88"/>
        <v>0</v>
      </c>
      <c r="Y524" s="13">
        <f t="shared" si="89"/>
        <v>0</v>
      </c>
      <c r="Z524" s="7"/>
      <c r="AA524" s="9" t="str">
        <f t="shared" si="90"/>
        <v/>
      </c>
      <c r="AB524" s="7"/>
      <c r="AC524" s="9" t="str">
        <f t="shared" si="91"/>
        <v/>
      </c>
      <c r="AD524" s="7"/>
      <c r="AE524" s="9" t="str">
        <f t="shared" si="92"/>
        <v/>
      </c>
      <c r="AF52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25" spans="1:32" x14ac:dyDescent="0.45">
      <c r="A525" s="23" t="e">
        <f>IF('Prediction Log'!#REF!=0, "",'Prediction Log'!#REF!)</f>
        <v>#REF!</v>
      </c>
      <c r="B525" s="9" t="e">
        <f>IF('Prediction Log'!#REF!=0, "",'Prediction Log'!#REF!)</f>
        <v>#REF!</v>
      </c>
      <c r="C525" s="9" t="e">
        <f>IF('Prediction Log'!#REF!=0, "",'Prediction Log'!#REF!)</f>
        <v>#REF!</v>
      </c>
      <c r="D525" s="9" t="e">
        <f>IF('Prediction Log'!#REF!=0, "",'Prediction Log'!#REF!)</f>
        <v>#REF!</v>
      </c>
      <c r="E525" s="9" t="e">
        <f>IF('Prediction Log'!#REF!=0, "",'Prediction Log'!#REF!)</f>
        <v>#REF!</v>
      </c>
      <c r="F525" s="10" t="str">
        <f>IF('Prediction Log'!I525=0, "",'Prediction Log'!I525)</f>
        <v/>
      </c>
      <c r="G525" s="26" t="str">
        <f>IF(ISBLANK(Games!B525), "",'Prediction Log'!$J525)</f>
        <v/>
      </c>
      <c r="H525" s="27" t="str">
        <f>'Prediction Log'!$K525</f>
        <v/>
      </c>
      <c r="I525" s="10" t="str">
        <f>IF(AND(Games!J525="",Games!K525=""),"",IF(ISTEXT(Games!K525), "Side",Games!J525))</f>
        <v/>
      </c>
      <c r="J525" s="10" t="str">
        <f>IF(Table1[[#This Row],[Bet]]="Spread", Games!L525, "")</f>
        <v/>
      </c>
      <c r="K525" s="9" t="str">
        <f>IF(ISTEXT(Games!K525), Games!K525, "")</f>
        <v/>
      </c>
      <c r="L525" s="9" t="str">
        <f>IF(Table1[[#This Row],[Bet]]="Spread", Table1[[#This Row],[Spread]],"")</f>
        <v/>
      </c>
      <c r="M525" s="9"/>
      <c r="N525" s="12"/>
      <c r="O525" s="12"/>
      <c r="P525" s="12"/>
      <c r="Q525" s="12"/>
      <c r="R525" s="12"/>
      <c r="S525" s="12"/>
      <c r="T525" s="13">
        <f t="shared" si="93"/>
        <v>0</v>
      </c>
      <c r="U525" s="13">
        <f t="shared" si="94"/>
        <v>0</v>
      </c>
      <c r="V525" s="13">
        <f t="shared" si="87"/>
        <v>0</v>
      </c>
      <c r="W525" s="13">
        <f t="shared" si="95"/>
        <v>0</v>
      </c>
      <c r="X525" s="13">
        <f t="shared" si="88"/>
        <v>0</v>
      </c>
      <c r="Y525" s="13">
        <f t="shared" si="89"/>
        <v>0</v>
      </c>
      <c r="Z525" s="7"/>
      <c r="AA525" s="9" t="str">
        <f t="shared" si="90"/>
        <v/>
      </c>
      <c r="AB525" s="7"/>
      <c r="AC525" s="9" t="str">
        <f t="shared" si="91"/>
        <v/>
      </c>
      <c r="AD525" s="7"/>
      <c r="AE525" s="9" t="str">
        <f t="shared" si="92"/>
        <v/>
      </c>
      <c r="AF52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26" spans="1:32" x14ac:dyDescent="0.45">
      <c r="A526" s="23" t="e">
        <f>IF('Prediction Log'!#REF!=0, "",'Prediction Log'!#REF!)</f>
        <v>#REF!</v>
      </c>
      <c r="B526" s="9" t="e">
        <f>IF('Prediction Log'!#REF!=0, "",'Prediction Log'!#REF!)</f>
        <v>#REF!</v>
      </c>
      <c r="C526" s="9" t="e">
        <f>IF('Prediction Log'!#REF!=0, "",'Prediction Log'!#REF!)</f>
        <v>#REF!</v>
      </c>
      <c r="D526" s="9" t="e">
        <f>IF('Prediction Log'!#REF!=0, "",'Prediction Log'!#REF!)</f>
        <v>#REF!</v>
      </c>
      <c r="E526" s="9" t="e">
        <f>IF('Prediction Log'!#REF!=0, "",'Prediction Log'!#REF!)</f>
        <v>#REF!</v>
      </c>
      <c r="F526" s="10" t="str">
        <f>IF('Prediction Log'!I526=0, "",'Prediction Log'!I526)</f>
        <v/>
      </c>
      <c r="G526" s="26" t="str">
        <f>IF(ISBLANK(Games!B526), "",'Prediction Log'!$J526)</f>
        <v/>
      </c>
      <c r="H526" s="27" t="str">
        <f>'Prediction Log'!$K526</f>
        <v/>
      </c>
      <c r="I526" s="10" t="str">
        <f>IF(AND(Games!J526="",Games!K526=""),"",IF(ISTEXT(Games!K526), "Side",Games!J526))</f>
        <v/>
      </c>
      <c r="J526" s="10" t="str">
        <f>IF(Table1[[#This Row],[Bet]]="Spread", Games!L526, "")</f>
        <v/>
      </c>
      <c r="K526" s="9" t="str">
        <f>IF(ISTEXT(Games!K526), Games!K526, "")</f>
        <v/>
      </c>
      <c r="L526" s="9" t="str">
        <f>IF(Table1[[#This Row],[Bet]]="Spread", Table1[[#This Row],[Spread]],"")</f>
        <v/>
      </c>
      <c r="M526" s="9"/>
      <c r="N526" s="12"/>
      <c r="O526" s="12"/>
      <c r="P526" s="12"/>
      <c r="Q526" s="12"/>
      <c r="R526" s="12"/>
      <c r="S526" s="12"/>
      <c r="T526" s="13">
        <f t="shared" si="93"/>
        <v>0</v>
      </c>
      <c r="U526" s="13">
        <f t="shared" si="94"/>
        <v>0</v>
      </c>
      <c r="V526" s="13">
        <f t="shared" si="87"/>
        <v>0</v>
      </c>
      <c r="W526" s="13">
        <f t="shared" si="95"/>
        <v>0</v>
      </c>
      <c r="X526" s="13">
        <f t="shared" si="88"/>
        <v>0</v>
      </c>
      <c r="Y526" s="13">
        <f t="shared" si="89"/>
        <v>0</v>
      </c>
      <c r="Z526" s="7"/>
      <c r="AA526" s="9" t="str">
        <f t="shared" si="90"/>
        <v/>
      </c>
      <c r="AB526" s="7"/>
      <c r="AC526" s="9" t="str">
        <f t="shared" si="91"/>
        <v/>
      </c>
      <c r="AD526" s="7"/>
      <c r="AE526" s="9" t="str">
        <f t="shared" si="92"/>
        <v/>
      </c>
      <c r="AF52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27" spans="1:32" x14ac:dyDescent="0.45">
      <c r="A527" s="23" t="e">
        <f>IF('Prediction Log'!#REF!=0, "",'Prediction Log'!#REF!)</f>
        <v>#REF!</v>
      </c>
      <c r="B527" s="9" t="e">
        <f>IF('Prediction Log'!#REF!=0, "",'Prediction Log'!#REF!)</f>
        <v>#REF!</v>
      </c>
      <c r="C527" s="9" t="e">
        <f>IF('Prediction Log'!#REF!=0, "",'Prediction Log'!#REF!)</f>
        <v>#REF!</v>
      </c>
      <c r="D527" s="9" t="e">
        <f>IF('Prediction Log'!#REF!=0, "",'Prediction Log'!#REF!)</f>
        <v>#REF!</v>
      </c>
      <c r="E527" s="9" t="e">
        <f>IF('Prediction Log'!#REF!=0, "",'Prediction Log'!#REF!)</f>
        <v>#REF!</v>
      </c>
      <c r="F527" s="10" t="str">
        <f>IF('Prediction Log'!I527=0, "",'Prediction Log'!I527)</f>
        <v/>
      </c>
      <c r="G527" s="26" t="str">
        <f>IF(ISBLANK(Games!B527), "",'Prediction Log'!$J527)</f>
        <v/>
      </c>
      <c r="H527" s="27" t="str">
        <f>'Prediction Log'!$K527</f>
        <v/>
      </c>
      <c r="I527" s="10" t="str">
        <f>IF(AND(Games!J527="",Games!K527=""),"",IF(ISTEXT(Games!K527), "Side",Games!J527))</f>
        <v/>
      </c>
      <c r="J527" s="10" t="str">
        <f>IF(Table1[[#This Row],[Bet]]="Spread", Games!L527, "")</f>
        <v/>
      </c>
      <c r="K527" s="9" t="str">
        <f>IF(ISTEXT(Games!K527), Games!K527, "")</f>
        <v/>
      </c>
      <c r="L527" s="9" t="str">
        <f>IF(Table1[[#This Row],[Bet]]="Spread", Table1[[#This Row],[Spread]],"")</f>
        <v/>
      </c>
      <c r="M527" s="9"/>
      <c r="N527" s="12"/>
      <c r="O527" s="12"/>
      <c r="P527" s="12"/>
      <c r="Q527" s="12"/>
      <c r="R527" s="12"/>
      <c r="S527" s="12"/>
      <c r="T527" s="13">
        <f t="shared" si="93"/>
        <v>0</v>
      </c>
      <c r="U527" s="13">
        <f t="shared" si="94"/>
        <v>0</v>
      </c>
      <c r="V527" s="13">
        <f t="shared" si="87"/>
        <v>0</v>
      </c>
      <c r="W527" s="13">
        <f t="shared" si="95"/>
        <v>0</v>
      </c>
      <c r="X527" s="13">
        <f t="shared" si="88"/>
        <v>0</v>
      </c>
      <c r="Y527" s="13">
        <f t="shared" si="89"/>
        <v>0</v>
      </c>
      <c r="Z527" s="7"/>
      <c r="AA527" s="9" t="str">
        <f t="shared" si="90"/>
        <v/>
      </c>
      <c r="AB527" s="7"/>
      <c r="AC527" s="9" t="str">
        <f t="shared" si="91"/>
        <v/>
      </c>
      <c r="AD527" s="7"/>
      <c r="AE527" s="9" t="str">
        <f t="shared" si="92"/>
        <v/>
      </c>
      <c r="AF52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28" spans="1:32" x14ac:dyDescent="0.45">
      <c r="A528" s="23" t="e">
        <f>IF('Prediction Log'!#REF!=0, "",'Prediction Log'!#REF!)</f>
        <v>#REF!</v>
      </c>
      <c r="B528" s="9" t="e">
        <f>IF('Prediction Log'!#REF!=0, "",'Prediction Log'!#REF!)</f>
        <v>#REF!</v>
      </c>
      <c r="C528" s="9" t="e">
        <f>IF('Prediction Log'!#REF!=0, "",'Prediction Log'!#REF!)</f>
        <v>#REF!</v>
      </c>
      <c r="D528" s="9" t="e">
        <f>IF('Prediction Log'!#REF!=0, "",'Prediction Log'!#REF!)</f>
        <v>#REF!</v>
      </c>
      <c r="E528" s="9" t="e">
        <f>IF('Prediction Log'!#REF!=0, "",'Prediction Log'!#REF!)</f>
        <v>#REF!</v>
      </c>
      <c r="F528" s="10" t="str">
        <f>IF('Prediction Log'!I528=0, "",'Prediction Log'!I528)</f>
        <v/>
      </c>
      <c r="G528" s="26" t="str">
        <f>IF(ISBLANK(Games!B528), "",'Prediction Log'!$J528)</f>
        <v/>
      </c>
      <c r="H528" s="27" t="str">
        <f>'Prediction Log'!$K528</f>
        <v/>
      </c>
      <c r="I528" s="10" t="str">
        <f>IF(AND(Games!J528="",Games!K528=""),"",IF(ISTEXT(Games!K528), "Side",Games!J528))</f>
        <v/>
      </c>
      <c r="J528" s="10" t="str">
        <f>IF(Table1[[#This Row],[Bet]]="Spread", Games!L528, "")</f>
        <v/>
      </c>
      <c r="K528" s="9" t="str">
        <f>IF(ISTEXT(Games!K528), Games!K528, "")</f>
        <v/>
      </c>
      <c r="L528" s="9" t="str">
        <f>IF(Table1[[#This Row],[Bet]]="Spread", Table1[[#This Row],[Spread]],"")</f>
        <v/>
      </c>
      <c r="M528" s="9"/>
      <c r="N528" s="12"/>
      <c r="O528" s="12"/>
      <c r="P528" s="12"/>
      <c r="Q528" s="12"/>
      <c r="R528" s="12"/>
      <c r="S528" s="12"/>
      <c r="T528" s="13">
        <f t="shared" si="93"/>
        <v>0</v>
      </c>
      <c r="U528" s="13">
        <f t="shared" si="94"/>
        <v>0</v>
      </c>
      <c r="V528" s="13">
        <f t="shared" si="87"/>
        <v>0</v>
      </c>
      <c r="W528" s="13">
        <f t="shared" si="95"/>
        <v>0</v>
      </c>
      <c r="X528" s="13">
        <f t="shared" si="88"/>
        <v>0</v>
      </c>
      <c r="Y528" s="13">
        <f t="shared" si="89"/>
        <v>0</v>
      </c>
      <c r="Z528" s="7"/>
      <c r="AA528" s="9" t="str">
        <f t="shared" si="90"/>
        <v/>
      </c>
      <c r="AB528" s="7"/>
      <c r="AC528" s="9" t="str">
        <f t="shared" si="91"/>
        <v/>
      </c>
      <c r="AD528" s="7"/>
      <c r="AE528" s="9" t="str">
        <f t="shared" si="92"/>
        <v/>
      </c>
      <c r="AF52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29" spans="1:32" x14ac:dyDescent="0.45">
      <c r="A529" s="23" t="e">
        <f>IF('Prediction Log'!#REF!=0, "",'Prediction Log'!#REF!)</f>
        <v>#REF!</v>
      </c>
      <c r="B529" s="9" t="e">
        <f>IF('Prediction Log'!#REF!=0, "",'Prediction Log'!#REF!)</f>
        <v>#REF!</v>
      </c>
      <c r="C529" s="9" t="e">
        <f>IF('Prediction Log'!#REF!=0, "",'Prediction Log'!#REF!)</f>
        <v>#REF!</v>
      </c>
      <c r="D529" s="9" t="e">
        <f>IF('Prediction Log'!#REF!=0, "",'Prediction Log'!#REF!)</f>
        <v>#REF!</v>
      </c>
      <c r="E529" s="9" t="e">
        <f>IF('Prediction Log'!#REF!=0, "",'Prediction Log'!#REF!)</f>
        <v>#REF!</v>
      </c>
      <c r="F529" s="10" t="str">
        <f>IF('Prediction Log'!I529=0, "",'Prediction Log'!I529)</f>
        <v/>
      </c>
      <c r="G529" s="26" t="str">
        <f>IF(ISBLANK(Games!B529), "",'Prediction Log'!$J529)</f>
        <v/>
      </c>
      <c r="H529" s="27" t="str">
        <f>'Prediction Log'!$K529</f>
        <v/>
      </c>
      <c r="I529" s="10" t="str">
        <f>IF(AND(Games!J529="",Games!K529=""),"",IF(ISTEXT(Games!K529), "Side",Games!J529))</f>
        <v/>
      </c>
      <c r="J529" s="10" t="str">
        <f>IF(Table1[[#This Row],[Bet]]="Spread", Games!L529, "")</f>
        <v/>
      </c>
      <c r="K529" s="9" t="str">
        <f>IF(ISTEXT(Games!K529), Games!K529, "")</f>
        <v/>
      </c>
      <c r="L529" s="9" t="str">
        <f>IF(Table1[[#This Row],[Bet]]="Spread", Table1[[#This Row],[Spread]],"")</f>
        <v/>
      </c>
      <c r="M529" s="9"/>
      <c r="N529" s="12"/>
      <c r="O529" s="12"/>
      <c r="P529" s="12"/>
      <c r="Q529" s="12"/>
      <c r="R529" s="12"/>
      <c r="S529" s="12"/>
      <c r="T529" s="13">
        <f t="shared" si="93"/>
        <v>0</v>
      </c>
      <c r="U529" s="13">
        <f t="shared" si="94"/>
        <v>0</v>
      </c>
      <c r="V529" s="13">
        <f t="shared" si="87"/>
        <v>0</v>
      </c>
      <c r="W529" s="13">
        <f t="shared" si="95"/>
        <v>0</v>
      </c>
      <c r="X529" s="13">
        <f t="shared" si="88"/>
        <v>0</v>
      </c>
      <c r="Y529" s="13">
        <f t="shared" si="89"/>
        <v>0</v>
      </c>
      <c r="Z529" s="7"/>
      <c r="AA529" s="9" t="str">
        <f t="shared" si="90"/>
        <v/>
      </c>
      <c r="AB529" s="7"/>
      <c r="AC529" s="9" t="str">
        <f t="shared" si="91"/>
        <v/>
      </c>
      <c r="AD529" s="7"/>
      <c r="AE529" s="9" t="str">
        <f t="shared" si="92"/>
        <v/>
      </c>
      <c r="AF52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30" spans="1:32" x14ac:dyDescent="0.45">
      <c r="A530" s="23" t="e">
        <f>IF('Prediction Log'!#REF!=0, "",'Prediction Log'!#REF!)</f>
        <v>#REF!</v>
      </c>
      <c r="B530" s="9" t="e">
        <f>IF('Prediction Log'!#REF!=0, "",'Prediction Log'!#REF!)</f>
        <v>#REF!</v>
      </c>
      <c r="C530" s="9" t="e">
        <f>IF('Prediction Log'!#REF!=0, "",'Prediction Log'!#REF!)</f>
        <v>#REF!</v>
      </c>
      <c r="D530" s="9" t="e">
        <f>IF('Prediction Log'!#REF!=0, "",'Prediction Log'!#REF!)</f>
        <v>#REF!</v>
      </c>
      <c r="E530" s="9" t="e">
        <f>IF('Prediction Log'!#REF!=0, "",'Prediction Log'!#REF!)</f>
        <v>#REF!</v>
      </c>
      <c r="F530" s="10" t="str">
        <f>IF('Prediction Log'!I530=0, "",'Prediction Log'!I530)</f>
        <v/>
      </c>
      <c r="G530" s="26" t="str">
        <f>IF(ISBLANK(Games!B530), "",'Prediction Log'!$J530)</f>
        <v/>
      </c>
      <c r="H530" s="27" t="str">
        <f>'Prediction Log'!$K530</f>
        <v/>
      </c>
      <c r="I530" s="10" t="str">
        <f>IF(AND(Games!J530="",Games!K530=""),"",IF(ISTEXT(Games!K530), "Side",Games!J530))</f>
        <v/>
      </c>
      <c r="J530" s="10" t="str">
        <f>IF(Table1[[#This Row],[Bet]]="Spread", Games!L530, "")</f>
        <v/>
      </c>
      <c r="K530" s="9" t="str">
        <f>IF(ISTEXT(Games!K530), Games!K530, "")</f>
        <v/>
      </c>
      <c r="L530" s="9" t="str">
        <f>IF(Table1[[#This Row],[Bet]]="Spread", Table1[[#This Row],[Spread]],"")</f>
        <v/>
      </c>
      <c r="M530" s="9"/>
      <c r="N530" s="12"/>
      <c r="O530" s="12"/>
      <c r="P530" s="12"/>
      <c r="Q530" s="12"/>
      <c r="R530" s="12"/>
      <c r="S530" s="12"/>
      <c r="T530" s="13">
        <f t="shared" si="93"/>
        <v>0</v>
      </c>
      <c r="U530" s="13">
        <f t="shared" si="94"/>
        <v>0</v>
      </c>
      <c r="V530" s="13">
        <f t="shared" si="87"/>
        <v>0</v>
      </c>
      <c r="W530" s="13">
        <f t="shared" si="95"/>
        <v>0</v>
      </c>
      <c r="X530" s="13">
        <f t="shared" si="88"/>
        <v>0</v>
      </c>
      <c r="Y530" s="13">
        <f t="shared" si="89"/>
        <v>0</v>
      </c>
      <c r="Z530" s="7"/>
      <c r="AA530" s="9" t="str">
        <f t="shared" si="90"/>
        <v/>
      </c>
      <c r="AB530" s="7"/>
      <c r="AC530" s="9" t="str">
        <f t="shared" si="91"/>
        <v/>
      </c>
      <c r="AD530" s="7"/>
      <c r="AE530" s="9" t="str">
        <f t="shared" si="92"/>
        <v/>
      </c>
      <c r="AF53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31" spans="1:32" x14ac:dyDescent="0.45">
      <c r="A531" s="23" t="e">
        <f>IF('Prediction Log'!#REF!=0, "",'Prediction Log'!#REF!)</f>
        <v>#REF!</v>
      </c>
      <c r="B531" s="9" t="e">
        <f>IF('Prediction Log'!#REF!=0, "",'Prediction Log'!#REF!)</f>
        <v>#REF!</v>
      </c>
      <c r="C531" s="9" t="e">
        <f>IF('Prediction Log'!#REF!=0, "",'Prediction Log'!#REF!)</f>
        <v>#REF!</v>
      </c>
      <c r="D531" s="9" t="e">
        <f>IF('Prediction Log'!#REF!=0, "",'Prediction Log'!#REF!)</f>
        <v>#REF!</v>
      </c>
      <c r="E531" s="9" t="e">
        <f>IF('Prediction Log'!#REF!=0, "",'Prediction Log'!#REF!)</f>
        <v>#REF!</v>
      </c>
      <c r="F531" s="10" t="str">
        <f>IF('Prediction Log'!I531=0, "",'Prediction Log'!I531)</f>
        <v/>
      </c>
      <c r="G531" s="26" t="str">
        <f>IF(ISBLANK(Games!B531), "",'Prediction Log'!$J531)</f>
        <v/>
      </c>
      <c r="H531" s="27" t="str">
        <f>'Prediction Log'!$K531</f>
        <v/>
      </c>
      <c r="I531" s="10" t="str">
        <f>IF(AND(Games!J531="",Games!K531=""),"",IF(ISTEXT(Games!K531), "Side",Games!J531))</f>
        <v/>
      </c>
      <c r="J531" s="10" t="str">
        <f>IF(Table1[[#This Row],[Bet]]="Spread", Games!L531, "")</f>
        <v/>
      </c>
      <c r="K531" s="9" t="str">
        <f>IF(ISTEXT(Games!K531), Games!K531, "")</f>
        <v/>
      </c>
      <c r="L531" s="9" t="str">
        <f>IF(Table1[[#This Row],[Bet]]="Spread", Table1[[#This Row],[Spread]],"")</f>
        <v/>
      </c>
      <c r="M531" s="9"/>
      <c r="N531" s="12"/>
      <c r="O531" s="12"/>
      <c r="P531" s="12"/>
      <c r="Q531" s="12"/>
      <c r="R531" s="12"/>
      <c r="S531" s="12"/>
      <c r="T531" s="13">
        <f t="shared" si="93"/>
        <v>0</v>
      </c>
      <c r="U531" s="13">
        <f t="shared" si="94"/>
        <v>0</v>
      </c>
      <c r="V531" s="13">
        <f t="shared" si="87"/>
        <v>0</v>
      </c>
      <c r="W531" s="13">
        <f t="shared" si="95"/>
        <v>0</v>
      </c>
      <c r="X531" s="13">
        <f t="shared" si="88"/>
        <v>0</v>
      </c>
      <c r="Y531" s="13">
        <f t="shared" si="89"/>
        <v>0</v>
      </c>
      <c r="Z531" s="7"/>
      <c r="AA531" s="9" t="str">
        <f t="shared" si="90"/>
        <v/>
      </c>
      <c r="AB531" s="7"/>
      <c r="AC531" s="9" t="str">
        <f t="shared" si="91"/>
        <v/>
      </c>
      <c r="AD531" s="7"/>
      <c r="AE531" s="9" t="str">
        <f t="shared" si="92"/>
        <v/>
      </c>
      <c r="AF53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32" spans="1:32" x14ac:dyDescent="0.45">
      <c r="A532" s="23" t="e">
        <f>IF('Prediction Log'!#REF!=0, "",'Prediction Log'!#REF!)</f>
        <v>#REF!</v>
      </c>
      <c r="B532" s="9" t="e">
        <f>IF('Prediction Log'!#REF!=0, "",'Prediction Log'!#REF!)</f>
        <v>#REF!</v>
      </c>
      <c r="C532" s="9" t="e">
        <f>IF('Prediction Log'!#REF!=0, "",'Prediction Log'!#REF!)</f>
        <v>#REF!</v>
      </c>
      <c r="D532" s="9" t="e">
        <f>IF('Prediction Log'!#REF!=0, "",'Prediction Log'!#REF!)</f>
        <v>#REF!</v>
      </c>
      <c r="E532" s="9" t="e">
        <f>IF('Prediction Log'!#REF!=0, "",'Prediction Log'!#REF!)</f>
        <v>#REF!</v>
      </c>
      <c r="F532" s="10" t="str">
        <f>IF('Prediction Log'!I532=0, "",'Prediction Log'!I532)</f>
        <v/>
      </c>
      <c r="G532" s="26" t="str">
        <f>IF(ISBLANK(Games!B532), "",'Prediction Log'!$J532)</f>
        <v/>
      </c>
      <c r="H532" s="27" t="str">
        <f>'Prediction Log'!$K532</f>
        <v/>
      </c>
      <c r="I532" s="10" t="str">
        <f>IF(AND(Games!J532="",Games!K532=""),"",IF(ISTEXT(Games!K532), "Side",Games!J532))</f>
        <v/>
      </c>
      <c r="J532" s="10" t="str">
        <f>IF(Table1[[#This Row],[Bet]]="Spread", Games!L532, "")</f>
        <v/>
      </c>
      <c r="K532" s="9" t="str">
        <f>IF(ISTEXT(Games!K532), Games!K532, "")</f>
        <v/>
      </c>
      <c r="L532" s="9" t="str">
        <f>IF(Table1[[#This Row],[Bet]]="Spread", Table1[[#This Row],[Spread]],"")</f>
        <v/>
      </c>
      <c r="M532" s="9"/>
      <c r="N532" s="12"/>
      <c r="O532" s="12"/>
      <c r="P532" s="12"/>
      <c r="Q532" s="12"/>
      <c r="R532" s="12"/>
      <c r="S532" s="12"/>
      <c r="T532" s="13">
        <f t="shared" si="93"/>
        <v>0</v>
      </c>
      <c r="U532" s="13">
        <f t="shared" si="94"/>
        <v>0</v>
      </c>
      <c r="V532" s="13">
        <f t="shared" si="87"/>
        <v>0</v>
      </c>
      <c r="W532" s="13">
        <f t="shared" si="95"/>
        <v>0</v>
      </c>
      <c r="X532" s="13">
        <f t="shared" si="88"/>
        <v>0</v>
      </c>
      <c r="Y532" s="13">
        <f t="shared" si="89"/>
        <v>0</v>
      </c>
      <c r="Z532" s="7"/>
      <c r="AA532" s="9" t="str">
        <f t="shared" si="90"/>
        <v/>
      </c>
      <c r="AB532" s="7"/>
      <c r="AC532" s="9" t="str">
        <f t="shared" si="91"/>
        <v/>
      </c>
      <c r="AD532" s="7"/>
      <c r="AE532" s="9" t="str">
        <f t="shared" si="92"/>
        <v/>
      </c>
      <c r="AF53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33" spans="1:32" x14ac:dyDescent="0.45">
      <c r="A533" s="23" t="e">
        <f>IF('Prediction Log'!#REF!=0, "",'Prediction Log'!#REF!)</f>
        <v>#REF!</v>
      </c>
      <c r="B533" s="9" t="e">
        <f>IF('Prediction Log'!#REF!=0, "",'Prediction Log'!#REF!)</f>
        <v>#REF!</v>
      </c>
      <c r="C533" s="9" t="e">
        <f>IF('Prediction Log'!#REF!=0, "",'Prediction Log'!#REF!)</f>
        <v>#REF!</v>
      </c>
      <c r="D533" s="9" t="e">
        <f>IF('Prediction Log'!#REF!=0, "",'Prediction Log'!#REF!)</f>
        <v>#REF!</v>
      </c>
      <c r="E533" s="9" t="e">
        <f>IF('Prediction Log'!#REF!=0, "",'Prediction Log'!#REF!)</f>
        <v>#REF!</v>
      </c>
      <c r="F533" s="10" t="str">
        <f>IF('Prediction Log'!I533=0, "",'Prediction Log'!I533)</f>
        <v/>
      </c>
      <c r="G533" s="26" t="str">
        <f>IF(ISBLANK(Games!B533), "",'Prediction Log'!$J533)</f>
        <v/>
      </c>
      <c r="H533" s="27" t="str">
        <f>'Prediction Log'!$K533</f>
        <v/>
      </c>
      <c r="I533" s="10" t="str">
        <f>IF(AND(Games!J533="",Games!K533=""),"",IF(ISTEXT(Games!K533), "Side",Games!J533))</f>
        <v/>
      </c>
      <c r="J533" s="10" t="str">
        <f>IF(Table1[[#This Row],[Bet]]="Spread", Games!L533, "")</f>
        <v/>
      </c>
      <c r="K533" s="9" t="str">
        <f>IF(ISTEXT(Games!K533), Games!K533, "")</f>
        <v/>
      </c>
      <c r="L533" s="9" t="str">
        <f>IF(Table1[[#This Row],[Bet]]="Spread", Table1[[#This Row],[Spread]],"")</f>
        <v/>
      </c>
      <c r="M533" s="9"/>
      <c r="N533" s="12"/>
      <c r="O533" s="12"/>
      <c r="P533" s="12"/>
      <c r="Q533" s="12"/>
      <c r="R533" s="12"/>
      <c r="S533" s="12"/>
      <c r="T533" s="13">
        <f t="shared" si="93"/>
        <v>0</v>
      </c>
      <c r="U533" s="13">
        <f t="shared" si="94"/>
        <v>0</v>
      </c>
      <c r="V533" s="13">
        <f t="shared" si="87"/>
        <v>0</v>
      </c>
      <c r="W533" s="13">
        <f t="shared" si="95"/>
        <v>0</v>
      </c>
      <c r="X533" s="13">
        <f t="shared" si="88"/>
        <v>0</v>
      </c>
      <c r="Y533" s="13">
        <f t="shared" si="89"/>
        <v>0</v>
      </c>
      <c r="Z533" s="7"/>
      <c r="AA533" s="9" t="str">
        <f t="shared" si="90"/>
        <v/>
      </c>
      <c r="AB533" s="7"/>
      <c r="AC533" s="9" t="str">
        <f t="shared" si="91"/>
        <v/>
      </c>
      <c r="AD533" s="7"/>
      <c r="AE533" s="9" t="str">
        <f t="shared" si="92"/>
        <v/>
      </c>
      <c r="AF53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34" spans="1:32" x14ac:dyDescent="0.45">
      <c r="A534" s="23" t="e">
        <f>IF('Prediction Log'!#REF!=0, "",'Prediction Log'!#REF!)</f>
        <v>#REF!</v>
      </c>
      <c r="B534" s="9" t="e">
        <f>IF('Prediction Log'!#REF!=0, "",'Prediction Log'!#REF!)</f>
        <v>#REF!</v>
      </c>
      <c r="C534" s="9" t="e">
        <f>IF('Prediction Log'!#REF!=0, "",'Prediction Log'!#REF!)</f>
        <v>#REF!</v>
      </c>
      <c r="D534" s="9" t="e">
        <f>IF('Prediction Log'!#REF!=0, "",'Prediction Log'!#REF!)</f>
        <v>#REF!</v>
      </c>
      <c r="E534" s="9" t="e">
        <f>IF('Prediction Log'!#REF!=0, "",'Prediction Log'!#REF!)</f>
        <v>#REF!</v>
      </c>
      <c r="F534" s="10" t="str">
        <f>IF('Prediction Log'!I534=0, "",'Prediction Log'!I534)</f>
        <v/>
      </c>
      <c r="G534" s="26" t="str">
        <f>IF(ISBLANK(Games!B534), "",'Prediction Log'!$J534)</f>
        <v/>
      </c>
      <c r="H534" s="27" t="str">
        <f>'Prediction Log'!$K534</f>
        <v/>
      </c>
      <c r="I534" s="10" t="str">
        <f>IF(AND(Games!J534="",Games!K534=""),"",IF(ISTEXT(Games!K534), "Side",Games!J534))</f>
        <v/>
      </c>
      <c r="J534" s="10" t="str">
        <f>IF(Table1[[#This Row],[Bet]]="Spread", Games!L534, "")</f>
        <v/>
      </c>
      <c r="K534" s="9" t="str">
        <f>IF(ISTEXT(Games!K534), Games!K534, "")</f>
        <v/>
      </c>
      <c r="L534" s="9" t="str">
        <f>IF(Table1[[#This Row],[Bet]]="Spread", Table1[[#This Row],[Spread]],"")</f>
        <v/>
      </c>
      <c r="M534" s="9"/>
      <c r="N534" s="12"/>
      <c r="O534" s="12"/>
      <c r="P534" s="12"/>
      <c r="Q534" s="12"/>
      <c r="R534" s="12"/>
      <c r="S534" s="12"/>
      <c r="T534" s="13">
        <f t="shared" si="93"/>
        <v>0</v>
      </c>
      <c r="U534" s="13">
        <f t="shared" si="94"/>
        <v>0</v>
      </c>
      <c r="V534" s="13">
        <f t="shared" si="87"/>
        <v>0</v>
      </c>
      <c r="W534" s="13">
        <f t="shared" si="95"/>
        <v>0</v>
      </c>
      <c r="X534" s="13">
        <f t="shared" si="88"/>
        <v>0</v>
      </c>
      <c r="Y534" s="13">
        <f t="shared" si="89"/>
        <v>0</v>
      </c>
      <c r="Z534" s="7"/>
      <c r="AA534" s="9" t="str">
        <f t="shared" si="90"/>
        <v/>
      </c>
      <c r="AB534" s="7"/>
      <c r="AC534" s="9" t="str">
        <f t="shared" si="91"/>
        <v/>
      </c>
      <c r="AD534" s="7"/>
      <c r="AE534" s="9" t="str">
        <f t="shared" si="92"/>
        <v/>
      </c>
      <c r="AF53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35" spans="1:32" x14ac:dyDescent="0.45">
      <c r="A535" s="23" t="e">
        <f>IF('Prediction Log'!#REF!=0, "",'Prediction Log'!#REF!)</f>
        <v>#REF!</v>
      </c>
      <c r="B535" s="9" t="e">
        <f>IF('Prediction Log'!#REF!=0, "",'Prediction Log'!#REF!)</f>
        <v>#REF!</v>
      </c>
      <c r="C535" s="9" t="e">
        <f>IF('Prediction Log'!#REF!=0, "",'Prediction Log'!#REF!)</f>
        <v>#REF!</v>
      </c>
      <c r="D535" s="9" t="e">
        <f>IF('Prediction Log'!#REF!=0, "",'Prediction Log'!#REF!)</f>
        <v>#REF!</v>
      </c>
      <c r="E535" s="9" t="e">
        <f>IF('Prediction Log'!#REF!=0, "",'Prediction Log'!#REF!)</f>
        <v>#REF!</v>
      </c>
      <c r="F535" s="10" t="str">
        <f>IF('Prediction Log'!I535=0, "",'Prediction Log'!I535)</f>
        <v/>
      </c>
      <c r="G535" s="26" t="str">
        <f>IF(ISBLANK(Games!B535), "",'Prediction Log'!$J535)</f>
        <v/>
      </c>
      <c r="H535" s="27" t="str">
        <f>'Prediction Log'!$K535</f>
        <v/>
      </c>
      <c r="I535" s="10" t="str">
        <f>IF(AND(Games!J535="",Games!K535=""),"",IF(ISTEXT(Games!K535), "Side",Games!J535))</f>
        <v/>
      </c>
      <c r="J535" s="10" t="str">
        <f>IF(Table1[[#This Row],[Bet]]="Spread", Games!L535, "")</f>
        <v/>
      </c>
      <c r="K535" s="9" t="str">
        <f>IF(ISTEXT(Games!K535), Games!K535, "")</f>
        <v/>
      </c>
      <c r="L535" s="9" t="str">
        <f>IF(Table1[[#This Row],[Bet]]="Spread", Table1[[#This Row],[Spread]],"")</f>
        <v/>
      </c>
      <c r="M535" s="9"/>
      <c r="N535" s="12"/>
      <c r="O535" s="12"/>
      <c r="P535" s="12"/>
      <c r="Q535" s="12"/>
      <c r="R535" s="12"/>
      <c r="S535" s="12"/>
      <c r="T535" s="13">
        <f t="shared" si="93"/>
        <v>0</v>
      </c>
      <c r="U535" s="13">
        <f t="shared" si="94"/>
        <v>0</v>
      </c>
      <c r="V535" s="13">
        <f t="shared" si="87"/>
        <v>0</v>
      </c>
      <c r="W535" s="13">
        <f t="shared" si="95"/>
        <v>0</v>
      </c>
      <c r="X535" s="13">
        <f t="shared" si="88"/>
        <v>0</v>
      </c>
      <c r="Y535" s="13">
        <f t="shared" si="89"/>
        <v>0</v>
      </c>
      <c r="Z535" s="7"/>
      <c r="AA535" s="9" t="str">
        <f t="shared" si="90"/>
        <v/>
      </c>
      <c r="AB535" s="7"/>
      <c r="AC535" s="9" t="str">
        <f t="shared" si="91"/>
        <v/>
      </c>
      <c r="AD535" s="7"/>
      <c r="AE535" s="9" t="str">
        <f t="shared" si="92"/>
        <v/>
      </c>
      <c r="AF53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36" spans="1:32" x14ac:dyDescent="0.45">
      <c r="A536" s="23" t="e">
        <f>IF('Prediction Log'!#REF!=0, "",'Prediction Log'!#REF!)</f>
        <v>#REF!</v>
      </c>
      <c r="B536" s="9" t="e">
        <f>IF('Prediction Log'!#REF!=0, "",'Prediction Log'!#REF!)</f>
        <v>#REF!</v>
      </c>
      <c r="C536" s="9" t="e">
        <f>IF('Prediction Log'!#REF!=0, "",'Prediction Log'!#REF!)</f>
        <v>#REF!</v>
      </c>
      <c r="D536" s="9" t="e">
        <f>IF('Prediction Log'!#REF!=0, "",'Prediction Log'!#REF!)</f>
        <v>#REF!</v>
      </c>
      <c r="E536" s="9" t="e">
        <f>IF('Prediction Log'!#REF!=0, "",'Prediction Log'!#REF!)</f>
        <v>#REF!</v>
      </c>
      <c r="F536" s="10" t="str">
        <f>IF('Prediction Log'!I536=0, "",'Prediction Log'!I536)</f>
        <v/>
      </c>
      <c r="G536" s="26" t="str">
        <f>IF(ISBLANK(Games!B536), "",'Prediction Log'!$J536)</f>
        <v/>
      </c>
      <c r="H536" s="27" t="str">
        <f>'Prediction Log'!$K536</f>
        <v/>
      </c>
      <c r="I536" s="10" t="str">
        <f>IF(AND(Games!J536="",Games!K536=""),"",IF(ISTEXT(Games!K536), "Side",Games!J536))</f>
        <v/>
      </c>
      <c r="J536" s="10" t="str">
        <f>IF(Table1[[#This Row],[Bet]]="Spread", Games!L536, "")</f>
        <v/>
      </c>
      <c r="K536" s="9" t="str">
        <f>IF(ISTEXT(Games!K536), Games!K536, "")</f>
        <v/>
      </c>
      <c r="L536" s="9" t="str">
        <f>IF(Table1[[#This Row],[Bet]]="Spread", Table1[[#This Row],[Spread]],"")</f>
        <v/>
      </c>
      <c r="M536" s="9"/>
      <c r="N536" s="12"/>
      <c r="O536" s="12"/>
      <c r="P536" s="12"/>
      <c r="Q536" s="12"/>
      <c r="R536" s="12"/>
      <c r="S536" s="12"/>
      <c r="T536" s="13">
        <f t="shared" si="93"/>
        <v>0</v>
      </c>
      <c r="U536" s="13">
        <f t="shared" si="94"/>
        <v>0</v>
      </c>
      <c r="V536" s="13">
        <f t="shared" si="87"/>
        <v>0</v>
      </c>
      <c r="W536" s="13">
        <f t="shared" si="95"/>
        <v>0</v>
      </c>
      <c r="X536" s="13">
        <f t="shared" si="88"/>
        <v>0</v>
      </c>
      <c r="Y536" s="13">
        <f t="shared" si="89"/>
        <v>0</v>
      </c>
      <c r="Z536" s="7"/>
      <c r="AA536" s="9" t="str">
        <f t="shared" si="90"/>
        <v/>
      </c>
      <c r="AB536" s="7"/>
      <c r="AC536" s="9" t="str">
        <f t="shared" si="91"/>
        <v/>
      </c>
      <c r="AD536" s="7"/>
      <c r="AE536" s="9" t="str">
        <f t="shared" si="92"/>
        <v/>
      </c>
      <c r="AF53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37" spans="1:32" x14ac:dyDescent="0.45">
      <c r="A537" s="23" t="e">
        <f>IF('Prediction Log'!#REF!=0, "",'Prediction Log'!#REF!)</f>
        <v>#REF!</v>
      </c>
      <c r="B537" s="9" t="e">
        <f>IF('Prediction Log'!#REF!=0, "",'Prediction Log'!#REF!)</f>
        <v>#REF!</v>
      </c>
      <c r="C537" s="9" t="e">
        <f>IF('Prediction Log'!#REF!=0, "",'Prediction Log'!#REF!)</f>
        <v>#REF!</v>
      </c>
      <c r="D537" s="9" t="e">
        <f>IF('Prediction Log'!#REF!=0, "",'Prediction Log'!#REF!)</f>
        <v>#REF!</v>
      </c>
      <c r="E537" s="9" t="e">
        <f>IF('Prediction Log'!#REF!=0, "",'Prediction Log'!#REF!)</f>
        <v>#REF!</v>
      </c>
      <c r="F537" s="10" t="str">
        <f>IF('Prediction Log'!I537=0, "",'Prediction Log'!I537)</f>
        <v/>
      </c>
      <c r="G537" s="26" t="str">
        <f>IF(ISBLANK(Games!B537), "",'Prediction Log'!$J537)</f>
        <v/>
      </c>
      <c r="H537" s="27" t="str">
        <f>'Prediction Log'!$K537</f>
        <v/>
      </c>
      <c r="I537" s="10" t="str">
        <f>IF(AND(Games!J537="",Games!K537=""),"",IF(ISTEXT(Games!K537), "Side",Games!J537))</f>
        <v/>
      </c>
      <c r="J537" s="10" t="str">
        <f>IF(Table1[[#This Row],[Bet]]="Spread", Games!L537, "")</f>
        <v/>
      </c>
      <c r="K537" s="9" t="str">
        <f>IF(ISTEXT(Games!K537), Games!K537, "")</f>
        <v/>
      </c>
      <c r="L537" s="9" t="str">
        <f>IF(Table1[[#This Row],[Bet]]="Spread", Table1[[#This Row],[Spread]],"")</f>
        <v/>
      </c>
      <c r="M537" s="9"/>
      <c r="N537" s="12"/>
      <c r="O537" s="12"/>
      <c r="P537" s="12"/>
      <c r="Q537" s="12"/>
      <c r="R537" s="12"/>
      <c r="S537" s="12"/>
      <c r="T537" s="13">
        <f t="shared" si="93"/>
        <v>0</v>
      </c>
      <c r="U537" s="13">
        <f t="shared" si="94"/>
        <v>0</v>
      </c>
      <c r="V537" s="13">
        <f t="shared" si="87"/>
        <v>0</v>
      </c>
      <c r="W537" s="13">
        <f t="shared" si="95"/>
        <v>0</v>
      </c>
      <c r="X537" s="13">
        <f t="shared" si="88"/>
        <v>0</v>
      </c>
      <c r="Y537" s="13">
        <f t="shared" si="89"/>
        <v>0</v>
      </c>
      <c r="Z537" s="7"/>
      <c r="AA537" s="9" t="str">
        <f t="shared" si="90"/>
        <v/>
      </c>
      <c r="AB537" s="7"/>
      <c r="AC537" s="9" t="str">
        <f t="shared" si="91"/>
        <v/>
      </c>
      <c r="AD537" s="7"/>
      <c r="AE537" s="9" t="str">
        <f t="shared" si="92"/>
        <v/>
      </c>
      <c r="AF53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38" spans="1:32" x14ac:dyDescent="0.45">
      <c r="A538" s="23" t="e">
        <f>IF('Prediction Log'!#REF!=0, "",'Prediction Log'!#REF!)</f>
        <v>#REF!</v>
      </c>
      <c r="B538" s="9" t="e">
        <f>IF('Prediction Log'!#REF!=0, "",'Prediction Log'!#REF!)</f>
        <v>#REF!</v>
      </c>
      <c r="C538" s="9" t="e">
        <f>IF('Prediction Log'!#REF!=0, "",'Prediction Log'!#REF!)</f>
        <v>#REF!</v>
      </c>
      <c r="D538" s="9" t="e">
        <f>IF('Prediction Log'!#REF!=0, "",'Prediction Log'!#REF!)</f>
        <v>#REF!</v>
      </c>
      <c r="E538" s="9" t="e">
        <f>IF('Prediction Log'!#REF!=0, "",'Prediction Log'!#REF!)</f>
        <v>#REF!</v>
      </c>
      <c r="F538" s="10" t="str">
        <f>IF('Prediction Log'!I538=0, "",'Prediction Log'!I538)</f>
        <v/>
      </c>
      <c r="G538" s="26" t="str">
        <f>IF(ISBLANK(Games!B538), "",'Prediction Log'!$J538)</f>
        <v/>
      </c>
      <c r="H538" s="27" t="str">
        <f>'Prediction Log'!$K538</f>
        <v/>
      </c>
      <c r="I538" s="10" t="str">
        <f>IF(AND(Games!J538="",Games!K538=""),"",IF(ISTEXT(Games!K538), "Side",Games!J538))</f>
        <v/>
      </c>
      <c r="J538" s="10" t="str">
        <f>IF(Table1[[#This Row],[Bet]]="Spread", Games!L538, "")</f>
        <v/>
      </c>
      <c r="K538" s="9" t="str">
        <f>IF(ISTEXT(Games!K538), Games!K538, "")</f>
        <v/>
      </c>
      <c r="L538" s="9" t="str">
        <f>IF(Table1[[#This Row],[Bet]]="Spread", Table1[[#This Row],[Spread]],"")</f>
        <v/>
      </c>
      <c r="M538" s="9"/>
      <c r="N538" s="12"/>
      <c r="O538" s="12"/>
      <c r="P538" s="12"/>
      <c r="Q538" s="12"/>
      <c r="R538" s="12"/>
      <c r="S538" s="12"/>
      <c r="T538" s="13">
        <f t="shared" si="93"/>
        <v>0</v>
      </c>
      <c r="U538" s="13">
        <f t="shared" si="94"/>
        <v>0</v>
      </c>
      <c r="V538" s="13">
        <f t="shared" si="87"/>
        <v>0</v>
      </c>
      <c r="W538" s="13">
        <f t="shared" si="95"/>
        <v>0</v>
      </c>
      <c r="X538" s="13">
        <f t="shared" si="88"/>
        <v>0</v>
      </c>
      <c r="Y538" s="13">
        <f t="shared" si="89"/>
        <v>0</v>
      </c>
      <c r="Z538" s="7"/>
      <c r="AA538" s="9" t="str">
        <f t="shared" si="90"/>
        <v/>
      </c>
      <c r="AB538" s="7"/>
      <c r="AC538" s="9" t="str">
        <f t="shared" si="91"/>
        <v/>
      </c>
      <c r="AD538" s="7"/>
      <c r="AE538" s="9" t="str">
        <f t="shared" si="92"/>
        <v/>
      </c>
      <c r="AF53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39" spans="1:32" x14ac:dyDescent="0.45">
      <c r="A539" s="23" t="e">
        <f>IF('Prediction Log'!#REF!=0, "",'Prediction Log'!#REF!)</f>
        <v>#REF!</v>
      </c>
      <c r="B539" s="9" t="e">
        <f>IF('Prediction Log'!#REF!=0, "",'Prediction Log'!#REF!)</f>
        <v>#REF!</v>
      </c>
      <c r="C539" s="9" t="e">
        <f>IF('Prediction Log'!#REF!=0, "",'Prediction Log'!#REF!)</f>
        <v>#REF!</v>
      </c>
      <c r="D539" s="9" t="e">
        <f>IF('Prediction Log'!#REF!=0, "",'Prediction Log'!#REF!)</f>
        <v>#REF!</v>
      </c>
      <c r="E539" s="9" t="e">
        <f>IF('Prediction Log'!#REF!=0, "",'Prediction Log'!#REF!)</f>
        <v>#REF!</v>
      </c>
      <c r="F539" s="10" t="str">
        <f>IF('Prediction Log'!I539=0, "",'Prediction Log'!I539)</f>
        <v/>
      </c>
      <c r="G539" s="26" t="str">
        <f>IF(ISBLANK(Games!B539), "",'Prediction Log'!$J539)</f>
        <v/>
      </c>
      <c r="H539" s="27" t="str">
        <f>'Prediction Log'!$K539</f>
        <v/>
      </c>
      <c r="I539" s="10" t="str">
        <f>IF(AND(Games!J539="",Games!K539=""),"",IF(ISTEXT(Games!K539), "Side",Games!J539))</f>
        <v/>
      </c>
      <c r="J539" s="10" t="str">
        <f>IF(Table1[[#This Row],[Bet]]="Spread", Games!L539, "")</f>
        <v/>
      </c>
      <c r="K539" s="9" t="str">
        <f>IF(ISTEXT(Games!K539), Games!K539, "")</f>
        <v/>
      </c>
      <c r="L539" s="9" t="str">
        <f>IF(Table1[[#This Row],[Bet]]="Spread", Table1[[#This Row],[Spread]],"")</f>
        <v/>
      </c>
      <c r="M539" s="9"/>
      <c r="N539" s="12"/>
      <c r="O539" s="12"/>
      <c r="P539" s="12"/>
      <c r="Q539" s="12"/>
      <c r="R539" s="12"/>
      <c r="S539" s="12"/>
      <c r="T539" s="13">
        <f t="shared" si="93"/>
        <v>0</v>
      </c>
      <c r="U539" s="13">
        <f t="shared" si="94"/>
        <v>0</v>
      </c>
      <c r="V539" s="13">
        <f t="shared" si="87"/>
        <v>0</v>
      </c>
      <c r="W539" s="13">
        <f t="shared" si="95"/>
        <v>0</v>
      </c>
      <c r="X539" s="13">
        <f t="shared" si="88"/>
        <v>0</v>
      </c>
      <c r="Y539" s="13">
        <f t="shared" si="89"/>
        <v>0</v>
      </c>
      <c r="Z539" s="7"/>
      <c r="AA539" s="9" t="str">
        <f t="shared" si="90"/>
        <v/>
      </c>
      <c r="AB539" s="7"/>
      <c r="AC539" s="9" t="str">
        <f t="shared" si="91"/>
        <v/>
      </c>
      <c r="AD539" s="7"/>
      <c r="AE539" s="9" t="str">
        <f t="shared" si="92"/>
        <v/>
      </c>
      <c r="AF53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40" spans="1:32" x14ac:dyDescent="0.45">
      <c r="A540" s="23" t="e">
        <f>IF('Prediction Log'!#REF!=0, "",'Prediction Log'!#REF!)</f>
        <v>#REF!</v>
      </c>
      <c r="B540" s="9" t="e">
        <f>IF('Prediction Log'!#REF!=0, "",'Prediction Log'!#REF!)</f>
        <v>#REF!</v>
      </c>
      <c r="C540" s="9" t="e">
        <f>IF('Prediction Log'!#REF!=0, "",'Prediction Log'!#REF!)</f>
        <v>#REF!</v>
      </c>
      <c r="D540" s="9" t="e">
        <f>IF('Prediction Log'!#REF!=0, "",'Prediction Log'!#REF!)</f>
        <v>#REF!</v>
      </c>
      <c r="E540" s="9" t="e">
        <f>IF('Prediction Log'!#REF!=0, "",'Prediction Log'!#REF!)</f>
        <v>#REF!</v>
      </c>
      <c r="F540" s="10" t="str">
        <f>IF('Prediction Log'!I540=0, "",'Prediction Log'!I540)</f>
        <v/>
      </c>
      <c r="G540" s="26" t="str">
        <f>IF(ISBLANK(Games!B540), "",'Prediction Log'!$J540)</f>
        <v/>
      </c>
      <c r="H540" s="27" t="str">
        <f>'Prediction Log'!$K540</f>
        <v/>
      </c>
      <c r="I540" s="10" t="str">
        <f>IF(AND(Games!J540="",Games!K540=""),"",IF(ISTEXT(Games!K540), "Side",Games!J540))</f>
        <v/>
      </c>
      <c r="J540" s="10" t="str">
        <f>IF(Table1[[#This Row],[Bet]]="Spread", Games!L540, "")</f>
        <v/>
      </c>
      <c r="K540" s="9" t="str">
        <f>IF(ISTEXT(Games!K540), Games!K540, "")</f>
        <v/>
      </c>
      <c r="L540" s="9" t="str">
        <f>IF(Table1[[#This Row],[Bet]]="Spread", Table1[[#This Row],[Spread]],"")</f>
        <v/>
      </c>
      <c r="M540" s="9"/>
      <c r="N540" s="12"/>
      <c r="O540" s="12"/>
      <c r="P540" s="12"/>
      <c r="Q540" s="12"/>
      <c r="R540" s="12"/>
      <c r="S540" s="12"/>
      <c r="T540" s="13">
        <f t="shared" si="93"/>
        <v>0</v>
      </c>
      <c r="U540" s="13">
        <f t="shared" si="94"/>
        <v>0</v>
      </c>
      <c r="V540" s="13">
        <f t="shared" si="87"/>
        <v>0</v>
      </c>
      <c r="W540" s="13">
        <f t="shared" si="95"/>
        <v>0</v>
      </c>
      <c r="X540" s="13">
        <f t="shared" si="88"/>
        <v>0</v>
      </c>
      <c r="Y540" s="13">
        <f t="shared" si="89"/>
        <v>0</v>
      </c>
      <c r="Z540" s="7"/>
      <c r="AA540" s="9" t="str">
        <f t="shared" si="90"/>
        <v/>
      </c>
      <c r="AB540" s="7"/>
      <c r="AC540" s="9" t="str">
        <f t="shared" si="91"/>
        <v/>
      </c>
      <c r="AD540" s="7"/>
      <c r="AE540" s="9" t="str">
        <f t="shared" si="92"/>
        <v/>
      </c>
      <c r="AF54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41" spans="1:32" x14ac:dyDescent="0.45">
      <c r="A541" s="23" t="e">
        <f>IF('Prediction Log'!#REF!=0, "",'Prediction Log'!#REF!)</f>
        <v>#REF!</v>
      </c>
      <c r="B541" s="9" t="e">
        <f>IF('Prediction Log'!#REF!=0, "",'Prediction Log'!#REF!)</f>
        <v>#REF!</v>
      </c>
      <c r="C541" s="9" t="e">
        <f>IF('Prediction Log'!#REF!=0, "",'Prediction Log'!#REF!)</f>
        <v>#REF!</v>
      </c>
      <c r="D541" s="9" t="e">
        <f>IF('Prediction Log'!#REF!=0, "",'Prediction Log'!#REF!)</f>
        <v>#REF!</v>
      </c>
      <c r="E541" s="9" t="e">
        <f>IF('Prediction Log'!#REF!=0, "",'Prediction Log'!#REF!)</f>
        <v>#REF!</v>
      </c>
      <c r="F541" s="10" t="str">
        <f>IF('Prediction Log'!I541=0, "",'Prediction Log'!I541)</f>
        <v/>
      </c>
      <c r="G541" s="26" t="str">
        <f>IF(ISBLANK(Games!B541), "",'Prediction Log'!$J541)</f>
        <v/>
      </c>
      <c r="H541" s="27" t="str">
        <f>'Prediction Log'!$K541</f>
        <v/>
      </c>
      <c r="I541" s="10" t="str">
        <f>IF(AND(Games!J541="",Games!K541=""),"",IF(ISTEXT(Games!K541), "Side",Games!J541))</f>
        <v/>
      </c>
      <c r="J541" s="10" t="str">
        <f>IF(Table1[[#This Row],[Bet]]="Spread", Games!L541, "")</f>
        <v/>
      </c>
      <c r="K541" s="9" t="str">
        <f>IF(ISTEXT(Games!K541), Games!K541, "")</f>
        <v/>
      </c>
      <c r="L541" s="9" t="str">
        <f>IF(Table1[[#This Row],[Bet]]="Spread", Table1[[#This Row],[Spread]],"")</f>
        <v/>
      </c>
      <c r="M541" s="9"/>
      <c r="N541" s="12"/>
      <c r="O541" s="12"/>
      <c r="P541" s="12"/>
      <c r="Q541" s="12"/>
      <c r="R541" s="12"/>
      <c r="S541" s="12"/>
      <c r="T541" s="13">
        <f t="shared" si="93"/>
        <v>0</v>
      </c>
      <c r="U541" s="13">
        <f t="shared" si="94"/>
        <v>0</v>
      </c>
      <c r="V541" s="13">
        <f t="shared" si="87"/>
        <v>0</v>
      </c>
      <c r="W541" s="13">
        <f t="shared" si="95"/>
        <v>0</v>
      </c>
      <c r="X541" s="13">
        <f t="shared" si="88"/>
        <v>0</v>
      </c>
      <c r="Y541" s="13">
        <f t="shared" si="89"/>
        <v>0</v>
      </c>
      <c r="Z541" s="7"/>
      <c r="AA541" s="9" t="str">
        <f t="shared" si="90"/>
        <v/>
      </c>
      <c r="AB541" s="7"/>
      <c r="AC541" s="9" t="str">
        <f t="shared" si="91"/>
        <v/>
      </c>
      <c r="AD541" s="7"/>
      <c r="AE541" s="9" t="str">
        <f t="shared" si="92"/>
        <v/>
      </c>
      <c r="AF54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42" spans="1:32" x14ac:dyDescent="0.45">
      <c r="A542" s="23" t="e">
        <f>IF('Prediction Log'!#REF!=0, "",'Prediction Log'!#REF!)</f>
        <v>#REF!</v>
      </c>
      <c r="B542" s="9" t="e">
        <f>IF('Prediction Log'!#REF!=0, "",'Prediction Log'!#REF!)</f>
        <v>#REF!</v>
      </c>
      <c r="C542" s="9" t="e">
        <f>IF('Prediction Log'!#REF!=0, "",'Prediction Log'!#REF!)</f>
        <v>#REF!</v>
      </c>
      <c r="D542" s="9" t="e">
        <f>IF('Prediction Log'!#REF!=0, "",'Prediction Log'!#REF!)</f>
        <v>#REF!</v>
      </c>
      <c r="E542" s="9" t="e">
        <f>IF('Prediction Log'!#REF!=0, "",'Prediction Log'!#REF!)</f>
        <v>#REF!</v>
      </c>
      <c r="F542" s="10" t="str">
        <f>IF('Prediction Log'!I542=0, "",'Prediction Log'!I542)</f>
        <v/>
      </c>
      <c r="G542" s="26" t="str">
        <f>IF(ISBLANK(Games!B542), "",'Prediction Log'!$J542)</f>
        <v/>
      </c>
      <c r="H542" s="27" t="str">
        <f>'Prediction Log'!$K542</f>
        <v/>
      </c>
      <c r="I542" s="10" t="str">
        <f>IF(AND(Games!J542="",Games!K542=""),"",IF(ISTEXT(Games!K542), "Side",Games!J542))</f>
        <v/>
      </c>
      <c r="J542" s="10" t="str">
        <f>IF(Table1[[#This Row],[Bet]]="Spread", Games!L542, "")</f>
        <v/>
      </c>
      <c r="K542" s="9" t="str">
        <f>IF(ISTEXT(Games!K542), Games!K542, "")</f>
        <v/>
      </c>
      <c r="L542" s="9" t="str">
        <f>IF(Table1[[#This Row],[Bet]]="Spread", Table1[[#This Row],[Spread]],"")</f>
        <v/>
      </c>
      <c r="M542" s="9"/>
      <c r="N542" s="12"/>
      <c r="O542" s="12"/>
      <c r="P542" s="12"/>
      <c r="Q542" s="12"/>
      <c r="R542" s="12"/>
      <c r="S542" s="12"/>
      <c r="T542" s="13">
        <f t="shared" si="93"/>
        <v>0</v>
      </c>
      <c r="U542" s="13">
        <f t="shared" si="94"/>
        <v>0</v>
      </c>
      <c r="V542" s="13">
        <f t="shared" si="87"/>
        <v>0</v>
      </c>
      <c r="W542" s="13">
        <f t="shared" si="95"/>
        <v>0</v>
      </c>
      <c r="X542" s="13">
        <f t="shared" si="88"/>
        <v>0</v>
      </c>
      <c r="Y542" s="13">
        <f t="shared" si="89"/>
        <v>0</v>
      </c>
      <c r="Z542" s="7"/>
      <c r="AA542" s="9" t="str">
        <f t="shared" si="90"/>
        <v/>
      </c>
      <c r="AB542" s="7"/>
      <c r="AC542" s="9" t="str">
        <f t="shared" si="91"/>
        <v/>
      </c>
      <c r="AD542" s="7"/>
      <c r="AE542" s="9" t="str">
        <f t="shared" si="92"/>
        <v/>
      </c>
      <c r="AF54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43" spans="1:32" x14ac:dyDescent="0.45">
      <c r="A543" s="23" t="e">
        <f>IF('Prediction Log'!#REF!=0, "",'Prediction Log'!#REF!)</f>
        <v>#REF!</v>
      </c>
      <c r="B543" s="9" t="e">
        <f>IF('Prediction Log'!#REF!=0, "",'Prediction Log'!#REF!)</f>
        <v>#REF!</v>
      </c>
      <c r="C543" s="9" t="e">
        <f>IF('Prediction Log'!#REF!=0, "",'Prediction Log'!#REF!)</f>
        <v>#REF!</v>
      </c>
      <c r="D543" s="9" t="e">
        <f>IF('Prediction Log'!#REF!=0, "",'Prediction Log'!#REF!)</f>
        <v>#REF!</v>
      </c>
      <c r="E543" s="9" t="e">
        <f>IF('Prediction Log'!#REF!=0, "",'Prediction Log'!#REF!)</f>
        <v>#REF!</v>
      </c>
      <c r="F543" s="10" t="str">
        <f>IF('Prediction Log'!I543=0, "",'Prediction Log'!I543)</f>
        <v/>
      </c>
      <c r="G543" s="26" t="str">
        <f>IF(ISBLANK(Games!B543), "",'Prediction Log'!$J543)</f>
        <v/>
      </c>
      <c r="H543" s="27" t="str">
        <f>'Prediction Log'!$K543</f>
        <v/>
      </c>
      <c r="I543" s="10" t="str">
        <f>IF(AND(Games!J543="",Games!K543=""),"",IF(ISTEXT(Games!K543), "Side",Games!J543))</f>
        <v/>
      </c>
      <c r="J543" s="10" t="str">
        <f>IF(Table1[[#This Row],[Bet]]="Spread", Games!L543, "")</f>
        <v/>
      </c>
      <c r="K543" s="9" t="str">
        <f>IF(ISTEXT(Games!K543), Games!K543, "")</f>
        <v/>
      </c>
      <c r="L543" s="9" t="str">
        <f>IF(Table1[[#This Row],[Bet]]="Spread", Table1[[#This Row],[Spread]],"")</f>
        <v/>
      </c>
      <c r="M543" s="9"/>
      <c r="N543" s="12"/>
      <c r="O543" s="12"/>
      <c r="P543" s="12"/>
      <c r="Q543" s="12"/>
      <c r="R543" s="12"/>
      <c r="S543" s="12"/>
      <c r="T543" s="13">
        <f t="shared" si="93"/>
        <v>0</v>
      </c>
      <c r="U543" s="13">
        <f t="shared" si="94"/>
        <v>0</v>
      </c>
      <c r="V543" s="13">
        <f t="shared" si="87"/>
        <v>0</v>
      </c>
      <c r="W543" s="13">
        <f t="shared" si="95"/>
        <v>0</v>
      </c>
      <c r="X543" s="13">
        <f t="shared" si="88"/>
        <v>0</v>
      </c>
      <c r="Y543" s="13">
        <f t="shared" si="89"/>
        <v>0</v>
      </c>
      <c r="Z543" s="7"/>
      <c r="AA543" s="9" t="str">
        <f t="shared" si="90"/>
        <v/>
      </c>
      <c r="AB543" s="7"/>
      <c r="AC543" s="9" t="str">
        <f t="shared" si="91"/>
        <v/>
      </c>
      <c r="AD543" s="7"/>
      <c r="AE543" s="9" t="str">
        <f t="shared" si="92"/>
        <v/>
      </c>
      <c r="AF54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44" spans="1:32" x14ac:dyDescent="0.45">
      <c r="A544" s="23" t="e">
        <f>IF('Prediction Log'!#REF!=0, "",'Prediction Log'!#REF!)</f>
        <v>#REF!</v>
      </c>
      <c r="B544" s="9" t="e">
        <f>IF('Prediction Log'!#REF!=0, "",'Prediction Log'!#REF!)</f>
        <v>#REF!</v>
      </c>
      <c r="C544" s="9" t="e">
        <f>IF('Prediction Log'!#REF!=0, "",'Prediction Log'!#REF!)</f>
        <v>#REF!</v>
      </c>
      <c r="D544" s="9" t="e">
        <f>IF('Prediction Log'!#REF!=0, "",'Prediction Log'!#REF!)</f>
        <v>#REF!</v>
      </c>
      <c r="E544" s="9" t="e">
        <f>IF('Prediction Log'!#REF!=0, "",'Prediction Log'!#REF!)</f>
        <v>#REF!</v>
      </c>
      <c r="F544" s="10" t="str">
        <f>IF('Prediction Log'!I544=0, "",'Prediction Log'!I544)</f>
        <v/>
      </c>
      <c r="G544" s="26" t="str">
        <f>IF(ISBLANK(Games!B544), "",'Prediction Log'!$J544)</f>
        <v/>
      </c>
      <c r="H544" s="27" t="str">
        <f>'Prediction Log'!$K544</f>
        <v/>
      </c>
      <c r="I544" s="10" t="str">
        <f>IF(AND(Games!J544="",Games!K544=""),"",IF(ISTEXT(Games!K544), "Side",Games!J544))</f>
        <v/>
      </c>
      <c r="J544" s="10" t="str">
        <f>IF(Table1[[#This Row],[Bet]]="Spread", Games!L544, "")</f>
        <v/>
      </c>
      <c r="K544" s="9" t="str">
        <f>IF(ISTEXT(Games!K544), Games!K544, "")</f>
        <v/>
      </c>
      <c r="L544" s="9" t="str">
        <f>IF(Table1[[#This Row],[Bet]]="Spread", Table1[[#This Row],[Spread]],"")</f>
        <v/>
      </c>
      <c r="M544" s="9"/>
      <c r="N544" s="12"/>
      <c r="O544" s="12"/>
      <c r="P544" s="12"/>
      <c r="Q544" s="12"/>
      <c r="R544" s="12"/>
      <c r="S544" s="12"/>
      <c r="T544" s="13">
        <f t="shared" si="93"/>
        <v>0</v>
      </c>
      <c r="U544" s="13">
        <f t="shared" si="94"/>
        <v>0</v>
      </c>
      <c r="V544" s="13">
        <f t="shared" si="87"/>
        <v>0</v>
      </c>
      <c r="W544" s="13">
        <f t="shared" si="95"/>
        <v>0</v>
      </c>
      <c r="X544" s="13">
        <f t="shared" si="88"/>
        <v>0</v>
      </c>
      <c r="Y544" s="13">
        <f t="shared" si="89"/>
        <v>0</v>
      </c>
      <c r="Z544" s="7"/>
      <c r="AA544" s="9" t="str">
        <f t="shared" si="90"/>
        <v/>
      </c>
      <c r="AB544" s="7"/>
      <c r="AC544" s="9" t="str">
        <f t="shared" si="91"/>
        <v/>
      </c>
      <c r="AD544" s="7"/>
      <c r="AE544" s="9" t="str">
        <f t="shared" si="92"/>
        <v/>
      </c>
      <c r="AF54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45" spans="1:32" x14ac:dyDescent="0.45">
      <c r="A545" s="23" t="e">
        <f>IF('Prediction Log'!#REF!=0, "",'Prediction Log'!#REF!)</f>
        <v>#REF!</v>
      </c>
      <c r="B545" s="9" t="e">
        <f>IF('Prediction Log'!#REF!=0, "",'Prediction Log'!#REF!)</f>
        <v>#REF!</v>
      </c>
      <c r="C545" s="9" t="e">
        <f>IF('Prediction Log'!#REF!=0, "",'Prediction Log'!#REF!)</f>
        <v>#REF!</v>
      </c>
      <c r="D545" s="9" t="e">
        <f>IF('Prediction Log'!#REF!=0, "",'Prediction Log'!#REF!)</f>
        <v>#REF!</v>
      </c>
      <c r="E545" s="9" t="e">
        <f>IF('Prediction Log'!#REF!=0, "",'Prediction Log'!#REF!)</f>
        <v>#REF!</v>
      </c>
      <c r="F545" s="10" t="str">
        <f>IF('Prediction Log'!I545=0, "",'Prediction Log'!I545)</f>
        <v/>
      </c>
      <c r="G545" s="26" t="str">
        <f>IF(ISBLANK(Games!B545), "",'Prediction Log'!$J545)</f>
        <v/>
      </c>
      <c r="H545" s="27" t="str">
        <f>'Prediction Log'!$K545</f>
        <v/>
      </c>
      <c r="I545" s="10" t="str">
        <f>IF(AND(Games!J545="",Games!K545=""),"",IF(ISTEXT(Games!K545), "Side",Games!J545))</f>
        <v/>
      </c>
      <c r="J545" s="10" t="str">
        <f>IF(Table1[[#This Row],[Bet]]="Spread", Games!L545, "")</f>
        <v/>
      </c>
      <c r="K545" s="9" t="str">
        <f>IF(ISTEXT(Games!K545), Games!K545, "")</f>
        <v/>
      </c>
      <c r="L545" s="9" t="str">
        <f>IF(Table1[[#This Row],[Bet]]="Spread", Table1[[#This Row],[Spread]],"")</f>
        <v/>
      </c>
      <c r="M545" s="9"/>
      <c r="N545" s="12"/>
      <c r="O545" s="12"/>
      <c r="P545" s="12"/>
      <c r="Q545" s="12"/>
      <c r="R545" s="12"/>
      <c r="S545" s="12"/>
      <c r="T545" s="13">
        <f t="shared" si="93"/>
        <v>0</v>
      </c>
      <c r="U545" s="13">
        <f t="shared" si="94"/>
        <v>0</v>
      </c>
      <c r="V545" s="13">
        <f t="shared" si="87"/>
        <v>0</v>
      </c>
      <c r="W545" s="13">
        <f t="shared" si="95"/>
        <v>0</v>
      </c>
      <c r="X545" s="13">
        <f t="shared" si="88"/>
        <v>0</v>
      </c>
      <c r="Y545" s="13">
        <f t="shared" si="89"/>
        <v>0</v>
      </c>
      <c r="Z545" s="7"/>
      <c r="AA545" s="9" t="str">
        <f t="shared" si="90"/>
        <v/>
      </c>
      <c r="AB545" s="7"/>
      <c r="AC545" s="9" t="str">
        <f t="shared" si="91"/>
        <v/>
      </c>
      <c r="AD545" s="7"/>
      <c r="AE545" s="9" t="str">
        <f t="shared" si="92"/>
        <v/>
      </c>
      <c r="AF54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46" spans="1:32" x14ac:dyDescent="0.45">
      <c r="A546" s="23" t="e">
        <f>IF('Prediction Log'!#REF!=0, "",'Prediction Log'!#REF!)</f>
        <v>#REF!</v>
      </c>
      <c r="B546" s="9" t="e">
        <f>IF('Prediction Log'!#REF!=0, "",'Prediction Log'!#REF!)</f>
        <v>#REF!</v>
      </c>
      <c r="C546" s="9" t="e">
        <f>IF('Prediction Log'!#REF!=0, "",'Prediction Log'!#REF!)</f>
        <v>#REF!</v>
      </c>
      <c r="D546" s="9" t="e">
        <f>IF('Prediction Log'!#REF!=0, "",'Prediction Log'!#REF!)</f>
        <v>#REF!</v>
      </c>
      <c r="E546" s="9" t="e">
        <f>IF('Prediction Log'!#REF!=0, "",'Prediction Log'!#REF!)</f>
        <v>#REF!</v>
      </c>
      <c r="F546" s="10" t="str">
        <f>IF('Prediction Log'!I546=0, "",'Prediction Log'!I546)</f>
        <v/>
      </c>
      <c r="G546" s="26" t="str">
        <f>IF(ISBLANK(Games!B546), "",'Prediction Log'!$J546)</f>
        <v/>
      </c>
      <c r="H546" s="27" t="str">
        <f>'Prediction Log'!$K546</f>
        <v/>
      </c>
      <c r="I546" s="10" t="str">
        <f>IF(AND(Games!J546="",Games!K546=""),"",IF(ISTEXT(Games!K546), "Side",Games!J546))</f>
        <v/>
      </c>
      <c r="J546" s="10" t="str">
        <f>IF(Table1[[#This Row],[Bet]]="Spread", Games!L546, "")</f>
        <v/>
      </c>
      <c r="K546" s="9" t="str">
        <f>IF(ISTEXT(Games!K546), Games!K546, "")</f>
        <v/>
      </c>
      <c r="L546" s="9" t="str">
        <f>IF(Table1[[#This Row],[Bet]]="Spread", Table1[[#This Row],[Spread]],"")</f>
        <v/>
      </c>
      <c r="M546" s="9"/>
      <c r="N546" s="12"/>
      <c r="O546" s="12"/>
      <c r="P546" s="12"/>
      <c r="Q546" s="12"/>
      <c r="R546" s="12"/>
      <c r="S546" s="12"/>
      <c r="T546" s="13">
        <f t="shared" si="93"/>
        <v>0</v>
      </c>
      <c r="U546" s="13">
        <f t="shared" si="94"/>
        <v>0</v>
      </c>
      <c r="V546" s="13">
        <f t="shared" si="87"/>
        <v>0</v>
      </c>
      <c r="W546" s="13">
        <f t="shared" si="95"/>
        <v>0</v>
      </c>
      <c r="X546" s="13">
        <f t="shared" si="88"/>
        <v>0</v>
      </c>
      <c r="Y546" s="13">
        <f t="shared" si="89"/>
        <v>0</v>
      </c>
      <c r="Z546" s="7"/>
      <c r="AA546" s="9" t="str">
        <f t="shared" si="90"/>
        <v/>
      </c>
      <c r="AB546" s="7"/>
      <c r="AC546" s="9" t="str">
        <f t="shared" si="91"/>
        <v/>
      </c>
      <c r="AD546" s="7"/>
      <c r="AE546" s="9" t="str">
        <f t="shared" si="92"/>
        <v/>
      </c>
      <c r="AF54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47" spans="1:32" x14ac:dyDescent="0.45">
      <c r="A547" s="23" t="e">
        <f>IF('Prediction Log'!#REF!=0, "",'Prediction Log'!#REF!)</f>
        <v>#REF!</v>
      </c>
      <c r="B547" s="9" t="e">
        <f>IF('Prediction Log'!#REF!=0, "",'Prediction Log'!#REF!)</f>
        <v>#REF!</v>
      </c>
      <c r="C547" s="9" t="e">
        <f>IF('Prediction Log'!#REF!=0, "",'Prediction Log'!#REF!)</f>
        <v>#REF!</v>
      </c>
      <c r="D547" s="9" t="e">
        <f>IF('Prediction Log'!#REF!=0, "",'Prediction Log'!#REF!)</f>
        <v>#REF!</v>
      </c>
      <c r="E547" s="9" t="e">
        <f>IF('Prediction Log'!#REF!=0, "",'Prediction Log'!#REF!)</f>
        <v>#REF!</v>
      </c>
      <c r="F547" s="10" t="str">
        <f>IF('Prediction Log'!I547=0, "",'Prediction Log'!I547)</f>
        <v/>
      </c>
      <c r="G547" s="26" t="str">
        <f>IF(ISBLANK(Games!B547), "",'Prediction Log'!$J547)</f>
        <v/>
      </c>
      <c r="H547" s="27" t="str">
        <f>'Prediction Log'!$K547</f>
        <v/>
      </c>
      <c r="I547" s="10" t="str">
        <f>IF(AND(Games!J547="",Games!K547=""),"",IF(ISTEXT(Games!K547), "Side",Games!J547))</f>
        <v/>
      </c>
      <c r="J547" s="10" t="str">
        <f>IF(Table1[[#This Row],[Bet]]="Spread", Games!L547, "")</f>
        <v/>
      </c>
      <c r="K547" s="9" t="str">
        <f>IF(ISTEXT(Games!K547), Games!K547, "")</f>
        <v/>
      </c>
      <c r="L547" s="9" t="str">
        <f>IF(Table1[[#This Row],[Bet]]="Spread", Table1[[#This Row],[Spread]],"")</f>
        <v/>
      </c>
      <c r="M547" s="9"/>
      <c r="N547" s="12"/>
      <c r="O547" s="12"/>
      <c r="P547" s="12"/>
      <c r="Q547" s="12"/>
      <c r="R547" s="12"/>
      <c r="S547" s="12"/>
      <c r="T547" s="13">
        <f t="shared" si="93"/>
        <v>0</v>
      </c>
      <c r="U547" s="13">
        <f t="shared" si="94"/>
        <v>0</v>
      </c>
      <c r="V547" s="13">
        <f t="shared" si="87"/>
        <v>0</v>
      </c>
      <c r="W547" s="13">
        <f t="shared" si="95"/>
        <v>0</v>
      </c>
      <c r="X547" s="13">
        <f t="shared" si="88"/>
        <v>0</v>
      </c>
      <c r="Y547" s="13">
        <f t="shared" si="89"/>
        <v>0</v>
      </c>
      <c r="Z547" s="7"/>
      <c r="AA547" s="9" t="str">
        <f t="shared" si="90"/>
        <v/>
      </c>
      <c r="AB547" s="7"/>
      <c r="AC547" s="9" t="str">
        <f t="shared" si="91"/>
        <v/>
      </c>
      <c r="AD547" s="7"/>
      <c r="AE547" s="9" t="str">
        <f t="shared" si="92"/>
        <v/>
      </c>
      <c r="AF54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48" spans="1:32" x14ac:dyDescent="0.45">
      <c r="A548" s="23" t="e">
        <f>IF('Prediction Log'!#REF!=0, "",'Prediction Log'!#REF!)</f>
        <v>#REF!</v>
      </c>
      <c r="B548" s="9" t="e">
        <f>IF('Prediction Log'!#REF!=0, "",'Prediction Log'!#REF!)</f>
        <v>#REF!</v>
      </c>
      <c r="C548" s="9" t="e">
        <f>IF('Prediction Log'!#REF!=0, "",'Prediction Log'!#REF!)</f>
        <v>#REF!</v>
      </c>
      <c r="D548" s="9" t="e">
        <f>IF('Prediction Log'!#REF!=0, "",'Prediction Log'!#REF!)</f>
        <v>#REF!</v>
      </c>
      <c r="E548" s="9" t="e">
        <f>IF('Prediction Log'!#REF!=0, "",'Prediction Log'!#REF!)</f>
        <v>#REF!</v>
      </c>
      <c r="F548" s="10" t="str">
        <f>IF('Prediction Log'!I548=0, "",'Prediction Log'!I548)</f>
        <v/>
      </c>
      <c r="G548" s="26" t="str">
        <f>IF(ISBLANK(Games!B548), "",'Prediction Log'!$J548)</f>
        <v/>
      </c>
      <c r="H548" s="27" t="str">
        <f>'Prediction Log'!$K548</f>
        <v/>
      </c>
      <c r="I548" s="10" t="str">
        <f>IF(AND(Games!J548="",Games!K548=""),"",IF(ISTEXT(Games!K548), "Side",Games!J548))</f>
        <v/>
      </c>
      <c r="J548" s="10" t="str">
        <f>IF(Table1[[#This Row],[Bet]]="Spread", Games!L548, "")</f>
        <v/>
      </c>
      <c r="K548" s="9" t="str">
        <f>IF(ISTEXT(Games!K548), Games!K548, "")</f>
        <v/>
      </c>
      <c r="L548" s="9" t="str">
        <f>IF(Table1[[#This Row],[Bet]]="Spread", Table1[[#This Row],[Spread]],"")</f>
        <v/>
      </c>
      <c r="M548" s="9"/>
      <c r="N548" s="12"/>
      <c r="O548" s="12"/>
      <c r="P548" s="12"/>
      <c r="Q548" s="12"/>
      <c r="R548" s="12"/>
      <c r="S548" s="12"/>
      <c r="T548" s="13">
        <f t="shared" si="93"/>
        <v>0</v>
      </c>
      <c r="U548" s="13">
        <f t="shared" si="94"/>
        <v>0</v>
      </c>
      <c r="V548" s="13">
        <f t="shared" si="87"/>
        <v>0</v>
      </c>
      <c r="W548" s="13">
        <f t="shared" si="95"/>
        <v>0</v>
      </c>
      <c r="X548" s="13">
        <f t="shared" si="88"/>
        <v>0</v>
      </c>
      <c r="Y548" s="13">
        <f t="shared" si="89"/>
        <v>0</v>
      </c>
      <c r="Z548" s="7"/>
      <c r="AA548" s="9" t="str">
        <f t="shared" si="90"/>
        <v/>
      </c>
      <c r="AB548" s="7"/>
      <c r="AC548" s="9" t="str">
        <f t="shared" si="91"/>
        <v/>
      </c>
      <c r="AD548" s="7"/>
      <c r="AE548" s="9" t="str">
        <f t="shared" si="92"/>
        <v/>
      </c>
      <c r="AF54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49" spans="1:32" x14ac:dyDescent="0.45">
      <c r="A549" s="23" t="e">
        <f>IF('Prediction Log'!#REF!=0, "",'Prediction Log'!#REF!)</f>
        <v>#REF!</v>
      </c>
      <c r="B549" s="9" t="e">
        <f>IF('Prediction Log'!#REF!=0, "",'Prediction Log'!#REF!)</f>
        <v>#REF!</v>
      </c>
      <c r="C549" s="9" t="e">
        <f>IF('Prediction Log'!#REF!=0, "",'Prediction Log'!#REF!)</f>
        <v>#REF!</v>
      </c>
      <c r="D549" s="9" t="e">
        <f>IF('Prediction Log'!#REF!=0, "",'Prediction Log'!#REF!)</f>
        <v>#REF!</v>
      </c>
      <c r="E549" s="9" t="e">
        <f>IF('Prediction Log'!#REF!=0, "",'Prediction Log'!#REF!)</f>
        <v>#REF!</v>
      </c>
      <c r="F549" s="10" t="str">
        <f>IF('Prediction Log'!I549=0, "",'Prediction Log'!I549)</f>
        <v/>
      </c>
      <c r="G549" s="26" t="str">
        <f>IF(ISBLANK(Games!B549), "",'Prediction Log'!$J549)</f>
        <v/>
      </c>
      <c r="H549" s="27" t="str">
        <f>'Prediction Log'!$K549</f>
        <v/>
      </c>
      <c r="I549" s="10" t="str">
        <f>IF(AND(Games!J549="",Games!K549=""),"",IF(ISTEXT(Games!K549), "Side",Games!J549))</f>
        <v/>
      </c>
      <c r="J549" s="10" t="str">
        <f>IF(Table1[[#This Row],[Bet]]="Spread", Games!L549, "")</f>
        <v/>
      </c>
      <c r="K549" s="9" t="str">
        <f>IF(ISTEXT(Games!K549), Games!K549, "")</f>
        <v/>
      </c>
      <c r="L549" s="9" t="str">
        <f>IF(Table1[[#This Row],[Bet]]="Spread", Table1[[#This Row],[Spread]],"")</f>
        <v/>
      </c>
      <c r="M549" s="9"/>
      <c r="N549" s="12"/>
      <c r="O549" s="12"/>
      <c r="P549" s="12"/>
      <c r="Q549" s="12"/>
      <c r="R549" s="12"/>
      <c r="S549" s="12"/>
      <c r="T549" s="13">
        <f t="shared" si="93"/>
        <v>0</v>
      </c>
      <c r="U549" s="13">
        <f t="shared" si="94"/>
        <v>0</v>
      </c>
      <c r="V549" s="13">
        <f t="shared" si="87"/>
        <v>0</v>
      </c>
      <c r="W549" s="13">
        <f t="shared" si="95"/>
        <v>0</v>
      </c>
      <c r="X549" s="13">
        <f t="shared" si="88"/>
        <v>0</v>
      </c>
      <c r="Y549" s="13">
        <f t="shared" si="89"/>
        <v>0</v>
      </c>
      <c r="Z549" s="7"/>
      <c r="AA549" s="9" t="str">
        <f t="shared" si="90"/>
        <v/>
      </c>
      <c r="AB549" s="7"/>
      <c r="AC549" s="9" t="str">
        <f t="shared" si="91"/>
        <v/>
      </c>
      <c r="AD549" s="7"/>
      <c r="AE549" s="9" t="str">
        <f t="shared" si="92"/>
        <v/>
      </c>
      <c r="AF54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50" spans="1:32" x14ac:dyDescent="0.45">
      <c r="A550" s="23" t="e">
        <f>IF('Prediction Log'!#REF!=0, "",'Prediction Log'!#REF!)</f>
        <v>#REF!</v>
      </c>
      <c r="B550" s="9" t="e">
        <f>IF('Prediction Log'!#REF!=0, "",'Prediction Log'!#REF!)</f>
        <v>#REF!</v>
      </c>
      <c r="C550" s="9" t="e">
        <f>IF('Prediction Log'!#REF!=0, "",'Prediction Log'!#REF!)</f>
        <v>#REF!</v>
      </c>
      <c r="D550" s="9" t="e">
        <f>IF('Prediction Log'!#REF!=0, "",'Prediction Log'!#REF!)</f>
        <v>#REF!</v>
      </c>
      <c r="E550" s="9" t="e">
        <f>IF('Prediction Log'!#REF!=0, "",'Prediction Log'!#REF!)</f>
        <v>#REF!</v>
      </c>
      <c r="F550" s="10" t="str">
        <f>IF('Prediction Log'!I550=0, "",'Prediction Log'!I550)</f>
        <v/>
      </c>
      <c r="G550" s="26" t="str">
        <f>IF(ISBLANK(Games!B550), "",'Prediction Log'!$J550)</f>
        <v/>
      </c>
      <c r="H550" s="27" t="str">
        <f>'Prediction Log'!$K550</f>
        <v/>
      </c>
      <c r="I550" s="10" t="str">
        <f>IF(AND(Games!J550="",Games!K550=""),"",IF(ISTEXT(Games!K550), "Side",Games!J550))</f>
        <v/>
      </c>
      <c r="J550" s="10" t="str">
        <f>IF(Table1[[#This Row],[Bet]]="Spread", Games!L550, "")</f>
        <v/>
      </c>
      <c r="K550" s="9" t="str">
        <f>IF(ISTEXT(Games!K550), Games!K550, "")</f>
        <v/>
      </c>
      <c r="L550" s="9" t="str">
        <f>IF(Table1[[#This Row],[Bet]]="Spread", Table1[[#This Row],[Spread]],"")</f>
        <v/>
      </c>
      <c r="M550" s="9"/>
      <c r="N550" s="12"/>
      <c r="O550" s="12"/>
      <c r="P550" s="12"/>
      <c r="Q550" s="12"/>
      <c r="R550" s="12"/>
      <c r="S550" s="12"/>
      <c r="T550" s="13">
        <f t="shared" si="93"/>
        <v>0</v>
      </c>
      <c r="U550" s="13">
        <f t="shared" si="94"/>
        <v>0</v>
      </c>
      <c r="V550" s="13">
        <f t="shared" si="87"/>
        <v>0</v>
      </c>
      <c r="W550" s="13">
        <f t="shared" si="95"/>
        <v>0</v>
      </c>
      <c r="X550" s="13">
        <f t="shared" si="88"/>
        <v>0</v>
      </c>
      <c r="Y550" s="13">
        <f t="shared" si="89"/>
        <v>0</v>
      </c>
      <c r="Z550" s="7"/>
      <c r="AA550" s="9" t="str">
        <f t="shared" si="90"/>
        <v/>
      </c>
      <c r="AB550" s="7"/>
      <c r="AC550" s="9" t="str">
        <f t="shared" si="91"/>
        <v/>
      </c>
      <c r="AD550" s="7"/>
      <c r="AE550" s="9" t="str">
        <f t="shared" si="92"/>
        <v/>
      </c>
      <c r="AF55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51" spans="1:32" x14ac:dyDescent="0.45">
      <c r="A551" s="23" t="e">
        <f>IF('Prediction Log'!#REF!=0, "",'Prediction Log'!#REF!)</f>
        <v>#REF!</v>
      </c>
      <c r="B551" s="9" t="e">
        <f>IF('Prediction Log'!#REF!=0, "",'Prediction Log'!#REF!)</f>
        <v>#REF!</v>
      </c>
      <c r="C551" s="9" t="e">
        <f>IF('Prediction Log'!#REF!=0, "",'Prediction Log'!#REF!)</f>
        <v>#REF!</v>
      </c>
      <c r="D551" s="9" t="e">
        <f>IF('Prediction Log'!#REF!=0, "",'Prediction Log'!#REF!)</f>
        <v>#REF!</v>
      </c>
      <c r="E551" s="9" t="e">
        <f>IF('Prediction Log'!#REF!=0, "",'Prediction Log'!#REF!)</f>
        <v>#REF!</v>
      </c>
      <c r="F551" s="10" t="str">
        <f>IF('Prediction Log'!I551=0, "",'Prediction Log'!I551)</f>
        <v/>
      </c>
      <c r="G551" s="26" t="str">
        <f>IF(ISBLANK(Games!B551), "",'Prediction Log'!$J551)</f>
        <v/>
      </c>
      <c r="H551" s="27" t="str">
        <f>'Prediction Log'!$K551</f>
        <v/>
      </c>
      <c r="I551" s="10" t="str">
        <f>IF(AND(Games!J551="",Games!K551=""),"",IF(ISTEXT(Games!K551), "Side",Games!J551))</f>
        <v/>
      </c>
      <c r="J551" s="10" t="str">
        <f>IF(Table1[[#This Row],[Bet]]="Spread", Games!L551, "")</f>
        <v/>
      </c>
      <c r="K551" s="9" t="str">
        <f>IF(ISTEXT(Games!K551), Games!K551, "")</f>
        <v/>
      </c>
      <c r="L551" s="9" t="str">
        <f>IF(Table1[[#This Row],[Bet]]="Spread", Table1[[#This Row],[Spread]],"")</f>
        <v/>
      </c>
      <c r="M551" s="9"/>
      <c r="N551" s="12"/>
      <c r="O551" s="12"/>
      <c r="P551" s="12"/>
      <c r="Q551" s="12"/>
      <c r="R551" s="12"/>
      <c r="S551" s="12"/>
      <c r="T551" s="13">
        <f t="shared" si="93"/>
        <v>0</v>
      </c>
      <c r="U551" s="13">
        <f t="shared" si="94"/>
        <v>0</v>
      </c>
      <c r="V551" s="13">
        <f t="shared" si="87"/>
        <v>0</v>
      </c>
      <c r="W551" s="13">
        <f t="shared" si="95"/>
        <v>0</v>
      </c>
      <c r="X551" s="13">
        <f t="shared" si="88"/>
        <v>0</v>
      </c>
      <c r="Y551" s="13">
        <f t="shared" si="89"/>
        <v>0</v>
      </c>
      <c r="Z551" s="7"/>
      <c r="AA551" s="9" t="str">
        <f t="shared" si="90"/>
        <v/>
      </c>
      <c r="AB551" s="7"/>
      <c r="AC551" s="9" t="str">
        <f t="shared" si="91"/>
        <v/>
      </c>
      <c r="AD551" s="7"/>
      <c r="AE551" s="9" t="str">
        <f t="shared" si="92"/>
        <v/>
      </c>
      <c r="AF55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52" spans="1:32" x14ac:dyDescent="0.45">
      <c r="A552" s="23" t="e">
        <f>IF('Prediction Log'!#REF!=0, "",'Prediction Log'!#REF!)</f>
        <v>#REF!</v>
      </c>
      <c r="B552" s="9" t="e">
        <f>IF('Prediction Log'!#REF!=0, "",'Prediction Log'!#REF!)</f>
        <v>#REF!</v>
      </c>
      <c r="C552" s="9" t="e">
        <f>IF('Prediction Log'!#REF!=0, "",'Prediction Log'!#REF!)</f>
        <v>#REF!</v>
      </c>
      <c r="D552" s="9" t="e">
        <f>IF('Prediction Log'!#REF!=0, "",'Prediction Log'!#REF!)</f>
        <v>#REF!</v>
      </c>
      <c r="E552" s="9" t="e">
        <f>IF('Prediction Log'!#REF!=0, "",'Prediction Log'!#REF!)</f>
        <v>#REF!</v>
      </c>
      <c r="F552" s="10" t="str">
        <f>IF('Prediction Log'!I552=0, "",'Prediction Log'!I552)</f>
        <v/>
      </c>
      <c r="G552" s="26" t="str">
        <f>IF(ISBLANK(Games!B552), "",'Prediction Log'!$J552)</f>
        <v/>
      </c>
      <c r="H552" s="27" t="str">
        <f>'Prediction Log'!$K552</f>
        <v/>
      </c>
      <c r="I552" s="10" t="str">
        <f>IF(AND(Games!J552="",Games!K552=""),"",IF(ISTEXT(Games!K552), "Side",Games!J552))</f>
        <v/>
      </c>
      <c r="J552" s="10" t="str">
        <f>IF(Table1[[#This Row],[Bet]]="Spread", Games!L552, "")</f>
        <v/>
      </c>
      <c r="K552" s="9" t="str">
        <f>IF(ISTEXT(Games!K552), Games!K552, "")</f>
        <v/>
      </c>
      <c r="L552" s="9" t="str">
        <f>IF(Table1[[#This Row],[Bet]]="Spread", Table1[[#This Row],[Spread]],"")</f>
        <v/>
      </c>
      <c r="M552" s="9"/>
      <c r="N552" s="12"/>
      <c r="O552" s="12"/>
      <c r="P552" s="12"/>
      <c r="Q552" s="12"/>
      <c r="R552" s="12"/>
      <c r="S552" s="12"/>
      <c r="T552" s="13">
        <f t="shared" si="93"/>
        <v>0</v>
      </c>
      <c r="U552" s="13">
        <f t="shared" si="94"/>
        <v>0</v>
      </c>
      <c r="V552" s="13">
        <f t="shared" si="87"/>
        <v>0</v>
      </c>
      <c r="W552" s="13">
        <f t="shared" si="95"/>
        <v>0</v>
      </c>
      <c r="X552" s="13">
        <f t="shared" si="88"/>
        <v>0</v>
      </c>
      <c r="Y552" s="13">
        <f t="shared" si="89"/>
        <v>0</v>
      </c>
      <c r="Z552" s="7"/>
      <c r="AA552" s="9" t="str">
        <f t="shared" si="90"/>
        <v/>
      </c>
      <c r="AB552" s="7"/>
      <c r="AC552" s="9" t="str">
        <f t="shared" si="91"/>
        <v/>
      </c>
      <c r="AD552" s="7"/>
      <c r="AE552" s="9" t="str">
        <f t="shared" si="92"/>
        <v/>
      </c>
      <c r="AF55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53" spans="1:32" x14ac:dyDescent="0.45">
      <c r="A553" s="23" t="e">
        <f>IF('Prediction Log'!#REF!=0, "",'Prediction Log'!#REF!)</f>
        <v>#REF!</v>
      </c>
      <c r="B553" s="9" t="e">
        <f>IF('Prediction Log'!#REF!=0, "",'Prediction Log'!#REF!)</f>
        <v>#REF!</v>
      </c>
      <c r="C553" s="9" t="e">
        <f>IF('Prediction Log'!#REF!=0, "",'Prediction Log'!#REF!)</f>
        <v>#REF!</v>
      </c>
      <c r="D553" s="9" t="e">
        <f>IF('Prediction Log'!#REF!=0, "",'Prediction Log'!#REF!)</f>
        <v>#REF!</v>
      </c>
      <c r="E553" s="9" t="e">
        <f>IF('Prediction Log'!#REF!=0, "",'Prediction Log'!#REF!)</f>
        <v>#REF!</v>
      </c>
      <c r="F553" s="10" t="str">
        <f>IF('Prediction Log'!I553=0, "",'Prediction Log'!I553)</f>
        <v/>
      </c>
      <c r="G553" s="26" t="str">
        <f>IF(ISBLANK(Games!B553), "",'Prediction Log'!$J553)</f>
        <v/>
      </c>
      <c r="H553" s="27" t="str">
        <f>'Prediction Log'!$K553</f>
        <v/>
      </c>
      <c r="I553" s="10" t="str">
        <f>IF(AND(Games!J553="",Games!K553=""),"",IF(ISTEXT(Games!K553), "Side",Games!J553))</f>
        <v/>
      </c>
      <c r="J553" s="10" t="str">
        <f>IF(Table1[[#This Row],[Bet]]="Spread", Games!L553, "")</f>
        <v/>
      </c>
      <c r="K553" s="9" t="str">
        <f>IF(ISTEXT(Games!K553), Games!K553, "")</f>
        <v/>
      </c>
      <c r="L553" s="9" t="str">
        <f>IF(Table1[[#This Row],[Bet]]="Spread", Table1[[#This Row],[Spread]],"")</f>
        <v/>
      </c>
      <c r="M553" s="9"/>
      <c r="N553" s="12"/>
      <c r="O553" s="12"/>
      <c r="P553" s="12"/>
      <c r="Q553" s="12"/>
      <c r="R553" s="12"/>
      <c r="S553" s="12"/>
      <c r="T553" s="13">
        <f t="shared" si="93"/>
        <v>0</v>
      </c>
      <c r="U553" s="13">
        <f t="shared" si="94"/>
        <v>0</v>
      </c>
      <c r="V553" s="13">
        <f t="shared" si="87"/>
        <v>0</v>
      </c>
      <c r="W553" s="13">
        <f t="shared" si="95"/>
        <v>0</v>
      </c>
      <c r="X553" s="13">
        <f t="shared" si="88"/>
        <v>0</v>
      </c>
      <c r="Y553" s="13">
        <f t="shared" si="89"/>
        <v>0</v>
      </c>
      <c r="Z553" s="7"/>
      <c r="AA553" s="9" t="str">
        <f t="shared" si="90"/>
        <v/>
      </c>
      <c r="AB553" s="7"/>
      <c r="AC553" s="9" t="str">
        <f t="shared" si="91"/>
        <v/>
      </c>
      <c r="AD553" s="7"/>
      <c r="AE553" s="9" t="str">
        <f t="shared" si="92"/>
        <v/>
      </c>
      <c r="AF55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54" spans="1:32" x14ac:dyDescent="0.45">
      <c r="A554" s="23" t="e">
        <f>IF('Prediction Log'!#REF!=0, "",'Prediction Log'!#REF!)</f>
        <v>#REF!</v>
      </c>
      <c r="B554" s="9" t="e">
        <f>IF('Prediction Log'!#REF!=0, "",'Prediction Log'!#REF!)</f>
        <v>#REF!</v>
      </c>
      <c r="C554" s="9" t="e">
        <f>IF('Prediction Log'!#REF!=0, "",'Prediction Log'!#REF!)</f>
        <v>#REF!</v>
      </c>
      <c r="D554" s="9" t="e">
        <f>IF('Prediction Log'!#REF!=0, "",'Prediction Log'!#REF!)</f>
        <v>#REF!</v>
      </c>
      <c r="E554" s="9" t="e">
        <f>IF('Prediction Log'!#REF!=0, "",'Prediction Log'!#REF!)</f>
        <v>#REF!</v>
      </c>
      <c r="F554" s="10" t="str">
        <f>IF('Prediction Log'!I554=0, "",'Prediction Log'!I554)</f>
        <v/>
      </c>
      <c r="G554" s="26" t="str">
        <f>IF(ISBLANK(Games!B554), "",'Prediction Log'!$J554)</f>
        <v/>
      </c>
      <c r="H554" s="27" t="str">
        <f>'Prediction Log'!$K554</f>
        <v/>
      </c>
      <c r="I554" s="10" t="str">
        <f>IF(AND(Games!J554="",Games!K554=""),"",IF(ISTEXT(Games!K554), "Side",Games!J554))</f>
        <v/>
      </c>
      <c r="J554" s="10" t="str">
        <f>IF(Table1[[#This Row],[Bet]]="Spread", Games!L554, "")</f>
        <v/>
      </c>
      <c r="K554" s="9" t="str">
        <f>IF(ISTEXT(Games!K554), Games!K554, "")</f>
        <v/>
      </c>
      <c r="L554" s="9" t="str">
        <f>IF(Table1[[#This Row],[Bet]]="Spread", Table1[[#This Row],[Spread]],"")</f>
        <v/>
      </c>
      <c r="M554" s="9"/>
      <c r="N554" s="12"/>
      <c r="O554" s="12"/>
      <c r="P554" s="12"/>
      <c r="Q554" s="12"/>
      <c r="R554" s="12"/>
      <c r="S554" s="12"/>
      <c r="T554" s="13">
        <f t="shared" si="93"/>
        <v>0</v>
      </c>
      <c r="U554" s="13">
        <f t="shared" si="94"/>
        <v>0</v>
      </c>
      <c r="V554" s="13">
        <f t="shared" si="87"/>
        <v>0</v>
      </c>
      <c r="W554" s="13">
        <f t="shared" si="95"/>
        <v>0</v>
      </c>
      <c r="X554" s="13">
        <f t="shared" si="88"/>
        <v>0</v>
      </c>
      <c r="Y554" s="13">
        <f t="shared" si="89"/>
        <v>0</v>
      </c>
      <c r="Z554" s="7"/>
      <c r="AA554" s="9" t="str">
        <f t="shared" si="90"/>
        <v/>
      </c>
      <c r="AB554" s="7"/>
      <c r="AC554" s="9" t="str">
        <f t="shared" si="91"/>
        <v/>
      </c>
      <c r="AD554" s="7"/>
      <c r="AE554" s="9" t="str">
        <f t="shared" si="92"/>
        <v/>
      </c>
      <c r="AF55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55" spans="1:32" x14ac:dyDescent="0.45">
      <c r="A555" s="23" t="e">
        <f>IF('Prediction Log'!#REF!=0, "",'Prediction Log'!#REF!)</f>
        <v>#REF!</v>
      </c>
      <c r="B555" s="9" t="e">
        <f>IF('Prediction Log'!#REF!=0, "",'Prediction Log'!#REF!)</f>
        <v>#REF!</v>
      </c>
      <c r="C555" s="9" t="e">
        <f>IF('Prediction Log'!#REF!=0, "",'Prediction Log'!#REF!)</f>
        <v>#REF!</v>
      </c>
      <c r="D555" s="9" t="e">
        <f>IF('Prediction Log'!#REF!=0, "",'Prediction Log'!#REF!)</f>
        <v>#REF!</v>
      </c>
      <c r="E555" s="9" t="e">
        <f>IF('Prediction Log'!#REF!=0, "",'Prediction Log'!#REF!)</f>
        <v>#REF!</v>
      </c>
      <c r="F555" s="10" t="str">
        <f>IF('Prediction Log'!I555=0, "",'Prediction Log'!I555)</f>
        <v/>
      </c>
      <c r="G555" s="26" t="str">
        <f>IF(ISBLANK(Games!B555), "",'Prediction Log'!$J555)</f>
        <v/>
      </c>
      <c r="H555" s="27" t="str">
        <f>'Prediction Log'!$K555</f>
        <v/>
      </c>
      <c r="I555" s="10" t="str">
        <f>IF(AND(Games!J555="",Games!K555=""),"",IF(ISTEXT(Games!K555), "Side",Games!J555))</f>
        <v/>
      </c>
      <c r="J555" s="10" t="str">
        <f>IF(Table1[[#This Row],[Bet]]="Spread", Games!L555, "")</f>
        <v/>
      </c>
      <c r="K555" s="9" t="str">
        <f>IF(ISTEXT(Games!K555), Games!K555, "")</f>
        <v/>
      </c>
      <c r="L555" s="9" t="str">
        <f>IF(Table1[[#This Row],[Bet]]="Spread", Table1[[#This Row],[Spread]],"")</f>
        <v/>
      </c>
      <c r="M555" s="9"/>
      <c r="N555" s="12"/>
      <c r="O555" s="12"/>
      <c r="P555" s="12"/>
      <c r="Q555" s="12"/>
      <c r="R555" s="12"/>
      <c r="S555" s="12"/>
      <c r="T555" s="13">
        <f t="shared" si="93"/>
        <v>0</v>
      </c>
      <c r="U555" s="13">
        <f t="shared" si="94"/>
        <v>0</v>
      </c>
      <c r="V555" s="13">
        <f t="shared" si="87"/>
        <v>0</v>
      </c>
      <c r="W555" s="13">
        <f t="shared" si="95"/>
        <v>0</v>
      </c>
      <c r="X555" s="13">
        <f t="shared" si="88"/>
        <v>0</v>
      </c>
      <c r="Y555" s="13">
        <f t="shared" si="89"/>
        <v>0</v>
      </c>
      <c r="Z555" s="7"/>
      <c r="AA555" s="9" t="str">
        <f t="shared" si="90"/>
        <v/>
      </c>
      <c r="AB555" s="7"/>
      <c r="AC555" s="9" t="str">
        <f t="shared" si="91"/>
        <v/>
      </c>
      <c r="AD555" s="7"/>
      <c r="AE555" s="9" t="str">
        <f t="shared" si="92"/>
        <v/>
      </c>
      <c r="AF55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56" spans="1:32" x14ac:dyDescent="0.45">
      <c r="A556" s="23" t="e">
        <f>IF('Prediction Log'!#REF!=0, "",'Prediction Log'!#REF!)</f>
        <v>#REF!</v>
      </c>
      <c r="B556" s="9" t="e">
        <f>IF('Prediction Log'!#REF!=0, "",'Prediction Log'!#REF!)</f>
        <v>#REF!</v>
      </c>
      <c r="C556" s="9" t="e">
        <f>IF('Prediction Log'!#REF!=0, "",'Prediction Log'!#REF!)</f>
        <v>#REF!</v>
      </c>
      <c r="D556" s="9" t="e">
        <f>IF('Prediction Log'!#REF!=0, "",'Prediction Log'!#REF!)</f>
        <v>#REF!</v>
      </c>
      <c r="E556" s="9" t="e">
        <f>IF('Prediction Log'!#REF!=0, "",'Prediction Log'!#REF!)</f>
        <v>#REF!</v>
      </c>
      <c r="F556" s="10" t="str">
        <f>IF('Prediction Log'!I556=0, "",'Prediction Log'!I556)</f>
        <v/>
      </c>
      <c r="G556" s="26" t="str">
        <f>IF(ISBLANK(Games!B556), "",'Prediction Log'!$J556)</f>
        <v/>
      </c>
      <c r="H556" s="27" t="str">
        <f>'Prediction Log'!$K556</f>
        <v/>
      </c>
      <c r="I556" s="10" t="str">
        <f>IF(AND(Games!J556="",Games!K556=""),"",IF(ISTEXT(Games!K556), "Side",Games!J556))</f>
        <v/>
      </c>
      <c r="J556" s="10" t="str">
        <f>IF(Table1[[#This Row],[Bet]]="Spread", Games!L556, "")</f>
        <v/>
      </c>
      <c r="K556" s="9" t="str">
        <f>IF(ISTEXT(Games!K556), Games!K556, "")</f>
        <v/>
      </c>
      <c r="L556" s="9" t="str">
        <f>IF(Table1[[#This Row],[Bet]]="Spread", Table1[[#This Row],[Spread]],"")</f>
        <v/>
      </c>
      <c r="M556" s="9"/>
      <c r="N556" s="12"/>
      <c r="O556" s="12"/>
      <c r="P556" s="12"/>
      <c r="Q556" s="12"/>
      <c r="R556" s="12"/>
      <c r="S556" s="12"/>
      <c r="T556" s="13">
        <f t="shared" si="93"/>
        <v>0</v>
      </c>
      <c r="U556" s="13">
        <f t="shared" si="94"/>
        <v>0</v>
      </c>
      <c r="V556" s="13">
        <f t="shared" si="87"/>
        <v>0</v>
      </c>
      <c r="W556" s="13">
        <f t="shared" si="95"/>
        <v>0</v>
      </c>
      <c r="X556" s="13">
        <f t="shared" si="88"/>
        <v>0</v>
      </c>
      <c r="Y556" s="13">
        <f t="shared" si="89"/>
        <v>0</v>
      </c>
      <c r="Z556" s="7"/>
      <c r="AA556" s="9" t="str">
        <f t="shared" si="90"/>
        <v/>
      </c>
      <c r="AB556" s="7"/>
      <c r="AC556" s="9" t="str">
        <f t="shared" si="91"/>
        <v/>
      </c>
      <c r="AD556" s="7"/>
      <c r="AE556" s="9" t="str">
        <f t="shared" si="92"/>
        <v/>
      </c>
      <c r="AF55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57" spans="1:32" x14ac:dyDescent="0.45">
      <c r="A557" s="23" t="e">
        <f>IF('Prediction Log'!#REF!=0, "",'Prediction Log'!#REF!)</f>
        <v>#REF!</v>
      </c>
      <c r="B557" s="9" t="e">
        <f>IF('Prediction Log'!#REF!=0, "",'Prediction Log'!#REF!)</f>
        <v>#REF!</v>
      </c>
      <c r="C557" s="9" t="e">
        <f>IF('Prediction Log'!#REF!=0, "",'Prediction Log'!#REF!)</f>
        <v>#REF!</v>
      </c>
      <c r="D557" s="9" t="e">
        <f>IF('Prediction Log'!#REF!=0, "",'Prediction Log'!#REF!)</f>
        <v>#REF!</v>
      </c>
      <c r="E557" s="9" t="e">
        <f>IF('Prediction Log'!#REF!=0, "",'Prediction Log'!#REF!)</f>
        <v>#REF!</v>
      </c>
      <c r="F557" s="10" t="str">
        <f>IF('Prediction Log'!I557=0, "",'Prediction Log'!I557)</f>
        <v/>
      </c>
      <c r="G557" s="26" t="str">
        <f>IF(ISBLANK(Games!B557), "",'Prediction Log'!$J557)</f>
        <v/>
      </c>
      <c r="H557" s="27" t="str">
        <f>'Prediction Log'!$K557</f>
        <v/>
      </c>
      <c r="I557" s="10" t="str">
        <f>IF(AND(Games!J557="",Games!K557=""),"",IF(ISTEXT(Games!K557), "Side",Games!J557))</f>
        <v/>
      </c>
      <c r="J557" s="10" t="str">
        <f>IF(Table1[[#This Row],[Bet]]="Spread", Games!L557, "")</f>
        <v/>
      </c>
      <c r="K557" s="9" t="str">
        <f>IF(ISTEXT(Games!K557), Games!K557, "")</f>
        <v/>
      </c>
      <c r="L557" s="9" t="str">
        <f>IF(Table1[[#This Row],[Bet]]="Spread", Table1[[#This Row],[Spread]],"")</f>
        <v/>
      </c>
      <c r="M557" s="9"/>
      <c r="N557" s="12"/>
      <c r="O557" s="12"/>
      <c r="P557" s="12"/>
      <c r="Q557" s="12"/>
      <c r="R557" s="12"/>
      <c r="S557" s="12"/>
      <c r="T557" s="13">
        <f t="shared" si="93"/>
        <v>0</v>
      </c>
      <c r="U557" s="13">
        <f t="shared" si="94"/>
        <v>0</v>
      </c>
      <c r="V557" s="13">
        <f t="shared" si="87"/>
        <v>0</v>
      </c>
      <c r="W557" s="13">
        <f t="shared" si="95"/>
        <v>0</v>
      </c>
      <c r="X557" s="13">
        <f t="shared" si="88"/>
        <v>0</v>
      </c>
      <c r="Y557" s="13">
        <f t="shared" si="89"/>
        <v>0</v>
      </c>
      <c r="Z557" s="7"/>
      <c r="AA557" s="9" t="str">
        <f t="shared" si="90"/>
        <v/>
      </c>
      <c r="AB557" s="7"/>
      <c r="AC557" s="9" t="str">
        <f t="shared" si="91"/>
        <v/>
      </c>
      <c r="AD557" s="7"/>
      <c r="AE557" s="9" t="str">
        <f t="shared" si="92"/>
        <v/>
      </c>
      <c r="AF55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58" spans="1:32" x14ac:dyDescent="0.45">
      <c r="A558" s="23" t="e">
        <f>IF('Prediction Log'!#REF!=0, "",'Prediction Log'!#REF!)</f>
        <v>#REF!</v>
      </c>
      <c r="B558" s="9" t="e">
        <f>IF('Prediction Log'!#REF!=0, "",'Prediction Log'!#REF!)</f>
        <v>#REF!</v>
      </c>
      <c r="C558" s="9" t="e">
        <f>IF('Prediction Log'!#REF!=0, "",'Prediction Log'!#REF!)</f>
        <v>#REF!</v>
      </c>
      <c r="D558" s="9" t="e">
        <f>IF('Prediction Log'!#REF!=0, "",'Prediction Log'!#REF!)</f>
        <v>#REF!</v>
      </c>
      <c r="E558" s="9" t="e">
        <f>IF('Prediction Log'!#REF!=0, "",'Prediction Log'!#REF!)</f>
        <v>#REF!</v>
      </c>
      <c r="F558" s="10" t="str">
        <f>IF('Prediction Log'!I558=0, "",'Prediction Log'!I558)</f>
        <v/>
      </c>
      <c r="G558" s="26" t="str">
        <f>IF(ISBLANK(Games!B558), "",'Prediction Log'!$J558)</f>
        <v/>
      </c>
      <c r="H558" s="27" t="str">
        <f>'Prediction Log'!$K558</f>
        <v/>
      </c>
      <c r="I558" s="10" t="str">
        <f>IF(AND(Games!J558="",Games!K558=""),"",IF(ISTEXT(Games!K558), "Side",Games!J558))</f>
        <v/>
      </c>
      <c r="J558" s="10" t="str">
        <f>IF(Table1[[#This Row],[Bet]]="Spread", Games!L558, "")</f>
        <v/>
      </c>
      <c r="K558" s="9" t="str">
        <f>IF(ISTEXT(Games!K558), Games!K558, "")</f>
        <v/>
      </c>
      <c r="L558" s="9" t="str">
        <f>IF(Table1[[#This Row],[Bet]]="Spread", Table1[[#This Row],[Spread]],"")</f>
        <v/>
      </c>
      <c r="M558" s="9"/>
      <c r="N558" s="12"/>
      <c r="O558" s="12"/>
      <c r="P558" s="12"/>
      <c r="Q558" s="12"/>
      <c r="R558" s="12"/>
      <c r="S558" s="12"/>
      <c r="T558" s="13">
        <f t="shared" si="93"/>
        <v>0</v>
      </c>
      <c r="U558" s="13">
        <f t="shared" si="94"/>
        <v>0</v>
      </c>
      <c r="V558" s="13">
        <f t="shared" si="87"/>
        <v>0</v>
      </c>
      <c r="W558" s="13">
        <f t="shared" si="95"/>
        <v>0</v>
      </c>
      <c r="X558" s="13">
        <f t="shared" si="88"/>
        <v>0</v>
      </c>
      <c r="Y558" s="13">
        <f t="shared" si="89"/>
        <v>0</v>
      </c>
      <c r="Z558" s="7"/>
      <c r="AA558" s="9" t="str">
        <f t="shared" si="90"/>
        <v/>
      </c>
      <c r="AB558" s="7"/>
      <c r="AC558" s="9" t="str">
        <f t="shared" si="91"/>
        <v/>
      </c>
      <c r="AD558" s="7"/>
      <c r="AE558" s="9" t="str">
        <f t="shared" si="92"/>
        <v/>
      </c>
      <c r="AF55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59" spans="1:32" x14ac:dyDescent="0.45">
      <c r="A559" s="23" t="e">
        <f>IF('Prediction Log'!#REF!=0, "",'Prediction Log'!#REF!)</f>
        <v>#REF!</v>
      </c>
      <c r="B559" s="9" t="e">
        <f>IF('Prediction Log'!#REF!=0, "",'Prediction Log'!#REF!)</f>
        <v>#REF!</v>
      </c>
      <c r="C559" s="9" t="e">
        <f>IF('Prediction Log'!#REF!=0, "",'Prediction Log'!#REF!)</f>
        <v>#REF!</v>
      </c>
      <c r="D559" s="9" t="e">
        <f>IF('Prediction Log'!#REF!=0, "",'Prediction Log'!#REF!)</f>
        <v>#REF!</v>
      </c>
      <c r="E559" s="9" t="e">
        <f>IF('Prediction Log'!#REF!=0, "",'Prediction Log'!#REF!)</f>
        <v>#REF!</v>
      </c>
      <c r="F559" s="10" t="str">
        <f>IF('Prediction Log'!I559=0, "",'Prediction Log'!I559)</f>
        <v/>
      </c>
      <c r="G559" s="26" t="str">
        <f>IF(ISBLANK(Games!B559), "",'Prediction Log'!$J559)</f>
        <v/>
      </c>
      <c r="H559" s="27" t="str">
        <f>'Prediction Log'!$K559</f>
        <v/>
      </c>
      <c r="I559" s="10" t="str">
        <f>IF(AND(Games!J559="",Games!K559=""),"",IF(ISTEXT(Games!K559), "Side",Games!J559))</f>
        <v/>
      </c>
      <c r="J559" s="10" t="str">
        <f>IF(Table1[[#This Row],[Bet]]="Spread", Games!L559, "")</f>
        <v/>
      </c>
      <c r="K559" s="9" t="str">
        <f>IF(ISTEXT(Games!K559), Games!K559, "")</f>
        <v/>
      </c>
      <c r="L559" s="9" t="str">
        <f>IF(Table1[[#This Row],[Bet]]="Spread", Table1[[#This Row],[Spread]],"")</f>
        <v/>
      </c>
      <c r="M559" s="9"/>
      <c r="N559" s="12"/>
      <c r="O559" s="12"/>
      <c r="P559" s="12"/>
      <c r="Q559" s="12"/>
      <c r="R559" s="12"/>
      <c r="S559" s="12"/>
      <c r="T559" s="13">
        <f t="shared" si="93"/>
        <v>0</v>
      </c>
      <c r="U559" s="13">
        <f t="shared" si="94"/>
        <v>0</v>
      </c>
      <c r="V559" s="13">
        <f t="shared" si="87"/>
        <v>0</v>
      </c>
      <c r="W559" s="13">
        <f t="shared" si="95"/>
        <v>0</v>
      </c>
      <c r="X559" s="13">
        <f t="shared" si="88"/>
        <v>0</v>
      </c>
      <c r="Y559" s="13">
        <f t="shared" si="89"/>
        <v>0</v>
      </c>
      <c r="Z559" s="7"/>
      <c r="AA559" s="9" t="str">
        <f t="shared" si="90"/>
        <v/>
      </c>
      <c r="AB559" s="7"/>
      <c r="AC559" s="9" t="str">
        <f t="shared" si="91"/>
        <v/>
      </c>
      <c r="AD559" s="7"/>
      <c r="AE559" s="9" t="str">
        <f t="shared" si="92"/>
        <v/>
      </c>
      <c r="AF55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60" spans="1:32" x14ac:dyDescent="0.45">
      <c r="A560" s="23" t="e">
        <f>IF('Prediction Log'!#REF!=0, "",'Prediction Log'!#REF!)</f>
        <v>#REF!</v>
      </c>
      <c r="B560" s="9" t="e">
        <f>IF('Prediction Log'!#REF!=0, "",'Prediction Log'!#REF!)</f>
        <v>#REF!</v>
      </c>
      <c r="C560" s="9" t="e">
        <f>IF('Prediction Log'!#REF!=0, "",'Prediction Log'!#REF!)</f>
        <v>#REF!</v>
      </c>
      <c r="D560" s="9" t="e">
        <f>IF('Prediction Log'!#REF!=0, "",'Prediction Log'!#REF!)</f>
        <v>#REF!</v>
      </c>
      <c r="E560" s="9" t="e">
        <f>IF('Prediction Log'!#REF!=0, "",'Prediction Log'!#REF!)</f>
        <v>#REF!</v>
      </c>
      <c r="F560" s="10" t="str">
        <f>IF('Prediction Log'!I560=0, "",'Prediction Log'!I560)</f>
        <v/>
      </c>
      <c r="G560" s="26" t="str">
        <f>IF(ISBLANK(Games!B560), "",'Prediction Log'!$J560)</f>
        <v/>
      </c>
      <c r="H560" s="27" t="str">
        <f>'Prediction Log'!$K560</f>
        <v/>
      </c>
      <c r="I560" s="10" t="str">
        <f>IF(AND(Games!J560="",Games!K560=""),"",IF(ISTEXT(Games!K560), "Side",Games!J560))</f>
        <v/>
      </c>
      <c r="J560" s="10" t="str">
        <f>IF(Table1[[#This Row],[Bet]]="Spread", Games!L560, "")</f>
        <v/>
      </c>
      <c r="K560" s="9" t="str">
        <f>IF(ISTEXT(Games!K560), Games!K560, "")</f>
        <v/>
      </c>
      <c r="L560" s="9" t="str">
        <f>IF(Table1[[#This Row],[Bet]]="Spread", Table1[[#This Row],[Spread]],"")</f>
        <v/>
      </c>
      <c r="M560" s="9"/>
      <c r="N560" s="12"/>
      <c r="O560" s="12"/>
      <c r="P560" s="12"/>
      <c r="Q560" s="12"/>
      <c r="R560" s="12"/>
      <c r="S560" s="12"/>
      <c r="T560" s="13">
        <f t="shared" si="93"/>
        <v>0</v>
      </c>
      <c r="U560" s="13">
        <f t="shared" si="94"/>
        <v>0</v>
      </c>
      <c r="V560" s="13">
        <f t="shared" si="87"/>
        <v>0</v>
      </c>
      <c r="W560" s="13">
        <f t="shared" si="95"/>
        <v>0</v>
      </c>
      <c r="X560" s="13">
        <f t="shared" si="88"/>
        <v>0</v>
      </c>
      <c r="Y560" s="13">
        <f t="shared" si="89"/>
        <v>0</v>
      </c>
      <c r="Z560" s="7"/>
      <c r="AA560" s="9" t="str">
        <f t="shared" si="90"/>
        <v/>
      </c>
      <c r="AB560" s="7"/>
      <c r="AC560" s="9" t="str">
        <f t="shared" si="91"/>
        <v/>
      </c>
      <c r="AD560" s="7"/>
      <c r="AE560" s="9" t="str">
        <f t="shared" si="92"/>
        <v/>
      </c>
      <c r="AF56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61" spans="1:32" x14ac:dyDescent="0.45">
      <c r="A561" s="23" t="e">
        <f>IF('Prediction Log'!#REF!=0, "",'Prediction Log'!#REF!)</f>
        <v>#REF!</v>
      </c>
      <c r="B561" s="9" t="e">
        <f>IF('Prediction Log'!#REF!=0, "",'Prediction Log'!#REF!)</f>
        <v>#REF!</v>
      </c>
      <c r="C561" s="9" t="e">
        <f>IF('Prediction Log'!#REF!=0, "",'Prediction Log'!#REF!)</f>
        <v>#REF!</v>
      </c>
      <c r="D561" s="9" t="e">
        <f>IF('Prediction Log'!#REF!=0, "",'Prediction Log'!#REF!)</f>
        <v>#REF!</v>
      </c>
      <c r="E561" s="9" t="e">
        <f>IF('Prediction Log'!#REF!=0, "",'Prediction Log'!#REF!)</f>
        <v>#REF!</v>
      </c>
      <c r="F561" s="10" t="str">
        <f>IF('Prediction Log'!I561=0, "",'Prediction Log'!I561)</f>
        <v/>
      </c>
      <c r="G561" s="26" t="str">
        <f>IF(ISBLANK(Games!B561), "",'Prediction Log'!$J561)</f>
        <v/>
      </c>
      <c r="H561" s="27" t="str">
        <f>'Prediction Log'!$K561</f>
        <v/>
      </c>
      <c r="I561" s="10" t="str">
        <f>IF(AND(Games!J561="",Games!K561=""),"",IF(ISTEXT(Games!K561), "Side",Games!J561))</f>
        <v/>
      </c>
      <c r="J561" s="10" t="str">
        <f>IF(Table1[[#This Row],[Bet]]="Spread", Games!L561, "")</f>
        <v/>
      </c>
      <c r="K561" s="9" t="str">
        <f>IF(ISTEXT(Games!K561), Games!K561, "")</f>
        <v/>
      </c>
      <c r="L561" s="9" t="str">
        <f>IF(Table1[[#This Row],[Bet]]="Spread", Table1[[#This Row],[Spread]],"")</f>
        <v/>
      </c>
      <c r="M561" s="9"/>
      <c r="N561" s="12"/>
      <c r="O561" s="12"/>
      <c r="P561" s="12"/>
      <c r="Q561" s="12"/>
      <c r="R561" s="12"/>
      <c r="S561" s="12"/>
      <c r="T561" s="13">
        <f t="shared" si="93"/>
        <v>0</v>
      </c>
      <c r="U561" s="13">
        <f t="shared" si="94"/>
        <v>0</v>
      </c>
      <c r="V561" s="13">
        <f t="shared" si="87"/>
        <v>0</v>
      </c>
      <c r="W561" s="13">
        <f t="shared" si="95"/>
        <v>0</v>
      </c>
      <c r="X561" s="13">
        <f t="shared" si="88"/>
        <v>0</v>
      </c>
      <c r="Y561" s="13">
        <f t="shared" si="89"/>
        <v>0</v>
      </c>
      <c r="Z561" s="7"/>
      <c r="AA561" s="9" t="str">
        <f t="shared" si="90"/>
        <v/>
      </c>
      <c r="AB561" s="7"/>
      <c r="AC561" s="9" t="str">
        <f t="shared" si="91"/>
        <v/>
      </c>
      <c r="AD561" s="7"/>
      <c r="AE561" s="9" t="str">
        <f t="shared" si="92"/>
        <v/>
      </c>
      <c r="AF56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62" spans="1:32" x14ac:dyDescent="0.45">
      <c r="A562" s="23" t="e">
        <f>IF('Prediction Log'!#REF!=0, "",'Prediction Log'!#REF!)</f>
        <v>#REF!</v>
      </c>
      <c r="B562" s="9" t="e">
        <f>IF('Prediction Log'!#REF!=0, "",'Prediction Log'!#REF!)</f>
        <v>#REF!</v>
      </c>
      <c r="C562" s="9" t="e">
        <f>IF('Prediction Log'!#REF!=0, "",'Prediction Log'!#REF!)</f>
        <v>#REF!</v>
      </c>
      <c r="D562" s="9" t="e">
        <f>IF('Prediction Log'!#REF!=0, "",'Prediction Log'!#REF!)</f>
        <v>#REF!</v>
      </c>
      <c r="E562" s="9" t="e">
        <f>IF('Prediction Log'!#REF!=0, "",'Prediction Log'!#REF!)</f>
        <v>#REF!</v>
      </c>
      <c r="F562" s="10" t="str">
        <f>IF('Prediction Log'!I562=0, "",'Prediction Log'!I562)</f>
        <v/>
      </c>
      <c r="G562" s="26" t="str">
        <f>IF(ISBLANK(Games!B562), "",'Prediction Log'!$J562)</f>
        <v/>
      </c>
      <c r="H562" s="27" t="str">
        <f>'Prediction Log'!$K562</f>
        <v/>
      </c>
      <c r="I562" s="10" t="str">
        <f>IF(AND(Games!J562="",Games!K562=""),"",IF(ISTEXT(Games!K562), "Side",Games!J562))</f>
        <v/>
      </c>
      <c r="J562" s="10" t="str">
        <f>IF(Table1[[#This Row],[Bet]]="Spread", Games!L562, "")</f>
        <v/>
      </c>
      <c r="K562" s="9" t="str">
        <f>IF(ISTEXT(Games!K562), Games!K562, "")</f>
        <v/>
      </c>
      <c r="L562" s="9" t="str">
        <f>IF(Table1[[#This Row],[Bet]]="Spread", Table1[[#This Row],[Spread]],"")</f>
        <v/>
      </c>
      <c r="M562" s="9"/>
      <c r="N562" s="12"/>
      <c r="O562" s="12"/>
      <c r="P562" s="12"/>
      <c r="Q562" s="12"/>
      <c r="R562" s="12"/>
      <c r="S562" s="12"/>
      <c r="T562" s="13">
        <f t="shared" si="93"/>
        <v>0</v>
      </c>
      <c r="U562" s="13">
        <f t="shared" si="94"/>
        <v>0</v>
      </c>
      <c r="V562" s="13">
        <f t="shared" si="87"/>
        <v>0</v>
      </c>
      <c r="W562" s="13">
        <f t="shared" si="95"/>
        <v>0</v>
      </c>
      <c r="X562" s="13">
        <f t="shared" si="88"/>
        <v>0</v>
      </c>
      <c r="Y562" s="13">
        <f t="shared" si="89"/>
        <v>0</v>
      </c>
      <c r="Z562" s="7"/>
      <c r="AA562" s="9" t="str">
        <f t="shared" si="90"/>
        <v/>
      </c>
      <c r="AB562" s="7"/>
      <c r="AC562" s="9" t="str">
        <f t="shared" si="91"/>
        <v/>
      </c>
      <c r="AD562" s="7"/>
      <c r="AE562" s="9" t="str">
        <f t="shared" si="92"/>
        <v/>
      </c>
      <c r="AF56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63" spans="1:32" x14ac:dyDescent="0.45">
      <c r="A563" s="23" t="e">
        <f>IF('Prediction Log'!#REF!=0, "",'Prediction Log'!#REF!)</f>
        <v>#REF!</v>
      </c>
      <c r="B563" s="9" t="e">
        <f>IF('Prediction Log'!#REF!=0, "",'Prediction Log'!#REF!)</f>
        <v>#REF!</v>
      </c>
      <c r="C563" s="9" t="e">
        <f>IF('Prediction Log'!#REF!=0, "",'Prediction Log'!#REF!)</f>
        <v>#REF!</v>
      </c>
      <c r="D563" s="9" t="e">
        <f>IF('Prediction Log'!#REF!=0, "",'Prediction Log'!#REF!)</f>
        <v>#REF!</v>
      </c>
      <c r="E563" s="9" t="e">
        <f>IF('Prediction Log'!#REF!=0, "",'Prediction Log'!#REF!)</f>
        <v>#REF!</v>
      </c>
      <c r="F563" s="10" t="str">
        <f>IF('Prediction Log'!I563=0, "",'Prediction Log'!I563)</f>
        <v/>
      </c>
      <c r="G563" s="26" t="str">
        <f>IF(ISBLANK(Games!B563), "",'Prediction Log'!$J563)</f>
        <v/>
      </c>
      <c r="H563" s="27" t="str">
        <f>'Prediction Log'!$K563</f>
        <v/>
      </c>
      <c r="I563" s="10" t="str">
        <f>IF(AND(Games!J563="",Games!K563=""),"",IF(ISTEXT(Games!K563), "Side",Games!J563))</f>
        <v/>
      </c>
      <c r="J563" s="10" t="str">
        <f>IF(Table1[[#This Row],[Bet]]="Spread", Games!L563, "")</f>
        <v/>
      </c>
      <c r="K563" s="9" t="str">
        <f>IF(ISTEXT(Games!K563), Games!K563, "")</f>
        <v/>
      </c>
      <c r="L563" s="9" t="str">
        <f>IF(Table1[[#This Row],[Bet]]="Spread", Table1[[#This Row],[Spread]],"")</f>
        <v/>
      </c>
      <c r="M563" s="9"/>
      <c r="N563" s="12"/>
      <c r="O563" s="12"/>
      <c r="P563" s="12"/>
      <c r="Q563" s="12"/>
      <c r="R563" s="12"/>
      <c r="S563" s="12"/>
      <c r="T563" s="13">
        <f t="shared" si="93"/>
        <v>0</v>
      </c>
      <c r="U563" s="13">
        <f t="shared" si="94"/>
        <v>0</v>
      </c>
      <c r="V563" s="13">
        <f t="shared" si="87"/>
        <v>0</v>
      </c>
      <c r="W563" s="13">
        <f t="shared" si="95"/>
        <v>0</v>
      </c>
      <c r="X563" s="13">
        <f t="shared" si="88"/>
        <v>0</v>
      </c>
      <c r="Y563" s="13">
        <f t="shared" si="89"/>
        <v>0</v>
      </c>
      <c r="Z563" s="7"/>
      <c r="AA563" s="9" t="str">
        <f t="shared" si="90"/>
        <v/>
      </c>
      <c r="AB563" s="7"/>
      <c r="AC563" s="9" t="str">
        <f t="shared" si="91"/>
        <v/>
      </c>
      <c r="AD563" s="7"/>
      <c r="AE563" s="9" t="str">
        <f t="shared" si="92"/>
        <v/>
      </c>
      <c r="AF56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64" spans="1:32" x14ac:dyDescent="0.45">
      <c r="A564" s="23" t="e">
        <f>IF('Prediction Log'!#REF!=0, "",'Prediction Log'!#REF!)</f>
        <v>#REF!</v>
      </c>
      <c r="B564" s="9" t="e">
        <f>IF('Prediction Log'!#REF!=0, "",'Prediction Log'!#REF!)</f>
        <v>#REF!</v>
      </c>
      <c r="C564" s="9" t="e">
        <f>IF('Prediction Log'!#REF!=0, "",'Prediction Log'!#REF!)</f>
        <v>#REF!</v>
      </c>
      <c r="D564" s="9" t="e">
        <f>IF('Prediction Log'!#REF!=0, "",'Prediction Log'!#REF!)</f>
        <v>#REF!</v>
      </c>
      <c r="E564" s="9" t="e">
        <f>IF('Prediction Log'!#REF!=0, "",'Prediction Log'!#REF!)</f>
        <v>#REF!</v>
      </c>
      <c r="F564" s="10" t="str">
        <f>IF('Prediction Log'!I564=0, "",'Prediction Log'!I564)</f>
        <v/>
      </c>
      <c r="G564" s="26" t="str">
        <f>IF(ISBLANK(Games!B564), "",'Prediction Log'!$J564)</f>
        <v/>
      </c>
      <c r="H564" s="27" t="str">
        <f>'Prediction Log'!$K564</f>
        <v/>
      </c>
      <c r="I564" s="10" t="str">
        <f>IF(AND(Games!J564="",Games!K564=""),"",IF(ISTEXT(Games!K564), "Side",Games!J564))</f>
        <v/>
      </c>
      <c r="J564" s="10" t="str">
        <f>IF(Table1[[#This Row],[Bet]]="Spread", Games!L564, "")</f>
        <v/>
      </c>
      <c r="K564" s="9" t="str">
        <f>IF(ISTEXT(Games!K564), Games!K564, "")</f>
        <v/>
      </c>
      <c r="L564" s="9" t="str">
        <f>IF(Table1[[#This Row],[Bet]]="Spread", Table1[[#This Row],[Spread]],"")</f>
        <v/>
      </c>
      <c r="M564" s="9"/>
      <c r="N564" s="12"/>
      <c r="O564" s="12"/>
      <c r="P564" s="12"/>
      <c r="Q564" s="12"/>
      <c r="R564" s="12"/>
      <c r="S564" s="12"/>
      <c r="T564" s="13">
        <f t="shared" si="93"/>
        <v>0</v>
      </c>
      <c r="U564" s="13">
        <f t="shared" si="94"/>
        <v>0</v>
      </c>
      <c r="V564" s="13">
        <f t="shared" si="87"/>
        <v>0</v>
      </c>
      <c r="W564" s="13">
        <f t="shared" si="95"/>
        <v>0</v>
      </c>
      <c r="X564" s="13">
        <f t="shared" si="88"/>
        <v>0</v>
      </c>
      <c r="Y564" s="13">
        <f t="shared" si="89"/>
        <v>0</v>
      </c>
      <c r="Z564" s="7"/>
      <c r="AA564" s="9" t="str">
        <f t="shared" si="90"/>
        <v/>
      </c>
      <c r="AB564" s="7"/>
      <c r="AC564" s="9" t="str">
        <f t="shared" si="91"/>
        <v/>
      </c>
      <c r="AD564" s="7"/>
      <c r="AE564" s="9" t="str">
        <f t="shared" si="92"/>
        <v/>
      </c>
      <c r="AF56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65" spans="1:32" x14ac:dyDescent="0.45">
      <c r="A565" s="23" t="e">
        <f>IF('Prediction Log'!#REF!=0, "",'Prediction Log'!#REF!)</f>
        <v>#REF!</v>
      </c>
      <c r="B565" s="9" t="e">
        <f>IF('Prediction Log'!#REF!=0, "",'Prediction Log'!#REF!)</f>
        <v>#REF!</v>
      </c>
      <c r="C565" s="9" t="e">
        <f>IF('Prediction Log'!#REF!=0, "",'Prediction Log'!#REF!)</f>
        <v>#REF!</v>
      </c>
      <c r="D565" s="9" t="e">
        <f>IF('Prediction Log'!#REF!=0, "",'Prediction Log'!#REF!)</f>
        <v>#REF!</v>
      </c>
      <c r="E565" s="9" t="e">
        <f>IF('Prediction Log'!#REF!=0, "",'Prediction Log'!#REF!)</f>
        <v>#REF!</v>
      </c>
      <c r="F565" s="10" t="str">
        <f>IF('Prediction Log'!I565=0, "",'Prediction Log'!I565)</f>
        <v/>
      </c>
      <c r="G565" s="26" t="str">
        <f>IF(ISBLANK(Games!B565), "",'Prediction Log'!$J565)</f>
        <v/>
      </c>
      <c r="H565" s="27" t="str">
        <f>'Prediction Log'!$K565</f>
        <v/>
      </c>
      <c r="I565" s="10" t="str">
        <f>IF(AND(Games!J565="",Games!K565=""),"",IF(ISTEXT(Games!K565), "Side",Games!J565))</f>
        <v/>
      </c>
      <c r="J565" s="10" t="str">
        <f>IF(Table1[[#This Row],[Bet]]="Spread", Games!L565, "")</f>
        <v/>
      </c>
      <c r="K565" s="9" t="str">
        <f>IF(ISTEXT(Games!K565), Games!K565, "")</f>
        <v/>
      </c>
      <c r="L565" s="9" t="str">
        <f>IF(Table1[[#This Row],[Bet]]="Spread", Table1[[#This Row],[Spread]],"")</f>
        <v/>
      </c>
      <c r="M565" s="9"/>
      <c r="N565" s="12"/>
      <c r="O565" s="12"/>
      <c r="P565" s="12"/>
      <c r="Q565" s="12"/>
      <c r="R565" s="12"/>
      <c r="S565" s="12"/>
      <c r="T565" s="13">
        <f t="shared" si="93"/>
        <v>0</v>
      </c>
      <c r="U565" s="13">
        <f t="shared" si="94"/>
        <v>0</v>
      </c>
      <c r="V565" s="13">
        <f t="shared" si="87"/>
        <v>0</v>
      </c>
      <c r="W565" s="13">
        <f t="shared" si="95"/>
        <v>0</v>
      </c>
      <c r="X565" s="13">
        <f t="shared" si="88"/>
        <v>0</v>
      </c>
      <c r="Y565" s="13">
        <f t="shared" si="89"/>
        <v>0</v>
      </c>
      <c r="Z565" s="7"/>
      <c r="AA565" s="9" t="str">
        <f t="shared" si="90"/>
        <v/>
      </c>
      <c r="AB565" s="7"/>
      <c r="AC565" s="9" t="str">
        <f t="shared" si="91"/>
        <v/>
      </c>
      <c r="AD565" s="7"/>
      <c r="AE565" s="9" t="str">
        <f t="shared" si="92"/>
        <v/>
      </c>
      <c r="AF56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66" spans="1:32" x14ac:dyDescent="0.45">
      <c r="A566" s="23" t="e">
        <f>IF('Prediction Log'!#REF!=0, "",'Prediction Log'!#REF!)</f>
        <v>#REF!</v>
      </c>
      <c r="B566" s="9" t="e">
        <f>IF('Prediction Log'!#REF!=0, "",'Prediction Log'!#REF!)</f>
        <v>#REF!</v>
      </c>
      <c r="C566" s="9" t="e">
        <f>IF('Prediction Log'!#REF!=0, "",'Prediction Log'!#REF!)</f>
        <v>#REF!</v>
      </c>
      <c r="D566" s="9" t="e">
        <f>IF('Prediction Log'!#REF!=0, "",'Prediction Log'!#REF!)</f>
        <v>#REF!</v>
      </c>
      <c r="E566" s="9" t="e">
        <f>IF('Prediction Log'!#REF!=0, "",'Prediction Log'!#REF!)</f>
        <v>#REF!</v>
      </c>
      <c r="F566" s="10" t="str">
        <f>IF('Prediction Log'!I566=0, "",'Prediction Log'!I566)</f>
        <v/>
      </c>
      <c r="G566" s="26" t="str">
        <f>IF(ISBLANK(Games!B566), "",'Prediction Log'!$J566)</f>
        <v/>
      </c>
      <c r="H566" s="27" t="str">
        <f>'Prediction Log'!$K566</f>
        <v/>
      </c>
      <c r="I566" s="10" t="str">
        <f>IF(AND(Games!J566="",Games!K566=""),"",IF(ISTEXT(Games!K566), "Side",Games!J566))</f>
        <v/>
      </c>
      <c r="J566" s="10" t="str">
        <f>IF(Table1[[#This Row],[Bet]]="Spread", Games!L566, "")</f>
        <v/>
      </c>
      <c r="K566" s="9" t="str">
        <f>IF(ISTEXT(Games!K566), Games!K566, "")</f>
        <v/>
      </c>
      <c r="L566" s="9" t="str">
        <f>IF(Table1[[#This Row],[Bet]]="Spread", Table1[[#This Row],[Spread]],"")</f>
        <v/>
      </c>
      <c r="M566" s="9"/>
      <c r="N566" s="12"/>
      <c r="O566" s="12"/>
      <c r="P566" s="12"/>
      <c r="Q566" s="12"/>
      <c r="R566" s="12"/>
      <c r="S566" s="12"/>
      <c r="T566" s="13">
        <f t="shared" si="93"/>
        <v>0</v>
      </c>
      <c r="U566" s="13">
        <f t="shared" si="94"/>
        <v>0</v>
      </c>
      <c r="V566" s="13">
        <f t="shared" si="87"/>
        <v>0</v>
      </c>
      <c r="W566" s="13">
        <f t="shared" si="95"/>
        <v>0</v>
      </c>
      <c r="X566" s="13">
        <f t="shared" si="88"/>
        <v>0</v>
      </c>
      <c r="Y566" s="13">
        <f t="shared" si="89"/>
        <v>0</v>
      </c>
      <c r="Z566" s="7"/>
      <c r="AA566" s="9" t="str">
        <f t="shared" si="90"/>
        <v/>
      </c>
      <c r="AB566" s="7"/>
      <c r="AC566" s="9" t="str">
        <f t="shared" si="91"/>
        <v/>
      </c>
      <c r="AD566" s="7"/>
      <c r="AE566" s="9" t="str">
        <f t="shared" si="92"/>
        <v/>
      </c>
      <c r="AF56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67" spans="1:32" x14ac:dyDescent="0.45">
      <c r="A567" s="23" t="e">
        <f>IF('Prediction Log'!#REF!=0, "",'Prediction Log'!#REF!)</f>
        <v>#REF!</v>
      </c>
      <c r="B567" s="9" t="e">
        <f>IF('Prediction Log'!#REF!=0, "",'Prediction Log'!#REF!)</f>
        <v>#REF!</v>
      </c>
      <c r="C567" s="9" t="e">
        <f>IF('Prediction Log'!#REF!=0, "",'Prediction Log'!#REF!)</f>
        <v>#REF!</v>
      </c>
      <c r="D567" s="9" t="e">
        <f>IF('Prediction Log'!#REF!=0, "",'Prediction Log'!#REF!)</f>
        <v>#REF!</v>
      </c>
      <c r="E567" s="9" t="e">
        <f>IF('Prediction Log'!#REF!=0, "",'Prediction Log'!#REF!)</f>
        <v>#REF!</v>
      </c>
      <c r="F567" s="10" t="str">
        <f>IF('Prediction Log'!I567=0, "",'Prediction Log'!I567)</f>
        <v/>
      </c>
      <c r="G567" s="26" t="str">
        <f>IF(ISBLANK(Games!B567), "",'Prediction Log'!$J567)</f>
        <v/>
      </c>
      <c r="H567" s="27" t="str">
        <f>'Prediction Log'!$K567</f>
        <v/>
      </c>
      <c r="I567" s="10" t="str">
        <f>IF(AND(Games!J567="",Games!K567=""),"",IF(ISTEXT(Games!K567), "Side",Games!J567))</f>
        <v/>
      </c>
      <c r="J567" s="10" t="str">
        <f>IF(Table1[[#This Row],[Bet]]="Spread", Games!L567, "")</f>
        <v/>
      </c>
      <c r="K567" s="9" t="str">
        <f>IF(ISTEXT(Games!K567), Games!K567, "")</f>
        <v/>
      </c>
      <c r="L567" s="9" t="str">
        <f>IF(Table1[[#This Row],[Bet]]="Spread", Table1[[#This Row],[Spread]],"")</f>
        <v/>
      </c>
      <c r="M567" s="9"/>
      <c r="N567" s="12"/>
      <c r="O567" s="12"/>
      <c r="P567" s="12"/>
      <c r="Q567" s="12"/>
      <c r="R567" s="12"/>
      <c r="S567" s="12"/>
      <c r="T567" s="13">
        <f t="shared" si="93"/>
        <v>0</v>
      </c>
      <c r="U567" s="13">
        <f t="shared" si="94"/>
        <v>0</v>
      </c>
      <c r="V567" s="13">
        <f t="shared" si="87"/>
        <v>0</v>
      </c>
      <c r="W567" s="13">
        <f t="shared" si="95"/>
        <v>0</v>
      </c>
      <c r="X567" s="13">
        <f t="shared" si="88"/>
        <v>0</v>
      </c>
      <c r="Y567" s="13">
        <f t="shared" si="89"/>
        <v>0</v>
      </c>
      <c r="Z567" s="7"/>
      <c r="AA567" s="9" t="str">
        <f t="shared" si="90"/>
        <v/>
      </c>
      <c r="AB567" s="7"/>
      <c r="AC567" s="9" t="str">
        <f t="shared" si="91"/>
        <v/>
      </c>
      <c r="AD567" s="7"/>
      <c r="AE567" s="9" t="str">
        <f t="shared" si="92"/>
        <v/>
      </c>
      <c r="AF56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68" spans="1:32" x14ac:dyDescent="0.45">
      <c r="A568" s="23" t="e">
        <f>IF('Prediction Log'!#REF!=0, "",'Prediction Log'!#REF!)</f>
        <v>#REF!</v>
      </c>
      <c r="B568" s="9" t="e">
        <f>IF('Prediction Log'!#REF!=0, "",'Prediction Log'!#REF!)</f>
        <v>#REF!</v>
      </c>
      <c r="C568" s="9" t="e">
        <f>IF('Prediction Log'!#REF!=0, "",'Prediction Log'!#REF!)</f>
        <v>#REF!</v>
      </c>
      <c r="D568" s="9" t="e">
        <f>IF('Prediction Log'!#REF!=0, "",'Prediction Log'!#REF!)</f>
        <v>#REF!</v>
      </c>
      <c r="E568" s="9" t="e">
        <f>IF('Prediction Log'!#REF!=0, "",'Prediction Log'!#REF!)</f>
        <v>#REF!</v>
      </c>
      <c r="F568" s="10" t="str">
        <f>IF('Prediction Log'!I568=0, "",'Prediction Log'!I568)</f>
        <v/>
      </c>
      <c r="G568" s="26" t="str">
        <f>IF(ISBLANK(Games!B568), "",'Prediction Log'!$J568)</f>
        <v/>
      </c>
      <c r="H568" s="27" t="str">
        <f>'Prediction Log'!$K568</f>
        <v/>
      </c>
      <c r="I568" s="10" t="str">
        <f>IF(AND(Games!J568="",Games!K568=""),"",IF(ISTEXT(Games!K568), "Side",Games!J568))</f>
        <v/>
      </c>
      <c r="J568" s="10" t="str">
        <f>IF(Table1[[#This Row],[Bet]]="Spread", Games!L568, "")</f>
        <v/>
      </c>
      <c r="K568" s="9" t="str">
        <f>IF(ISTEXT(Games!K568), Games!K568, "")</f>
        <v/>
      </c>
      <c r="L568" s="9" t="str">
        <f>IF(Table1[[#This Row],[Bet]]="Spread", Table1[[#This Row],[Spread]],"")</f>
        <v/>
      </c>
      <c r="M568" s="9"/>
      <c r="N568" s="12"/>
      <c r="O568" s="12"/>
      <c r="P568" s="12"/>
      <c r="Q568" s="12"/>
      <c r="R568" s="12"/>
      <c r="S568" s="12"/>
      <c r="T568" s="13">
        <f t="shared" si="93"/>
        <v>0</v>
      </c>
      <c r="U568" s="13">
        <f t="shared" si="94"/>
        <v>0</v>
      </c>
      <c r="V568" s="13">
        <f t="shared" si="87"/>
        <v>0</v>
      </c>
      <c r="W568" s="13">
        <f t="shared" si="95"/>
        <v>0</v>
      </c>
      <c r="X568" s="13">
        <f t="shared" si="88"/>
        <v>0</v>
      </c>
      <c r="Y568" s="13">
        <f t="shared" si="89"/>
        <v>0</v>
      </c>
      <c r="Z568" s="7"/>
      <c r="AA568" s="9" t="str">
        <f t="shared" si="90"/>
        <v/>
      </c>
      <c r="AB568" s="7"/>
      <c r="AC568" s="9" t="str">
        <f t="shared" si="91"/>
        <v/>
      </c>
      <c r="AD568" s="7"/>
      <c r="AE568" s="9" t="str">
        <f t="shared" si="92"/>
        <v/>
      </c>
      <c r="AF56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69" spans="1:32" x14ac:dyDescent="0.45">
      <c r="A569" s="23" t="e">
        <f>IF('Prediction Log'!#REF!=0, "",'Prediction Log'!#REF!)</f>
        <v>#REF!</v>
      </c>
      <c r="B569" s="9" t="e">
        <f>IF('Prediction Log'!#REF!=0, "",'Prediction Log'!#REF!)</f>
        <v>#REF!</v>
      </c>
      <c r="C569" s="9" t="e">
        <f>IF('Prediction Log'!#REF!=0, "",'Prediction Log'!#REF!)</f>
        <v>#REF!</v>
      </c>
      <c r="D569" s="9" t="e">
        <f>IF('Prediction Log'!#REF!=0, "",'Prediction Log'!#REF!)</f>
        <v>#REF!</v>
      </c>
      <c r="E569" s="9" t="e">
        <f>IF('Prediction Log'!#REF!=0, "",'Prediction Log'!#REF!)</f>
        <v>#REF!</v>
      </c>
      <c r="F569" s="10" t="str">
        <f>IF('Prediction Log'!I569=0, "",'Prediction Log'!I569)</f>
        <v/>
      </c>
      <c r="G569" s="26" t="str">
        <f>IF(ISBLANK(Games!B569), "",'Prediction Log'!$J569)</f>
        <v/>
      </c>
      <c r="H569" s="27" t="str">
        <f>'Prediction Log'!$K569</f>
        <v/>
      </c>
      <c r="I569" s="10" t="str">
        <f>IF(AND(Games!J569="",Games!K569=""),"",IF(ISTEXT(Games!K569), "Side",Games!J569))</f>
        <v/>
      </c>
      <c r="J569" s="10" t="str">
        <f>IF(Table1[[#This Row],[Bet]]="Spread", Games!L569, "")</f>
        <v/>
      </c>
      <c r="K569" s="9" t="str">
        <f>IF(ISTEXT(Games!K569), Games!K569, "")</f>
        <v/>
      </c>
      <c r="L569" s="9" t="str">
        <f>IF(Table1[[#This Row],[Bet]]="Spread", Table1[[#This Row],[Spread]],"")</f>
        <v/>
      </c>
      <c r="M569" s="9"/>
      <c r="N569" s="12"/>
      <c r="O569" s="12"/>
      <c r="P569" s="12"/>
      <c r="Q569" s="12"/>
      <c r="R569" s="12"/>
      <c r="S569" s="12"/>
      <c r="T569" s="13">
        <f t="shared" si="93"/>
        <v>0</v>
      </c>
      <c r="U569" s="13">
        <f t="shared" si="94"/>
        <v>0</v>
      </c>
      <c r="V569" s="13">
        <f t="shared" si="87"/>
        <v>0</v>
      </c>
      <c r="W569" s="13">
        <f t="shared" si="95"/>
        <v>0</v>
      </c>
      <c r="X569" s="13">
        <f t="shared" si="88"/>
        <v>0</v>
      </c>
      <c r="Y569" s="13">
        <f t="shared" si="89"/>
        <v>0</v>
      </c>
      <c r="Z569" s="7"/>
      <c r="AA569" s="9" t="str">
        <f t="shared" si="90"/>
        <v/>
      </c>
      <c r="AB569" s="7"/>
      <c r="AC569" s="9" t="str">
        <f t="shared" si="91"/>
        <v/>
      </c>
      <c r="AD569" s="7"/>
      <c r="AE569" s="9" t="str">
        <f t="shared" si="92"/>
        <v/>
      </c>
      <c r="AF56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70" spans="1:32" x14ac:dyDescent="0.45">
      <c r="A570" s="23" t="e">
        <f>IF('Prediction Log'!#REF!=0, "",'Prediction Log'!#REF!)</f>
        <v>#REF!</v>
      </c>
      <c r="B570" s="9" t="e">
        <f>IF('Prediction Log'!#REF!=0, "",'Prediction Log'!#REF!)</f>
        <v>#REF!</v>
      </c>
      <c r="C570" s="9" t="e">
        <f>IF('Prediction Log'!#REF!=0, "",'Prediction Log'!#REF!)</f>
        <v>#REF!</v>
      </c>
      <c r="D570" s="9" t="e">
        <f>IF('Prediction Log'!#REF!=0, "",'Prediction Log'!#REF!)</f>
        <v>#REF!</v>
      </c>
      <c r="E570" s="9" t="e">
        <f>IF('Prediction Log'!#REF!=0, "",'Prediction Log'!#REF!)</f>
        <v>#REF!</v>
      </c>
      <c r="F570" s="10" t="str">
        <f>IF('Prediction Log'!I570=0, "",'Prediction Log'!I570)</f>
        <v/>
      </c>
      <c r="G570" s="26" t="str">
        <f>IF(ISBLANK(Games!B570), "",'Prediction Log'!$J570)</f>
        <v/>
      </c>
      <c r="H570" s="27" t="str">
        <f>'Prediction Log'!$K570</f>
        <v/>
      </c>
      <c r="I570" s="10" t="str">
        <f>IF(AND(Games!J570="",Games!K570=""),"",IF(ISTEXT(Games!K570), "Side",Games!J570))</f>
        <v/>
      </c>
      <c r="J570" s="10" t="str">
        <f>IF(Table1[[#This Row],[Bet]]="Spread", Games!L570, "")</f>
        <v/>
      </c>
      <c r="K570" s="9" t="str">
        <f>IF(ISTEXT(Games!K570), Games!K570, "")</f>
        <v/>
      </c>
      <c r="L570" s="9" t="str">
        <f>IF(Table1[[#This Row],[Bet]]="Spread", Table1[[#This Row],[Spread]],"")</f>
        <v/>
      </c>
      <c r="M570" s="9"/>
      <c r="N570" s="12"/>
      <c r="O570" s="12"/>
      <c r="P570" s="12"/>
      <c r="Q570" s="12"/>
      <c r="R570" s="12"/>
      <c r="S570" s="12"/>
      <c r="T570" s="13">
        <f t="shared" si="93"/>
        <v>0</v>
      </c>
      <c r="U570" s="13">
        <f t="shared" si="94"/>
        <v>0</v>
      </c>
      <c r="V570" s="13">
        <f t="shared" si="87"/>
        <v>0</v>
      </c>
      <c r="W570" s="13">
        <f t="shared" si="95"/>
        <v>0</v>
      </c>
      <c r="X570" s="13">
        <f t="shared" si="88"/>
        <v>0</v>
      </c>
      <c r="Y570" s="13">
        <f t="shared" si="89"/>
        <v>0</v>
      </c>
      <c r="Z570" s="7"/>
      <c r="AA570" s="9" t="str">
        <f t="shared" si="90"/>
        <v/>
      </c>
      <c r="AB570" s="7"/>
      <c r="AC570" s="9" t="str">
        <f t="shared" si="91"/>
        <v/>
      </c>
      <c r="AD570" s="7"/>
      <c r="AE570" s="9" t="str">
        <f t="shared" si="92"/>
        <v/>
      </c>
      <c r="AF57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71" spans="1:32" x14ac:dyDescent="0.45">
      <c r="A571" s="23" t="e">
        <f>IF('Prediction Log'!#REF!=0, "",'Prediction Log'!#REF!)</f>
        <v>#REF!</v>
      </c>
      <c r="B571" s="9" t="e">
        <f>IF('Prediction Log'!#REF!=0, "",'Prediction Log'!#REF!)</f>
        <v>#REF!</v>
      </c>
      <c r="C571" s="9" t="e">
        <f>IF('Prediction Log'!#REF!=0, "",'Prediction Log'!#REF!)</f>
        <v>#REF!</v>
      </c>
      <c r="D571" s="9" t="e">
        <f>IF('Prediction Log'!#REF!=0, "",'Prediction Log'!#REF!)</f>
        <v>#REF!</v>
      </c>
      <c r="E571" s="9" t="e">
        <f>IF('Prediction Log'!#REF!=0, "",'Prediction Log'!#REF!)</f>
        <v>#REF!</v>
      </c>
      <c r="F571" s="10" t="str">
        <f>IF('Prediction Log'!I571=0, "",'Prediction Log'!I571)</f>
        <v/>
      </c>
      <c r="G571" s="26" t="str">
        <f>IF(ISBLANK(Games!B571), "",'Prediction Log'!$J571)</f>
        <v/>
      </c>
      <c r="H571" s="27" t="str">
        <f>'Prediction Log'!$K571</f>
        <v/>
      </c>
      <c r="I571" s="10" t="str">
        <f>IF(AND(Games!J571="",Games!K571=""),"",IF(ISTEXT(Games!K571), "Side",Games!J571))</f>
        <v/>
      </c>
      <c r="J571" s="10" t="str">
        <f>IF(Table1[[#This Row],[Bet]]="Spread", Games!L571, "")</f>
        <v/>
      </c>
      <c r="K571" s="9" t="str">
        <f>IF(ISTEXT(Games!K571), Games!K571, "")</f>
        <v/>
      </c>
      <c r="L571" s="9" t="str">
        <f>IF(Table1[[#This Row],[Bet]]="Spread", Table1[[#This Row],[Spread]],"")</f>
        <v/>
      </c>
      <c r="M571" s="9"/>
      <c r="N571" s="12"/>
      <c r="O571" s="12"/>
      <c r="P571" s="12"/>
      <c r="Q571" s="12"/>
      <c r="R571" s="12"/>
      <c r="S571" s="12"/>
      <c r="T571" s="13">
        <f t="shared" si="93"/>
        <v>0</v>
      </c>
      <c r="U571" s="13">
        <f t="shared" si="94"/>
        <v>0</v>
      </c>
      <c r="V571" s="13">
        <f t="shared" si="87"/>
        <v>0</v>
      </c>
      <c r="W571" s="13">
        <f t="shared" si="95"/>
        <v>0</v>
      </c>
      <c r="X571" s="13">
        <f t="shared" si="88"/>
        <v>0</v>
      </c>
      <c r="Y571" s="13">
        <f t="shared" si="89"/>
        <v>0</v>
      </c>
      <c r="Z571" s="7"/>
      <c r="AA571" s="9" t="str">
        <f t="shared" si="90"/>
        <v/>
      </c>
      <c r="AB571" s="7"/>
      <c r="AC571" s="9" t="str">
        <f t="shared" si="91"/>
        <v/>
      </c>
      <c r="AD571" s="7"/>
      <c r="AE571" s="9" t="str">
        <f t="shared" si="92"/>
        <v/>
      </c>
      <c r="AF57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72" spans="1:32" x14ac:dyDescent="0.45">
      <c r="A572" s="23" t="e">
        <f>IF('Prediction Log'!#REF!=0, "",'Prediction Log'!#REF!)</f>
        <v>#REF!</v>
      </c>
      <c r="B572" s="9" t="e">
        <f>IF('Prediction Log'!#REF!=0, "",'Prediction Log'!#REF!)</f>
        <v>#REF!</v>
      </c>
      <c r="C572" s="9" t="e">
        <f>IF('Prediction Log'!#REF!=0, "",'Prediction Log'!#REF!)</f>
        <v>#REF!</v>
      </c>
      <c r="D572" s="9" t="e">
        <f>IF('Prediction Log'!#REF!=0, "",'Prediction Log'!#REF!)</f>
        <v>#REF!</v>
      </c>
      <c r="E572" s="9" t="e">
        <f>IF('Prediction Log'!#REF!=0, "",'Prediction Log'!#REF!)</f>
        <v>#REF!</v>
      </c>
      <c r="F572" s="10" t="str">
        <f>IF('Prediction Log'!I572=0, "",'Prediction Log'!I572)</f>
        <v/>
      </c>
      <c r="G572" s="26" t="str">
        <f>IF(ISBLANK(Games!B572), "",'Prediction Log'!$J572)</f>
        <v/>
      </c>
      <c r="H572" s="27" t="str">
        <f>'Prediction Log'!$K572</f>
        <v/>
      </c>
      <c r="I572" s="10" t="str">
        <f>IF(AND(Games!J572="",Games!K572=""),"",IF(ISTEXT(Games!K572), "Side",Games!J572))</f>
        <v/>
      </c>
      <c r="J572" s="10" t="str">
        <f>IF(Table1[[#This Row],[Bet]]="Spread", Games!L572, "")</f>
        <v/>
      </c>
      <c r="K572" s="9" t="str">
        <f>IF(ISTEXT(Games!K572), Games!K572, "")</f>
        <v/>
      </c>
      <c r="L572" s="9" t="str">
        <f>IF(Table1[[#This Row],[Bet]]="Spread", Table1[[#This Row],[Spread]],"")</f>
        <v/>
      </c>
      <c r="M572" s="9"/>
      <c r="N572" s="12"/>
      <c r="O572" s="12"/>
      <c r="P572" s="12"/>
      <c r="Q572" s="12"/>
      <c r="R572" s="12"/>
      <c r="S572" s="12"/>
      <c r="T572" s="13">
        <f t="shared" si="93"/>
        <v>0</v>
      </c>
      <c r="U572" s="13">
        <f t="shared" si="94"/>
        <v>0</v>
      </c>
      <c r="V572" s="13">
        <f t="shared" si="87"/>
        <v>0</v>
      </c>
      <c r="W572" s="13">
        <f t="shared" si="95"/>
        <v>0</v>
      </c>
      <c r="X572" s="13">
        <f t="shared" si="88"/>
        <v>0</v>
      </c>
      <c r="Y572" s="13">
        <f t="shared" si="89"/>
        <v>0</v>
      </c>
      <c r="Z572" s="7"/>
      <c r="AA572" s="9" t="str">
        <f t="shared" si="90"/>
        <v/>
      </c>
      <c r="AB572" s="7"/>
      <c r="AC572" s="9" t="str">
        <f t="shared" si="91"/>
        <v/>
      </c>
      <c r="AD572" s="7"/>
      <c r="AE572" s="9" t="str">
        <f t="shared" si="92"/>
        <v/>
      </c>
      <c r="AF57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73" spans="1:32" x14ac:dyDescent="0.45">
      <c r="A573" s="23" t="e">
        <f>IF('Prediction Log'!#REF!=0, "",'Prediction Log'!#REF!)</f>
        <v>#REF!</v>
      </c>
      <c r="B573" s="9" t="e">
        <f>IF('Prediction Log'!#REF!=0, "",'Prediction Log'!#REF!)</f>
        <v>#REF!</v>
      </c>
      <c r="C573" s="9" t="e">
        <f>IF('Prediction Log'!#REF!=0, "",'Prediction Log'!#REF!)</f>
        <v>#REF!</v>
      </c>
      <c r="D573" s="9" t="e">
        <f>IF('Prediction Log'!#REF!=0, "",'Prediction Log'!#REF!)</f>
        <v>#REF!</v>
      </c>
      <c r="E573" s="9" t="e">
        <f>IF('Prediction Log'!#REF!=0, "",'Prediction Log'!#REF!)</f>
        <v>#REF!</v>
      </c>
      <c r="F573" s="10" t="str">
        <f>IF('Prediction Log'!I573=0, "",'Prediction Log'!I573)</f>
        <v/>
      </c>
      <c r="G573" s="26" t="str">
        <f>IF(ISBLANK(Games!B573), "",'Prediction Log'!$J573)</f>
        <v/>
      </c>
      <c r="H573" s="27" t="str">
        <f>'Prediction Log'!$K573</f>
        <v/>
      </c>
      <c r="I573" s="10" t="str">
        <f>IF(AND(Games!J573="",Games!K573=""),"",IF(ISTEXT(Games!K573), "Side",Games!J573))</f>
        <v/>
      </c>
      <c r="J573" s="10" t="str">
        <f>IF(Table1[[#This Row],[Bet]]="Spread", Games!L573, "")</f>
        <v/>
      </c>
      <c r="K573" s="9" t="str">
        <f>IF(ISTEXT(Games!K573), Games!K573, "")</f>
        <v/>
      </c>
      <c r="L573" s="9" t="str">
        <f>IF(Table1[[#This Row],[Bet]]="Spread", Table1[[#This Row],[Spread]],"")</f>
        <v/>
      </c>
      <c r="M573" s="9"/>
      <c r="N573" s="12"/>
      <c r="O573" s="12"/>
      <c r="P573" s="12"/>
      <c r="Q573" s="12"/>
      <c r="R573" s="12"/>
      <c r="S573" s="12"/>
      <c r="T573" s="13">
        <f t="shared" si="93"/>
        <v>0</v>
      </c>
      <c r="U573" s="13">
        <f t="shared" si="94"/>
        <v>0</v>
      </c>
      <c r="V573" s="13">
        <f t="shared" si="87"/>
        <v>0</v>
      </c>
      <c r="W573" s="13">
        <f t="shared" si="95"/>
        <v>0</v>
      </c>
      <c r="X573" s="13">
        <f t="shared" si="88"/>
        <v>0</v>
      </c>
      <c r="Y573" s="13">
        <f t="shared" si="89"/>
        <v>0</v>
      </c>
      <c r="Z573" s="7"/>
      <c r="AA573" s="9" t="str">
        <f t="shared" si="90"/>
        <v/>
      </c>
      <c r="AB573" s="7"/>
      <c r="AC573" s="9" t="str">
        <f t="shared" si="91"/>
        <v/>
      </c>
      <c r="AD573" s="7"/>
      <c r="AE573" s="9" t="str">
        <f t="shared" si="92"/>
        <v/>
      </c>
      <c r="AF57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74" spans="1:32" x14ac:dyDescent="0.45">
      <c r="A574" s="23" t="e">
        <f>IF('Prediction Log'!#REF!=0, "",'Prediction Log'!#REF!)</f>
        <v>#REF!</v>
      </c>
      <c r="B574" s="9" t="e">
        <f>IF('Prediction Log'!#REF!=0, "",'Prediction Log'!#REF!)</f>
        <v>#REF!</v>
      </c>
      <c r="C574" s="9" t="e">
        <f>IF('Prediction Log'!#REF!=0, "",'Prediction Log'!#REF!)</f>
        <v>#REF!</v>
      </c>
      <c r="D574" s="9" t="e">
        <f>IF('Prediction Log'!#REF!=0, "",'Prediction Log'!#REF!)</f>
        <v>#REF!</v>
      </c>
      <c r="E574" s="9" t="e">
        <f>IF('Prediction Log'!#REF!=0, "",'Prediction Log'!#REF!)</f>
        <v>#REF!</v>
      </c>
      <c r="F574" s="10" t="str">
        <f>IF('Prediction Log'!I574=0, "",'Prediction Log'!I574)</f>
        <v/>
      </c>
      <c r="G574" s="26" t="str">
        <f>IF(ISBLANK(Games!B574), "",'Prediction Log'!$J574)</f>
        <v/>
      </c>
      <c r="H574" s="27" t="str">
        <f>'Prediction Log'!$K574</f>
        <v/>
      </c>
      <c r="I574" s="10" t="str">
        <f>IF(AND(Games!J574="",Games!K574=""),"",IF(ISTEXT(Games!K574), "Side",Games!J574))</f>
        <v/>
      </c>
      <c r="J574" s="10" t="str">
        <f>IF(Table1[[#This Row],[Bet]]="Spread", Games!L574, "")</f>
        <v/>
      </c>
      <c r="K574" s="9" t="str">
        <f>IF(ISTEXT(Games!K574), Games!K574, "")</f>
        <v/>
      </c>
      <c r="L574" s="9" t="str">
        <f>IF(Table1[[#This Row],[Bet]]="Spread", Table1[[#This Row],[Spread]],"")</f>
        <v/>
      </c>
      <c r="M574" s="9"/>
      <c r="N574" s="12"/>
      <c r="O574" s="12"/>
      <c r="P574" s="12"/>
      <c r="Q574" s="12"/>
      <c r="R574" s="12"/>
      <c r="S574" s="12"/>
      <c r="T574" s="13">
        <f t="shared" si="93"/>
        <v>0</v>
      </c>
      <c r="U574" s="13">
        <f t="shared" si="94"/>
        <v>0</v>
      </c>
      <c r="V574" s="13">
        <f t="shared" si="87"/>
        <v>0</v>
      </c>
      <c r="W574" s="13">
        <f t="shared" si="95"/>
        <v>0</v>
      </c>
      <c r="X574" s="13">
        <f t="shared" si="88"/>
        <v>0</v>
      </c>
      <c r="Y574" s="13">
        <f t="shared" si="89"/>
        <v>0</v>
      </c>
      <c r="Z574" s="7"/>
      <c r="AA574" s="9" t="str">
        <f t="shared" si="90"/>
        <v/>
      </c>
      <c r="AB574" s="7"/>
      <c r="AC574" s="9" t="str">
        <f t="shared" si="91"/>
        <v/>
      </c>
      <c r="AD574" s="7"/>
      <c r="AE574" s="9" t="str">
        <f t="shared" si="92"/>
        <v/>
      </c>
      <c r="AF57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75" spans="1:32" x14ac:dyDescent="0.45">
      <c r="A575" s="23" t="e">
        <f>IF('Prediction Log'!#REF!=0, "",'Prediction Log'!#REF!)</f>
        <v>#REF!</v>
      </c>
      <c r="B575" s="9" t="e">
        <f>IF('Prediction Log'!#REF!=0, "",'Prediction Log'!#REF!)</f>
        <v>#REF!</v>
      </c>
      <c r="C575" s="9" t="e">
        <f>IF('Prediction Log'!#REF!=0, "",'Prediction Log'!#REF!)</f>
        <v>#REF!</v>
      </c>
      <c r="D575" s="9" t="e">
        <f>IF('Prediction Log'!#REF!=0, "",'Prediction Log'!#REF!)</f>
        <v>#REF!</v>
      </c>
      <c r="E575" s="9" t="e">
        <f>IF('Prediction Log'!#REF!=0, "",'Prediction Log'!#REF!)</f>
        <v>#REF!</v>
      </c>
      <c r="F575" s="10" t="str">
        <f>IF('Prediction Log'!I575=0, "",'Prediction Log'!I575)</f>
        <v/>
      </c>
      <c r="G575" s="26" t="str">
        <f>IF(ISBLANK(Games!B575), "",'Prediction Log'!$J575)</f>
        <v/>
      </c>
      <c r="H575" s="27" t="str">
        <f>'Prediction Log'!$K575</f>
        <v/>
      </c>
      <c r="I575" s="10" t="str">
        <f>IF(AND(Games!J575="",Games!K575=""),"",IF(ISTEXT(Games!K575), "Side",Games!J575))</f>
        <v/>
      </c>
      <c r="J575" s="10" t="str">
        <f>IF(Table1[[#This Row],[Bet]]="Spread", Games!L575, "")</f>
        <v/>
      </c>
      <c r="K575" s="9" t="str">
        <f>IF(ISTEXT(Games!K575), Games!K575, "")</f>
        <v/>
      </c>
      <c r="L575" s="9" t="str">
        <f>IF(Table1[[#This Row],[Bet]]="Spread", Table1[[#This Row],[Spread]],"")</f>
        <v/>
      </c>
      <c r="M575" s="9"/>
      <c r="N575" s="12"/>
      <c r="O575" s="12"/>
      <c r="P575" s="12"/>
      <c r="Q575" s="12"/>
      <c r="R575" s="12"/>
      <c r="S575" s="12"/>
      <c r="T575" s="13">
        <f t="shared" si="93"/>
        <v>0</v>
      </c>
      <c r="U575" s="13">
        <f t="shared" si="94"/>
        <v>0</v>
      </c>
      <c r="V575" s="13">
        <f t="shared" si="87"/>
        <v>0</v>
      </c>
      <c r="W575" s="13">
        <f t="shared" si="95"/>
        <v>0</v>
      </c>
      <c r="X575" s="13">
        <f t="shared" si="88"/>
        <v>0</v>
      </c>
      <c r="Y575" s="13">
        <f t="shared" si="89"/>
        <v>0</v>
      </c>
      <c r="Z575" s="7"/>
      <c r="AA575" s="9" t="str">
        <f t="shared" si="90"/>
        <v/>
      </c>
      <c r="AB575" s="7"/>
      <c r="AC575" s="9" t="str">
        <f t="shared" si="91"/>
        <v/>
      </c>
      <c r="AD575" s="7"/>
      <c r="AE575" s="9" t="str">
        <f t="shared" si="92"/>
        <v/>
      </c>
      <c r="AF57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76" spans="1:32" x14ac:dyDescent="0.45">
      <c r="A576" s="23" t="e">
        <f>IF('Prediction Log'!#REF!=0, "",'Prediction Log'!#REF!)</f>
        <v>#REF!</v>
      </c>
      <c r="B576" s="9" t="e">
        <f>IF('Prediction Log'!#REF!=0, "",'Prediction Log'!#REF!)</f>
        <v>#REF!</v>
      </c>
      <c r="C576" s="9" t="e">
        <f>IF('Prediction Log'!#REF!=0, "",'Prediction Log'!#REF!)</f>
        <v>#REF!</v>
      </c>
      <c r="D576" s="9" t="e">
        <f>IF('Prediction Log'!#REF!=0, "",'Prediction Log'!#REF!)</f>
        <v>#REF!</v>
      </c>
      <c r="E576" s="9" t="e">
        <f>IF('Prediction Log'!#REF!=0, "",'Prediction Log'!#REF!)</f>
        <v>#REF!</v>
      </c>
      <c r="F576" s="10" t="str">
        <f>IF('Prediction Log'!I576=0, "",'Prediction Log'!I576)</f>
        <v/>
      </c>
      <c r="G576" s="26" t="str">
        <f>IF(ISBLANK(Games!B576), "",'Prediction Log'!$J576)</f>
        <v/>
      </c>
      <c r="H576" s="27" t="str">
        <f>'Prediction Log'!$K576</f>
        <v/>
      </c>
      <c r="I576" s="10" t="str">
        <f>IF(AND(Games!J576="",Games!K576=""),"",IF(ISTEXT(Games!K576), "Side",Games!J576))</f>
        <v/>
      </c>
      <c r="J576" s="10" t="str">
        <f>IF(Table1[[#This Row],[Bet]]="Spread", Games!L576, "")</f>
        <v/>
      </c>
      <c r="K576" s="9" t="str">
        <f>IF(ISTEXT(Games!K576), Games!K576, "")</f>
        <v/>
      </c>
      <c r="L576" s="9" t="str">
        <f>IF(Table1[[#This Row],[Bet]]="Spread", Table1[[#This Row],[Spread]],"")</f>
        <v/>
      </c>
      <c r="M576" s="9"/>
      <c r="N576" s="12"/>
      <c r="O576" s="12"/>
      <c r="P576" s="12"/>
      <c r="Q576" s="12"/>
      <c r="R576" s="12"/>
      <c r="S576" s="12"/>
      <c r="T576" s="13">
        <f t="shared" si="93"/>
        <v>0</v>
      </c>
      <c r="U576" s="13">
        <f t="shared" si="94"/>
        <v>0</v>
      </c>
      <c r="V576" s="13">
        <f t="shared" si="87"/>
        <v>0</v>
      </c>
      <c r="W576" s="13">
        <f t="shared" si="95"/>
        <v>0</v>
      </c>
      <c r="X576" s="13">
        <f t="shared" si="88"/>
        <v>0</v>
      </c>
      <c r="Y576" s="13">
        <f t="shared" si="89"/>
        <v>0</v>
      </c>
      <c r="Z576" s="7"/>
      <c r="AA576" s="9" t="str">
        <f t="shared" si="90"/>
        <v/>
      </c>
      <c r="AB576" s="7"/>
      <c r="AC576" s="9" t="str">
        <f t="shared" si="91"/>
        <v/>
      </c>
      <c r="AD576" s="7"/>
      <c r="AE576" s="9" t="str">
        <f t="shared" si="92"/>
        <v/>
      </c>
      <c r="AF57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77" spans="1:32" x14ac:dyDescent="0.45">
      <c r="A577" s="23" t="e">
        <f>IF('Prediction Log'!#REF!=0, "",'Prediction Log'!#REF!)</f>
        <v>#REF!</v>
      </c>
      <c r="B577" s="9" t="e">
        <f>IF('Prediction Log'!#REF!=0, "",'Prediction Log'!#REF!)</f>
        <v>#REF!</v>
      </c>
      <c r="C577" s="9" t="e">
        <f>IF('Prediction Log'!#REF!=0, "",'Prediction Log'!#REF!)</f>
        <v>#REF!</v>
      </c>
      <c r="D577" s="9" t="e">
        <f>IF('Prediction Log'!#REF!=0, "",'Prediction Log'!#REF!)</f>
        <v>#REF!</v>
      </c>
      <c r="E577" s="9" t="e">
        <f>IF('Prediction Log'!#REF!=0, "",'Prediction Log'!#REF!)</f>
        <v>#REF!</v>
      </c>
      <c r="F577" s="10" t="str">
        <f>IF('Prediction Log'!I577=0, "",'Prediction Log'!I577)</f>
        <v/>
      </c>
      <c r="G577" s="26" t="str">
        <f>IF(ISBLANK(Games!B577), "",'Prediction Log'!$J577)</f>
        <v/>
      </c>
      <c r="H577" s="27" t="str">
        <f>'Prediction Log'!$K577</f>
        <v/>
      </c>
      <c r="I577" s="10" t="str">
        <f>IF(AND(Games!J577="",Games!K577=""),"",IF(ISTEXT(Games!K577), "Side",Games!J577))</f>
        <v/>
      </c>
      <c r="J577" s="10" t="str">
        <f>IF(Table1[[#This Row],[Bet]]="Spread", Games!L577, "")</f>
        <v/>
      </c>
      <c r="K577" s="9" t="str">
        <f>IF(ISTEXT(Games!K577), Games!K577, "")</f>
        <v/>
      </c>
      <c r="L577" s="9" t="str">
        <f>IF(Table1[[#This Row],[Bet]]="Spread", Table1[[#This Row],[Spread]],"")</f>
        <v/>
      </c>
      <c r="M577" s="9"/>
      <c r="N577" s="12"/>
      <c r="O577" s="12"/>
      <c r="P577" s="12"/>
      <c r="Q577" s="12"/>
      <c r="R577" s="12"/>
      <c r="S577" s="12"/>
      <c r="T577" s="13">
        <f t="shared" si="93"/>
        <v>0</v>
      </c>
      <c r="U577" s="13">
        <f t="shared" si="94"/>
        <v>0</v>
      </c>
      <c r="V577" s="13">
        <f t="shared" si="87"/>
        <v>0</v>
      </c>
      <c r="W577" s="13">
        <f t="shared" si="95"/>
        <v>0</v>
      </c>
      <c r="X577" s="13">
        <f t="shared" si="88"/>
        <v>0</v>
      </c>
      <c r="Y577" s="13">
        <f t="shared" si="89"/>
        <v>0</v>
      </c>
      <c r="Z577" s="7"/>
      <c r="AA577" s="9" t="str">
        <f t="shared" si="90"/>
        <v/>
      </c>
      <c r="AB577" s="7"/>
      <c r="AC577" s="9" t="str">
        <f t="shared" si="91"/>
        <v/>
      </c>
      <c r="AD577" s="7"/>
      <c r="AE577" s="9" t="str">
        <f t="shared" si="92"/>
        <v/>
      </c>
      <c r="AF57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78" spans="1:32" x14ac:dyDescent="0.45">
      <c r="A578" s="23" t="e">
        <f>IF('Prediction Log'!#REF!=0, "",'Prediction Log'!#REF!)</f>
        <v>#REF!</v>
      </c>
      <c r="B578" s="9" t="e">
        <f>IF('Prediction Log'!#REF!=0, "",'Prediction Log'!#REF!)</f>
        <v>#REF!</v>
      </c>
      <c r="C578" s="9" t="e">
        <f>IF('Prediction Log'!#REF!=0, "",'Prediction Log'!#REF!)</f>
        <v>#REF!</v>
      </c>
      <c r="D578" s="9" t="e">
        <f>IF('Prediction Log'!#REF!=0, "",'Prediction Log'!#REF!)</f>
        <v>#REF!</v>
      </c>
      <c r="E578" s="9" t="e">
        <f>IF('Prediction Log'!#REF!=0, "",'Prediction Log'!#REF!)</f>
        <v>#REF!</v>
      </c>
      <c r="F578" s="10" t="str">
        <f>IF('Prediction Log'!I578=0, "",'Prediction Log'!I578)</f>
        <v/>
      </c>
      <c r="G578" s="26" t="str">
        <f>IF(ISBLANK(Games!B578), "",'Prediction Log'!$J578)</f>
        <v/>
      </c>
      <c r="H578" s="27" t="str">
        <f>'Prediction Log'!$K578</f>
        <v/>
      </c>
      <c r="I578" s="10" t="str">
        <f>IF(AND(Games!J578="",Games!K578=""),"",IF(ISTEXT(Games!K578), "Side",Games!J578))</f>
        <v/>
      </c>
      <c r="J578" s="10" t="str">
        <f>IF(Table1[[#This Row],[Bet]]="Spread", Games!L578, "")</f>
        <v/>
      </c>
      <c r="K578" s="9" t="str">
        <f>IF(ISTEXT(Games!K578), Games!K578, "")</f>
        <v/>
      </c>
      <c r="L578" s="9" t="str">
        <f>IF(Table1[[#This Row],[Bet]]="Spread", Table1[[#This Row],[Spread]],"")</f>
        <v/>
      </c>
      <c r="M578" s="9"/>
      <c r="N578" s="12"/>
      <c r="O578" s="12"/>
      <c r="P578" s="12"/>
      <c r="Q578" s="12"/>
      <c r="R578" s="12"/>
      <c r="S578" s="12"/>
      <c r="T578" s="13">
        <f t="shared" si="93"/>
        <v>0</v>
      </c>
      <c r="U578" s="13">
        <f t="shared" si="94"/>
        <v>0</v>
      </c>
      <c r="V578" s="13">
        <f t="shared" ref="V578:V641" si="96">O578+IF(R578&lt;0, (O578/(R578/-100)), O578*(R578/100))</f>
        <v>0</v>
      </c>
      <c r="W578" s="13">
        <f t="shared" si="95"/>
        <v>0</v>
      </c>
      <c r="X578" s="13">
        <f t="shared" ref="X578:X641" si="97">P578+IF(S578&lt;0, (P578/(S578/-100)), P578*(S578/100))</f>
        <v>0</v>
      </c>
      <c r="Y578" s="13">
        <f t="shared" ref="Y578:Y641" si="98">S578-P578</f>
        <v>0</v>
      </c>
      <c r="Z578" s="7"/>
      <c r="AA578" s="9" t="str">
        <f t="shared" ref="AA578:AA641" si="99">IF(Z578="W", U578, IF(Z578="L",-N578, ""))</f>
        <v/>
      </c>
      <c r="AB578" s="7"/>
      <c r="AC578" s="9" t="str">
        <f t="shared" ref="AC578:AC641" si="100">IF(AB578="W", W578, IF(AB578="L",-P578, ""))</f>
        <v/>
      </c>
      <c r="AD578" s="7"/>
      <c r="AE578" s="9" t="str">
        <f t="shared" ref="AE578:AE641" si="101">IF(AD578="W", Y578, IF(AD578="L",-R578, ""))</f>
        <v/>
      </c>
      <c r="AF57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79" spans="1:32" x14ac:dyDescent="0.45">
      <c r="A579" s="23" t="e">
        <f>IF('Prediction Log'!#REF!=0, "",'Prediction Log'!#REF!)</f>
        <v>#REF!</v>
      </c>
      <c r="B579" s="9" t="e">
        <f>IF('Prediction Log'!#REF!=0, "",'Prediction Log'!#REF!)</f>
        <v>#REF!</v>
      </c>
      <c r="C579" s="9" t="e">
        <f>IF('Prediction Log'!#REF!=0, "",'Prediction Log'!#REF!)</f>
        <v>#REF!</v>
      </c>
      <c r="D579" s="9" t="e">
        <f>IF('Prediction Log'!#REF!=0, "",'Prediction Log'!#REF!)</f>
        <v>#REF!</v>
      </c>
      <c r="E579" s="9" t="e">
        <f>IF('Prediction Log'!#REF!=0, "",'Prediction Log'!#REF!)</f>
        <v>#REF!</v>
      </c>
      <c r="F579" s="10" t="str">
        <f>IF('Prediction Log'!I579=0, "",'Prediction Log'!I579)</f>
        <v/>
      </c>
      <c r="G579" s="26" t="str">
        <f>IF(ISBLANK(Games!B579), "",'Prediction Log'!$J579)</f>
        <v/>
      </c>
      <c r="H579" s="27" t="str">
        <f>'Prediction Log'!$K579</f>
        <v/>
      </c>
      <c r="I579" s="10" t="str">
        <f>IF(AND(Games!J579="",Games!K579=""),"",IF(ISTEXT(Games!K579), "Side",Games!J579))</f>
        <v/>
      </c>
      <c r="J579" s="10" t="str">
        <f>IF(Table1[[#This Row],[Bet]]="Spread", Games!L579, "")</f>
        <v/>
      </c>
      <c r="K579" s="9" t="str">
        <f>IF(ISTEXT(Games!K579), Games!K579, "")</f>
        <v/>
      </c>
      <c r="L579" s="9" t="str">
        <f>IF(Table1[[#This Row],[Bet]]="Spread", Table1[[#This Row],[Spread]],"")</f>
        <v/>
      </c>
      <c r="M579" s="9"/>
      <c r="N579" s="12"/>
      <c r="O579" s="12"/>
      <c r="P579" s="12"/>
      <c r="Q579" s="12"/>
      <c r="R579" s="12"/>
      <c r="S579" s="12"/>
      <c r="T579" s="13">
        <f t="shared" ref="T579:T642" si="102">N579+IF(Q579&lt;0, (N579/(Q579/-100)), N579*(Q579/100))</f>
        <v>0</v>
      </c>
      <c r="U579" s="13">
        <f t="shared" ref="U579:U642" si="103">T579-N579</f>
        <v>0</v>
      </c>
      <c r="V579" s="13">
        <f t="shared" si="96"/>
        <v>0</v>
      </c>
      <c r="W579" s="13">
        <f t="shared" ref="W579:W642" si="104">V579-O579</f>
        <v>0</v>
      </c>
      <c r="X579" s="13">
        <f t="shared" si="97"/>
        <v>0</v>
      </c>
      <c r="Y579" s="13">
        <f t="shared" si="98"/>
        <v>0</v>
      </c>
      <c r="Z579" s="7"/>
      <c r="AA579" s="9" t="str">
        <f t="shared" si="99"/>
        <v/>
      </c>
      <c r="AB579" s="7"/>
      <c r="AC579" s="9" t="str">
        <f t="shared" si="100"/>
        <v/>
      </c>
      <c r="AD579" s="7"/>
      <c r="AE579" s="9" t="str">
        <f t="shared" si="101"/>
        <v/>
      </c>
      <c r="AF57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80" spans="1:32" x14ac:dyDescent="0.45">
      <c r="A580" s="23" t="e">
        <f>IF('Prediction Log'!#REF!=0, "",'Prediction Log'!#REF!)</f>
        <v>#REF!</v>
      </c>
      <c r="B580" s="9" t="e">
        <f>IF('Prediction Log'!#REF!=0, "",'Prediction Log'!#REF!)</f>
        <v>#REF!</v>
      </c>
      <c r="C580" s="9" t="e">
        <f>IF('Prediction Log'!#REF!=0, "",'Prediction Log'!#REF!)</f>
        <v>#REF!</v>
      </c>
      <c r="D580" s="9" t="e">
        <f>IF('Prediction Log'!#REF!=0, "",'Prediction Log'!#REF!)</f>
        <v>#REF!</v>
      </c>
      <c r="E580" s="9" t="e">
        <f>IF('Prediction Log'!#REF!=0, "",'Prediction Log'!#REF!)</f>
        <v>#REF!</v>
      </c>
      <c r="F580" s="10" t="str">
        <f>IF('Prediction Log'!I580=0, "",'Prediction Log'!I580)</f>
        <v/>
      </c>
      <c r="G580" s="26" t="str">
        <f>IF(ISBLANK(Games!B580), "",'Prediction Log'!$J580)</f>
        <v/>
      </c>
      <c r="H580" s="27" t="str">
        <f>'Prediction Log'!$K580</f>
        <v/>
      </c>
      <c r="I580" s="10" t="str">
        <f>IF(AND(Games!J580="",Games!K580=""),"",IF(ISTEXT(Games!K580), "Side",Games!J580))</f>
        <v/>
      </c>
      <c r="J580" s="10" t="str">
        <f>IF(Table1[[#This Row],[Bet]]="Spread", Games!L580, "")</f>
        <v/>
      </c>
      <c r="K580" s="9" t="str">
        <f>IF(ISTEXT(Games!K580), Games!K580, "")</f>
        <v/>
      </c>
      <c r="L580" s="9" t="str">
        <f>IF(Table1[[#This Row],[Bet]]="Spread", Table1[[#This Row],[Spread]],"")</f>
        <v/>
      </c>
      <c r="M580" s="9"/>
      <c r="N580" s="12"/>
      <c r="O580" s="12"/>
      <c r="P580" s="12"/>
      <c r="Q580" s="12"/>
      <c r="R580" s="12"/>
      <c r="S580" s="12"/>
      <c r="T580" s="13">
        <f t="shared" si="102"/>
        <v>0</v>
      </c>
      <c r="U580" s="13">
        <f t="shared" si="103"/>
        <v>0</v>
      </c>
      <c r="V580" s="13">
        <f t="shared" si="96"/>
        <v>0</v>
      </c>
      <c r="W580" s="13">
        <f t="shared" si="104"/>
        <v>0</v>
      </c>
      <c r="X580" s="13">
        <f t="shared" si="97"/>
        <v>0</v>
      </c>
      <c r="Y580" s="13">
        <f t="shared" si="98"/>
        <v>0</v>
      </c>
      <c r="Z580" s="7"/>
      <c r="AA580" s="9" t="str">
        <f t="shared" si="99"/>
        <v/>
      </c>
      <c r="AB580" s="7"/>
      <c r="AC580" s="9" t="str">
        <f t="shared" si="100"/>
        <v/>
      </c>
      <c r="AD580" s="7"/>
      <c r="AE580" s="9" t="str">
        <f t="shared" si="101"/>
        <v/>
      </c>
      <c r="AF58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81" spans="1:32" x14ac:dyDescent="0.45">
      <c r="A581" s="23" t="e">
        <f>IF('Prediction Log'!#REF!=0, "",'Prediction Log'!#REF!)</f>
        <v>#REF!</v>
      </c>
      <c r="B581" s="9" t="e">
        <f>IF('Prediction Log'!#REF!=0, "",'Prediction Log'!#REF!)</f>
        <v>#REF!</v>
      </c>
      <c r="C581" s="9" t="e">
        <f>IF('Prediction Log'!#REF!=0, "",'Prediction Log'!#REF!)</f>
        <v>#REF!</v>
      </c>
      <c r="D581" s="9" t="e">
        <f>IF('Prediction Log'!#REF!=0, "",'Prediction Log'!#REF!)</f>
        <v>#REF!</v>
      </c>
      <c r="E581" s="9" t="e">
        <f>IF('Prediction Log'!#REF!=0, "",'Prediction Log'!#REF!)</f>
        <v>#REF!</v>
      </c>
      <c r="F581" s="10" t="str">
        <f>IF('Prediction Log'!I581=0, "",'Prediction Log'!I581)</f>
        <v/>
      </c>
      <c r="G581" s="26" t="str">
        <f>IF(ISBLANK(Games!B581), "",'Prediction Log'!$J581)</f>
        <v/>
      </c>
      <c r="H581" s="27" t="str">
        <f>'Prediction Log'!$K581</f>
        <v/>
      </c>
      <c r="I581" s="10" t="str">
        <f>IF(AND(Games!J581="",Games!K581=""),"",IF(ISTEXT(Games!K581), "Side",Games!J581))</f>
        <v/>
      </c>
      <c r="J581" s="10" t="str">
        <f>IF(Table1[[#This Row],[Bet]]="Spread", Games!L581, "")</f>
        <v/>
      </c>
      <c r="K581" s="9" t="str">
        <f>IF(ISTEXT(Games!K581), Games!K581, "")</f>
        <v/>
      </c>
      <c r="L581" s="9" t="str">
        <f>IF(Table1[[#This Row],[Bet]]="Spread", Table1[[#This Row],[Spread]],"")</f>
        <v/>
      </c>
      <c r="M581" s="9"/>
      <c r="N581" s="12"/>
      <c r="O581" s="12"/>
      <c r="P581" s="12"/>
      <c r="Q581" s="12"/>
      <c r="R581" s="12"/>
      <c r="S581" s="12"/>
      <c r="T581" s="13">
        <f t="shared" si="102"/>
        <v>0</v>
      </c>
      <c r="U581" s="13">
        <f t="shared" si="103"/>
        <v>0</v>
      </c>
      <c r="V581" s="13">
        <f t="shared" si="96"/>
        <v>0</v>
      </c>
      <c r="W581" s="13">
        <f t="shared" si="104"/>
        <v>0</v>
      </c>
      <c r="X581" s="13">
        <f t="shared" si="97"/>
        <v>0</v>
      </c>
      <c r="Y581" s="13">
        <f t="shared" si="98"/>
        <v>0</v>
      </c>
      <c r="Z581" s="7"/>
      <c r="AA581" s="9" t="str">
        <f t="shared" si="99"/>
        <v/>
      </c>
      <c r="AB581" s="7"/>
      <c r="AC581" s="9" t="str">
        <f t="shared" si="100"/>
        <v/>
      </c>
      <c r="AD581" s="7"/>
      <c r="AE581" s="9" t="str">
        <f t="shared" si="101"/>
        <v/>
      </c>
      <c r="AF58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82" spans="1:32" x14ac:dyDescent="0.45">
      <c r="A582" s="23" t="e">
        <f>IF('Prediction Log'!#REF!=0, "",'Prediction Log'!#REF!)</f>
        <v>#REF!</v>
      </c>
      <c r="B582" s="9" t="e">
        <f>IF('Prediction Log'!#REF!=0, "",'Prediction Log'!#REF!)</f>
        <v>#REF!</v>
      </c>
      <c r="C582" s="9" t="e">
        <f>IF('Prediction Log'!#REF!=0, "",'Prediction Log'!#REF!)</f>
        <v>#REF!</v>
      </c>
      <c r="D582" s="9" t="e">
        <f>IF('Prediction Log'!#REF!=0, "",'Prediction Log'!#REF!)</f>
        <v>#REF!</v>
      </c>
      <c r="E582" s="9" t="e">
        <f>IF('Prediction Log'!#REF!=0, "",'Prediction Log'!#REF!)</f>
        <v>#REF!</v>
      </c>
      <c r="F582" s="10" t="str">
        <f>IF('Prediction Log'!I582=0, "",'Prediction Log'!I582)</f>
        <v/>
      </c>
      <c r="G582" s="26" t="str">
        <f>IF(ISBLANK(Games!B582), "",'Prediction Log'!$J582)</f>
        <v/>
      </c>
      <c r="H582" s="27" t="str">
        <f>'Prediction Log'!$K582</f>
        <v/>
      </c>
      <c r="I582" s="10" t="str">
        <f>IF(AND(Games!J582="",Games!K582=""),"",IF(ISTEXT(Games!K582), "Side",Games!J582))</f>
        <v/>
      </c>
      <c r="J582" s="10" t="str">
        <f>IF(Table1[[#This Row],[Bet]]="Spread", Games!L582, "")</f>
        <v/>
      </c>
      <c r="K582" s="9" t="str">
        <f>IF(ISTEXT(Games!K582), Games!K582, "")</f>
        <v/>
      </c>
      <c r="L582" s="9" t="str">
        <f>IF(Table1[[#This Row],[Bet]]="Spread", Table1[[#This Row],[Spread]],"")</f>
        <v/>
      </c>
      <c r="M582" s="9"/>
      <c r="N582" s="12"/>
      <c r="O582" s="12"/>
      <c r="P582" s="12"/>
      <c r="Q582" s="12"/>
      <c r="R582" s="12"/>
      <c r="S582" s="12"/>
      <c r="T582" s="13">
        <f t="shared" si="102"/>
        <v>0</v>
      </c>
      <c r="U582" s="13">
        <f t="shared" si="103"/>
        <v>0</v>
      </c>
      <c r="V582" s="13">
        <f t="shared" si="96"/>
        <v>0</v>
      </c>
      <c r="W582" s="13">
        <f t="shared" si="104"/>
        <v>0</v>
      </c>
      <c r="X582" s="13">
        <f t="shared" si="97"/>
        <v>0</v>
      </c>
      <c r="Y582" s="13">
        <f t="shared" si="98"/>
        <v>0</v>
      </c>
      <c r="Z582" s="7"/>
      <c r="AA582" s="9" t="str">
        <f t="shared" si="99"/>
        <v/>
      </c>
      <c r="AB582" s="7"/>
      <c r="AC582" s="9" t="str">
        <f t="shared" si="100"/>
        <v/>
      </c>
      <c r="AD582" s="7"/>
      <c r="AE582" s="9" t="str">
        <f t="shared" si="101"/>
        <v/>
      </c>
      <c r="AF58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83" spans="1:32" x14ac:dyDescent="0.45">
      <c r="A583" s="23" t="e">
        <f>IF('Prediction Log'!#REF!=0, "",'Prediction Log'!#REF!)</f>
        <v>#REF!</v>
      </c>
      <c r="B583" s="9" t="e">
        <f>IF('Prediction Log'!#REF!=0, "",'Prediction Log'!#REF!)</f>
        <v>#REF!</v>
      </c>
      <c r="C583" s="9" t="e">
        <f>IF('Prediction Log'!#REF!=0, "",'Prediction Log'!#REF!)</f>
        <v>#REF!</v>
      </c>
      <c r="D583" s="9" t="e">
        <f>IF('Prediction Log'!#REF!=0, "",'Prediction Log'!#REF!)</f>
        <v>#REF!</v>
      </c>
      <c r="E583" s="9" t="e">
        <f>IF('Prediction Log'!#REF!=0, "",'Prediction Log'!#REF!)</f>
        <v>#REF!</v>
      </c>
      <c r="F583" s="10" t="str">
        <f>IF('Prediction Log'!I583=0, "",'Prediction Log'!I583)</f>
        <v/>
      </c>
      <c r="G583" s="26" t="str">
        <f>IF(ISBLANK(Games!B583), "",'Prediction Log'!$J583)</f>
        <v/>
      </c>
      <c r="H583" s="27" t="str">
        <f>'Prediction Log'!$K583</f>
        <v/>
      </c>
      <c r="I583" s="10" t="str">
        <f>IF(AND(Games!J583="",Games!K583=""),"",IF(ISTEXT(Games!K583), "Side",Games!J583))</f>
        <v/>
      </c>
      <c r="J583" s="10" t="str">
        <f>IF(Table1[[#This Row],[Bet]]="Spread", Games!L583, "")</f>
        <v/>
      </c>
      <c r="K583" s="9" t="str">
        <f>IF(ISTEXT(Games!K583), Games!K583, "")</f>
        <v/>
      </c>
      <c r="L583" s="9" t="str">
        <f>IF(Table1[[#This Row],[Bet]]="Spread", Table1[[#This Row],[Spread]],"")</f>
        <v/>
      </c>
      <c r="M583" s="9"/>
      <c r="N583" s="12"/>
      <c r="O583" s="12"/>
      <c r="P583" s="12"/>
      <c r="Q583" s="12"/>
      <c r="R583" s="12"/>
      <c r="S583" s="12"/>
      <c r="T583" s="13">
        <f t="shared" si="102"/>
        <v>0</v>
      </c>
      <c r="U583" s="13">
        <f t="shared" si="103"/>
        <v>0</v>
      </c>
      <c r="V583" s="13">
        <f t="shared" si="96"/>
        <v>0</v>
      </c>
      <c r="W583" s="13">
        <f t="shared" si="104"/>
        <v>0</v>
      </c>
      <c r="X583" s="13">
        <f t="shared" si="97"/>
        <v>0</v>
      </c>
      <c r="Y583" s="13">
        <f t="shared" si="98"/>
        <v>0</v>
      </c>
      <c r="Z583" s="7"/>
      <c r="AA583" s="9" t="str">
        <f t="shared" si="99"/>
        <v/>
      </c>
      <c r="AB583" s="7"/>
      <c r="AC583" s="9" t="str">
        <f t="shared" si="100"/>
        <v/>
      </c>
      <c r="AD583" s="7"/>
      <c r="AE583" s="9" t="str">
        <f t="shared" si="101"/>
        <v/>
      </c>
      <c r="AF58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84" spans="1:32" x14ac:dyDescent="0.45">
      <c r="A584" s="23" t="e">
        <f>IF('Prediction Log'!#REF!=0, "",'Prediction Log'!#REF!)</f>
        <v>#REF!</v>
      </c>
      <c r="B584" s="9" t="e">
        <f>IF('Prediction Log'!#REF!=0, "",'Prediction Log'!#REF!)</f>
        <v>#REF!</v>
      </c>
      <c r="C584" s="9" t="e">
        <f>IF('Prediction Log'!#REF!=0, "",'Prediction Log'!#REF!)</f>
        <v>#REF!</v>
      </c>
      <c r="D584" s="9" t="e">
        <f>IF('Prediction Log'!#REF!=0, "",'Prediction Log'!#REF!)</f>
        <v>#REF!</v>
      </c>
      <c r="E584" s="9" t="e">
        <f>IF('Prediction Log'!#REF!=0, "",'Prediction Log'!#REF!)</f>
        <v>#REF!</v>
      </c>
      <c r="F584" s="10" t="str">
        <f>IF('Prediction Log'!I584=0, "",'Prediction Log'!I584)</f>
        <v/>
      </c>
      <c r="G584" s="26" t="str">
        <f>IF(ISBLANK(Games!B584), "",'Prediction Log'!$J584)</f>
        <v/>
      </c>
      <c r="H584" s="27" t="str">
        <f>'Prediction Log'!$K584</f>
        <v/>
      </c>
      <c r="I584" s="10" t="str">
        <f>IF(AND(Games!J584="",Games!K584=""),"",IF(ISTEXT(Games!K584), "Side",Games!J584))</f>
        <v/>
      </c>
      <c r="J584" s="10" t="str">
        <f>IF(Table1[[#This Row],[Bet]]="Spread", Games!L584, "")</f>
        <v/>
      </c>
      <c r="K584" s="9" t="str">
        <f>IF(ISTEXT(Games!K584), Games!K584, "")</f>
        <v/>
      </c>
      <c r="L584" s="9" t="str">
        <f>IF(Table1[[#This Row],[Bet]]="Spread", Table1[[#This Row],[Spread]],"")</f>
        <v/>
      </c>
      <c r="M584" s="9"/>
      <c r="N584" s="12"/>
      <c r="O584" s="12"/>
      <c r="P584" s="12"/>
      <c r="Q584" s="12"/>
      <c r="R584" s="12"/>
      <c r="S584" s="12"/>
      <c r="T584" s="13">
        <f t="shared" si="102"/>
        <v>0</v>
      </c>
      <c r="U584" s="13">
        <f t="shared" si="103"/>
        <v>0</v>
      </c>
      <c r="V584" s="13">
        <f t="shared" si="96"/>
        <v>0</v>
      </c>
      <c r="W584" s="13">
        <f t="shared" si="104"/>
        <v>0</v>
      </c>
      <c r="X584" s="13">
        <f t="shared" si="97"/>
        <v>0</v>
      </c>
      <c r="Y584" s="13">
        <f t="shared" si="98"/>
        <v>0</v>
      </c>
      <c r="Z584" s="7"/>
      <c r="AA584" s="9" t="str">
        <f t="shared" si="99"/>
        <v/>
      </c>
      <c r="AB584" s="7"/>
      <c r="AC584" s="9" t="str">
        <f t="shared" si="100"/>
        <v/>
      </c>
      <c r="AD584" s="7"/>
      <c r="AE584" s="9" t="str">
        <f t="shared" si="101"/>
        <v/>
      </c>
      <c r="AF58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85" spans="1:32" x14ac:dyDescent="0.45">
      <c r="A585" s="23" t="e">
        <f>IF('Prediction Log'!#REF!=0, "",'Prediction Log'!#REF!)</f>
        <v>#REF!</v>
      </c>
      <c r="B585" s="9" t="e">
        <f>IF('Prediction Log'!#REF!=0, "",'Prediction Log'!#REF!)</f>
        <v>#REF!</v>
      </c>
      <c r="C585" s="9" t="e">
        <f>IF('Prediction Log'!#REF!=0, "",'Prediction Log'!#REF!)</f>
        <v>#REF!</v>
      </c>
      <c r="D585" s="9" t="e">
        <f>IF('Prediction Log'!#REF!=0, "",'Prediction Log'!#REF!)</f>
        <v>#REF!</v>
      </c>
      <c r="E585" s="9" t="e">
        <f>IF('Prediction Log'!#REF!=0, "",'Prediction Log'!#REF!)</f>
        <v>#REF!</v>
      </c>
      <c r="F585" s="10" t="str">
        <f>IF('Prediction Log'!I585=0, "",'Prediction Log'!I585)</f>
        <v/>
      </c>
      <c r="G585" s="26" t="str">
        <f>IF(ISBLANK(Games!B585), "",'Prediction Log'!$J585)</f>
        <v/>
      </c>
      <c r="H585" s="27" t="str">
        <f>'Prediction Log'!$K585</f>
        <v/>
      </c>
      <c r="I585" s="10" t="str">
        <f>IF(AND(Games!J585="",Games!K585=""),"",IF(ISTEXT(Games!K585), "Side",Games!J585))</f>
        <v/>
      </c>
      <c r="J585" s="10" t="str">
        <f>IF(Table1[[#This Row],[Bet]]="Spread", Games!L585, "")</f>
        <v/>
      </c>
      <c r="K585" s="9" t="str">
        <f>IF(ISTEXT(Games!K585), Games!K585, "")</f>
        <v/>
      </c>
      <c r="L585" s="9" t="str">
        <f>IF(Table1[[#This Row],[Bet]]="Spread", Table1[[#This Row],[Spread]],"")</f>
        <v/>
      </c>
      <c r="M585" s="9"/>
      <c r="N585" s="12"/>
      <c r="O585" s="12"/>
      <c r="P585" s="12"/>
      <c r="Q585" s="12"/>
      <c r="R585" s="12"/>
      <c r="S585" s="12"/>
      <c r="T585" s="13">
        <f t="shared" si="102"/>
        <v>0</v>
      </c>
      <c r="U585" s="13">
        <f t="shared" si="103"/>
        <v>0</v>
      </c>
      <c r="V585" s="13">
        <f t="shared" si="96"/>
        <v>0</v>
      </c>
      <c r="W585" s="13">
        <f t="shared" si="104"/>
        <v>0</v>
      </c>
      <c r="X585" s="13">
        <f t="shared" si="97"/>
        <v>0</v>
      </c>
      <c r="Y585" s="13">
        <f t="shared" si="98"/>
        <v>0</v>
      </c>
      <c r="Z585" s="7"/>
      <c r="AA585" s="9" t="str">
        <f t="shared" si="99"/>
        <v/>
      </c>
      <c r="AB585" s="7"/>
      <c r="AC585" s="9" t="str">
        <f t="shared" si="100"/>
        <v/>
      </c>
      <c r="AD585" s="7"/>
      <c r="AE585" s="9" t="str">
        <f t="shared" si="101"/>
        <v/>
      </c>
      <c r="AF58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86" spans="1:32" x14ac:dyDescent="0.45">
      <c r="A586" s="23" t="e">
        <f>IF('Prediction Log'!#REF!=0, "",'Prediction Log'!#REF!)</f>
        <v>#REF!</v>
      </c>
      <c r="B586" s="9" t="e">
        <f>IF('Prediction Log'!#REF!=0, "",'Prediction Log'!#REF!)</f>
        <v>#REF!</v>
      </c>
      <c r="C586" s="9" t="e">
        <f>IF('Prediction Log'!#REF!=0, "",'Prediction Log'!#REF!)</f>
        <v>#REF!</v>
      </c>
      <c r="D586" s="9" t="e">
        <f>IF('Prediction Log'!#REF!=0, "",'Prediction Log'!#REF!)</f>
        <v>#REF!</v>
      </c>
      <c r="E586" s="9" t="e">
        <f>IF('Prediction Log'!#REF!=0, "",'Prediction Log'!#REF!)</f>
        <v>#REF!</v>
      </c>
      <c r="F586" s="10" t="str">
        <f>IF('Prediction Log'!I586=0, "",'Prediction Log'!I586)</f>
        <v/>
      </c>
      <c r="G586" s="26" t="str">
        <f>IF(ISBLANK(Games!B586), "",'Prediction Log'!$J586)</f>
        <v/>
      </c>
      <c r="H586" s="27" t="str">
        <f>'Prediction Log'!$K586</f>
        <v/>
      </c>
      <c r="I586" s="10" t="str">
        <f>IF(AND(Games!J586="",Games!K586=""),"",IF(ISTEXT(Games!K586), "Side",Games!J586))</f>
        <v/>
      </c>
      <c r="J586" s="10" t="str">
        <f>IF(Table1[[#This Row],[Bet]]="Spread", Games!L586, "")</f>
        <v/>
      </c>
      <c r="K586" s="9" t="str">
        <f>IF(ISTEXT(Games!K586), Games!K586, "")</f>
        <v/>
      </c>
      <c r="L586" s="9" t="str">
        <f>IF(Table1[[#This Row],[Bet]]="Spread", Table1[[#This Row],[Spread]],"")</f>
        <v/>
      </c>
      <c r="M586" s="9"/>
      <c r="N586" s="12"/>
      <c r="O586" s="12"/>
      <c r="P586" s="12"/>
      <c r="Q586" s="12"/>
      <c r="R586" s="12"/>
      <c r="S586" s="12"/>
      <c r="T586" s="13">
        <f t="shared" si="102"/>
        <v>0</v>
      </c>
      <c r="U586" s="13">
        <f t="shared" si="103"/>
        <v>0</v>
      </c>
      <c r="V586" s="13">
        <f t="shared" si="96"/>
        <v>0</v>
      </c>
      <c r="W586" s="13">
        <f t="shared" si="104"/>
        <v>0</v>
      </c>
      <c r="X586" s="13">
        <f t="shared" si="97"/>
        <v>0</v>
      </c>
      <c r="Y586" s="13">
        <f t="shared" si="98"/>
        <v>0</v>
      </c>
      <c r="Z586" s="7"/>
      <c r="AA586" s="9" t="str">
        <f t="shared" si="99"/>
        <v/>
      </c>
      <c r="AB586" s="7"/>
      <c r="AC586" s="9" t="str">
        <f t="shared" si="100"/>
        <v/>
      </c>
      <c r="AD586" s="7"/>
      <c r="AE586" s="9" t="str">
        <f t="shared" si="101"/>
        <v/>
      </c>
      <c r="AF58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87" spans="1:32" x14ac:dyDescent="0.45">
      <c r="A587" s="23" t="e">
        <f>IF('Prediction Log'!#REF!=0, "",'Prediction Log'!#REF!)</f>
        <v>#REF!</v>
      </c>
      <c r="B587" s="9" t="e">
        <f>IF('Prediction Log'!#REF!=0, "",'Prediction Log'!#REF!)</f>
        <v>#REF!</v>
      </c>
      <c r="C587" s="9" t="e">
        <f>IF('Prediction Log'!#REF!=0, "",'Prediction Log'!#REF!)</f>
        <v>#REF!</v>
      </c>
      <c r="D587" s="9" t="e">
        <f>IF('Prediction Log'!#REF!=0, "",'Prediction Log'!#REF!)</f>
        <v>#REF!</v>
      </c>
      <c r="E587" s="9" t="e">
        <f>IF('Prediction Log'!#REF!=0, "",'Prediction Log'!#REF!)</f>
        <v>#REF!</v>
      </c>
      <c r="F587" s="10" t="str">
        <f>IF('Prediction Log'!I587=0, "",'Prediction Log'!I587)</f>
        <v/>
      </c>
      <c r="G587" s="26" t="str">
        <f>IF(ISBLANK(Games!B587), "",'Prediction Log'!$J587)</f>
        <v/>
      </c>
      <c r="H587" s="27" t="str">
        <f>'Prediction Log'!$K587</f>
        <v/>
      </c>
      <c r="I587" s="10" t="str">
        <f>IF(AND(Games!J587="",Games!K587=""),"",IF(ISTEXT(Games!K587), "Side",Games!J587))</f>
        <v/>
      </c>
      <c r="J587" s="10" t="str">
        <f>IF(Table1[[#This Row],[Bet]]="Spread", Games!L587, "")</f>
        <v/>
      </c>
      <c r="K587" s="9" t="str">
        <f>IF(ISTEXT(Games!K587), Games!K587, "")</f>
        <v/>
      </c>
      <c r="L587" s="9" t="str">
        <f>IF(Table1[[#This Row],[Bet]]="Spread", Table1[[#This Row],[Spread]],"")</f>
        <v/>
      </c>
      <c r="M587" s="9"/>
      <c r="N587" s="12"/>
      <c r="O587" s="12"/>
      <c r="P587" s="12"/>
      <c r="Q587" s="12"/>
      <c r="R587" s="12"/>
      <c r="S587" s="12"/>
      <c r="T587" s="13">
        <f t="shared" si="102"/>
        <v>0</v>
      </c>
      <c r="U587" s="13">
        <f t="shared" si="103"/>
        <v>0</v>
      </c>
      <c r="V587" s="13">
        <f t="shared" si="96"/>
        <v>0</v>
      </c>
      <c r="W587" s="13">
        <f t="shared" si="104"/>
        <v>0</v>
      </c>
      <c r="X587" s="13">
        <f t="shared" si="97"/>
        <v>0</v>
      </c>
      <c r="Y587" s="13">
        <f t="shared" si="98"/>
        <v>0</v>
      </c>
      <c r="Z587" s="7"/>
      <c r="AA587" s="9" t="str">
        <f t="shared" si="99"/>
        <v/>
      </c>
      <c r="AB587" s="7"/>
      <c r="AC587" s="9" t="str">
        <f t="shared" si="100"/>
        <v/>
      </c>
      <c r="AD587" s="7"/>
      <c r="AE587" s="9" t="str">
        <f t="shared" si="101"/>
        <v/>
      </c>
      <c r="AF58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88" spans="1:32" x14ac:dyDescent="0.45">
      <c r="A588" s="23" t="e">
        <f>IF('Prediction Log'!#REF!=0, "",'Prediction Log'!#REF!)</f>
        <v>#REF!</v>
      </c>
      <c r="B588" s="9" t="e">
        <f>IF('Prediction Log'!#REF!=0, "",'Prediction Log'!#REF!)</f>
        <v>#REF!</v>
      </c>
      <c r="C588" s="9" t="e">
        <f>IF('Prediction Log'!#REF!=0, "",'Prediction Log'!#REF!)</f>
        <v>#REF!</v>
      </c>
      <c r="D588" s="9" t="e">
        <f>IF('Prediction Log'!#REF!=0, "",'Prediction Log'!#REF!)</f>
        <v>#REF!</v>
      </c>
      <c r="E588" s="9" t="e">
        <f>IF('Prediction Log'!#REF!=0, "",'Prediction Log'!#REF!)</f>
        <v>#REF!</v>
      </c>
      <c r="F588" s="10" t="str">
        <f>IF('Prediction Log'!I588=0, "",'Prediction Log'!I588)</f>
        <v/>
      </c>
      <c r="G588" s="26" t="str">
        <f>IF(ISBLANK(Games!B588), "",'Prediction Log'!$J588)</f>
        <v/>
      </c>
      <c r="H588" s="27" t="str">
        <f>'Prediction Log'!$K588</f>
        <v/>
      </c>
      <c r="I588" s="10" t="str">
        <f>IF(AND(Games!J588="",Games!K588=""),"",IF(ISTEXT(Games!K588), "Side",Games!J588))</f>
        <v/>
      </c>
      <c r="J588" s="10" t="str">
        <f>IF(Table1[[#This Row],[Bet]]="Spread", Games!L588, "")</f>
        <v/>
      </c>
      <c r="K588" s="9" t="str">
        <f>IF(ISTEXT(Games!K588), Games!K588, "")</f>
        <v/>
      </c>
      <c r="L588" s="9" t="str">
        <f>IF(Table1[[#This Row],[Bet]]="Spread", Table1[[#This Row],[Spread]],"")</f>
        <v/>
      </c>
      <c r="M588" s="9"/>
      <c r="N588" s="12"/>
      <c r="O588" s="12"/>
      <c r="P588" s="12"/>
      <c r="Q588" s="12"/>
      <c r="R588" s="12"/>
      <c r="S588" s="12"/>
      <c r="T588" s="13">
        <f t="shared" si="102"/>
        <v>0</v>
      </c>
      <c r="U588" s="13">
        <f t="shared" si="103"/>
        <v>0</v>
      </c>
      <c r="V588" s="13">
        <f t="shared" si="96"/>
        <v>0</v>
      </c>
      <c r="W588" s="13">
        <f t="shared" si="104"/>
        <v>0</v>
      </c>
      <c r="X588" s="13">
        <f t="shared" si="97"/>
        <v>0</v>
      </c>
      <c r="Y588" s="13">
        <f t="shared" si="98"/>
        <v>0</v>
      </c>
      <c r="Z588" s="7"/>
      <c r="AA588" s="9" t="str">
        <f t="shared" si="99"/>
        <v/>
      </c>
      <c r="AB588" s="7"/>
      <c r="AC588" s="9" t="str">
        <f t="shared" si="100"/>
        <v/>
      </c>
      <c r="AD588" s="7"/>
      <c r="AE588" s="9" t="str">
        <f t="shared" si="101"/>
        <v/>
      </c>
      <c r="AF58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89" spans="1:32" x14ac:dyDescent="0.45">
      <c r="A589" s="23" t="e">
        <f>IF('Prediction Log'!#REF!=0, "",'Prediction Log'!#REF!)</f>
        <v>#REF!</v>
      </c>
      <c r="B589" s="9" t="e">
        <f>IF('Prediction Log'!#REF!=0, "",'Prediction Log'!#REF!)</f>
        <v>#REF!</v>
      </c>
      <c r="C589" s="9" t="e">
        <f>IF('Prediction Log'!#REF!=0, "",'Prediction Log'!#REF!)</f>
        <v>#REF!</v>
      </c>
      <c r="D589" s="9" t="e">
        <f>IF('Prediction Log'!#REF!=0, "",'Prediction Log'!#REF!)</f>
        <v>#REF!</v>
      </c>
      <c r="E589" s="9" t="e">
        <f>IF('Prediction Log'!#REF!=0, "",'Prediction Log'!#REF!)</f>
        <v>#REF!</v>
      </c>
      <c r="F589" s="10" t="str">
        <f>IF('Prediction Log'!I589=0, "",'Prediction Log'!I589)</f>
        <v/>
      </c>
      <c r="G589" s="26" t="str">
        <f>IF(ISBLANK(Games!B589), "",'Prediction Log'!$J589)</f>
        <v/>
      </c>
      <c r="H589" s="27" t="str">
        <f>'Prediction Log'!$K589</f>
        <v/>
      </c>
      <c r="I589" s="10" t="str">
        <f>IF(AND(Games!J589="",Games!K589=""),"",IF(ISTEXT(Games!K589), "Side",Games!J589))</f>
        <v/>
      </c>
      <c r="J589" s="10" t="str">
        <f>IF(Table1[[#This Row],[Bet]]="Spread", Games!L589, "")</f>
        <v/>
      </c>
      <c r="K589" s="9" t="str">
        <f>IF(ISTEXT(Games!K589), Games!K589, "")</f>
        <v/>
      </c>
      <c r="L589" s="9" t="str">
        <f>IF(Table1[[#This Row],[Bet]]="Spread", Table1[[#This Row],[Spread]],"")</f>
        <v/>
      </c>
      <c r="M589" s="9"/>
      <c r="N589" s="12"/>
      <c r="O589" s="12"/>
      <c r="P589" s="12"/>
      <c r="Q589" s="12"/>
      <c r="R589" s="12"/>
      <c r="S589" s="12"/>
      <c r="T589" s="13">
        <f t="shared" si="102"/>
        <v>0</v>
      </c>
      <c r="U589" s="13">
        <f t="shared" si="103"/>
        <v>0</v>
      </c>
      <c r="V589" s="13">
        <f t="shared" si="96"/>
        <v>0</v>
      </c>
      <c r="W589" s="13">
        <f t="shared" si="104"/>
        <v>0</v>
      </c>
      <c r="X589" s="13">
        <f t="shared" si="97"/>
        <v>0</v>
      </c>
      <c r="Y589" s="13">
        <f t="shared" si="98"/>
        <v>0</v>
      </c>
      <c r="Z589" s="7"/>
      <c r="AA589" s="9" t="str">
        <f t="shared" si="99"/>
        <v/>
      </c>
      <c r="AB589" s="7"/>
      <c r="AC589" s="9" t="str">
        <f t="shared" si="100"/>
        <v/>
      </c>
      <c r="AD589" s="7"/>
      <c r="AE589" s="9" t="str">
        <f t="shared" si="101"/>
        <v/>
      </c>
      <c r="AF58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90" spans="1:32" x14ac:dyDescent="0.45">
      <c r="A590" s="23" t="e">
        <f>IF('Prediction Log'!#REF!=0, "",'Prediction Log'!#REF!)</f>
        <v>#REF!</v>
      </c>
      <c r="B590" s="9" t="e">
        <f>IF('Prediction Log'!#REF!=0, "",'Prediction Log'!#REF!)</f>
        <v>#REF!</v>
      </c>
      <c r="C590" s="9" t="e">
        <f>IF('Prediction Log'!#REF!=0, "",'Prediction Log'!#REF!)</f>
        <v>#REF!</v>
      </c>
      <c r="D590" s="9" t="e">
        <f>IF('Prediction Log'!#REF!=0, "",'Prediction Log'!#REF!)</f>
        <v>#REF!</v>
      </c>
      <c r="E590" s="9" t="e">
        <f>IF('Prediction Log'!#REF!=0, "",'Prediction Log'!#REF!)</f>
        <v>#REF!</v>
      </c>
      <c r="F590" s="10" t="str">
        <f>IF('Prediction Log'!I590=0, "",'Prediction Log'!I590)</f>
        <v/>
      </c>
      <c r="G590" s="26" t="str">
        <f>IF(ISBLANK(Games!B590), "",'Prediction Log'!$J590)</f>
        <v/>
      </c>
      <c r="H590" s="27" t="str">
        <f>'Prediction Log'!$K590</f>
        <v/>
      </c>
      <c r="I590" s="10" t="str">
        <f>IF(AND(Games!J590="",Games!K590=""),"",IF(ISTEXT(Games!K590), "Side",Games!J590))</f>
        <v/>
      </c>
      <c r="J590" s="10" t="str">
        <f>IF(Table1[[#This Row],[Bet]]="Spread", Games!L590, "")</f>
        <v/>
      </c>
      <c r="K590" s="9" t="str">
        <f>IF(ISTEXT(Games!K590), Games!K590, "")</f>
        <v/>
      </c>
      <c r="L590" s="9" t="str">
        <f>IF(Table1[[#This Row],[Bet]]="Spread", Table1[[#This Row],[Spread]],"")</f>
        <v/>
      </c>
      <c r="M590" s="9"/>
      <c r="N590" s="12"/>
      <c r="O590" s="12"/>
      <c r="P590" s="12"/>
      <c r="Q590" s="12"/>
      <c r="R590" s="12"/>
      <c r="S590" s="12"/>
      <c r="T590" s="13">
        <f t="shared" si="102"/>
        <v>0</v>
      </c>
      <c r="U590" s="13">
        <f t="shared" si="103"/>
        <v>0</v>
      </c>
      <c r="V590" s="13">
        <f t="shared" si="96"/>
        <v>0</v>
      </c>
      <c r="W590" s="13">
        <f t="shared" si="104"/>
        <v>0</v>
      </c>
      <c r="X590" s="13">
        <f t="shared" si="97"/>
        <v>0</v>
      </c>
      <c r="Y590" s="13">
        <f t="shared" si="98"/>
        <v>0</v>
      </c>
      <c r="Z590" s="7"/>
      <c r="AA590" s="9" t="str">
        <f t="shared" si="99"/>
        <v/>
      </c>
      <c r="AB590" s="7"/>
      <c r="AC590" s="9" t="str">
        <f t="shared" si="100"/>
        <v/>
      </c>
      <c r="AD590" s="7"/>
      <c r="AE590" s="9" t="str">
        <f t="shared" si="101"/>
        <v/>
      </c>
      <c r="AF59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91" spans="1:32" x14ac:dyDescent="0.45">
      <c r="A591" s="23" t="e">
        <f>IF('Prediction Log'!#REF!=0, "",'Prediction Log'!#REF!)</f>
        <v>#REF!</v>
      </c>
      <c r="B591" s="9" t="e">
        <f>IF('Prediction Log'!#REF!=0, "",'Prediction Log'!#REF!)</f>
        <v>#REF!</v>
      </c>
      <c r="C591" s="9" t="e">
        <f>IF('Prediction Log'!#REF!=0, "",'Prediction Log'!#REF!)</f>
        <v>#REF!</v>
      </c>
      <c r="D591" s="9" t="e">
        <f>IF('Prediction Log'!#REF!=0, "",'Prediction Log'!#REF!)</f>
        <v>#REF!</v>
      </c>
      <c r="E591" s="9" t="e">
        <f>IF('Prediction Log'!#REF!=0, "",'Prediction Log'!#REF!)</f>
        <v>#REF!</v>
      </c>
      <c r="F591" s="10" t="str">
        <f>IF('Prediction Log'!I591=0, "",'Prediction Log'!I591)</f>
        <v/>
      </c>
      <c r="G591" s="26" t="str">
        <f>IF(ISBLANK(Games!B591), "",'Prediction Log'!$J591)</f>
        <v/>
      </c>
      <c r="H591" s="27" t="str">
        <f>'Prediction Log'!$K591</f>
        <v/>
      </c>
      <c r="I591" s="10" t="str">
        <f>IF(AND(Games!J591="",Games!K591=""),"",IF(ISTEXT(Games!K591), "Side",Games!J591))</f>
        <v/>
      </c>
      <c r="J591" s="10" t="str">
        <f>IF(Table1[[#This Row],[Bet]]="Spread", Games!L591, "")</f>
        <v/>
      </c>
      <c r="K591" s="9" t="str">
        <f>IF(ISTEXT(Games!K591), Games!K591, "")</f>
        <v/>
      </c>
      <c r="L591" s="9" t="str">
        <f>IF(Table1[[#This Row],[Bet]]="Spread", Table1[[#This Row],[Spread]],"")</f>
        <v/>
      </c>
      <c r="M591" s="9"/>
      <c r="N591" s="12"/>
      <c r="O591" s="12"/>
      <c r="P591" s="12"/>
      <c r="Q591" s="12"/>
      <c r="R591" s="12"/>
      <c r="S591" s="12"/>
      <c r="T591" s="13">
        <f t="shared" si="102"/>
        <v>0</v>
      </c>
      <c r="U591" s="13">
        <f t="shared" si="103"/>
        <v>0</v>
      </c>
      <c r="V591" s="13">
        <f t="shared" si="96"/>
        <v>0</v>
      </c>
      <c r="W591" s="13">
        <f t="shared" si="104"/>
        <v>0</v>
      </c>
      <c r="X591" s="13">
        <f t="shared" si="97"/>
        <v>0</v>
      </c>
      <c r="Y591" s="13">
        <f t="shared" si="98"/>
        <v>0</v>
      </c>
      <c r="Z591" s="7"/>
      <c r="AA591" s="9" t="str">
        <f t="shared" si="99"/>
        <v/>
      </c>
      <c r="AB591" s="7"/>
      <c r="AC591" s="9" t="str">
        <f t="shared" si="100"/>
        <v/>
      </c>
      <c r="AD591" s="7"/>
      <c r="AE591" s="9" t="str">
        <f t="shared" si="101"/>
        <v/>
      </c>
      <c r="AF59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92" spans="1:32" x14ac:dyDescent="0.45">
      <c r="A592" s="23" t="e">
        <f>IF('Prediction Log'!#REF!=0, "",'Prediction Log'!#REF!)</f>
        <v>#REF!</v>
      </c>
      <c r="B592" s="9" t="e">
        <f>IF('Prediction Log'!#REF!=0, "",'Prediction Log'!#REF!)</f>
        <v>#REF!</v>
      </c>
      <c r="C592" s="9" t="e">
        <f>IF('Prediction Log'!#REF!=0, "",'Prediction Log'!#REF!)</f>
        <v>#REF!</v>
      </c>
      <c r="D592" s="9" t="e">
        <f>IF('Prediction Log'!#REF!=0, "",'Prediction Log'!#REF!)</f>
        <v>#REF!</v>
      </c>
      <c r="E592" s="9" t="e">
        <f>IF('Prediction Log'!#REF!=0, "",'Prediction Log'!#REF!)</f>
        <v>#REF!</v>
      </c>
      <c r="F592" s="10" t="str">
        <f>IF('Prediction Log'!I592=0, "",'Prediction Log'!I592)</f>
        <v/>
      </c>
      <c r="G592" s="26" t="str">
        <f>IF(ISBLANK(Games!B592), "",'Prediction Log'!$J592)</f>
        <v/>
      </c>
      <c r="H592" s="27" t="str">
        <f>'Prediction Log'!$K592</f>
        <v/>
      </c>
      <c r="I592" s="10" t="str">
        <f>IF(AND(Games!J592="",Games!K592=""),"",IF(ISTEXT(Games!K592), "Side",Games!J592))</f>
        <v/>
      </c>
      <c r="J592" s="10" t="str">
        <f>IF(Table1[[#This Row],[Bet]]="Spread", Games!L592, "")</f>
        <v/>
      </c>
      <c r="K592" s="9" t="str">
        <f>IF(ISTEXT(Games!K592), Games!K592, "")</f>
        <v/>
      </c>
      <c r="L592" s="9" t="str">
        <f>IF(Table1[[#This Row],[Bet]]="Spread", Table1[[#This Row],[Spread]],"")</f>
        <v/>
      </c>
      <c r="M592" s="9"/>
      <c r="N592" s="12"/>
      <c r="O592" s="12"/>
      <c r="P592" s="12"/>
      <c r="Q592" s="12"/>
      <c r="R592" s="12"/>
      <c r="S592" s="12"/>
      <c r="T592" s="13">
        <f t="shared" si="102"/>
        <v>0</v>
      </c>
      <c r="U592" s="13">
        <f t="shared" si="103"/>
        <v>0</v>
      </c>
      <c r="V592" s="13">
        <f t="shared" si="96"/>
        <v>0</v>
      </c>
      <c r="W592" s="13">
        <f t="shared" si="104"/>
        <v>0</v>
      </c>
      <c r="X592" s="13">
        <f t="shared" si="97"/>
        <v>0</v>
      </c>
      <c r="Y592" s="13">
        <f t="shared" si="98"/>
        <v>0</v>
      </c>
      <c r="Z592" s="7"/>
      <c r="AA592" s="9" t="str">
        <f t="shared" si="99"/>
        <v/>
      </c>
      <c r="AB592" s="7"/>
      <c r="AC592" s="9" t="str">
        <f t="shared" si="100"/>
        <v/>
      </c>
      <c r="AD592" s="7"/>
      <c r="AE592" s="9" t="str">
        <f t="shared" si="101"/>
        <v/>
      </c>
      <c r="AF59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93" spans="1:32" x14ac:dyDescent="0.45">
      <c r="A593" s="23" t="e">
        <f>IF('Prediction Log'!#REF!=0, "",'Prediction Log'!#REF!)</f>
        <v>#REF!</v>
      </c>
      <c r="B593" s="9" t="e">
        <f>IF('Prediction Log'!#REF!=0, "",'Prediction Log'!#REF!)</f>
        <v>#REF!</v>
      </c>
      <c r="C593" s="9" t="e">
        <f>IF('Prediction Log'!#REF!=0, "",'Prediction Log'!#REF!)</f>
        <v>#REF!</v>
      </c>
      <c r="D593" s="9" t="e">
        <f>IF('Prediction Log'!#REF!=0, "",'Prediction Log'!#REF!)</f>
        <v>#REF!</v>
      </c>
      <c r="E593" s="9" t="e">
        <f>IF('Prediction Log'!#REF!=0, "",'Prediction Log'!#REF!)</f>
        <v>#REF!</v>
      </c>
      <c r="F593" s="10" t="str">
        <f>IF('Prediction Log'!I593=0, "",'Prediction Log'!I593)</f>
        <v/>
      </c>
      <c r="G593" s="26" t="str">
        <f>IF(ISBLANK(Games!B593), "",'Prediction Log'!$J593)</f>
        <v/>
      </c>
      <c r="H593" s="27" t="str">
        <f>'Prediction Log'!$K593</f>
        <v/>
      </c>
      <c r="I593" s="10" t="str">
        <f>IF(AND(Games!J593="",Games!K593=""),"",IF(ISTEXT(Games!K593), "Side",Games!J593))</f>
        <v/>
      </c>
      <c r="J593" s="10" t="str">
        <f>IF(Table1[[#This Row],[Bet]]="Spread", Games!L593, "")</f>
        <v/>
      </c>
      <c r="K593" s="9" t="str">
        <f>IF(ISTEXT(Games!K593), Games!K593, "")</f>
        <v/>
      </c>
      <c r="L593" s="9" t="str">
        <f>IF(Table1[[#This Row],[Bet]]="Spread", Table1[[#This Row],[Spread]],"")</f>
        <v/>
      </c>
      <c r="M593" s="9"/>
      <c r="N593" s="12"/>
      <c r="O593" s="12"/>
      <c r="P593" s="12"/>
      <c r="Q593" s="12"/>
      <c r="R593" s="12"/>
      <c r="S593" s="12"/>
      <c r="T593" s="13">
        <f t="shared" si="102"/>
        <v>0</v>
      </c>
      <c r="U593" s="13">
        <f t="shared" si="103"/>
        <v>0</v>
      </c>
      <c r="V593" s="13">
        <f t="shared" si="96"/>
        <v>0</v>
      </c>
      <c r="W593" s="13">
        <f t="shared" si="104"/>
        <v>0</v>
      </c>
      <c r="X593" s="13">
        <f t="shared" si="97"/>
        <v>0</v>
      </c>
      <c r="Y593" s="13">
        <f t="shared" si="98"/>
        <v>0</v>
      </c>
      <c r="Z593" s="7"/>
      <c r="AA593" s="9" t="str">
        <f t="shared" si="99"/>
        <v/>
      </c>
      <c r="AB593" s="7"/>
      <c r="AC593" s="9" t="str">
        <f t="shared" si="100"/>
        <v/>
      </c>
      <c r="AD593" s="7"/>
      <c r="AE593" s="9" t="str">
        <f t="shared" si="101"/>
        <v/>
      </c>
      <c r="AF59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94" spans="1:32" x14ac:dyDescent="0.45">
      <c r="A594" s="23" t="e">
        <f>IF('Prediction Log'!#REF!=0, "",'Prediction Log'!#REF!)</f>
        <v>#REF!</v>
      </c>
      <c r="B594" s="9" t="e">
        <f>IF('Prediction Log'!#REF!=0, "",'Prediction Log'!#REF!)</f>
        <v>#REF!</v>
      </c>
      <c r="C594" s="9" t="e">
        <f>IF('Prediction Log'!#REF!=0, "",'Prediction Log'!#REF!)</f>
        <v>#REF!</v>
      </c>
      <c r="D594" s="9" t="e">
        <f>IF('Prediction Log'!#REF!=0, "",'Prediction Log'!#REF!)</f>
        <v>#REF!</v>
      </c>
      <c r="E594" s="9" t="e">
        <f>IF('Prediction Log'!#REF!=0, "",'Prediction Log'!#REF!)</f>
        <v>#REF!</v>
      </c>
      <c r="F594" s="10" t="str">
        <f>IF('Prediction Log'!I594=0, "",'Prediction Log'!I594)</f>
        <v/>
      </c>
      <c r="G594" s="26" t="str">
        <f>IF(ISBLANK(Games!B594), "",'Prediction Log'!$J594)</f>
        <v/>
      </c>
      <c r="H594" s="27" t="str">
        <f>'Prediction Log'!$K594</f>
        <v/>
      </c>
      <c r="I594" s="10" t="str">
        <f>IF(AND(Games!J594="",Games!K594=""),"",IF(ISTEXT(Games!K594), "Side",Games!J594))</f>
        <v/>
      </c>
      <c r="J594" s="10" t="str">
        <f>IF(Table1[[#This Row],[Bet]]="Spread", Games!L594, "")</f>
        <v/>
      </c>
      <c r="K594" s="9" t="str">
        <f>IF(ISTEXT(Games!K594), Games!K594, "")</f>
        <v/>
      </c>
      <c r="L594" s="9" t="str">
        <f>IF(Table1[[#This Row],[Bet]]="Spread", Table1[[#This Row],[Spread]],"")</f>
        <v/>
      </c>
      <c r="M594" s="9"/>
      <c r="N594" s="12"/>
      <c r="O594" s="12"/>
      <c r="P594" s="12"/>
      <c r="Q594" s="12"/>
      <c r="R594" s="12"/>
      <c r="S594" s="12"/>
      <c r="T594" s="13">
        <f t="shared" si="102"/>
        <v>0</v>
      </c>
      <c r="U594" s="13">
        <f t="shared" si="103"/>
        <v>0</v>
      </c>
      <c r="V594" s="13">
        <f t="shared" si="96"/>
        <v>0</v>
      </c>
      <c r="W594" s="13">
        <f t="shared" si="104"/>
        <v>0</v>
      </c>
      <c r="X594" s="13">
        <f t="shared" si="97"/>
        <v>0</v>
      </c>
      <c r="Y594" s="13">
        <f t="shared" si="98"/>
        <v>0</v>
      </c>
      <c r="Z594" s="7"/>
      <c r="AA594" s="9" t="str">
        <f t="shared" si="99"/>
        <v/>
      </c>
      <c r="AB594" s="7"/>
      <c r="AC594" s="9" t="str">
        <f t="shared" si="100"/>
        <v/>
      </c>
      <c r="AD594" s="7"/>
      <c r="AE594" s="9" t="str">
        <f t="shared" si="101"/>
        <v/>
      </c>
      <c r="AF59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95" spans="1:32" x14ac:dyDescent="0.45">
      <c r="A595" s="23" t="e">
        <f>IF('Prediction Log'!#REF!=0, "",'Prediction Log'!#REF!)</f>
        <v>#REF!</v>
      </c>
      <c r="B595" s="9" t="e">
        <f>IF('Prediction Log'!#REF!=0, "",'Prediction Log'!#REF!)</f>
        <v>#REF!</v>
      </c>
      <c r="C595" s="9" t="e">
        <f>IF('Prediction Log'!#REF!=0, "",'Prediction Log'!#REF!)</f>
        <v>#REF!</v>
      </c>
      <c r="D595" s="9" t="e">
        <f>IF('Prediction Log'!#REF!=0, "",'Prediction Log'!#REF!)</f>
        <v>#REF!</v>
      </c>
      <c r="E595" s="9" t="e">
        <f>IF('Prediction Log'!#REF!=0, "",'Prediction Log'!#REF!)</f>
        <v>#REF!</v>
      </c>
      <c r="F595" s="10" t="str">
        <f>IF('Prediction Log'!I595=0, "",'Prediction Log'!I595)</f>
        <v/>
      </c>
      <c r="G595" s="26" t="str">
        <f>IF(ISBLANK(Games!B595), "",'Prediction Log'!$J595)</f>
        <v/>
      </c>
      <c r="H595" s="27" t="str">
        <f>'Prediction Log'!$K595</f>
        <v/>
      </c>
      <c r="I595" s="10" t="str">
        <f>IF(AND(Games!J595="",Games!K595=""),"",IF(ISTEXT(Games!K595), "Side",Games!J595))</f>
        <v/>
      </c>
      <c r="J595" s="10" t="str">
        <f>IF(Table1[[#This Row],[Bet]]="Spread", Games!L595, "")</f>
        <v/>
      </c>
      <c r="K595" s="9" t="str">
        <f>IF(ISTEXT(Games!K595), Games!K595, "")</f>
        <v/>
      </c>
      <c r="L595" s="9" t="str">
        <f>IF(Table1[[#This Row],[Bet]]="Spread", Table1[[#This Row],[Spread]],"")</f>
        <v/>
      </c>
      <c r="M595" s="9"/>
      <c r="N595" s="12"/>
      <c r="O595" s="12"/>
      <c r="P595" s="12"/>
      <c r="Q595" s="12"/>
      <c r="R595" s="12"/>
      <c r="S595" s="12"/>
      <c r="T595" s="13">
        <f t="shared" si="102"/>
        <v>0</v>
      </c>
      <c r="U595" s="13">
        <f t="shared" si="103"/>
        <v>0</v>
      </c>
      <c r="V595" s="13">
        <f t="shared" si="96"/>
        <v>0</v>
      </c>
      <c r="W595" s="13">
        <f t="shared" si="104"/>
        <v>0</v>
      </c>
      <c r="X595" s="13">
        <f t="shared" si="97"/>
        <v>0</v>
      </c>
      <c r="Y595" s="13">
        <f t="shared" si="98"/>
        <v>0</v>
      </c>
      <c r="Z595" s="7"/>
      <c r="AA595" s="9" t="str">
        <f t="shared" si="99"/>
        <v/>
      </c>
      <c r="AB595" s="7"/>
      <c r="AC595" s="9" t="str">
        <f t="shared" si="100"/>
        <v/>
      </c>
      <c r="AD595" s="7"/>
      <c r="AE595" s="9" t="str">
        <f t="shared" si="101"/>
        <v/>
      </c>
      <c r="AF59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96" spans="1:32" x14ac:dyDescent="0.45">
      <c r="A596" s="23" t="e">
        <f>IF('Prediction Log'!#REF!=0, "",'Prediction Log'!#REF!)</f>
        <v>#REF!</v>
      </c>
      <c r="B596" s="9" t="e">
        <f>IF('Prediction Log'!#REF!=0, "",'Prediction Log'!#REF!)</f>
        <v>#REF!</v>
      </c>
      <c r="C596" s="9" t="e">
        <f>IF('Prediction Log'!#REF!=0, "",'Prediction Log'!#REF!)</f>
        <v>#REF!</v>
      </c>
      <c r="D596" s="9" t="e">
        <f>IF('Prediction Log'!#REF!=0, "",'Prediction Log'!#REF!)</f>
        <v>#REF!</v>
      </c>
      <c r="E596" s="9" t="e">
        <f>IF('Prediction Log'!#REF!=0, "",'Prediction Log'!#REF!)</f>
        <v>#REF!</v>
      </c>
      <c r="F596" s="10" t="str">
        <f>IF('Prediction Log'!I596=0, "",'Prediction Log'!I596)</f>
        <v/>
      </c>
      <c r="G596" s="26" t="str">
        <f>IF(ISBLANK(Games!B596), "",'Prediction Log'!$J596)</f>
        <v/>
      </c>
      <c r="H596" s="27" t="str">
        <f>'Prediction Log'!$K596</f>
        <v/>
      </c>
      <c r="I596" s="10" t="str">
        <f>IF(AND(Games!J596="",Games!K596=""),"",IF(ISTEXT(Games!K596), "Side",Games!J596))</f>
        <v/>
      </c>
      <c r="J596" s="10" t="str">
        <f>IF(Table1[[#This Row],[Bet]]="Spread", Games!L596, "")</f>
        <v/>
      </c>
      <c r="K596" s="9" t="str">
        <f>IF(ISTEXT(Games!K596), Games!K596, "")</f>
        <v/>
      </c>
      <c r="L596" s="9" t="str">
        <f>IF(Table1[[#This Row],[Bet]]="Spread", Table1[[#This Row],[Spread]],"")</f>
        <v/>
      </c>
      <c r="M596" s="9"/>
      <c r="N596" s="12"/>
      <c r="O596" s="12"/>
      <c r="P596" s="12"/>
      <c r="Q596" s="12"/>
      <c r="R596" s="12"/>
      <c r="S596" s="12"/>
      <c r="T596" s="13">
        <f t="shared" si="102"/>
        <v>0</v>
      </c>
      <c r="U596" s="13">
        <f t="shared" si="103"/>
        <v>0</v>
      </c>
      <c r="V596" s="13">
        <f t="shared" si="96"/>
        <v>0</v>
      </c>
      <c r="W596" s="13">
        <f t="shared" si="104"/>
        <v>0</v>
      </c>
      <c r="X596" s="13">
        <f t="shared" si="97"/>
        <v>0</v>
      </c>
      <c r="Y596" s="13">
        <f t="shared" si="98"/>
        <v>0</v>
      </c>
      <c r="Z596" s="7"/>
      <c r="AA596" s="9" t="str">
        <f t="shared" si="99"/>
        <v/>
      </c>
      <c r="AB596" s="7"/>
      <c r="AC596" s="9" t="str">
        <f t="shared" si="100"/>
        <v/>
      </c>
      <c r="AD596" s="7"/>
      <c r="AE596" s="9" t="str">
        <f t="shared" si="101"/>
        <v/>
      </c>
      <c r="AF59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97" spans="1:32" x14ac:dyDescent="0.45">
      <c r="A597" s="23" t="e">
        <f>IF('Prediction Log'!#REF!=0, "",'Prediction Log'!#REF!)</f>
        <v>#REF!</v>
      </c>
      <c r="B597" s="9" t="e">
        <f>IF('Prediction Log'!#REF!=0, "",'Prediction Log'!#REF!)</f>
        <v>#REF!</v>
      </c>
      <c r="C597" s="9" t="e">
        <f>IF('Prediction Log'!#REF!=0, "",'Prediction Log'!#REF!)</f>
        <v>#REF!</v>
      </c>
      <c r="D597" s="9" t="e">
        <f>IF('Prediction Log'!#REF!=0, "",'Prediction Log'!#REF!)</f>
        <v>#REF!</v>
      </c>
      <c r="E597" s="9" t="e">
        <f>IF('Prediction Log'!#REF!=0, "",'Prediction Log'!#REF!)</f>
        <v>#REF!</v>
      </c>
      <c r="F597" s="10" t="str">
        <f>IF('Prediction Log'!I597=0, "",'Prediction Log'!I597)</f>
        <v/>
      </c>
      <c r="G597" s="26" t="str">
        <f>IF(ISBLANK(Games!B597), "",'Prediction Log'!$J597)</f>
        <v/>
      </c>
      <c r="H597" s="27" t="str">
        <f>'Prediction Log'!$K597</f>
        <v/>
      </c>
      <c r="I597" s="10" t="str">
        <f>IF(AND(Games!J597="",Games!K597=""),"",IF(ISTEXT(Games!K597), "Side",Games!J597))</f>
        <v/>
      </c>
      <c r="J597" s="10" t="str">
        <f>IF(Table1[[#This Row],[Bet]]="Spread", Games!L597, "")</f>
        <v/>
      </c>
      <c r="K597" s="9" t="str">
        <f>IF(ISTEXT(Games!K597), Games!K597, "")</f>
        <v/>
      </c>
      <c r="L597" s="9" t="str">
        <f>IF(Table1[[#This Row],[Bet]]="Spread", Table1[[#This Row],[Spread]],"")</f>
        <v/>
      </c>
      <c r="M597" s="9"/>
      <c r="N597" s="12"/>
      <c r="O597" s="12"/>
      <c r="P597" s="12"/>
      <c r="Q597" s="12"/>
      <c r="R597" s="12"/>
      <c r="S597" s="12"/>
      <c r="T597" s="13">
        <f t="shared" si="102"/>
        <v>0</v>
      </c>
      <c r="U597" s="13">
        <f t="shared" si="103"/>
        <v>0</v>
      </c>
      <c r="V597" s="13">
        <f t="shared" si="96"/>
        <v>0</v>
      </c>
      <c r="W597" s="13">
        <f t="shared" si="104"/>
        <v>0</v>
      </c>
      <c r="X597" s="13">
        <f t="shared" si="97"/>
        <v>0</v>
      </c>
      <c r="Y597" s="13">
        <f t="shared" si="98"/>
        <v>0</v>
      </c>
      <c r="Z597" s="7"/>
      <c r="AA597" s="9" t="str">
        <f t="shared" si="99"/>
        <v/>
      </c>
      <c r="AB597" s="7"/>
      <c r="AC597" s="9" t="str">
        <f t="shared" si="100"/>
        <v/>
      </c>
      <c r="AD597" s="7"/>
      <c r="AE597" s="9" t="str">
        <f t="shared" si="101"/>
        <v/>
      </c>
      <c r="AF59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98" spans="1:32" x14ac:dyDescent="0.45">
      <c r="A598" s="23" t="e">
        <f>IF('Prediction Log'!#REF!=0, "",'Prediction Log'!#REF!)</f>
        <v>#REF!</v>
      </c>
      <c r="B598" s="9" t="e">
        <f>IF('Prediction Log'!#REF!=0, "",'Prediction Log'!#REF!)</f>
        <v>#REF!</v>
      </c>
      <c r="C598" s="9" t="e">
        <f>IF('Prediction Log'!#REF!=0, "",'Prediction Log'!#REF!)</f>
        <v>#REF!</v>
      </c>
      <c r="D598" s="9" t="e">
        <f>IF('Prediction Log'!#REF!=0, "",'Prediction Log'!#REF!)</f>
        <v>#REF!</v>
      </c>
      <c r="E598" s="9" t="e">
        <f>IF('Prediction Log'!#REF!=0, "",'Prediction Log'!#REF!)</f>
        <v>#REF!</v>
      </c>
      <c r="F598" s="10" t="str">
        <f>IF('Prediction Log'!I598=0, "",'Prediction Log'!I598)</f>
        <v/>
      </c>
      <c r="G598" s="26" t="str">
        <f>IF(ISBLANK(Games!B598), "",'Prediction Log'!$J598)</f>
        <v/>
      </c>
      <c r="H598" s="27" t="str">
        <f>'Prediction Log'!$K598</f>
        <v/>
      </c>
      <c r="I598" s="10" t="str">
        <f>IF(AND(Games!J598="",Games!K598=""),"",IF(ISTEXT(Games!K598), "Side",Games!J598))</f>
        <v/>
      </c>
      <c r="J598" s="10" t="str">
        <f>IF(Table1[[#This Row],[Bet]]="Spread", Games!L598, "")</f>
        <v/>
      </c>
      <c r="K598" s="9" t="str">
        <f>IF(ISTEXT(Games!K598), Games!K598, "")</f>
        <v/>
      </c>
      <c r="L598" s="9" t="str">
        <f>IF(Table1[[#This Row],[Bet]]="Spread", Table1[[#This Row],[Spread]],"")</f>
        <v/>
      </c>
      <c r="M598" s="9"/>
      <c r="N598" s="12"/>
      <c r="O598" s="12"/>
      <c r="P598" s="12"/>
      <c r="Q598" s="12"/>
      <c r="R598" s="12"/>
      <c r="S598" s="12"/>
      <c r="T598" s="13">
        <f t="shared" si="102"/>
        <v>0</v>
      </c>
      <c r="U598" s="13">
        <f t="shared" si="103"/>
        <v>0</v>
      </c>
      <c r="V598" s="13">
        <f t="shared" si="96"/>
        <v>0</v>
      </c>
      <c r="W598" s="13">
        <f t="shared" si="104"/>
        <v>0</v>
      </c>
      <c r="X598" s="13">
        <f t="shared" si="97"/>
        <v>0</v>
      </c>
      <c r="Y598" s="13">
        <f t="shared" si="98"/>
        <v>0</v>
      </c>
      <c r="Z598" s="7"/>
      <c r="AA598" s="9" t="str">
        <f t="shared" si="99"/>
        <v/>
      </c>
      <c r="AB598" s="7"/>
      <c r="AC598" s="9" t="str">
        <f t="shared" si="100"/>
        <v/>
      </c>
      <c r="AD598" s="7"/>
      <c r="AE598" s="9" t="str">
        <f t="shared" si="101"/>
        <v/>
      </c>
      <c r="AF59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99" spans="1:32" x14ac:dyDescent="0.45">
      <c r="A599" s="23" t="e">
        <f>IF('Prediction Log'!#REF!=0, "",'Prediction Log'!#REF!)</f>
        <v>#REF!</v>
      </c>
      <c r="B599" s="9" t="e">
        <f>IF('Prediction Log'!#REF!=0, "",'Prediction Log'!#REF!)</f>
        <v>#REF!</v>
      </c>
      <c r="C599" s="9" t="e">
        <f>IF('Prediction Log'!#REF!=0, "",'Prediction Log'!#REF!)</f>
        <v>#REF!</v>
      </c>
      <c r="D599" s="9" t="e">
        <f>IF('Prediction Log'!#REF!=0, "",'Prediction Log'!#REF!)</f>
        <v>#REF!</v>
      </c>
      <c r="E599" s="9" t="e">
        <f>IF('Prediction Log'!#REF!=0, "",'Prediction Log'!#REF!)</f>
        <v>#REF!</v>
      </c>
      <c r="F599" s="10" t="str">
        <f>IF('Prediction Log'!I599=0, "",'Prediction Log'!I599)</f>
        <v/>
      </c>
      <c r="G599" s="26" t="str">
        <f>IF(ISBLANK(Games!B599), "",'Prediction Log'!$J599)</f>
        <v/>
      </c>
      <c r="H599" s="27" t="str">
        <f>'Prediction Log'!$K599</f>
        <v/>
      </c>
      <c r="I599" s="10" t="str">
        <f>IF(AND(Games!J599="",Games!K599=""),"",IF(ISTEXT(Games!K599), "Side",Games!J599))</f>
        <v/>
      </c>
      <c r="J599" s="10" t="str">
        <f>IF(Table1[[#This Row],[Bet]]="Spread", Games!L599, "")</f>
        <v/>
      </c>
      <c r="K599" s="9" t="str">
        <f>IF(ISTEXT(Games!K599), Games!K599, "")</f>
        <v/>
      </c>
      <c r="L599" s="9" t="str">
        <f>IF(Table1[[#This Row],[Bet]]="Spread", Table1[[#This Row],[Spread]],"")</f>
        <v/>
      </c>
      <c r="M599" s="9"/>
      <c r="N599" s="12"/>
      <c r="O599" s="12"/>
      <c r="P599" s="12"/>
      <c r="Q599" s="12"/>
      <c r="R599" s="12"/>
      <c r="S599" s="12"/>
      <c r="T599" s="13">
        <f t="shared" si="102"/>
        <v>0</v>
      </c>
      <c r="U599" s="13">
        <f t="shared" si="103"/>
        <v>0</v>
      </c>
      <c r="V599" s="13">
        <f t="shared" si="96"/>
        <v>0</v>
      </c>
      <c r="W599" s="13">
        <f t="shared" si="104"/>
        <v>0</v>
      </c>
      <c r="X599" s="13">
        <f t="shared" si="97"/>
        <v>0</v>
      </c>
      <c r="Y599" s="13">
        <f t="shared" si="98"/>
        <v>0</v>
      </c>
      <c r="Z599" s="7"/>
      <c r="AA599" s="9" t="str">
        <f t="shared" si="99"/>
        <v/>
      </c>
      <c r="AB599" s="7"/>
      <c r="AC599" s="9" t="str">
        <f t="shared" si="100"/>
        <v/>
      </c>
      <c r="AD599" s="7"/>
      <c r="AE599" s="9" t="str">
        <f t="shared" si="101"/>
        <v/>
      </c>
      <c r="AF59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00" spans="1:32" x14ac:dyDescent="0.45">
      <c r="A600" s="23" t="e">
        <f>IF('Prediction Log'!#REF!=0, "",'Prediction Log'!#REF!)</f>
        <v>#REF!</v>
      </c>
      <c r="B600" s="9" t="e">
        <f>IF('Prediction Log'!#REF!=0, "",'Prediction Log'!#REF!)</f>
        <v>#REF!</v>
      </c>
      <c r="C600" s="9" t="e">
        <f>IF('Prediction Log'!#REF!=0, "",'Prediction Log'!#REF!)</f>
        <v>#REF!</v>
      </c>
      <c r="D600" s="9" t="e">
        <f>IF('Prediction Log'!#REF!=0, "",'Prediction Log'!#REF!)</f>
        <v>#REF!</v>
      </c>
      <c r="E600" s="9" t="e">
        <f>IF('Prediction Log'!#REF!=0, "",'Prediction Log'!#REF!)</f>
        <v>#REF!</v>
      </c>
      <c r="F600" s="10" t="str">
        <f>IF('Prediction Log'!I600=0, "",'Prediction Log'!I600)</f>
        <v/>
      </c>
      <c r="G600" s="26" t="str">
        <f>IF(ISBLANK(Games!B600), "",'Prediction Log'!$J600)</f>
        <v/>
      </c>
      <c r="H600" s="27" t="str">
        <f>'Prediction Log'!$K600</f>
        <v/>
      </c>
      <c r="I600" s="10" t="str">
        <f>IF(AND(Games!J600="",Games!K600=""),"",IF(ISTEXT(Games!K600), "Side",Games!J600))</f>
        <v/>
      </c>
      <c r="J600" s="10" t="str">
        <f>IF(Table1[[#This Row],[Bet]]="Spread", Games!L600, "")</f>
        <v/>
      </c>
      <c r="K600" s="9" t="str">
        <f>IF(ISTEXT(Games!K600), Games!K600, "")</f>
        <v/>
      </c>
      <c r="L600" s="9" t="str">
        <f>IF(Table1[[#This Row],[Bet]]="Spread", Table1[[#This Row],[Spread]],"")</f>
        <v/>
      </c>
      <c r="M600" s="9"/>
      <c r="N600" s="12"/>
      <c r="O600" s="12"/>
      <c r="P600" s="12"/>
      <c r="Q600" s="12"/>
      <c r="R600" s="12"/>
      <c r="S600" s="12"/>
      <c r="T600" s="13">
        <f t="shared" si="102"/>
        <v>0</v>
      </c>
      <c r="U600" s="13">
        <f t="shared" si="103"/>
        <v>0</v>
      </c>
      <c r="V600" s="13">
        <f t="shared" si="96"/>
        <v>0</v>
      </c>
      <c r="W600" s="13">
        <f t="shared" si="104"/>
        <v>0</v>
      </c>
      <c r="X600" s="13">
        <f t="shared" si="97"/>
        <v>0</v>
      </c>
      <c r="Y600" s="13">
        <f t="shared" si="98"/>
        <v>0</v>
      </c>
      <c r="Z600" s="7"/>
      <c r="AA600" s="9" t="str">
        <f t="shared" si="99"/>
        <v/>
      </c>
      <c r="AB600" s="7"/>
      <c r="AC600" s="9" t="str">
        <f t="shared" si="100"/>
        <v/>
      </c>
      <c r="AD600" s="7"/>
      <c r="AE600" s="9" t="str">
        <f t="shared" si="101"/>
        <v/>
      </c>
      <c r="AF60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01" spans="1:32" x14ac:dyDescent="0.45">
      <c r="A601" s="23" t="e">
        <f>IF('Prediction Log'!#REF!=0, "",'Prediction Log'!#REF!)</f>
        <v>#REF!</v>
      </c>
      <c r="B601" s="9" t="e">
        <f>IF('Prediction Log'!#REF!=0, "",'Prediction Log'!#REF!)</f>
        <v>#REF!</v>
      </c>
      <c r="C601" s="9" t="e">
        <f>IF('Prediction Log'!#REF!=0, "",'Prediction Log'!#REF!)</f>
        <v>#REF!</v>
      </c>
      <c r="D601" s="9" t="e">
        <f>IF('Prediction Log'!#REF!=0, "",'Prediction Log'!#REF!)</f>
        <v>#REF!</v>
      </c>
      <c r="E601" s="9" t="e">
        <f>IF('Prediction Log'!#REF!=0, "",'Prediction Log'!#REF!)</f>
        <v>#REF!</v>
      </c>
      <c r="F601" s="10" t="str">
        <f>IF('Prediction Log'!I601=0, "",'Prediction Log'!I601)</f>
        <v/>
      </c>
      <c r="G601" s="26" t="str">
        <f>IF(ISBLANK(Games!B601), "",'Prediction Log'!$J601)</f>
        <v/>
      </c>
      <c r="H601" s="27" t="str">
        <f>'Prediction Log'!$K601</f>
        <v/>
      </c>
      <c r="I601" s="10" t="str">
        <f>IF(AND(Games!J601="",Games!K601=""),"",IF(ISTEXT(Games!K601), "Side",Games!J601))</f>
        <v/>
      </c>
      <c r="J601" s="10" t="str">
        <f>IF(Table1[[#This Row],[Bet]]="Spread", Games!L601, "")</f>
        <v/>
      </c>
      <c r="K601" s="9" t="str">
        <f>IF(ISTEXT(Games!K601), Games!K601, "")</f>
        <v/>
      </c>
      <c r="L601" s="9" t="str">
        <f>IF(Table1[[#This Row],[Bet]]="Spread", Table1[[#This Row],[Spread]],"")</f>
        <v/>
      </c>
      <c r="M601" s="9"/>
      <c r="N601" s="12"/>
      <c r="O601" s="12"/>
      <c r="P601" s="12"/>
      <c r="Q601" s="12"/>
      <c r="R601" s="12"/>
      <c r="S601" s="12"/>
      <c r="T601" s="13">
        <f t="shared" si="102"/>
        <v>0</v>
      </c>
      <c r="U601" s="13">
        <f t="shared" si="103"/>
        <v>0</v>
      </c>
      <c r="V601" s="13">
        <f t="shared" si="96"/>
        <v>0</v>
      </c>
      <c r="W601" s="13">
        <f t="shared" si="104"/>
        <v>0</v>
      </c>
      <c r="X601" s="13">
        <f t="shared" si="97"/>
        <v>0</v>
      </c>
      <c r="Y601" s="13">
        <f t="shared" si="98"/>
        <v>0</v>
      </c>
      <c r="Z601" s="7"/>
      <c r="AA601" s="9" t="str">
        <f t="shared" si="99"/>
        <v/>
      </c>
      <c r="AB601" s="7"/>
      <c r="AC601" s="9" t="str">
        <f t="shared" si="100"/>
        <v/>
      </c>
      <c r="AD601" s="7"/>
      <c r="AE601" s="9" t="str">
        <f t="shared" si="101"/>
        <v/>
      </c>
      <c r="AF60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02" spans="1:32" x14ac:dyDescent="0.45">
      <c r="A602" s="23" t="e">
        <f>IF('Prediction Log'!#REF!=0, "",'Prediction Log'!#REF!)</f>
        <v>#REF!</v>
      </c>
      <c r="B602" s="9" t="e">
        <f>IF('Prediction Log'!#REF!=0, "",'Prediction Log'!#REF!)</f>
        <v>#REF!</v>
      </c>
      <c r="C602" s="9" t="e">
        <f>IF('Prediction Log'!#REF!=0, "",'Prediction Log'!#REF!)</f>
        <v>#REF!</v>
      </c>
      <c r="D602" s="9" t="e">
        <f>IF('Prediction Log'!#REF!=0, "",'Prediction Log'!#REF!)</f>
        <v>#REF!</v>
      </c>
      <c r="E602" s="9" t="e">
        <f>IF('Prediction Log'!#REF!=0, "",'Prediction Log'!#REF!)</f>
        <v>#REF!</v>
      </c>
      <c r="F602" s="10" t="str">
        <f>IF('Prediction Log'!I602=0, "",'Prediction Log'!I602)</f>
        <v/>
      </c>
      <c r="G602" s="26" t="str">
        <f>IF(ISBLANK(Games!B602), "",'Prediction Log'!$J602)</f>
        <v/>
      </c>
      <c r="H602" s="27" t="str">
        <f>'Prediction Log'!$K602</f>
        <v/>
      </c>
      <c r="I602" s="10" t="str">
        <f>IF(AND(Games!J602="",Games!K602=""),"",IF(ISTEXT(Games!K602), "Side",Games!J602))</f>
        <v/>
      </c>
      <c r="J602" s="10" t="str">
        <f>IF(Table1[[#This Row],[Bet]]="Spread", Games!L602, "")</f>
        <v/>
      </c>
      <c r="K602" s="9" t="str">
        <f>IF(ISTEXT(Games!K602), Games!K602, "")</f>
        <v/>
      </c>
      <c r="L602" s="9" t="str">
        <f>IF(Table1[[#This Row],[Bet]]="Spread", Table1[[#This Row],[Spread]],"")</f>
        <v/>
      </c>
      <c r="M602" s="9"/>
      <c r="N602" s="12"/>
      <c r="O602" s="12"/>
      <c r="P602" s="12"/>
      <c r="Q602" s="12"/>
      <c r="R602" s="12"/>
      <c r="S602" s="12"/>
      <c r="T602" s="13">
        <f t="shared" si="102"/>
        <v>0</v>
      </c>
      <c r="U602" s="13">
        <f t="shared" si="103"/>
        <v>0</v>
      </c>
      <c r="V602" s="13">
        <f t="shared" si="96"/>
        <v>0</v>
      </c>
      <c r="W602" s="13">
        <f t="shared" si="104"/>
        <v>0</v>
      </c>
      <c r="X602" s="13">
        <f t="shared" si="97"/>
        <v>0</v>
      </c>
      <c r="Y602" s="13">
        <f t="shared" si="98"/>
        <v>0</v>
      </c>
      <c r="Z602" s="7"/>
      <c r="AA602" s="9" t="str">
        <f t="shared" si="99"/>
        <v/>
      </c>
      <c r="AB602" s="7"/>
      <c r="AC602" s="9" t="str">
        <f t="shared" si="100"/>
        <v/>
      </c>
      <c r="AD602" s="7"/>
      <c r="AE602" s="9" t="str">
        <f t="shared" si="101"/>
        <v/>
      </c>
      <c r="AF60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03" spans="1:32" x14ac:dyDescent="0.45">
      <c r="A603" s="23" t="e">
        <f>IF('Prediction Log'!#REF!=0, "",'Prediction Log'!#REF!)</f>
        <v>#REF!</v>
      </c>
      <c r="B603" s="9" t="e">
        <f>IF('Prediction Log'!#REF!=0, "",'Prediction Log'!#REF!)</f>
        <v>#REF!</v>
      </c>
      <c r="C603" s="9" t="e">
        <f>IF('Prediction Log'!#REF!=0, "",'Prediction Log'!#REF!)</f>
        <v>#REF!</v>
      </c>
      <c r="D603" s="9" t="e">
        <f>IF('Prediction Log'!#REF!=0, "",'Prediction Log'!#REF!)</f>
        <v>#REF!</v>
      </c>
      <c r="E603" s="9" t="e">
        <f>IF('Prediction Log'!#REF!=0, "",'Prediction Log'!#REF!)</f>
        <v>#REF!</v>
      </c>
      <c r="F603" s="10" t="str">
        <f>IF('Prediction Log'!I603=0, "",'Prediction Log'!I603)</f>
        <v/>
      </c>
      <c r="G603" s="26" t="str">
        <f>IF(ISBLANK(Games!B603), "",'Prediction Log'!$J603)</f>
        <v/>
      </c>
      <c r="H603" s="27" t="str">
        <f>'Prediction Log'!$K603</f>
        <v/>
      </c>
      <c r="I603" s="10" t="str">
        <f>IF(AND(Games!J603="",Games!K603=""),"",IF(ISTEXT(Games!K603), "Side",Games!J603))</f>
        <v/>
      </c>
      <c r="J603" s="10" t="str">
        <f>IF(Table1[[#This Row],[Bet]]="Spread", Games!L603, "")</f>
        <v/>
      </c>
      <c r="K603" s="9" t="str">
        <f>IF(ISTEXT(Games!K603), Games!K603, "")</f>
        <v/>
      </c>
      <c r="L603" s="9" t="str">
        <f>IF(Table1[[#This Row],[Bet]]="Spread", Table1[[#This Row],[Spread]],"")</f>
        <v/>
      </c>
      <c r="M603" s="9"/>
      <c r="N603" s="12"/>
      <c r="O603" s="12"/>
      <c r="P603" s="12"/>
      <c r="Q603" s="12"/>
      <c r="R603" s="12"/>
      <c r="S603" s="12"/>
      <c r="T603" s="13">
        <f t="shared" si="102"/>
        <v>0</v>
      </c>
      <c r="U603" s="13">
        <f t="shared" si="103"/>
        <v>0</v>
      </c>
      <c r="V603" s="13">
        <f t="shared" si="96"/>
        <v>0</v>
      </c>
      <c r="W603" s="13">
        <f t="shared" si="104"/>
        <v>0</v>
      </c>
      <c r="X603" s="13">
        <f t="shared" si="97"/>
        <v>0</v>
      </c>
      <c r="Y603" s="13">
        <f t="shared" si="98"/>
        <v>0</v>
      </c>
      <c r="Z603" s="7"/>
      <c r="AA603" s="9" t="str">
        <f t="shared" si="99"/>
        <v/>
      </c>
      <c r="AB603" s="7"/>
      <c r="AC603" s="9" t="str">
        <f t="shared" si="100"/>
        <v/>
      </c>
      <c r="AD603" s="7"/>
      <c r="AE603" s="9" t="str">
        <f t="shared" si="101"/>
        <v/>
      </c>
      <c r="AF60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04" spans="1:32" x14ac:dyDescent="0.45">
      <c r="A604" s="23" t="e">
        <f>IF('Prediction Log'!#REF!=0, "",'Prediction Log'!#REF!)</f>
        <v>#REF!</v>
      </c>
      <c r="B604" s="9" t="e">
        <f>IF('Prediction Log'!#REF!=0, "",'Prediction Log'!#REF!)</f>
        <v>#REF!</v>
      </c>
      <c r="C604" s="9" t="e">
        <f>IF('Prediction Log'!#REF!=0, "",'Prediction Log'!#REF!)</f>
        <v>#REF!</v>
      </c>
      <c r="D604" s="9" t="e">
        <f>IF('Prediction Log'!#REF!=0, "",'Prediction Log'!#REF!)</f>
        <v>#REF!</v>
      </c>
      <c r="E604" s="9" t="e">
        <f>IF('Prediction Log'!#REF!=0, "",'Prediction Log'!#REF!)</f>
        <v>#REF!</v>
      </c>
      <c r="F604" s="10" t="str">
        <f>IF('Prediction Log'!I604=0, "",'Prediction Log'!I604)</f>
        <v/>
      </c>
      <c r="G604" s="26" t="str">
        <f>IF(ISBLANK(Games!B604), "",'Prediction Log'!$J604)</f>
        <v/>
      </c>
      <c r="H604" s="27" t="str">
        <f>'Prediction Log'!$K604</f>
        <v/>
      </c>
      <c r="I604" s="10" t="str">
        <f>IF(AND(Games!J604="",Games!K604=""),"",IF(ISTEXT(Games!K604), "Side",Games!J604))</f>
        <v/>
      </c>
      <c r="J604" s="10" t="str">
        <f>IF(Table1[[#This Row],[Bet]]="Spread", Games!L604, "")</f>
        <v/>
      </c>
      <c r="K604" s="9" t="str">
        <f>IF(ISTEXT(Games!K604), Games!K604, "")</f>
        <v/>
      </c>
      <c r="L604" s="9" t="str">
        <f>IF(Table1[[#This Row],[Bet]]="Spread", Table1[[#This Row],[Spread]],"")</f>
        <v/>
      </c>
      <c r="M604" s="9"/>
      <c r="N604" s="12"/>
      <c r="O604" s="12"/>
      <c r="P604" s="12"/>
      <c r="Q604" s="12"/>
      <c r="R604" s="12"/>
      <c r="S604" s="12"/>
      <c r="T604" s="13">
        <f t="shared" si="102"/>
        <v>0</v>
      </c>
      <c r="U604" s="13">
        <f t="shared" si="103"/>
        <v>0</v>
      </c>
      <c r="V604" s="13">
        <f t="shared" si="96"/>
        <v>0</v>
      </c>
      <c r="W604" s="13">
        <f t="shared" si="104"/>
        <v>0</v>
      </c>
      <c r="X604" s="13">
        <f t="shared" si="97"/>
        <v>0</v>
      </c>
      <c r="Y604" s="13">
        <f t="shared" si="98"/>
        <v>0</v>
      </c>
      <c r="Z604" s="7"/>
      <c r="AA604" s="9" t="str">
        <f t="shared" si="99"/>
        <v/>
      </c>
      <c r="AB604" s="7"/>
      <c r="AC604" s="9" t="str">
        <f t="shared" si="100"/>
        <v/>
      </c>
      <c r="AD604" s="7"/>
      <c r="AE604" s="9" t="str">
        <f t="shared" si="101"/>
        <v/>
      </c>
      <c r="AF60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05" spans="1:32" x14ac:dyDescent="0.45">
      <c r="A605" s="23" t="e">
        <f>IF('Prediction Log'!#REF!=0, "",'Prediction Log'!#REF!)</f>
        <v>#REF!</v>
      </c>
      <c r="B605" s="9" t="e">
        <f>IF('Prediction Log'!#REF!=0, "",'Prediction Log'!#REF!)</f>
        <v>#REF!</v>
      </c>
      <c r="C605" s="9" t="e">
        <f>IF('Prediction Log'!#REF!=0, "",'Prediction Log'!#REF!)</f>
        <v>#REF!</v>
      </c>
      <c r="D605" s="9" t="e">
        <f>IF('Prediction Log'!#REF!=0, "",'Prediction Log'!#REF!)</f>
        <v>#REF!</v>
      </c>
      <c r="E605" s="9" t="e">
        <f>IF('Prediction Log'!#REF!=0, "",'Prediction Log'!#REF!)</f>
        <v>#REF!</v>
      </c>
      <c r="F605" s="10" t="str">
        <f>IF('Prediction Log'!I605=0, "",'Prediction Log'!I605)</f>
        <v/>
      </c>
      <c r="G605" s="26" t="str">
        <f>IF(ISBLANK(Games!B605), "",'Prediction Log'!$J605)</f>
        <v/>
      </c>
      <c r="H605" s="27" t="str">
        <f>'Prediction Log'!$K605</f>
        <v/>
      </c>
      <c r="I605" s="10" t="str">
        <f>IF(AND(Games!J605="",Games!K605=""),"",IF(ISTEXT(Games!K605), "Side",Games!J605))</f>
        <v/>
      </c>
      <c r="J605" s="10" t="str">
        <f>IF(Table1[[#This Row],[Bet]]="Spread", Games!L605, "")</f>
        <v/>
      </c>
      <c r="K605" s="9" t="str">
        <f>IF(ISTEXT(Games!K605), Games!K605, "")</f>
        <v/>
      </c>
      <c r="L605" s="9" t="str">
        <f>IF(Table1[[#This Row],[Bet]]="Spread", Table1[[#This Row],[Spread]],"")</f>
        <v/>
      </c>
      <c r="M605" s="9"/>
      <c r="N605" s="12"/>
      <c r="O605" s="12"/>
      <c r="P605" s="12"/>
      <c r="Q605" s="12"/>
      <c r="R605" s="12"/>
      <c r="S605" s="12"/>
      <c r="T605" s="13">
        <f t="shared" si="102"/>
        <v>0</v>
      </c>
      <c r="U605" s="13">
        <f t="shared" si="103"/>
        <v>0</v>
      </c>
      <c r="V605" s="13">
        <f t="shared" si="96"/>
        <v>0</v>
      </c>
      <c r="W605" s="13">
        <f t="shared" si="104"/>
        <v>0</v>
      </c>
      <c r="X605" s="13">
        <f t="shared" si="97"/>
        <v>0</v>
      </c>
      <c r="Y605" s="13">
        <f t="shared" si="98"/>
        <v>0</v>
      </c>
      <c r="Z605" s="7"/>
      <c r="AA605" s="9" t="str">
        <f t="shared" si="99"/>
        <v/>
      </c>
      <c r="AB605" s="7"/>
      <c r="AC605" s="9" t="str">
        <f t="shared" si="100"/>
        <v/>
      </c>
      <c r="AD605" s="7"/>
      <c r="AE605" s="9" t="str">
        <f t="shared" si="101"/>
        <v/>
      </c>
      <c r="AF60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06" spans="1:32" x14ac:dyDescent="0.45">
      <c r="A606" s="23" t="e">
        <f>IF('Prediction Log'!#REF!=0, "",'Prediction Log'!#REF!)</f>
        <v>#REF!</v>
      </c>
      <c r="B606" s="9" t="e">
        <f>IF('Prediction Log'!#REF!=0, "",'Prediction Log'!#REF!)</f>
        <v>#REF!</v>
      </c>
      <c r="C606" s="9" t="e">
        <f>IF('Prediction Log'!#REF!=0, "",'Prediction Log'!#REF!)</f>
        <v>#REF!</v>
      </c>
      <c r="D606" s="9" t="e">
        <f>IF('Prediction Log'!#REF!=0, "",'Prediction Log'!#REF!)</f>
        <v>#REF!</v>
      </c>
      <c r="E606" s="9" t="e">
        <f>IF('Prediction Log'!#REF!=0, "",'Prediction Log'!#REF!)</f>
        <v>#REF!</v>
      </c>
      <c r="F606" s="10" t="str">
        <f>IF('Prediction Log'!I606=0, "",'Prediction Log'!I606)</f>
        <v/>
      </c>
      <c r="G606" s="26" t="str">
        <f>IF(ISBLANK(Games!B606), "",'Prediction Log'!$J606)</f>
        <v/>
      </c>
      <c r="H606" s="27" t="str">
        <f>'Prediction Log'!$K606</f>
        <v/>
      </c>
      <c r="I606" s="10" t="str">
        <f>IF(AND(Games!J606="",Games!K606=""),"",IF(ISTEXT(Games!K606), "Side",Games!J606))</f>
        <v/>
      </c>
      <c r="J606" s="10" t="str">
        <f>IF(Table1[[#This Row],[Bet]]="Spread", Games!L606, "")</f>
        <v/>
      </c>
      <c r="K606" s="9" t="str">
        <f>IF(ISTEXT(Games!K606), Games!K606, "")</f>
        <v/>
      </c>
      <c r="L606" s="9" t="str">
        <f>IF(Table1[[#This Row],[Bet]]="Spread", Table1[[#This Row],[Spread]],"")</f>
        <v/>
      </c>
      <c r="M606" s="9"/>
      <c r="N606" s="12"/>
      <c r="O606" s="12"/>
      <c r="P606" s="12"/>
      <c r="Q606" s="12"/>
      <c r="R606" s="12"/>
      <c r="S606" s="12"/>
      <c r="T606" s="13">
        <f t="shared" si="102"/>
        <v>0</v>
      </c>
      <c r="U606" s="13">
        <f t="shared" si="103"/>
        <v>0</v>
      </c>
      <c r="V606" s="13">
        <f t="shared" si="96"/>
        <v>0</v>
      </c>
      <c r="W606" s="13">
        <f t="shared" si="104"/>
        <v>0</v>
      </c>
      <c r="X606" s="13">
        <f t="shared" si="97"/>
        <v>0</v>
      </c>
      <c r="Y606" s="13">
        <f t="shared" si="98"/>
        <v>0</v>
      </c>
      <c r="Z606" s="7"/>
      <c r="AA606" s="9" t="str">
        <f t="shared" si="99"/>
        <v/>
      </c>
      <c r="AB606" s="7"/>
      <c r="AC606" s="9" t="str">
        <f t="shared" si="100"/>
        <v/>
      </c>
      <c r="AD606" s="7"/>
      <c r="AE606" s="9" t="str">
        <f t="shared" si="101"/>
        <v/>
      </c>
      <c r="AF60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07" spans="1:32" x14ac:dyDescent="0.45">
      <c r="A607" s="23" t="e">
        <f>IF('Prediction Log'!#REF!=0, "",'Prediction Log'!#REF!)</f>
        <v>#REF!</v>
      </c>
      <c r="B607" s="9" t="e">
        <f>IF('Prediction Log'!#REF!=0, "",'Prediction Log'!#REF!)</f>
        <v>#REF!</v>
      </c>
      <c r="C607" s="9" t="e">
        <f>IF('Prediction Log'!#REF!=0, "",'Prediction Log'!#REF!)</f>
        <v>#REF!</v>
      </c>
      <c r="D607" s="9" t="e">
        <f>IF('Prediction Log'!#REF!=0, "",'Prediction Log'!#REF!)</f>
        <v>#REF!</v>
      </c>
      <c r="E607" s="9" t="e">
        <f>IF('Prediction Log'!#REF!=0, "",'Prediction Log'!#REF!)</f>
        <v>#REF!</v>
      </c>
      <c r="F607" s="10" t="str">
        <f>IF('Prediction Log'!I607=0, "",'Prediction Log'!I607)</f>
        <v/>
      </c>
      <c r="G607" s="26" t="str">
        <f>IF(ISBLANK(Games!B607), "",'Prediction Log'!$J607)</f>
        <v/>
      </c>
      <c r="H607" s="27" t="str">
        <f>'Prediction Log'!$K607</f>
        <v/>
      </c>
      <c r="I607" s="10" t="str">
        <f>IF(AND(Games!J607="",Games!K607=""),"",IF(ISTEXT(Games!K607), "Side",Games!J607))</f>
        <v/>
      </c>
      <c r="J607" s="10" t="str">
        <f>IF(Table1[[#This Row],[Bet]]="Spread", Games!L607, "")</f>
        <v/>
      </c>
      <c r="K607" s="9" t="str">
        <f>IF(ISTEXT(Games!K607), Games!K607, "")</f>
        <v/>
      </c>
      <c r="L607" s="9" t="str">
        <f>IF(Table1[[#This Row],[Bet]]="Spread", Table1[[#This Row],[Spread]],"")</f>
        <v/>
      </c>
      <c r="M607" s="9"/>
      <c r="N607" s="12"/>
      <c r="O607" s="12"/>
      <c r="P607" s="12"/>
      <c r="Q607" s="12"/>
      <c r="R607" s="12"/>
      <c r="S607" s="12"/>
      <c r="T607" s="13">
        <f t="shared" si="102"/>
        <v>0</v>
      </c>
      <c r="U607" s="13">
        <f t="shared" si="103"/>
        <v>0</v>
      </c>
      <c r="V607" s="13">
        <f t="shared" si="96"/>
        <v>0</v>
      </c>
      <c r="W607" s="13">
        <f t="shared" si="104"/>
        <v>0</v>
      </c>
      <c r="X607" s="13">
        <f t="shared" si="97"/>
        <v>0</v>
      </c>
      <c r="Y607" s="13">
        <f t="shared" si="98"/>
        <v>0</v>
      </c>
      <c r="Z607" s="7"/>
      <c r="AA607" s="9" t="str">
        <f t="shared" si="99"/>
        <v/>
      </c>
      <c r="AB607" s="7"/>
      <c r="AC607" s="9" t="str">
        <f t="shared" si="100"/>
        <v/>
      </c>
      <c r="AD607" s="7"/>
      <c r="AE607" s="9" t="str">
        <f t="shared" si="101"/>
        <v/>
      </c>
      <c r="AF60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08" spans="1:32" x14ac:dyDescent="0.45">
      <c r="A608" s="23" t="e">
        <f>IF('Prediction Log'!#REF!=0, "",'Prediction Log'!#REF!)</f>
        <v>#REF!</v>
      </c>
      <c r="B608" s="9" t="e">
        <f>IF('Prediction Log'!#REF!=0, "",'Prediction Log'!#REF!)</f>
        <v>#REF!</v>
      </c>
      <c r="C608" s="9" t="e">
        <f>IF('Prediction Log'!#REF!=0, "",'Prediction Log'!#REF!)</f>
        <v>#REF!</v>
      </c>
      <c r="D608" s="9" t="e">
        <f>IF('Prediction Log'!#REF!=0, "",'Prediction Log'!#REF!)</f>
        <v>#REF!</v>
      </c>
      <c r="E608" s="9" t="e">
        <f>IF('Prediction Log'!#REF!=0, "",'Prediction Log'!#REF!)</f>
        <v>#REF!</v>
      </c>
      <c r="F608" s="10" t="str">
        <f>IF('Prediction Log'!I608=0, "",'Prediction Log'!I608)</f>
        <v/>
      </c>
      <c r="G608" s="26" t="str">
        <f>IF(ISBLANK(Games!B608), "",'Prediction Log'!$J608)</f>
        <v/>
      </c>
      <c r="H608" s="27" t="str">
        <f>'Prediction Log'!$K608</f>
        <v/>
      </c>
      <c r="I608" s="10" t="str">
        <f>IF(AND(Games!J608="",Games!K608=""),"",IF(ISTEXT(Games!K608), "Side",Games!J608))</f>
        <v/>
      </c>
      <c r="J608" s="10" t="str">
        <f>IF(Table1[[#This Row],[Bet]]="Spread", Games!L608, "")</f>
        <v/>
      </c>
      <c r="K608" s="9" t="str">
        <f>IF(ISTEXT(Games!K608), Games!K608, "")</f>
        <v/>
      </c>
      <c r="L608" s="9" t="str">
        <f>IF(Table1[[#This Row],[Bet]]="Spread", Table1[[#This Row],[Spread]],"")</f>
        <v/>
      </c>
      <c r="M608" s="9"/>
      <c r="N608" s="12"/>
      <c r="O608" s="12"/>
      <c r="P608" s="12"/>
      <c r="Q608" s="12"/>
      <c r="R608" s="12"/>
      <c r="S608" s="12"/>
      <c r="T608" s="13">
        <f t="shared" si="102"/>
        <v>0</v>
      </c>
      <c r="U608" s="13">
        <f t="shared" si="103"/>
        <v>0</v>
      </c>
      <c r="V608" s="13">
        <f t="shared" si="96"/>
        <v>0</v>
      </c>
      <c r="W608" s="13">
        <f t="shared" si="104"/>
        <v>0</v>
      </c>
      <c r="X608" s="13">
        <f t="shared" si="97"/>
        <v>0</v>
      </c>
      <c r="Y608" s="13">
        <f t="shared" si="98"/>
        <v>0</v>
      </c>
      <c r="Z608" s="7"/>
      <c r="AA608" s="9" t="str">
        <f t="shared" si="99"/>
        <v/>
      </c>
      <c r="AB608" s="7"/>
      <c r="AC608" s="9" t="str">
        <f t="shared" si="100"/>
        <v/>
      </c>
      <c r="AD608" s="7"/>
      <c r="AE608" s="9" t="str">
        <f t="shared" si="101"/>
        <v/>
      </c>
      <c r="AF60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09" spans="1:32" x14ac:dyDescent="0.45">
      <c r="A609" s="23" t="e">
        <f>IF('Prediction Log'!#REF!=0, "",'Prediction Log'!#REF!)</f>
        <v>#REF!</v>
      </c>
      <c r="B609" s="9" t="e">
        <f>IF('Prediction Log'!#REF!=0, "",'Prediction Log'!#REF!)</f>
        <v>#REF!</v>
      </c>
      <c r="C609" s="9" t="e">
        <f>IF('Prediction Log'!#REF!=0, "",'Prediction Log'!#REF!)</f>
        <v>#REF!</v>
      </c>
      <c r="D609" s="9" t="e">
        <f>IF('Prediction Log'!#REF!=0, "",'Prediction Log'!#REF!)</f>
        <v>#REF!</v>
      </c>
      <c r="E609" s="9" t="e">
        <f>IF('Prediction Log'!#REF!=0, "",'Prediction Log'!#REF!)</f>
        <v>#REF!</v>
      </c>
      <c r="F609" s="10" t="str">
        <f>IF('Prediction Log'!I609=0, "",'Prediction Log'!I609)</f>
        <v/>
      </c>
      <c r="G609" s="26" t="str">
        <f>IF(ISBLANK(Games!B609), "",'Prediction Log'!$J609)</f>
        <v/>
      </c>
      <c r="H609" s="27" t="str">
        <f>'Prediction Log'!$K609</f>
        <v/>
      </c>
      <c r="I609" s="10" t="str">
        <f>IF(AND(Games!J609="",Games!K609=""),"",IF(ISTEXT(Games!K609), "Side",Games!J609))</f>
        <v/>
      </c>
      <c r="J609" s="10" t="str">
        <f>IF(Table1[[#This Row],[Bet]]="Spread", Games!L609, "")</f>
        <v/>
      </c>
      <c r="K609" s="9" t="str">
        <f>IF(ISTEXT(Games!K609), Games!K609, "")</f>
        <v/>
      </c>
      <c r="L609" s="9" t="str">
        <f>IF(Table1[[#This Row],[Bet]]="Spread", Table1[[#This Row],[Spread]],"")</f>
        <v/>
      </c>
      <c r="M609" s="9"/>
      <c r="N609" s="12"/>
      <c r="O609" s="12"/>
      <c r="P609" s="12"/>
      <c r="Q609" s="12"/>
      <c r="R609" s="12"/>
      <c r="S609" s="12"/>
      <c r="T609" s="13">
        <f t="shared" si="102"/>
        <v>0</v>
      </c>
      <c r="U609" s="13">
        <f t="shared" si="103"/>
        <v>0</v>
      </c>
      <c r="V609" s="13">
        <f t="shared" si="96"/>
        <v>0</v>
      </c>
      <c r="W609" s="13">
        <f t="shared" si="104"/>
        <v>0</v>
      </c>
      <c r="X609" s="13">
        <f t="shared" si="97"/>
        <v>0</v>
      </c>
      <c r="Y609" s="13">
        <f t="shared" si="98"/>
        <v>0</v>
      </c>
      <c r="Z609" s="7"/>
      <c r="AA609" s="9" t="str">
        <f t="shared" si="99"/>
        <v/>
      </c>
      <c r="AB609" s="7"/>
      <c r="AC609" s="9" t="str">
        <f t="shared" si="100"/>
        <v/>
      </c>
      <c r="AD609" s="7"/>
      <c r="AE609" s="9" t="str">
        <f t="shared" si="101"/>
        <v/>
      </c>
      <c r="AF60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10" spans="1:32" x14ac:dyDescent="0.45">
      <c r="A610" s="23" t="e">
        <f>IF('Prediction Log'!#REF!=0, "",'Prediction Log'!#REF!)</f>
        <v>#REF!</v>
      </c>
      <c r="B610" s="9" t="e">
        <f>IF('Prediction Log'!#REF!=0, "",'Prediction Log'!#REF!)</f>
        <v>#REF!</v>
      </c>
      <c r="C610" s="9" t="e">
        <f>IF('Prediction Log'!#REF!=0, "",'Prediction Log'!#REF!)</f>
        <v>#REF!</v>
      </c>
      <c r="D610" s="9" t="e">
        <f>IF('Prediction Log'!#REF!=0, "",'Prediction Log'!#REF!)</f>
        <v>#REF!</v>
      </c>
      <c r="E610" s="9" t="e">
        <f>IF('Prediction Log'!#REF!=0, "",'Prediction Log'!#REF!)</f>
        <v>#REF!</v>
      </c>
      <c r="F610" s="10" t="str">
        <f>IF('Prediction Log'!I610=0, "",'Prediction Log'!I610)</f>
        <v/>
      </c>
      <c r="G610" s="26" t="str">
        <f>IF(ISBLANK(Games!B610), "",'Prediction Log'!$J610)</f>
        <v/>
      </c>
      <c r="H610" s="27" t="str">
        <f>'Prediction Log'!$K610</f>
        <v/>
      </c>
      <c r="I610" s="10" t="str">
        <f>IF(AND(Games!J610="",Games!K610=""),"",IF(ISTEXT(Games!K610), "Side",Games!J610))</f>
        <v/>
      </c>
      <c r="J610" s="10" t="str">
        <f>IF(Table1[[#This Row],[Bet]]="Spread", Games!L610, "")</f>
        <v/>
      </c>
      <c r="K610" s="9" t="str">
        <f>IF(ISTEXT(Games!K610), Games!K610, "")</f>
        <v/>
      </c>
      <c r="L610" s="9" t="str">
        <f>IF(Table1[[#This Row],[Bet]]="Spread", Table1[[#This Row],[Spread]],"")</f>
        <v/>
      </c>
      <c r="M610" s="9"/>
      <c r="N610" s="12"/>
      <c r="O610" s="12"/>
      <c r="P610" s="12"/>
      <c r="Q610" s="12"/>
      <c r="R610" s="12"/>
      <c r="S610" s="12"/>
      <c r="T610" s="13">
        <f t="shared" si="102"/>
        <v>0</v>
      </c>
      <c r="U610" s="13">
        <f t="shared" si="103"/>
        <v>0</v>
      </c>
      <c r="V610" s="13">
        <f t="shared" si="96"/>
        <v>0</v>
      </c>
      <c r="W610" s="13">
        <f t="shared" si="104"/>
        <v>0</v>
      </c>
      <c r="X610" s="13">
        <f t="shared" si="97"/>
        <v>0</v>
      </c>
      <c r="Y610" s="13">
        <f t="shared" si="98"/>
        <v>0</v>
      </c>
      <c r="Z610" s="7"/>
      <c r="AA610" s="9" t="str">
        <f t="shared" si="99"/>
        <v/>
      </c>
      <c r="AB610" s="7"/>
      <c r="AC610" s="9" t="str">
        <f t="shared" si="100"/>
        <v/>
      </c>
      <c r="AD610" s="7"/>
      <c r="AE610" s="9" t="str">
        <f t="shared" si="101"/>
        <v/>
      </c>
      <c r="AF61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11" spans="1:32" x14ac:dyDescent="0.45">
      <c r="A611" s="23" t="e">
        <f>IF('Prediction Log'!#REF!=0, "",'Prediction Log'!#REF!)</f>
        <v>#REF!</v>
      </c>
      <c r="B611" s="9" t="e">
        <f>IF('Prediction Log'!#REF!=0, "",'Prediction Log'!#REF!)</f>
        <v>#REF!</v>
      </c>
      <c r="C611" s="9" t="e">
        <f>IF('Prediction Log'!#REF!=0, "",'Prediction Log'!#REF!)</f>
        <v>#REF!</v>
      </c>
      <c r="D611" s="9" t="e">
        <f>IF('Prediction Log'!#REF!=0, "",'Prediction Log'!#REF!)</f>
        <v>#REF!</v>
      </c>
      <c r="E611" s="9" t="e">
        <f>IF('Prediction Log'!#REF!=0, "",'Prediction Log'!#REF!)</f>
        <v>#REF!</v>
      </c>
      <c r="F611" s="10" t="str">
        <f>IF('Prediction Log'!I611=0, "",'Prediction Log'!I611)</f>
        <v/>
      </c>
      <c r="G611" s="26" t="str">
        <f>IF(ISBLANK(Games!B611), "",'Prediction Log'!$J611)</f>
        <v/>
      </c>
      <c r="H611" s="27" t="str">
        <f>'Prediction Log'!$K611</f>
        <v/>
      </c>
      <c r="I611" s="10" t="str">
        <f>IF(AND(Games!J611="",Games!K611=""),"",IF(ISTEXT(Games!K611), "Side",Games!J611))</f>
        <v/>
      </c>
      <c r="J611" s="10" t="str">
        <f>IF(Table1[[#This Row],[Bet]]="Spread", Games!L611, "")</f>
        <v/>
      </c>
      <c r="K611" s="9" t="str">
        <f>IF(ISTEXT(Games!K611), Games!K611, "")</f>
        <v/>
      </c>
      <c r="L611" s="9" t="str">
        <f>IF(Table1[[#This Row],[Bet]]="Spread", Table1[[#This Row],[Spread]],"")</f>
        <v/>
      </c>
      <c r="M611" s="9"/>
      <c r="N611" s="12"/>
      <c r="O611" s="12"/>
      <c r="P611" s="12"/>
      <c r="Q611" s="12"/>
      <c r="R611" s="12"/>
      <c r="S611" s="12"/>
      <c r="T611" s="13">
        <f t="shared" si="102"/>
        <v>0</v>
      </c>
      <c r="U611" s="13">
        <f t="shared" si="103"/>
        <v>0</v>
      </c>
      <c r="V611" s="13">
        <f t="shared" si="96"/>
        <v>0</v>
      </c>
      <c r="W611" s="13">
        <f t="shared" si="104"/>
        <v>0</v>
      </c>
      <c r="X611" s="13">
        <f t="shared" si="97"/>
        <v>0</v>
      </c>
      <c r="Y611" s="13">
        <f t="shared" si="98"/>
        <v>0</v>
      </c>
      <c r="Z611" s="7"/>
      <c r="AA611" s="9" t="str">
        <f t="shared" si="99"/>
        <v/>
      </c>
      <c r="AB611" s="7"/>
      <c r="AC611" s="9" t="str">
        <f t="shared" si="100"/>
        <v/>
      </c>
      <c r="AD611" s="7"/>
      <c r="AE611" s="9" t="str">
        <f t="shared" si="101"/>
        <v/>
      </c>
      <c r="AF61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12" spans="1:32" x14ac:dyDescent="0.45">
      <c r="A612" s="23" t="e">
        <f>IF('Prediction Log'!#REF!=0, "",'Prediction Log'!#REF!)</f>
        <v>#REF!</v>
      </c>
      <c r="B612" s="9" t="e">
        <f>IF('Prediction Log'!#REF!=0, "",'Prediction Log'!#REF!)</f>
        <v>#REF!</v>
      </c>
      <c r="C612" s="9" t="e">
        <f>IF('Prediction Log'!#REF!=0, "",'Prediction Log'!#REF!)</f>
        <v>#REF!</v>
      </c>
      <c r="D612" s="9" t="e">
        <f>IF('Prediction Log'!#REF!=0, "",'Prediction Log'!#REF!)</f>
        <v>#REF!</v>
      </c>
      <c r="E612" s="9" t="e">
        <f>IF('Prediction Log'!#REF!=0, "",'Prediction Log'!#REF!)</f>
        <v>#REF!</v>
      </c>
      <c r="F612" s="10" t="str">
        <f>IF('Prediction Log'!I612=0, "",'Prediction Log'!I612)</f>
        <v/>
      </c>
      <c r="G612" s="26" t="str">
        <f>IF(ISBLANK(Games!B612), "",'Prediction Log'!$J612)</f>
        <v/>
      </c>
      <c r="H612" s="27" t="str">
        <f>'Prediction Log'!$K612</f>
        <v/>
      </c>
      <c r="I612" s="10" t="str">
        <f>IF(AND(Games!J612="",Games!K612=""),"",IF(ISTEXT(Games!K612), "Side",Games!J612))</f>
        <v/>
      </c>
      <c r="J612" s="10" t="str">
        <f>IF(Table1[[#This Row],[Bet]]="Spread", Games!L612, "")</f>
        <v/>
      </c>
      <c r="K612" s="9" t="str">
        <f>IF(ISTEXT(Games!K612), Games!K612, "")</f>
        <v/>
      </c>
      <c r="L612" s="9" t="str">
        <f>IF(Table1[[#This Row],[Bet]]="Spread", Table1[[#This Row],[Spread]],"")</f>
        <v/>
      </c>
      <c r="M612" s="9"/>
      <c r="N612" s="12"/>
      <c r="O612" s="12"/>
      <c r="P612" s="12"/>
      <c r="Q612" s="12"/>
      <c r="R612" s="12"/>
      <c r="S612" s="12"/>
      <c r="T612" s="13">
        <f t="shared" si="102"/>
        <v>0</v>
      </c>
      <c r="U612" s="13">
        <f t="shared" si="103"/>
        <v>0</v>
      </c>
      <c r="V612" s="13">
        <f t="shared" si="96"/>
        <v>0</v>
      </c>
      <c r="W612" s="13">
        <f t="shared" si="104"/>
        <v>0</v>
      </c>
      <c r="X612" s="13">
        <f t="shared" si="97"/>
        <v>0</v>
      </c>
      <c r="Y612" s="13">
        <f t="shared" si="98"/>
        <v>0</v>
      </c>
      <c r="Z612" s="7"/>
      <c r="AA612" s="9" t="str">
        <f t="shared" si="99"/>
        <v/>
      </c>
      <c r="AB612" s="7"/>
      <c r="AC612" s="9" t="str">
        <f t="shared" si="100"/>
        <v/>
      </c>
      <c r="AD612" s="7"/>
      <c r="AE612" s="9" t="str">
        <f t="shared" si="101"/>
        <v/>
      </c>
      <c r="AF61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13" spans="1:32" x14ac:dyDescent="0.45">
      <c r="A613" s="23" t="e">
        <f>IF('Prediction Log'!#REF!=0, "",'Prediction Log'!#REF!)</f>
        <v>#REF!</v>
      </c>
      <c r="B613" s="9" t="e">
        <f>IF('Prediction Log'!#REF!=0, "",'Prediction Log'!#REF!)</f>
        <v>#REF!</v>
      </c>
      <c r="C613" s="9" t="e">
        <f>IF('Prediction Log'!#REF!=0, "",'Prediction Log'!#REF!)</f>
        <v>#REF!</v>
      </c>
      <c r="D613" s="9" t="e">
        <f>IF('Prediction Log'!#REF!=0, "",'Prediction Log'!#REF!)</f>
        <v>#REF!</v>
      </c>
      <c r="E613" s="9" t="e">
        <f>IF('Prediction Log'!#REF!=0, "",'Prediction Log'!#REF!)</f>
        <v>#REF!</v>
      </c>
      <c r="F613" s="10" t="str">
        <f>IF('Prediction Log'!I613=0, "",'Prediction Log'!I613)</f>
        <v/>
      </c>
      <c r="G613" s="26" t="str">
        <f>IF(ISBLANK(Games!B613), "",'Prediction Log'!$J613)</f>
        <v/>
      </c>
      <c r="H613" s="27" t="str">
        <f>'Prediction Log'!$K613</f>
        <v/>
      </c>
      <c r="I613" s="10" t="str">
        <f>IF(AND(Games!J613="",Games!K613=""),"",IF(ISTEXT(Games!K613), "Side",Games!J613))</f>
        <v/>
      </c>
      <c r="J613" s="10" t="str">
        <f>IF(Table1[[#This Row],[Bet]]="Spread", Games!L613, "")</f>
        <v/>
      </c>
      <c r="K613" s="9" t="str">
        <f>IF(ISTEXT(Games!K613), Games!K613, "")</f>
        <v/>
      </c>
      <c r="L613" s="9" t="str">
        <f>IF(Table1[[#This Row],[Bet]]="Spread", Table1[[#This Row],[Spread]],"")</f>
        <v/>
      </c>
      <c r="M613" s="9"/>
      <c r="N613" s="12"/>
      <c r="O613" s="12"/>
      <c r="P613" s="12"/>
      <c r="Q613" s="12"/>
      <c r="R613" s="12"/>
      <c r="S613" s="12"/>
      <c r="T613" s="13">
        <f t="shared" si="102"/>
        <v>0</v>
      </c>
      <c r="U613" s="13">
        <f t="shared" si="103"/>
        <v>0</v>
      </c>
      <c r="V613" s="13">
        <f t="shared" si="96"/>
        <v>0</v>
      </c>
      <c r="W613" s="13">
        <f t="shared" si="104"/>
        <v>0</v>
      </c>
      <c r="X613" s="13">
        <f t="shared" si="97"/>
        <v>0</v>
      </c>
      <c r="Y613" s="13">
        <f t="shared" si="98"/>
        <v>0</v>
      </c>
      <c r="Z613" s="7"/>
      <c r="AA613" s="9" t="str">
        <f t="shared" si="99"/>
        <v/>
      </c>
      <c r="AB613" s="7"/>
      <c r="AC613" s="9" t="str">
        <f t="shared" si="100"/>
        <v/>
      </c>
      <c r="AD613" s="7"/>
      <c r="AE613" s="9" t="str">
        <f t="shared" si="101"/>
        <v/>
      </c>
      <c r="AF61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14" spans="1:32" x14ac:dyDescent="0.45">
      <c r="A614" s="23" t="e">
        <f>IF('Prediction Log'!#REF!=0, "",'Prediction Log'!#REF!)</f>
        <v>#REF!</v>
      </c>
      <c r="B614" s="9" t="e">
        <f>IF('Prediction Log'!#REF!=0, "",'Prediction Log'!#REF!)</f>
        <v>#REF!</v>
      </c>
      <c r="C614" s="9" t="e">
        <f>IF('Prediction Log'!#REF!=0, "",'Prediction Log'!#REF!)</f>
        <v>#REF!</v>
      </c>
      <c r="D614" s="9" t="e">
        <f>IF('Prediction Log'!#REF!=0, "",'Prediction Log'!#REF!)</f>
        <v>#REF!</v>
      </c>
      <c r="E614" s="9" t="e">
        <f>IF('Prediction Log'!#REF!=0, "",'Prediction Log'!#REF!)</f>
        <v>#REF!</v>
      </c>
      <c r="F614" s="10" t="str">
        <f>IF('Prediction Log'!I614=0, "",'Prediction Log'!I614)</f>
        <v/>
      </c>
      <c r="G614" s="26" t="str">
        <f>IF(ISBLANK(Games!B614), "",'Prediction Log'!$J614)</f>
        <v/>
      </c>
      <c r="H614" s="27" t="str">
        <f>'Prediction Log'!$K614</f>
        <v/>
      </c>
      <c r="I614" s="10" t="str">
        <f>IF(AND(Games!J614="",Games!K614=""),"",IF(ISTEXT(Games!K614), "Side",Games!J614))</f>
        <v/>
      </c>
      <c r="J614" s="10" t="str">
        <f>IF(Table1[[#This Row],[Bet]]="Spread", Games!L614, "")</f>
        <v/>
      </c>
      <c r="K614" s="9" t="str">
        <f>IF(ISTEXT(Games!K614), Games!K614, "")</f>
        <v/>
      </c>
      <c r="L614" s="9" t="str">
        <f>IF(Table1[[#This Row],[Bet]]="Spread", Table1[[#This Row],[Spread]],"")</f>
        <v/>
      </c>
      <c r="M614" s="9"/>
      <c r="N614" s="12"/>
      <c r="O614" s="12"/>
      <c r="P614" s="12"/>
      <c r="Q614" s="12"/>
      <c r="R614" s="12"/>
      <c r="S614" s="12"/>
      <c r="T614" s="13">
        <f t="shared" si="102"/>
        <v>0</v>
      </c>
      <c r="U614" s="13">
        <f t="shared" si="103"/>
        <v>0</v>
      </c>
      <c r="V614" s="13">
        <f t="shared" si="96"/>
        <v>0</v>
      </c>
      <c r="W614" s="13">
        <f t="shared" si="104"/>
        <v>0</v>
      </c>
      <c r="X614" s="13">
        <f t="shared" si="97"/>
        <v>0</v>
      </c>
      <c r="Y614" s="13">
        <f t="shared" si="98"/>
        <v>0</v>
      </c>
      <c r="Z614" s="7"/>
      <c r="AA614" s="9" t="str">
        <f t="shared" si="99"/>
        <v/>
      </c>
      <c r="AB614" s="7"/>
      <c r="AC614" s="9" t="str">
        <f t="shared" si="100"/>
        <v/>
      </c>
      <c r="AD614" s="7"/>
      <c r="AE614" s="9" t="str">
        <f t="shared" si="101"/>
        <v/>
      </c>
      <c r="AF61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15" spans="1:32" x14ac:dyDescent="0.45">
      <c r="A615" s="23" t="e">
        <f>IF('Prediction Log'!#REF!=0, "",'Prediction Log'!#REF!)</f>
        <v>#REF!</v>
      </c>
      <c r="B615" s="9" t="e">
        <f>IF('Prediction Log'!#REF!=0, "",'Prediction Log'!#REF!)</f>
        <v>#REF!</v>
      </c>
      <c r="C615" s="9" t="e">
        <f>IF('Prediction Log'!#REF!=0, "",'Prediction Log'!#REF!)</f>
        <v>#REF!</v>
      </c>
      <c r="D615" s="9" t="e">
        <f>IF('Prediction Log'!#REF!=0, "",'Prediction Log'!#REF!)</f>
        <v>#REF!</v>
      </c>
      <c r="E615" s="9" t="e">
        <f>IF('Prediction Log'!#REF!=0, "",'Prediction Log'!#REF!)</f>
        <v>#REF!</v>
      </c>
      <c r="F615" s="10" t="str">
        <f>IF('Prediction Log'!I615=0, "",'Prediction Log'!I615)</f>
        <v/>
      </c>
      <c r="G615" s="26" t="str">
        <f>IF(ISBLANK(Games!B615), "",'Prediction Log'!$J615)</f>
        <v/>
      </c>
      <c r="H615" s="27" t="str">
        <f>'Prediction Log'!$K615</f>
        <v/>
      </c>
      <c r="I615" s="10" t="str">
        <f>IF(AND(Games!J615="",Games!K615=""),"",IF(ISTEXT(Games!K615), "Side",Games!J615))</f>
        <v/>
      </c>
      <c r="J615" s="10" t="str">
        <f>IF(Table1[[#This Row],[Bet]]="Spread", Games!L615, "")</f>
        <v/>
      </c>
      <c r="K615" s="9" t="str">
        <f>IF(ISTEXT(Games!K615), Games!K615, "")</f>
        <v/>
      </c>
      <c r="L615" s="9" t="str">
        <f>IF(Table1[[#This Row],[Bet]]="Spread", Table1[[#This Row],[Spread]],"")</f>
        <v/>
      </c>
      <c r="M615" s="9"/>
      <c r="N615" s="12"/>
      <c r="O615" s="12"/>
      <c r="P615" s="12"/>
      <c r="Q615" s="12"/>
      <c r="R615" s="12"/>
      <c r="S615" s="12"/>
      <c r="T615" s="13">
        <f t="shared" si="102"/>
        <v>0</v>
      </c>
      <c r="U615" s="13">
        <f t="shared" si="103"/>
        <v>0</v>
      </c>
      <c r="V615" s="13">
        <f t="shared" si="96"/>
        <v>0</v>
      </c>
      <c r="W615" s="13">
        <f t="shared" si="104"/>
        <v>0</v>
      </c>
      <c r="X615" s="13">
        <f t="shared" si="97"/>
        <v>0</v>
      </c>
      <c r="Y615" s="13">
        <f t="shared" si="98"/>
        <v>0</v>
      </c>
      <c r="Z615" s="7"/>
      <c r="AA615" s="9" t="str">
        <f t="shared" si="99"/>
        <v/>
      </c>
      <c r="AB615" s="7"/>
      <c r="AC615" s="9" t="str">
        <f t="shared" si="100"/>
        <v/>
      </c>
      <c r="AD615" s="7"/>
      <c r="AE615" s="9" t="str">
        <f t="shared" si="101"/>
        <v/>
      </c>
      <c r="AF61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16" spans="1:32" x14ac:dyDescent="0.45">
      <c r="A616" s="23" t="e">
        <f>IF('Prediction Log'!#REF!=0, "",'Prediction Log'!#REF!)</f>
        <v>#REF!</v>
      </c>
      <c r="B616" s="9" t="e">
        <f>IF('Prediction Log'!#REF!=0, "",'Prediction Log'!#REF!)</f>
        <v>#REF!</v>
      </c>
      <c r="C616" s="9" t="e">
        <f>IF('Prediction Log'!#REF!=0, "",'Prediction Log'!#REF!)</f>
        <v>#REF!</v>
      </c>
      <c r="D616" s="9" t="e">
        <f>IF('Prediction Log'!#REF!=0, "",'Prediction Log'!#REF!)</f>
        <v>#REF!</v>
      </c>
      <c r="E616" s="9" t="e">
        <f>IF('Prediction Log'!#REF!=0, "",'Prediction Log'!#REF!)</f>
        <v>#REF!</v>
      </c>
      <c r="F616" s="10" t="str">
        <f>IF('Prediction Log'!I616=0, "",'Prediction Log'!I616)</f>
        <v/>
      </c>
      <c r="G616" s="26" t="str">
        <f>IF(ISBLANK(Games!B616), "",'Prediction Log'!$J616)</f>
        <v/>
      </c>
      <c r="H616" s="27" t="str">
        <f>'Prediction Log'!$K616</f>
        <v/>
      </c>
      <c r="I616" s="10" t="str">
        <f>IF(AND(Games!J616="",Games!K616=""),"",IF(ISTEXT(Games!K616), "Side",Games!J616))</f>
        <v/>
      </c>
      <c r="J616" s="10" t="str">
        <f>IF(Table1[[#This Row],[Bet]]="Spread", Games!L616, "")</f>
        <v/>
      </c>
      <c r="K616" s="9" t="str">
        <f>IF(ISTEXT(Games!K616), Games!K616, "")</f>
        <v/>
      </c>
      <c r="L616" s="9" t="str">
        <f>IF(Table1[[#This Row],[Bet]]="Spread", Table1[[#This Row],[Spread]],"")</f>
        <v/>
      </c>
      <c r="M616" s="9"/>
      <c r="N616" s="12"/>
      <c r="O616" s="12"/>
      <c r="P616" s="12"/>
      <c r="Q616" s="12"/>
      <c r="R616" s="12"/>
      <c r="S616" s="12"/>
      <c r="T616" s="13">
        <f t="shared" si="102"/>
        <v>0</v>
      </c>
      <c r="U616" s="13">
        <f t="shared" si="103"/>
        <v>0</v>
      </c>
      <c r="V616" s="13">
        <f t="shared" si="96"/>
        <v>0</v>
      </c>
      <c r="W616" s="13">
        <f t="shared" si="104"/>
        <v>0</v>
      </c>
      <c r="X616" s="13">
        <f t="shared" si="97"/>
        <v>0</v>
      </c>
      <c r="Y616" s="13">
        <f t="shared" si="98"/>
        <v>0</v>
      </c>
      <c r="Z616" s="7"/>
      <c r="AA616" s="9" t="str">
        <f t="shared" si="99"/>
        <v/>
      </c>
      <c r="AB616" s="7"/>
      <c r="AC616" s="9" t="str">
        <f t="shared" si="100"/>
        <v/>
      </c>
      <c r="AD616" s="7"/>
      <c r="AE616" s="9" t="str">
        <f t="shared" si="101"/>
        <v/>
      </c>
      <c r="AF61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17" spans="1:32" x14ac:dyDescent="0.45">
      <c r="A617" s="23" t="e">
        <f>IF('Prediction Log'!#REF!=0, "",'Prediction Log'!#REF!)</f>
        <v>#REF!</v>
      </c>
      <c r="B617" s="9" t="e">
        <f>IF('Prediction Log'!#REF!=0, "",'Prediction Log'!#REF!)</f>
        <v>#REF!</v>
      </c>
      <c r="C617" s="9" t="e">
        <f>IF('Prediction Log'!#REF!=0, "",'Prediction Log'!#REF!)</f>
        <v>#REF!</v>
      </c>
      <c r="D617" s="9" t="e">
        <f>IF('Prediction Log'!#REF!=0, "",'Prediction Log'!#REF!)</f>
        <v>#REF!</v>
      </c>
      <c r="E617" s="9" t="e">
        <f>IF('Prediction Log'!#REF!=0, "",'Prediction Log'!#REF!)</f>
        <v>#REF!</v>
      </c>
      <c r="F617" s="10" t="str">
        <f>IF('Prediction Log'!I617=0, "",'Prediction Log'!I617)</f>
        <v/>
      </c>
      <c r="G617" s="26" t="str">
        <f>IF(ISBLANK(Games!B617), "",'Prediction Log'!$J617)</f>
        <v/>
      </c>
      <c r="H617" s="27" t="str">
        <f>'Prediction Log'!$K617</f>
        <v/>
      </c>
      <c r="I617" s="10" t="str">
        <f>IF(AND(Games!J617="",Games!K617=""),"",IF(ISTEXT(Games!K617), "Side",Games!J617))</f>
        <v/>
      </c>
      <c r="J617" s="10" t="str">
        <f>IF(Table1[[#This Row],[Bet]]="Spread", Games!L617, "")</f>
        <v/>
      </c>
      <c r="K617" s="9" t="str">
        <f>IF(ISTEXT(Games!K617), Games!K617, "")</f>
        <v/>
      </c>
      <c r="L617" s="9" t="str">
        <f>IF(Table1[[#This Row],[Bet]]="Spread", Table1[[#This Row],[Spread]],"")</f>
        <v/>
      </c>
      <c r="M617" s="9"/>
      <c r="N617" s="12"/>
      <c r="O617" s="12"/>
      <c r="P617" s="12"/>
      <c r="Q617" s="12"/>
      <c r="R617" s="12"/>
      <c r="S617" s="12"/>
      <c r="T617" s="13">
        <f t="shared" si="102"/>
        <v>0</v>
      </c>
      <c r="U617" s="13">
        <f t="shared" si="103"/>
        <v>0</v>
      </c>
      <c r="V617" s="13">
        <f t="shared" si="96"/>
        <v>0</v>
      </c>
      <c r="W617" s="13">
        <f t="shared" si="104"/>
        <v>0</v>
      </c>
      <c r="X617" s="13">
        <f t="shared" si="97"/>
        <v>0</v>
      </c>
      <c r="Y617" s="13">
        <f t="shared" si="98"/>
        <v>0</v>
      </c>
      <c r="Z617" s="7"/>
      <c r="AA617" s="9" t="str">
        <f t="shared" si="99"/>
        <v/>
      </c>
      <c r="AB617" s="7"/>
      <c r="AC617" s="9" t="str">
        <f t="shared" si="100"/>
        <v/>
      </c>
      <c r="AD617" s="7"/>
      <c r="AE617" s="9" t="str">
        <f t="shared" si="101"/>
        <v/>
      </c>
      <c r="AF61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18" spans="1:32" x14ac:dyDescent="0.45">
      <c r="A618" s="23" t="e">
        <f>IF('Prediction Log'!#REF!=0, "",'Prediction Log'!#REF!)</f>
        <v>#REF!</v>
      </c>
      <c r="B618" s="9" t="e">
        <f>IF('Prediction Log'!#REF!=0, "",'Prediction Log'!#REF!)</f>
        <v>#REF!</v>
      </c>
      <c r="C618" s="9" t="e">
        <f>IF('Prediction Log'!#REF!=0, "",'Prediction Log'!#REF!)</f>
        <v>#REF!</v>
      </c>
      <c r="D618" s="9" t="e">
        <f>IF('Prediction Log'!#REF!=0, "",'Prediction Log'!#REF!)</f>
        <v>#REF!</v>
      </c>
      <c r="E618" s="9" t="e">
        <f>IF('Prediction Log'!#REF!=0, "",'Prediction Log'!#REF!)</f>
        <v>#REF!</v>
      </c>
      <c r="F618" s="10" t="str">
        <f>IF('Prediction Log'!I618=0, "",'Prediction Log'!I618)</f>
        <v/>
      </c>
      <c r="G618" s="26" t="str">
        <f>IF(ISBLANK(Games!B618), "",'Prediction Log'!$J618)</f>
        <v/>
      </c>
      <c r="H618" s="27" t="str">
        <f>'Prediction Log'!$K618</f>
        <v/>
      </c>
      <c r="I618" s="10" t="str">
        <f>IF(AND(Games!J618="",Games!K618=""),"",IF(ISTEXT(Games!K618), "Side",Games!J618))</f>
        <v/>
      </c>
      <c r="J618" s="10" t="str">
        <f>IF(Table1[[#This Row],[Bet]]="Spread", Games!L618, "")</f>
        <v/>
      </c>
      <c r="K618" s="9" t="str">
        <f>IF(ISTEXT(Games!K618), Games!K618, "")</f>
        <v/>
      </c>
      <c r="L618" s="9" t="str">
        <f>IF(Table1[[#This Row],[Bet]]="Spread", Table1[[#This Row],[Spread]],"")</f>
        <v/>
      </c>
      <c r="M618" s="9"/>
      <c r="N618" s="12"/>
      <c r="O618" s="12"/>
      <c r="P618" s="12"/>
      <c r="Q618" s="12"/>
      <c r="R618" s="12"/>
      <c r="S618" s="12"/>
      <c r="T618" s="13">
        <f t="shared" si="102"/>
        <v>0</v>
      </c>
      <c r="U618" s="13">
        <f t="shared" si="103"/>
        <v>0</v>
      </c>
      <c r="V618" s="13">
        <f t="shared" si="96"/>
        <v>0</v>
      </c>
      <c r="W618" s="13">
        <f t="shared" si="104"/>
        <v>0</v>
      </c>
      <c r="X618" s="13">
        <f t="shared" si="97"/>
        <v>0</v>
      </c>
      <c r="Y618" s="13">
        <f t="shared" si="98"/>
        <v>0</v>
      </c>
      <c r="Z618" s="7"/>
      <c r="AA618" s="9" t="str">
        <f t="shared" si="99"/>
        <v/>
      </c>
      <c r="AB618" s="7"/>
      <c r="AC618" s="9" t="str">
        <f t="shared" si="100"/>
        <v/>
      </c>
      <c r="AD618" s="7"/>
      <c r="AE618" s="9" t="str">
        <f t="shared" si="101"/>
        <v/>
      </c>
      <c r="AF61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19" spans="1:32" x14ac:dyDescent="0.45">
      <c r="A619" s="23" t="e">
        <f>IF('Prediction Log'!#REF!=0, "",'Prediction Log'!#REF!)</f>
        <v>#REF!</v>
      </c>
      <c r="B619" s="9" t="e">
        <f>IF('Prediction Log'!#REF!=0, "",'Prediction Log'!#REF!)</f>
        <v>#REF!</v>
      </c>
      <c r="C619" s="9" t="e">
        <f>IF('Prediction Log'!#REF!=0, "",'Prediction Log'!#REF!)</f>
        <v>#REF!</v>
      </c>
      <c r="D619" s="9" t="e">
        <f>IF('Prediction Log'!#REF!=0, "",'Prediction Log'!#REF!)</f>
        <v>#REF!</v>
      </c>
      <c r="E619" s="9" t="e">
        <f>IF('Prediction Log'!#REF!=0, "",'Prediction Log'!#REF!)</f>
        <v>#REF!</v>
      </c>
      <c r="F619" s="10" t="str">
        <f>IF('Prediction Log'!I619=0, "",'Prediction Log'!I619)</f>
        <v/>
      </c>
      <c r="G619" s="26" t="str">
        <f>IF(ISBLANK(Games!B619), "",'Prediction Log'!$J619)</f>
        <v/>
      </c>
      <c r="H619" s="27" t="str">
        <f>'Prediction Log'!$K619</f>
        <v/>
      </c>
      <c r="I619" s="10" t="str">
        <f>IF(AND(Games!J619="",Games!K619=""),"",IF(ISTEXT(Games!K619), "Side",Games!J619))</f>
        <v/>
      </c>
      <c r="J619" s="10" t="str">
        <f>IF(Table1[[#This Row],[Bet]]="Spread", Games!L619, "")</f>
        <v/>
      </c>
      <c r="K619" s="9" t="str">
        <f>IF(ISTEXT(Games!K619), Games!K619, "")</f>
        <v/>
      </c>
      <c r="L619" s="9" t="str">
        <f>IF(Table1[[#This Row],[Bet]]="Spread", Table1[[#This Row],[Spread]],"")</f>
        <v/>
      </c>
      <c r="M619" s="9"/>
      <c r="N619" s="12"/>
      <c r="O619" s="12"/>
      <c r="P619" s="12"/>
      <c r="Q619" s="12"/>
      <c r="R619" s="12"/>
      <c r="S619" s="12"/>
      <c r="T619" s="13">
        <f t="shared" si="102"/>
        <v>0</v>
      </c>
      <c r="U619" s="13">
        <f t="shared" si="103"/>
        <v>0</v>
      </c>
      <c r="V619" s="13">
        <f t="shared" si="96"/>
        <v>0</v>
      </c>
      <c r="W619" s="13">
        <f t="shared" si="104"/>
        <v>0</v>
      </c>
      <c r="X619" s="13">
        <f t="shared" si="97"/>
        <v>0</v>
      </c>
      <c r="Y619" s="13">
        <f t="shared" si="98"/>
        <v>0</v>
      </c>
      <c r="Z619" s="7"/>
      <c r="AA619" s="9" t="str">
        <f t="shared" si="99"/>
        <v/>
      </c>
      <c r="AB619" s="7"/>
      <c r="AC619" s="9" t="str">
        <f t="shared" si="100"/>
        <v/>
      </c>
      <c r="AD619" s="7"/>
      <c r="AE619" s="9" t="str">
        <f t="shared" si="101"/>
        <v/>
      </c>
      <c r="AF61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20" spans="1:32" x14ac:dyDescent="0.45">
      <c r="A620" s="23" t="e">
        <f>IF('Prediction Log'!#REF!=0, "",'Prediction Log'!#REF!)</f>
        <v>#REF!</v>
      </c>
      <c r="B620" s="9" t="e">
        <f>IF('Prediction Log'!#REF!=0, "",'Prediction Log'!#REF!)</f>
        <v>#REF!</v>
      </c>
      <c r="C620" s="9" t="e">
        <f>IF('Prediction Log'!#REF!=0, "",'Prediction Log'!#REF!)</f>
        <v>#REF!</v>
      </c>
      <c r="D620" s="9" t="e">
        <f>IF('Prediction Log'!#REF!=0, "",'Prediction Log'!#REF!)</f>
        <v>#REF!</v>
      </c>
      <c r="E620" s="9" t="e">
        <f>IF('Prediction Log'!#REF!=0, "",'Prediction Log'!#REF!)</f>
        <v>#REF!</v>
      </c>
      <c r="F620" s="10" t="str">
        <f>IF('Prediction Log'!I620=0, "",'Prediction Log'!I620)</f>
        <v/>
      </c>
      <c r="G620" s="26" t="str">
        <f>IF(ISBLANK(Games!B620), "",'Prediction Log'!$J620)</f>
        <v/>
      </c>
      <c r="H620" s="27" t="str">
        <f>'Prediction Log'!$K620</f>
        <v/>
      </c>
      <c r="I620" s="10" t="str">
        <f>IF(AND(Games!J620="",Games!K620=""),"",IF(ISTEXT(Games!K620), "Side",Games!J620))</f>
        <v/>
      </c>
      <c r="J620" s="10" t="str">
        <f>IF(Table1[[#This Row],[Bet]]="Spread", Games!L620, "")</f>
        <v/>
      </c>
      <c r="K620" s="9" t="str">
        <f>IF(ISTEXT(Games!K620), Games!K620, "")</f>
        <v/>
      </c>
      <c r="L620" s="9" t="str">
        <f>IF(Table1[[#This Row],[Bet]]="Spread", Table1[[#This Row],[Spread]],"")</f>
        <v/>
      </c>
      <c r="M620" s="9"/>
      <c r="N620" s="12"/>
      <c r="O620" s="12"/>
      <c r="P620" s="12"/>
      <c r="Q620" s="12"/>
      <c r="R620" s="12"/>
      <c r="S620" s="12"/>
      <c r="T620" s="13">
        <f t="shared" si="102"/>
        <v>0</v>
      </c>
      <c r="U620" s="13">
        <f t="shared" si="103"/>
        <v>0</v>
      </c>
      <c r="V620" s="13">
        <f t="shared" si="96"/>
        <v>0</v>
      </c>
      <c r="W620" s="13">
        <f t="shared" si="104"/>
        <v>0</v>
      </c>
      <c r="X620" s="13">
        <f t="shared" si="97"/>
        <v>0</v>
      </c>
      <c r="Y620" s="13">
        <f t="shared" si="98"/>
        <v>0</v>
      </c>
      <c r="Z620" s="7"/>
      <c r="AA620" s="9" t="str">
        <f t="shared" si="99"/>
        <v/>
      </c>
      <c r="AB620" s="7"/>
      <c r="AC620" s="9" t="str">
        <f t="shared" si="100"/>
        <v/>
      </c>
      <c r="AD620" s="7"/>
      <c r="AE620" s="9" t="str">
        <f t="shared" si="101"/>
        <v/>
      </c>
      <c r="AF62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21" spans="1:32" x14ac:dyDescent="0.45">
      <c r="A621" s="23" t="e">
        <f>IF('Prediction Log'!#REF!=0, "",'Prediction Log'!#REF!)</f>
        <v>#REF!</v>
      </c>
      <c r="B621" s="9" t="e">
        <f>IF('Prediction Log'!#REF!=0, "",'Prediction Log'!#REF!)</f>
        <v>#REF!</v>
      </c>
      <c r="C621" s="9" t="e">
        <f>IF('Prediction Log'!#REF!=0, "",'Prediction Log'!#REF!)</f>
        <v>#REF!</v>
      </c>
      <c r="D621" s="9" t="e">
        <f>IF('Prediction Log'!#REF!=0, "",'Prediction Log'!#REF!)</f>
        <v>#REF!</v>
      </c>
      <c r="E621" s="9" t="e">
        <f>IF('Prediction Log'!#REF!=0, "",'Prediction Log'!#REF!)</f>
        <v>#REF!</v>
      </c>
      <c r="F621" s="10" t="str">
        <f>IF('Prediction Log'!I621=0, "",'Prediction Log'!I621)</f>
        <v/>
      </c>
      <c r="G621" s="26" t="str">
        <f>IF(ISBLANK(Games!B621), "",'Prediction Log'!$J621)</f>
        <v/>
      </c>
      <c r="H621" s="27" t="str">
        <f>'Prediction Log'!$K621</f>
        <v/>
      </c>
      <c r="I621" s="10" t="str">
        <f>IF(AND(Games!J621="",Games!K621=""),"",IF(ISTEXT(Games!K621), "Side",Games!J621))</f>
        <v/>
      </c>
      <c r="J621" s="10" t="str">
        <f>IF(Table1[[#This Row],[Bet]]="Spread", Games!L621, "")</f>
        <v/>
      </c>
      <c r="K621" s="9" t="str">
        <f>IF(ISTEXT(Games!K621), Games!K621, "")</f>
        <v/>
      </c>
      <c r="L621" s="9" t="str">
        <f>IF(Table1[[#This Row],[Bet]]="Spread", Table1[[#This Row],[Spread]],"")</f>
        <v/>
      </c>
      <c r="M621" s="9"/>
      <c r="N621" s="12"/>
      <c r="O621" s="12"/>
      <c r="P621" s="12"/>
      <c r="Q621" s="12"/>
      <c r="R621" s="12"/>
      <c r="S621" s="12"/>
      <c r="T621" s="13">
        <f t="shared" si="102"/>
        <v>0</v>
      </c>
      <c r="U621" s="13">
        <f t="shared" si="103"/>
        <v>0</v>
      </c>
      <c r="V621" s="13">
        <f t="shared" si="96"/>
        <v>0</v>
      </c>
      <c r="W621" s="13">
        <f t="shared" si="104"/>
        <v>0</v>
      </c>
      <c r="X621" s="13">
        <f t="shared" si="97"/>
        <v>0</v>
      </c>
      <c r="Y621" s="13">
        <f t="shared" si="98"/>
        <v>0</v>
      </c>
      <c r="Z621" s="7"/>
      <c r="AA621" s="9" t="str">
        <f t="shared" si="99"/>
        <v/>
      </c>
      <c r="AB621" s="7"/>
      <c r="AC621" s="9" t="str">
        <f t="shared" si="100"/>
        <v/>
      </c>
      <c r="AD621" s="7"/>
      <c r="AE621" s="9" t="str">
        <f t="shared" si="101"/>
        <v/>
      </c>
      <c r="AF62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22" spans="1:32" x14ac:dyDescent="0.45">
      <c r="A622" s="23" t="e">
        <f>IF('Prediction Log'!#REF!=0, "",'Prediction Log'!#REF!)</f>
        <v>#REF!</v>
      </c>
      <c r="B622" s="9" t="e">
        <f>IF('Prediction Log'!#REF!=0, "",'Prediction Log'!#REF!)</f>
        <v>#REF!</v>
      </c>
      <c r="C622" s="9" t="e">
        <f>IF('Prediction Log'!#REF!=0, "",'Prediction Log'!#REF!)</f>
        <v>#REF!</v>
      </c>
      <c r="D622" s="9" t="e">
        <f>IF('Prediction Log'!#REF!=0, "",'Prediction Log'!#REF!)</f>
        <v>#REF!</v>
      </c>
      <c r="E622" s="9" t="e">
        <f>IF('Prediction Log'!#REF!=0, "",'Prediction Log'!#REF!)</f>
        <v>#REF!</v>
      </c>
      <c r="F622" s="10" t="str">
        <f>IF('Prediction Log'!I622=0, "",'Prediction Log'!I622)</f>
        <v/>
      </c>
      <c r="G622" s="26" t="str">
        <f>IF(ISBLANK(Games!B622), "",'Prediction Log'!$J622)</f>
        <v/>
      </c>
      <c r="H622" s="27" t="str">
        <f>'Prediction Log'!$K622</f>
        <v/>
      </c>
      <c r="I622" s="10" t="str">
        <f>IF(AND(Games!J622="",Games!K622=""),"",IF(ISTEXT(Games!K622), "Side",Games!J622))</f>
        <v/>
      </c>
      <c r="J622" s="10" t="str">
        <f>IF(Table1[[#This Row],[Bet]]="Spread", Games!L622, "")</f>
        <v/>
      </c>
      <c r="K622" s="9" t="str">
        <f>IF(ISTEXT(Games!K622), Games!K622, "")</f>
        <v/>
      </c>
      <c r="L622" s="9" t="str">
        <f>IF(Table1[[#This Row],[Bet]]="Spread", Table1[[#This Row],[Spread]],"")</f>
        <v/>
      </c>
      <c r="M622" s="9"/>
      <c r="N622" s="12"/>
      <c r="O622" s="12"/>
      <c r="P622" s="12"/>
      <c r="Q622" s="12"/>
      <c r="R622" s="12"/>
      <c r="S622" s="12"/>
      <c r="T622" s="13">
        <f t="shared" si="102"/>
        <v>0</v>
      </c>
      <c r="U622" s="13">
        <f t="shared" si="103"/>
        <v>0</v>
      </c>
      <c r="V622" s="13">
        <f t="shared" si="96"/>
        <v>0</v>
      </c>
      <c r="W622" s="13">
        <f t="shared" si="104"/>
        <v>0</v>
      </c>
      <c r="X622" s="13">
        <f t="shared" si="97"/>
        <v>0</v>
      </c>
      <c r="Y622" s="13">
        <f t="shared" si="98"/>
        <v>0</v>
      </c>
      <c r="Z622" s="7"/>
      <c r="AA622" s="9" t="str">
        <f t="shared" si="99"/>
        <v/>
      </c>
      <c r="AB622" s="7"/>
      <c r="AC622" s="9" t="str">
        <f t="shared" si="100"/>
        <v/>
      </c>
      <c r="AD622" s="7"/>
      <c r="AE622" s="9" t="str">
        <f t="shared" si="101"/>
        <v/>
      </c>
      <c r="AF62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23" spans="1:32" x14ac:dyDescent="0.45">
      <c r="A623" s="23" t="e">
        <f>IF('Prediction Log'!#REF!=0, "",'Prediction Log'!#REF!)</f>
        <v>#REF!</v>
      </c>
      <c r="B623" s="9" t="e">
        <f>IF('Prediction Log'!#REF!=0, "",'Prediction Log'!#REF!)</f>
        <v>#REF!</v>
      </c>
      <c r="C623" s="9" t="e">
        <f>IF('Prediction Log'!#REF!=0, "",'Prediction Log'!#REF!)</f>
        <v>#REF!</v>
      </c>
      <c r="D623" s="9" t="e">
        <f>IF('Prediction Log'!#REF!=0, "",'Prediction Log'!#REF!)</f>
        <v>#REF!</v>
      </c>
      <c r="E623" s="9" t="e">
        <f>IF('Prediction Log'!#REF!=0, "",'Prediction Log'!#REF!)</f>
        <v>#REF!</v>
      </c>
      <c r="F623" s="10" t="str">
        <f>IF('Prediction Log'!I623=0, "",'Prediction Log'!I623)</f>
        <v/>
      </c>
      <c r="G623" s="26" t="str">
        <f>IF(ISBLANK(Games!B623), "",'Prediction Log'!$J623)</f>
        <v/>
      </c>
      <c r="H623" s="27" t="str">
        <f>'Prediction Log'!$K623</f>
        <v/>
      </c>
      <c r="I623" s="10" t="str">
        <f>IF(AND(Games!J623="",Games!K623=""),"",IF(ISTEXT(Games!K623), "Side",Games!J623))</f>
        <v/>
      </c>
      <c r="J623" s="10" t="str">
        <f>IF(Table1[[#This Row],[Bet]]="Spread", Games!L623, "")</f>
        <v/>
      </c>
      <c r="K623" s="9" t="str">
        <f>IF(ISTEXT(Games!K623), Games!K623, "")</f>
        <v/>
      </c>
      <c r="L623" s="9" t="str">
        <f>IF(Table1[[#This Row],[Bet]]="Spread", Table1[[#This Row],[Spread]],"")</f>
        <v/>
      </c>
      <c r="M623" s="9"/>
      <c r="N623" s="12"/>
      <c r="O623" s="12"/>
      <c r="P623" s="12"/>
      <c r="Q623" s="12"/>
      <c r="R623" s="12"/>
      <c r="S623" s="12"/>
      <c r="T623" s="13">
        <f t="shared" si="102"/>
        <v>0</v>
      </c>
      <c r="U623" s="13">
        <f t="shared" si="103"/>
        <v>0</v>
      </c>
      <c r="V623" s="13">
        <f t="shared" si="96"/>
        <v>0</v>
      </c>
      <c r="W623" s="13">
        <f t="shared" si="104"/>
        <v>0</v>
      </c>
      <c r="X623" s="13">
        <f t="shared" si="97"/>
        <v>0</v>
      </c>
      <c r="Y623" s="13">
        <f t="shared" si="98"/>
        <v>0</v>
      </c>
      <c r="Z623" s="7"/>
      <c r="AA623" s="9" t="str">
        <f t="shared" si="99"/>
        <v/>
      </c>
      <c r="AB623" s="7"/>
      <c r="AC623" s="9" t="str">
        <f t="shared" si="100"/>
        <v/>
      </c>
      <c r="AD623" s="7"/>
      <c r="AE623" s="9" t="str">
        <f t="shared" si="101"/>
        <v/>
      </c>
      <c r="AF62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24" spans="1:32" x14ac:dyDescent="0.45">
      <c r="A624" s="23" t="e">
        <f>IF('Prediction Log'!#REF!=0, "",'Prediction Log'!#REF!)</f>
        <v>#REF!</v>
      </c>
      <c r="B624" s="9" t="e">
        <f>IF('Prediction Log'!#REF!=0, "",'Prediction Log'!#REF!)</f>
        <v>#REF!</v>
      </c>
      <c r="C624" s="9" t="e">
        <f>IF('Prediction Log'!#REF!=0, "",'Prediction Log'!#REF!)</f>
        <v>#REF!</v>
      </c>
      <c r="D624" s="9" t="e">
        <f>IF('Prediction Log'!#REF!=0, "",'Prediction Log'!#REF!)</f>
        <v>#REF!</v>
      </c>
      <c r="E624" s="9" t="e">
        <f>IF('Prediction Log'!#REF!=0, "",'Prediction Log'!#REF!)</f>
        <v>#REF!</v>
      </c>
      <c r="F624" s="10" t="str">
        <f>IF('Prediction Log'!I624=0, "",'Prediction Log'!I624)</f>
        <v/>
      </c>
      <c r="G624" s="26" t="str">
        <f>IF(ISBLANK(Games!B624), "",'Prediction Log'!$J624)</f>
        <v/>
      </c>
      <c r="H624" s="27" t="str">
        <f>'Prediction Log'!$K624</f>
        <v/>
      </c>
      <c r="I624" s="10" t="str">
        <f>IF(AND(Games!J624="",Games!K624=""),"",IF(ISTEXT(Games!K624), "Side",Games!J624))</f>
        <v/>
      </c>
      <c r="J624" s="10" t="str">
        <f>IF(Table1[[#This Row],[Bet]]="Spread", Games!L624, "")</f>
        <v/>
      </c>
      <c r="K624" s="9" t="str">
        <f>IF(ISTEXT(Games!K624), Games!K624, "")</f>
        <v/>
      </c>
      <c r="L624" s="9" t="str">
        <f>IF(Table1[[#This Row],[Bet]]="Spread", Table1[[#This Row],[Spread]],"")</f>
        <v/>
      </c>
      <c r="M624" s="9"/>
      <c r="N624" s="12"/>
      <c r="O624" s="12"/>
      <c r="P624" s="12"/>
      <c r="Q624" s="12"/>
      <c r="R624" s="12"/>
      <c r="S624" s="12"/>
      <c r="T624" s="13">
        <f t="shared" si="102"/>
        <v>0</v>
      </c>
      <c r="U624" s="13">
        <f t="shared" si="103"/>
        <v>0</v>
      </c>
      <c r="V624" s="13">
        <f t="shared" si="96"/>
        <v>0</v>
      </c>
      <c r="W624" s="13">
        <f t="shared" si="104"/>
        <v>0</v>
      </c>
      <c r="X624" s="13">
        <f t="shared" si="97"/>
        <v>0</v>
      </c>
      <c r="Y624" s="13">
        <f t="shared" si="98"/>
        <v>0</v>
      </c>
      <c r="Z624" s="7"/>
      <c r="AA624" s="9" t="str">
        <f t="shared" si="99"/>
        <v/>
      </c>
      <c r="AB624" s="7"/>
      <c r="AC624" s="9" t="str">
        <f t="shared" si="100"/>
        <v/>
      </c>
      <c r="AD624" s="7"/>
      <c r="AE624" s="9" t="str">
        <f t="shared" si="101"/>
        <v/>
      </c>
      <c r="AF62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25" spans="1:32" x14ac:dyDescent="0.45">
      <c r="A625" s="23" t="e">
        <f>IF('Prediction Log'!#REF!=0, "",'Prediction Log'!#REF!)</f>
        <v>#REF!</v>
      </c>
      <c r="B625" s="9" t="e">
        <f>IF('Prediction Log'!#REF!=0, "",'Prediction Log'!#REF!)</f>
        <v>#REF!</v>
      </c>
      <c r="C625" s="9" t="e">
        <f>IF('Prediction Log'!#REF!=0, "",'Prediction Log'!#REF!)</f>
        <v>#REF!</v>
      </c>
      <c r="D625" s="9" t="e">
        <f>IF('Prediction Log'!#REF!=0, "",'Prediction Log'!#REF!)</f>
        <v>#REF!</v>
      </c>
      <c r="E625" s="9" t="e">
        <f>IF('Prediction Log'!#REF!=0, "",'Prediction Log'!#REF!)</f>
        <v>#REF!</v>
      </c>
      <c r="F625" s="10" t="str">
        <f>IF('Prediction Log'!I625=0, "",'Prediction Log'!I625)</f>
        <v/>
      </c>
      <c r="G625" s="26" t="str">
        <f>IF(ISBLANK(Games!B625), "",'Prediction Log'!$J625)</f>
        <v/>
      </c>
      <c r="H625" s="27" t="str">
        <f>'Prediction Log'!$K625</f>
        <v/>
      </c>
      <c r="I625" s="10" t="str">
        <f>IF(AND(Games!J625="",Games!K625=""),"",IF(ISTEXT(Games!K625), "Side",Games!J625))</f>
        <v/>
      </c>
      <c r="J625" s="10" t="str">
        <f>IF(Table1[[#This Row],[Bet]]="Spread", Games!L625, "")</f>
        <v/>
      </c>
      <c r="K625" s="9" t="str">
        <f>IF(ISTEXT(Games!K625), Games!K625, "")</f>
        <v/>
      </c>
      <c r="L625" s="9" t="str">
        <f>IF(Table1[[#This Row],[Bet]]="Spread", Table1[[#This Row],[Spread]],"")</f>
        <v/>
      </c>
      <c r="M625" s="9"/>
      <c r="N625" s="12"/>
      <c r="O625" s="12"/>
      <c r="P625" s="12"/>
      <c r="Q625" s="12"/>
      <c r="R625" s="12"/>
      <c r="S625" s="12"/>
      <c r="T625" s="13">
        <f t="shared" si="102"/>
        <v>0</v>
      </c>
      <c r="U625" s="13">
        <f t="shared" si="103"/>
        <v>0</v>
      </c>
      <c r="V625" s="13">
        <f t="shared" si="96"/>
        <v>0</v>
      </c>
      <c r="W625" s="13">
        <f t="shared" si="104"/>
        <v>0</v>
      </c>
      <c r="X625" s="13">
        <f t="shared" si="97"/>
        <v>0</v>
      </c>
      <c r="Y625" s="13">
        <f t="shared" si="98"/>
        <v>0</v>
      </c>
      <c r="Z625" s="7"/>
      <c r="AA625" s="9" t="str">
        <f t="shared" si="99"/>
        <v/>
      </c>
      <c r="AB625" s="7"/>
      <c r="AC625" s="9" t="str">
        <f t="shared" si="100"/>
        <v/>
      </c>
      <c r="AD625" s="7"/>
      <c r="AE625" s="9" t="str">
        <f t="shared" si="101"/>
        <v/>
      </c>
      <c r="AF62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26" spans="1:32" x14ac:dyDescent="0.45">
      <c r="A626" s="23" t="e">
        <f>IF('Prediction Log'!#REF!=0, "",'Prediction Log'!#REF!)</f>
        <v>#REF!</v>
      </c>
      <c r="B626" s="9" t="e">
        <f>IF('Prediction Log'!#REF!=0, "",'Prediction Log'!#REF!)</f>
        <v>#REF!</v>
      </c>
      <c r="C626" s="9" t="e">
        <f>IF('Prediction Log'!#REF!=0, "",'Prediction Log'!#REF!)</f>
        <v>#REF!</v>
      </c>
      <c r="D626" s="9" t="e">
        <f>IF('Prediction Log'!#REF!=0, "",'Prediction Log'!#REF!)</f>
        <v>#REF!</v>
      </c>
      <c r="E626" s="9" t="e">
        <f>IF('Prediction Log'!#REF!=0, "",'Prediction Log'!#REF!)</f>
        <v>#REF!</v>
      </c>
      <c r="F626" s="10" t="str">
        <f>IF('Prediction Log'!I626=0, "",'Prediction Log'!I626)</f>
        <v/>
      </c>
      <c r="G626" s="26" t="str">
        <f>IF(ISBLANK(Games!B626), "",'Prediction Log'!$J626)</f>
        <v/>
      </c>
      <c r="H626" s="27" t="str">
        <f>'Prediction Log'!$K626</f>
        <v/>
      </c>
      <c r="I626" s="10" t="str">
        <f>IF(AND(Games!J626="",Games!K626=""),"",IF(ISTEXT(Games!K626), "Side",Games!J626))</f>
        <v/>
      </c>
      <c r="J626" s="10" t="str">
        <f>IF(Table1[[#This Row],[Bet]]="Spread", Games!L626, "")</f>
        <v/>
      </c>
      <c r="K626" s="9" t="str">
        <f>IF(ISTEXT(Games!K626), Games!K626, "")</f>
        <v/>
      </c>
      <c r="L626" s="9" t="str">
        <f>IF(Table1[[#This Row],[Bet]]="Spread", Table1[[#This Row],[Spread]],"")</f>
        <v/>
      </c>
      <c r="M626" s="9"/>
      <c r="N626" s="12"/>
      <c r="O626" s="12"/>
      <c r="P626" s="12"/>
      <c r="Q626" s="12"/>
      <c r="R626" s="12"/>
      <c r="S626" s="12"/>
      <c r="T626" s="13">
        <f t="shared" si="102"/>
        <v>0</v>
      </c>
      <c r="U626" s="13">
        <f t="shared" si="103"/>
        <v>0</v>
      </c>
      <c r="V626" s="13">
        <f t="shared" si="96"/>
        <v>0</v>
      </c>
      <c r="W626" s="13">
        <f t="shared" si="104"/>
        <v>0</v>
      </c>
      <c r="X626" s="13">
        <f t="shared" si="97"/>
        <v>0</v>
      </c>
      <c r="Y626" s="13">
        <f t="shared" si="98"/>
        <v>0</v>
      </c>
      <c r="Z626" s="7"/>
      <c r="AA626" s="9" t="str">
        <f t="shared" si="99"/>
        <v/>
      </c>
      <c r="AB626" s="7"/>
      <c r="AC626" s="9" t="str">
        <f t="shared" si="100"/>
        <v/>
      </c>
      <c r="AD626" s="7"/>
      <c r="AE626" s="9" t="str">
        <f t="shared" si="101"/>
        <v/>
      </c>
      <c r="AF62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27" spans="1:32" x14ac:dyDescent="0.45">
      <c r="A627" s="23" t="e">
        <f>IF('Prediction Log'!#REF!=0, "",'Prediction Log'!#REF!)</f>
        <v>#REF!</v>
      </c>
      <c r="B627" s="9" t="e">
        <f>IF('Prediction Log'!#REF!=0, "",'Prediction Log'!#REF!)</f>
        <v>#REF!</v>
      </c>
      <c r="C627" s="9" t="e">
        <f>IF('Prediction Log'!#REF!=0, "",'Prediction Log'!#REF!)</f>
        <v>#REF!</v>
      </c>
      <c r="D627" s="9" t="e">
        <f>IF('Prediction Log'!#REF!=0, "",'Prediction Log'!#REF!)</f>
        <v>#REF!</v>
      </c>
      <c r="E627" s="9" t="e">
        <f>IF('Prediction Log'!#REF!=0, "",'Prediction Log'!#REF!)</f>
        <v>#REF!</v>
      </c>
      <c r="F627" s="10" t="str">
        <f>IF('Prediction Log'!I627=0, "",'Prediction Log'!I627)</f>
        <v/>
      </c>
      <c r="G627" s="26" t="str">
        <f>IF(ISBLANK(Games!B627), "",'Prediction Log'!$J627)</f>
        <v/>
      </c>
      <c r="H627" s="27" t="str">
        <f>'Prediction Log'!$K627</f>
        <v/>
      </c>
      <c r="I627" s="10" t="str">
        <f>IF(AND(Games!J627="",Games!K627=""),"",IF(ISTEXT(Games!K627), "Side",Games!J627))</f>
        <v/>
      </c>
      <c r="J627" s="10" t="str">
        <f>IF(Table1[[#This Row],[Bet]]="Spread", Games!L627, "")</f>
        <v/>
      </c>
      <c r="K627" s="9" t="str">
        <f>IF(ISTEXT(Games!K627), Games!K627, "")</f>
        <v/>
      </c>
      <c r="L627" s="9" t="str">
        <f>IF(Table1[[#This Row],[Bet]]="Spread", Table1[[#This Row],[Spread]],"")</f>
        <v/>
      </c>
      <c r="M627" s="9"/>
      <c r="N627" s="12"/>
      <c r="O627" s="12"/>
      <c r="P627" s="12"/>
      <c r="Q627" s="12"/>
      <c r="R627" s="12"/>
      <c r="S627" s="12"/>
      <c r="T627" s="13">
        <f t="shared" si="102"/>
        <v>0</v>
      </c>
      <c r="U627" s="13">
        <f t="shared" si="103"/>
        <v>0</v>
      </c>
      <c r="V627" s="13">
        <f t="shared" si="96"/>
        <v>0</v>
      </c>
      <c r="W627" s="13">
        <f t="shared" si="104"/>
        <v>0</v>
      </c>
      <c r="X627" s="13">
        <f t="shared" si="97"/>
        <v>0</v>
      </c>
      <c r="Y627" s="13">
        <f t="shared" si="98"/>
        <v>0</v>
      </c>
      <c r="Z627" s="7"/>
      <c r="AA627" s="9" t="str">
        <f t="shared" si="99"/>
        <v/>
      </c>
      <c r="AB627" s="7"/>
      <c r="AC627" s="9" t="str">
        <f t="shared" si="100"/>
        <v/>
      </c>
      <c r="AD627" s="7"/>
      <c r="AE627" s="9" t="str">
        <f t="shared" si="101"/>
        <v/>
      </c>
      <c r="AF62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28" spans="1:32" x14ac:dyDescent="0.45">
      <c r="A628" s="23" t="e">
        <f>IF('Prediction Log'!#REF!=0, "",'Prediction Log'!#REF!)</f>
        <v>#REF!</v>
      </c>
      <c r="B628" s="9" t="e">
        <f>IF('Prediction Log'!#REF!=0, "",'Prediction Log'!#REF!)</f>
        <v>#REF!</v>
      </c>
      <c r="C628" s="9" t="e">
        <f>IF('Prediction Log'!#REF!=0, "",'Prediction Log'!#REF!)</f>
        <v>#REF!</v>
      </c>
      <c r="D628" s="9" t="e">
        <f>IF('Prediction Log'!#REF!=0, "",'Prediction Log'!#REF!)</f>
        <v>#REF!</v>
      </c>
      <c r="E628" s="9" t="e">
        <f>IF('Prediction Log'!#REF!=0, "",'Prediction Log'!#REF!)</f>
        <v>#REF!</v>
      </c>
      <c r="F628" s="10" t="str">
        <f>IF('Prediction Log'!I628=0, "",'Prediction Log'!I628)</f>
        <v/>
      </c>
      <c r="G628" s="26" t="str">
        <f>IF(ISBLANK(Games!B628), "",'Prediction Log'!$J628)</f>
        <v/>
      </c>
      <c r="H628" s="27" t="str">
        <f>'Prediction Log'!$K628</f>
        <v/>
      </c>
      <c r="I628" s="10" t="str">
        <f>IF(AND(Games!J628="",Games!K628=""),"",IF(ISTEXT(Games!K628), "Side",Games!J628))</f>
        <v/>
      </c>
      <c r="J628" s="10" t="str">
        <f>IF(Table1[[#This Row],[Bet]]="Spread", Games!L628, "")</f>
        <v/>
      </c>
      <c r="K628" s="9" t="str">
        <f>IF(ISTEXT(Games!K628), Games!K628, "")</f>
        <v/>
      </c>
      <c r="L628" s="9" t="str">
        <f>IF(Table1[[#This Row],[Bet]]="Spread", Table1[[#This Row],[Spread]],"")</f>
        <v/>
      </c>
      <c r="M628" s="9"/>
      <c r="N628" s="12"/>
      <c r="O628" s="12"/>
      <c r="P628" s="12"/>
      <c r="Q628" s="12"/>
      <c r="R628" s="12"/>
      <c r="S628" s="12"/>
      <c r="T628" s="13">
        <f t="shared" si="102"/>
        <v>0</v>
      </c>
      <c r="U628" s="13">
        <f t="shared" si="103"/>
        <v>0</v>
      </c>
      <c r="V628" s="13">
        <f t="shared" si="96"/>
        <v>0</v>
      </c>
      <c r="W628" s="13">
        <f t="shared" si="104"/>
        <v>0</v>
      </c>
      <c r="X628" s="13">
        <f t="shared" si="97"/>
        <v>0</v>
      </c>
      <c r="Y628" s="13">
        <f t="shared" si="98"/>
        <v>0</v>
      </c>
      <c r="Z628" s="7"/>
      <c r="AA628" s="9" t="str">
        <f t="shared" si="99"/>
        <v/>
      </c>
      <c r="AB628" s="7"/>
      <c r="AC628" s="9" t="str">
        <f t="shared" si="100"/>
        <v/>
      </c>
      <c r="AD628" s="7"/>
      <c r="AE628" s="9" t="str">
        <f t="shared" si="101"/>
        <v/>
      </c>
      <c r="AF62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29" spans="1:32" x14ac:dyDescent="0.45">
      <c r="A629" s="23" t="e">
        <f>IF('Prediction Log'!#REF!=0, "",'Prediction Log'!#REF!)</f>
        <v>#REF!</v>
      </c>
      <c r="B629" s="9" t="e">
        <f>IF('Prediction Log'!#REF!=0, "",'Prediction Log'!#REF!)</f>
        <v>#REF!</v>
      </c>
      <c r="C629" s="9" t="e">
        <f>IF('Prediction Log'!#REF!=0, "",'Prediction Log'!#REF!)</f>
        <v>#REF!</v>
      </c>
      <c r="D629" s="9" t="e">
        <f>IF('Prediction Log'!#REF!=0, "",'Prediction Log'!#REF!)</f>
        <v>#REF!</v>
      </c>
      <c r="E629" s="9" t="e">
        <f>IF('Prediction Log'!#REF!=0, "",'Prediction Log'!#REF!)</f>
        <v>#REF!</v>
      </c>
      <c r="F629" s="10" t="str">
        <f>IF('Prediction Log'!I629=0, "",'Prediction Log'!I629)</f>
        <v/>
      </c>
      <c r="G629" s="26" t="str">
        <f>IF(ISBLANK(Games!B629), "",'Prediction Log'!$J629)</f>
        <v/>
      </c>
      <c r="H629" s="27" t="str">
        <f>'Prediction Log'!$K629</f>
        <v/>
      </c>
      <c r="I629" s="10" t="str">
        <f>IF(AND(Games!J629="",Games!K629=""),"",IF(ISTEXT(Games!K629), "Side",Games!J629))</f>
        <v/>
      </c>
      <c r="J629" s="10" t="str">
        <f>IF(Table1[[#This Row],[Bet]]="Spread", Games!L629, "")</f>
        <v/>
      </c>
      <c r="K629" s="9" t="str">
        <f>IF(ISTEXT(Games!K629), Games!K629, "")</f>
        <v/>
      </c>
      <c r="L629" s="9" t="str">
        <f>IF(Table1[[#This Row],[Bet]]="Spread", Table1[[#This Row],[Spread]],"")</f>
        <v/>
      </c>
      <c r="M629" s="9"/>
      <c r="N629" s="12"/>
      <c r="O629" s="12"/>
      <c r="P629" s="12"/>
      <c r="Q629" s="12"/>
      <c r="R629" s="12"/>
      <c r="S629" s="12"/>
      <c r="T629" s="13">
        <f t="shared" si="102"/>
        <v>0</v>
      </c>
      <c r="U629" s="13">
        <f t="shared" si="103"/>
        <v>0</v>
      </c>
      <c r="V629" s="13">
        <f t="shared" si="96"/>
        <v>0</v>
      </c>
      <c r="W629" s="13">
        <f t="shared" si="104"/>
        <v>0</v>
      </c>
      <c r="X629" s="13">
        <f t="shared" si="97"/>
        <v>0</v>
      </c>
      <c r="Y629" s="13">
        <f t="shared" si="98"/>
        <v>0</v>
      </c>
      <c r="Z629" s="7"/>
      <c r="AA629" s="9" t="str">
        <f t="shared" si="99"/>
        <v/>
      </c>
      <c r="AB629" s="7"/>
      <c r="AC629" s="9" t="str">
        <f t="shared" si="100"/>
        <v/>
      </c>
      <c r="AD629" s="7"/>
      <c r="AE629" s="9" t="str">
        <f t="shared" si="101"/>
        <v/>
      </c>
      <c r="AF62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30" spans="1:32" x14ac:dyDescent="0.45">
      <c r="A630" s="23" t="e">
        <f>IF('Prediction Log'!#REF!=0, "",'Prediction Log'!#REF!)</f>
        <v>#REF!</v>
      </c>
      <c r="B630" s="9" t="e">
        <f>IF('Prediction Log'!#REF!=0, "",'Prediction Log'!#REF!)</f>
        <v>#REF!</v>
      </c>
      <c r="C630" s="9" t="e">
        <f>IF('Prediction Log'!#REF!=0, "",'Prediction Log'!#REF!)</f>
        <v>#REF!</v>
      </c>
      <c r="D630" s="9" t="e">
        <f>IF('Prediction Log'!#REF!=0, "",'Prediction Log'!#REF!)</f>
        <v>#REF!</v>
      </c>
      <c r="E630" s="9" t="e">
        <f>IF('Prediction Log'!#REF!=0, "",'Prediction Log'!#REF!)</f>
        <v>#REF!</v>
      </c>
      <c r="F630" s="10" t="str">
        <f>IF('Prediction Log'!I630=0, "",'Prediction Log'!I630)</f>
        <v/>
      </c>
      <c r="G630" s="26" t="str">
        <f>IF(ISBLANK(Games!B630), "",'Prediction Log'!$J630)</f>
        <v/>
      </c>
      <c r="H630" s="27" t="str">
        <f>'Prediction Log'!$K630</f>
        <v/>
      </c>
      <c r="I630" s="10" t="str">
        <f>IF(AND(Games!J630="",Games!K630=""),"",IF(ISTEXT(Games!K630), "Side",Games!J630))</f>
        <v/>
      </c>
      <c r="J630" s="10" t="str">
        <f>IF(Table1[[#This Row],[Bet]]="Spread", Games!L630, "")</f>
        <v/>
      </c>
      <c r="K630" s="9" t="str">
        <f>IF(ISTEXT(Games!K630), Games!K630, "")</f>
        <v/>
      </c>
      <c r="L630" s="9" t="str">
        <f>IF(Table1[[#This Row],[Bet]]="Spread", Table1[[#This Row],[Spread]],"")</f>
        <v/>
      </c>
      <c r="M630" s="9"/>
      <c r="N630" s="12"/>
      <c r="O630" s="12"/>
      <c r="P630" s="12"/>
      <c r="Q630" s="12"/>
      <c r="R630" s="12"/>
      <c r="S630" s="12"/>
      <c r="T630" s="13">
        <f t="shared" si="102"/>
        <v>0</v>
      </c>
      <c r="U630" s="13">
        <f t="shared" si="103"/>
        <v>0</v>
      </c>
      <c r="V630" s="13">
        <f t="shared" si="96"/>
        <v>0</v>
      </c>
      <c r="W630" s="13">
        <f t="shared" si="104"/>
        <v>0</v>
      </c>
      <c r="X630" s="13">
        <f t="shared" si="97"/>
        <v>0</v>
      </c>
      <c r="Y630" s="13">
        <f t="shared" si="98"/>
        <v>0</v>
      </c>
      <c r="Z630" s="7"/>
      <c r="AA630" s="9" t="str">
        <f t="shared" si="99"/>
        <v/>
      </c>
      <c r="AB630" s="7"/>
      <c r="AC630" s="9" t="str">
        <f t="shared" si="100"/>
        <v/>
      </c>
      <c r="AD630" s="7"/>
      <c r="AE630" s="9" t="str">
        <f t="shared" si="101"/>
        <v/>
      </c>
      <c r="AF63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31" spans="1:32" x14ac:dyDescent="0.45">
      <c r="A631" s="23" t="e">
        <f>IF('Prediction Log'!#REF!=0, "",'Prediction Log'!#REF!)</f>
        <v>#REF!</v>
      </c>
      <c r="B631" s="9" t="e">
        <f>IF('Prediction Log'!#REF!=0, "",'Prediction Log'!#REF!)</f>
        <v>#REF!</v>
      </c>
      <c r="C631" s="9" t="e">
        <f>IF('Prediction Log'!#REF!=0, "",'Prediction Log'!#REF!)</f>
        <v>#REF!</v>
      </c>
      <c r="D631" s="9" t="e">
        <f>IF('Prediction Log'!#REF!=0, "",'Prediction Log'!#REF!)</f>
        <v>#REF!</v>
      </c>
      <c r="E631" s="9" t="e">
        <f>IF('Prediction Log'!#REF!=0, "",'Prediction Log'!#REF!)</f>
        <v>#REF!</v>
      </c>
      <c r="F631" s="10" t="str">
        <f>IF('Prediction Log'!I631=0, "",'Prediction Log'!I631)</f>
        <v/>
      </c>
      <c r="G631" s="26" t="str">
        <f>IF(ISBLANK(Games!B631), "",'Prediction Log'!$J631)</f>
        <v/>
      </c>
      <c r="H631" s="27" t="str">
        <f>'Prediction Log'!$K631</f>
        <v/>
      </c>
      <c r="I631" s="10" t="str">
        <f>IF(AND(Games!J631="",Games!K631=""),"",IF(ISTEXT(Games!K631), "Side",Games!J631))</f>
        <v/>
      </c>
      <c r="J631" s="10" t="str">
        <f>IF(Table1[[#This Row],[Bet]]="Spread", Games!L631, "")</f>
        <v/>
      </c>
      <c r="K631" s="9" t="str">
        <f>IF(ISTEXT(Games!K631), Games!K631, "")</f>
        <v/>
      </c>
      <c r="L631" s="9" t="str">
        <f>IF(Table1[[#This Row],[Bet]]="Spread", Table1[[#This Row],[Spread]],"")</f>
        <v/>
      </c>
      <c r="M631" s="9"/>
      <c r="N631" s="12"/>
      <c r="O631" s="12"/>
      <c r="P631" s="12"/>
      <c r="Q631" s="12"/>
      <c r="R631" s="12"/>
      <c r="S631" s="12"/>
      <c r="T631" s="13">
        <f t="shared" si="102"/>
        <v>0</v>
      </c>
      <c r="U631" s="13">
        <f t="shared" si="103"/>
        <v>0</v>
      </c>
      <c r="V631" s="13">
        <f t="shared" si="96"/>
        <v>0</v>
      </c>
      <c r="W631" s="13">
        <f t="shared" si="104"/>
        <v>0</v>
      </c>
      <c r="X631" s="13">
        <f t="shared" si="97"/>
        <v>0</v>
      </c>
      <c r="Y631" s="13">
        <f t="shared" si="98"/>
        <v>0</v>
      </c>
      <c r="Z631" s="7"/>
      <c r="AA631" s="9" t="str">
        <f t="shared" si="99"/>
        <v/>
      </c>
      <c r="AB631" s="7"/>
      <c r="AC631" s="9" t="str">
        <f t="shared" si="100"/>
        <v/>
      </c>
      <c r="AD631" s="7"/>
      <c r="AE631" s="9" t="str">
        <f t="shared" si="101"/>
        <v/>
      </c>
      <c r="AF63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32" spans="1:32" x14ac:dyDescent="0.45">
      <c r="A632" s="23" t="e">
        <f>IF('Prediction Log'!#REF!=0, "",'Prediction Log'!#REF!)</f>
        <v>#REF!</v>
      </c>
      <c r="B632" s="9" t="e">
        <f>IF('Prediction Log'!#REF!=0, "",'Prediction Log'!#REF!)</f>
        <v>#REF!</v>
      </c>
      <c r="C632" s="9" t="e">
        <f>IF('Prediction Log'!#REF!=0, "",'Prediction Log'!#REF!)</f>
        <v>#REF!</v>
      </c>
      <c r="D632" s="9" t="e">
        <f>IF('Prediction Log'!#REF!=0, "",'Prediction Log'!#REF!)</f>
        <v>#REF!</v>
      </c>
      <c r="E632" s="9" t="e">
        <f>IF('Prediction Log'!#REF!=0, "",'Prediction Log'!#REF!)</f>
        <v>#REF!</v>
      </c>
      <c r="F632" s="10" t="str">
        <f>IF('Prediction Log'!I632=0, "",'Prediction Log'!I632)</f>
        <v/>
      </c>
      <c r="G632" s="26" t="str">
        <f>IF(ISBLANK(Games!B632), "",'Prediction Log'!$J632)</f>
        <v/>
      </c>
      <c r="H632" s="27" t="str">
        <f>'Prediction Log'!$K632</f>
        <v/>
      </c>
      <c r="I632" s="10" t="str">
        <f>IF(AND(Games!J632="",Games!K632=""),"",IF(ISTEXT(Games!K632), "Side",Games!J632))</f>
        <v/>
      </c>
      <c r="J632" s="10" t="str">
        <f>IF(Table1[[#This Row],[Bet]]="Spread", Games!L632, "")</f>
        <v/>
      </c>
      <c r="K632" s="9" t="str">
        <f>IF(ISTEXT(Games!K632), Games!K632, "")</f>
        <v/>
      </c>
      <c r="L632" s="9" t="str">
        <f>IF(Table1[[#This Row],[Bet]]="Spread", Table1[[#This Row],[Spread]],"")</f>
        <v/>
      </c>
      <c r="M632" s="9"/>
      <c r="N632" s="12"/>
      <c r="O632" s="12"/>
      <c r="P632" s="12"/>
      <c r="Q632" s="12"/>
      <c r="R632" s="12"/>
      <c r="S632" s="12"/>
      <c r="T632" s="13">
        <f t="shared" si="102"/>
        <v>0</v>
      </c>
      <c r="U632" s="13">
        <f t="shared" si="103"/>
        <v>0</v>
      </c>
      <c r="V632" s="13">
        <f t="shared" si="96"/>
        <v>0</v>
      </c>
      <c r="W632" s="13">
        <f t="shared" si="104"/>
        <v>0</v>
      </c>
      <c r="X632" s="13">
        <f t="shared" si="97"/>
        <v>0</v>
      </c>
      <c r="Y632" s="13">
        <f t="shared" si="98"/>
        <v>0</v>
      </c>
      <c r="Z632" s="7"/>
      <c r="AA632" s="9" t="str">
        <f t="shared" si="99"/>
        <v/>
      </c>
      <c r="AB632" s="7"/>
      <c r="AC632" s="9" t="str">
        <f t="shared" si="100"/>
        <v/>
      </c>
      <c r="AD632" s="7"/>
      <c r="AE632" s="9" t="str">
        <f t="shared" si="101"/>
        <v/>
      </c>
      <c r="AF63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33" spans="1:32" x14ac:dyDescent="0.45">
      <c r="A633" s="23" t="e">
        <f>IF('Prediction Log'!#REF!=0, "",'Prediction Log'!#REF!)</f>
        <v>#REF!</v>
      </c>
      <c r="B633" s="9" t="e">
        <f>IF('Prediction Log'!#REF!=0, "",'Prediction Log'!#REF!)</f>
        <v>#REF!</v>
      </c>
      <c r="C633" s="9" t="e">
        <f>IF('Prediction Log'!#REF!=0, "",'Prediction Log'!#REF!)</f>
        <v>#REF!</v>
      </c>
      <c r="D633" s="9" t="e">
        <f>IF('Prediction Log'!#REF!=0, "",'Prediction Log'!#REF!)</f>
        <v>#REF!</v>
      </c>
      <c r="E633" s="9" t="e">
        <f>IF('Prediction Log'!#REF!=0, "",'Prediction Log'!#REF!)</f>
        <v>#REF!</v>
      </c>
      <c r="F633" s="10" t="str">
        <f>IF('Prediction Log'!I633=0, "",'Prediction Log'!I633)</f>
        <v/>
      </c>
      <c r="G633" s="26" t="str">
        <f>IF(ISBLANK(Games!B633), "",'Prediction Log'!$J633)</f>
        <v/>
      </c>
      <c r="H633" s="27" t="str">
        <f>'Prediction Log'!$K633</f>
        <v/>
      </c>
      <c r="I633" s="10" t="str">
        <f>IF(AND(Games!J633="",Games!K633=""),"",IF(ISTEXT(Games!K633), "Side",Games!J633))</f>
        <v/>
      </c>
      <c r="J633" s="10" t="str">
        <f>IF(Table1[[#This Row],[Bet]]="Spread", Games!L633, "")</f>
        <v/>
      </c>
      <c r="K633" s="9" t="str">
        <f>IF(ISTEXT(Games!K633), Games!K633, "")</f>
        <v/>
      </c>
      <c r="L633" s="9" t="str">
        <f>IF(Table1[[#This Row],[Bet]]="Spread", Table1[[#This Row],[Spread]],"")</f>
        <v/>
      </c>
      <c r="M633" s="9"/>
      <c r="N633" s="12"/>
      <c r="O633" s="12"/>
      <c r="P633" s="12"/>
      <c r="Q633" s="12"/>
      <c r="R633" s="12"/>
      <c r="S633" s="12"/>
      <c r="T633" s="13">
        <f t="shared" si="102"/>
        <v>0</v>
      </c>
      <c r="U633" s="13">
        <f t="shared" si="103"/>
        <v>0</v>
      </c>
      <c r="V633" s="13">
        <f t="shared" si="96"/>
        <v>0</v>
      </c>
      <c r="W633" s="13">
        <f t="shared" si="104"/>
        <v>0</v>
      </c>
      <c r="X633" s="13">
        <f t="shared" si="97"/>
        <v>0</v>
      </c>
      <c r="Y633" s="13">
        <f t="shared" si="98"/>
        <v>0</v>
      </c>
      <c r="Z633" s="7"/>
      <c r="AA633" s="9" t="str">
        <f t="shared" si="99"/>
        <v/>
      </c>
      <c r="AB633" s="7"/>
      <c r="AC633" s="9" t="str">
        <f t="shared" si="100"/>
        <v/>
      </c>
      <c r="AD633" s="7"/>
      <c r="AE633" s="9" t="str">
        <f t="shared" si="101"/>
        <v/>
      </c>
      <c r="AF63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34" spans="1:32" x14ac:dyDescent="0.45">
      <c r="A634" s="23" t="e">
        <f>IF('Prediction Log'!#REF!=0, "",'Prediction Log'!#REF!)</f>
        <v>#REF!</v>
      </c>
      <c r="B634" s="9" t="e">
        <f>IF('Prediction Log'!#REF!=0, "",'Prediction Log'!#REF!)</f>
        <v>#REF!</v>
      </c>
      <c r="C634" s="9" t="e">
        <f>IF('Prediction Log'!#REF!=0, "",'Prediction Log'!#REF!)</f>
        <v>#REF!</v>
      </c>
      <c r="D634" s="9" t="e">
        <f>IF('Prediction Log'!#REF!=0, "",'Prediction Log'!#REF!)</f>
        <v>#REF!</v>
      </c>
      <c r="E634" s="9" t="e">
        <f>IF('Prediction Log'!#REF!=0, "",'Prediction Log'!#REF!)</f>
        <v>#REF!</v>
      </c>
      <c r="F634" s="10" t="str">
        <f>IF('Prediction Log'!I634=0, "",'Prediction Log'!I634)</f>
        <v/>
      </c>
      <c r="G634" s="26" t="str">
        <f>IF(ISBLANK(Games!B634), "",'Prediction Log'!$J634)</f>
        <v/>
      </c>
      <c r="H634" s="27" t="str">
        <f>'Prediction Log'!$K634</f>
        <v/>
      </c>
      <c r="I634" s="10" t="str">
        <f>IF(AND(Games!J634="",Games!K634=""),"",IF(ISTEXT(Games!K634), "Side",Games!J634))</f>
        <v/>
      </c>
      <c r="J634" s="10" t="str">
        <f>IF(Table1[[#This Row],[Bet]]="Spread", Games!L634, "")</f>
        <v/>
      </c>
      <c r="K634" s="9" t="str">
        <f>IF(ISTEXT(Games!K634), Games!K634, "")</f>
        <v/>
      </c>
      <c r="L634" s="9" t="str">
        <f>IF(Table1[[#This Row],[Bet]]="Spread", Table1[[#This Row],[Spread]],"")</f>
        <v/>
      </c>
      <c r="M634" s="9"/>
      <c r="N634" s="12"/>
      <c r="O634" s="12"/>
      <c r="P634" s="12"/>
      <c r="Q634" s="12"/>
      <c r="R634" s="12"/>
      <c r="S634" s="12"/>
      <c r="T634" s="13">
        <f t="shared" si="102"/>
        <v>0</v>
      </c>
      <c r="U634" s="13">
        <f t="shared" si="103"/>
        <v>0</v>
      </c>
      <c r="V634" s="13">
        <f t="shared" si="96"/>
        <v>0</v>
      </c>
      <c r="W634" s="13">
        <f t="shared" si="104"/>
        <v>0</v>
      </c>
      <c r="X634" s="13">
        <f t="shared" si="97"/>
        <v>0</v>
      </c>
      <c r="Y634" s="13">
        <f t="shared" si="98"/>
        <v>0</v>
      </c>
      <c r="Z634" s="7"/>
      <c r="AA634" s="9" t="str">
        <f t="shared" si="99"/>
        <v/>
      </c>
      <c r="AB634" s="7"/>
      <c r="AC634" s="9" t="str">
        <f t="shared" si="100"/>
        <v/>
      </c>
      <c r="AD634" s="7"/>
      <c r="AE634" s="9" t="str">
        <f t="shared" si="101"/>
        <v/>
      </c>
      <c r="AF63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35" spans="1:32" x14ac:dyDescent="0.45">
      <c r="A635" s="23" t="e">
        <f>IF('Prediction Log'!#REF!=0, "",'Prediction Log'!#REF!)</f>
        <v>#REF!</v>
      </c>
      <c r="B635" s="9" t="e">
        <f>IF('Prediction Log'!#REF!=0, "",'Prediction Log'!#REF!)</f>
        <v>#REF!</v>
      </c>
      <c r="C635" s="9" t="e">
        <f>IF('Prediction Log'!#REF!=0, "",'Prediction Log'!#REF!)</f>
        <v>#REF!</v>
      </c>
      <c r="D635" s="9" t="e">
        <f>IF('Prediction Log'!#REF!=0, "",'Prediction Log'!#REF!)</f>
        <v>#REF!</v>
      </c>
      <c r="E635" s="9" t="e">
        <f>IF('Prediction Log'!#REF!=0, "",'Prediction Log'!#REF!)</f>
        <v>#REF!</v>
      </c>
      <c r="F635" s="10" t="str">
        <f>IF('Prediction Log'!I635=0, "",'Prediction Log'!I635)</f>
        <v/>
      </c>
      <c r="G635" s="26" t="str">
        <f>IF(ISBLANK(Games!B635), "",'Prediction Log'!$J635)</f>
        <v/>
      </c>
      <c r="H635" s="27" t="str">
        <f>'Prediction Log'!$K635</f>
        <v/>
      </c>
      <c r="I635" s="10" t="str">
        <f>IF(AND(Games!J635="",Games!K635=""),"",IF(ISTEXT(Games!K635), "Side",Games!J635))</f>
        <v/>
      </c>
      <c r="J635" s="10" t="str">
        <f>IF(Table1[[#This Row],[Bet]]="Spread", Games!L635, "")</f>
        <v/>
      </c>
      <c r="K635" s="9" t="str">
        <f>IF(ISTEXT(Games!K635), Games!K635, "")</f>
        <v/>
      </c>
      <c r="L635" s="9" t="str">
        <f>IF(Table1[[#This Row],[Bet]]="Spread", Table1[[#This Row],[Spread]],"")</f>
        <v/>
      </c>
      <c r="M635" s="9"/>
      <c r="N635" s="12"/>
      <c r="O635" s="12"/>
      <c r="P635" s="12"/>
      <c r="Q635" s="12"/>
      <c r="R635" s="12"/>
      <c r="S635" s="12"/>
      <c r="T635" s="13">
        <f t="shared" si="102"/>
        <v>0</v>
      </c>
      <c r="U635" s="13">
        <f t="shared" si="103"/>
        <v>0</v>
      </c>
      <c r="V635" s="13">
        <f t="shared" si="96"/>
        <v>0</v>
      </c>
      <c r="W635" s="13">
        <f t="shared" si="104"/>
        <v>0</v>
      </c>
      <c r="X635" s="13">
        <f t="shared" si="97"/>
        <v>0</v>
      </c>
      <c r="Y635" s="13">
        <f t="shared" si="98"/>
        <v>0</v>
      </c>
      <c r="Z635" s="7"/>
      <c r="AA635" s="9" t="str">
        <f t="shared" si="99"/>
        <v/>
      </c>
      <c r="AB635" s="7"/>
      <c r="AC635" s="9" t="str">
        <f t="shared" si="100"/>
        <v/>
      </c>
      <c r="AD635" s="7"/>
      <c r="AE635" s="9" t="str">
        <f t="shared" si="101"/>
        <v/>
      </c>
      <c r="AF63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36" spans="1:32" x14ac:dyDescent="0.45">
      <c r="A636" s="23" t="e">
        <f>IF('Prediction Log'!#REF!=0, "",'Prediction Log'!#REF!)</f>
        <v>#REF!</v>
      </c>
      <c r="B636" s="9" t="e">
        <f>IF('Prediction Log'!#REF!=0, "",'Prediction Log'!#REF!)</f>
        <v>#REF!</v>
      </c>
      <c r="C636" s="9" t="e">
        <f>IF('Prediction Log'!#REF!=0, "",'Prediction Log'!#REF!)</f>
        <v>#REF!</v>
      </c>
      <c r="D636" s="9" t="e">
        <f>IF('Prediction Log'!#REF!=0, "",'Prediction Log'!#REF!)</f>
        <v>#REF!</v>
      </c>
      <c r="E636" s="9" t="e">
        <f>IF('Prediction Log'!#REF!=0, "",'Prediction Log'!#REF!)</f>
        <v>#REF!</v>
      </c>
      <c r="F636" s="10" t="str">
        <f>IF('Prediction Log'!I636=0, "",'Prediction Log'!I636)</f>
        <v/>
      </c>
      <c r="G636" s="26" t="str">
        <f>IF(ISBLANK(Games!B636), "",'Prediction Log'!$J636)</f>
        <v/>
      </c>
      <c r="H636" s="27" t="str">
        <f>'Prediction Log'!$K636</f>
        <v/>
      </c>
      <c r="I636" s="10" t="str">
        <f>IF(AND(Games!J636="",Games!K636=""),"",IF(ISTEXT(Games!K636), "Side",Games!J636))</f>
        <v/>
      </c>
      <c r="J636" s="10" t="str">
        <f>IF(Table1[[#This Row],[Bet]]="Spread", Games!L636, "")</f>
        <v/>
      </c>
      <c r="K636" s="9" t="str">
        <f>IF(ISTEXT(Games!K636), Games!K636, "")</f>
        <v/>
      </c>
      <c r="L636" s="9" t="str">
        <f>IF(Table1[[#This Row],[Bet]]="Spread", Table1[[#This Row],[Spread]],"")</f>
        <v/>
      </c>
      <c r="M636" s="9"/>
      <c r="N636" s="12"/>
      <c r="O636" s="12"/>
      <c r="P636" s="12"/>
      <c r="Q636" s="12"/>
      <c r="R636" s="12"/>
      <c r="S636" s="12"/>
      <c r="T636" s="13">
        <f t="shared" si="102"/>
        <v>0</v>
      </c>
      <c r="U636" s="13">
        <f t="shared" si="103"/>
        <v>0</v>
      </c>
      <c r="V636" s="13">
        <f t="shared" si="96"/>
        <v>0</v>
      </c>
      <c r="W636" s="13">
        <f t="shared" si="104"/>
        <v>0</v>
      </c>
      <c r="X636" s="13">
        <f t="shared" si="97"/>
        <v>0</v>
      </c>
      <c r="Y636" s="13">
        <f t="shared" si="98"/>
        <v>0</v>
      </c>
      <c r="Z636" s="7"/>
      <c r="AA636" s="9" t="str">
        <f t="shared" si="99"/>
        <v/>
      </c>
      <c r="AB636" s="7"/>
      <c r="AC636" s="9" t="str">
        <f t="shared" si="100"/>
        <v/>
      </c>
      <c r="AD636" s="7"/>
      <c r="AE636" s="9" t="str">
        <f t="shared" si="101"/>
        <v/>
      </c>
      <c r="AF63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37" spans="1:32" x14ac:dyDescent="0.45">
      <c r="A637" s="23" t="e">
        <f>IF('Prediction Log'!#REF!=0, "",'Prediction Log'!#REF!)</f>
        <v>#REF!</v>
      </c>
      <c r="B637" s="9" t="e">
        <f>IF('Prediction Log'!#REF!=0, "",'Prediction Log'!#REF!)</f>
        <v>#REF!</v>
      </c>
      <c r="C637" s="9" t="e">
        <f>IF('Prediction Log'!#REF!=0, "",'Prediction Log'!#REF!)</f>
        <v>#REF!</v>
      </c>
      <c r="D637" s="9" t="e">
        <f>IF('Prediction Log'!#REF!=0, "",'Prediction Log'!#REF!)</f>
        <v>#REF!</v>
      </c>
      <c r="E637" s="9" t="e">
        <f>IF('Prediction Log'!#REF!=0, "",'Prediction Log'!#REF!)</f>
        <v>#REF!</v>
      </c>
      <c r="F637" s="10" t="str">
        <f>IF('Prediction Log'!I637=0, "",'Prediction Log'!I637)</f>
        <v/>
      </c>
      <c r="G637" s="26" t="str">
        <f>IF(ISBLANK(Games!B637), "",'Prediction Log'!$J637)</f>
        <v/>
      </c>
      <c r="H637" s="27" t="str">
        <f>'Prediction Log'!$K637</f>
        <v/>
      </c>
      <c r="I637" s="10" t="str">
        <f>IF(AND(Games!J637="",Games!K637=""),"",IF(ISTEXT(Games!K637), "Side",Games!J637))</f>
        <v/>
      </c>
      <c r="J637" s="10" t="str">
        <f>IF(Table1[[#This Row],[Bet]]="Spread", Games!L637, "")</f>
        <v/>
      </c>
      <c r="K637" s="9" t="str">
        <f>IF(ISTEXT(Games!K637), Games!K637, "")</f>
        <v/>
      </c>
      <c r="L637" s="9" t="str">
        <f>IF(Table1[[#This Row],[Bet]]="Spread", Table1[[#This Row],[Spread]],"")</f>
        <v/>
      </c>
      <c r="M637" s="9"/>
      <c r="N637" s="12"/>
      <c r="O637" s="12"/>
      <c r="P637" s="12"/>
      <c r="Q637" s="12"/>
      <c r="R637" s="12"/>
      <c r="S637" s="12"/>
      <c r="T637" s="13">
        <f t="shared" si="102"/>
        <v>0</v>
      </c>
      <c r="U637" s="13">
        <f t="shared" si="103"/>
        <v>0</v>
      </c>
      <c r="V637" s="13">
        <f t="shared" si="96"/>
        <v>0</v>
      </c>
      <c r="W637" s="13">
        <f t="shared" si="104"/>
        <v>0</v>
      </c>
      <c r="X637" s="13">
        <f t="shared" si="97"/>
        <v>0</v>
      </c>
      <c r="Y637" s="13">
        <f t="shared" si="98"/>
        <v>0</v>
      </c>
      <c r="Z637" s="7"/>
      <c r="AA637" s="9" t="str">
        <f t="shared" si="99"/>
        <v/>
      </c>
      <c r="AB637" s="7"/>
      <c r="AC637" s="9" t="str">
        <f t="shared" si="100"/>
        <v/>
      </c>
      <c r="AD637" s="7"/>
      <c r="AE637" s="9" t="str">
        <f t="shared" si="101"/>
        <v/>
      </c>
      <c r="AF63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38" spans="1:32" x14ac:dyDescent="0.45">
      <c r="A638" s="23" t="e">
        <f>IF('Prediction Log'!#REF!=0, "",'Prediction Log'!#REF!)</f>
        <v>#REF!</v>
      </c>
      <c r="B638" s="9" t="e">
        <f>IF('Prediction Log'!#REF!=0, "",'Prediction Log'!#REF!)</f>
        <v>#REF!</v>
      </c>
      <c r="C638" s="9" t="e">
        <f>IF('Prediction Log'!#REF!=0, "",'Prediction Log'!#REF!)</f>
        <v>#REF!</v>
      </c>
      <c r="D638" s="9" t="e">
        <f>IF('Prediction Log'!#REF!=0, "",'Prediction Log'!#REF!)</f>
        <v>#REF!</v>
      </c>
      <c r="E638" s="9" t="e">
        <f>IF('Prediction Log'!#REF!=0, "",'Prediction Log'!#REF!)</f>
        <v>#REF!</v>
      </c>
      <c r="F638" s="10" t="str">
        <f>IF('Prediction Log'!I638=0, "",'Prediction Log'!I638)</f>
        <v/>
      </c>
      <c r="G638" s="26" t="str">
        <f>IF(ISBLANK(Games!B638), "",'Prediction Log'!$J638)</f>
        <v/>
      </c>
      <c r="H638" s="27" t="str">
        <f>'Prediction Log'!$K638</f>
        <v/>
      </c>
      <c r="I638" s="10" t="str">
        <f>IF(AND(Games!J638="",Games!K638=""),"",IF(ISTEXT(Games!K638), "Side",Games!J638))</f>
        <v/>
      </c>
      <c r="J638" s="10" t="str">
        <f>IF(Table1[[#This Row],[Bet]]="Spread", Games!L638, "")</f>
        <v/>
      </c>
      <c r="K638" s="9" t="str">
        <f>IF(ISTEXT(Games!K638), Games!K638, "")</f>
        <v/>
      </c>
      <c r="L638" s="9" t="str">
        <f>IF(Table1[[#This Row],[Bet]]="Spread", Table1[[#This Row],[Spread]],"")</f>
        <v/>
      </c>
      <c r="M638" s="9"/>
      <c r="N638" s="12"/>
      <c r="O638" s="12"/>
      <c r="P638" s="12"/>
      <c r="Q638" s="12"/>
      <c r="R638" s="12"/>
      <c r="S638" s="12"/>
      <c r="T638" s="13">
        <f t="shared" si="102"/>
        <v>0</v>
      </c>
      <c r="U638" s="13">
        <f t="shared" si="103"/>
        <v>0</v>
      </c>
      <c r="V638" s="13">
        <f t="shared" si="96"/>
        <v>0</v>
      </c>
      <c r="W638" s="13">
        <f t="shared" si="104"/>
        <v>0</v>
      </c>
      <c r="X638" s="13">
        <f t="shared" si="97"/>
        <v>0</v>
      </c>
      <c r="Y638" s="13">
        <f t="shared" si="98"/>
        <v>0</v>
      </c>
      <c r="Z638" s="7"/>
      <c r="AA638" s="9" t="str">
        <f t="shared" si="99"/>
        <v/>
      </c>
      <c r="AB638" s="7"/>
      <c r="AC638" s="9" t="str">
        <f t="shared" si="100"/>
        <v/>
      </c>
      <c r="AD638" s="7"/>
      <c r="AE638" s="9" t="str">
        <f t="shared" si="101"/>
        <v/>
      </c>
      <c r="AF63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39" spans="1:32" x14ac:dyDescent="0.45">
      <c r="A639" s="23" t="e">
        <f>IF('Prediction Log'!#REF!=0, "",'Prediction Log'!#REF!)</f>
        <v>#REF!</v>
      </c>
      <c r="B639" s="9" t="e">
        <f>IF('Prediction Log'!#REF!=0, "",'Prediction Log'!#REF!)</f>
        <v>#REF!</v>
      </c>
      <c r="C639" s="9" t="e">
        <f>IF('Prediction Log'!#REF!=0, "",'Prediction Log'!#REF!)</f>
        <v>#REF!</v>
      </c>
      <c r="D639" s="9" t="e">
        <f>IF('Prediction Log'!#REF!=0, "",'Prediction Log'!#REF!)</f>
        <v>#REF!</v>
      </c>
      <c r="E639" s="9" t="e">
        <f>IF('Prediction Log'!#REF!=0, "",'Prediction Log'!#REF!)</f>
        <v>#REF!</v>
      </c>
      <c r="F639" s="10" t="str">
        <f>IF('Prediction Log'!I639=0, "",'Prediction Log'!I639)</f>
        <v/>
      </c>
      <c r="G639" s="26" t="str">
        <f>IF(ISBLANK(Games!B639), "",'Prediction Log'!$J639)</f>
        <v/>
      </c>
      <c r="H639" s="27" t="str">
        <f>'Prediction Log'!$K639</f>
        <v/>
      </c>
      <c r="I639" s="10" t="str">
        <f>IF(AND(Games!J639="",Games!K639=""),"",IF(ISTEXT(Games!K639), "Side",Games!J639))</f>
        <v/>
      </c>
      <c r="J639" s="10" t="str">
        <f>IF(Table1[[#This Row],[Bet]]="Spread", Games!L639, "")</f>
        <v/>
      </c>
      <c r="K639" s="9" t="str">
        <f>IF(ISTEXT(Games!K639), Games!K639, "")</f>
        <v/>
      </c>
      <c r="L639" s="9" t="str">
        <f>IF(Table1[[#This Row],[Bet]]="Spread", Table1[[#This Row],[Spread]],"")</f>
        <v/>
      </c>
      <c r="M639" s="9"/>
      <c r="N639" s="12"/>
      <c r="O639" s="12"/>
      <c r="P639" s="12"/>
      <c r="Q639" s="12"/>
      <c r="R639" s="12"/>
      <c r="S639" s="12"/>
      <c r="T639" s="13">
        <f t="shared" si="102"/>
        <v>0</v>
      </c>
      <c r="U639" s="13">
        <f t="shared" si="103"/>
        <v>0</v>
      </c>
      <c r="V639" s="13">
        <f t="shared" si="96"/>
        <v>0</v>
      </c>
      <c r="W639" s="13">
        <f t="shared" si="104"/>
        <v>0</v>
      </c>
      <c r="X639" s="13">
        <f t="shared" si="97"/>
        <v>0</v>
      </c>
      <c r="Y639" s="13">
        <f t="shared" si="98"/>
        <v>0</v>
      </c>
      <c r="Z639" s="7"/>
      <c r="AA639" s="9" t="str">
        <f t="shared" si="99"/>
        <v/>
      </c>
      <c r="AB639" s="7"/>
      <c r="AC639" s="9" t="str">
        <f t="shared" si="100"/>
        <v/>
      </c>
      <c r="AD639" s="7"/>
      <c r="AE639" s="9" t="str">
        <f t="shared" si="101"/>
        <v/>
      </c>
      <c r="AF63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40" spans="1:32" x14ac:dyDescent="0.45">
      <c r="A640" s="23" t="e">
        <f>IF('Prediction Log'!#REF!=0, "",'Prediction Log'!#REF!)</f>
        <v>#REF!</v>
      </c>
      <c r="B640" s="9" t="e">
        <f>IF('Prediction Log'!#REF!=0, "",'Prediction Log'!#REF!)</f>
        <v>#REF!</v>
      </c>
      <c r="C640" s="9" t="e">
        <f>IF('Prediction Log'!#REF!=0, "",'Prediction Log'!#REF!)</f>
        <v>#REF!</v>
      </c>
      <c r="D640" s="9" t="e">
        <f>IF('Prediction Log'!#REF!=0, "",'Prediction Log'!#REF!)</f>
        <v>#REF!</v>
      </c>
      <c r="E640" s="9" t="e">
        <f>IF('Prediction Log'!#REF!=0, "",'Prediction Log'!#REF!)</f>
        <v>#REF!</v>
      </c>
      <c r="F640" s="10" t="str">
        <f>IF('Prediction Log'!I640=0, "",'Prediction Log'!I640)</f>
        <v/>
      </c>
      <c r="G640" s="26" t="str">
        <f>IF(ISBLANK(Games!B640), "",'Prediction Log'!$J640)</f>
        <v/>
      </c>
      <c r="H640" s="27" t="str">
        <f>'Prediction Log'!$K640</f>
        <v/>
      </c>
      <c r="I640" s="10" t="str">
        <f>IF(AND(Games!J640="",Games!K640=""),"",IF(ISTEXT(Games!K640), "Side",Games!J640))</f>
        <v/>
      </c>
      <c r="J640" s="10" t="str">
        <f>IF(Table1[[#This Row],[Bet]]="Spread", Games!L640, "")</f>
        <v/>
      </c>
      <c r="K640" s="9" t="str">
        <f>IF(ISTEXT(Games!K640), Games!K640, "")</f>
        <v/>
      </c>
      <c r="L640" s="9" t="str">
        <f>IF(Table1[[#This Row],[Bet]]="Spread", Table1[[#This Row],[Spread]],"")</f>
        <v/>
      </c>
      <c r="M640" s="9"/>
      <c r="N640" s="12"/>
      <c r="O640" s="12"/>
      <c r="P640" s="12"/>
      <c r="Q640" s="12"/>
      <c r="R640" s="12"/>
      <c r="S640" s="12"/>
      <c r="T640" s="13">
        <f t="shared" si="102"/>
        <v>0</v>
      </c>
      <c r="U640" s="13">
        <f t="shared" si="103"/>
        <v>0</v>
      </c>
      <c r="V640" s="13">
        <f t="shared" si="96"/>
        <v>0</v>
      </c>
      <c r="W640" s="13">
        <f t="shared" si="104"/>
        <v>0</v>
      </c>
      <c r="X640" s="13">
        <f t="shared" si="97"/>
        <v>0</v>
      </c>
      <c r="Y640" s="13">
        <f t="shared" si="98"/>
        <v>0</v>
      </c>
      <c r="Z640" s="7"/>
      <c r="AA640" s="9" t="str">
        <f t="shared" si="99"/>
        <v/>
      </c>
      <c r="AB640" s="7"/>
      <c r="AC640" s="9" t="str">
        <f t="shared" si="100"/>
        <v/>
      </c>
      <c r="AD640" s="7"/>
      <c r="AE640" s="9" t="str">
        <f t="shared" si="101"/>
        <v/>
      </c>
      <c r="AF64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41" spans="1:32" x14ac:dyDescent="0.45">
      <c r="A641" s="23" t="e">
        <f>IF('Prediction Log'!#REF!=0, "",'Prediction Log'!#REF!)</f>
        <v>#REF!</v>
      </c>
      <c r="B641" s="9" t="e">
        <f>IF('Prediction Log'!#REF!=0, "",'Prediction Log'!#REF!)</f>
        <v>#REF!</v>
      </c>
      <c r="C641" s="9" t="e">
        <f>IF('Prediction Log'!#REF!=0, "",'Prediction Log'!#REF!)</f>
        <v>#REF!</v>
      </c>
      <c r="D641" s="9" t="e">
        <f>IF('Prediction Log'!#REF!=0, "",'Prediction Log'!#REF!)</f>
        <v>#REF!</v>
      </c>
      <c r="E641" s="9" t="e">
        <f>IF('Prediction Log'!#REF!=0, "",'Prediction Log'!#REF!)</f>
        <v>#REF!</v>
      </c>
      <c r="F641" s="10" t="str">
        <f>IF('Prediction Log'!I641=0, "",'Prediction Log'!I641)</f>
        <v/>
      </c>
      <c r="G641" s="26" t="str">
        <f>IF(ISBLANK(Games!B641), "",'Prediction Log'!$J641)</f>
        <v/>
      </c>
      <c r="H641" s="27" t="str">
        <f>'Prediction Log'!$K641</f>
        <v/>
      </c>
      <c r="I641" s="10" t="str">
        <f>IF(AND(Games!J641="",Games!K641=""),"",IF(ISTEXT(Games!K641), "Side",Games!J641))</f>
        <v/>
      </c>
      <c r="J641" s="10" t="str">
        <f>IF(Table1[[#This Row],[Bet]]="Spread", Games!L641, "")</f>
        <v/>
      </c>
      <c r="K641" s="9" t="str">
        <f>IF(ISTEXT(Games!K641), Games!K641, "")</f>
        <v/>
      </c>
      <c r="L641" s="9" t="str">
        <f>IF(Table1[[#This Row],[Bet]]="Spread", Table1[[#This Row],[Spread]],"")</f>
        <v/>
      </c>
      <c r="M641" s="9"/>
      <c r="N641" s="12"/>
      <c r="O641" s="12"/>
      <c r="P641" s="12"/>
      <c r="Q641" s="12"/>
      <c r="R641" s="12"/>
      <c r="S641" s="12"/>
      <c r="T641" s="13">
        <f t="shared" si="102"/>
        <v>0</v>
      </c>
      <c r="U641" s="13">
        <f t="shared" si="103"/>
        <v>0</v>
      </c>
      <c r="V641" s="13">
        <f t="shared" si="96"/>
        <v>0</v>
      </c>
      <c r="W641" s="13">
        <f t="shared" si="104"/>
        <v>0</v>
      </c>
      <c r="X641" s="13">
        <f t="shared" si="97"/>
        <v>0</v>
      </c>
      <c r="Y641" s="13">
        <f t="shared" si="98"/>
        <v>0</v>
      </c>
      <c r="Z641" s="7"/>
      <c r="AA641" s="9" t="str">
        <f t="shared" si="99"/>
        <v/>
      </c>
      <c r="AB641" s="7"/>
      <c r="AC641" s="9" t="str">
        <f t="shared" si="100"/>
        <v/>
      </c>
      <c r="AD641" s="7"/>
      <c r="AE641" s="9" t="str">
        <f t="shared" si="101"/>
        <v/>
      </c>
      <c r="AF64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42" spans="1:32" x14ac:dyDescent="0.45">
      <c r="A642" s="23" t="e">
        <f>IF('Prediction Log'!#REF!=0, "",'Prediction Log'!#REF!)</f>
        <v>#REF!</v>
      </c>
      <c r="B642" s="9" t="e">
        <f>IF('Prediction Log'!#REF!=0, "",'Prediction Log'!#REF!)</f>
        <v>#REF!</v>
      </c>
      <c r="C642" s="9" t="e">
        <f>IF('Prediction Log'!#REF!=0, "",'Prediction Log'!#REF!)</f>
        <v>#REF!</v>
      </c>
      <c r="D642" s="9" t="e">
        <f>IF('Prediction Log'!#REF!=0, "",'Prediction Log'!#REF!)</f>
        <v>#REF!</v>
      </c>
      <c r="E642" s="9" t="e">
        <f>IF('Prediction Log'!#REF!=0, "",'Prediction Log'!#REF!)</f>
        <v>#REF!</v>
      </c>
      <c r="F642" s="10" t="str">
        <f>IF('Prediction Log'!I642=0, "",'Prediction Log'!I642)</f>
        <v/>
      </c>
      <c r="G642" s="26" t="str">
        <f>IF(ISBLANK(Games!B642), "",'Prediction Log'!$J642)</f>
        <v/>
      </c>
      <c r="H642" s="27" t="str">
        <f>'Prediction Log'!$K642</f>
        <v/>
      </c>
      <c r="I642" s="10" t="str">
        <f>IF(AND(Games!J642="",Games!K642=""),"",IF(ISTEXT(Games!K642), "Side",Games!J642))</f>
        <v/>
      </c>
      <c r="J642" s="10" t="str">
        <f>IF(Table1[[#This Row],[Bet]]="Spread", Games!L642, "")</f>
        <v/>
      </c>
      <c r="K642" s="9" t="str">
        <f>IF(ISTEXT(Games!K642), Games!K642, "")</f>
        <v/>
      </c>
      <c r="L642" s="9" t="str">
        <f>IF(Table1[[#This Row],[Bet]]="Spread", Table1[[#This Row],[Spread]],"")</f>
        <v/>
      </c>
      <c r="M642" s="9"/>
      <c r="N642" s="12"/>
      <c r="O642" s="12"/>
      <c r="P642" s="12"/>
      <c r="Q642" s="12"/>
      <c r="R642" s="12"/>
      <c r="S642" s="12"/>
      <c r="T642" s="13">
        <f t="shared" si="102"/>
        <v>0</v>
      </c>
      <c r="U642" s="13">
        <f t="shared" si="103"/>
        <v>0</v>
      </c>
      <c r="V642" s="13">
        <f t="shared" ref="V642:V705" si="105">O642+IF(R642&lt;0, (O642/(R642/-100)), O642*(R642/100))</f>
        <v>0</v>
      </c>
      <c r="W642" s="13">
        <f t="shared" si="104"/>
        <v>0</v>
      </c>
      <c r="X642" s="13">
        <f t="shared" ref="X642:X705" si="106">P642+IF(S642&lt;0, (P642/(S642/-100)), P642*(S642/100))</f>
        <v>0</v>
      </c>
      <c r="Y642" s="13">
        <f t="shared" ref="Y642:Y705" si="107">S642-P642</f>
        <v>0</v>
      </c>
      <c r="Z642" s="7"/>
      <c r="AA642" s="9" t="str">
        <f t="shared" ref="AA642:AA705" si="108">IF(Z642="W", U642, IF(Z642="L",-N642, ""))</f>
        <v/>
      </c>
      <c r="AB642" s="7"/>
      <c r="AC642" s="9" t="str">
        <f t="shared" ref="AC642:AC705" si="109">IF(AB642="W", W642, IF(AB642="L",-P642, ""))</f>
        <v/>
      </c>
      <c r="AD642" s="7"/>
      <c r="AE642" s="9" t="str">
        <f t="shared" ref="AE642:AE705" si="110">IF(AD642="W", Y642, IF(AD642="L",-R642, ""))</f>
        <v/>
      </c>
      <c r="AF64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43" spans="1:32" x14ac:dyDescent="0.45">
      <c r="A643" s="23" t="e">
        <f>IF('Prediction Log'!#REF!=0, "",'Prediction Log'!#REF!)</f>
        <v>#REF!</v>
      </c>
      <c r="B643" s="9" t="e">
        <f>IF('Prediction Log'!#REF!=0, "",'Prediction Log'!#REF!)</f>
        <v>#REF!</v>
      </c>
      <c r="C643" s="9" t="e">
        <f>IF('Prediction Log'!#REF!=0, "",'Prediction Log'!#REF!)</f>
        <v>#REF!</v>
      </c>
      <c r="D643" s="9" t="e">
        <f>IF('Prediction Log'!#REF!=0, "",'Prediction Log'!#REF!)</f>
        <v>#REF!</v>
      </c>
      <c r="E643" s="9" t="e">
        <f>IF('Prediction Log'!#REF!=0, "",'Prediction Log'!#REF!)</f>
        <v>#REF!</v>
      </c>
      <c r="F643" s="10" t="str">
        <f>IF('Prediction Log'!I643=0, "",'Prediction Log'!I643)</f>
        <v/>
      </c>
      <c r="G643" s="26" t="str">
        <f>IF(ISBLANK(Games!B643), "",'Prediction Log'!$J643)</f>
        <v/>
      </c>
      <c r="H643" s="27" t="str">
        <f>'Prediction Log'!$K643</f>
        <v/>
      </c>
      <c r="I643" s="10" t="str">
        <f>IF(AND(Games!J643="",Games!K643=""),"",IF(ISTEXT(Games!K643), "Side",Games!J643))</f>
        <v/>
      </c>
      <c r="J643" s="10" t="str">
        <f>IF(Table1[[#This Row],[Bet]]="Spread", Games!L643, "")</f>
        <v/>
      </c>
      <c r="K643" s="9" t="str">
        <f>IF(ISTEXT(Games!K643), Games!K643, "")</f>
        <v/>
      </c>
      <c r="L643" s="9" t="str">
        <f>IF(Table1[[#This Row],[Bet]]="Spread", Table1[[#This Row],[Spread]],"")</f>
        <v/>
      </c>
      <c r="M643" s="9"/>
      <c r="N643" s="12"/>
      <c r="O643" s="12"/>
      <c r="P643" s="12"/>
      <c r="Q643" s="12"/>
      <c r="R643" s="12"/>
      <c r="S643" s="12"/>
      <c r="T643" s="13">
        <f t="shared" ref="T643:T706" si="111">N643+IF(Q643&lt;0, (N643/(Q643/-100)), N643*(Q643/100))</f>
        <v>0</v>
      </c>
      <c r="U643" s="13">
        <f t="shared" ref="U643:U706" si="112">T643-N643</f>
        <v>0</v>
      </c>
      <c r="V643" s="13">
        <f t="shared" si="105"/>
        <v>0</v>
      </c>
      <c r="W643" s="13">
        <f t="shared" ref="W643:W706" si="113">V643-O643</f>
        <v>0</v>
      </c>
      <c r="X643" s="13">
        <f t="shared" si="106"/>
        <v>0</v>
      </c>
      <c r="Y643" s="13">
        <f t="shared" si="107"/>
        <v>0</v>
      </c>
      <c r="Z643" s="7"/>
      <c r="AA643" s="9" t="str">
        <f t="shared" si="108"/>
        <v/>
      </c>
      <c r="AB643" s="7"/>
      <c r="AC643" s="9" t="str">
        <f t="shared" si="109"/>
        <v/>
      </c>
      <c r="AD643" s="7"/>
      <c r="AE643" s="9" t="str">
        <f t="shared" si="110"/>
        <v/>
      </c>
      <c r="AF64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44" spans="1:32" x14ac:dyDescent="0.45">
      <c r="A644" s="23" t="e">
        <f>IF('Prediction Log'!#REF!=0, "",'Prediction Log'!#REF!)</f>
        <v>#REF!</v>
      </c>
      <c r="B644" s="9" t="e">
        <f>IF('Prediction Log'!#REF!=0, "",'Prediction Log'!#REF!)</f>
        <v>#REF!</v>
      </c>
      <c r="C644" s="9" t="e">
        <f>IF('Prediction Log'!#REF!=0, "",'Prediction Log'!#REF!)</f>
        <v>#REF!</v>
      </c>
      <c r="D644" s="9" t="e">
        <f>IF('Prediction Log'!#REF!=0, "",'Prediction Log'!#REF!)</f>
        <v>#REF!</v>
      </c>
      <c r="E644" s="9" t="e">
        <f>IF('Prediction Log'!#REF!=0, "",'Prediction Log'!#REF!)</f>
        <v>#REF!</v>
      </c>
      <c r="F644" s="10" t="str">
        <f>IF('Prediction Log'!I644=0, "",'Prediction Log'!I644)</f>
        <v/>
      </c>
      <c r="G644" s="26" t="str">
        <f>IF(ISBLANK(Games!B644), "",'Prediction Log'!$J644)</f>
        <v/>
      </c>
      <c r="H644" s="27" t="str">
        <f>'Prediction Log'!$K644</f>
        <v/>
      </c>
      <c r="I644" s="10" t="str">
        <f>IF(AND(Games!J644="",Games!K644=""),"",IF(ISTEXT(Games!K644), "Side",Games!J644))</f>
        <v/>
      </c>
      <c r="J644" s="10" t="str">
        <f>IF(Table1[[#This Row],[Bet]]="Spread", Games!L644, "")</f>
        <v/>
      </c>
      <c r="K644" s="9" t="str">
        <f>IF(ISTEXT(Games!K644), Games!K644, "")</f>
        <v/>
      </c>
      <c r="L644" s="9" t="str">
        <f>IF(Table1[[#This Row],[Bet]]="Spread", Table1[[#This Row],[Spread]],"")</f>
        <v/>
      </c>
      <c r="M644" s="9"/>
      <c r="N644" s="12"/>
      <c r="O644" s="12"/>
      <c r="P644" s="12"/>
      <c r="Q644" s="12"/>
      <c r="R644" s="12"/>
      <c r="S644" s="12"/>
      <c r="T644" s="13">
        <f t="shared" si="111"/>
        <v>0</v>
      </c>
      <c r="U644" s="13">
        <f t="shared" si="112"/>
        <v>0</v>
      </c>
      <c r="V644" s="13">
        <f t="shared" si="105"/>
        <v>0</v>
      </c>
      <c r="W644" s="13">
        <f t="shared" si="113"/>
        <v>0</v>
      </c>
      <c r="X644" s="13">
        <f t="shared" si="106"/>
        <v>0</v>
      </c>
      <c r="Y644" s="13">
        <f t="shared" si="107"/>
        <v>0</v>
      </c>
      <c r="Z644" s="7"/>
      <c r="AA644" s="9" t="str">
        <f t="shared" si="108"/>
        <v/>
      </c>
      <c r="AB644" s="7"/>
      <c r="AC644" s="9" t="str">
        <f t="shared" si="109"/>
        <v/>
      </c>
      <c r="AD644" s="7"/>
      <c r="AE644" s="9" t="str">
        <f t="shared" si="110"/>
        <v/>
      </c>
      <c r="AF64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45" spans="1:32" x14ac:dyDescent="0.45">
      <c r="A645" s="23" t="e">
        <f>IF('Prediction Log'!#REF!=0, "",'Prediction Log'!#REF!)</f>
        <v>#REF!</v>
      </c>
      <c r="B645" s="9" t="e">
        <f>IF('Prediction Log'!#REF!=0, "",'Prediction Log'!#REF!)</f>
        <v>#REF!</v>
      </c>
      <c r="C645" s="9" t="e">
        <f>IF('Prediction Log'!#REF!=0, "",'Prediction Log'!#REF!)</f>
        <v>#REF!</v>
      </c>
      <c r="D645" s="9" t="e">
        <f>IF('Prediction Log'!#REF!=0, "",'Prediction Log'!#REF!)</f>
        <v>#REF!</v>
      </c>
      <c r="E645" s="9" t="e">
        <f>IF('Prediction Log'!#REF!=0, "",'Prediction Log'!#REF!)</f>
        <v>#REF!</v>
      </c>
      <c r="F645" s="10" t="str">
        <f>IF('Prediction Log'!I645=0, "",'Prediction Log'!I645)</f>
        <v/>
      </c>
      <c r="G645" s="26" t="str">
        <f>IF(ISBLANK(Games!B645), "",'Prediction Log'!$J645)</f>
        <v/>
      </c>
      <c r="H645" s="27" t="str">
        <f>'Prediction Log'!$K645</f>
        <v/>
      </c>
      <c r="I645" s="10" t="str">
        <f>IF(AND(Games!J645="",Games!K645=""),"",IF(ISTEXT(Games!K645), "Side",Games!J645))</f>
        <v/>
      </c>
      <c r="J645" s="10" t="str">
        <f>IF(Table1[[#This Row],[Bet]]="Spread", Games!L645, "")</f>
        <v/>
      </c>
      <c r="K645" s="9" t="str">
        <f>IF(ISTEXT(Games!K645), Games!K645, "")</f>
        <v/>
      </c>
      <c r="L645" s="9" t="str">
        <f>IF(Table1[[#This Row],[Bet]]="Spread", Table1[[#This Row],[Spread]],"")</f>
        <v/>
      </c>
      <c r="M645" s="9"/>
      <c r="N645" s="12"/>
      <c r="O645" s="12"/>
      <c r="P645" s="12"/>
      <c r="Q645" s="12"/>
      <c r="R645" s="12"/>
      <c r="S645" s="12"/>
      <c r="T645" s="13">
        <f t="shared" si="111"/>
        <v>0</v>
      </c>
      <c r="U645" s="13">
        <f t="shared" si="112"/>
        <v>0</v>
      </c>
      <c r="V645" s="13">
        <f t="shared" si="105"/>
        <v>0</v>
      </c>
      <c r="W645" s="13">
        <f t="shared" si="113"/>
        <v>0</v>
      </c>
      <c r="X645" s="13">
        <f t="shared" si="106"/>
        <v>0</v>
      </c>
      <c r="Y645" s="13">
        <f t="shared" si="107"/>
        <v>0</v>
      </c>
      <c r="Z645" s="7"/>
      <c r="AA645" s="9" t="str">
        <f t="shared" si="108"/>
        <v/>
      </c>
      <c r="AB645" s="7"/>
      <c r="AC645" s="9" t="str">
        <f t="shared" si="109"/>
        <v/>
      </c>
      <c r="AD645" s="7"/>
      <c r="AE645" s="9" t="str">
        <f t="shared" si="110"/>
        <v/>
      </c>
      <c r="AF64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46" spans="1:32" x14ac:dyDescent="0.45">
      <c r="A646" s="23" t="e">
        <f>IF('Prediction Log'!#REF!=0, "",'Prediction Log'!#REF!)</f>
        <v>#REF!</v>
      </c>
      <c r="B646" s="9" t="e">
        <f>IF('Prediction Log'!#REF!=0, "",'Prediction Log'!#REF!)</f>
        <v>#REF!</v>
      </c>
      <c r="C646" s="9" t="e">
        <f>IF('Prediction Log'!#REF!=0, "",'Prediction Log'!#REF!)</f>
        <v>#REF!</v>
      </c>
      <c r="D646" s="9" t="e">
        <f>IF('Prediction Log'!#REF!=0, "",'Prediction Log'!#REF!)</f>
        <v>#REF!</v>
      </c>
      <c r="E646" s="9" t="e">
        <f>IF('Prediction Log'!#REF!=0, "",'Prediction Log'!#REF!)</f>
        <v>#REF!</v>
      </c>
      <c r="F646" s="10" t="str">
        <f>IF('Prediction Log'!I646=0, "",'Prediction Log'!I646)</f>
        <v/>
      </c>
      <c r="G646" s="26" t="str">
        <f>IF(ISBLANK(Games!B646), "",'Prediction Log'!$J646)</f>
        <v/>
      </c>
      <c r="H646" s="27" t="str">
        <f>'Prediction Log'!$K646</f>
        <v/>
      </c>
      <c r="I646" s="10" t="str">
        <f>IF(AND(Games!J646="",Games!K646=""),"",IF(ISTEXT(Games!K646), "Side",Games!J646))</f>
        <v/>
      </c>
      <c r="J646" s="10" t="str">
        <f>IF(Table1[[#This Row],[Bet]]="Spread", Games!L646, "")</f>
        <v/>
      </c>
      <c r="K646" s="9" t="str">
        <f>IF(ISTEXT(Games!K646), Games!K646, "")</f>
        <v/>
      </c>
      <c r="L646" s="9" t="str">
        <f>IF(Table1[[#This Row],[Bet]]="Spread", Table1[[#This Row],[Spread]],"")</f>
        <v/>
      </c>
      <c r="M646" s="9"/>
      <c r="N646" s="12"/>
      <c r="O646" s="12"/>
      <c r="P646" s="12"/>
      <c r="Q646" s="12"/>
      <c r="R646" s="12"/>
      <c r="S646" s="12"/>
      <c r="T646" s="13">
        <f t="shared" si="111"/>
        <v>0</v>
      </c>
      <c r="U646" s="13">
        <f t="shared" si="112"/>
        <v>0</v>
      </c>
      <c r="V646" s="13">
        <f t="shared" si="105"/>
        <v>0</v>
      </c>
      <c r="W646" s="13">
        <f t="shared" si="113"/>
        <v>0</v>
      </c>
      <c r="X646" s="13">
        <f t="shared" si="106"/>
        <v>0</v>
      </c>
      <c r="Y646" s="13">
        <f t="shared" si="107"/>
        <v>0</v>
      </c>
      <c r="Z646" s="7"/>
      <c r="AA646" s="9" t="str">
        <f t="shared" si="108"/>
        <v/>
      </c>
      <c r="AB646" s="7"/>
      <c r="AC646" s="9" t="str">
        <f t="shared" si="109"/>
        <v/>
      </c>
      <c r="AD646" s="7"/>
      <c r="AE646" s="9" t="str">
        <f t="shared" si="110"/>
        <v/>
      </c>
      <c r="AF64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47" spans="1:32" x14ac:dyDescent="0.45">
      <c r="A647" s="23" t="e">
        <f>IF('Prediction Log'!#REF!=0, "",'Prediction Log'!#REF!)</f>
        <v>#REF!</v>
      </c>
      <c r="B647" s="9" t="e">
        <f>IF('Prediction Log'!#REF!=0, "",'Prediction Log'!#REF!)</f>
        <v>#REF!</v>
      </c>
      <c r="C647" s="9" t="e">
        <f>IF('Prediction Log'!#REF!=0, "",'Prediction Log'!#REF!)</f>
        <v>#REF!</v>
      </c>
      <c r="D647" s="9" t="e">
        <f>IF('Prediction Log'!#REF!=0, "",'Prediction Log'!#REF!)</f>
        <v>#REF!</v>
      </c>
      <c r="E647" s="9" t="e">
        <f>IF('Prediction Log'!#REF!=0, "",'Prediction Log'!#REF!)</f>
        <v>#REF!</v>
      </c>
      <c r="F647" s="10" t="str">
        <f>IF('Prediction Log'!I647=0, "",'Prediction Log'!I647)</f>
        <v/>
      </c>
      <c r="G647" s="26" t="str">
        <f>IF(ISBLANK(Games!B647), "",'Prediction Log'!$J647)</f>
        <v/>
      </c>
      <c r="H647" s="27" t="str">
        <f>'Prediction Log'!$K647</f>
        <v/>
      </c>
      <c r="I647" s="10" t="str">
        <f>IF(AND(Games!J647="",Games!K647=""),"",IF(ISTEXT(Games!K647), "Side",Games!J647))</f>
        <v/>
      </c>
      <c r="J647" s="10" t="str">
        <f>IF(Table1[[#This Row],[Bet]]="Spread", Games!L647, "")</f>
        <v/>
      </c>
      <c r="K647" s="9" t="str">
        <f>IF(ISTEXT(Games!K647), Games!K647, "")</f>
        <v/>
      </c>
      <c r="L647" s="9" t="str">
        <f>IF(Table1[[#This Row],[Bet]]="Spread", Table1[[#This Row],[Spread]],"")</f>
        <v/>
      </c>
      <c r="M647" s="9"/>
      <c r="N647" s="12"/>
      <c r="O647" s="12"/>
      <c r="P647" s="12"/>
      <c r="Q647" s="12"/>
      <c r="R647" s="12"/>
      <c r="S647" s="12"/>
      <c r="T647" s="13">
        <f t="shared" si="111"/>
        <v>0</v>
      </c>
      <c r="U647" s="13">
        <f t="shared" si="112"/>
        <v>0</v>
      </c>
      <c r="V647" s="13">
        <f t="shared" si="105"/>
        <v>0</v>
      </c>
      <c r="W647" s="13">
        <f t="shared" si="113"/>
        <v>0</v>
      </c>
      <c r="X647" s="13">
        <f t="shared" si="106"/>
        <v>0</v>
      </c>
      <c r="Y647" s="13">
        <f t="shared" si="107"/>
        <v>0</v>
      </c>
      <c r="Z647" s="7"/>
      <c r="AA647" s="9" t="str">
        <f t="shared" si="108"/>
        <v/>
      </c>
      <c r="AB647" s="7"/>
      <c r="AC647" s="9" t="str">
        <f t="shared" si="109"/>
        <v/>
      </c>
      <c r="AD647" s="7"/>
      <c r="AE647" s="9" t="str">
        <f t="shared" si="110"/>
        <v/>
      </c>
      <c r="AF64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48" spans="1:32" x14ac:dyDescent="0.45">
      <c r="A648" s="23" t="e">
        <f>IF('Prediction Log'!#REF!=0, "",'Prediction Log'!#REF!)</f>
        <v>#REF!</v>
      </c>
      <c r="B648" s="9" t="e">
        <f>IF('Prediction Log'!#REF!=0, "",'Prediction Log'!#REF!)</f>
        <v>#REF!</v>
      </c>
      <c r="C648" s="9" t="e">
        <f>IF('Prediction Log'!#REF!=0, "",'Prediction Log'!#REF!)</f>
        <v>#REF!</v>
      </c>
      <c r="D648" s="9" t="e">
        <f>IF('Prediction Log'!#REF!=0, "",'Prediction Log'!#REF!)</f>
        <v>#REF!</v>
      </c>
      <c r="E648" s="9" t="e">
        <f>IF('Prediction Log'!#REF!=0, "",'Prediction Log'!#REF!)</f>
        <v>#REF!</v>
      </c>
      <c r="F648" s="10" t="str">
        <f>IF('Prediction Log'!I648=0, "",'Prediction Log'!I648)</f>
        <v/>
      </c>
      <c r="G648" s="26" t="str">
        <f>IF(ISBLANK(Games!B648), "",'Prediction Log'!$J648)</f>
        <v/>
      </c>
      <c r="H648" s="27" t="str">
        <f>'Prediction Log'!$K648</f>
        <v/>
      </c>
      <c r="I648" s="10" t="str">
        <f>IF(AND(Games!J648="",Games!K648=""),"",IF(ISTEXT(Games!K648), "Side",Games!J648))</f>
        <v/>
      </c>
      <c r="J648" s="10" t="str">
        <f>IF(Table1[[#This Row],[Bet]]="Spread", Games!L648, "")</f>
        <v/>
      </c>
      <c r="K648" s="9" t="str">
        <f>IF(ISTEXT(Games!K648), Games!K648, "")</f>
        <v/>
      </c>
      <c r="L648" s="9" t="str">
        <f>IF(Table1[[#This Row],[Bet]]="Spread", Table1[[#This Row],[Spread]],"")</f>
        <v/>
      </c>
      <c r="M648" s="9"/>
      <c r="N648" s="12"/>
      <c r="O648" s="12"/>
      <c r="P648" s="12"/>
      <c r="Q648" s="12"/>
      <c r="R648" s="12"/>
      <c r="S648" s="12"/>
      <c r="T648" s="13">
        <f t="shared" si="111"/>
        <v>0</v>
      </c>
      <c r="U648" s="13">
        <f t="shared" si="112"/>
        <v>0</v>
      </c>
      <c r="V648" s="13">
        <f t="shared" si="105"/>
        <v>0</v>
      </c>
      <c r="W648" s="13">
        <f t="shared" si="113"/>
        <v>0</v>
      </c>
      <c r="X648" s="13">
        <f t="shared" si="106"/>
        <v>0</v>
      </c>
      <c r="Y648" s="13">
        <f t="shared" si="107"/>
        <v>0</v>
      </c>
      <c r="Z648" s="7"/>
      <c r="AA648" s="9" t="str">
        <f t="shared" si="108"/>
        <v/>
      </c>
      <c r="AB648" s="7"/>
      <c r="AC648" s="9" t="str">
        <f t="shared" si="109"/>
        <v/>
      </c>
      <c r="AD648" s="7"/>
      <c r="AE648" s="9" t="str">
        <f t="shared" si="110"/>
        <v/>
      </c>
      <c r="AF64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49" spans="1:32" x14ac:dyDescent="0.45">
      <c r="A649" s="23" t="e">
        <f>IF('Prediction Log'!#REF!=0, "",'Prediction Log'!#REF!)</f>
        <v>#REF!</v>
      </c>
      <c r="B649" s="9" t="e">
        <f>IF('Prediction Log'!#REF!=0, "",'Prediction Log'!#REF!)</f>
        <v>#REF!</v>
      </c>
      <c r="C649" s="9" t="e">
        <f>IF('Prediction Log'!#REF!=0, "",'Prediction Log'!#REF!)</f>
        <v>#REF!</v>
      </c>
      <c r="D649" s="9" t="e">
        <f>IF('Prediction Log'!#REF!=0, "",'Prediction Log'!#REF!)</f>
        <v>#REF!</v>
      </c>
      <c r="E649" s="9" t="e">
        <f>IF('Prediction Log'!#REF!=0, "",'Prediction Log'!#REF!)</f>
        <v>#REF!</v>
      </c>
      <c r="F649" s="10" t="str">
        <f>IF('Prediction Log'!I649=0, "",'Prediction Log'!I649)</f>
        <v/>
      </c>
      <c r="G649" s="26" t="str">
        <f>IF(ISBLANK(Games!B649), "",'Prediction Log'!$J649)</f>
        <v/>
      </c>
      <c r="H649" s="27" t="str">
        <f>'Prediction Log'!$K649</f>
        <v/>
      </c>
      <c r="I649" s="10" t="str">
        <f>IF(AND(Games!J649="",Games!K649=""),"",IF(ISTEXT(Games!K649), "Side",Games!J649))</f>
        <v/>
      </c>
      <c r="J649" s="10" t="str">
        <f>IF(Table1[[#This Row],[Bet]]="Spread", Games!L649, "")</f>
        <v/>
      </c>
      <c r="K649" s="9" t="str">
        <f>IF(ISTEXT(Games!K649), Games!K649, "")</f>
        <v/>
      </c>
      <c r="L649" s="9" t="str">
        <f>IF(Table1[[#This Row],[Bet]]="Spread", Table1[[#This Row],[Spread]],"")</f>
        <v/>
      </c>
      <c r="M649" s="9"/>
      <c r="N649" s="12"/>
      <c r="O649" s="12"/>
      <c r="P649" s="12"/>
      <c r="Q649" s="12"/>
      <c r="R649" s="12"/>
      <c r="S649" s="12"/>
      <c r="T649" s="13">
        <f t="shared" si="111"/>
        <v>0</v>
      </c>
      <c r="U649" s="13">
        <f t="shared" si="112"/>
        <v>0</v>
      </c>
      <c r="V649" s="13">
        <f t="shared" si="105"/>
        <v>0</v>
      </c>
      <c r="W649" s="13">
        <f t="shared" si="113"/>
        <v>0</v>
      </c>
      <c r="X649" s="13">
        <f t="shared" si="106"/>
        <v>0</v>
      </c>
      <c r="Y649" s="13">
        <f t="shared" si="107"/>
        <v>0</v>
      </c>
      <c r="Z649" s="7"/>
      <c r="AA649" s="9" t="str">
        <f t="shared" si="108"/>
        <v/>
      </c>
      <c r="AB649" s="7"/>
      <c r="AC649" s="9" t="str">
        <f t="shared" si="109"/>
        <v/>
      </c>
      <c r="AD649" s="7"/>
      <c r="AE649" s="9" t="str">
        <f t="shared" si="110"/>
        <v/>
      </c>
      <c r="AF64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50" spans="1:32" x14ac:dyDescent="0.45">
      <c r="A650" s="23" t="e">
        <f>IF('Prediction Log'!#REF!=0, "",'Prediction Log'!#REF!)</f>
        <v>#REF!</v>
      </c>
      <c r="B650" s="9" t="e">
        <f>IF('Prediction Log'!#REF!=0, "",'Prediction Log'!#REF!)</f>
        <v>#REF!</v>
      </c>
      <c r="C650" s="9" t="e">
        <f>IF('Prediction Log'!#REF!=0, "",'Prediction Log'!#REF!)</f>
        <v>#REF!</v>
      </c>
      <c r="D650" s="9" t="e">
        <f>IF('Prediction Log'!#REF!=0, "",'Prediction Log'!#REF!)</f>
        <v>#REF!</v>
      </c>
      <c r="E650" s="9" t="e">
        <f>IF('Prediction Log'!#REF!=0, "",'Prediction Log'!#REF!)</f>
        <v>#REF!</v>
      </c>
      <c r="F650" s="10" t="str">
        <f>IF('Prediction Log'!I650=0, "",'Prediction Log'!I650)</f>
        <v/>
      </c>
      <c r="G650" s="26" t="str">
        <f>IF(ISBLANK(Games!B650), "",'Prediction Log'!$J650)</f>
        <v/>
      </c>
      <c r="H650" s="27" t="str">
        <f>'Prediction Log'!$K650</f>
        <v/>
      </c>
      <c r="I650" s="10" t="str">
        <f>IF(AND(Games!J650="",Games!K650=""),"",IF(ISTEXT(Games!K650), "Side",Games!J650))</f>
        <v/>
      </c>
      <c r="J650" s="10" t="str">
        <f>IF(Table1[[#This Row],[Bet]]="Spread", Games!L650, "")</f>
        <v/>
      </c>
      <c r="K650" s="9" t="str">
        <f>IF(ISTEXT(Games!K650), Games!K650, "")</f>
        <v/>
      </c>
      <c r="L650" s="9" t="str">
        <f>IF(Table1[[#This Row],[Bet]]="Spread", Table1[[#This Row],[Spread]],"")</f>
        <v/>
      </c>
      <c r="M650" s="9"/>
      <c r="N650" s="12"/>
      <c r="O650" s="12"/>
      <c r="P650" s="12"/>
      <c r="Q650" s="12"/>
      <c r="R650" s="12"/>
      <c r="S650" s="12"/>
      <c r="T650" s="13">
        <f t="shared" si="111"/>
        <v>0</v>
      </c>
      <c r="U650" s="13">
        <f t="shared" si="112"/>
        <v>0</v>
      </c>
      <c r="V650" s="13">
        <f t="shared" si="105"/>
        <v>0</v>
      </c>
      <c r="W650" s="13">
        <f t="shared" si="113"/>
        <v>0</v>
      </c>
      <c r="X650" s="13">
        <f t="shared" si="106"/>
        <v>0</v>
      </c>
      <c r="Y650" s="13">
        <f t="shared" si="107"/>
        <v>0</v>
      </c>
      <c r="Z650" s="7"/>
      <c r="AA650" s="9" t="str">
        <f t="shared" si="108"/>
        <v/>
      </c>
      <c r="AB650" s="7"/>
      <c r="AC650" s="9" t="str">
        <f t="shared" si="109"/>
        <v/>
      </c>
      <c r="AD650" s="7"/>
      <c r="AE650" s="9" t="str">
        <f t="shared" si="110"/>
        <v/>
      </c>
      <c r="AF65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51" spans="1:32" x14ac:dyDescent="0.45">
      <c r="A651" s="23" t="e">
        <f>IF('Prediction Log'!#REF!=0, "",'Prediction Log'!#REF!)</f>
        <v>#REF!</v>
      </c>
      <c r="B651" s="9" t="e">
        <f>IF('Prediction Log'!#REF!=0, "",'Prediction Log'!#REF!)</f>
        <v>#REF!</v>
      </c>
      <c r="C651" s="9" t="e">
        <f>IF('Prediction Log'!#REF!=0, "",'Prediction Log'!#REF!)</f>
        <v>#REF!</v>
      </c>
      <c r="D651" s="9" t="e">
        <f>IF('Prediction Log'!#REF!=0, "",'Prediction Log'!#REF!)</f>
        <v>#REF!</v>
      </c>
      <c r="E651" s="9" t="e">
        <f>IF('Prediction Log'!#REF!=0, "",'Prediction Log'!#REF!)</f>
        <v>#REF!</v>
      </c>
      <c r="F651" s="10" t="str">
        <f>IF('Prediction Log'!I651=0, "",'Prediction Log'!I651)</f>
        <v/>
      </c>
      <c r="G651" s="26" t="str">
        <f>IF(ISBLANK(Games!B651), "",'Prediction Log'!$J651)</f>
        <v/>
      </c>
      <c r="H651" s="27" t="str">
        <f>'Prediction Log'!$K651</f>
        <v/>
      </c>
      <c r="I651" s="10" t="str">
        <f>IF(AND(Games!J651="",Games!K651=""),"",IF(ISTEXT(Games!K651), "Side",Games!J651))</f>
        <v/>
      </c>
      <c r="J651" s="10" t="str">
        <f>IF(Table1[[#This Row],[Bet]]="Spread", Games!L651, "")</f>
        <v/>
      </c>
      <c r="K651" s="9" t="str">
        <f>IF(ISTEXT(Games!K651), Games!K651, "")</f>
        <v/>
      </c>
      <c r="L651" s="9" t="str">
        <f>IF(Table1[[#This Row],[Bet]]="Spread", Table1[[#This Row],[Spread]],"")</f>
        <v/>
      </c>
      <c r="M651" s="9"/>
      <c r="N651" s="12"/>
      <c r="O651" s="12"/>
      <c r="P651" s="12"/>
      <c r="Q651" s="12"/>
      <c r="R651" s="12"/>
      <c r="S651" s="12"/>
      <c r="T651" s="13">
        <f t="shared" si="111"/>
        <v>0</v>
      </c>
      <c r="U651" s="13">
        <f t="shared" si="112"/>
        <v>0</v>
      </c>
      <c r="V651" s="13">
        <f t="shared" si="105"/>
        <v>0</v>
      </c>
      <c r="W651" s="13">
        <f t="shared" si="113"/>
        <v>0</v>
      </c>
      <c r="X651" s="13">
        <f t="shared" si="106"/>
        <v>0</v>
      </c>
      <c r="Y651" s="13">
        <f t="shared" si="107"/>
        <v>0</v>
      </c>
      <c r="Z651" s="7"/>
      <c r="AA651" s="9" t="str">
        <f t="shared" si="108"/>
        <v/>
      </c>
      <c r="AB651" s="7"/>
      <c r="AC651" s="9" t="str">
        <f t="shared" si="109"/>
        <v/>
      </c>
      <c r="AD651" s="7"/>
      <c r="AE651" s="9" t="str">
        <f t="shared" si="110"/>
        <v/>
      </c>
      <c r="AF65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52" spans="1:32" x14ac:dyDescent="0.45">
      <c r="A652" s="23" t="e">
        <f>IF('Prediction Log'!#REF!=0, "",'Prediction Log'!#REF!)</f>
        <v>#REF!</v>
      </c>
      <c r="B652" s="9" t="e">
        <f>IF('Prediction Log'!#REF!=0, "",'Prediction Log'!#REF!)</f>
        <v>#REF!</v>
      </c>
      <c r="C652" s="9" t="e">
        <f>IF('Prediction Log'!#REF!=0, "",'Prediction Log'!#REF!)</f>
        <v>#REF!</v>
      </c>
      <c r="D652" s="9" t="e">
        <f>IF('Prediction Log'!#REF!=0, "",'Prediction Log'!#REF!)</f>
        <v>#REF!</v>
      </c>
      <c r="E652" s="9" t="e">
        <f>IF('Prediction Log'!#REF!=0, "",'Prediction Log'!#REF!)</f>
        <v>#REF!</v>
      </c>
      <c r="F652" s="10" t="str">
        <f>IF('Prediction Log'!I652=0, "",'Prediction Log'!I652)</f>
        <v/>
      </c>
      <c r="G652" s="26" t="str">
        <f>IF(ISBLANK(Games!B652), "",'Prediction Log'!$J652)</f>
        <v/>
      </c>
      <c r="H652" s="27" t="str">
        <f>'Prediction Log'!$K652</f>
        <v/>
      </c>
      <c r="I652" s="10" t="str">
        <f>IF(AND(Games!J652="",Games!K652=""),"",IF(ISTEXT(Games!K652), "Side",Games!J652))</f>
        <v/>
      </c>
      <c r="J652" s="10" t="str">
        <f>IF(Table1[[#This Row],[Bet]]="Spread", Games!L652, "")</f>
        <v/>
      </c>
      <c r="K652" s="9" t="str">
        <f>IF(ISTEXT(Games!K652), Games!K652, "")</f>
        <v/>
      </c>
      <c r="L652" s="9" t="str">
        <f>IF(Table1[[#This Row],[Bet]]="Spread", Table1[[#This Row],[Spread]],"")</f>
        <v/>
      </c>
      <c r="M652" s="9"/>
      <c r="N652" s="12"/>
      <c r="O652" s="12"/>
      <c r="P652" s="12"/>
      <c r="Q652" s="12"/>
      <c r="R652" s="12"/>
      <c r="S652" s="12"/>
      <c r="T652" s="13">
        <f t="shared" si="111"/>
        <v>0</v>
      </c>
      <c r="U652" s="13">
        <f t="shared" si="112"/>
        <v>0</v>
      </c>
      <c r="V652" s="13">
        <f t="shared" si="105"/>
        <v>0</v>
      </c>
      <c r="W652" s="13">
        <f t="shared" si="113"/>
        <v>0</v>
      </c>
      <c r="X652" s="13">
        <f t="shared" si="106"/>
        <v>0</v>
      </c>
      <c r="Y652" s="13">
        <f t="shared" si="107"/>
        <v>0</v>
      </c>
      <c r="Z652" s="7"/>
      <c r="AA652" s="9" t="str">
        <f t="shared" si="108"/>
        <v/>
      </c>
      <c r="AB652" s="7"/>
      <c r="AC652" s="9" t="str">
        <f t="shared" si="109"/>
        <v/>
      </c>
      <c r="AD652" s="7"/>
      <c r="AE652" s="9" t="str">
        <f t="shared" si="110"/>
        <v/>
      </c>
      <c r="AF65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53" spans="1:32" x14ac:dyDescent="0.45">
      <c r="A653" s="23" t="e">
        <f>IF('Prediction Log'!#REF!=0, "",'Prediction Log'!#REF!)</f>
        <v>#REF!</v>
      </c>
      <c r="B653" s="9" t="e">
        <f>IF('Prediction Log'!#REF!=0, "",'Prediction Log'!#REF!)</f>
        <v>#REF!</v>
      </c>
      <c r="C653" s="9" t="e">
        <f>IF('Prediction Log'!#REF!=0, "",'Prediction Log'!#REF!)</f>
        <v>#REF!</v>
      </c>
      <c r="D653" s="9" t="e">
        <f>IF('Prediction Log'!#REF!=0, "",'Prediction Log'!#REF!)</f>
        <v>#REF!</v>
      </c>
      <c r="E653" s="9" t="e">
        <f>IF('Prediction Log'!#REF!=0, "",'Prediction Log'!#REF!)</f>
        <v>#REF!</v>
      </c>
      <c r="F653" s="10" t="str">
        <f>IF('Prediction Log'!I653=0, "",'Prediction Log'!I653)</f>
        <v/>
      </c>
      <c r="G653" s="26" t="str">
        <f>IF(ISBLANK(Games!B653), "",'Prediction Log'!$J653)</f>
        <v/>
      </c>
      <c r="H653" s="27" t="str">
        <f>'Prediction Log'!$K653</f>
        <v/>
      </c>
      <c r="I653" s="10" t="str">
        <f>IF(AND(Games!J653="",Games!K653=""),"",IF(ISTEXT(Games!K653), "Side",Games!J653))</f>
        <v/>
      </c>
      <c r="J653" s="10" t="str">
        <f>IF(Table1[[#This Row],[Bet]]="Spread", Games!L653, "")</f>
        <v/>
      </c>
      <c r="K653" s="9" t="str">
        <f>IF(ISTEXT(Games!K653), Games!K653, "")</f>
        <v/>
      </c>
      <c r="L653" s="9" t="str">
        <f>IF(Table1[[#This Row],[Bet]]="Spread", Table1[[#This Row],[Spread]],"")</f>
        <v/>
      </c>
      <c r="M653" s="9"/>
      <c r="N653" s="12"/>
      <c r="O653" s="12"/>
      <c r="P653" s="12"/>
      <c r="Q653" s="12"/>
      <c r="R653" s="12"/>
      <c r="S653" s="12"/>
      <c r="T653" s="13">
        <f t="shared" si="111"/>
        <v>0</v>
      </c>
      <c r="U653" s="13">
        <f t="shared" si="112"/>
        <v>0</v>
      </c>
      <c r="V653" s="13">
        <f t="shared" si="105"/>
        <v>0</v>
      </c>
      <c r="W653" s="13">
        <f t="shared" si="113"/>
        <v>0</v>
      </c>
      <c r="X653" s="13">
        <f t="shared" si="106"/>
        <v>0</v>
      </c>
      <c r="Y653" s="13">
        <f t="shared" si="107"/>
        <v>0</v>
      </c>
      <c r="Z653" s="7"/>
      <c r="AA653" s="9" t="str">
        <f t="shared" si="108"/>
        <v/>
      </c>
      <c r="AB653" s="7"/>
      <c r="AC653" s="9" t="str">
        <f t="shared" si="109"/>
        <v/>
      </c>
      <c r="AD653" s="7"/>
      <c r="AE653" s="9" t="str">
        <f t="shared" si="110"/>
        <v/>
      </c>
      <c r="AF65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54" spans="1:32" x14ac:dyDescent="0.45">
      <c r="A654" s="23" t="e">
        <f>IF('Prediction Log'!#REF!=0, "",'Prediction Log'!#REF!)</f>
        <v>#REF!</v>
      </c>
      <c r="B654" s="9" t="e">
        <f>IF('Prediction Log'!#REF!=0, "",'Prediction Log'!#REF!)</f>
        <v>#REF!</v>
      </c>
      <c r="C654" s="9" t="e">
        <f>IF('Prediction Log'!#REF!=0, "",'Prediction Log'!#REF!)</f>
        <v>#REF!</v>
      </c>
      <c r="D654" s="9" t="e">
        <f>IF('Prediction Log'!#REF!=0, "",'Prediction Log'!#REF!)</f>
        <v>#REF!</v>
      </c>
      <c r="E654" s="9" t="e">
        <f>IF('Prediction Log'!#REF!=0, "",'Prediction Log'!#REF!)</f>
        <v>#REF!</v>
      </c>
      <c r="F654" s="10" t="str">
        <f>IF('Prediction Log'!I654=0, "",'Prediction Log'!I654)</f>
        <v/>
      </c>
      <c r="G654" s="26" t="str">
        <f>IF(ISBLANK(Games!B654), "",'Prediction Log'!$J654)</f>
        <v/>
      </c>
      <c r="H654" s="27" t="str">
        <f>'Prediction Log'!$K654</f>
        <v/>
      </c>
      <c r="I654" s="10" t="str">
        <f>IF(AND(Games!J654="",Games!K654=""),"",IF(ISTEXT(Games!K654), "Side",Games!J654))</f>
        <v/>
      </c>
      <c r="J654" s="10" t="str">
        <f>IF(Table1[[#This Row],[Bet]]="Spread", Games!L654, "")</f>
        <v/>
      </c>
      <c r="K654" s="9" t="str">
        <f>IF(ISTEXT(Games!K654), Games!K654, "")</f>
        <v/>
      </c>
      <c r="L654" s="9" t="str">
        <f>IF(Table1[[#This Row],[Bet]]="Spread", Table1[[#This Row],[Spread]],"")</f>
        <v/>
      </c>
      <c r="M654" s="9"/>
      <c r="N654" s="12"/>
      <c r="O654" s="12"/>
      <c r="P654" s="12"/>
      <c r="Q654" s="12"/>
      <c r="R654" s="12"/>
      <c r="S654" s="12"/>
      <c r="T654" s="13">
        <f t="shared" si="111"/>
        <v>0</v>
      </c>
      <c r="U654" s="13">
        <f t="shared" si="112"/>
        <v>0</v>
      </c>
      <c r="V654" s="13">
        <f t="shared" si="105"/>
        <v>0</v>
      </c>
      <c r="W654" s="13">
        <f t="shared" si="113"/>
        <v>0</v>
      </c>
      <c r="X654" s="13">
        <f t="shared" si="106"/>
        <v>0</v>
      </c>
      <c r="Y654" s="13">
        <f t="shared" si="107"/>
        <v>0</v>
      </c>
      <c r="Z654" s="7"/>
      <c r="AA654" s="9" t="str">
        <f t="shared" si="108"/>
        <v/>
      </c>
      <c r="AB654" s="7"/>
      <c r="AC654" s="9" t="str">
        <f t="shared" si="109"/>
        <v/>
      </c>
      <c r="AD654" s="7"/>
      <c r="AE654" s="9" t="str">
        <f t="shared" si="110"/>
        <v/>
      </c>
      <c r="AF65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55" spans="1:32" x14ac:dyDescent="0.45">
      <c r="A655" s="23" t="e">
        <f>IF('Prediction Log'!#REF!=0, "",'Prediction Log'!#REF!)</f>
        <v>#REF!</v>
      </c>
      <c r="B655" s="9" t="e">
        <f>IF('Prediction Log'!#REF!=0, "",'Prediction Log'!#REF!)</f>
        <v>#REF!</v>
      </c>
      <c r="C655" s="9" t="e">
        <f>IF('Prediction Log'!#REF!=0, "",'Prediction Log'!#REF!)</f>
        <v>#REF!</v>
      </c>
      <c r="D655" s="9" t="e">
        <f>IF('Prediction Log'!#REF!=0, "",'Prediction Log'!#REF!)</f>
        <v>#REF!</v>
      </c>
      <c r="E655" s="9" t="e">
        <f>IF('Prediction Log'!#REF!=0, "",'Prediction Log'!#REF!)</f>
        <v>#REF!</v>
      </c>
      <c r="F655" s="10" t="str">
        <f>IF('Prediction Log'!I655=0, "",'Prediction Log'!I655)</f>
        <v/>
      </c>
      <c r="G655" s="26" t="str">
        <f>IF(ISBLANK(Games!B655), "",'Prediction Log'!$J655)</f>
        <v/>
      </c>
      <c r="H655" s="27" t="str">
        <f>'Prediction Log'!$K655</f>
        <v/>
      </c>
      <c r="I655" s="10" t="str">
        <f>IF(AND(Games!J655="",Games!K655=""),"",IF(ISTEXT(Games!K655), "Side",Games!J655))</f>
        <v/>
      </c>
      <c r="J655" s="10" t="str">
        <f>IF(Table1[[#This Row],[Bet]]="Spread", Games!L655, "")</f>
        <v/>
      </c>
      <c r="K655" s="9" t="str">
        <f>IF(ISTEXT(Games!K655), Games!K655, "")</f>
        <v/>
      </c>
      <c r="L655" s="9" t="str">
        <f>IF(Table1[[#This Row],[Bet]]="Spread", Table1[[#This Row],[Spread]],"")</f>
        <v/>
      </c>
      <c r="M655" s="9"/>
      <c r="N655" s="12"/>
      <c r="O655" s="12"/>
      <c r="P655" s="12"/>
      <c r="Q655" s="12"/>
      <c r="R655" s="12"/>
      <c r="S655" s="12"/>
      <c r="T655" s="13">
        <f t="shared" si="111"/>
        <v>0</v>
      </c>
      <c r="U655" s="13">
        <f t="shared" si="112"/>
        <v>0</v>
      </c>
      <c r="V655" s="13">
        <f t="shared" si="105"/>
        <v>0</v>
      </c>
      <c r="W655" s="13">
        <f t="shared" si="113"/>
        <v>0</v>
      </c>
      <c r="X655" s="13">
        <f t="shared" si="106"/>
        <v>0</v>
      </c>
      <c r="Y655" s="13">
        <f t="shared" si="107"/>
        <v>0</v>
      </c>
      <c r="Z655" s="7"/>
      <c r="AA655" s="9" t="str">
        <f t="shared" si="108"/>
        <v/>
      </c>
      <c r="AB655" s="7"/>
      <c r="AC655" s="9" t="str">
        <f t="shared" si="109"/>
        <v/>
      </c>
      <c r="AD655" s="7"/>
      <c r="AE655" s="9" t="str">
        <f t="shared" si="110"/>
        <v/>
      </c>
      <c r="AF65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56" spans="1:32" x14ac:dyDescent="0.45">
      <c r="A656" s="23" t="e">
        <f>IF('Prediction Log'!#REF!=0, "",'Prediction Log'!#REF!)</f>
        <v>#REF!</v>
      </c>
      <c r="B656" s="9" t="e">
        <f>IF('Prediction Log'!#REF!=0, "",'Prediction Log'!#REF!)</f>
        <v>#REF!</v>
      </c>
      <c r="C656" s="9" t="e">
        <f>IF('Prediction Log'!#REF!=0, "",'Prediction Log'!#REF!)</f>
        <v>#REF!</v>
      </c>
      <c r="D656" s="9" t="e">
        <f>IF('Prediction Log'!#REF!=0, "",'Prediction Log'!#REF!)</f>
        <v>#REF!</v>
      </c>
      <c r="E656" s="9" t="e">
        <f>IF('Prediction Log'!#REF!=0, "",'Prediction Log'!#REF!)</f>
        <v>#REF!</v>
      </c>
      <c r="F656" s="10" t="str">
        <f>IF('Prediction Log'!I656=0, "",'Prediction Log'!I656)</f>
        <v/>
      </c>
      <c r="G656" s="26" t="str">
        <f>IF(ISBLANK(Games!B656), "",'Prediction Log'!$J656)</f>
        <v/>
      </c>
      <c r="H656" s="27" t="str">
        <f>'Prediction Log'!$K656</f>
        <v/>
      </c>
      <c r="I656" s="10" t="str">
        <f>IF(AND(Games!J656="",Games!K656=""),"",IF(ISTEXT(Games!K656), "Side",Games!J656))</f>
        <v/>
      </c>
      <c r="J656" s="10" t="str">
        <f>IF(Table1[[#This Row],[Bet]]="Spread", Games!L656, "")</f>
        <v/>
      </c>
      <c r="K656" s="9" t="str">
        <f>IF(ISTEXT(Games!K656), Games!K656, "")</f>
        <v/>
      </c>
      <c r="L656" s="9" t="str">
        <f>IF(Table1[[#This Row],[Bet]]="Spread", Table1[[#This Row],[Spread]],"")</f>
        <v/>
      </c>
      <c r="M656" s="9"/>
      <c r="N656" s="12"/>
      <c r="O656" s="12"/>
      <c r="P656" s="12"/>
      <c r="Q656" s="12"/>
      <c r="R656" s="12"/>
      <c r="S656" s="12"/>
      <c r="T656" s="13">
        <f t="shared" si="111"/>
        <v>0</v>
      </c>
      <c r="U656" s="13">
        <f t="shared" si="112"/>
        <v>0</v>
      </c>
      <c r="V656" s="13">
        <f t="shared" si="105"/>
        <v>0</v>
      </c>
      <c r="W656" s="13">
        <f t="shared" si="113"/>
        <v>0</v>
      </c>
      <c r="X656" s="13">
        <f t="shared" si="106"/>
        <v>0</v>
      </c>
      <c r="Y656" s="13">
        <f t="shared" si="107"/>
        <v>0</v>
      </c>
      <c r="Z656" s="7"/>
      <c r="AA656" s="9" t="str">
        <f t="shared" si="108"/>
        <v/>
      </c>
      <c r="AB656" s="7"/>
      <c r="AC656" s="9" t="str">
        <f t="shared" si="109"/>
        <v/>
      </c>
      <c r="AD656" s="7"/>
      <c r="AE656" s="9" t="str">
        <f t="shared" si="110"/>
        <v/>
      </c>
      <c r="AF65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57" spans="1:32" x14ac:dyDescent="0.45">
      <c r="A657" s="23" t="e">
        <f>IF('Prediction Log'!#REF!=0, "",'Prediction Log'!#REF!)</f>
        <v>#REF!</v>
      </c>
      <c r="B657" s="9" t="e">
        <f>IF('Prediction Log'!#REF!=0, "",'Prediction Log'!#REF!)</f>
        <v>#REF!</v>
      </c>
      <c r="C657" s="9" t="e">
        <f>IF('Prediction Log'!#REF!=0, "",'Prediction Log'!#REF!)</f>
        <v>#REF!</v>
      </c>
      <c r="D657" s="9" t="e">
        <f>IF('Prediction Log'!#REF!=0, "",'Prediction Log'!#REF!)</f>
        <v>#REF!</v>
      </c>
      <c r="E657" s="9" t="e">
        <f>IF('Prediction Log'!#REF!=0, "",'Prediction Log'!#REF!)</f>
        <v>#REF!</v>
      </c>
      <c r="F657" s="10" t="str">
        <f>IF('Prediction Log'!I657=0, "",'Prediction Log'!I657)</f>
        <v/>
      </c>
      <c r="G657" s="26" t="str">
        <f>IF(ISBLANK(Games!B657), "",'Prediction Log'!$J657)</f>
        <v/>
      </c>
      <c r="H657" s="27" t="str">
        <f>'Prediction Log'!$K657</f>
        <v/>
      </c>
      <c r="I657" s="10" t="str">
        <f>IF(AND(Games!J657="",Games!K657=""),"",IF(ISTEXT(Games!K657), "Side",Games!J657))</f>
        <v/>
      </c>
      <c r="J657" s="10" t="str">
        <f>IF(Table1[[#This Row],[Bet]]="Spread", Games!L657, "")</f>
        <v/>
      </c>
      <c r="K657" s="9" t="str">
        <f>IF(ISTEXT(Games!K657), Games!K657, "")</f>
        <v/>
      </c>
      <c r="L657" s="9" t="str">
        <f>IF(Table1[[#This Row],[Bet]]="Spread", Table1[[#This Row],[Spread]],"")</f>
        <v/>
      </c>
      <c r="M657" s="9"/>
      <c r="N657" s="12"/>
      <c r="O657" s="12"/>
      <c r="P657" s="12"/>
      <c r="Q657" s="12"/>
      <c r="R657" s="12"/>
      <c r="S657" s="12"/>
      <c r="T657" s="13">
        <f t="shared" si="111"/>
        <v>0</v>
      </c>
      <c r="U657" s="13">
        <f t="shared" si="112"/>
        <v>0</v>
      </c>
      <c r="V657" s="13">
        <f t="shared" si="105"/>
        <v>0</v>
      </c>
      <c r="W657" s="13">
        <f t="shared" si="113"/>
        <v>0</v>
      </c>
      <c r="X657" s="13">
        <f t="shared" si="106"/>
        <v>0</v>
      </c>
      <c r="Y657" s="13">
        <f t="shared" si="107"/>
        <v>0</v>
      </c>
      <c r="Z657" s="7"/>
      <c r="AA657" s="9" t="str">
        <f t="shared" si="108"/>
        <v/>
      </c>
      <c r="AB657" s="7"/>
      <c r="AC657" s="9" t="str">
        <f t="shared" si="109"/>
        <v/>
      </c>
      <c r="AD657" s="7"/>
      <c r="AE657" s="9" t="str">
        <f t="shared" si="110"/>
        <v/>
      </c>
      <c r="AF65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58" spans="1:32" x14ac:dyDescent="0.45">
      <c r="A658" s="23" t="e">
        <f>IF('Prediction Log'!#REF!=0, "",'Prediction Log'!#REF!)</f>
        <v>#REF!</v>
      </c>
      <c r="B658" s="9" t="e">
        <f>IF('Prediction Log'!#REF!=0, "",'Prediction Log'!#REF!)</f>
        <v>#REF!</v>
      </c>
      <c r="C658" s="9" t="e">
        <f>IF('Prediction Log'!#REF!=0, "",'Prediction Log'!#REF!)</f>
        <v>#REF!</v>
      </c>
      <c r="D658" s="9" t="e">
        <f>IF('Prediction Log'!#REF!=0, "",'Prediction Log'!#REF!)</f>
        <v>#REF!</v>
      </c>
      <c r="E658" s="9" t="e">
        <f>IF('Prediction Log'!#REF!=0, "",'Prediction Log'!#REF!)</f>
        <v>#REF!</v>
      </c>
      <c r="F658" s="10" t="str">
        <f>IF('Prediction Log'!I658=0, "",'Prediction Log'!I658)</f>
        <v/>
      </c>
      <c r="G658" s="26" t="str">
        <f>IF(ISBLANK(Games!B658), "",'Prediction Log'!$J658)</f>
        <v/>
      </c>
      <c r="H658" s="27" t="str">
        <f>'Prediction Log'!$K658</f>
        <v/>
      </c>
      <c r="I658" s="10" t="str">
        <f>IF(AND(Games!J658="",Games!K658=""),"",IF(ISTEXT(Games!K658), "Side",Games!J658))</f>
        <v/>
      </c>
      <c r="J658" s="10" t="str">
        <f>IF(Table1[[#This Row],[Bet]]="Spread", Games!L658, "")</f>
        <v/>
      </c>
      <c r="K658" s="9" t="str">
        <f>IF(ISTEXT(Games!K658), Games!K658, "")</f>
        <v/>
      </c>
      <c r="L658" s="9" t="str">
        <f>IF(Table1[[#This Row],[Bet]]="Spread", Table1[[#This Row],[Spread]],"")</f>
        <v/>
      </c>
      <c r="M658" s="9"/>
      <c r="N658" s="12"/>
      <c r="O658" s="12"/>
      <c r="P658" s="12"/>
      <c r="Q658" s="12"/>
      <c r="R658" s="12"/>
      <c r="S658" s="12"/>
      <c r="T658" s="13">
        <f t="shared" si="111"/>
        <v>0</v>
      </c>
      <c r="U658" s="13">
        <f t="shared" si="112"/>
        <v>0</v>
      </c>
      <c r="V658" s="13">
        <f t="shared" si="105"/>
        <v>0</v>
      </c>
      <c r="W658" s="13">
        <f t="shared" si="113"/>
        <v>0</v>
      </c>
      <c r="X658" s="13">
        <f t="shared" si="106"/>
        <v>0</v>
      </c>
      <c r="Y658" s="13">
        <f t="shared" si="107"/>
        <v>0</v>
      </c>
      <c r="Z658" s="7"/>
      <c r="AA658" s="9" t="str">
        <f t="shared" si="108"/>
        <v/>
      </c>
      <c r="AB658" s="7"/>
      <c r="AC658" s="9" t="str">
        <f t="shared" si="109"/>
        <v/>
      </c>
      <c r="AD658" s="7"/>
      <c r="AE658" s="9" t="str">
        <f t="shared" si="110"/>
        <v/>
      </c>
      <c r="AF65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59" spans="1:32" x14ac:dyDescent="0.45">
      <c r="A659" s="23" t="e">
        <f>IF('Prediction Log'!#REF!=0, "",'Prediction Log'!#REF!)</f>
        <v>#REF!</v>
      </c>
      <c r="B659" s="9" t="e">
        <f>IF('Prediction Log'!#REF!=0, "",'Prediction Log'!#REF!)</f>
        <v>#REF!</v>
      </c>
      <c r="C659" s="9" t="e">
        <f>IF('Prediction Log'!#REF!=0, "",'Prediction Log'!#REF!)</f>
        <v>#REF!</v>
      </c>
      <c r="D659" s="9" t="e">
        <f>IF('Prediction Log'!#REF!=0, "",'Prediction Log'!#REF!)</f>
        <v>#REF!</v>
      </c>
      <c r="E659" s="9" t="e">
        <f>IF('Prediction Log'!#REF!=0, "",'Prediction Log'!#REF!)</f>
        <v>#REF!</v>
      </c>
      <c r="F659" s="10" t="str">
        <f>IF('Prediction Log'!I659=0, "",'Prediction Log'!I659)</f>
        <v/>
      </c>
      <c r="G659" s="26" t="str">
        <f>IF(ISBLANK(Games!B659), "",'Prediction Log'!$J659)</f>
        <v/>
      </c>
      <c r="H659" s="27" t="str">
        <f>'Prediction Log'!$K659</f>
        <v/>
      </c>
      <c r="I659" s="10" t="str">
        <f>IF(AND(Games!J659="",Games!K659=""),"",IF(ISTEXT(Games!K659), "Side",Games!J659))</f>
        <v/>
      </c>
      <c r="J659" s="10" t="str">
        <f>IF(Table1[[#This Row],[Bet]]="Spread", Games!L659, "")</f>
        <v/>
      </c>
      <c r="K659" s="9" t="str">
        <f>IF(ISTEXT(Games!K659), Games!K659, "")</f>
        <v/>
      </c>
      <c r="L659" s="9" t="str">
        <f>IF(Table1[[#This Row],[Bet]]="Spread", Table1[[#This Row],[Spread]],"")</f>
        <v/>
      </c>
      <c r="M659" s="9"/>
      <c r="N659" s="12"/>
      <c r="O659" s="12"/>
      <c r="P659" s="12"/>
      <c r="Q659" s="12"/>
      <c r="R659" s="12"/>
      <c r="S659" s="12"/>
      <c r="T659" s="13">
        <f t="shared" si="111"/>
        <v>0</v>
      </c>
      <c r="U659" s="13">
        <f t="shared" si="112"/>
        <v>0</v>
      </c>
      <c r="V659" s="13">
        <f t="shared" si="105"/>
        <v>0</v>
      </c>
      <c r="W659" s="13">
        <f t="shared" si="113"/>
        <v>0</v>
      </c>
      <c r="X659" s="13">
        <f t="shared" si="106"/>
        <v>0</v>
      </c>
      <c r="Y659" s="13">
        <f t="shared" si="107"/>
        <v>0</v>
      </c>
      <c r="Z659" s="7"/>
      <c r="AA659" s="9" t="str">
        <f t="shared" si="108"/>
        <v/>
      </c>
      <c r="AB659" s="7"/>
      <c r="AC659" s="9" t="str">
        <f t="shared" si="109"/>
        <v/>
      </c>
      <c r="AD659" s="7"/>
      <c r="AE659" s="9" t="str">
        <f t="shared" si="110"/>
        <v/>
      </c>
      <c r="AF65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60" spans="1:32" x14ac:dyDescent="0.45">
      <c r="A660" s="23" t="e">
        <f>IF('Prediction Log'!#REF!=0, "",'Prediction Log'!#REF!)</f>
        <v>#REF!</v>
      </c>
      <c r="B660" s="9" t="e">
        <f>IF('Prediction Log'!#REF!=0, "",'Prediction Log'!#REF!)</f>
        <v>#REF!</v>
      </c>
      <c r="C660" s="9" t="e">
        <f>IF('Prediction Log'!#REF!=0, "",'Prediction Log'!#REF!)</f>
        <v>#REF!</v>
      </c>
      <c r="D660" s="9" t="e">
        <f>IF('Prediction Log'!#REF!=0, "",'Prediction Log'!#REF!)</f>
        <v>#REF!</v>
      </c>
      <c r="E660" s="9" t="e">
        <f>IF('Prediction Log'!#REF!=0, "",'Prediction Log'!#REF!)</f>
        <v>#REF!</v>
      </c>
      <c r="F660" s="10" t="str">
        <f>IF('Prediction Log'!I660=0, "",'Prediction Log'!I660)</f>
        <v/>
      </c>
      <c r="G660" s="26" t="str">
        <f>IF(ISBLANK(Games!B660), "",'Prediction Log'!$J660)</f>
        <v/>
      </c>
      <c r="H660" s="27" t="str">
        <f>'Prediction Log'!$K660</f>
        <v/>
      </c>
      <c r="I660" s="10" t="str">
        <f>IF(AND(Games!J660="",Games!K660=""),"",IF(ISTEXT(Games!K660), "Side",Games!J660))</f>
        <v/>
      </c>
      <c r="J660" s="10" t="str">
        <f>IF(Table1[[#This Row],[Bet]]="Spread", Games!L660, "")</f>
        <v/>
      </c>
      <c r="K660" s="9" t="str">
        <f>IF(ISTEXT(Games!K660), Games!K660, "")</f>
        <v/>
      </c>
      <c r="L660" s="9" t="str">
        <f>IF(Table1[[#This Row],[Bet]]="Spread", Table1[[#This Row],[Spread]],"")</f>
        <v/>
      </c>
      <c r="M660" s="9"/>
      <c r="N660" s="12"/>
      <c r="O660" s="12"/>
      <c r="P660" s="12"/>
      <c r="Q660" s="12"/>
      <c r="R660" s="12"/>
      <c r="S660" s="12"/>
      <c r="T660" s="13">
        <f t="shared" si="111"/>
        <v>0</v>
      </c>
      <c r="U660" s="13">
        <f t="shared" si="112"/>
        <v>0</v>
      </c>
      <c r="V660" s="13">
        <f t="shared" si="105"/>
        <v>0</v>
      </c>
      <c r="W660" s="13">
        <f t="shared" si="113"/>
        <v>0</v>
      </c>
      <c r="X660" s="13">
        <f t="shared" si="106"/>
        <v>0</v>
      </c>
      <c r="Y660" s="13">
        <f t="shared" si="107"/>
        <v>0</v>
      </c>
      <c r="Z660" s="7"/>
      <c r="AA660" s="9" t="str">
        <f t="shared" si="108"/>
        <v/>
      </c>
      <c r="AB660" s="7"/>
      <c r="AC660" s="9" t="str">
        <f t="shared" si="109"/>
        <v/>
      </c>
      <c r="AD660" s="7"/>
      <c r="AE660" s="9" t="str">
        <f t="shared" si="110"/>
        <v/>
      </c>
      <c r="AF66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61" spans="1:32" x14ac:dyDescent="0.45">
      <c r="A661" s="23" t="e">
        <f>IF('Prediction Log'!#REF!=0, "",'Prediction Log'!#REF!)</f>
        <v>#REF!</v>
      </c>
      <c r="B661" s="9" t="e">
        <f>IF('Prediction Log'!#REF!=0, "",'Prediction Log'!#REF!)</f>
        <v>#REF!</v>
      </c>
      <c r="C661" s="9" t="e">
        <f>IF('Prediction Log'!#REF!=0, "",'Prediction Log'!#REF!)</f>
        <v>#REF!</v>
      </c>
      <c r="D661" s="9" t="e">
        <f>IF('Prediction Log'!#REF!=0, "",'Prediction Log'!#REF!)</f>
        <v>#REF!</v>
      </c>
      <c r="E661" s="9" t="e">
        <f>IF('Prediction Log'!#REF!=0, "",'Prediction Log'!#REF!)</f>
        <v>#REF!</v>
      </c>
      <c r="F661" s="10" t="str">
        <f>IF('Prediction Log'!I661=0, "",'Prediction Log'!I661)</f>
        <v/>
      </c>
      <c r="G661" s="26" t="str">
        <f>IF(ISBLANK(Games!B661), "",'Prediction Log'!$J661)</f>
        <v/>
      </c>
      <c r="H661" s="27" t="str">
        <f>'Prediction Log'!$K661</f>
        <v/>
      </c>
      <c r="I661" s="10" t="str">
        <f>IF(AND(Games!J661="",Games!K661=""),"",IF(ISTEXT(Games!K661), "Side",Games!J661))</f>
        <v/>
      </c>
      <c r="J661" s="10" t="str">
        <f>IF(Table1[[#This Row],[Bet]]="Spread", Games!L661, "")</f>
        <v/>
      </c>
      <c r="K661" s="9" t="str">
        <f>IF(ISTEXT(Games!K661), Games!K661, "")</f>
        <v/>
      </c>
      <c r="L661" s="9" t="str">
        <f>IF(Table1[[#This Row],[Bet]]="Spread", Table1[[#This Row],[Spread]],"")</f>
        <v/>
      </c>
      <c r="M661" s="9"/>
      <c r="N661" s="12"/>
      <c r="O661" s="12"/>
      <c r="P661" s="12"/>
      <c r="Q661" s="12"/>
      <c r="R661" s="12"/>
      <c r="S661" s="12"/>
      <c r="T661" s="13">
        <f t="shared" si="111"/>
        <v>0</v>
      </c>
      <c r="U661" s="13">
        <f t="shared" si="112"/>
        <v>0</v>
      </c>
      <c r="V661" s="13">
        <f t="shared" si="105"/>
        <v>0</v>
      </c>
      <c r="W661" s="13">
        <f t="shared" si="113"/>
        <v>0</v>
      </c>
      <c r="X661" s="13">
        <f t="shared" si="106"/>
        <v>0</v>
      </c>
      <c r="Y661" s="13">
        <f t="shared" si="107"/>
        <v>0</v>
      </c>
      <c r="Z661" s="7"/>
      <c r="AA661" s="9" t="str">
        <f t="shared" si="108"/>
        <v/>
      </c>
      <c r="AB661" s="7"/>
      <c r="AC661" s="9" t="str">
        <f t="shared" si="109"/>
        <v/>
      </c>
      <c r="AD661" s="7"/>
      <c r="AE661" s="9" t="str">
        <f t="shared" si="110"/>
        <v/>
      </c>
      <c r="AF66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62" spans="1:32" x14ac:dyDescent="0.45">
      <c r="A662" s="23" t="e">
        <f>IF('Prediction Log'!#REF!=0, "",'Prediction Log'!#REF!)</f>
        <v>#REF!</v>
      </c>
      <c r="B662" s="9" t="e">
        <f>IF('Prediction Log'!#REF!=0, "",'Prediction Log'!#REF!)</f>
        <v>#REF!</v>
      </c>
      <c r="C662" s="9" t="e">
        <f>IF('Prediction Log'!#REF!=0, "",'Prediction Log'!#REF!)</f>
        <v>#REF!</v>
      </c>
      <c r="D662" s="9" t="e">
        <f>IF('Prediction Log'!#REF!=0, "",'Prediction Log'!#REF!)</f>
        <v>#REF!</v>
      </c>
      <c r="E662" s="9" t="e">
        <f>IF('Prediction Log'!#REF!=0, "",'Prediction Log'!#REF!)</f>
        <v>#REF!</v>
      </c>
      <c r="F662" s="10" t="str">
        <f>IF('Prediction Log'!I662=0, "",'Prediction Log'!I662)</f>
        <v/>
      </c>
      <c r="G662" s="26" t="str">
        <f>IF(ISBLANK(Games!B662), "",'Prediction Log'!$J662)</f>
        <v/>
      </c>
      <c r="H662" s="27" t="str">
        <f>'Prediction Log'!$K662</f>
        <v/>
      </c>
      <c r="I662" s="10" t="str">
        <f>IF(AND(Games!J662="",Games!K662=""),"",IF(ISTEXT(Games!K662), "Side",Games!J662))</f>
        <v/>
      </c>
      <c r="J662" s="10" t="str">
        <f>IF(Table1[[#This Row],[Bet]]="Spread", Games!L662, "")</f>
        <v/>
      </c>
      <c r="K662" s="9" t="str">
        <f>IF(ISTEXT(Games!K662), Games!K662, "")</f>
        <v/>
      </c>
      <c r="L662" s="9" t="str">
        <f>IF(Table1[[#This Row],[Bet]]="Spread", Table1[[#This Row],[Spread]],"")</f>
        <v/>
      </c>
      <c r="M662" s="9"/>
      <c r="N662" s="12"/>
      <c r="O662" s="12"/>
      <c r="P662" s="12"/>
      <c r="Q662" s="12"/>
      <c r="R662" s="12"/>
      <c r="S662" s="12"/>
      <c r="T662" s="13">
        <f t="shared" si="111"/>
        <v>0</v>
      </c>
      <c r="U662" s="13">
        <f t="shared" si="112"/>
        <v>0</v>
      </c>
      <c r="V662" s="13">
        <f t="shared" si="105"/>
        <v>0</v>
      </c>
      <c r="W662" s="13">
        <f t="shared" si="113"/>
        <v>0</v>
      </c>
      <c r="X662" s="13">
        <f t="shared" si="106"/>
        <v>0</v>
      </c>
      <c r="Y662" s="13">
        <f t="shared" si="107"/>
        <v>0</v>
      </c>
      <c r="Z662" s="7"/>
      <c r="AA662" s="9" t="str">
        <f t="shared" si="108"/>
        <v/>
      </c>
      <c r="AB662" s="7"/>
      <c r="AC662" s="9" t="str">
        <f t="shared" si="109"/>
        <v/>
      </c>
      <c r="AD662" s="7"/>
      <c r="AE662" s="9" t="str">
        <f t="shared" si="110"/>
        <v/>
      </c>
      <c r="AF66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63" spans="1:32" x14ac:dyDescent="0.45">
      <c r="A663" s="23" t="e">
        <f>IF('Prediction Log'!#REF!=0, "",'Prediction Log'!#REF!)</f>
        <v>#REF!</v>
      </c>
      <c r="B663" s="9" t="e">
        <f>IF('Prediction Log'!#REF!=0, "",'Prediction Log'!#REF!)</f>
        <v>#REF!</v>
      </c>
      <c r="C663" s="9" t="e">
        <f>IF('Prediction Log'!#REF!=0, "",'Prediction Log'!#REF!)</f>
        <v>#REF!</v>
      </c>
      <c r="D663" s="9" t="e">
        <f>IF('Prediction Log'!#REF!=0, "",'Prediction Log'!#REF!)</f>
        <v>#REF!</v>
      </c>
      <c r="E663" s="9" t="e">
        <f>IF('Prediction Log'!#REF!=0, "",'Prediction Log'!#REF!)</f>
        <v>#REF!</v>
      </c>
      <c r="F663" s="10" t="str">
        <f>IF('Prediction Log'!I663=0, "",'Prediction Log'!I663)</f>
        <v/>
      </c>
      <c r="G663" s="26" t="str">
        <f>IF(ISBLANK(Games!B663), "",'Prediction Log'!$J663)</f>
        <v/>
      </c>
      <c r="H663" s="27" t="str">
        <f>'Prediction Log'!$K663</f>
        <v/>
      </c>
      <c r="I663" s="10" t="str">
        <f>IF(AND(Games!J663="",Games!K663=""),"",IF(ISTEXT(Games!K663), "Side",Games!J663))</f>
        <v/>
      </c>
      <c r="J663" s="10" t="str">
        <f>IF(Table1[[#This Row],[Bet]]="Spread", Games!L663, "")</f>
        <v/>
      </c>
      <c r="K663" s="9" t="str">
        <f>IF(ISTEXT(Games!K663), Games!K663, "")</f>
        <v/>
      </c>
      <c r="L663" s="9" t="str">
        <f>IF(Table1[[#This Row],[Bet]]="Spread", Table1[[#This Row],[Spread]],"")</f>
        <v/>
      </c>
      <c r="M663" s="9"/>
      <c r="N663" s="12"/>
      <c r="O663" s="12"/>
      <c r="P663" s="12"/>
      <c r="Q663" s="12"/>
      <c r="R663" s="12"/>
      <c r="S663" s="12"/>
      <c r="T663" s="13">
        <f t="shared" si="111"/>
        <v>0</v>
      </c>
      <c r="U663" s="13">
        <f t="shared" si="112"/>
        <v>0</v>
      </c>
      <c r="V663" s="13">
        <f t="shared" si="105"/>
        <v>0</v>
      </c>
      <c r="W663" s="13">
        <f t="shared" si="113"/>
        <v>0</v>
      </c>
      <c r="X663" s="13">
        <f t="shared" si="106"/>
        <v>0</v>
      </c>
      <c r="Y663" s="13">
        <f t="shared" si="107"/>
        <v>0</v>
      </c>
      <c r="Z663" s="7"/>
      <c r="AA663" s="9" t="str">
        <f t="shared" si="108"/>
        <v/>
      </c>
      <c r="AB663" s="7"/>
      <c r="AC663" s="9" t="str">
        <f t="shared" si="109"/>
        <v/>
      </c>
      <c r="AD663" s="7"/>
      <c r="AE663" s="9" t="str">
        <f t="shared" si="110"/>
        <v/>
      </c>
      <c r="AF66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64" spans="1:32" x14ac:dyDescent="0.45">
      <c r="A664" s="23" t="e">
        <f>IF('Prediction Log'!#REF!=0, "",'Prediction Log'!#REF!)</f>
        <v>#REF!</v>
      </c>
      <c r="B664" s="9" t="e">
        <f>IF('Prediction Log'!#REF!=0, "",'Prediction Log'!#REF!)</f>
        <v>#REF!</v>
      </c>
      <c r="C664" s="9" t="e">
        <f>IF('Prediction Log'!#REF!=0, "",'Prediction Log'!#REF!)</f>
        <v>#REF!</v>
      </c>
      <c r="D664" s="9" t="e">
        <f>IF('Prediction Log'!#REF!=0, "",'Prediction Log'!#REF!)</f>
        <v>#REF!</v>
      </c>
      <c r="E664" s="9" t="e">
        <f>IF('Prediction Log'!#REF!=0, "",'Prediction Log'!#REF!)</f>
        <v>#REF!</v>
      </c>
      <c r="F664" s="10" t="str">
        <f>IF('Prediction Log'!I664=0, "",'Prediction Log'!I664)</f>
        <v/>
      </c>
      <c r="G664" s="26" t="str">
        <f>IF(ISBLANK(Games!B664), "",'Prediction Log'!$J664)</f>
        <v/>
      </c>
      <c r="H664" s="27" t="str">
        <f>'Prediction Log'!$K664</f>
        <v/>
      </c>
      <c r="I664" s="10" t="str">
        <f>IF(AND(Games!J664="",Games!K664=""),"",IF(ISTEXT(Games!K664), "Side",Games!J664))</f>
        <v/>
      </c>
      <c r="J664" s="10" t="str">
        <f>IF(Table1[[#This Row],[Bet]]="Spread", Games!L664, "")</f>
        <v/>
      </c>
      <c r="K664" s="9" t="str">
        <f>IF(ISTEXT(Games!K664), Games!K664, "")</f>
        <v/>
      </c>
      <c r="L664" s="9" t="str">
        <f>IF(Table1[[#This Row],[Bet]]="Spread", Table1[[#This Row],[Spread]],"")</f>
        <v/>
      </c>
      <c r="M664" s="9"/>
      <c r="N664" s="12"/>
      <c r="O664" s="12"/>
      <c r="P664" s="12"/>
      <c r="Q664" s="12"/>
      <c r="R664" s="12"/>
      <c r="S664" s="12"/>
      <c r="T664" s="13">
        <f t="shared" si="111"/>
        <v>0</v>
      </c>
      <c r="U664" s="13">
        <f t="shared" si="112"/>
        <v>0</v>
      </c>
      <c r="V664" s="13">
        <f t="shared" si="105"/>
        <v>0</v>
      </c>
      <c r="W664" s="13">
        <f t="shared" si="113"/>
        <v>0</v>
      </c>
      <c r="X664" s="13">
        <f t="shared" si="106"/>
        <v>0</v>
      </c>
      <c r="Y664" s="13">
        <f t="shared" si="107"/>
        <v>0</v>
      </c>
      <c r="Z664" s="7"/>
      <c r="AA664" s="9" t="str">
        <f t="shared" si="108"/>
        <v/>
      </c>
      <c r="AB664" s="7"/>
      <c r="AC664" s="9" t="str">
        <f t="shared" si="109"/>
        <v/>
      </c>
      <c r="AD664" s="7"/>
      <c r="AE664" s="9" t="str">
        <f t="shared" si="110"/>
        <v/>
      </c>
      <c r="AF66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65" spans="1:32" x14ac:dyDescent="0.45">
      <c r="A665" s="23" t="e">
        <f>IF('Prediction Log'!#REF!=0, "",'Prediction Log'!#REF!)</f>
        <v>#REF!</v>
      </c>
      <c r="B665" s="9" t="e">
        <f>IF('Prediction Log'!#REF!=0, "",'Prediction Log'!#REF!)</f>
        <v>#REF!</v>
      </c>
      <c r="C665" s="9" t="e">
        <f>IF('Prediction Log'!#REF!=0, "",'Prediction Log'!#REF!)</f>
        <v>#REF!</v>
      </c>
      <c r="D665" s="9" t="e">
        <f>IF('Prediction Log'!#REF!=0, "",'Prediction Log'!#REF!)</f>
        <v>#REF!</v>
      </c>
      <c r="E665" s="9" t="e">
        <f>IF('Prediction Log'!#REF!=0, "",'Prediction Log'!#REF!)</f>
        <v>#REF!</v>
      </c>
      <c r="F665" s="10" t="str">
        <f>IF('Prediction Log'!I665=0, "",'Prediction Log'!I665)</f>
        <v/>
      </c>
      <c r="G665" s="26" t="str">
        <f>IF(ISBLANK(Games!B665), "",'Prediction Log'!$J665)</f>
        <v/>
      </c>
      <c r="H665" s="27" t="str">
        <f>'Prediction Log'!$K665</f>
        <v/>
      </c>
      <c r="I665" s="10" t="str">
        <f>IF(AND(Games!J665="",Games!K665=""),"",IF(ISTEXT(Games!K665), "Side",Games!J665))</f>
        <v/>
      </c>
      <c r="J665" s="10" t="str">
        <f>IF(Table1[[#This Row],[Bet]]="Spread", Games!L665, "")</f>
        <v/>
      </c>
      <c r="K665" s="9" t="str">
        <f>IF(ISTEXT(Games!K665), Games!K665, "")</f>
        <v/>
      </c>
      <c r="L665" s="9" t="str">
        <f>IF(Table1[[#This Row],[Bet]]="Spread", Table1[[#This Row],[Spread]],"")</f>
        <v/>
      </c>
      <c r="M665" s="9"/>
      <c r="N665" s="12"/>
      <c r="O665" s="12"/>
      <c r="P665" s="12"/>
      <c r="Q665" s="12"/>
      <c r="R665" s="12"/>
      <c r="S665" s="12"/>
      <c r="T665" s="13">
        <f t="shared" si="111"/>
        <v>0</v>
      </c>
      <c r="U665" s="13">
        <f t="shared" si="112"/>
        <v>0</v>
      </c>
      <c r="V665" s="13">
        <f t="shared" si="105"/>
        <v>0</v>
      </c>
      <c r="W665" s="13">
        <f t="shared" si="113"/>
        <v>0</v>
      </c>
      <c r="X665" s="13">
        <f t="shared" si="106"/>
        <v>0</v>
      </c>
      <c r="Y665" s="13">
        <f t="shared" si="107"/>
        <v>0</v>
      </c>
      <c r="Z665" s="7"/>
      <c r="AA665" s="9" t="str">
        <f t="shared" si="108"/>
        <v/>
      </c>
      <c r="AB665" s="7"/>
      <c r="AC665" s="9" t="str">
        <f t="shared" si="109"/>
        <v/>
      </c>
      <c r="AD665" s="7"/>
      <c r="AE665" s="9" t="str">
        <f t="shared" si="110"/>
        <v/>
      </c>
      <c r="AF66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66" spans="1:32" x14ac:dyDescent="0.45">
      <c r="A666" s="23" t="e">
        <f>IF('Prediction Log'!#REF!=0, "",'Prediction Log'!#REF!)</f>
        <v>#REF!</v>
      </c>
      <c r="B666" s="9" t="e">
        <f>IF('Prediction Log'!#REF!=0, "",'Prediction Log'!#REF!)</f>
        <v>#REF!</v>
      </c>
      <c r="C666" s="9" t="e">
        <f>IF('Prediction Log'!#REF!=0, "",'Prediction Log'!#REF!)</f>
        <v>#REF!</v>
      </c>
      <c r="D666" s="9" t="e">
        <f>IF('Prediction Log'!#REF!=0, "",'Prediction Log'!#REF!)</f>
        <v>#REF!</v>
      </c>
      <c r="E666" s="9" t="e">
        <f>IF('Prediction Log'!#REF!=0, "",'Prediction Log'!#REF!)</f>
        <v>#REF!</v>
      </c>
      <c r="F666" s="10" t="str">
        <f>IF('Prediction Log'!I666=0, "",'Prediction Log'!I666)</f>
        <v/>
      </c>
      <c r="G666" s="26" t="str">
        <f>IF(ISBLANK(Games!B666), "",'Prediction Log'!$J666)</f>
        <v/>
      </c>
      <c r="H666" s="27" t="str">
        <f>'Prediction Log'!$K666</f>
        <v/>
      </c>
      <c r="I666" s="10" t="str">
        <f>IF(AND(Games!J666="",Games!K666=""),"",IF(ISTEXT(Games!K666), "Side",Games!J666))</f>
        <v/>
      </c>
      <c r="J666" s="10" t="str">
        <f>IF(Table1[[#This Row],[Bet]]="Spread", Games!L666, "")</f>
        <v/>
      </c>
      <c r="K666" s="9" t="str">
        <f>IF(ISTEXT(Games!K666), Games!K666, "")</f>
        <v/>
      </c>
      <c r="L666" s="9" t="str">
        <f>IF(Table1[[#This Row],[Bet]]="Spread", Table1[[#This Row],[Spread]],"")</f>
        <v/>
      </c>
      <c r="M666" s="9"/>
      <c r="N666" s="12"/>
      <c r="O666" s="12"/>
      <c r="P666" s="12"/>
      <c r="Q666" s="12"/>
      <c r="R666" s="12"/>
      <c r="S666" s="12"/>
      <c r="T666" s="13">
        <f t="shared" si="111"/>
        <v>0</v>
      </c>
      <c r="U666" s="13">
        <f t="shared" si="112"/>
        <v>0</v>
      </c>
      <c r="V666" s="13">
        <f t="shared" si="105"/>
        <v>0</v>
      </c>
      <c r="W666" s="13">
        <f t="shared" si="113"/>
        <v>0</v>
      </c>
      <c r="X666" s="13">
        <f t="shared" si="106"/>
        <v>0</v>
      </c>
      <c r="Y666" s="13">
        <f t="shared" si="107"/>
        <v>0</v>
      </c>
      <c r="Z666" s="7"/>
      <c r="AA666" s="9" t="str">
        <f t="shared" si="108"/>
        <v/>
      </c>
      <c r="AB666" s="7"/>
      <c r="AC666" s="9" t="str">
        <f t="shared" si="109"/>
        <v/>
      </c>
      <c r="AD666" s="7"/>
      <c r="AE666" s="9" t="str">
        <f t="shared" si="110"/>
        <v/>
      </c>
      <c r="AF66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67" spans="1:32" x14ac:dyDescent="0.45">
      <c r="A667" s="23" t="e">
        <f>IF('Prediction Log'!#REF!=0, "",'Prediction Log'!#REF!)</f>
        <v>#REF!</v>
      </c>
      <c r="B667" s="9" t="e">
        <f>IF('Prediction Log'!#REF!=0, "",'Prediction Log'!#REF!)</f>
        <v>#REF!</v>
      </c>
      <c r="C667" s="9" t="e">
        <f>IF('Prediction Log'!#REF!=0, "",'Prediction Log'!#REF!)</f>
        <v>#REF!</v>
      </c>
      <c r="D667" s="9" t="e">
        <f>IF('Prediction Log'!#REF!=0, "",'Prediction Log'!#REF!)</f>
        <v>#REF!</v>
      </c>
      <c r="E667" s="9" t="e">
        <f>IF('Prediction Log'!#REF!=0, "",'Prediction Log'!#REF!)</f>
        <v>#REF!</v>
      </c>
      <c r="F667" s="10" t="str">
        <f>IF('Prediction Log'!I667=0, "",'Prediction Log'!I667)</f>
        <v/>
      </c>
      <c r="G667" s="26" t="str">
        <f>IF(ISBLANK(Games!B667), "",'Prediction Log'!$J667)</f>
        <v/>
      </c>
      <c r="H667" s="27" t="str">
        <f>'Prediction Log'!$K667</f>
        <v/>
      </c>
      <c r="I667" s="10" t="str">
        <f>IF(AND(Games!J667="",Games!K667=""),"",IF(ISTEXT(Games!K667), "Side",Games!J667))</f>
        <v/>
      </c>
      <c r="J667" s="10" t="str">
        <f>IF(Table1[[#This Row],[Bet]]="Spread", Games!L667, "")</f>
        <v/>
      </c>
      <c r="K667" s="9" t="str">
        <f>IF(ISTEXT(Games!K667), Games!K667, "")</f>
        <v/>
      </c>
      <c r="L667" s="9" t="str">
        <f>IF(Table1[[#This Row],[Bet]]="Spread", Table1[[#This Row],[Spread]],"")</f>
        <v/>
      </c>
      <c r="M667" s="9"/>
      <c r="N667" s="12"/>
      <c r="O667" s="12"/>
      <c r="P667" s="12"/>
      <c r="Q667" s="12"/>
      <c r="R667" s="12"/>
      <c r="S667" s="12"/>
      <c r="T667" s="13">
        <f t="shared" si="111"/>
        <v>0</v>
      </c>
      <c r="U667" s="13">
        <f t="shared" si="112"/>
        <v>0</v>
      </c>
      <c r="V667" s="13">
        <f t="shared" si="105"/>
        <v>0</v>
      </c>
      <c r="W667" s="13">
        <f t="shared" si="113"/>
        <v>0</v>
      </c>
      <c r="X667" s="13">
        <f t="shared" si="106"/>
        <v>0</v>
      </c>
      <c r="Y667" s="13">
        <f t="shared" si="107"/>
        <v>0</v>
      </c>
      <c r="Z667" s="7"/>
      <c r="AA667" s="9" t="str">
        <f t="shared" si="108"/>
        <v/>
      </c>
      <c r="AB667" s="7"/>
      <c r="AC667" s="9" t="str">
        <f t="shared" si="109"/>
        <v/>
      </c>
      <c r="AD667" s="7"/>
      <c r="AE667" s="9" t="str">
        <f t="shared" si="110"/>
        <v/>
      </c>
      <c r="AF66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68" spans="1:32" x14ac:dyDescent="0.45">
      <c r="A668" s="23" t="e">
        <f>IF('Prediction Log'!#REF!=0, "",'Prediction Log'!#REF!)</f>
        <v>#REF!</v>
      </c>
      <c r="B668" s="9" t="e">
        <f>IF('Prediction Log'!#REF!=0, "",'Prediction Log'!#REF!)</f>
        <v>#REF!</v>
      </c>
      <c r="C668" s="9" t="e">
        <f>IF('Prediction Log'!#REF!=0, "",'Prediction Log'!#REF!)</f>
        <v>#REF!</v>
      </c>
      <c r="D668" s="9" t="e">
        <f>IF('Prediction Log'!#REF!=0, "",'Prediction Log'!#REF!)</f>
        <v>#REF!</v>
      </c>
      <c r="E668" s="9" t="e">
        <f>IF('Prediction Log'!#REF!=0, "",'Prediction Log'!#REF!)</f>
        <v>#REF!</v>
      </c>
      <c r="F668" s="10" t="str">
        <f>IF('Prediction Log'!I668=0, "",'Prediction Log'!I668)</f>
        <v/>
      </c>
      <c r="G668" s="26" t="str">
        <f>IF(ISBLANK(Games!B668), "",'Prediction Log'!$J668)</f>
        <v/>
      </c>
      <c r="H668" s="27" t="str">
        <f>'Prediction Log'!$K668</f>
        <v/>
      </c>
      <c r="I668" s="10" t="str">
        <f>IF(AND(Games!J668="",Games!K668=""),"",IF(ISTEXT(Games!K668), "Side",Games!J668))</f>
        <v/>
      </c>
      <c r="J668" s="10" t="str">
        <f>IF(Table1[[#This Row],[Bet]]="Spread", Games!L668, "")</f>
        <v/>
      </c>
      <c r="K668" s="9" t="str">
        <f>IF(ISTEXT(Games!K668), Games!K668, "")</f>
        <v/>
      </c>
      <c r="L668" s="9" t="str">
        <f>IF(Table1[[#This Row],[Bet]]="Spread", Table1[[#This Row],[Spread]],"")</f>
        <v/>
      </c>
      <c r="M668" s="9"/>
      <c r="N668" s="12"/>
      <c r="O668" s="12"/>
      <c r="P668" s="12"/>
      <c r="Q668" s="12"/>
      <c r="R668" s="12"/>
      <c r="S668" s="12"/>
      <c r="T668" s="13">
        <f t="shared" si="111"/>
        <v>0</v>
      </c>
      <c r="U668" s="13">
        <f t="shared" si="112"/>
        <v>0</v>
      </c>
      <c r="V668" s="13">
        <f t="shared" si="105"/>
        <v>0</v>
      </c>
      <c r="W668" s="13">
        <f t="shared" si="113"/>
        <v>0</v>
      </c>
      <c r="X668" s="13">
        <f t="shared" si="106"/>
        <v>0</v>
      </c>
      <c r="Y668" s="13">
        <f t="shared" si="107"/>
        <v>0</v>
      </c>
      <c r="Z668" s="7"/>
      <c r="AA668" s="9" t="str">
        <f t="shared" si="108"/>
        <v/>
      </c>
      <c r="AB668" s="7"/>
      <c r="AC668" s="9" t="str">
        <f t="shared" si="109"/>
        <v/>
      </c>
      <c r="AD668" s="7"/>
      <c r="AE668" s="9" t="str">
        <f t="shared" si="110"/>
        <v/>
      </c>
      <c r="AF66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69" spans="1:32" x14ac:dyDescent="0.45">
      <c r="A669" s="23" t="e">
        <f>IF('Prediction Log'!#REF!=0, "",'Prediction Log'!#REF!)</f>
        <v>#REF!</v>
      </c>
      <c r="B669" s="9" t="e">
        <f>IF('Prediction Log'!#REF!=0, "",'Prediction Log'!#REF!)</f>
        <v>#REF!</v>
      </c>
      <c r="C669" s="9" t="e">
        <f>IF('Prediction Log'!#REF!=0, "",'Prediction Log'!#REF!)</f>
        <v>#REF!</v>
      </c>
      <c r="D669" s="9" t="e">
        <f>IF('Prediction Log'!#REF!=0, "",'Prediction Log'!#REF!)</f>
        <v>#REF!</v>
      </c>
      <c r="E669" s="9" t="e">
        <f>IF('Prediction Log'!#REF!=0, "",'Prediction Log'!#REF!)</f>
        <v>#REF!</v>
      </c>
      <c r="F669" s="10" t="str">
        <f>IF('Prediction Log'!I669=0, "",'Prediction Log'!I669)</f>
        <v/>
      </c>
      <c r="G669" s="26" t="str">
        <f>IF(ISBLANK(Games!B669), "",'Prediction Log'!$J669)</f>
        <v/>
      </c>
      <c r="H669" s="27" t="str">
        <f>'Prediction Log'!$K669</f>
        <v/>
      </c>
      <c r="I669" s="10" t="str">
        <f>IF(AND(Games!J669="",Games!K669=""),"",IF(ISTEXT(Games!K669), "Side",Games!J669))</f>
        <v/>
      </c>
      <c r="J669" s="10" t="str">
        <f>IF(Table1[[#This Row],[Bet]]="Spread", Games!L669, "")</f>
        <v/>
      </c>
      <c r="K669" s="9" t="str">
        <f>IF(ISTEXT(Games!K669), Games!K669, "")</f>
        <v/>
      </c>
      <c r="L669" s="9" t="str">
        <f>IF(Table1[[#This Row],[Bet]]="Spread", Table1[[#This Row],[Spread]],"")</f>
        <v/>
      </c>
      <c r="M669" s="9"/>
      <c r="N669" s="12"/>
      <c r="O669" s="12"/>
      <c r="P669" s="12"/>
      <c r="Q669" s="12"/>
      <c r="R669" s="12"/>
      <c r="S669" s="12"/>
      <c r="T669" s="13">
        <f t="shared" si="111"/>
        <v>0</v>
      </c>
      <c r="U669" s="13">
        <f t="shared" si="112"/>
        <v>0</v>
      </c>
      <c r="V669" s="13">
        <f t="shared" si="105"/>
        <v>0</v>
      </c>
      <c r="W669" s="13">
        <f t="shared" si="113"/>
        <v>0</v>
      </c>
      <c r="X669" s="13">
        <f t="shared" si="106"/>
        <v>0</v>
      </c>
      <c r="Y669" s="13">
        <f t="shared" si="107"/>
        <v>0</v>
      </c>
      <c r="Z669" s="7"/>
      <c r="AA669" s="9" t="str">
        <f t="shared" si="108"/>
        <v/>
      </c>
      <c r="AB669" s="7"/>
      <c r="AC669" s="9" t="str">
        <f t="shared" si="109"/>
        <v/>
      </c>
      <c r="AD669" s="7"/>
      <c r="AE669" s="9" t="str">
        <f t="shared" si="110"/>
        <v/>
      </c>
      <c r="AF66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70" spans="1:32" x14ac:dyDescent="0.45">
      <c r="A670" s="23" t="e">
        <f>IF('Prediction Log'!#REF!=0, "",'Prediction Log'!#REF!)</f>
        <v>#REF!</v>
      </c>
      <c r="B670" s="9" t="e">
        <f>IF('Prediction Log'!#REF!=0, "",'Prediction Log'!#REF!)</f>
        <v>#REF!</v>
      </c>
      <c r="C670" s="9" t="e">
        <f>IF('Prediction Log'!#REF!=0, "",'Prediction Log'!#REF!)</f>
        <v>#REF!</v>
      </c>
      <c r="D670" s="9" t="e">
        <f>IF('Prediction Log'!#REF!=0, "",'Prediction Log'!#REF!)</f>
        <v>#REF!</v>
      </c>
      <c r="E670" s="9" t="e">
        <f>IF('Prediction Log'!#REF!=0, "",'Prediction Log'!#REF!)</f>
        <v>#REF!</v>
      </c>
      <c r="F670" s="10" t="str">
        <f>IF('Prediction Log'!I670=0, "",'Prediction Log'!I670)</f>
        <v/>
      </c>
      <c r="G670" s="26" t="str">
        <f>IF(ISBLANK(Games!B670), "",'Prediction Log'!$J670)</f>
        <v/>
      </c>
      <c r="H670" s="27" t="str">
        <f>'Prediction Log'!$K670</f>
        <v/>
      </c>
      <c r="I670" s="10" t="str">
        <f>IF(AND(Games!J670="",Games!K670=""),"",IF(ISTEXT(Games!K670), "Side",Games!J670))</f>
        <v/>
      </c>
      <c r="J670" s="10" t="str">
        <f>IF(Table1[[#This Row],[Bet]]="Spread", Games!L670, "")</f>
        <v/>
      </c>
      <c r="K670" s="9" t="str">
        <f>IF(ISTEXT(Games!K670), Games!K670, "")</f>
        <v/>
      </c>
      <c r="L670" s="9" t="str">
        <f>IF(Table1[[#This Row],[Bet]]="Spread", Table1[[#This Row],[Spread]],"")</f>
        <v/>
      </c>
      <c r="M670" s="9"/>
      <c r="N670" s="12"/>
      <c r="O670" s="12"/>
      <c r="P670" s="12"/>
      <c r="Q670" s="12"/>
      <c r="R670" s="12"/>
      <c r="S670" s="12"/>
      <c r="T670" s="13">
        <f t="shared" si="111"/>
        <v>0</v>
      </c>
      <c r="U670" s="13">
        <f t="shared" si="112"/>
        <v>0</v>
      </c>
      <c r="V670" s="13">
        <f t="shared" si="105"/>
        <v>0</v>
      </c>
      <c r="W670" s="13">
        <f t="shared" si="113"/>
        <v>0</v>
      </c>
      <c r="X670" s="13">
        <f t="shared" si="106"/>
        <v>0</v>
      </c>
      <c r="Y670" s="13">
        <f t="shared" si="107"/>
        <v>0</v>
      </c>
      <c r="Z670" s="7"/>
      <c r="AA670" s="9" t="str">
        <f t="shared" si="108"/>
        <v/>
      </c>
      <c r="AB670" s="7"/>
      <c r="AC670" s="9" t="str">
        <f t="shared" si="109"/>
        <v/>
      </c>
      <c r="AD670" s="7"/>
      <c r="AE670" s="9" t="str">
        <f t="shared" si="110"/>
        <v/>
      </c>
      <c r="AF67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71" spans="1:32" x14ac:dyDescent="0.45">
      <c r="A671" s="23" t="e">
        <f>IF('Prediction Log'!#REF!=0, "",'Prediction Log'!#REF!)</f>
        <v>#REF!</v>
      </c>
      <c r="B671" s="9" t="e">
        <f>IF('Prediction Log'!#REF!=0, "",'Prediction Log'!#REF!)</f>
        <v>#REF!</v>
      </c>
      <c r="C671" s="9" t="e">
        <f>IF('Prediction Log'!#REF!=0, "",'Prediction Log'!#REF!)</f>
        <v>#REF!</v>
      </c>
      <c r="D671" s="9" t="e">
        <f>IF('Prediction Log'!#REF!=0, "",'Prediction Log'!#REF!)</f>
        <v>#REF!</v>
      </c>
      <c r="E671" s="9" t="e">
        <f>IF('Prediction Log'!#REF!=0, "",'Prediction Log'!#REF!)</f>
        <v>#REF!</v>
      </c>
      <c r="F671" s="10" t="str">
        <f>IF('Prediction Log'!I671=0, "",'Prediction Log'!I671)</f>
        <v/>
      </c>
      <c r="G671" s="26" t="str">
        <f>IF(ISBLANK(Games!B671), "",'Prediction Log'!$J671)</f>
        <v/>
      </c>
      <c r="H671" s="27" t="str">
        <f>'Prediction Log'!$K671</f>
        <v/>
      </c>
      <c r="I671" s="10" t="str">
        <f>IF(AND(Games!J671="",Games!K671=""),"",IF(ISTEXT(Games!K671), "Side",Games!J671))</f>
        <v/>
      </c>
      <c r="J671" s="10" t="str">
        <f>IF(Table1[[#This Row],[Bet]]="Spread", Games!L671, "")</f>
        <v/>
      </c>
      <c r="K671" s="9" t="str">
        <f>IF(ISTEXT(Games!K671), Games!K671, "")</f>
        <v/>
      </c>
      <c r="L671" s="9" t="str">
        <f>IF(Table1[[#This Row],[Bet]]="Spread", Table1[[#This Row],[Spread]],"")</f>
        <v/>
      </c>
      <c r="M671" s="9"/>
      <c r="N671" s="12"/>
      <c r="O671" s="12"/>
      <c r="P671" s="12"/>
      <c r="Q671" s="12"/>
      <c r="R671" s="12"/>
      <c r="S671" s="12"/>
      <c r="T671" s="13">
        <f t="shared" si="111"/>
        <v>0</v>
      </c>
      <c r="U671" s="13">
        <f t="shared" si="112"/>
        <v>0</v>
      </c>
      <c r="V671" s="13">
        <f t="shared" si="105"/>
        <v>0</v>
      </c>
      <c r="W671" s="13">
        <f t="shared" si="113"/>
        <v>0</v>
      </c>
      <c r="X671" s="13">
        <f t="shared" si="106"/>
        <v>0</v>
      </c>
      <c r="Y671" s="13">
        <f t="shared" si="107"/>
        <v>0</v>
      </c>
      <c r="Z671" s="7"/>
      <c r="AA671" s="9" t="str">
        <f t="shared" si="108"/>
        <v/>
      </c>
      <c r="AB671" s="7"/>
      <c r="AC671" s="9" t="str">
        <f t="shared" si="109"/>
        <v/>
      </c>
      <c r="AD671" s="7"/>
      <c r="AE671" s="9" t="str">
        <f t="shared" si="110"/>
        <v/>
      </c>
      <c r="AF67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72" spans="1:32" x14ac:dyDescent="0.45">
      <c r="A672" s="23" t="e">
        <f>IF('Prediction Log'!#REF!=0, "",'Prediction Log'!#REF!)</f>
        <v>#REF!</v>
      </c>
      <c r="B672" s="9" t="e">
        <f>IF('Prediction Log'!#REF!=0, "",'Prediction Log'!#REF!)</f>
        <v>#REF!</v>
      </c>
      <c r="C672" s="9" t="e">
        <f>IF('Prediction Log'!#REF!=0, "",'Prediction Log'!#REF!)</f>
        <v>#REF!</v>
      </c>
      <c r="D672" s="9" t="e">
        <f>IF('Prediction Log'!#REF!=0, "",'Prediction Log'!#REF!)</f>
        <v>#REF!</v>
      </c>
      <c r="E672" s="9" t="e">
        <f>IF('Prediction Log'!#REF!=0, "",'Prediction Log'!#REF!)</f>
        <v>#REF!</v>
      </c>
      <c r="F672" s="10" t="str">
        <f>IF('Prediction Log'!I672=0, "",'Prediction Log'!I672)</f>
        <v/>
      </c>
      <c r="G672" s="26" t="str">
        <f>IF(ISBLANK(Games!B672), "",'Prediction Log'!$J672)</f>
        <v/>
      </c>
      <c r="H672" s="27" t="str">
        <f>'Prediction Log'!$K672</f>
        <v/>
      </c>
      <c r="I672" s="10" t="str">
        <f>IF(AND(Games!J672="",Games!K672=""),"",IF(ISTEXT(Games!K672), "Side",Games!J672))</f>
        <v/>
      </c>
      <c r="J672" s="10" t="str">
        <f>IF(Table1[[#This Row],[Bet]]="Spread", Games!L672, "")</f>
        <v/>
      </c>
      <c r="K672" s="9" t="str">
        <f>IF(ISTEXT(Games!K672), Games!K672, "")</f>
        <v/>
      </c>
      <c r="L672" s="9" t="str">
        <f>IF(Table1[[#This Row],[Bet]]="Spread", Table1[[#This Row],[Spread]],"")</f>
        <v/>
      </c>
      <c r="M672" s="9"/>
      <c r="N672" s="12"/>
      <c r="O672" s="12"/>
      <c r="P672" s="12"/>
      <c r="Q672" s="12"/>
      <c r="R672" s="12"/>
      <c r="S672" s="12"/>
      <c r="T672" s="13">
        <f t="shared" si="111"/>
        <v>0</v>
      </c>
      <c r="U672" s="13">
        <f t="shared" si="112"/>
        <v>0</v>
      </c>
      <c r="V672" s="13">
        <f t="shared" si="105"/>
        <v>0</v>
      </c>
      <c r="W672" s="13">
        <f t="shared" si="113"/>
        <v>0</v>
      </c>
      <c r="X672" s="13">
        <f t="shared" si="106"/>
        <v>0</v>
      </c>
      <c r="Y672" s="13">
        <f t="shared" si="107"/>
        <v>0</v>
      </c>
      <c r="Z672" s="7"/>
      <c r="AA672" s="9" t="str">
        <f t="shared" si="108"/>
        <v/>
      </c>
      <c r="AB672" s="7"/>
      <c r="AC672" s="9" t="str">
        <f t="shared" si="109"/>
        <v/>
      </c>
      <c r="AD672" s="7"/>
      <c r="AE672" s="9" t="str">
        <f t="shared" si="110"/>
        <v/>
      </c>
      <c r="AF67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73" spans="1:32" x14ac:dyDescent="0.45">
      <c r="A673" s="23" t="e">
        <f>IF('Prediction Log'!#REF!=0, "",'Prediction Log'!#REF!)</f>
        <v>#REF!</v>
      </c>
      <c r="B673" s="9" t="e">
        <f>IF('Prediction Log'!#REF!=0, "",'Prediction Log'!#REF!)</f>
        <v>#REF!</v>
      </c>
      <c r="C673" s="9" t="e">
        <f>IF('Prediction Log'!#REF!=0, "",'Prediction Log'!#REF!)</f>
        <v>#REF!</v>
      </c>
      <c r="D673" s="9" t="e">
        <f>IF('Prediction Log'!#REF!=0, "",'Prediction Log'!#REF!)</f>
        <v>#REF!</v>
      </c>
      <c r="E673" s="9" t="e">
        <f>IF('Prediction Log'!#REF!=0, "",'Prediction Log'!#REF!)</f>
        <v>#REF!</v>
      </c>
      <c r="F673" s="10" t="str">
        <f>IF('Prediction Log'!I673=0, "",'Prediction Log'!I673)</f>
        <v/>
      </c>
      <c r="G673" s="26" t="str">
        <f>IF(ISBLANK(Games!B673), "",'Prediction Log'!$J673)</f>
        <v/>
      </c>
      <c r="H673" s="27" t="str">
        <f>'Prediction Log'!$K673</f>
        <v/>
      </c>
      <c r="I673" s="10" t="str">
        <f>IF(AND(Games!J673="",Games!K673=""),"",IF(ISTEXT(Games!K673), "Side",Games!J673))</f>
        <v/>
      </c>
      <c r="J673" s="10" t="str">
        <f>IF(Table1[[#This Row],[Bet]]="Spread", Games!L673, "")</f>
        <v/>
      </c>
      <c r="K673" s="9" t="str">
        <f>IF(ISTEXT(Games!K673), Games!K673, "")</f>
        <v/>
      </c>
      <c r="L673" s="9" t="str">
        <f>IF(Table1[[#This Row],[Bet]]="Spread", Table1[[#This Row],[Spread]],"")</f>
        <v/>
      </c>
      <c r="M673" s="9"/>
      <c r="N673" s="12"/>
      <c r="O673" s="12"/>
      <c r="P673" s="12"/>
      <c r="Q673" s="12"/>
      <c r="R673" s="12"/>
      <c r="S673" s="12"/>
      <c r="T673" s="13">
        <f t="shared" si="111"/>
        <v>0</v>
      </c>
      <c r="U673" s="13">
        <f t="shared" si="112"/>
        <v>0</v>
      </c>
      <c r="V673" s="13">
        <f t="shared" si="105"/>
        <v>0</v>
      </c>
      <c r="W673" s="13">
        <f t="shared" si="113"/>
        <v>0</v>
      </c>
      <c r="X673" s="13">
        <f t="shared" si="106"/>
        <v>0</v>
      </c>
      <c r="Y673" s="13">
        <f t="shared" si="107"/>
        <v>0</v>
      </c>
      <c r="Z673" s="7"/>
      <c r="AA673" s="9" t="str">
        <f t="shared" si="108"/>
        <v/>
      </c>
      <c r="AB673" s="7"/>
      <c r="AC673" s="9" t="str">
        <f t="shared" si="109"/>
        <v/>
      </c>
      <c r="AD673" s="7"/>
      <c r="AE673" s="9" t="str">
        <f t="shared" si="110"/>
        <v/>
      </c>
      <c r="AF67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74" spans="1:32" x14ac:dyDescent="0.45">
      <c r="A674" s="23" t="e">
        <f>IF('Prediction Log'!#REF!=0, "",'Prediction Log'!#REF!)</f>
        <v>#REF!</v>
      </c>
      <c r="B674" s="9" t="e">
        <f>IF('Prediction Log'!#REF!=0, "",'Prediction Log'!#REF!)</f>
        <v>#REF!</v>
      </c>
      <c r="C674" s="9" t="e">
        <f>IF('Prediction Log'!#REF!=0, "",'Prediction Log'!#REF!)</f>
        <v>#REF!</v>
      </c>
      <c r="D674" s="9" t="e">
        <f>IF('Prediction Log'!#REF!=0, "",'Prediction Log'!#REF!)</f>
        <v>#REF!</v>
      </c>
      <c r="E674" s="9" t="e">
        <f>IF('Prediction Log'!#REF!=0, "",'Prediction Log'!#REF!)</f>
        <v>#REF!</v>
      </c>
      <c r="F674" s="10" t="str">
        <f>IF('Prediction Log'!I674=0, "",'Prediction Log'!I674)</f>
        <v/>
      </c>
      <c r="G674" s="26" t="str">
        <f>IF(ISBLANK(Games!B674), "",'Prediction Log'!$J674)</f>
        <v/>
      </c>
      <c r="H674" s="27" t="str">
        <f>'Prediction Log'!$K674</f>
        <v/>
      </c>
      <c r="I674" s="10" t="str">
        <f>IF(AND(Games!J674="",Games!K674=""),"",IF(ISTEXT(Games!K674), "Side",Games!J674))</f>
        <v/>
      </c>
      <c r="J674" s="10" t="str">
        <f>IF(Table1[[#This Row],[Bet]]="Spread", Games!L674, "")</f>
        <v/>
      </c>
      <c r="K674" s="9" t="str">
        <f>IF(ISTEXT(Games!K674), Games!K674, "")</f>
        <v/>
      </c>
      <c r="L674" s="9" t="str">
        <f>IF(Table1[[#This Row],[Bet]]="Spread", Table1[[#This Row],[Spread]],"")</f>
        <v/>
      </c>
      <c r="M674" s="9"/>
      <c r="N674" s="12"/>
      <c r="O674" s="12"/>
      <c r="P674" s="12"/>
      <c r="Q674" s="12"/>
      <c r="R674" s="12"/>
      <c r="S674" s="12"/>
      <c r="T674" s="13">
        <f t="shared" si="111"/>
        <v>0</v>
      </c>
      <c r="U674" s="13">
        <f t="shared" si="112"/>
        <v>0</v>
      </c>
      <c r="V674" s="13">
        <f t="shared" si="105"/>
        <v>0</v>
      </c>
      <c r="W674" s="13">
        <f t="shared" si="113"/>
        <v>0</v>
      </c>
      <c r="X674" s="13">
        <f t="shared" si="106"/>
        <v>0</v>
      </c>
      <c r="Y674" s="13">
        <f t="shared" si="107"/>
        <v>0</v>
      </c>
      <c r="Z674" s="7"/>
      <c r="AA674" s="9" t="str">
        <f t="shared" si="108"/>
        <v/>
      </c>
      <c r="AB674" s="7"/>
      <c r="AC674" s="9" t="str">
        <f t="shared" si="109"/>
        <v/>
      </c>
      <c r="AD674" s="7"/>
      <c r="AE674" s="9" t="str">
        <f t="shared" si="110"/>
        <v/>
      </c>
      <c r="AF67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75" spans="1:32" x14ac:dyDescent="0.45">
      <c r="A675" s="23" t="e">
        <f>IF('Prediction Log'!#REF!=0, "",'Prediction Log'!#REF!)</f>
        <v>#REF!</v>
      </c>
      <c r="B675" s="9" t="e">
        <f>IF('Prediction Log'!#REF!=0, "",'Prediction Log'!#REF!)</f>
        <v>#REF!</v>
      </c>
      <c r="C675" s="9" t="e">
        <f>IF('Prediction Log'!#REF!=0, "",'Prediction Log'!#REF!)</f>
        <v>#REF!</v>
      </c>
      <c r="D675" s="9" t="e">
        <f>IF('Prediction Log'!#REF!=0, "",'Prediction Log'!#REF!)</f>
        <v>#REF!</v>
      </c>
      <c r="E675" s="9" t="e">
        <f>IF('Prediction Log'!#REF!=0, "",'Prediction Log'!#REF!)</f>
        <v>#REF!</v>
      </c>
      <c r="F675" s="10" t="str">
        <f>IF('Prediction Log'!I675=0, "",'Prediction Log'!I675)</f>
        <v/>
      </c>
      <c r="G675" s="26" t="str">
        <f>IF(ISBLANK(Games!B675), "",'Prediction Log'!$J675)</f>
        <v/>
      </c>
      <c r="H675" s="27" t="str">
        <f>'Prediction Log'!$K675</f>
        <v/>
      </c>
      <c r="I675" s="10" t="str">
        <f>IF(AND(Games!J675="",Games!K675=""),"",IF(ISTEXT(Games!K675), "Side",Games!J675))</f>
        <v/>
      </c>
      <c r="J675" s="10" t="str">
        <f>IF(Table1[[#This Row],[Bet]]="Spread", Games!L675, "")</f>
        <v/>
      </c>
      <c r="K675" s="9" t="str">
        <f>IF(ISTEXT(Games!K675), Games!K675, "")</f>
        <v/>
      </c>
      <c r="L675" s="9" t="str">
        <f>IF(Table1[[#This Row],[Bet]]="Spread", Table1[[#This Row],[Spread]],"")</f>
        <v/>
      </c>
      <c r="M675" s="9"/>
      <c r="N675" s="12"/>
      <c r="O675" s="12"/>
      <c r="P675" s="12"/>
      <c r="Q675" s="12"/>
      <c r="R675" s="12"/>
      <c r="S675" s="12"/>
      <c r="T675" s="13">
        <f t="shared" si="111"/>
        <v>0</v>
      </c>
      <c r="U675" s="13">
        <f t="shared" si="112"/>
        <v>0</v>
      </c>
      <c r="V675" s="13">
        <f t="shared" si="105"/>
        <v>0</v>
      </c>
      <c r="W675" s="13">
        <f t="shared" si="113"/>
        <v>0</v>
      </c>
      <c r="X675" s="13">
        <f t="shared" si="106"/>
        <v>0</v>
      </c>
      <c r="Y675" s="13">
        <f t="shared" si="107"/>
        <v>0</v>
      </c>
      <c r="Z675" s="7"/>
      <c r="AA675" s="9" t="str">
        <f t="shared" si="108"/>
        <v/>
      </c>
      <c r="AB675" s="7"/>
      <c r="AC675" s="9" t="str">
        <f t="shared" si="109"/>
        <v/>
      </c>
      <c r="AD675" s="7"/>
      <c r="AE675" s="9" t="str">
        <f t="shared" si="110"/>
        <v/>
      </c>
      <c r="AF67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76" spans="1:32" x14ac:dyDescent="0.45">
      <c r="A676" s="23" t="e">
        <f>IF('Prediction Log'!#REF!=0, "",'Prediction Log'!#REF!)</f>
        <v>#REF!</v>
      </c>
      <c r="B676" s="9" t="e">
        <f>IF('Prediction Log'!#REF!=0, "",'Prediction Log'!#REF!)</f>
        <v>#REF!</v>
      </c>
      <c r="C676" s="9" t="e">
        <f>IF('Prediction Log'!#REF!=0, "",'Prediction Log'!#REF!)</f>
        <v>#REF!</v>
      </c>
      <c r="D676" s="9" t="e">
        <f>IF('Prediction Log'!#REF!=0, "",'Prediction Log'!#REF!)</f>
        <v>#REF!</v>
      </c>
      <c r="E676" s="9" t="e">
        <f>IF('Prediction Log'!#REF!=0, "",'Prediction Log'!#REF!)</f>
        <v>#REF!</v>
      </c>
      <c r="F676" s="10" t="str">
        <f>IF('Prediction Log'!I676=0, "",'Prediction Log'!I676)</f>
        <v/>
      </c>
      <c r="G676" s="26" t="str">
        <f>IF(ISBLANK(Games!B676), "",'Prediction Log'!$J676)</f>
        <v/>
      </c>
      <c r="H676" s="27" t="str">
        <f>'Prediction Log'!$K676</f>
        <v/>
      </c>
      <c r="I676" s="10" t="str">
        <f>IF(AND(Games!J676="",Games!K676=""),"",IF(ISTEXT(Games!K676), "Side",Games!J676))</f>
        <v/>
      </c>
      <c r="J676" s="10" t="str">
        <f>IF(Table1[[#This Row],[Bet]]="Spread", Games!L676, "")</f>
        <v/>
      </c>
      <c r="K676" s="9" t="str">
        <f>IF(ISTEXT(Games!K676), Games!K676, "")</f>
        <v/>
      </c>
      <c r="L676" s="9" t="str">
        <f>IF(Table1[[#This Row],[Bet]]="Spread", Table1[[#This Row],[Spread]],"")</f>
        <v/>
      </c>
      <c r="M676" s="9"/>
      <c r="N676" s="12"/>
      <c r="O676" s="12"/>
      <c r="P676" s="12"/>
      <c r="Q676" s="12"/>
      <c r="R676" s="12"/>
      <c r="S676" s="12"/>
      <c r="T676" s="13">
        <f t="shared" si="111"/>
        <v>0</v>
      </c>
      <c r="U676" s="13">
        <f t="shared" si="112"/>
        <v>0</v>
      </c>
      <c r="V676" s="13">
        <f t="shared" si="105"/>
        <v>0</v>
      </c>
      <c r="W676" s="13">
        <f t="shared" si="113"/>
        <v>0</v>
      </c>
      <c r="X676" s="13">
        <f t="shared" si="106"/>
        <v>0</v>
      </c>
      <c r="Y676" s="13">
        <f t="shared" si="107"/>
        <v>0</v>
      </c>
      <c r="Z676" s="7"/>
      <c r="AA676" s="9" t="str">
        <f t="shared" si="108"/>
        <v/>
      </c>
      <c r="AB676" s="7"/>
      <c r="AC676" s="9" t="str">
        <f t="shared" si="109"/>
        <v/>
      </c>
      <c r="AD676" s="7"/>
      <c r="AE676" s="9" t="str">
        <f t="shared" si="110"/>
        <v/>
      </c>
      <c r="AF67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77" spans="1:32" x14ac:dyDescent="0.45">
      <c r="A677" s="23" t="e">
        <f>IF('Prediction Log'!#REF!=0, "",'Prediction Log'!#REF!)</f>
        <v>#REF!</v>
      </c>
      <c r="B677" s="9" t="e">
        <f>IF('Prediction Log'!#REF!=0, "",'Prediction Log'!#REF!)</f>
        <v>#REF!</v>
      </c>
      <c r="C677" s="9" t="e">
        <f>IF('Prediction Log'!#REF!=0, "",'Prediction Log'!#REF!)</f>
        <v>#REF!</v>
      </c>
      <c r="D677" s="9" t="e">
        <f>IF('Prediction Log'!#REF!=0, "",'Prediction Log'!#REF!)</f>
        <v>#REF!</v>
      </c>
      <c r="E677" s="9" t="e">
        <f>IF('Prediction Log'!#REF!=0, "",'Prediction Log'!#REF!)</f>
        <v>#REF!</v>
      </c>
      <c r="F677" s="10" t="str">
        <f>IF('Prediction Log'!I677=0, "",'Prediction Log'!I677)</f>
        <v/>
      </c>
      <c r="G677" s="26" t="str">
        <f>IF(ISBLANK(Games!B677), "",'Prediction Log'!$J677)</f>
        <v/>
      </c>
      <c r="H677" s="27" t="str">
        <f>'Prediction Log'!$K677</f>
        <v/>
      </c>
      <c r="I677" s="10" t="str">
        <f>IF(AND(Games!J677="",Games!K677=""),"",IF(ISTEXT(Games!K677), "Side",Games!J677))</f>
        <v/>
      </c>
      <c r="J677" s="10" t="str">
        <f>IF(Table1[[#This Row],[Bet]]="Spread", Games!L677, "")</f>
        <v/>
      </c>
      <c r="K677" s="9" t="str">
        <f>IF(ISTEXT(Games!K677), Games!K677, "")</f>
        <v/>
      </c>
      <c r="L677" s="9" t="str">
        <f>IF(Table1[[#This Row],[Bet]]="Spread", Table1[[#This Row],[Spread]],"")</f>
        <v/>
      </c>
      <c r="M677" s="9"/>
      <c r="N677" s="12"/>
      <c r="O677" s="12"/>
      <c r="P677" s="12"/>
      <c r="Q677" s="12"/>
      <c r="R677" s="12"/>
      <c r="S677" s="12"/>
      <c r="T677" s="13">
        <f t="shared" si="111"/>
        <v>0</v>
      </c>
      <c r="U677" s="13">
        <f t="shared" si="112"/>
        <v>0</v>
      </c>
      <c r="V677" s="13">
        <f t="shared" si="105"/>
        <v>0</v>
      </c>
      <c r="W677" s="13">
        <f t="shared" si="113"/>
        <v>0</v>
      </c>
      <c r="X677" s="13">
        <f t="shared" si="106"/>
        <v>0</v>
      </c>
      <c r="Y677" s="13">
        <f t="shared" si="107"/>
        <v>0</v>
      </c>
      <c r="Z677" s="7"/>
      <c r="AA677" s="9" t="str">
        <f t="shared" si="108"/>
        <v/>
      </c>
      <c r="AB677" s="7"/>
      <c r="AC677" s="9" t="str">
        <f t="shared" si="109"/>
        <v/>
      </c>
      <c r="AD677" s="7"/>
      <c r="AE677" s="9" t="str">
        <f t="shared" si="110"/>
        <v/>
      </c>
      <c r="AF67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78" spans="1:32" x14ac:dyDescent="0.45">
      <c r="A678" s="23" t="e">
        <f>IF('Prediction Log'!#REF!=0, "",'Prediction Log'!#REF!)</f>
        <v>#REF!</v>
      </c>
      <c r="B678" s="9" t="e">
        <f>IF('Prediction Log'!#REF!=0, "",'Prediction Log'!#REF!)</f>
        <v>#REF!</v>
      </c>
      <c r="C678" s="9" t="e">
        <f>IF('Prediction Log'!#REF!=0, "",'Prediction Log'!#REF!)</f>
        <v>#REF!</v>
      </c>
      <c r="D678" s="9" t="e">
        <f>IF('Prediction Log'!#REF!=0, "",'Prediction Log'!#REF!)</f>
        <v>#REF!</v>
      </c>
      <c r="E678" s="9" t="e">
        <f>IF('Prediction Log'!#REF!=0, "",'Prediction Log'!#REF!)</f>
        <v>#REF!</v>
      </c>
      <c r="F678" s="10" t="str">
        <f>IF('Prediction Log'!I678=0, "",'Prediction Log'!I678)</f>
        <v/>
      </c>
      <c r="G678" s="26" t="str">
        <f>IF(ISBLANK(Games!B678), "",'Prediction Log'!$J678)</f>
        <v/>
      </c>
      <c r="H678" s="27" t="str">
        <f>'Prediction Log'!$K678</f>
        <v/>
      </c>
      <c r="I678" s="10" t="str">
        <f>IF(AND(Games!J678="",Games!K678=""),"",IF(ISTEXT(Games!K678), "Side",Games!J678))</f>
        <v/>
      </c>
      <c r="J678" s="10" t="str">
        <f>IF(Table1[[#This Row],[Bet]]="Spread", Games!L678, "")</f>
        <v/>
      </c>
      <c r="K678" s="9" t="str">
        <f>IF(ISTEXT(Games!K678), Games!K678, "")</f>
        <v/>
      </c>
      <c r="L678" s="9" t="str">
        <f>IF(Table1[[#This Row],[Bet]]="Spread", Table1[[#This Row],[Spread]],"")</f>
        <v/>
      </c>
      <c r="M678" s="9"/>
      <c r="N678" s="12"/>
      <c r="O678" s="12"/>
      <c r="P678" s="12"/>
      <c r="Q678" s="12"/>
      <c r="R678" s="12"/>
      <c r="S678" s="12"/>
      <c r="T678" s="13">
        <f t="shared" si="111"/>
        <v>0</v>
      </c>
      <c r="U678" s="13">
        <f t="shared" si="112"/>
        <v>0</v>
      </c>
      <c r="V678" s="13">
        <f t="shared" si="105"/>
        <v>0</v>
      </c>
      <c r="W678" s="13">
        <f t="shared" si="113"/>
        <v>0</v>
      </c>
      <c r="X678" s="13">
        <f t="shared" si="106"/>
        <v>0</v>
      </c>
      <c r="Y678" s="13">
        <f t="shared" si="107"/>
        <v>0</v>
      </c>
      <c r="Z678" s="7"/>
      <c r="AA678" s="9" t="str">
        <f t="shared" si="108"/>
        <v/>
      </c>
      <c r="AB678" s="7"/>
      <c r="AC678" s="9" t="str">
        <f t="shared" si="109"/>
        <v/>
      </c>
      <c r="AD678" s="7"/>
      <c r="AE678" s="9" t="str">
        <f t="shared" si="110"/>
        <v/>
      </c>
      <c r="AF67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79" spans="1:32" x14ac:dyDescent="0.45">
      <c r="A679" s="23" t="e">
        <f>IF('Prediction Log'!#REF!=0, "",'Prediction Log'!#REF!)</f>
        <v>#REF!</v>
      </c>
      <c r="B679" s="9" t="e">
        <f>IF('Prediction Log'!#REF!=0, "",'Prediction Log'!#REF!)</f>
        <v>#REF!</v>
      </c>
      <c r="C679" s="9" t="e">
        <f>IF('Prediction Log'!#REF!=0, "",'Prediction Log'!#REF!)</f>
        <v>#REF!</v>
      </c>
      <c r="D679" s="9" t="e">
        <f>IF('Prediction Log'!#REF!=0, "",'Prediction Log'!#REF!)</f>
        <v>#REF!</v>
      </c>
      <c r="E679" s="9" t="e">
        <f>IF('Prediction Log'!#REF!=0, "",'Prediction Log'!#REF!)</f>
        <v>#REF!</v>
      </c>
      <c r="F679" s="10" t="str">
        <f>IF('Prediction Log'!I679=0, "",'Prediction Log'!I679)</f>
        <v/>
      </c>
      <c r="G679" s="26" t="str">
        <f>IF(ISBLANK(Games!B679), "",'Prediction Log'!$J679)</f>
        <v/>
      </c>
      <c r="H679" s="27" t="str">
        <f>'Prediction Log'!$K679</f>
        <v/>
      </c>
      <c r="I679" s="10" t="str">
        <f>IF(AND(Games!J679="",Games!K679=""),"",IF(ISTEXT(Games!K679), "Side",Games!J679))</f>
        <v/>
      </c>
      <c r="J679" s="10" t="str">
        <f>IF(Table1[[#This Row],[Bet]]="Spread", Games!L679, "")</f>
        <v/>
      </c>
      <c r="K679" s="9" t="str">
        <f>IF(ISTEXT(Games!K679), Games!K679, "")</f>
        <v/>
      </c>
      <c r="L679" s="9" t="str">
        <f>IF(Table1[[#This Row],[Bet]]="Spread", Table1[[#This Row],[Spread]],"")</f>
        <v/>
      </c>
      <c r="M679" s="9"/>
      <c r="N679" s="12"/>
      <c r="O679" s="12"/>
      <c r="P679" s="12"/>
      <c r="Q679" s="12"/>
      <c r="R679" s="12"/>
      <c r="S679" s="12"/>
      <c r="T679" s="13">
        <f t="shared" si="111"/>
        <v>0</v>
      </c>
      <c r="U679" s="13">
        <f t="shared" si="112"/>
        <v>0</v>
      </c>
      <c r="V679" s="13">
        <f t="shared" si="105"/>
        <v>0</v>
      </c>
      <c r="W679" s="13">
        <f t="shared" si="113"/>
        <v>0</v>
      </c>
      <c r="X679" s="13">
        <f t="shared" si="106"/>
        <v>0</v>
      </c>
      <c r="Y679" s="13">
        <f t="shared" si="107"/>
        <v>0</v>
      </c>
      <c r="Z679" s="7"/>
      <c r="AA679" s="9" t="str">
        <f t="shared" si="108"/>
        <v/>
      </c>
      <c r="AB679" s="7"/>
      <c r="AC679" s="9" t="str">
        <f t="shared" si="109"/>
        <v/>
      </c>
      <c r="AD679" s="7"/>
      <c r="AE679" s="9" t="str">
        <f t="shared" si="110"/>
        <v/>
      </c>
      <c r="AF67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80" spans="1:32" x14ac:dyDescent="0.45">
      <c r="A680" s="23" t="e">
        <f>IF('Prediction Log'!#REF!=0, "",'Prediction Log'!#REF!)</f>
        <v>#REF!</v>
      </c>
      <c r="B680" s="9" t="e">
        <f>IF('Prediction Log'!#REF!=0, "",'Prediction Log'!#REF!)</f>
        <v>#REF!</v>
      </c>
      <c r="C680" s="9" t="e">
        <f>IF('Prediction Log'!#REF!=0, "",'Prediction Log'!#REF!)</f>
        <v>#REF!</v>
      </c>
      <c r="D680" s="9" t="e">
        <f>IF('Prediction Log'!#REF!=0, "",'Prediction Log'!#REF!)</f>
        <v>#REF!</v>
      </c>
      <c r="E680" s="9" t="e">
        <f>IF('Prediction Log'!#REF!=0, "",'Prediction Log'!#REF!)</f>
        <v>#REF!</v>
      </c>
      <c r="F680" s="10" t="str">
        <f>IF('Prediction Log'!I680=0, "",'Prediction Log'!I680)</f>
        <v/>
      </c>
      <c r="G680" s="26" t="str">
        <f>IF(ISBLANK(Games!B680), "",'Prediction Log'!$J680)</f>
        <v/>
      </c>
      <c r="H680" s="27" t="str">
        <f>'Prediction Log'!$K680</f>
        <v/>
      </c>
      <c r="I680" s="10" t="str">
        <f>IF(AND(Games!J680="",Games!K680=""),"",IF(ISTEXT(Games!K680), "Side",Games!J680))</f>
        <v/>
      </c>
      <c r="J680" s="10" t="str">
        <f>IF(Table1[[#This Row],[Bet]]="Spread", Games!L680, "")</f>
        <v/>
      </c>
      <c r="K680" s="9" t="str">
        <f>IF(ISTEXT(Games!K680), Games!K680, "")</f>
        <v/>
      </c>
      <c r="L680" s="9" t="str">
        <f>IF(Table1[[#This Row],[Bet]]="Spread", Table1[[#This Row],[Spread]],"")</f>
        <v/>
      </c>
      <c r="M680" s="9"/>
      <c r="N680" s="12"/>
      <c r="O680" s="12"/>
      <c r="P680" s="12"/>
      <c r="Q680" s="12"/>
      <c r="R680" s="12"/>
      <c r="S680" s="12"/>
      <c r="T680" s="13">
        <f t="shared" si="111"/>
        <v>0</v>
      </c>
      <c r="U680" s="13">
        <f t="shared" si="112"/>
        <v>0</v>
      </c>
      <c r="V680" s="13">
        <f t="shared" si="105"/>
        <v>0</v>
      </c>
      <c r="W680" s="13">
        <f t="shared" si="113"/>
        <v>0</v>
      </c>
      <c r="X680" s="13">
        <f t="shared" si="106"/>
        <v>0</v>
      </c>
      <c r="Y680" s="13">
        <f t="shared" si="107"/>
        <v>0</v>
      </c>
      <c r="Z680" s="7"/>
      <c r="AA680" s="9" t="str">
        <f t="shared" si="108"/>
        <v/>
      </c>
      <c r="AB680" s="7"/>
      <c r="AC680" s="9" t="str">
        <f t="shared" si="109"/>
        <v/>
      </c>
      <c r="AD680" s="7"/>
      <c r="AE680" s="9" t="str">
        <f t="shared" si="110"/>
        <v/>
      </c>
      <c r="AF68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81" spans="1:32" x14ac:dyDescent="0.45">
      <c r="A681" s="23" t="e">
        <f>IF('Prediction Log'!#REF!=0, "",'Prediction Log'!#REF!)</f>
        <v>#REF!</v>
      </c>
      <c r="B681" s="9" t="e">
        <f>IF('Prediction Log'!#REF!=0, "",'Prediction Log'!#REF!)</f>
        <v>#REF!</v>
      </c>
      <c r="C681" s="9" t="e">
        <f>IF('Prediction Log'!#REF!=0, "",'Prediction Log'!#REF!)</f>
        <v>#REF!</v>
      </c>
      <c r="D681" s="9" t="e">
        <f>IF('Prediction Log'!#REF!=0, "",'Prediction Log'!#REF!)</f>
        <v>#REF!</v>
      </c>
      <c r="E681" s="9" t="e">
        <f>IF('Prediction Log'!#REF!=0, "",'Prediction Log'!#REF!)</f>
        <v>#REF!</v>
      </c>
      <c r="F681" s="10" t="str">
        <f>IF('Prediction Log'!I681=0, "",'Prediction Log'!I681)</f>
        <v/>
      </c>
      <c r="G681" s="26" t="str">
        <f>IF(ISBLANK(Games!B681), "",'Prediction Log'!$J681)</f>
        <v/>
      </c>
      <c r="H681" s="27" t="str">
        <f>'Prediction Log'!$K681</f>
        <v/>
      </c>
      <c r="I681" s="10" t="str">
        <f>IF(AND(Games!J681="",Games!K681=""),"",IF(ISTEXT(Games!K681), "Side",Games!J681))</f>
        <v/>
      </c>
      <c r="J681" s="10" t="str">
        <f>IF(Table1[[#This Row],[Bet]]="Spread", Games!L681, "")</f>
        <v/>
      </c>
      <c r="K681" s="9" t="str">
        <f>IF(ISTEXT(Games!K681), Games!K681, "")</f>
        <v/>
      </c>
      <c r="L681" s="9" t="str">
        <f>IF(Table1[[#This Row],[Bet]]="Spread", Table1[[#This Row],[Spread]],"")</f>
        <v/>
      </c>
      <c r="M681" s="9"/>
      <c r="N681" s="12"/>
      <c r="O681" s="12"/>
      <c r="P681" s="12"/>
      <c r="Q681" s="12"/>
      <c r="R681" s="12"/>
      <c r="S681" s="12"/>
      <c r="T681" s="13">
        <f t="shared" si="111"/>
        <v>0</v>
      </c>
      <c r="U681" s="13">
        <f t="shared" si="112"/>
        <v>0</v>
      </c>
      <c r="V681" s="13">
        <f t="shared" si="105"/>
        <v>0</v>
      </c>
      <c r="W681" s="13">
        <f t="shared" si="113"/>
        <v>0</v>
      </c>
      <c r="X681" s="13">
        <f t="shared" si="106"/>
        <v>0</v>
      </c>
      <c r="Y681" s="13">
        <f t="shared" si="107"/>
        <v>0</v>
      </c>
      <c r="Z681" s="7"/>
      <c r="AA681" s="9" t="str">
        <f t="shared" si="108"/>
        <v/>
      </c>
      <c r="AB681" s="7"/>
      <c r="AC681" s="9" t="str">
        <f t="shared" si="109"/>
        <v/>
      </c>
      <c r="AD681" s="7"/>
      <c r="AE681" s="9" t="str">
        <f t="shared" si="110"/>
        <v/>
      </c>
      <c r="AF68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82" spans="1:32" x14ac:dyDescent="0.45">
      <c r="A682" s="23" t="e">
        <f>IF('Prediction Log'!#REF!=0, "",'Prediction Log'!#REF!)</f>
        <v>#REF!</v>
      </c>
      <c r="B682" s="9" t="e">
        <f>IF('Prediction Log'!#REF!=0, "",'Prediction Log'!#REF!)</f>
        <v>#REF!</v>
      </c>
      <c r="C682" s="9" t="e">
        <f>IF('Prediction Log'!#REF!=0, "",'Prediction Log'!#REF!)</f>
        <v>#REF!</v>
      </c>
      <c r="D682" s="9" t="e">
        <f>IF('Prediction Log'!#REF!=0, "",'Prediction Log'!#REF!)</f>
        <v>#REF!</v>
      </c>
      <c r="E682" s="9" t="e">
        <f>IF('Prediction Log'!#REF!=0, "",'Prediction Log'!#REF!)</f>
        <v>#REF!</v>
      </c>
      <c r="F682" s="10" t="str">
        <f>IF('Prediction Log'!I682=0, "",'Prediction Log'!I682)</f>
        <v/>
      </c>
      <c r="G682" s="26" t="str">
        <f>IF(ISBLANK(Games!B682), "",'Prediction Log'!$J682)</f>
        <v/>
      </c>
      <c r="H682" s="27" t="str">
        <f>'Prediction Log'!$K682</f>
        <v/>
      </c>
      <c r="I682" s="10" t="str">
        <f>IF(AND(Games!J682="",Games!K682=""),"",IF(ISTEXT(Games!K682), "Side",Games!J682))</f>
        <v/>
      </c>
      <c r="J682" s="10" t="str">
        <f>IF(Table1[[#This Row],[Bet]]="Spread", Games!L682, "")</f>
        <v/>
      </c>
      <c r="K682" s="9" t="str">
        <f>IF(ISTEXT(Games!K682), Games!K682, "")</f>
        <v/>
      </c>
      <c r="L682" s="9" t="str">
        <f>IF(Table1[[#This Row],[Bet]]="Spread", Table1[[#This Row],[Spread]],"")</f>
        <v/>
      </c>
      <c r="M682" s="9"/>
      <c r="N682" s="12"/>
      <c r="O682" s="12"/>
      <c r="P682" s="12"/>
      <c r="Q682" s="12"/>
      <c r="R682" s="12"/>
      <c r="S682" s="12"/>
      <c r="T682" s="13">
        <f t="shared" si="111"/>
        <v>0</v>
      </c>
      <c r="U682" s="13">
        <f t="shared" si="112"/>
        <v>0</v>
      </c>
      <c r="V682" s="13">
        <f t="shared" si="105"/>
        <v>0</v>
      </c>
      <c r="W682" s="13">
        <f t="shared" si="113"/>
        <v>0</v>
      </c>
      <c r="X682" s="13">
        <f t="shared" si="106"/>
        <v>0</v>
      </c>
      <c r="Y682" s="13">
        <f t="shared" si="107"/>
        <v>0</v>
      </c>
      <c r="Z682" s="7"/>
      <c r="AA682" s="9" t="str">
        <f t="shared" si="108"/>
        <v/>
      </c>
      <c r="AB682" s="7"/>
      <c r="AC682" s="9" t="str">
        <f t="shared" si="109"/>
        <v/>
      </c>
      <c r="AD682" s="7"/>
      <c r="AE682" s="9" t="str">
        <f t="shared" si="110"/>
        <v/>
      </c>
      <c r="AF68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83" spans="1:32" x14ac:dyDescent="0.45">
      <c r="A683" s="23" t="e">
        <f>IF('Prediction Log'!#REF!=0, "",'Prediction Log'!#REF!)</f>
        <v>#REF!</v>
      </c>
      <c r="B683" s="9" t="e">
        <f>IF('Prediction Log'!#REF!=0, "",'Prediction Log'!#REF!)</f>
        <v>#REF!</v>
      </c>
      <c r="C683" s="9" t="e">
        <f>IF('Prediction Log'!#REF!=0, "",'Prediction Log'!#REF!)</f>
        <v>#REF!</v>
      </c>
      <c r="D683" s="9" t="e">
        <f>IF('Prediction Log'!#REF!=0, "",'Prediction Log'!#REF!)</f>
        <v>#REF!</v>
      </c>
      <c r="E683" s="9" t="e">
        <f>IF('Prediction Log'!#REF!=0, "",'Prediction Log'!#REF!)</f>
        <v>#REF!</v>
      </c>
      <c r="F683" s="10" t="str">
        <f>IF('Prediction Log'!I683=0, "",'Prediction Log'!I683)</f>
        <v/>
      </c>
      <c r="G683" s="26" t="str">
        <f>IF(ISBLANK(Games!B683), "",'Prediction Log'!$J683)</f>
        <v/>
      </c>
      <c r="H683" s="27" t="str">
        <f>'Prediction Log'!$K683</f>
        <v/>
      </c>
      <c r="I683" s="10" t="str">
        <f>IF(AND(Games!J683="",Games!K683=""),"",IF(ISTEXT(Games!K683), "Side",Games!J683))</f>
        <v/>
      </c>
      <c r="J683" s="10" t="str">
        <f>IF(Table1[[#This Row],[Bet]]="Spread", Games!L683, "")</f>
        <v/>
      </c>
      <c r="K683" s="9" t="str">
        <f>IF(ISTEXT(Games!K683), Games!K683, "")</f>
        <v/>
      </c>
      <c r="L683" s="9" t="str">
        <f>IF(Table1[[#This Row],[Bet]]="Spread", Table1[[#This Row],[Spread]],"")</f>
        <v/>
      </c>
      <c r="M683" s="9"/>
      <c r="N683" s="12"/>
      <c r="O683" s="12"/>
      <c r="P683" s="12"/>
      <c r="Q683" s="12"/>
      <c r="R683" s="12"/>
      <c r="S683" s="12"/>
      <c r="T683" s="13">
        <f t="shared" si="111"/>
        <v>0</v>
      </c>
      <c r="U683" s="13">
        <f t="shared" si="112"/>
        <v>0</v>
      </c>
      <c r="V683" s="13">
        <f t="shared" si="105"/>
        <v>0</v>
      </c>
      <c r="W683" s="13">
        <f t="shared" si="113"/>
        <v>0</v>
      </c>
      <c r="X683" s="13">
        <f t="shared" si="106"/>
        <v>0</v>
      </c>
      <c r="Y683" s="13">
        <f t="shared" si="107"/>
        <v>0</v>
      </c>
      <c r="Z683" s="7"/>
      <c r="AA683" s="9" t="str">
        <f t="shared" si="108"/>
        <v/>
      </c>
      <c r="AB683" s="7"/>
      <c r="AC683" s="9" t="str">
        <f t="shared" si="109"/>
        <v/>
      </c>
      <c r="AD683" s="7"/>
      <c r="AE683" s="9" t="str">
        <f t="shared" si="110"/>
        <v/>
      </c>
      <c r="AF68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84" spans="1:32" x14ac:dyDescent="0.45">
      <c r="A684" s="23" t="e">
        <f>IF('Prediction Log'!#REF!=0, "",'Prediction Log'!#REF!)</f>
        <v>#REF!</v>
      </c>
      <c r="B684" s="9" t="e">
        <f>IF('Prediction Log'!#REF!=0, "",'Prediction Log'!#REF!)</f>
        <v>#REF!</v>
      </c>
      <c r="C684" s="9" t="e">
        <f>IF('Prediction Log'!#REF!=0, "",'Prediction Log'!#REF!)</f>
        <v>#REF!</v>
      </c>
      <c r="D684" s="9" t="e">
        <f>IF('Prediction Log'!#REF!=0, "",'Prediction Log'!#REF!)</f>
        <v>#REF!</v>
      </c>
      <c r="E684" s="9" t="e">
        <f>IF('Prediction Log'!#REF!=0, "",'Prediction Log'!#REF!)</f>
        <v>#REF!</v>
      </c>
      <c r="F684" s="10" t="str">
        <f>IF('Prediction Log'!I684=0, "",'Prediction Log'!I684)</f>
        <v/>
      </c>
      <c r="G684" s="26" t="str">
        <f>IF(ISBLANK(Games!B684), "",'Prediction Log'!$J684)</f>
        <v/>
      </c>
      <c r="H684" s="27" t="str">
        <f>'Prediction Log'!$K684</f>
        <v/>
      </c>
      <c r="I684" s="10" t="str">
        <f>IF(AND(Games!J684="",Games!K684=""),"",IF(ISTEXT(Games!K684), "Side",Games!J684))</f>
        <v/>
      </c>
      <c r="J684" s="10" t="str">
        <f>IF(Table1[[#This Row],[Bet]]="Spread", Games!L684, "")</f>
        <v/>
      </c>
      <c r="K684" s="9" t="str">
        <f>IF(ISTEXT(Games!K684), Games!K684, "")</f>
        <v/>
      </c>
      <c r="L684" s="9" t="str">
        <f>IF(Table1[[#This Row],[Bet]]="Spread", Table1[[#This Row],[Spread]],"")</f>
        <v/>
      </c>
      <c r="M684" s="9"/>
      <c r="N684" s="12"/>
      <c r="O684" s="12"/>
      <c r="P684" s="12"/>
      <c r="Q684" s="12"/>
      <c r="R684" s="12"/>
      <c r="S684" s="12"/>
      <c r="T684" s="13">
        <f t="shared" si="111"/>
        <v>0</v>
      </c>
      <c r="U684" s="13">
        <f t="shared" si="112"/>
        <v>0</v>
      </c>
      <c r="V684" s="13">
        <f t="shared" si="105"/>
        <v>0</v>
      </c>
      <c r="W684" s="13">
        <f t="shared" si="113"/>
        <v>0</v>
      </c>
      <c r="X684" s="13">
        <f t="shared" si="106"/>
        <v>0</v>
      </c>
      <c r="Y684" s="13">
        <f t="shared" si="107"/>
        <v>0</v>
      </c>
      <c r="Z684" s="7"/>
      <c r="AA684" s="9" t="str">
        <f t="shared" si="108"/>
        <v/>
      </c>
      <c r="AB684" s="7"/>
      <c r="AC684" s="9" t="str">
        <f t="shared" si="109"/>
        <v/>
      </c>
      <c r="AD684" s="7"/>
      <c r="AE684" s="9" t="str">
        <f t="shared" si="110"/>
        <v/>
      </c>
      <c r="AF68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85" spans="1:32" x14ac:dyDescent="0.45">
      <c r="A685" s="23" t="e">
        <f>IF('Prediction Log'!#REF!=0, "",'Prediction Log'!#REF!)</f>
        <v>#REF!</v>
      </c>
      <c r="B685" s="9" t="e">
        <f>IF('Prediction Log'!#REF!=0, "",'Prediction Log'!#REF!)</f>
        <v>#REF!</v>
      </c>
      <c r="C685" s="9" t="e">
        <f>IF('Prediction Log'!#REF!=0, "",'Prediction Log'!#REF!)</f>
        <v>#REF!</v>
      </c>
      <c r="D685" s="9" t="e">
        <f>IF('Prediction Log'!#REF!=0, "",'Prediction Log'!#REF!)</f>
        <v>#REF!</v>
      </c>
      <c r="E685" s="9" t="e">
        <f>IF('Prediction Log'!#REF!=0, "",'Prediction Log'!#REF!)</f>
        <v>#REF!</v>
      </c>
      <c r="F685" s="10" t="str">
        <f>IF('Prediction Log'!I685=0, "",'Prediction Log'!I685)</f>
        <v/>
      </c>
      <c r="G685" s="26" t="str">
        <f>IF(ISBLANK(Games!B685), "",'Prediction Log'!$J685)</f>
        <v/>
      </c>
      <c r="H685" s="27" t="str">
        <f>'Prediction Log'!$K685</f>
        <v/>
      </c>
      <c r="I685" s="10" t="str">
        <f>IF(AND(Games!J685="",Games!K685=""),"",IF(ISTEXT(Games!K685), "Side",Games!J685))</f>
        <v/>
      </c>
      <c r="J685" s="10" t="str">
        <f>IF(Table1[[#This Row],[Bet]]="Spread", Games!L685, "")</f>
        <v/>
      </c>
      <c r="K685" s="9" t="str">
        <f>IF(ISTEXT(Games!K685), Games!K685, "")</f>
        <v/>
      </c>
      <c r="L685" s="9" t="str">
        <f>IF(Table1[[#This Row],[Bet]]="Spread", Table1[[#This Row],[Spread]],"")</f>
        <v/>
      </c>
      <c r="M685" s="9"/>
      <c r="N685" s="12"/>
      <c r="O685" s="12"/>
      <c r="P685" s="12"/>
      <c r="Q685" s="12"/>
      <c r="R685" s="12"/>
      <c r="S685" s="12"/>
      <c r="T685" s="13">
        <f t="shared" si="111"/>
        <v>0</v>
      </c>
      <c r="U685" s="13">
        <f t="shared" si="112"/>
        <v>0</v>
      </c>
      <c r="V685" s="13">
        <f t="shared" si="105"/>
        <v>0</v>
      </c>
      <c r="W685" s="13">
        <f t="shared" si="113"/>
        <v>0</v>
      </c>
      <c r="X685" s="13">
        <f t="shared" si="106"/>
        <v>0</v>
      </c>
      <c r="Y685" s="13">
        <f t="shared" si="107"/>
        <v>0</v>
      </c>
      <c r="Z685" s="7"/>
      <c r="AA685" s="9" t="str">
        <f t="shared" si="108"/>
        <v/>
      </c>
      <c r="AB685" s="7"/>
      <c r="AC685" s="9" t="str">
        <f t="shared" si="109"/>
        <v/>
      </c>
      <c r="AD685" s="7"/>
      <c r="AE685" s="9" t="str">
        <f t="shared" si="110"/>
        <v/>
      </c>
      <c r="AF68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86" spans="1:32" x14ac:dyDescent="0.45">
      <c r="A686" s="23" t="e">
        <f>IF('Prediction Log'!#REF!=0, "",'Prediction Log'!#REF!)</f>
        <v>#REF!</v>
      </c>
      <c r="B686" s="9" t="e">
        <f>IF('Prediction Log'!#REF!=0, "",'Prediction Log'!#REF!)</f>
        <v>#REF!</v>
      </c>
      <c r="C686" s="9" t="e">
        <f>IF('Prediction Log'!#REF!=0, "",'Prediction Log'!#REF!)</f>
        <v>#REF!</v>
      </c>
      <c r="D686" s="9" t="e">
        <f>IF('Prediction Log'!#REF!=0, "",'Prediction Log'!#REF!)</f>
        <v>#REF!</v>
      </c>
      <c r="E686" s="9" t="e">
        <f>IF('Prediction Log'!#REF!=0, "",'Prediction Log'!#REF!)</f>
        <v>#REF!</v>
      </c>
      <c r="F686" s="10" t="str">
        <f>IF('Prediction Log'!I686=0, "",'Prediction Log'!I686)</f>
        <v/>
      </c>
      <c r="G686" s="26" t="str">
        <f>IF(ISBLANK(Games!B686), "",'Prediction Log'!$J686)</f>
        <v/>
      </c>
      <c r="H686" s="27" t="str">
        <f>'Prediction Log'!$K686</f>
        <v/>
      </c>
      <c r="I686" s="10" t="str">
        <f>IF(AND(Games!J686="",Games!K686=""),"",IF(ISTEXT(Games!K686), "Side",Games!J686))</f>
        <v/>
      </c>
      <c r="J686" s="10" t="str">
        <f>IF(Table1[[#This Row],[Bet]]="Spread", Games!L686, "")</f>
        <v/>
      </c>
      <c r="K686" s="9" t="str">
        <f>IF(ISTEXT(Games!K686), Games!K686, "")</f>
        <v/>
      </c>
      <c r="L686" s="9" t="str">
        <f>IF(Table1[[#This Row],[Bet]]="Spread", Table1[[#This Row],[Spread]],"")</f>
        <v/>
      </c>
      <c r="M686" s="9"/>
      <c r="N686" s="12"/>
      <c r="O686" s="12"/>
      <c r="P686" s="12"/>
      <c r="Q686" s="12"/>
      <c r="R686" s="12"/>
      <c r="S686" s="12"/>
      <c r="T686" s="13">
        <f t="shared" si="111"/>
        <v>0</v>
      </c>
      <c r="U686" s="13">
        <f t="shared" si="112"/>
        <v>0</v>
      </c>
      <c r="V686" s="13">
        <f t="shared" si="105"/>
        <v>0</v>
      </c>
      <c r="W686" s="13">
        <f t="shared" si="113"/>
        <v>0</v>
      </c>
      <c r="X686" s="13">
        <f t="shared" si="106"/>
        <v>0</v>
      </c>
      <c r="Y686" s="13">
        <f t="shared" si="107"/>
        <v>0</v>
      </c>
      <c r="Z686" s="7"/>
      <c r="AA686" s="9" t="str">
        <f t="shared" si="108"/>
        <v/>
      </c>
      <c r="AB686" s="7"/>
      <c r="AC686" s="9" t="str">
        <f t="shared" si="109"/>
        <v/>
      </c>
      <c r="AD686" s="7"/>
      <c r="AE686" s="9" t="str">
        <f t="shared" si="110"/>
        <v/>
      </c>
      <c r="AF68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87" spans="1:32" x14ac:dyDescent="0.45">
      <c r="A687" s="23" t="e">
        <f>IF('Prediction Log'!#REF!=0, "",'Prediction Log'!#REF!)</f>
        <v>#REF!</v>
      </c>
      <c r="B687" s="9" t="e">
        <f>IF('Prediction Log'!#REF!=0, "",'Prediction Log'!#REF!)</f>
        <v>#REF!</v>
      </c>
      <c r="C687" s="9" t="e">
        <f>IF('Prediction Log'!#REF!=0, "",'Prediction Log'!#REF!)</f>
        <v>#REF!</v>
      </c>
      <c r="D687" s="9" t="e">
        <f>IF('Prediction Log'!#REF!=0, "",'Prediction Log'!#REF!)</f>
        <v>#REF!</v>
      </c>
      <c r="E687" s="9" t="e">
        <f>IF('Prediction Log'!#REF!=0, "",'Prediction Log'!#REF!)</f>
        <v>#REF!</v>
      </c>
      <c r="F687" s="10" t="str">
        <f>IF('Prediction Log'!I687=0, "",'Prediction Log'!I687)</f>
        <v/>
      </c>
      <c r="G687" s="26" t="str">
        <f>IF(ISBLANK(Games!B687), "",'Prediction Log'!$J687)</f>
        <v/>
      </c>
      <c r="H687" s="27" t="str">
        <f>'Prediction Log'!$K687</f>
        <v/>
      </c>
      <c r="I687" s="10" t="str">
        <f>IF(AND(Games!J687="",Games!K687=""),"",IF(ISTEXT(Games!K687), "Side",Games!J687))</f>
        <v/>
      </c>
      <c r="J687" s="10" t="str">
        <f>IF(Table1[[#This Row],[Bet]]="Spread", Games!L687, "")</f>
        <v/>
      </c>
      <c r="K687" s="9" t="str">
        <f>IF(ISTEXT(Games!K687), Games!K687, "")</f>
        <v/>
      </c>
      <c r="L687" s="9" t="str">
        <f>IF(Table1[[#This Row],[Bet]]="Spread", Table1[[#This Row],[Spread]],"")</f>
        <v/>
      </c>
      <c r="M687" s="9"/>
      <c r="N687" s="12"/>
      <c r="O687" s="12"/>
      <c r="P687" s="12"/>
      <c r="Q687" s="12"/>
      <c r="R687" s="12"/>
      <c r="S687" s="12"/>
      <c r="T687" s="13">
        <f t="shared" si="111"/>
        <v>0</v>
      </c>
      <c r="U687" s="13">
        <f t="shared" si="112"/>
        <v>0</v>
      </c>
      <c r="V687" s="13">
        <f t="shared" si="105"/>
        <v>0</v>
      </c>
      <c r="W687" s="13">
        <f t="shared" si="113"/>
        <v>0</v>
      </c>
      <c r="X687" s="13">
        <f t="shared" si="106"/>
        <v>0</v>
      </c>
      <c r="Y687" s="13">
        <f t="shared" si="107"/>
        <v>0</v>
      </c>
      <c r="Z687" s="7"/>
      <c r="AA687" s="9" t="str">
        <f t="shared" si="108"/>
        <v/>
      </c>
      <c r="AB687" s="7"/>
      <c r="AC687" s="9" t="str">
        <f t="shared" si="109"/>
        <v/>
      </c>
      <c r="AD687" s="7"/>
      <c r="AE687" s="9" t="str">
        <f t="shared" si="110"/>
        <v/>
      </c>
      <c r="AF68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88" spans="1:32" x14ac:dyDescent="0.45">
      <c r="A688" s="23" t="e">
        <f>IF('Prediction Log'!#REF!=0, "",'Prediction Log'!#REF!)</f>
        <v>#REF!</v>
      </c>
      <c r="B688" s="9" t="e">
        <f>IF('Prediction Log'!#REF!=0, "",'Prediction Log'!#REF!)</f>
        <v>#REF!</v>
      </c>
      <c r="C688" s="9" t="e">
        <f>IF('Prediction Log'!#REF!=0, "",'Prediction Log'!#REF!)</f>
        <v>#REF!</v>
      </c>
      <c r="D688" s="9" t="e">
        <f>IF('Prediction Log'!#REF!=0, "",'Prediction Log'!#REF!)</f>
        <v>#REF!</v>
      </c>
      <c r="E688" s="9" t="e">
        <f>IF('Prediction Log'!#REF!=0, "",'Prediction Log'!#REF!)</f>
        <v>#REF!</v>
      </c>
      <c r="F688" s="10" t="str">
        <f>IF('Prediction Log'!I688=0, "",'Prediction Log'!I688)</f>
        <v/>
      </c>
      <c r="G688" s="26" t="str">
        <f>IF(ISBLANK(Games!B688), "",'Prediction Log'!$J688)</f>
        <v/>
      </c>
      <c r="H688" s="27" t="str">
        <f>'Prediction Log'!$K688</f>
        <v/>
      </c>
      <c r="I688" s="10" t="str">
        <f>IF(AND(Games!J688="",Games!K688=""),"",IF(ISTEXT(Games!K688), "Side",Games!J688))</f>
        <v/>
      </c>
      <c r="J688" s="10" t="str">
        <f>IF(Table1[[#This Row],[Bet]]="Spread", Games!L688, "")</f>
        <v/>
      </c>
      <c r="K688" s="9" t="str">
        <f>IF(ISTEXT(Games!K688), Games!K688, "")</f>
        <v/>
      </c>
      <c r="L688" s="9" t="str">
        <f>IF(Table1[[#This Row],[Bet]]="Spread", Table1[[#This Row],[Spread]],"")</f>
        <v/>
      </c>
      <c r="M688" s="9"/>
      <c r="N688" s="12"/>
      <c r="O688" s="12"/>
      <c r="P688" s="12"/>
      <c r="Q688" s="12"/>
      <c r="R688" s="12"/>
      <c r="S688" s="12"/>
      <c r="T688" s="13">
        <f t="shared" si="111"/>
        <v>0</v>
      </c>
      <c r="U688" s="13">
        <f t="shared" si="112"/>
        <v>0</v>
      </c>
      <c r="V688" s="13">
        <f t="shared" si="105"/>
        <v>0</v>
      </c>
      <c r="W688" s="13">
        <f t="shared" si="113"/>
        <v>0</v>
      </c>
      <c r="X688" s="13">
        <f t="shared" si="106"/>
        <v>0</v>
      </c>
      <c r="Y688" s="13">
        <f t="shared" si="107"/>
        <v>0</v>
      </c>
      <c r="Z688" s="7"/>
      <c r="AA688" s="9" t="str">
        <f t="shared" si="108"/>
        <v/>
      </c>
      <c r="AB688" s="7"/>
      <c r="AC688" s="9" t="str">
        <f t="shared" si="109"/>
        <v/>
      </c>
      <c r="AD688" s="7"/>
      <c r="AE688" s="9" t="str">
        <f t="shared" si="110"/>
        <v/>
      </c>
      <c r="AF68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89" spans="1:32" x14ac:dyDescent="0.45">
      <c r="A689" s="23" t="e">
        <f>IF('Prediction Log'!#REF!=0, "",'Prediction Log'!#REF!)</f>
        <v>#REF!</v>
      </c>
      <c r="B689" s="9" t="e">
        <f>IF('Prediction Log'!#REF!=0, "",'Prediction Log'!#REF!)</f>
        <v>#REF!</v>
      </c>
      <c r="C689" s="9" t="e">
        <f>IF('Prediction Log'!#REF!=0, "",'Prediction Log'!#REF!)</f>
        <v>#REF!</v>
      </c>
      <c r="D689" s="9" t="e">
        <f>IF('Prediction Log'!#REF!=0, "",'Prediction Log'!#REF!)</f>
        <v>#REF!</v>
      </c>
      <c r="E689" s="9" t="e">
        <f>IF('Prediction Log'!#REF!=0, "",'Prediction Log'!#REF!)</f>
        <v>#REF!</v>
      </c>
      <c r="F689" s="10" t="str">
        <f>IF('Prediction Log'!I689=0, "",'Prediction Log'!I689)</f>
        <v/>
      </c>
      <c r="G689" s="26" t="str">
        <f>IF(ISBLANK(Games!B689), "",'Prediction Log'!$J689)</f>
        <v/>
      </c>
      <c r="H689" s="27" t="str">
        <f>'Prediction Log'!$K689</f>
        <v/>
      </c>
      <c r="I689" s="10" t="str">
        <f>IF(AND(Games!J689="",Games!K689=""),"",IF(ISTEXT(Games!K689), "Side",Games!J689))</f>
        <v/>
      </c>
      <c r="J689" s="10" t="str">
        <f>IF(Table1[[#This Row],[Bet]]="Spread", Games!L689, "")</f>
        <v/>
      </c>
      <c r="K689" s="9" t="str">
        <f>IF(ISTEXT(Games!K689), Games!K689, "")</f>
        <v/>
      </c>
      <c r="L689" s="9" t="str">
        <f>IF(Table1[[#This Row],[Bet]]="Spread", Table1[[#This Row],[Spread]],"")</f>
        <v/>
      </c>
      <c r="M689" s="9"/>
      <c r="N689" s="12"/>
      <c r="O689" s="12"/>
      <c r="P689" s="12"/>
      <c r="Q689" s="12"/>
      <c r="R689" s="12"/>
      <c r="S689" s="12"/>
      <c r="T689" s="13">
        <f t="shared" si="111"/>
        <v>0</v>
      </c>
      <c r="U689" s="13">
        <f t="shared" si="112"/>
        <v>0</v>
      </c>
      <c r="V689" s="13">
        <f t="shared" si="105"/>
        <v>0</v>
      </c>
      <c r="W689" s="13">
        <f t="shared" si="113"/>
        <v>0</v>
      </c>
      <c r="X689" s="13">
        <f t="shared" si="106"/>
        <v>0</v>
      </c>
      <c r="Y689" s="13">
        <f t="shared" si="107"/>
        <v>0</v>
      </c>
      <c r="Z689" s="7"/>
      <c r="AA689" s="9" t="str">
        <f t="shared" si="108"/>
        <v/>
      </c>
      <c r="AB689" s="7"/>
      <c r="AC689" s="9" t="str">
        <f t="shared" si="109"/>
        <v/>
      </c>
      <c r="AD689" s="7"/>
      <c r="AE689" s="9" t="str">
        <f t="shared" si="110"/>
        <v/>
      </c>
      <c r="AF68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90" spans="1:32" x14ac:dyDescent="0.45">
      <c r="A690" s="23" t="e">
        <f>IF('Prediction Log'!#REF!=0, "",'Prediction Log'!#REF!)</f>
        <v>#REF!</v>
      </c>
      <c r="B690" s="9" t="e">
        <f>IF('Prediction Log'!#REF!=0, "",'Prediction Log'!#REF!)</f>
        <v>#REF!</v>
      </c>
      <c r="C690" s="9" t="e">
        <f>IF('Prediction Log'!#REF!=0, "",'Prediction Log'!#REF!)</f>
        <v>#REF!</v>
      </c>
      <c r="D690" s="9" t="e">
        <f>IF('Prediction Log'!#REF!=0, "",'Prediction Log'!#REF!)</f>
        <v>#REF!</v>
      </c>
      <c r="E690" s="9" t="e">
        <f>IF('Prediction Log'!#REF!=0, "",'Prediction Log'!#REF!)</f>
        <v>#REF!</v>
      </c>
      <c r="F690" s="10" t="str">
        <f>IF('Prediction Log'!I690=0, "",'Prediction Log'!I690)</f>
        <v/>
      </c>
      <c r="G690" s="26" t="str">
        <f>IF(ISBLANK(Games!B690), "",'Prediction Log'!$J690)</f>
        <v/>
      </c>
      <c r="H690" s="27" t="str">
        <f>'Prediction Log'!$K690</f>
        <v/>
      </c>
      <c r="I690" s="10" t="str">
        <f>IF(AND(Games!J690="",Games!K690=""),"",IF(ISTEXT(Games!K690), "Side",Games!J690))</f>
        <v/>
      </c>
      <c r="J690" s="10" t="str">
        <f>IF(Table1[[#This Row],[Bet]]="Spread", Games!L690, "")</f>
        <v/>
      </c>
      <c r="K690" s="9" t="str">
        <f>IF(ISTEXT(Games!K690), Games!K690, "")</f>
        <v/>
      </c>
      <c r="L690" s="9" t="str">
        <f>IF(Table1[[#This Row],[Bet]]="Spread", Table1[[#This Row],[Spread]],"")</f>
        <v/>
      </c>
      <c r="M690" s="9"/>
      <c r="N690" s="12"/>
      <c r="O690" s="12"/>
      <c r="P690" s="12"/>
      <c r="Q690" s="12"/>
      <c r="R690" s="12"/>
      <c r="S690" s="12"/>
      <c r="T690" s="13">
        <f t="shared" si="111"/>
        <v>0</v>
      </c>
      <c r="U690" s="13">
        <f t="shared" si="112"/>
        <v>0</v>
      </c>
      <c r="V690" s="13">
        <f t="shared" si="105"/>
        <v>0</v>
      </c>
      <c r="W690" s="13">
        <f t="shared" si="113"/>
        <v>0</v>
      </c>
      <c r="X690" s="13">
        <f t="shared" si="106"/>
        <v>0</v>
      </c>
      <c r="Y690" s="13">
        <f t="shared" si="107"/>
        <v>0</v>
      </c>
      <c r="Z690" s="7"/>
      <c r="AA690" s="9" t="str">
        <f t="shared" si="108"/>
        <v/>
      </c>
      <c r="AB690" s="7"/>
      <c r="AC690" s="9" t="str">
        <f t="shared" si="109"/>
        <v/>
      </c>
      <c r="AD690" s="7"/>
      <c r="AE690" s="9" t="str">
        <f t="shared" si="110"/>
        <v/>
      </c>
      <c r="AF69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91" spans="1:32" x14ac:dyDescent="0.45">
      <c r="A691" s="23" t="e">
        <f>IF('Prediction Log'!#REF!=0, "",'Prediction Log'!#REF!)</f>
        <v>#REF!</v>
      </c>
      <c r="B691" s="9" t="e">
        <f>IF('Prediction Log'!#REF!=0, "",'Prediction Log'!#REF!)</f>
        <v>#REF!</v>
      </c>
      <c r="C691" s="9" t="e">
        <f>IF('Prediction Log'!#REF!=0, "",'Prediction Log'!#REF!)</f>
        <v>#REF!</v>
      </c>
      <c r="D691" s="9" t="e">
        <f>IF('Prediction Log'!#REF!=0, "",'Prediction Log'!#REF!)</f>
        <v>#REF!</v>
      </c>
      <c r="E691" s="9" t="e">
        <f>IF('Prediction Log'!#REF!=0, "",'Prediction Log'!#REF!)</f>
        <v>#REF!</v>
      </c>
      <c r="F691" s="10" t="str">
        <f>IF('Prediction Log'!I691=0, "",'Prediction Log'!I691)</f>
        <v/>
      </c>
      <c r="G691" s="26" t="str">
        <f>IF(ISBLANK(Games!B691), "",'Prediction Log'!$J691)</f>
        <v/>
      </c>
      <c r="H691" s="27" t="str">
        <f>'Prediction Log'!$K691</f>
        <v/>
      </c>
      <c r="I691" s="10" t="str">
        <f>IF(AND(Games!J691="",Games!K691=""),"",IF(ISTEXT(Games!K691), "Side",Games!J691))</f>
        <v/>
      </c>
      <c r="J691" s="10" t="str">
        <f>IF(Table1[[#This Row],[Bet]]="Spread", Games!L691, "")</f>
        <v/>
      </c>
      <c r="K691" s="9" t="str">
        <f>IF(ISTEXT(Games!K691), Games!K691, "")</f>
        <v/>
      </c>
      <c r="L691" s="9" t="str">
        <f>IF(Table1[[#This Row],[Bet]]="Spread", Table1[[#This Row],[Spread]],"")</f>
        <v/>
      </c>
      <c r="M691" s="9"/>
      <c r="N691" s="12"/>
      <c r="O691" s="12"/>
      <c r="P691" s="12"/>
      <c r="Q691" s="12"/>
      <c r="R691" s="12"/>
      <c r="S691" s="12"/>
      <c r="T691" s="13">
        <f t="shared" si="111"/>
        <v>0</v>
      </c>
      <c r="U691" s="13">
        <f t="shared" si="112"/>
        <v>0</v>
      </c>
      <c r="V691" s="13">
        <f t="shared" si="105"/>
        <v>0</v>
      </c>
      <c r="W691" s="13">
        <f t="shared" si="113"/>
        <v>0</v>
      </c>
      <c r="X691" s="13">
        <f t="shared" si="106"/>
        <v>0</v>
      </c>
      <c r="Y691" s="13">
        <f t="shared" si="107"/>
        <v>0</v>
      </c>
      <c r="Z691" s="7"/>
      <c r="AA691" s="9" t="str">
        <f t="shared" si="108"/>
        <v/>
      </c>
      <c r="AB691" s="7"/>
      <c r="AC691" s="9" t="str">
        <f t="shared" si="109"/>
        <v/>
      </c>
      <c r="AD691" s="7"/>
      <c r="AE691" s="9" t="str">
        <f t="shared" si="110"/>
        <v/>
      </c>
      <c r="AF69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92" spans="1:32" x14ac:dyDescent="0.45">
      <c r="A692" s="23" t="e">
        <f>IF('Prediction Log'!#REF!=0, "",'Prediction Log'!#REF!)</f>
        <v>#REF!</v>
      </c>
      <c r="B692" s="9" t="e">
        <f>IF('Prediction Log'!#REF!=0, "",'Prediction Log'!#REF!)</f>
        <v>#REF!</v>
      </c>
      <c r="C692" s="9" t="e">
        <f>IF('Prediction Log'!#REF!=0, "",'Prediction Log'!#REF!)</f>
        <v>#REF!</v>
      </c>
      <c r="D692" s="9" t="e">
        <f>IF('Prediction Log'!#REF!=0, "",'Prediction Log'!#REF!)</f>
        <v>#REF!</v>
      </c>
      <c r="E692" s="9" t="e">
        <f>IF('Prediction Log'!#REF!=0, "",'Prediction Log'!#REF!)</f>
        <v>#REF!</v>
      </c>
      <c r="F692" s="10" t="str">
        <f>IF('Prediction Log'!I692=0, "",'Prediction Log'!I692)</f>
        <v/>
      </c>
      <c r="G692" s="26" t="str">
        <f>IF(ISBLANK(Games!B692), "",'Prediction Log'!$J692)</f>
        <v/>
      </c>
      <c r="H692" s="27" t="str">
        <f>'Prediction Log'!$K692</f>
        <v/>
      </c>
      <c r="I692" s="10" t="str">
        <f>IF(AND(Games!J692="",Games!K692=""),"",IF(ISTEXT(Games!K692), "Side",Games!J692))</f>
        <v/>
      </c>
      <c r="J692" s="10" t="str">
        <f>IF(Table1[[#This Row],[Bet]]="Spread", Games!L692, "")</f>
        <v/>
      </c>
      <c r="K692" s="9" t="str">
        <f>IF(ISTEXT(Games!K692), Games!K692, "")</f>
        <v/>
      </c>
      <c r="L692" s="9" t="str">
        <f>IF(Table1[[#This Row],[Bet]]="Spread", Table1[[#This Row],[Spread]],"")</f>
        <v/>
      </c>
      <c r="M692" s="9"/>
      <c r="N692" s="12"/>
      <c r="O692" s="12"/>
      <c r="P692" s="12"/>
      <c r="Q692" s="12"/>
      <c r="R692" s="12"/>
      <c r="S692" s="12"/>
      <c r="T692" s="13">
        <f t="shared" si="111"/>
        <v>0</v>
      </c>
      <c r="U692" s="13">
        <f t="shared" si="112"/>
        <v>0</v>
      </c>
      <c r="V692" s="13">
        <f t="shared" si="105"/>
        <v>0</v>
      </c>
      <c r="W692" s="13">
        <f t="shared" si="113"/>
        <v>0</v>
      </c>
      <c r="X692" s="13">
        <f t="shared" si="106"/>
        <v>0</v>
      </c>
      <c r="Y692" s="13">
        <f t="shared" si="107"/>
        <v>0</v>
      </c>
      <c r="Z692" s="7"/>
      <c r="AA692" s="9" t="str">
        <f t="shared" si="108"/>
        <v/>
      </c>
      <c r="AB692" s="7"/>
      <c r="AC692" s="9" t="str">
        <f t="shared" si="109"/>
        <v/>
      </c>
      <c r="AD692" s="7"/>
      <c r="AE692" s="9" t="str">
        <f t="shared" si="110"/>
        <v/>
      </c>
      <c r="AF69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93" spans="1:32" x14ac:dyDescent="0.45">
      <c r="A693" s="23" t="e">
        <f>IF('Prediction Log'!#REF!=0, "",'Prediction Log'!#REF!)</f>
        <v>#REF!</v>
      </c>
      <c r="B693" s="9" t="e">
        <f>IF('Prediction Log'!#REF!=0, "",'Prediction Log'!#REF!)</f>
        <v>#REF!</v>
      </c>
      <c r="C693" s="9" t="e">
        <f>IF('Prediction Log'!#REF!=0, "",'Prediction Log'!#REF!)</f>
        <v>#REF!</v>
      </c>
      <c r="D693" s="9" t="e">
        <f>IF('Prediction Log'!#REF!=0, "",'Prediction Log'!#REF!)</f>
        <v>#REF!</v>
      </c>
      <c r="E693" s="9" t="e">
        <f>IF('Prediction Log'!#REF!=0, "",'Prediction Log'!#REF!)</f>
        <v>#REF!</v>
      </c>
      <c r="F693" s="10" t="str">
        <f>IF('Prediction Log'!I693=0, "",'Prediction Log'!I693)</f>
        <v/>
      </c>
      <c r="G693" s="26" t="str">
        <f>IF(ISBLANK(Games!B693), "",'Prediction Log'!$J693)</f>
        <v/>
      </c>
      <c r="H693" s="27" t="str">
        <f>'Prediction Log'!$K693</f>
        <v/>
      </c>
      <c r="I693" s="10" t="str">
        <f>IF(AND(Games!J693="",Games!K693=""),"",IF(ISTEXT(Games!K693), "Side",Games!J693))</f>
        <v/>
      </c>
      <c r="J693" s="10" t="str">
        <f>IF(Table1[[#This Row],[Bet]]="Spread", Games!L693, "")</f>
        <v/>
      </c>
      <c r="K693" s="9" t="str">
        <f>IF(ISTEXT(Games!K693), Games!K693, "")</f>
        <v/>
      </c>
      <c r="L693" s="9" t="str">
        <f>IF(Table1[[#This Row],[Bet]]="Spread", Table1[[#This Row],[Spread]],"")</f>
        <v/>
      </c>
      <c r="M693" s="9"/>
      <c r="N693" s="12"/>
      <c r="O693" s="12"/>
      <c r="P693" s="12"/>
      <c r="Q693" s="12"/>
      <c r="R693" s="12"/>
      <c r="S693" s="12"/>
      <c r="T693" s="13">
        <f t="shared" si="111"/>
        <v>0</v>
      </c>
      <c r="U693" s="13">
        <f t="shared" si="112"/>
        <v>0</v>
      </c>
      <c r="V693" s="13">
        <f t="shared" si="105"/>
        <v>0</v>
      </c>
      <c r="W693" s="13">
        <f t="shared" si="113"/>
        <v>0</v>
      </c>
      <c r="X693" s="13">
        <f t="shared" si="106"/>
        <v>0</v>
      </c>
      <c r="Y693" s="13">
        <f t="shared" si="107"/>
        <v>0</v>
      </c>
      <c r="Z693" s="7"/>
      <c r="AA693" s="9" t="str">
        <f t="shared" si="108"/>
        <v/>
      </c>
      <c r="AB693" s="7"/>
      <c r="AC693" s="9" t="str">
        <f t="shared" si="109"/>
        <v/>
      </c>
      <c r="AD693" s="7"/>
      <c r="AE693" s="9" t="str">
        <f t="shared" si="110"/>
        <v/>
      </c>
      <c r="AF69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94" spans="1:32" x14ac:dyDescent="0.45">
      <c r="A694" s="23" t="e">
        <f>IF('Prediction Log'!#REF!=0, "",'Prediction Log'!#REF!)</f>
        <v>#REF!</v>
      </c>
      <c r="B694" s="9" t="e">
        <f>IF('Prediction Log'!#REF!=0, "",'Prediction Log'!#REF!)</f>
        <v>#REF!</v>
      </c>
      <c r="C694" s="9" t="e">
        <f>IF('Prediction Log'!#REF!=0, "",'Prediction Log'!#REF!)</f>
        <v>#REF!</v>
      </c>
      <c r="D694" s="9" t="e">
        <f>IF('Prediction Log'!#REF!=0, "",'Prediction Log'!#REF!)</f>
        <v>#REF!</v>
      </c>
      <c r="E694" s="9" t="e">
        <f>IF('Prediction Log'!#REF!=0, "",'Prediction Log'!#REF!)</f>
        <v>#REF!</v>
      </c>
      <c r="F694" s="10" t="str">
        <f>IF('Prediction Log'!I694=0, "",'Prediction Log'!I694)</f>
        <v/>
      </c>
      <c r="G694" s="26" t="str">
        <f>IF(ISBLANK(Games!B694), "",'Prediction Log'!$J694)</f>
        <v/>
      </c>
      <c r="H694" s="27" t="str">
        <f>'Prediction Log'!$K694</f>
        <v/>
      </c>
      <c r="I694" s="10" t="str">
        <f>IF(AND(Games!J694="",Games!K694=""),"",IF(ISTEXT(Games!K694), "Side",Games!J694))</f>
        <v/>
      </c>
      <c r="J694" s="10" t="str">
        <f>IF(Table1[[#This Row],[Bet]]="Spread", Games!L694, "")</f>
        <v/>
      </c>
      <c r="K694" s="9" t="str">
        <f>IF(ISTEXT(Games!K694), Games!K694, "")</f>
        <v/>
      </c>
      <c r="L694" s="9" t="str">
        <f>IF(Table1[[#This Row],[Bet]]="Spread", Table1[[#This Row],[Spread]],"")</f>
        <v/>
      </c>
      <c r="M694" s="9"/>
      <c r="N694" s="12"/>
      <c r="O694" s="12"/>
      <c r="P694" s="12"/>
      <c r="Q694" s="12"/>
      <c r="R694" s="12"/>
      <c r="S694" s="12"/>
      <c r="T694" s="13">
        <f t="shared" si="111"/>
        <v>0</v>
      </c>
      <c r="U694" s="13">
        <f t="shared" si="112"/>
        <v>0</v>
      </c>
      <c r="V694" s="13">
        <f t="shared" si="105"/>
        <v>0</v>
      </c>
      <c r="W694" s="13">
        <f t="shared" si="113"/>
        <v>0</v>
      </c>
      <c r="X694" s="13">
        <f t="shared" si="106"/>
        <v>0</v>
      </c>
      <c r="Y694" s="13">
        <f t="shared" si="107"/>
        <v>0</v>
      </c>
      <c r="Z694" s="7"/>
      <c r="AA694" s="9" t="str">
        <f t="shared" si="108"/>
        <v/>
      </c>
      <c r="AB694" s="7"/>
      <c r="AC694" s="9" t="str">
        <f t="shared" si="109"/>
        <v/>
      </c>
      <c r="AD694" s="7"/>
      <c r="AE694" s="9" t="str">
        <f t="shared" si="110"/>
        <v/>
      </c>
      <c r="AF69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95" spans="1:32" x14ac:dyDescent="0.45">
      <c r="A695" s="23" t="e">
        <f>IF('Prediction Log'!#REF!=0, "",'Prediction Log'!#REF!)</f>
        <v>#REF!</v>
      </c>
      <c r="B695" s="9" t="e">
        <f>IF('Prediction Log'!#REF!=0, "",'Prediction Log'!#REF!)</f>
        <v>#REF!</v>
      </c>
      <c r="C695" s="9" t="e">
        <f>IF('Prediction Log'!#REF!=0, "",'Prediction Log'!#REF!)</f>
        <v>#REF!</v>
      </c>
      <c r="D695" s="9" t="e">
        <f>IF('Prediction Log'!#REF!=0, "",'Prediction Log'!#REF!)</f>
        <v>#REF!</v>
      </c>
      <c r="E695" s="9" t="e">
        <f>IF('Prediction Log'!#REF!=0, "",'Prediction Log'!#REF!)</f>
        <v>#REF!</v>
      </c>
      <c r="F695" s="10" t="str">
        <f>IF('Prediction Log'!I695=0, "",'Prediction Log'!I695)</f>
        <v/>
      </c>
      <c r="G695" s="26" t="str">
        <f>IF(ISBLANK(Games!B695), "",'Prediction Log'!$J695)</f>
        <v/>
      </c>
      <c r="H695" s="27" t="str">
        <f>'Prediction Log'!$K695</f>
        <v/>
      </c>
      <c r="I695" s="10" t="str">
        <f>IF(AND(Games!J695="",Games!K695=""),"",IF(ISTEXT(Games!K695), "Side",Games!J695))</f>
        <v/>
      </c>
      <c r="J695" s="10" t="str">
        <f>IF(Table1[[#This Row],[Bet]]="Spread", Games!L695, "")</f>
        <v/>
      </c>
      <c r="K695" s="9" t="str">
        <f>IF(ISTEXT(Games!K695), Games!K695, "")</f>
        <v/>
      </c>
      <c r="L695" s="9" t="str">
        <f>IF(Table1[[#This Row],[Bet]]="Spread", Table1[[#This Row],[Spread]],"")</f>
        <v/>
      </c>
      <c r="M695" s="9"/>
      <c r="N695" s="12"/>
      <c r="O695" s="12"/>
      <c r="P695" s="12"/>
      <c r="Q695" s="12"/>
      <c r="R695" s="12"/>
      <c r="S695" s="12"/>
      <c r="T695" s="13">
        <f t="shared" si="111"/>
        <v>0</v>
      </c>
      <c r="U695" s="13">
        <f t="shared" si="112"/>
        <v>0</v>
      </c>
      <c r="V695" s="13">
        <f t="shared" si="105"/>
        <v>0</v>
      </c>
      <c r="W695" s="13">
        <f t="shared" si="113"/>
        <v>0</v>
      </c>
      <c r="X695" s="13">
        <f t="shared" si="106"/>
        <v>0</v>
      </c>
      <c r="Y695" s="13">
        <f t="shared" si="107"/>
        <v>0</v>
      </c>
      <c r="Z695" s="7"/>
      <c r="AA695" s="9" t="str">
        <f t="shared" si="108"/>
        <v/>
      </c>
      <c r="AB695" s="7"/>
      <c r="AC695" s="9" t="str">
        <f t="shared" si="109"/>
        <v/>
      </c>
      <c r="AD695" s="7"/>
      <c r="AE695" s="9" t="str">
        <f t="shared" si="110"/>
        <v/>
      </c>
      <c r="AF69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96" spans="1:32" x14ac:dyDescent="0.45">
      <c r="A696" s="23" t="e">
        <f>IF('Prediction Log'!#REF!=0, "",'Prediction Log'!#REF!)</f>
        <v>#REF!</v>
      </c>
      <c r="B696" s="9" t="e">
        <f>IF('Prediction Log'!#REF!=0, "",'Prediction Log'!#REF!)</f>
        <v>#REF!</v>
      </c>
      <c r="C696" s="9" t="e">
        <f>IF('Prediction Log'!#REF!=0, "",'Prediction Log'!#REF!)</f>
        <v>#REF!</v>
      </c>
      <c r="D696" s="9" t="e">
        <f>IF('Prediction Log'!#REF!=0, "",'Prediction Log'!#REF!)</f>
        <v>#REF!</v>
      </c>
      <c r="E696" s="9" t="e">
        <f>IF('Prediction Log'!#REF!=0, "",'Prediction Log'!#REF!)</f>
        <v>#REF!</v>
      </c>
      <c r="F696" s="10" t="str">
        <f>IF('Prediction Log'!I696=0, "",'Prediction Log'!I696)</f>
        <v/>
      </c>
      <c r="G696" s="26" t="str">
        <f>IF(ISBLANK(Games!B696), "",'Prediction Log'!$J696)</f>
        <v/>
      </c>
      <c r="H696" s="27" t="str">
        <f>'Prediction Log'!$K696</f>
        <v/>
      </c>
      <c r="I696" s="10" t="str">
        <f>IF(AND(Games!J696="",Games!K696=""),"",IF(ISTEXT(Games!K696), "Side",Games!J696))</f>
        <v/>
      </c>
      <c r="J696" s="10" t="str">
        <f>IF(Table1[[#This Row],[Bet]]="Spread", Games!L696, "")</f>
        <v/>
      </c>
      <c r="K696" s="9" t="str">
        <f>IF(ISTEXT(Games!K696), Games!K696, "")</f>
        <v/>
      </c>
      <c r="L696" s="9" t="str">
        <f>IF(Table1[[#This Row],[Bet]]="Spread", Table1[[#This Row],[Spread]],"")</f>
        <v/>
      </c>
      <c r="M696" s="9"/>
      <c r="N696" s="12"/>
      <c r="O696" s="12"/>
      <c r="P696" s="12"/>
      <c r="Q696" s="12"/>
      <c r="R696" s="12"/>
      <c r="S696" s="12"/>
      <c r="T696" s="13">
        <f t="shared" si="111"/>
        <v>0</v>
      </c>
      <c r="U696" s="13">
        <f t="shared" si="112"/>
        <v>0</v>
      </c>
      <c r="V696" s="13">
        <f t="shared" si="105"/>
        <v>0</v>
      </c>
      <c r="W696" s="13">
        <f t="shared" si="113"/>
        <v>0</v>
      </c>
      <c r="X696" s="13">
        <f t="shared" si="106"/>
        <v>0</v>
      </c>
      <c r="Y696" s="13">
        <f t="shared" si="107"/>
        <v>0</v>
      </c>
      <c r="Z696" s="7"/>
      <c r="AA696" s="9" t="str">
        <f t="shared" si="108"/>
        <v/>
      </c>
      <c r="AB696" s="7"/>
      <c r="AC696" s="9" t="str">
        <f t="shared" si="109"/>
        <v/>
      </c>
      <c r="AD696" s="7"/>
      <c r="AE696" s="9" t="str">
        <f t="shared" si="110"/>
        <v/>
      </c>
      <c r="AF69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97" spans="1:32" x14ac:dyDescent="0.45">
      <c r="A697" s="23" t="e">
        <f>IF('Prediction Log'!#REF!=0, "",'Prediction Log'!#REF!)</f>
        <v>#REF!</v>
      </c>
      <c r="B697" s="9" t="e">
        <f>IF('Prediction Log'!#REF!=0, "",'Prediction Log'!#REF!)</f>
        <v>#REF!</v>
      </c>
      <c r="C697" s="9" t="e">
        <f>IF('Prediction Log'!#REF!=0, "",'Prediction Log'!#REF!)</f>
        <v>#REF!</v>
      </c>
      <c r="D697" s="9" t="e">
        <f>IF('Prediction Log'!#REF!=0, "",'Prediction Log'!#REF!)</f>
        <v>#REF!</v>
      </c>
      <c r="E697" s="9" t="e">
        <f>IF('Prediction Log'!#REF!=0, "",'Prediction Log'!#REF!)</f>
        <v>#REF!</v>
      </c>
      <c r="F697" s="10" t="str">
        <f>IF('Prediction Log'!I697=0, "",'Prediction Log'!I697)</f>
        <v/>
      </c>
      <c r="G697" s="26" t="str">
        <f>IF(ISBLANK(Games!B697), "",'Prediction Log'!$J697)</f>
        <v/>
      </c>
      <c r="H697" s="27" t="str">
        <f>'Prediction Log'!$K697</f>
        <v/>
      </c>
      <c r="I697" s="10" t="str">
        <f>IF(AND(Games!J697="",Games!K697=""),"",IF(ISTEXT(Games!K697), "Side",Games!J697))</f>
        <v/>
      </c>
      <c r="J697" s="10" t="str">
        <f>IF(Table1[[#This Row],[Bet]]="Spread", Games!L697, "")</f>
        <v/>
      </c>
      <c r="K697" s="9" t="str">
        <f>IF(ISTEXT(Games!K697), Games!K697, "")</f>
        <v/>
      </c>
      <c r="L697" s="9" t="str">
        <f>IF(Table1[[#This Row],[Bet]]="Spread", Table1[[#This Row],[Spread]],"")</f>
        <v/>
      </c>
      <c r="M697" s="9"/>
      <c r="N697" s="12"/>
      <c r="O697" s="12"/>
      <c r="P697" s="12"/>
      <c r="Q697" s="12"/>
      <c r="R697" s="12"/>
      <c r="S697" s="12"/>
      <c r="T697" s="13">
        <f t="shared" si="111"/>
        <v>0</v>
      </c>
      <c r="U697" s="13">
        <f t="shared" si="112"/>
        <v>0</v>
      </c>
      <c r="V697" s="13">
        <f t="shared" si="105"/>
        <v>0</v>
      </c>
      <c r="W697" s="13">
        <f t="shared" si="113"/>
        <v>0</v>
      </c>
      <c r="X697" s="13">
        <f t="shared" si="106"/>
        <v>0</v>
      </c>
      <c r="Y697" s="13">
        <f t="shared" si="107"/>
        <v>0</v>
      </c>
      <c r="Z697" s="7"/>
      <c r="AA697" s="9" t="str">
        <f t="shared" si="108"/>
        <v/>
      </c>
      <c r="AB697" s="7"/>
      <c r="AC697" s="9" t="str">
        <f t="shared" si="109"/>
        <v/>
      </c>
      <c r="AD697" s="7"/>
      <c r="AE697" s="9" t="str">
        <f t="shared" si="110"/>
        <v/>
      </c>
      <c r="AF69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98" spans="1:32" x14ac:dyDescent="0.45">
      <c r="A698" s="23" t="e">
        <f>IF('Prediction Log'!#REF!=0, "",'Prediction Log'!#REF!)</f>
        <v>#REF!</v>
      </c>
      <c r="B698" s="9" t="e">
        <f>IF('Prediction Log'!#REF!=0, "",'Prediction Log'!#REF!)</f>
        <v>#REF!</v>
      </c>
      <c r="C698" s="9" t="e">
        <f>IF('Prediction Log'!#REF!=0, "",'Prediction Log'!#REF!)</f>
        <v>#REF!</v>
      </c>
      <c r="D698" s="9" t="e">
        <f>IF('Prediction Log'!#REF!=0, "",'Prediction Log'!#REF!)</f>
        <v>#REF!</v>
      </c>
      <c r="E698" s="9" t="e">
        <f>IF('Prediction Log'!#REF!=0, "",'Prediction Log'!#REF!)</f>
        <v>#REF!</v>
      </c>
      <c r="F698" s="10" t="str">
        <f>IF('Prediction Log'!I698=0, "",'Prediction Log'!I698)</f>
        <v/>
      </c>
      <c r="G698" s="26" t="str">
        <f>IF(ISBLANK(Games!B698), "",'Prediction Log'!$J698)</f>
        <v/>
      </c>
      <c r="H698" s="27" t="str">
        <f>'Prediction Log'!$K698</f>
        <v/>
      </c>
      <c r="I698" s="10" t="str">
        <f>IF(AND(Games!J698="",Games!K698=""),"",IF(ISTEXT(Games!K698), "Side",Games!J698))</f>
        <v/>
      </c>
      <c r="J698" s="10" t="str">
        <f>IF(Table1[[#This Row],[Bet]]="Spread", Games!L698, "")</f>
        <v/>
      </c>
      <c r="K698" s="9" t="str">
        <f>IF(ISTEXT(Games!K698), Games!K698, "")</f>
        <v/>
      </c>
      <c r="L698" s="9" t="str">
        <f>IF(Table1[[#This Row],[Bet]]="Spread", Table1[[#This Row],[Spread]],"")</f>
        <v/>
      </c>
      <c r="M698" s="9"/>
      <c r="N698" s="12"/>
      <c r="O698" s="12"/>
      <c r="P698" s="12"/>
      <c r="Q698" s="12"/>
      <c r="R698" s="12"/>
      <c r="S698" s="12"/>
      <c r="T698" s="13">
        <f t="shared" si="111"/>
        <v>0</v>
      </c>
      <c r="U698" s="13">
        <f t="shared" si="112"/>
        <v>0</v>
      </c>
      <c r="V698" s="13">
        <f t="shared" si="105"/>
        <v>0</v>
      </c>
      <c r="W698" s="13">
        <f t="shared" si="113"/>
        <v>0</v>
      </c>
      <c r="X698" s="13">
        <f t="shared" si="106"/>
        <v>0</v>
      </c>
      <c r="Y698" s="13">
        <f t="shared" si="107"/>
        <v>0</v>
      </c>
      <c r="Z698" s="7"/>
      <c r="AA698" s="9" t="str">
        <f t="shared" si="108"/>
        <v/>
      </c>
      <c r="AB698" s="7"/>
      <c r="AC698" s="9" t="str">
        <f t="shared" si="109"/>
        <v/>
      </c>
      <c r="AD698" s="7"/>
      <c r="AE698" s="9" t="str">
        <f t="shared" si="110"/>
        <v/>
      </c>
      <c r="AF69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99" spans="1:32" x14ac:dyDescent="0.45">
      <c r="A699" s="23" t="e">
        <f>IF('Prediction Log'!#REF!=0, "",'Prediction Log'!#REF!)</f>
        <v>#REF!</v>
      </c>
      <c r="B699" s="9" t="e">
        <f>IF('Prediction Log'!#REF!=0, "",'Prediction Log'!#REF!)</f>
        <v>#REF!</v>
      </c>
      <c r="C699" s="9" t="e">
        <f>IF('Prediction Log'!#REF!=0, "",'Prediction Log'!#REF!)</f>
        <v>#REF!</v>
      </c>
      <c r="D699" s="9" t="e">
        <f>IF('Prediction Log'!#REF!=0, "",'Prediction Log'!#REF!)</f>
        <v>#REF!</v>
      </c>
      <c r="E699" s="9" t="e">
        <f>IF('Prediction Log'!#REF!=0, "",'Prediction Log'!#REF!)</f>
        <v>#REF!</v>
      </c>
      <c r="F699" s="10" t="str">
        <f>IF('Prediction Log'!I699=0, "",'Prediction Log'!I699)</f>
        <v/>
      </c>
      <c r="G699" s="26" t="str">
        <f>IF(ISBLANK(Games!B699), "",'Prediction Log'!$J699)</f>
        <v/>
      </c>
      <c r="H699" s="27" t="str">
        <f>'Prediction Log'!$K699</f>
        <v/>
      </c>
      <c r="I699" s="10" t="str">
        <f>IF(AND(Games!J699="",Games!K699=""),"",IF(ISTEXT(Games!K699), "Side",Games!J699))</f>
        <v/>
      </c>
      <c r="J699" s="10" t="str">
        <f>IF(Table1[[#This Row],[Bet]]="Spread", Games!L699, "")</f>
        <v/>
      </c>
      <c r="K699" s="9" t="str">
        <f>IF(ISTEXT(Games!K699), Games!K699, "")</f>
        <v/>
      </c>
      <c r="L699" s="9" t="str">
        <f>IF(Table1[[#This Row],[Bet]]="Spread", Table1[[#This Row],[Spread]],"")</f>
        <v/>
      </c>
      <c r="M699" s="9"/>
      <c r="N699" s="12"/>
      <c r="O699" s="12"/>
      <c r="P699" s="12"/>
      <c r="Q699" s="12"/>
      <c r="R699" s="12"/>
      <c r="S699" s="12"/>
      <c r="T699" s="13">
        <f t="shared" si="111"/>
        <v>0</v>
      </c>
      <c r="U699" s="13">
        <f t="shared" si="112"/>
        <v>0</v>
      </c>
      <c r="V699" s="13">
        <f t="shared" si="105"/>
        <v>0</v>
      </c>
      <c r="W699" s="13">
        <f t="shared" si="113"/>
        <v>0</v>
      </c>
      <c r="X699" s="13">
        <f t="shared" si="106"/>
        <v>0</v>
      </c>
      <c r="Y699" s="13">
        <f t="shared" si="107"/>
        <v>0</v>
      </c>
      <c r="Z699" s="7"/>
      <c r="AA699" s="9" t="str">
        <f t="shared" si="108"/>
        <v/>
      </c>
      <c r="AB699" s="7"/>
      <c r="AC699" s="9" t="str">
        <f t="shared" si="109"/>
        <v/>
      </c>
      <c r="AD699" s="7"/>
      <c r="AE699" s="9" t="str">
        <f t="shared" si="110"/>
        <v/>
      </c>
      <c r="AF69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00" spans="1:32" x14ac:dyDescent="0.45">
      <c r="A700" s="23" t="e">
        <f>IF('Prediction Log'!#REF!=0, "",'Prediction Log'!#REF!)</f>
        <v>#REF!</v>
      </c>
      <c r="B700" s="9" t="e">
        <f>IF('Prediction Log'!#REF!=0, "",'Prediction Log'!#REF!)</f>
        <v>#REF!</v>
      </c>
      <c r="C700" s="9" t="e">
        <f>IF('Prediction Log'!#REF!=0, "",'Prediction Log'!#REF!)</f>
        <v>#REF!</v>
      </c>
      <c r="D700" s="9" t="e">
        <f>IF('Prediction Log'!#REF!=0, "",'Prediction Log'!#REF!)</f>
        <v>#REF!</v>
      </c>
      <c r="E700" s="9" t="e">
        <f>IF('Prediction Log'!#REF!=0, "",'Prediction Log'!#REF!)</f>
        <v>#REF!</v>
      </c>
      <c r="F700" s="10" t="str">
        <f>IF('Prediction Log'!I700=0, "",'Prediction Log'!I700)</f>
        <v/>
      </c>
      <c r="G700" s="26" t="str">
        <f>IF(ISBLANK(Games!B700), "",'Prediction Log'!$J700)</f>
        <v/>
      </c>
      <c r="H700" s="27" t="str">
        <f>'Prediction Log'!$K700</f>
        <v/>
      </c>
      <c r="I700" s="10" t="str">
        <f>IF(AND(Games!J700="",Games!K700=""),"",IF(ISTEXT(Games!K700), "Side",Games!J700))</f>
        <v/>
      </c>
      <c r="J700" s="10" t="str">
        <f>IF(Table1[[#This Row],[Bet]]="Spread", Games!L700, "")</f>
        <v/>
      </c>
      <c r="K700" s="9" t="str">
        <f>IF(ISTEXT(Games!K700), Games!K700, "")</f>
        <v/>
      </c>
      <c r="L700" s="9" t="str">
        <f>IF(Table1[[#This Row],[Bet]]="Spread", Table1[[#This Row],[Spread]],"")</f>
        <v/>
      </c>
      <c r="M700" s="9"/>
      <c r="N700" s="12"/>
      <c r="O700" s="12"/>
      <c r="P700" s="12"/>
      <c r="Q700" s="12"/>
      <c r="R700" s="12"/>
      <c r="S700" s="12"/>
      <c r="T700" s="13">
        <f t="shared" si="111"/>
        <v>0</v>
      </c>
      <c r="U700" s="13">
        <f t="shared" si="112"/>
        <v>0</v>
      </c>
      <c r="V700" s="13">
        <f t="shared" si="105"/>
        <v>0</v>
      </c>
      <c r="W700" s="13">
        <f t="shared" si="113"/>
        <v>0</v>
      </c>
      <c r="X700" s="13">
        <f t="shared" si="106"/>
        <v>0</v>
      </c>
      <c r="Y700" s="13">
        <f t="shared" si="107"/>
        <v>0</v>
      </c>
      <c r="Z700" s="7"/>
      <c r="AA700" s="9" t="str">
        <f t="shared" si="108"/>
        <v/>
      </c>
      <c r="AB700" s="7"/>
      <c r="AC700" s="9" t="str">
        <f t="shared" si="109"/>
        <v/>
      </c>
      <c r="AD700" s="7"/>
      <c r="AE700" s="9" t="str">
        <f t="shared" si="110"/>
        <v/>
      </c>
      <c r="AF70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01" spans="1:32" x14ac:dyDescent="0.45">
      <c r="A701" s="23" t="e">
        <f>IF('Prediction Log'!#REF!=0, "",'Prediction Log'!#REF!)</f>
        <v>#REF!</v>
      </c>
      <c r="B701" s="9" t="e">
        <f>IF('Prediction Log'!#REF!=0, "",'Prediction Log'!#REF!)</f>
        <v>#REF!</v>
      </c>
      <c r="C701" s="9" t="e">
        <f>IF('Prediction Log'!#REF!=0, "",'Prediction Log'!#REF!)</f>
        <v>#REF!</v>
      </c>
      <c r="D701" s="9" t="e">
        <f>IF('Prediction Log'!#REF!=0, "",'Prediction Log'!#REF!)</f>
        <v>#REF!</v>
      </c>
      <c r="E701" s="9" t="e">
        <f>IF('Prediction Log'!#REF!=0, "",'Prediction Log'!#REF!)</f>
        <v>#REF!</v>
      </c>
      <c r="F701" s="10" t="str">
        <f>IF('Prediction Log'!I701=0, "",'Prediction Log'!I701)</f>
        <v/>
      </c>
      <c r="G701" s="26" t="str">
        <f>IF(ISBLANK(Games!B701), "",'Prediction Log'!$J701)</f>
        <v/>
      </c>
      <c r="H701" s="27" t="str">
        <f>'Prediction Log'!$K701</f>
        <v/>
      </c>
      <c r="I701" s="10" t="str">
        <f>IF(AND(Games!J701="",Games!K701=""),"",IF(ISTEXT(Games!K701), "Side",Games!J701))</f>
        <v/>
      </c>
      <c r="J701" s="10" t="str">
        <f>IF(Table1[[#This Row],[Bet]]="Spread", Games!L701, "")</f>
        <v/>
      </c>
      <c r="K701" s="9" t="str">
        <f>IF(ISTEXT(Games!K701), Games!K701, "")</f>
        <v/>
      </c>
      <c r="L701" s="9" t="str">
        <f>IF(Table1[[#This Row],[Bet]]="Spread", Table1[[#This Row],[Spread]],"")</f>
        <v/>
      </c>
      <c r="M701" s="9"/>
      <c r="N701" s="12"/>
      <c r="O701" s="12"/>
      <c r="P701" s="12"/>
      <c r="Q701" s="12"/>
      <c r="R701" s="12"/>
      <c r="S701" s="12"/>
      <c r="T701" s="13">
        <f t="shared" si="111"/>
        <v>0</v>
      </c>
      <c r="U701" s="13">
        <f t="shared" si="112"/>
        <v>0</v>
      </c>
      <c r="V701" s="13">
        <f t="shared" si="105"/>
        <v>0</v>
      </c>
      <c r="W701" s="13">
        <f t="shared" si="113"/>
        <v>0</v>
      </c>
      <c r="X701" s="13">
        <f t="shared" si="106"/>
        <v>0</v>
      </c>
      <c r="Y701" s="13">
        <f t="shared" si="107"/>
        <v>0</v>
      </c>
      <c r="Z701" s="7"/>
      <c r="AA701" s="9" t="str">
        <f t="shared" si="108"/>
        <v/>
      </c>
      <c r="AB701" s="7"/>
      <c r="AC701" s="9" t="str">
        <f t="shared" si="109"/>
        <v/>
      </c>
      <c r="AD701" s="7"/>
      <c r="AE701" s="9" t="str">
        <f t="shared" si="110"/>
        <v/>
      </c>
      <c r="AF70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02" spans="1:32" x14ac:dyDescent="0.45">
      <c r="A702" s="23" t="e">
        <f>IF('Prediction Log'!#REF!=0, "",'Prediction Log'!#REF!)</f>
        <v>#REF!</v>
      </c>
      <c r="B702" s="9" t="e">
        <f>IF('Prediction Log'!#REF!=0, "",'Prediction Log'!#REF!)</f>
        <v>#REF!</v>
      </c>
      <c r="C702" s="9" t="e">
        <f>IF('Prediction Log'!#REF!=0, "",'Prediction Log'!#REF!)</f>
        <v>#REF!</v>
      </c>
      <c r="D702" s="9" t="e">
        <f>IF('Prediction Log'!#REF!=0, "",'Prediction Log'!#REF!)</f>
        <v>#REF!</v>
      </c>
      <c r="E702" s="9" t="e">
        <f>IF('Prediction Log'!#REF!=0, "",'Prediction Log'!#REF!)</f>
        <v>#REF!</v>
      </c>
      <c r="F702" s="10" t="str">
        <f>IF('Prediction Log'!I702=0, "",'Prediction Log'!I702)</f>
        <v/>
      </c>
      <c r="G702" s="26" t="str">
        <f>IF(ISBLANK(Games!B702), "",'Prediction Log'!$J702)</f>
        <v/>
      </c>
      <c r="H702" s="27" t="str">
        <f>'Prediction Log'!$K702</f>
        <v/>
      </c>
      <c r="I702" s="10" t="str">
        <f>IF(AND(Games!J702="",Games!K702=""),"",IF(ISTEXT(Games!K702), "Side",Games!J702))</f>
        <v/>
      </c>
      <c r="J702" s="10" t="str">
        <f>IF(Table1[[#This Row],[Bet]]="Spread", Games!L702, "")</f>
        <v/>
      </c>
      <c r="K702" s="9" t="str">
        <f>IF(ISTEXT(Games!K702), Games!K702, "")</f>
        <v/>
      </c>
      <c r="L702" s="9" t="str">
        <f>IF(Table1[[#This Row],[Bet]]="Spread", Table1[[#This Row],[Spread]],"")</f>
        <v/>
      </c>
      <c r="M702" s="9"/>
      <c r="N702" s="12"/>
      <c r="O702" s="12"/>
      <c r="P702" s="12"/>
      <c r="Q702" s="12"/>
      <c r="R702" s="12"/>
      <c r="S702" s="12"/>
      <c r="T702" s="13">
        <f t="shared" si="111"/>
        <v>0</v>
      </c>
      <c r="U702" s="13">
        <f t="shared" si="112"/>
        <v>0</v>
      </c>
      <c r="V702" s="13">
        <f t="shared" si="105"/>
        <v>0</v>
      </c>
      <c r="W702" s="13">
        <f t="shared" si="113"/>
        <v>0</v>
      </c>
      <c r="X702" s="13">
        <f t="shared" si="106"/>
        <v>0</v>
      </c>
      <c r="Y702" s="13">
        <f t="shared" si="107"/>
        <v>0</v>
      </c>
      <c r="Z702" s="7"/>
      <c r="AA702" s="9" t="str">
        <f t="shared" si="108"/>
        <v/>
      </c>
      <c r="AB702" s="7"/>
      <c r="AC702" s="9" t="str">
        <f t="shared" si="109"/>
        <v/>
      </c>
      <c r="AD702" s="7"/>
      <c r="AE702" s="9" t="str">
        <f t="shared" si="110"/>
        <v/>
      </c>
      <c r="AF70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03" spans="1:32" x14ac:dyDescent="0.45">
      <c r="A703" s="23" t="e">
        <f>IF('Prediction Log'!#REF!=0, "",'Prediction Log'!#REF!)</f>
        <v>#REF!</v>
      </c>
      <c r="B703" s="9" t="e">
        <f>IF('Prediction Log'!#REF!=0, "",'Prediction Log'!#REF!)</f>
        <v>#REF!</v>
      </c>
      <c r="C703" s="9" t="e">
        <f>IF('Prediction Log'!#REF!=0, "",'Prediction Log'!#REF!)</f>
        <v>#REF!</v>
      </c>
      <c r="D703" s="9" t="e">
        <f>IF('Prediction Log'!#REF!=0, "",'Prediction Log'!#REF!)</f>
        <v>#REF!</v>
      </c>
      <c r="E703" s="9" t="e">
        <f>IF('Prediction Log'!#REF!=0, "",'Prediction Log'!#REF!)</f>
        <v>#REF!</v>
      </c>
      <c r="F703" s="10" t="str">
        <f>IF('Prediction Log'!I703=0, "",'Prediction Log'!I703)</f>
        <v/>
      </c>
      <c r="G703" s="26" t="str">
        <f>IF(ISBLANK(Games!B703), "",'Prediction Log'!$J703)</f>
        <v/>
      </c>
      <c r="H703" s="27" t="str">
        <f>'Prediction Log'!$K703</f>
        <v/>
      </c>
      <c r="I703" s="10" t="str">
        <f>IF(AND(Games!J703="",Games!K703=""),"",IF(ISTEXT(Games!K703), "Side",Games!J703))</f>
        <v/>
      </c>
      <c r="J703" s="10" t="str">
        <f>IF(Table1[[#This Row],[Bet]]="Spread", Games!L703, "")</f>
        <v/>
      </c>
      <c r="K703" s="9" t="str">
        <f>IF(ISTEXT(Games!K703), Games!K703, "")</f>
        <v/>
      </c>
      <c r="L703" s="9" t="str">
        <f>IF(Table1[[#This Row],[Bet]]="Spread", Table1[[#This Row],[Spread]],"")</f>
        <v/>
      </c>
      <c r="M703" s="9"/>
      <c r="N703" s="12"/>
      <c r="O703" s="12"/>
      <c r="P703" s="12"/>
      <c r="Q703" s="12"/>
      <c r="R703" s="12"/>
      <c r="S703" s="12"/>
      <c r="T703" s="13">
        <f t="shared" si="111"/>
        <v>0</v>
      </c>
      <c r="U703" s="13">
        <f t="shared" si="112"/>
        <v>0</v>
      </c>
      <c r="V703" s="13">
        <f t="shared" si="105"/>
        <v>0</v>
      </c>
      <c r="W703" s="13">
        <f t="shared" si="113"/>
        <v>0</v>
      </c>
      <c r="X703" s="13">
        <f t="shared" si="106"/>
        <v>0</v>
      </c>
      <c r="Y703" s="13">
        <f t="shared" si="107"/>
        <v>0</v>
      </c>
      <c r="Z703" s="7"/>
      <c r="AA703" s="9" t="str">
        <f t="shared" si="108"/>
        <v/>
      </c>
      <c r="AB703" s="7"/>
      <c r="AC703" s="9" t="str">
        <f t="shared" si="109"/>
        <v/>
      </c>
      <c r="AD703" s="7"/>
      <c r="AE703" s="9" t="str">
        <f t="shared" si="110"/>
        <v/>
      </c>
      <c r="AF70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04" spans="1:32" x14ac:dyDescent="0.45">
      <c r="A704" s="23" t="e">
        <f>IF('Prediction Log'!#REF!=0, "",'Prediction Log'!#REF!)</f>
        <v>#REF!</v>
      </c>
      <c r="B704" s="9" t="e">
        <f>IF('Prediction Log'!#REF!=0, "",'Prediction Log'!#REF!)</f>
        <v>#REF!</v>
      </c>
      <c r="C704" s="9" t="e">
        <f>IF('Prediction Log'!#REF!=0, "",'Prediction Log'!#REF!)</f>
        <v>#REF!</v>
      </c>
      <c r="D704" s="9" t="e">
        <f>IF('Prediction Log'!#REF!=0, "",'Prediction Log'!#REF!)</f>
        <v>#REF!</v>
      </c>
      <c r="E704" s="9" t="e">
        <f>IF('Prediction Log'!#REF!=0, "",'Prediction Log'!#REF!)</f>
        <v>#REF!</v>
      </c>
      <c r="F704" s="10" t="str">
        <f>IF('Prediction Log'!I704=0, "",'Prediction Log'!I704)</f>
        <v/>
      </c>
      <c r="G704" s="26" t="str">
        <f>IF(ISBLANK(Games!B704), "",'Prediction Log'!$J704)</f>
        <v/>
      </c>
      <c r="H704" s="27" t="str">
        <f>'Prediction Log'!$K704</f>
        <v/>
      </c>
      <c r="I704" s="10" t="str">
        <f>IF(AND(Games!J704="",Games!K704=""),"",IF(ISTEXT(Games!K704), "Side",Games!J704))</f>
        <v/>
      </c>
      <c r="J704" s="10" t="str">
        <f>IF(Table1[[#This Row],[Bet]]="Spread", Games!L704, "")</f>
        <v/>
      </c>
      <c r="K704" s="9" t="str">
        <f>IF(ISTEXT(Games!K704), Games!K704, "")</f>
        <v/>
      </c>
      <c r="L704" s="9" t="str">
        <f>IF(Table1[[#This Row],[Bet]]="Spread", Table1[[#This Row],[Spread]],"")</f>
        <v/>
      </c>
      <c r="M704" s="9"/>
      <c r="N704" s="12"/>
      <c r="O704" s="12"/>
      <c r="P704" s="12"/>
      <c r="Q704" s="12"/>
      <c r="R704" s="12"/>
      <c r="S704" s="12"/>
      <c r="T704" s="13">
        <f t="shared" si="111"/>
        <v>0</v>
      </c>
      <c r="U704" s="13">
        <f t="shared" si="112"/>
        <v>0</v>
      </c>
      <c r="V704" s="13">
        <f t="shared" si="105"/>
        <v>0</v>
      </c>
      <c r="W704" s="13">
        <f t="shared" si="113"/>
        <v>0</v>
      </c>
      <c r="X704" s="13">
        <f t="shared" si="106"/>
        <v>0</v>
      </c>
      <c r="Y704" s="13">
        <f t="shared" si="107"/>
        <v>0</v>
      </c>
      <c r="Z704" s="7"/>
      <c r="AA704" s="9" t="str">
        <f t="shared" si="108"/>
        <v/>
      </c>
      <c r="AB704" s="7"/>
      <c r="AC704" s="9" t="str">
        <f t="shared" si="109"/>
        <v/>
      </c>
      <c r="AD704" s="7"/>
      <c r="AE704" s="9" t="str">
        <f t="shared" si="110"/>
        <v/>
      </c>
      <c r="AF70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05" spans="1:32" x14ac:dyDescent="0.45">
      <c r="A705" s="23" t="e">
        <f>IF('Prediction Log'!#REF!=0, "",'Prediction Log'!#REF!)</f>
        <v>#REF!</v>
      </c>
      <c r="B705" s="9" t="e">
        <f>IF('Prediction Log'!#REF!=0, "",'Prediction Log'!#REF!)</f>
        <v>#REF!</v>
      </c>
      <c r="C705" s="9" t="e">
        <f>IF('Prediction Log'!#REF!=0, "",'Prediction Log'!#REF!)</f>
        <v>#REF!</v>
      </c>
      <c r="D705" s="9" t="e">
        <f>IF('Prediction Log'!#REF!=0, "",'Prediction Log'!#REF!)</f>
        <v>#REF!</v>
      </c>
      <c r="E705" s="9" t="e">
        <f>IF('Prediction Log'!#REF!=0, "",'Prediction Log'!#REF!)</f>
        <v>#REF!</v>
      </c>
      <c r="F705" s="10" t="str">
        <f>IF('Prediction Log'!I705=0, "",'Prediction Log'!I705)</f>
        <v/>
      </c>
      <c r="G705" s="26" t="str">
        <f>IF(ISBLANK(Games!B705), "",'Prediction Log'!$J705)</f>
        <v/>
      </c>
      <c r="H705" s="27" t="str">
        <f>'Prediction Log'!$K705</f>
        <v/>
      </c>
      <c r="I705" s="10" t="str">
        <f>IF(AND(Games!J705="",Games!K705=""),"",IF(ISTEXT(Games!K705), "Side",Games!J705))</f>
        <v/>
      </c>
      <c r="J705" s="10" t="str">
        <f>IF(Table1[[#This Row],[Bet]]="Spread", Games!L705, "")</f>
        <v/>
      </c>
      <c r="K705" s="9" t="str">
        <f>IF(ISTEXT(Games!K705), Games!K705, "")</f>
        <v/>
      </c>
      <c r="L705" s="9" t="str">
        <f>IF(Table1[[#This Row],[Bet]]="Spread", Table1[[#This Row],[Spread]],"")</f>
        <v/>
      </c>
      <c r="M705" s="9"/>
      <c r="N705" s="12"/>
      <c r="O705" s="12"/>
      <c r="P705" s="12"/>
      <c r="Q705" s="12"/>
      <c r="R705" s="12"/>
      <c r="S705" s="12"/>
      <c r="T705" s="13">
        <f t="shared" si="111"/>
        <v>0</v>
      </c>
      <c r="U705" s="13">
        <f t="shared" si="112"/>
        <v>0</v>
      </c>
      <c r="V705" s="13">
        <f t="shared" si="105"/>
        <v>0</v>
      </c>
      <c r="W705" s="13">
        <f t="shared" si="113"/>
        <v>0</v>
      </c>
      <c r="X705" s="13">
        <f t="shared" si="106"/>
        <v>0</v>
      </c>
      <c r="Y705" s="13">
        <f t="shared" si="107"/>
        <v>0</v>
      </c>
      <c r="Z705" s="7"/>
      <c r="AA705" s="9" t="str">
        <f t="shared" si="108"/>
        <v/>
      </c>
      <c r="AB705" s="7"/>
      <c r="AC705" s="9" t="str">
        <f t="shared" si="109"/>
        <v/>
      </c>
      <c r="AD705" s="7"/>
      <c r="AE705" s="9" t="str">
        <f t="shared" si="110"/>
        <v/>
      </c>
      <c r="AF70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06" spans="1:32" x14ac:dyDescent="0.45">
      <c r="A706" s="23" t="e">
        <f>IF('Prediction Log'!#REF!=0, "",'Prediction Log'!#REF!)</f>
        <v>#REF!</v>
      </c>
      <c r="B706" s="9" t="e">
        <f>IF('Prediction Log'!#REF!=0, "",'Prediction Log'!#REF!)</f>
        <v>#REF!</v>
      </c>
      <c r="C706" s="9" t="e">
        <f>IF('Prediction Log'!#REF!=0, "",'Prediction Log'!#REF!)</f>
        <v>#REF!</v>
      </c>
      <c r="D706" s="9" t="e">
        <f>IF('Prediction Log'!#REF!=0, "",'Prediction Log'!#REF!)</f>
        <v>#REF!</v>
      </c>
      <c r="E706" s="9" t="e">
        <f>IF('Prediction Log'!#REF!=0, "",'Prediction Log'!#REF!)</f>
        <v>#REF!</v>
      </c>
      <c r="F706" s="10" t="str">
        <f>IF('Prediction Log'!I706=0, "",'Prediction Log'!I706)</f>
        <v/>
      </c>
      <c r="G706" s="26" t="str">
        <f>IF(ISBLANK(Games!B706), "",'Prediction Log'!$J706)</f>
        <v/>
      </c>
      <c r="H706" s="27" t="str">
        <f>'Prediction Log'!$K706</f>
        <v/>
      </c>
      <c r="I706" s="10" t="str">
        <f>IF(AND(Games!J706="",Games!K706=""),"",IF(ISTEXT(Games!K706), "Side",Games!J706))</f>
        <v/>
      </c>
      <c r="J706" s="10" t="str">
        <f>IF(Table1[[#This Row],[Bet]]="Spread", Games!L706, "")</f>
        <v/>
      </c>
      <c r="K706" s="9" t="str">
        <f>IF(ISTEXT(Games!K706), Games!K706, "")</f>
        <v/>
      </c>
      <c r="L706" s="9" t="str">
        <f>IF(Table1[[#This Row],[Bet]]="Spread", Table1[[#This Row],[Spread]],"")</f>
        <v/>
      </c>
      <c r="M706" s="9"/>
      <c r="N706" s="12"/>
      <c r="O706" s="12"/>
      <c r="P706" s="12"/>
      <c r="Q706" s="12"/>
      <c r="R706" s="12"/>
      <c r="S706" s="12"/>
      <c r="T706" s="13">
        <f t="shared" si="111"/>
        <v>0</v>
      </c>
      <c r="U706" s="13">
        <f t="shared" si="112"/>
        <v>0</v>
      </c>
      <c r="V706" s="13">
        <f t="shared" ref="V706:V769" si="114">O706+IF(R706&lt;0, (O706/(R706/-100)), O706*(R706/100))</f>
        <v>0</v>
      </c>
      <c r="W706" s="13">
        <f t="shared" si="113"/>
        <v>0</v>
      </c>
      <c r="X706" s="13">
        <f t="shared" ref="X706:X769" si="115">P706+IF(S706&lt;0, (P706/(S706/-100)), P706*(S706/100))</f>
        <v>0</v>
      </c>
      <c r="Y706" s="13">
        <f t="shared" ref="Y706:Y769" si="116">S706-P706</f>
        <v>0</v>
      </c>
      <c r="Z706" s="7"/>
      <c r="AA706" s="9" t="str">
        <f t="shared" ref="AA706:AA769" si="117">IF(Z706="W", U706, IF(Z706="L",-N706, ""))</f>
        <v/>
      </c>
      <c r="AB706" s="7"/>
      <c r="AC706" s="9" t="str">
        <f t="shared" ref="AC706:AC769" si="118">IF(AB706="W", W706, IF(AB706="L",-P706, ""))</f>
        <v/>
      </c>
      <c r="AD706" s="7"/>
      <c r="AE706" s="9" t="str">
        <f t="shared" ref="AE706:AE769" si="119">IF(AD706="W", Y706, IF(AD706="L",-R706, ""))</f>
        <v/>
      </c>
      <c r="AF70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07" spans="1:32" x14ac:dyDescent="0.45">
      <c r="A707" s="23" t="e">
        <f>IF('Prediction Log'!#REF!=0, "",'Prediction Log'!#REF!)</f>
        <v>#REF!</v>
      </c>
      <c r="B707" s="9" t="e">
        <f>IF('Prediction Log'!#REF!=0, "",'Prediction Log'!#REF!)</f>
        <v>#REF!</v>
      </c>
      <c r="C707" s="9" t="e">
        <f>IF('Prediction Log'!#REF!=0, "",'Prediction Log'!#REF!)</f>
        <v>#REF!</v>
      </c>
      <c r="D707" s="9" t="e">
        <f>IF('Prediction Log'!#REF!=0, "",'Prediction Log'!#REF!)</f>
        <v>#REF!</v>
      </c>
      <c r="E707" s="9" t="e">
        <f>IF('Prediction Log'!#REF!=0, "",'Prediction Log'!#REF!)</f>
        <v>#REF!</v>
      </c>
      <c r="F707" s="10" t="str">
        <f>IF('Prediction Log'!I707=0, "",'Prediction Log'!I707)</f>
        <v/>
      </c>
      <c r="G707" s="26" t="str">
        <f>IF(ISBLANK(Games!B707), "",'Prediction Log'!$J707)</f>
        <v/>
      </c>
      <c r="H707" s="27" t="str">
        <f>'Prediction Log'!$K707</f>
        <v/>
      </c>
      <c r="I707" s="10" t="str">
        <f>IF(AND(Games!J707="",Games!K707=""),"",IF(ISTEXT(Games!K707), "Side",Games!J707))</f>
        <v/>
      </c>
      <c r="J707" s="10" t="str">
        <f>IF(Table1[[#This Row],[Bet]]="Spread", Games!L707, "")</f>
        <v/>
      </c>
      <c r="K707" s="9" t="str">
        <f>IF(ISTEXT(Games!K707), Games!K707, "")</f>
        <v/>
      </c>
      <c r="L707" s="9" t="str">
        <f>IF(Table1[[#This Row],[Bet]]="Spread", Table1[[#This Row],[Spread]],"")</f>
        <v/>
      </c>
      <c r="M707" s="9"/>
      <c r="N707" s="12"/>
      <c r="O707" s="12"/>
      <c r="P707" s="12"/>
      <c r="Q707" s="12"/>
      <c r="R707" s="12"/>
      <c r="S707" s="12"/>
      <c r="T707" s="13">
        <f t="shared" ref="T707:T770" si="120">N707+IF(Q707&lt;0, (N707/(Q707/-100)), N707*(Q707/100))</f>
        <v>0</v>
      </c>
      <c r="U707" s="13">
        <f t="shared" ref="U707:U770" si="121">T707-N707</f>
        <v>0</v>
      </c>
      <c r="V707" s="13">
        <f t="shared" si="114"/>
        <v>0</v>
      </c>
      <c r="W707" s="13">
        <f t="shared" ref="W707:W770" si="122">V707-O707</f>
        <v>0</v>
      </c>
      <c r="X707" s="13">
        <f t="shared" si="115"/>
        <v>0</v>
      </c>
      <c r="Y707" s="13">
        <f t="shared" si="116"/>
        <v>0</v>
      </c>
      <c r="Z707" s="7"/>
      <c r="AA707" s="9" t="str">
        <f t="shared" si="117"/>
        <v/>
      </c>
      <c r="AB707" s="7"/>
      <c r="AC707" s="9" t="str">
        <f t="shared" si="118"/>
        <v/>
      </c>
      <c r="AD707" s="7"/>
      <c r="AE707" s="9" t="str">
        <f t="shared" si="119"/>
        <v/>
      </c>
      <c r="AF70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08" spans="1:32" x14ac:dyDescent="0.45">
      <c r="A708" s="23" t="e">
        <f>IF('Prediction Log'!#REF!=0, "",'Prediction Log'!#REF!)</f>
        <v>#REF!</v>
      </c>
      <c r="B708" s="9" t="e">
        <f>IF('Prediction Log'!#REF!=0, "",'Prediction Log'!#REF!)</f>
        <v>#REF!</v>
      </c>
      <c r="C708" s="9" t="e">
        <f>IF('Prediction Log'!#REF!=0, "",'Prediction Log'!#REF!)</f>
        <v>#REF!</v>
      </c>
      <c r="D708" s="9" t="e">
        <f>IF('Prediction Log'!#REF!=0, "",'Prediction Log'!#REF!)</f>
        <v>#REF!</v>
      </c>
      <c r="E708" s="9" t="e">
        <f>IF('Prediction Log'!#REF!=0, "",'Prediction Log'!#REF!)</f>
        <v>#REF!</v>
      </c>
      <c r="F708" s="10" t="str">
        <f>IF('Prediction Log'!I708=0, "",'Prediction Log'!I708)</f>
        <v/>
      </c>
      <c r="G708" s="26" t="str">
        <f>IF(ISBLANK(Games!B708), "",'Prediction Log'!$J708)</f>
        <v/>
      </c>
      <c r="H708" s="27" t="str">
        <f>'Prediction Log'!$K708</f>
        <v/>
      </c>
      <c r="I708" s="10" t="str">
        <f>IF(AND(Games!J708="",Games!K708=""),"",IF(ISTEXT(Games!K708), "Side",Games!J708))</f>
        <v/>
      </c>
      <c r="J708" s="10" t="str">
        <f>IF(Table1[[#This Row],[Bet]]="Spread", Games!L708, "")</f>
        <v/>
      </c>
      <c r="K708" s="9" t="str">
        <f>IF(ISTEXT(Games!K708), Games!K708, "")</f>
        <v/>
      </c>
      <c r="L708" s="9" t="str">
        <f>IF(Table1[[#This Row],[Bet]]="Spread", Table1[[#This Row],[Spread]],"")</f>
        <v/>
      </c>
      <c r="M708" s="9"/>
      <c r="N708" s="12"/>
      <c r="O708" s="12"/>
      <c r="P708" s="12"/>
      <c r="Q708" s="12"/>
      <c r="R708" s="12"/>
      <c r="S708" s="12"/>
      <c r="T708" s="13">
        <f t="shared" si="120"/>
        <v>0</v>
      </c>
      <c r="U708" s="13">
        <f t="shared" si="121"/>
        <v>0</v>
      </c>
      <c r="V708" s="13">
        <f t="shared" si="114"/>
        <v>0</v>
      </c>
      <c r="W708" s="13">
        <f t="shared" si="122"/>
        <v>0</v>
      </c>
      <c r="X708" s="13">
        <f t="shared" si="115"/>
        <v>0</v>
      </c>
      <c r="Y708" s="13">
        <f t="shared" si="116"/>
        <v>0</v>
      </c>
      <c r="Z708" s="7"/>
      <c r="AA708" s="9" t="str">
        <f t="shared" si="117"/>
        <v/>
      </c>
      <c r="AB708" s="7"/>
      <c r="AC708" s="9" t="str">
        <f t="shared" si="118"/>
        <v/>
      </c>
      <c r="AD708" s="7"/>
      <c r="AE708" s="9" t="str">
        <f t="shared" si="119"/>
        <v/>
      </c>
      <c r="AF70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09" spans="1:32" x14ac:dyDescent="0.45">
      <c r="A709" s="23" t="e">
        <f>IF('Prediction Log'!#REF!=0, "",'Prediction Log'!#REF!)</f>
        <v>#REF!</v>
      </c>
      <c r="B709" s="9" t="e">
        <f>IF('Prediction Log'!#REF!=0, "",'Prediction Log'!#REF!)</f>
        <v>#REF!</v>
      </c>
      <c r="C709" s="9" t="e">
        <f>IF('Prediction Log'!#REF!=0, "",'Prediction Log'!#REF!)</f>
        <v>#REF!</v>
      </c>
      <c r="D709" s="9" t="e">
        <f>IF('Prediction Log'!#REF!=0, "",'Prediction Log'!#REF!)</f>
        <v>#REF!</v>
      </c>
      <c r="E709" s="9" t="e">
        <f>IF('Prediction Log'!#REF!=0, "",'Prediction Log'!#REF!)</f>
        <v>#REF!</v>
      </c>
      <c r="F709" s="10" t="str">
        <f>IF('Prediction Log'!I709=0, "",'Prediction Log'!I709)</f>
        <v/>
      </c>
      <c r="G709" s="26" t="str">
        <f>IF(ISBLANK(Games!B709), "",'Prediction Log'!$J709)</f>
        <v/>
      </c>
      <c r="H709" s="27" t="str">
        <f>'Prediction Log'!$K709</f>
        <v/>
      </c>
      <c r="I709" s="10" t="str">
        <f>IF(AND(Games!J709="",Games!K709=""),"",IF(ISTEXT(Games!K709), "Side",Games!J709))</f>
        <v/>
      </c>
      <c r="J709" s="10" t="str">
        <f>IF(Table1[[#This Row],[Bet]]="Spread", Games!L709, "")</f>
        <v/>
      </c>
      <c r="K709" s="9" t="str">
        <f>IF(ISTEXT(Games!K709), Games!K709, "")</f>
        <v/>
      </c>
      <c r="L709" s="9" t="str">
        <f>IF(Table1[[#This Row],[Bet]]="Spread", Table1[[#This Row],[Spread]],"")</f>
        <v/>
      </c>
      <c r="M709" s="9"/>
      <c r="N709" s="12"/>
      <c r="O709" s="12"/>
      <c r="P709" s="12"/>
      <c r="Q709" s="12"/>
      <c r="R709" s="12"/>
      <c r="S709" s="12"/>
      <c r="T709" s="13">
        <f t="shared" si="120"/>
        <v>0</v>
      </c>
      <c r="U709" s="13">
        <f t="shared" si="121"/>
        <v>0</v>
      </c>
      <c r="V709" s="13">
        <f t="shared" si="114"/>
        <v>0</v>
      </c>
      <c r="W709" s="13">
        <f t="shared" si="122"/>
        <v>0</v>
      </c>
      <c r="X709" s="13">
        <f t="shared" si="115"/>
        <v>0</v>
      </c>
      <c r="Y709" s="13">
        <f t="shared" si="116"/>
        <v>0</v>
      </c>
      <c r="Z709" s="7"/>
      <c r="AA709" s="9" t="str">
        <f t="shared" si="117"/>
        <v/>
      </c>
      <c r="AB709" s="7"/>
      <c r="AC709" s="9" t="str">
        <f t="shared" si="118"/>
        <v/>
      </c>
      <c r="AD709" s="7"/>
      <c r="AE709" s="9" t="str">
        <f t="shared" si="119"/>
        <v/>
      </c>
      <c r="AF70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10" spans="1:32" x14ac:dyDescent="0.45">
      <c r="A710" s="23" t="e">
        <f>IF('Prediction Log'!#REF!=0, "",'Prediction Log'!#REF!)</f>
        <v>#REF!</v>
      </c>
      <c r="B710" s="9" t="e">
        <f>IF('Prediction Log'!#REF!=0, "",'Prediction Log'!#REF!)</f>
        <v>#REF!</v>
      </c>
      <c r="C710" s="9" t="e">
        <f>IF('Prediction Log'!#REF!=0, "",'Prediction Log'!#REF!)</f>
        <v>#REF!</v>
      </c>
      <c r="D710" s="9" t="e">
        <f>IF('Prediction Log'!#REF!=0, "",'Prediction Log'!#REF!)</f>
        <v>#REF!</v>
      </c>
      <c r="E710" s="9" t="e">
        <f>IF('Prediction Log'!#REF!=0, "",'Prediction Log'!#REF!)</f>
        <v>#REF!</v>
      </c>
      <c r="F710" s="10" t="str">
        <f>IF('Prediction Log'!I710=0, "",'Prediction Log'!I710)</f>
        <v/>
      </c>
      <c r="G710" s="26" t="str">
        <f>IF(ISBLANK(Games!B710), "",'Prediction Log'!$J710)</f>
        <v/>
      </c>
      <c r="H710" s="27" t="str">
        <f>'Prediction Log'!$K710</f>
        <v/>
      </c>
      <c r="I710" s="10" t="str">
        <f>IF(AND(Games!J710="",Games!K710=""),"",IF(ISTEXT(Games!K710), "Side",Games!J710))</f>
        <v/>
      </c>
      <c r="J710" s="10" t="str">
        <f>IF(Table1[[#This Row],[Bet]]="Spread", Games!L710, "")</f>
        <v/>
      </c>
      <c r="K710" s="9" t="str">
        <f>IF(ISTEXT(Games!K710), Games!K710, "")</f>
        <v/>
      </c>
      <c r="L710" s="9" t="str">
        <f>IF(Table1[[#This Row],[Bet]]="Spread", Table1[[#This Row],[Spread]],"")</f>
        <v/>
      </c>
      <c r="M710" s="9"/>
      <c r="N710" s="12"/>
      <c r="O710" s="12"/>
      <c r="P710" s="12"/>
      <c r="Q710" s="12"/>
      <c r="R710" s="12"/>
      <c r="S710" s="12"/>
      <c r="T710" s="13">
        <f t="shared" si="120"/>
        <v>0</v>
      </c>
      <c r="U710" s="13">
        <f t="shared" si="121"/>
        <v>0</v>
      </c>
      <c r="V710" s="13">
        <f t="shared" si="114"/>
        <v>0</v>
      </c>
      <c r="W710" s="13">
        <f t="shared" si="122"/>
        <v>0</v>
      </c>
      <c r="X710" s="13">
        <f t="shared" si="115"/>
        <v>0</v>
      </c>
      <c r="Y710" s="13">
        <f t="shared" si="116"/>
        <v>0</v>
      </c>
      <c r="Z710" s="7"/>
      <c r="AA710" s="9" t="str">
        <f t="shared" si="117"/>
        <v/>
      </c>
      <c r="AB710" s="7"/>
      <c r="AC710" s="9" t="str">
        <f t="shared" si="118"/>
        <v/>
      </c>
      <c r="AD710" s="7"/>
      <c r="AE710" s="9" t="str">
        <f t="shared" si="119"/>
        <v/>
      </c>
      <c r="AF71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11" spans="1:32" x14ac:dyDescent="0.45">
      <c r="A711" s="23" t="e">
        <f>IF('Prediction Log'!#REF!=0, "",'Prediction Log'!#REF!)</f>
        <v>#REF!</v>
      </c>
      <c r="B711" s="9" t="e">
        <f>IF('Prediction Log'!#REF!=0, "",'Prediction Log'!#REF!)</f>
        <v>#REF!</v>
      </c>
      <c r="C711" s="9" t="e">
        <f>IF('Prediction Log'!#REF!=0, "",'Prediction Log'!#REF!)</f>
        <v>#REF!</v>
      </c>
      <c r="D711" s="9" t="e">
        <f>IF('Prediction Log'!#REF!=0, "",'Prediction Log'!#REF!)</f>
        <v>#REF!</v>
      </c>
      <c r="E711" s="9" t="e">
        <f>IF('Prediction Log'!#REF!=0, "",'Prediction Log'!#REF!)</f>
        <v>#REF!</v>
      </c>
      <c r="F711" s="10" t="str">
        <f>IF('Prediction Log'!I711=0, "",'Prediction Log'!I711)</f>
        <v/>
      </c>
      <c r="G711" s="26" t="str">
        <f>IF(ISBLANK(Games!B711), "",'Prediction Log'!$J711)</f>
        <v/>
      </c>
      <c r="H711" s="27" t="str">
        <f>'Prediction Log'!$K711</f>
        <v/>
      </c>
      <c r="I711" s="10" t="str">
        <f>IF(AND(Games!J711="",Games!K711=""),"",IF(ISTEXT(Games!K711), "Side",Games!J711))</f>
        <v/>
      </c>
      <c r="J711" s="10" t="str">
        <f>IF(Table1[[#This Row],[Bet]]="Spread", Games!L711, "")</f>
        <v/>
      </c>
      <c r="K711" s="9" t="str">
        <f>IF(ISTEXT(Games!K711), Games!K711, "")</f>
        <v/>
      </c>
      <c r="L711" s="9" t="str">
        <f>IF(Table1[[#This Row],[Bet]]="Spread", Table1[[#This Row],[Spread]],"")</f>
        <v/>
      </c>
      <c r="M711" s="9"/>
      <c r="N711" s="12"/>
      <c r="O711" s="12"/>
      <c r="P711" s="12"/>
      <c r="Q711" s="12"/>
      <c r="R711" s="12"/>
      <c r="S711" s="12"/>
      <c r="T711" s="13">
        <f t="shared" si="120"/>
        <v>0</v>
      </c>
      <c r="U711" s="13">
        <f t="shared" si="121"/>
        <v>0</v>
      </c>
      <c r="V711" s="13">
        <f t="shared" si="114"/>
        <v>0</v>
      </c>
      <c r="W711" s="13">
        <f t="shared" si="122"/>
        <v>0</v>
      </c>
      <c r="X711" s="13">
        <f t="shared" si="115"/>
        <v>0</v>
      </c>
      <c r="Y711" s="13">
        <f t="shared" si="116"/>
        <v>0</v>
      </c>
      <c r="Z711" s="7"/>
      <c r="AA711" s="9" t="str">
        <f t="shared" si="117"/>
        <v/>
      </c>
      <c r="AB711" s="7"/>
      <c r="AC711" s="9" t="str">
        <f t="shared" si="118"/>
        <v/>
      </c>
      <c r="AD711" s="7"/>
      <c r="AE711" s="9" t="str">
        <f t="shared" si="119"/>
        <v/>
      </c>
      <c r="AF71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12" spans="1:32" x14ac:dyDescent="0.45">
      <c r="A712" s="23" t="e">
        <f>IF('Prediction Log'!#REF!=0, "",'Prediction Log'!#REF!)</f>
        <v>#REF!</v>
      </c>
      <c r="B712" s="9" t="e">
        <f>IF('Prediction Log'!#REF!=0, "",'Prediction Log'!#REF!)</f>
        <v>#REF!</v>
      </c>
      <c r="C712" s="9" t="e">
        <f>IF('Prediction Log'!#REF!=0, "",'Prediction Log'!#REF!)</f>
        <v>#REF!</v>
      </c>
      <c r="D712" s="9" t="e">
        <f>IF('Prediction Log'!#REF!=0, "",'Prediction Log'!#REF!)</f>
        <v>#REF!</v>
      </c>
      <c r="E712" s="9" t="e">
        <f>IF('Prediction Log'!#REF!=0, "",'Prediction Log'!#REF!)</f>
        <v>#REF!</v>
      </c>
      <c r="F712" s="10" t="str">
        <f>IF('Prediction Log'!I712=0, "",'Prediction Log'!I712)</f>
        <v/>
      </c>
      <c r="G712" s="26" t="str">
        <f>IF(ISBLANK(Games!B712), "",'Prediction Log'!$J712)</f>
        <v/>
      </c>
      <c r="H712" s="27" t="str">
        <f>'Prediction Log'!$K712</f>
        <v/>
      </c>
      <c r="I712" s="10" t="str">
        <f>IF(AND(Games!J712="",Games!K712=""),"",IF(ISTEXT(Games!K712), "Side",Games!J712))</f>
        <v/>
      </c>
      <c r="J712" s="10" t="str">
        <f>IF(Table1[[#This Row],[Bet]]="Spread", Games!L712, "")</f>
        <v/>
      </c>
      <c r="K712" s="9" t="str">
        <f>IF(ISTEXT(Games!K712), Games!K712, "")</f>
        <v/>
      </c>
      <c r="L712" s="9" t="str">
        <f>IF(Table1[[#This Row],[Bet]]="Spread", Table1[[#This Row],[Spread]],"")</f>
        <v/>
      </c>
      <c r="M712" s="9"/>
      <c r="N712" s="12"/>
      <c r="O712" s="12"/>
      <c r="P712" s="12"/>
      <c r="Q712" s="12"/>
      <c r="R712" s="12"/>
      <c r="S712" s="12"/>
      <c r="T712" s="13">
        <f t="shared" si="120"/>
        <v>0</v>
      </c>
      <c r="U712" s="13">
        <f t="shared" si="121"/>
        <v>0</v>
      </c>
      <c r="V712" s="13">
        <f t="shared" si="114"/>
        <v>0</v>
      </c>
      <c r="W712" s="13">
        <f t="shared" si="122"/>
        <v>0</v>
      </c>
      <c r="X712" s="13">
        <f t="shared" si="115"/>
        <v>0</v>
      </c>
      <c r="Y712" s="13">
        <f t="shared" si="116"/>
        <v>0</v>
      </c>
      <c r="Z712" s="7"/>
      <c r="AA712" s="9" t="str">
        <f t="shared" si="117"/>
        <v/>
      </c>
      <c r="AB712" s="7"/>
      <c r="AC712" s="9" t="str">
        <f t="shared" si="118"/>
        <v/>
      </c>
      <c r="AD712" s="7"/>
      <c r="AE712" s="9" t="str">
        <f t="shared" si="119"/>
        <v/>
      </c>
      <c r="AF71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13" spans="1:32" x14ac:dyDescent="0.45">
      <c r="A713" s="23" t="e">
        <f>IF('Prediction Log'!#REF!=0, "",'Prediction Log'!#REF!)</f>
        <v>#REF!</v>
      </c>
      <c r="B713" s="9" t="e">
        <f>IF('Prediction Log'!#REF!=0, "",'Prediction Log'!#REF!)</f>
        <v>#REF!</v>
      </c>
      <c r="C713" s="9" t="e">
        <f>IF('Prediction Log'!#REF!=0, "",'Prediction Log'!#REF!)</f>
        <v>#REF!</v>
      </c>
      <c r="D713" s="9" t="e">
        <f>IF('Prediction Log'!#REF!=0, "",'Prediction Log'!#REF!)</f>
        <v>#REF!</v>
      </c>
      <c r="E713" s="9" t="e">
        <f>IF('Prediction Log'!#REF!=0, "",'Prediction Log'!#REF!)</f>
        <v>#REF!</v>
      </c>
      <c r="F713" s="10" t="str">
        <f>IF('Prediction Log'!I713=0, "",'Prediction Log'!I713)</f>
        <v/>
      </c>
      <c r="G713" s="26" t="str">
        <f>IF(ISBLANK(Games!B713), "",'Prediction Log'!$J713)</f>
        <v/>
      </c>
      <c r="H713" s="27" t="str">
        <f>'Prediction Log'!$K713</f>
        <v/>
      </c>
      <c r="I713" s="10" t="str">
        <f>IF(AND(Games!J713="",Games!K713=""),"",IF(ISTEXT(Games!K713), "Side",Games!J713))</f>
        <v/>
      </c>
      <c r="J713" s="10" t="str">
        <f>IF(Table1[[#This Row],[Bet]]="Spread", Games!L713, "")</f>
        <v/>
      </c>
      <c r="K713" s="9" t="str">
        <f>IF(ISTEXT(Games!K713), Games!K713, "")</f>
        <v/>
      </c>
      <c r="L713" s="9" t="str">
        <f>IF(Table1[[#This Row],[Bet]]="Spread", Table1[[#This Row],[Spread]],"")</f>
        <v/>
      </c>
      <c r="M713" s="9"/>
      <c r="N713" s="12"/>
      <c r="O713" s="12"/>
      <c r="P713" s="12"/>
      <c r="Q713" s="12"/>
      <c r="R713" s="12"/>
      <c r="S713" s="12"/>
      <c r="T713" s="13">
        <f t="shared" si="120"/>
        <v>0</v>
      </c>
      <c r="U713" s="13">
        <f t="shared" si="121"/>
        <v>0</v>
      </c>
      <c r="V713" s="13">
        <f t="shared" si="114"/>
        <v>0</v>
      </c>
      <c r="W713" s="13">
        <f t="shared" si="122"/>
        <v>0</v>
      </c>
      <c r="X713" s="13">
        <f t="shared" si="115"/>
        <v>0</v>
      </c>
      <c r="Y713" s="13">
        <f t="shared" si="116"/>
        <v>0</v>
      </c>
      <c r="Z713" s="7"/>
      <c r="AA713" s="9" t="str">
        <f t="shared" si="117"/>
        <v/>
      </c>
      <c r="AB713" s="7"/>
      <c r="AC713" s="9" t="str">
        <f t="shared" si="118"/>
        <v/>
      </c>
      <c r="AD713" s="7"/>
      <c r="AE713" s="9" t="str">
        <f t="shared" si="119"/>
        <v/>
      </c>
      <c r="AF71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14" spans="1:32" x14ac:dyDescent="0.45">
      <c r="A714" s="23" t="e">
        <f>IF('Prediction Log'!#REF!=0, "",'Prediction Log'!#REF!)</f>
        <v>#REF!</v>
      </c>
      <c r="B714" s="9" t="e">
        <f>IF('Prediction Log'!#REF!=0, "",'Prediction Log'!#REF!)</f>
        <v>#REF!</v>
      </c>
      <c r="C714" s="9" t="e">
        <f>IF('Prediction Log'!#REF!=0, "",'Prediction Log'!#REF!)</f>
        <v>#REF!</v>
      </c>
      <c r="D714" s="9" t="e">
        <f>IF('Prediction Log'!#REF!=0, "",'Prediction Log'!#REF!)</f>
        <v>#REF!</v>
      </c>
      <c r="E714" s="9" t="e">
        <f>IF('Prediction Log'!#REF!=0, "",'Prediction Log'!#REF!)</f>
        <v>#REF!</v>
      </c>
      <c r="F714" s="10" t="str">
        <f>IF('Prediction Log'!I714=0, "",'Prediction Log'!I714)</f>
        <v/>
      </c>
      <c r="G714" s="26" t="str">
        <f>IF(ISBLANK(Games!B714), "",'Prediction Log'!$J714)</f>
        <v/>
      </c>
      <c r="H714" s="27" t="str">
        <f>'Prediction Log'!$K714</f>
        <v/>
      </c>
      <c r="I714" s="10" t="str">
        <f>IF(AND(Games!J714="",Games!K714=""),"",IF(ISTEXT(Games!K714), "Side",Games!J714))</f>
        <v/>
      </c>
      <c r="J714" s="10" t="str">
        <f>IF(Table1[[#This Row],[Bet]]="Spread", Games!L714, "")</f>
        <v/>
      </c>
      <c r="K714" s="9" t="str">
        <f>IF(ISTEXT(Games!K714), Games!K714, "")</f>
        <v/>
      </c>
      <c r="L714" s="9" t="str">
        <f>IF(Table1[[#This Row],[Bet]]="Spread", Table1[[#This Row],[Spread]],"")</f>
        <v/>
      </c>
      <c r="M714" s="9"/>
      <c r="N714" s="12"/>
      <c r="O714" s="12"/>
      <c r="P714" s="12"/>
      <c r="Q714" s="12"/>
      <c r="R714" s="12"/>
      <c r="S714" s="12"/>
      <c r="T714" s="13">
        <f t="shared" si="120"/>
        <v>0</v>
      </c>
      <c r="U714" s="13">
        <f t="shared" si="121"/>
        <v>0</v>
      </c>
      <c r="V714" s="13">
        <f t="shared" si="114"/>
        <v>0</v>
      </c>
      <c r="W714" s="13">
        <f t="shared" si="122"/>
        <v>0</v>
      </c>
      <c r="X714" s="13">
        <f t="shared" si="115"/>
        <v>0</v>
      </c>
      <c r="Y714" s="13">
        <f t="shared" si="116"/>
        <v>0</v>
      </c>
      <c r="Z714" s="7"/>
      <c r="AA714" s="9" t="str">
        <f t="shared" si="117"/>
        <v/>
      </c>
      <c r="AB714" s="7"/>
      <c r="AC714" s="9" t="str">
        <f t="shared" si="118"/>
        <v/>
      </c>
      <c r="AD714" s="7"/>
      <c r="AE714" s="9" t="str">
        <f t="shared" si="119"/>
        <v/>
      </c>
      <c r="AF71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15" spans="1:32" x14ac:dyDescent="0.45">
      <c r="A715" s="23" t="e">
        <f>IF('Prediction Log'!#REF!=0, "",'Prediction Log'!#REF!)</f>
        <v>#REF!</v>
      </c>
      <c r="B715" s="9" t="e">
        <f>IF('Prediction Log'!#REF!=0, "",'Prediction Log'!#REF!)</f>
        <v>#REF!</v>
      </c>
      <c r="C715" s="9" t="e">
        <f>IF('Prediction Log'!#REF!=0, "",'Prediction Log'!#REF!)</f>
        <v>#REF!</v>
      </c>
      <c r="D715" s="9" t="e">
        <f>IF('Prediction Log'!#REF!=0, "",'Prediction Log'!#REF!)</f>
        <v>#REF!</v>
      </c>
      <c r="E715" s="9" t="e">
        <f>IF('Prediction Log'!#REF!=0, "",'Prediction Log'!#REF!)</f>
        <v>#REF!</v>
      </c>
      <c r="F715" s="10" t="str">
        <f>IF('Prediction Log'!I715=0, "",'Prediction Log'!I715)</f>
        <v/>
      </c>
      <c r="G715" s="26" t="str">
        <f>IF(ISBLANK(Games!B715), "",'Prediction Log'!$J715)</f>
        <v/>
      </c>
      <c r="H715" s="27" t="str">
        <f>'Prediction Log'!$K715</f>
        <v/>
      </c>
      <c r="I715" s="10" t="str">
        <f>IF(AND(Games!J715="",Games!K715=""),"",IF(ISTEXT(Games!K715), "Side",Games!J715))</f>
        <v/>
      </c>
      <c r="J715" s="10" t="str">
        <f>IF(Table1[[#This Row],[Bet]]="Spread", Games!L715, "")</f>
        <v/>
      </c>
      <c r="K715" s="9" t="str">
        <f>IF(ISTEXT(Games!K715), Games!K715, "")</f>
        <v/>
      </c>
      <c r="L715" s="9" t="str">
        <f>IF(Table1[[#This Row],[Bet]]="Spread", Table1[[#This Row],[Spread]],"")</f>
        <v/>
      </c>
      <c r="M715" s="9"/>
      <c r="N715" s="12"/>
      <c r="O715" s="12"/>
      <c r="P715" s="12"/>
      <c r="Q715" s="12"/>
      <c r="R715" s="12"/>
      <c r="S715" s="12"/>
      <c r="T715" s="13">
        <f t="shared" si="120"/>
        <v>0</v>
      </c>
      <c r="U715" s="13">
        <f t="shared" si="121"/>
        <v>0</v>
      </c>
      <c r="V715" s="13">
        <f t="shared" si="114"/>
        <v>0</v>
      </c>
      <c r="W715" s="13">
        <f t="shared" si="122"/>
        <v>0</v>
      </c>
      <c r="X715" s="13">
        <f t="shared" si="115"/>
        <v>0</v>
      </c>
      <c r="Y715" s="13">
        <f t="shared" si="116"/>
        <v>0</v>
      </c>
      <c r="Z715" s="7"/>
      <c r="AA715" s="9" t="str">
        <f t="shared" si="117"/>
        <v/>
      </c>
      <c r="AB715" s="7"/>
      <c r="AC715" s="9" t="str">
        <f t="shared" si="118"/>
        <v/>
      </c>
      <c r="AD715" s="7"/>
      <c r="AE715" s="9" t="str">
        <f t="shared" si="119"/>
        <v/>
      </c>
      <c r="AF71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16" spans="1:32" x14ac:dyDescent="0.45">
      <c r="A716" s="23" t="e">
        <f>IF('Prediction Log'!#REF!=0, "",'Prediction Log'!#REF!)</f>
        <v>#REF!</v>
      </c>
      <c r="B716" s="9" t="e">
        <f>IF('Prediction Log'!#REF!=0, "",'Prediction Log'!#REF!)</f>
        <v>#REF!</v>
      </c>
      <c r="C716" s="9" t="e">
        <f>IF('Prediction Log'!#REF!=0, "",'Prediction Log'!#REF!)</f>
        <v>#REF!</v>
      </c>
      <c r="D716" s="9" t="e">
        <f>IF('Prediction Log'!#REF!=0, "",'Prediction Log'!#REF!)</f>
        <v>#REF!</v>
      </c>
      <c r="E716" s="9" t="e">
        <f>IF('Prediction Log'!#REF!=0, "",'Prediction Log'!#REF!)</f>
        <v>#REF!</v>
      </c>
      <c r="F716" s="10" t="str">
        <f>IF('Prediction Log'!I716=0, "",'Prediction Log'!I716)</f>
        <v/>
      </c>
      <c r="G716" s="26" t="str">
        <f>IF(ISBLANK(Games!B716), "",'Prediction Log'!$J716)</f>
        <v/>
      </c>
      <c r="H716" s="27" t="str">
        <f>'Prediction Log'!$K716</f>
        <v/>
      </c>
      <c r="I716" s="10" t="str">
        <f>IF(AND(Games!J716="",Games!K716=""),"",IF(ISTEXT(Games!K716), "Side",Games!J716))</f>
        <v/>
      </c>
      <c r="J716" s="10" t="str">
        <f>IF(Table1[[#This Row],[Bet]]="Spread", Games!L716, "")</f>
        <v/>
      </c>
      <c r="K716" s="9" t="str">
        <f>IF(ISTEXT(Games!K716), Games!K716, "")</f>
        <v/>
      </c>
      <c r="L716" s="9" t="str">
        <f>IF(Table1[[#This Row],[Bet]]="Spread", Table1[[#This Row],[Spread]],"")</f>
        <v/>
      </c>
      <c r="M716" s="9"/>
      <c r="N716" s="12"/>
      <c r="O716" s="12"/>
      <c r="P716" s="12"/>
      <c r="Q716" s="12"/>
      <c r="R716" s="12"/>
      <c r="S716" s="12"/>
      <c r="T716" s="13">
        <f t="shared" si="120"/>
        <v>0</v>
      </c>
      <c r="U716" s="13">
        <f t="shared" si="121"/>
        <v>0</v>
      </c>
      <c r="V716" s="13">
        <f t="shared" si="114"/>
        <v>0</v>
      </c>
      <c r="W716" s="13">
        <f t="shared" si="122"/>
        <v>0</v>
      </c>
      <c r="X716" s="13">
        <f t="shared" si="115"/>
        <v>0</v>
      </c>
      <c r="Y716" s="13">
        <f t="shared" si="116"/>
        <v>0</v>
      </c>
      <c r="Z716" s="7"/>
      <c r="AA716" s="9" t="str">
        <f t="shared" si="117"/>
        <v/>
      </c>
      <c r="AB716" s="7"/>
      <c r="AC716" s="9" t="str">
        <f t="shared" si="118"/>
        <v/>
      </c>
      <c r="AD716" s="7"/>
      <c r="AE716" s="9" t="str">
        <f t="shared" si="119"/>
        <v/>
      </c>
      <c r="AF71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17" spans="1:32" x14ac:dyDescent="0.45">
      <c r="A717" s="23" t="e">
        <f>IF('Prediction Log'!#REF!=0, "",'Prediction Log'!#REF!)</f>
        <v>#REF!</v>
      </c>
      <c r="B717" s="9" t="e">
        <f>IF('Prediction Log'!#REF!=0, "",'Prediction Log'!#REF!)</f>
        <v>#REF!</v>
      </c>
      <c r="C717" s="9" t="e">
        <f>IF('Prediction Log'!#REF!=0, "",'Prediction Log'!#REF!)</f>
        <v>#REF!</v>
      </c>
      <c r="D717" s="9" t="e">
        <f>IF('Prediction Log'!#REF!=0, "",'Prediction Log'!#REF!)</f>
        <v>#REF!</v>
      </c>
      <c r="E717" s="9" t="e">
        <f>IF('Prediction Log'!#REF!=0, "",'Prediction Log'!#REF!)</f>
        <v>#REF!</v>
      </c>
      <c r="F717" s="10" t="str">
        <f>IF('Prediction Log'!I717=0, "",'Prediction Log'!I717)</f>
        <v/>
      </c>
      <c r="G717" s="26" t="str">
        <f>IF(ISBLANK(Games!B717), "",'Prediction Log'!$J717)</f>
        <v/>
      </c>
      <c r="H717" s="27" t="str">
        <f>'Prediction Log'!$K717</f>
        <v/>
      </c>
      <c r="I717" s="10" t="str">
        <f>IF(AND(Games!J717="",Games!K717=""),"",IF(ISTEXT(Games!K717), "Side",Games!J717))</f>
        <v/>
      </c>
      <c r="J717" s="10" t="str">
        <f>IF(Table1[[#This Row],[Bet]]="Spread", Games!L717, "")</f>
        <v/>
      </c>
      <c r="K717" s="9" t="str">
        <f>IF(ISTEXT(Games!K717), Games!K717, "")</f>
        <v/>
      </c>
      <c r="L717" s="9" t="str">
        <f>IF(Table1[[#This Row],[Bet]]="Spread", Table1[[#This Row],[Spread]],"")</f>
        <v/>
      </c>
      <c r="M717" s="9"/>
      <c r="N717" s="12"/>
      <c r="O717" s="12"/>
      <c r="P717" s="12"/>
      <c r="Q717" s="12"/>
      <c r="R717" s="12"/>
      <c r="S717" s="12"/>
      <c r="T717" s="13">
        <f t="shared" si="120"/>
        <v>0</v>
      </c>
      <c r="U717" s="13">
        <f t="shared" si="121"/>
        <v>0</v>
      </c>
      <c r="V717" s="13">
        <f t="shared" si="114"/>
        <v>0</v>
      </c>
      <c r="W717" s="13">
        <f t="shared" si="122"/>
        <v>0</v>
      </c>
      <c r="X717" s="13">
        <f t="shared" si="115"/>
        <v>0</v>
      </c>
      <c r="Y717" s="13">
        <f t="shared" si="116"/>
        <v>0</v>
      </c>
      <c r="Z717" s="7"/>
      <c r="AA717" s="9" t="str">
        <f t="shared" si="117"/>
        <v/>
      </c>
      <c r="AB717" s="7"/>
      <c r="AC717" s="9" t="str">
        <f t="shared" si="118"/>
        <v/>
      </c>
      <c r="AD717" s="7"/>
      <c r="AE717" s="9" t="str">
        <f t="shared" si="119"/>
        <v/>
      </c>
      <c r="AF71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18" spans="1:32" x14ac:dyDescent="0.45">
      <c r="A718" s="23" t="e">
        <f>IF('Prediction Log'!#REF!=0, "",'Prediction Log'!#REF!)</f>
        <v>#REF!</v>
      </c>
      <c r="B718" s="9" t="e">
        <f>IF('Prediction Log'!#REF!=0, "",'Prediction Log'!#REF!)</f>
        <v>#REF!</v>
      </c>
      <c r="C718" s="9" t="e">
        <f>IF('Prediction Log'!#REF!=0, "",'Prediction Log'!#REF!)</f>
        <v>#REF!</v>
      </c>
      <c r="D718" s="9" t="e">
        <f>IF('Prediction Log'!#REF!=0, "",'Prediction Log'!#REF!)</f>
        <v>#REF!</v>
      </c>
      <c r="E718" s="9" t="e">
        <f>IF('Prediction Log'!#REF!=0, "",'Prediction Log'!#REF!)</f>
        <v>#REF!</v>
      </c>
      <c r="F718" s="10" t="str">
        <f>IF('Prediction Log'!I718=0, "",'Prediction Log'!I718)</f>
        <v/>
      </c>
      <c r="G718" s="26" t="str">
        <f>IF(ISBLANK(Games!B718), "",'Prediction Log'!$J718)</f>
        <v/>
      </c>
      <c r="H718" s="27" t="str">
        <f>'Prediction Log'!$K718</f>
        <v/>
      </c>
      <c r="I718" s="10" t="str">
        <f>IF(AND(Games!J718="",Games!K718=""),"",IF(ISTEXT(Games!K718), "Side",Games!J718))</f>
        <v/>
      </c>
      <c r="J718" s="10" t="str">
        <f>IF(Table1[[#This Row],[Bet]]="Spread", Games!L718, "")</f>
        <v/>
      </c>
      <c r="K718" s="9" t="str">
        <f>IF(ISTEXT(Games!K718), Games!K718, "")</f>
        <v/>
      </c>
      <c r="L718" s="9" t="str">
        <f>IF(Table1[[#This Row],[Bet]]="Spread", Table1[[#This Row],[Spread]],"")</f>
        <v/>
      </c>
      <c r="M718" s="9"/>
      <c r="N718" s="12"/>
      <c r="O718" s="12"/>
      <c r="P718" s="12"/>
      <c r="Q718" s="12"/>
      <c r="R718" s="12"/>
      <c r="S718" s="12"/>
      <c r="T718" s="13">
        <f t="shared" si="120"/>
        <v>0</v>
      </c>
      <c r="U718" s="13">
        <f t="shared" si="121"/>
        <v>0</v>
      </c>
      <c r="V718" s="13">
        <f t="shared" si="114"/>
        <v>0</v>
      </c>
      <c r="W718" s="13">
        <f t="shared" si="122"/>
        <v>0</v>
      </c>
      <c r="X718" s="13">
        <f t="shared" si="115"/>
        <v>0</v>
      </c>
      <c r="Y718" s="13">
        <f t="shared" si="116"/>
        <v>0</v>
      </c>
      <c r="Z718" s="7"/>
      <c r="AA718" s="9" t="str">
        <f t="shared" si="117"/>
        <v/>
      </c>
      <c r="AB718" s="7"/>
      <c r="AC718" s="9" t="str">
        <f t="shared" si="118"/>
        <v/>
      </c>
      <c r="AD718" s="7"/>
      <c r="AE718" s="9" t="str">
        <f t="shared" si="119"/>
        <v/>
      </c>
      <c r="AF71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19" spans="1:32" x14ac:dyDescent="0.45">
      <c r="A719" s="23" t="e">
        <f>IF('Prediction Log'!#REF!=0, "",'Prediction Log'!#REF!)</f>
        <v>#REF!</v>
      </c>
      <c r="B719" s="9" t="e">
        <f>IF('Prediction Log'!#REF!=0, "",'Prediction Log'!#REF!)</f>
        <v>#REF!</v>
      </c>
      <c r="C719" s="9" t="e">
        <f>IF('Prediction Log'!#REF!=0, "",'Prediction Log'!#REF!)</f>
        <v>#REF!</v>
      </c>
      <c r="D719" s="9" t="e">
        <f>IF('Prediction Log'!#REF!=0, "",'Prediction Log'!#REF!)</f>
        <v>#REF!</v>
      </c>
      <c r="E719" s="9" t="e">
        <f>IF('Prediction Log'!#REF!=0, "",'Prediction Log'!#REF!)</f>
        <v>#REF!</v>
      </c>
      <c r="F719" s="10" t="str">
        <f>IF('Prediction Log'!I719=0, "",'Prediction Log'!I719)</f>
        <v/>
      </c>
      <c r="G719" s="26" t="str">
        <f>IF(ISBLANK(Games!B719), "",'Prediction Log'!$J719)</f>
        <v/>
      </c>
      <c r="H719" s="27" t="str">
        <f>'Prediction Log'!$K719</f>
        <v/>
      </c>
      <c r="I719" s="10" t="str">
        <f>IF(AND(Games!J719="",Games!K719=""),"",IF(ISTEXT(Games!K719), "Side",Games!J719))</f>
        <v/>
      </c>
      <c r="J719" s="10" t="str">
        <f>IF(Table1[[#This Row],[Bet]]="Spread", Games!L719, "")</f>
        <v/>
      </c>
      <c r="K719" s="9" t="str">
        <f>IF(ISTEXT(Games!K719), Games!K719, "")</f>
        <v/>
      </c>
      <c r="L719" s="9" t="str">
        <f>IF(Table1[[#This Row],[Bet]]="Spread", Table1[[#This Row],[Spread]],"")</f>
        <v/>
      </c>
      <c r="M719" s="9"/>
      <c r="N719" s="12"/>
      <c r="O719" s="12"/>
      <c r="P719" s="12"/>
      <c r="Q719" s="12"/>
      <c r="R719" s="12"/>
      <c r="S719" s="12"/>
      <c r="T719" s="13">
        <f t="shared" si="120"/>
        <v>0</v>
      </c>
      <c r="U719" s="13">
        <f t="shared" si="121"/>
        <v>0</v>
      </c>
      <c r="V719" s="13">
        <f t="shared" si="114"/>
        <v>0</v>
      </c>
      <c r="W719" s="13">
        <f t="shared" si="122"/>
        <v>0</v>
      </c>
      <c r="X719" s="13">
        <f t="shared" si="115"/>
        <v>0</v>
      </c>
      <c r="Y719" s="13">
        <f t="shared" si="116"/>
        <v>0</v>
      </c>
      <c r="Z719" s="7"/>
      <c r="AA719" s="9" t="str">
        <f t="shared" si="117"/>
        <v/>
      </c>
      <c r="AB719" s="7"/>
      <c r="AC719" s="9" t="str">
        <f t="shared" si="118"/>
        <v/>
      </c>
      <c r="AD719" s="7"/>
      <c r="AE719" s="9" t="str">
        <f t="shared" si="119"/>
        <v/>
      </c>
      <c r="AF71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20" spans="1:32" x14ac:dyDescent="0.45">
      <c r="A720" s="23" t="e">
        <f>IF('Prediction Log'!#REF!=0, "",'Prediction Log'!#REF!)</f>
        <v>#REF!</v>
      </c>
      <c r="B720" s="9" t="e">
        <f>IF('Prediction Log'!#REF!=0, "",'Prediction Log'!#REF!)</f>
        <v>#REF!</v>
      </c>
      <c r="C720" s="9" t="e">
        <f>IF('Prediction Log'!#REF!=0, "",'Prediction Log'!#REF!)</f>
        <v>#REF!</v>
      </c>
      <c r="D720" s="9" t="e">
        <f>IF('Prediction Log'!#REF!=0, "",'Prediction Log'!#REF!)</f>
        <v>#REF!</v>
      </c>
      <c r="E720" s="9" t="e">
        <f>IF('Prediction Log'!#REF!=0, "",'Prediction Log'!#REF!)</f>
        <v>#REF!</v>
      </c>
      <c r="F720" s="10" t="str">
        <f>IF('Prediction Log'!I720=0, "",'Prediction Log'!I720)</f>
        <v/>
      </c>
      <c r="G720" s="26" t="str">
        <f>IF(ISBLANK(Games!B720), "",'Prediction Log'!$J720)</f>
        <v/>
      </c>
      <c r="H720" s="27" t="str">
        <f>'Prediction Log'!$K720</f>
        <v/>
      </c>
      <c r="I720" s="10" t="str">
        <f>IF(AND(Games!J720="",Games!K720=""),"",IF(ISTEXT(Games!K720), "Side",Games!J720))</f>
        <v/>
      </c>
      <c r="J720" s="10" t="str">
        <f>IF(Table1[[#This Row],[Bet]]="Spread", Games!L720, "")</f>
        <v/>
      </c>
      <c r="K720" s="9" t="str">
        <f>IF(ISTEXT(Games!K720), Games!K720, "")</f>
        <v/>
      </c>
      <c r="L720" s="9" t="str">
        <f>IF(Table1[[#This Row],[Bet]]="Spread", Table1[[#This Row],[Spread]],"")</f>
        <v/>
      </c>
      <c r="M720" s="9"/>
      <c r="N720" s="12"/>
      <c r="O720" s="12"/>
      <c r="P720" s="12"/>
      <c r="Q720" s="12"/>
      <c r="R720" s="12"/>
      <c r="S720" s="12"/>
      <c r="T720" s="13">
        <f t="shared" si="120"/>
        <v>0</v>
      </c>
      <c r="U720" s="13">
        <f t="shared" si="121"/>
        <v>0</v>
      </c>
      <c r="V720" s="13">
        <f t="shared" si="114"/>
        <v>0</v>
      </c>
      <c r="W720" s="13">
        <f t="shared" si="122"/>
        <v>0</v>
      </c>
      <c r="X720" s="13">
        <f t="shared" si="115"/>
        <v>0</v>
      </c>
      <c r="Y720" s="13">
        <f t="shared" si="116"/>
        <v>0</v>
      </c>
      <c r="Z720" s="7"/>
      <c r="AA720" s="9" t="str">
        <f t="shared" si="117"/>
        <v/>
      </c>
      <c r="AB720" s="7"/>
      <c r="AC720" s="9" t="str">
        <f t="shared" si="118"/>
        <v/>
      </c>
      <c r="AD720" s="7"/>
      <c r="AE720" s="9" t="str">
        <f t="shared" si="119"/>
        <v/>
      </c>
      <c r="AF72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21" spans="1:32" x14ac:dyDescent="0.45">
      <c r="A721" s="23" t="e">
        <f>IF('Prediction Log'!#REF!=0, "",'Prediction Log'!#REF!)</f>
        <v>#REF!</v>
      </c>
      <c r="B721" s="9" t="e">
        <f>IF('Prediction Log'!#REF!=0, "",'Prediction Log'!#REF!)</f>
        <v>#REF!</v>
      </c>
      <c r="C721" s="9" t="e">
        <f>IF('Prediction Log'!#REF!=0, "",'Prediction Log'!#REF!)</f>
        <v>#REF!</v>
      </c>
      <c r="D721" s="9" t="e">
        <f>IF('Prediction Log'!#REF!=0, "",'Prediction Log'!#REF!)</f>
        <v>#REF!</v>
      </c>
      <c r="E721" s="9" t="e">
        <f>IF('Prediction Log'!#REF!=0, "",'Prediction Log'!#REF!)</f>
        <v>#REF!</v>
      </c>
      <c r="F721" s="10" t="str">
        <f>IF('Prediction Log'!I721=0, "",'Prediction Log'!I721)</f>
        <v/>
      </c>
      <c r="G721" s="26" t="str">
        <f>IF(ISBLANK(Games!B721), "",'Prediction Log'!$J721)</f>
        <v/>
      </c>
      <c r="H721" s="27" t="str">
        <f>'Prediction Log'!$K721</f>
        <v/>
      </c>
      <c r="I721" s="10" t="str">
        <f>IF(AND(Games!J721="",Games!K721=""),"",IF(ISTEXT(Games!K721), "Side",Games!J721))</f>
        <v/>
      </c>
      <c r="J721" s="10" t="str">
        <f>IF(Table1[[#This Row],[Bet]]="Spread", Games!L721, "")</f>
        <v/>
      </c>
      <c r="K721" s="9" t="str">
        <f>IF(ISTEXT(Games!K721), Games!K721, "")</f>
        <v/>
      </c>
      <c r="L721" s="9" t="str">
        <f>IF(Table1[[#This Row],[Bet]]="Spread", Table1[[#This Row],[Spread]],"")</f>
        <v/>
      </c>
      <c r="M721" s="9"/>
      <c r="N721" s="12"/>
      <c r="O721" s="12"/>
      <c r="P721" s="12"/>
      <c r="Q721" s="12"/>
      <c r="R721" s="12"/>
      <c r="S721" s="12"/>
      <c r="T721" s="13">
        <f t="shared" si="120"/>
        <v>0</v>
      </c>
      <c r="U721" s="13">
        <f t="shared" si="121"/>
        <v>0</v>
      </c>
      <c r="V721" s="13">
        <f t="shared" si="114"/>
        <v>0</v>
      </c>
      <c r="W721" s="13">
        <f t="shared" si="122"/>
        <v>0</v>
      </c>
      <c r="X721" s="13">
        <f t="shared" si="115"/>
        <v>0</v>
      </c>
      <c r="Y721" s="13">
        <f t="shared" si="116"/>
        <v>0</v>
      </c>
      <c r="Z721" s="7"/>
      <c r="AA721" s="9" t="str">
        <f t="shared" si="117"/>
        <v/>
      </c>
      <c r="AB721" s="7"/>
      <c r="AC721" s="9" t="str">
        <f t="shared" si="118"/>
        <v/>
      </c>
      <c r="AD721" s="7"/>
      <c r="AE721" s="9" t="str">
        <f t="shared" si="119"/>
        <v/>
      </c>
      <c r="AF72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22" spans="1:32" x14ac:dyDescent="0.45">
      <c r="A722" s="23" t="e">
        <f>IF('Prediction Log'!#REF!=0, "",'Prediction Log'!#REF!)</f>
        <v>#REF!</v>
      </c>
      <c r="B722" s="9" t="e">
        <f>IF('Prediction Log'!#REF!=0, "",'Prediction Log'!#REF!)</f>
        <v>#REF!</v>
      </c>
      <c r="C722" s="9" t="e">
        <f>IF('Prediction Log'!#REF!=0, "",'Prediction Log'!#REF!)</f>
        <v>#REF!</v>
      </c>
      <c r="D722" s="9" t="e">
        <f>IF('Prediction Log'!#REF!=0, "",'Prediction Log'!#REF!)</f>
        <v>#REF!</v>
      </c>
      <c r="E722" s="9" t="e">
        <f>IF('Prediction Log'!#REF!=0, "",'Prediction Log'!#REF!)</f>
        <v>#REF!</v>
      </c>
      <c r="F722" s="10" t="str">
        <f>IF('Prediction Log'!I722=0, "",'Prediction Log'!I722)</f>
        <v/>
      </c>
      <c r="G722" s="26" t="str">
        <f>IF(ISBLANK(Games!B722), "",'Prediction Log'!$J722)</f>
        <v/>
      </c>
      <c r="H722" s="27" t="str">
        <f>'Prediction Log'!$K722</f>
        <v/>
      </c>
      <c r="I722" s="10" t="str">
        <f>IF(AND(Games!J722="",Games!K722=""),"",IF(ISTEXT(Games!K722), "Side",Games!J722))</f>
        <v/>
      </c>
      <c r="J722" s="10" t="str">
        <f>IF(Table1[[#This Row],[Bet]]="Spread", Games!L722, "")</f>
        <v/>
      </c>
      <c r="K722" s="9" t="str">
        <f>IF(ISTEXT(Games!K722), Games!K722, "")</f>
        <v/>
      </c>
      <c r="L722" s="9" t="str">
        <f>IF(Table1[[#This Row],[Bet]]="Spread", Table1[[#This Row],[Spread]],"")</f>
        <v/>
      </c>
      <c r="M722" s="9"/>
      <c r="N722" s="12"/>
      <c r="O722" s="12"/>
      <c r="P722" s="12"/>
      <c r="Q722" s="12"/>
      <c r="R722" s="12"/>
      <c r="S722" s="12"/>
      <c r="T722" s="13">
        <f t="shared" si="120"/>
        <v>0</v>
      </c>
      <c r="U722" s="13">
        <f t="shared" si="121"/>
        <v>0</v>
      </c>
      <c r="V722" s="13">
        <f t="shared" si="114"/>
        <v>0</v>
      </c>
      <c r="W722" s="13">
        <f t="shared" si="122"/>
        <v>0</v>
      </c>
      <c r="X722" s="13">
        <f t="shared" si="115"/>
        <v>0</v>
      </c>
      <c r="Y722" s="13">
        <f t="shared" si="116"/>
        <v>0</v>
      </c>
      <c r="Z722" s="7"/>
      <c r="AA722" s="9" t="str">
        <f t="shared" si="117"/>
        <v/>
      </c>
      <c r="AB722" s="7"/>
      <c r="AC722" s="9" t="str">
        <f t="shared" si="118"/>
        <v/>
      </c>
      <c r="AD722" s="7"/>
      <c r="AE722" s="9" t="str">
        <f t="shared" si="119"/>
        <v/>
      </c>
      <c r="AF72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23" spans="1:32" x14ac:dyDescent="0.45">
      <c r="A723" s="23" t="e">
        <f>IF('Prediction Log'!#REF!=0, "",'Prediction Log'!#REF!)</f>
        <v>#REF!</v>
      </c>
      <c r="B723" s="9" t="e">
        <f>IF('Prediction Log'!#REF!=0, "",'Prediction Log'!#REF!)</f>
        <v>#REF!</v>
      </c>
      <c r="C723" s="9" t="e">
        <f>IF('Prediction Log'!#REF!=0, "",'Prediction Log'!#REF!)</f>
        <v>#REF!</v>
      </c>
      <c r="D723" s="9" t="e">
        <f>IF('Prediction Log'!#REF!=0, "",'Prediction Log'!#REF!)</f>
        <v>#REF!</v>
      </c>
      <c r="E723" s="9" t="e">
        <f>IF('Prediction Log'!#REF!=0, "",'Prediction Log'!#REF!)</f>
        <v>#REF!</v>
      </c>
      <c r="F723" s="10" t="str">
        <f>IF('Prediction Log'!I723=0, "",'Prediction Log'!I723)</f>
        <v/>
      </c>
      <c r="G723" s="26" t="str">
        <f>IF(ISBLANK(Games!B723), "",'Prediction Log'!$J723)</f>
        <v/>
      </c>
      <c r="H723" s="27" t="str">
        <f>'Prediction Log'!$K723</f>
        <v/>
      </c>
      <c r="I723" s="10" t="str">
        <f>IF(AND(Games!J723="",Games!K723=""),"",IF(ISTEXT(Games!K723), "Side",Games!J723))</f>
        <v/>
      </c>
      <c r="J723" s="10" t="str">
        <f>IF(Table1[[#This Row],[Bet]]="Spread", Games!L723, "")</f>
        <v/>
      </c>
      <c r="K723" s="9" t="str">
        <f>IF(ISTEXT(Games!K723), Games!K723, "")</f>
        <v/>
      </c>
      <c r="L723" s="9" t="str">
        <f>IF(Table1[[#This Row],[Bet]]="Spread", Table1[[#This Row],[Spread]],"")</f>
        <v/>
      </c>
      <c r="M723" s="9"/>
      <c r="N723" s="12"/>
      <c r="O723" s="12"/>
      <c r="P723" s="12"/>
      <c r="Q723" s="12"/>
      <c r="R723" s="12"/>
      <c r="S723" s="12"/>
      <c r="T723" s="13">
        <f t="shared" si="120"/>
        <v>0</v>
      </c>
      <c r="U723" s="13">
        <f t="shared" si="121"/>
        <v>0</v>
      </c>
      <c r="V723" s="13">
        <f t="shared" si="114"/>
        <v>0</v>
      </c>
      <c r="W723" s="13">
        <f t="shared" si="122"/>
        <v>0</v>
      </c>
      <c r="X723" s="13">
        <f t="shared" si="115"/>
        <v>0</v>
      </c>
      <c r="Y723" s="13">
        <f t="shared" si="116"/>
        <v>0</v>
      </c>
      <c r="Z723" s="7"/>
      <c r="AA723" s="9" t="str">
        <f t="shared" si="117"/>
        <v/>
      </c>
      <c r="AB723" s="7"/>
      <c r="AC723" s="9" t="str">
        <f t="shared" si="118"/>
        <v/>
      </c>
      <c r="AD723" s="7"/>
      <c r="AE723" s="9" t="str">
        <f t="shared" si="119"/>
        <v/>
      </c>
      <c r="AF72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24" spans="1:32" x14ac:dyDescent="0.45">
      <c r="A724" s="23" t="e">
        <f>IF('Prediction Log'!#REF!=0, "",'Prediction Log'!#REF!)</f>
        <v>#REF!</v>
      </c>
      <c r="B724" s="9" t="e">
        <f>IF('Prediction Log'!#REF!=0, "",'Prediction Log'!#REF!)</f>
        <v>#REF!</v>
      </c>
      <c r="C724" s="9" t="e">
        <f>IF('Prediction Log'!#REF!=0, "",'Prediction Log'!#REF!)</f>
        <v>#REF!</v>
      </c>
      <c r="D724" s="9" t="e">
        <f>IF('Prediction Log'!#REF!=0, "",'Prediction Log'!#REF!)</f>
        <v>#REF!</v>
      </c>
      <c r="E724" s="9" t="e">
        <f>IF('Prediction Log'!#REF!=0, "",'Prediction Log'!#REF!)</f>
        <v>#REF!</v>
      </c>
      <c r="F724" s="10" t="str">
        <f>IF('Prediction Log'!I724=0, "",'Prediction Log'!I724)</f>
        <v/>
      </c>
      <c r="G724" s="26" t="str">
        <f>IF(ISBLANK(Games!B724), "",'Prediction Log'!$J724)</f>
        <v/>
      </c>
      <c r="H724" s="27" t="str">
        <f>'Prediction Log'!$K724</f>
        <v/>
      </c>
      <c r="I724" s="10" t="str">
        <f>IF(AND(Games!J724="",Games!K724=""),"",IF(ISTEXT(Games!K724), "Side",Games!J724))</f>
        <v/>
      </c>
      <c r="J724" s="10" t="str">
        <f>IF(Table1[[#This Row],[Bet]]="Spread", Games!L724, "")</f>
        <v/>
      </c>
      <c r="K724" s="9" t="str">
        <f>IF(ISTEXT(Games!K724), Games!K724, "")</f>
        <v/>
      </c>
      <c r="L724" s="9" t="str">
        <f>IF(Table1[[#This Row],[Bet]]="Spread", Table1[[#This Row],[Spread]],"")</f>
        <v/>
      </c>
      <c r="M724" s="9"/>
      <c r="N724" s="12"/>
      <c r="O724" s="12"/>
      <c r="P724" s="12"/>
      <c r="Q724" s="12"/>
      <c r="R724" s="12"/>
      <c r="S724" s="12"/>
      <c r="T724" s="13">
        <f t="shared" si="120"/>
        <v>0</v>
      </c>
      <c r="U724" s="13">
        <f t="shared" si="121"/>
        <v>0</v>
      </c>
      <c r="V724" s="13">
        <f t="shared" si="114"/>
        <v>0</v>
      </c>
      <c r="W724" s="13">
        <f t="shared" si="122"/>
        <v>0</v>
      </c>
      <c r="X724" s="13">
        <f t="shared" si="115"/>
        <v>0</v>
      </c>
      <c r="Y724" s="13">
        <f t="shared" si="116"/>
        <v>0</v>
      </c>
      <c r="Z724" s="7"/>
      <c r="AA724" s="9" t="str">
        <f t="shared" si="117"/>
        <v/>
      </c>
      <c r="AB724" s="7"/>
      <c r="AC724" s="9" t="str">
        <f t="shared" si="118"/>
        <v/>
      </c>
      <c r="AD724" s="7"/>
      <c r="AE724" s="9" t="str">
        <f t="shared" si="119"/>
        <v/>
      </c>
      <c r="AF72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25" spans="1:32" x14ac:dyDescent="0.45">
      <c r="A725" s="23" t="e">
        <f>IF('Prediction Log'!#REF!=0, "",'Prediction Log'!#REF!)</f>
        <v>#REF!</v>
      </c>
      <c r="B725" s="9" t="e">
        <f>IF('Prediction Log'!#REF!=0, "",'Prediction Log'!#REF!)</f>
        <v>#REF!</v>
      </c>
      <c r="C725" s="9" t="e">
        <f>IF('Prediction Log'!#REF!=0, "",'Prediction Log'!#REF!)</f>
        <v>#REF!</v>
      </c>
      <c r="D725" s="9" t="e">
        <f>IF('Prediction Log'!#REF!=0, "",'Prediction Log'!#REF!)</f>
        <v>#REF!</v>
      </c>
      <c r="E725" s="9" t="e">
        <f>IF('Prediction Log'!#REF!=0, "",'Prediction Log'!#REF!)</f>
        <v>#REF!</v>
      </c>
      <c r="F725" s="10" t="str">
        <f>IF('Prediction Log'!I725=0, "",'Prediction Log'!I725)</f>
        <v/>
      </c>
      <c r="G725" s="26" t="str">
        <f>IF(ISBLANK(Games!B725), "",'Prediction Log'!$J725)</f>
        <v/>
      </c>
      <c r="H725" s="27" t="str">
        <f>'Prediction Log'!$K725</f>
        <v/>
      </c>
      <c r="I725" s="10" t="str">
        <f>IF(AND(Games!J725="",Games!K725=""),"",IF(ISTEXT(Games!K725), "Side",Games!J725))</f>
        <v/>
      </c>
      <c r="J725" s="10" t="str">
        <f>IF(Table1[[#This Row],[Bet]]="Spread", Games!L725, "")</f>
        <v/>
      </c>
      <c r="K725" s="9" t="str">
        <f>IF(ISTEXT(Games!K725), Games!K725, "")</f>
        <v/>
      </c>
      <c r="L725" s="9" t="str">
        <f>IF(Table1[[#This Row],[Bet]]="Spread", Table1[[#This Row],[Spread]],"")</f>
        <v/>
      </c>
      <c r="M725" s="9"/>
      <c r="N725" s="12"/>
      <c r="O725" s="12"/>
      <c r="P725" s="12"/>
      <c r="Q725" s="12"/>
      <c r="R725" s="12"/>
      <c r="S725" s="12"/>
      <c r="T725" s="13">
        <f t="shared" si="120"/>
        <v>0</v>
      </c>
      <c r="U725" s="13">
        <f t="shared" si="121"/>
        <v>0</v>
      </c>
      <c r="V725" s="13">
        <f t="shared" si="114"/>
        <v>0</v>
      </c>
      <c r="W725" s="13">
        <f t="shared" si="122"/>
        <v>0</v>
      </c>
      <c r="X725" s="13">
        <f t="shared" si="115"/>
        <v>0</v>
      </c>
      <c r="Y725" s="13">
        <f t="shared" si="116"/>
        <v>0</v>
      </c>
      <c r="Z725" s="7"/>
      <c r="AA725" s="9" t="str">
        <f t="shared" si="117"/>
        <v/>
      </c>
      <c r="AB725" s="7"/>
      <c r="AC725" s="9" t="str">
        <f t="shared" si="118"/>
        <v/>
      </c>
      <c r="AD725" s="7"/>
      <c r="AE725" s="9" t="str">
        <f t="shared" si="119"/>
        <v/>
      </c>
      <c r="AF72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26" spans="1:32" x14ac:dyDescent="0.45">
      <c r="A726" s="23" t="e">
        <f>IF('Prediction Log'!#REF!=0, "",'Prediction Log'!#REF!)</f>
        <v>#REF!</v>
      </c>
      <c r="B726" s="9" t="e">
        <f>IF('Prediction Log'!#REF!=0, "",'Prediction Log'!#REF!)</f>
        <v>#REF!</v>
      </c>
      <c r="C726" s="9" t="e">
        <f>IF('Prediction Log'!#REF!=0, "",'Prediction Log'!#REF!)</f>
        <v>#REF!</v>
      </c>
      <c r="D726" s="9" t="e">
        <f>IF('Prediction Log'!#REF!=0, "",'Prediction Log'!#REF!)</f>
        <v>#REF!</v>
      </c>
      <c r="E726" s="9" t="e">
        <f>IF('Prediction Log'!#REF!=0, "",'Prediction Log'!#REF!)</f>
        <v>#REF!</v>
      </c>
      <c r="F726" s="10" t="str">
        <f>IF('Prediction Log'!I726=0, "",'Prediction Log'!I726)</f>
        <v/>
      </c>
      <c r="G726" s="26" t="str">
        <f>IF(ISBLANK(Games!B726), "",'Prediction Log'!$J726)</f>
        <v/>
      </c>
      <c r="H726" s="27" t="str">
        <f>'Prediction Log'!$K726</f>
        <v/>
      </c>
      <c r="I726" s="10" t="str">
        <f>IF(AND(Games!J726="",Games!K726=""),"",IF(ISTEXT(Games!K726), "Side",Games!J726))</f>
        <v/>
      </c>
      <c r="J726" s="10" t="str">
        <f>IF(Table1[[#This Row],[Bet]]="Spread", Games!L726, "")</f>
        <v/>
      </c>
      <c r="K726" s="9" t="str">
        <f>IF(ISTEXT(Games!K726), Games!K726, "")</f>
        <v/>
      </c>
      <c r="L726" s="9" t="str">
        <f>IF(Table1[[#This Row],[Bet]]="Spread", Table1[[#This Row],[Spread]],"")</f>
        <v/>
      </c>
      <c r="M726" s="9"/>
      <c r="N726" s="12"/>
      <c r="O726" s="12"/>
      <c r="P726" s="12"/>
      <c r="Q726" s="12"/>
      <c r="R726" s="12"/>
      <c r="S726" s="12"/>
      <c r="T726" s="13">
        <f t="shared" si="120"/>
        <v>0</v>
      </c>
      <c r="U726" s="13">
        <f t="shared" si="121"/>
        <v>0</v>
      </c>
      <c r="V726" s="13">
        <f t="shared" si="114"/>
        <v>0</v>
      </c>
      <c r="W726" s="13">
        <f t="shared" si="122"/>
        <v>0</v>
      </c>
      <c r="X726" s="13">
        <f t="shared" si="115"/>
        <v>0</v>
      </c>
      <c r="Y726" s="13">
        <f t="shared" si="116"/>
        <v>0</v>
      </c>
      <c r="Z726" s="7"/>
      <c r="AA726" s="9" t="str">
        <f t="shared" si="117"/>
        <v/>
      </c>
      <c r="AB726" s="7"/>
      <c r="AC726" s="9" t="str">
        <f t="shared" si="118"/>
        <v/>
      </c>
      <c r="AD726" s="7"/>
      <c r="AE726" s="9" t="str">
        <f t="shared" si="119"/>
        <v/>
      </c>
      <c r="AF72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27" spans="1:32" x14ac:dyDescent="0.45">
      <c r="A727" s="23" t="e">
        <f>IF('Prediction Log'!#REF!=0, "",'Prediction Log'!#REF!)</f>
        <v>#REF!</v>
      </c>
      <c r="B727" s="9" t="e">
        <f>IF('Prediction Log'!#REF!=0, "",'Prediction Log'!#REF!)</f>
        <v>#REF!</v>
      </c>
      <c r="C727" s="9" t="e">
        <f>IF('Prediction Log'!#REF!=0, "",'Prediction Log'!#REF!)</f>
        <v>#REF!</v>
      </c>
      <c r="D727" s="9" t="e">
        <f>IF('Prediction Log'!#REF!=0, "",'Prediction Log'!#REF!)</f>
        <v>#REF!</v>
      </c>
      <c r="E727" s="9" t="e">
        <f>IF('Prediction Log'!#REF!=0, "",'Prediction Log'!#REF!)</f>
        <v>#REF!</v>
      </c>
      <c r="F727" s="10" t="str">
        <f>IF('Prediction Log'!I727=0, "",'Prediction Log'!I727)</f>
        <v/>
      </c>
      <c r="G727" s="26" t="str">
        <f>IF(ISBLANK(Games!B727), "",'Prediction Log'!$J727)</f>
        <v/>
      </c>
      <c r="H727" s="27" t="str">
        <f>'Prediction Log'!$K727</f>
        <v/>
      </c>
      <c r="I727" s="10" t="str">
        <f>IF(AND(Games!J727="",Games!K727=""),"",IF(ISTEXT(Games!K727), "Side",Games!J727))</f>
        <v/>
      </c>
      <c r="J727" s="10" t="str">
        <f>IF(Table1[[#This Row],[Bet]]="Spread", Games!L727, "")</f>
        <v/>
      </c>
      <c r="K727" s="9" t="str">
        <f>IF(ISTEXT(Games!K727), Games!K727, "")</f>
        <v/>
      </c>
      <c r="L727" s="9" t="str">
        <f>IF(Table1[[#This Row],[Bet]]="Spread", Table1[[#This Row],[Spread]],"")</f>
        <v/>
      </c>
      <c r="M727" s="9"/>
      <c r="N727" s="12"/>
      <c r="O727" s="12"/>
      <c r="P727" s="12"/>
      <c r="Q727" s="12"/>
      <c r="R727" s="12"/>
      <c r="S727" s="12"/>
      <c r="T727" s="13">
        <f t="shared" si="120"/>
        <v>0</v>
      </c>
      <c r="U727" s="13">
        <f t="shared" si="121"/>
        <v>0</v>
      </c>
      <c r="V727" s="13">
        <f t="shared" si="114"/>
        <v>0</v>
      </c>
      <c r="W727" s="13">
        <f t="shared" si="122"/>
        <v>0</v>
      </c>
      <c r="X727" s="13">
        <f t="shared" si="115"/>
        <v>0</v>
      </c>
      <c r="Y727" s="13">
        <f t="shared" si="116"/>
        <v>0</v>
      </c>
      <c r="Z727" s="7"/>
      <c r="AA727" s="9" t="str">
        <f t="shared" si="117"/>
        <v/>
      </c>
      <c r="AB727" s="7"/>
      <c r="AC727" s="9" t="str">
        <f t="shared" si="118"/>
        <v/>
      </c>
      <c r="AD727" s="7"/>
      <c r="AE727" s="9" t="str">
        <f t="shared" si="119"/>
        <v/>
      </c>
      <c r="AF72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28" spans="1:32" x14ac:dyDescent="0.45">
      <c r="A728" s="23" t="e">
        <f>IF('Prediction Log'!#REF!=0, "",'Prediction Log'!#REF!)</f>
        <v>#REF!</v>
      </c>
      <c r="B728" s="9" t="e">
        <f>IF('Prediction Log'!#REF!=0, "",'Prediction Log'!#REF!)</f>
        <v>#REF!</v>
      </c>
      <c r="C728" s="9" t="e">
        <f>IF('Prediction Log'!#REF!=0, "",'Prediction Log'!#REF!)</f>
        <v>#REF!</v>
      </c>
      <c r="D728" s="9" t="e">
        <f>IF('Prediction Log'!#REF!=0, "",'Prediction Log'!#REF!)</f>
        <v>#REF!</v>
      </c>
      <c r="E728" s="9" t="e">
        <f>IF('Prediction Log'!#REF!=0, "",'Prediction Log'!#REF!)</f>
        <v>#REF!</v>
      </c>
      <c r="F728" s="10" t="str">
        <f>IF('Prediction Log'!I728=0, "",'Prediction Log'!I728)</f>
        <v/>
      </c>
      <c r="G728" s="26" t="str">
        <f>IF(ISBLANK(Games!B728), "",'Prediction Log'!$J728)</f>
        <v/>
      </c>
      <c r="H728" s="27" t="str">
        <f>'Prediction Log'!$K728</f>
        <v/>
      </c>
      <c r="I728" s="10" t="str">
        <f>IF(AND(Games!J728="",Games!K728=""),"",IF(ISTEXT(Games!K728), "Side",Games!J728))</f>
        <v/>
      </c>
      <c r="J728" s="10" t="str">
        <f>IF(Table1[[#This Row],[Bet]]="Spread", Games!L728, "")</f>
        <v/>
      </c>
      <c r="K728" s="9" t="str">
        <f>IF(ISTEXT(Games!K728), Games!K728, "")</f>
        <v/>
      </c>
      <c r="L728" s="9" t="str">
        <f>IF(Table1[[#This Row],[Bet]]="Spread", Table1[[#This Row],[Spread]],"")</f>
        <v/>
      </c>
      <c r="M728" s="9"/>
      <c r="N728" s="12"/>
      <c r="O728" s="12"/>
      <c r="P728" s="12"/>
      <c r="Q728" s="12"/>
      <c r="R728" s="12"/>
      <c r="S728" s="12"/>
      <c r="T728" s="13">
        <f t="shared" si="120"/>
        <v>0</v>
      </c>
      <c r="U728" s="13">
        <f t="shared" si="121"/>
        <v>0</v>
      </c>
      <c r="V728" s="13">
        <f t="shared" si="114"/>
        <v>0</v>
      </c>
      <c r="W728" s="13">
        <f t="shared" si="122"/>
        <v>0</v>
      </c>
      <c r="X728" s="13">
        <f t="shared" si="115"/>
        <v>0</v>
      </c>
      <c r="Y728" s="13">
        <f t="shared" si="116"/>
        <v>0</v>
      </c>
      <c r="Z728" s="7"/>
      <c r="AA728" s="9" t="str">
        <f t="shared" si="117"/>
        <v/>
      </c>
      <c r="AB728" s="7"/>
      <c r="AC728" s="9" t="str">
        <f t="shared" si="118"/>
        <v/>
      </c>
      <c r="AD728" s="7"/>
      <c r="AE728" s="9" t="str">
        <f t="shared" si="119"/>
        <v/>
      </c>
      <c r="AF72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29" spans="1:32" x14ac:dyDescent="0.45">
      <c r="A729" s="23" t="e">
        <f>IF('Prediction Log'!#REF!=0, "",'Prediction Log'!#REF!)</f>
        <v>#REF!</v>
      </c>
      <c r="B729" s="9" t="e">
        <f>IF('Prediction Log'!#REF!=0, "",'Prediction Log'!#REF!)</f>
        <v>#REF!</v>
      </c>
      <c r="C729" s="9" t="e">
        <f>IF('Prediction Log'!#REF!=0, "",'Prediction Log'!#REF!)</f>
        <v>#REF!</v>
      </c>
      <c r="D729" s="9" t="e">
        <f>IF('Prediction Log'!#REF!=0, "",'Prediction Log'!#REF!)</f>
        <v>#REF!</v>
      </c>
      <c r="E729" s="9" t="e">
        <f>IF('Prediction Log'!#REF!=0, "",'Prediction Log'!#REF!)</f>
        <v>#REF!</v>
      </c>
      <c r="F729" s="10" t="str">
        <f>IF('Prediction Log'!I729=0, "",'Prediction Log'!I729)</f>
        <v/>
      </c>
      <c r="G729" s="26" t="str">
        <f>IF(ISBLANK(Games!B729), "",'Prediction Log'!$J729)</f>
        <v/>
      </c>
      <c r="H729" s="27" t="str">
        <f>'Prediction Log'!$K729</f>
        <v/>
      </c>
      <c r="I729" s="10" t="str">
        <f>IF(AND(Games!J729="",Games!K729=""),"",IF(ISTEXT(Games!K729), "Side",Games!J729))</f>
        <v/>
      </c>
      <c r="J729" s="10" t="str">
        <f>IF(Table1[[#This Row],[Bet]]="Spread", Games!L729, "")</f>
        <v/>
      </c>
      <c r="K729" s="9" t="str">
        <f>IF(ISTEXT(Games!K729), Games!K729, "")</f>
        <v/>
      </c>
      <c r="L729" s="9" t="str">
        <f>IF(Table1[[#This Row],[Bet]]="Spread", Table1[[#This Row],[Spread]],"")</f>
        <v/>
      </c>
      <c r="M729" s="9"/>
      <c r="N729" s="12"/>
      <c r="O729" s="12"/>
      <c r="P729" s="12"/>
      <c r="Q729" s="12"/>
      <c r="R729" s="12"/>
      <c r="S729" s="12"/>
      <c r="T729" s="13">
        <f t="shared" si="120"/>
        <v>0</v>
      </c>
      <c r="U729" s="13">
        <f t="shared" si="121"/>
        <v>0</v>
      </c>
      <c r="V729" s="13">
        <f t="shared" si="114"/>
        <v>0</v>
      </c>
      <c r="W729" s="13">
        <f t="shared" si="122"/>
        <v>0</v>
      </c>
      <c r="X729" s="13">
        <f t="shared" si="115"/>
        <v>0</v>
      </c>
      <c r="Y729" s="13">
        <f t="shared" si="116"/>
        <v>0</v>
      </c>
      <c r="Z729" s="7"/>
      <c r="AA729" s="9" t="str">
        <f t="shared" si="117"/>
        <v/>
      </c>
      <c r="AB729" s="7"/>
      <c r="AC729" s="9" t="str">
        <f t="shared" si="118"/>
        <v/>
      </c>
      <c r="AD729" s="7"/>
      <c r="AE729" s="9" t="str">
        <f t="shared" si="119"/>
        <v/>
      </c>
      <c r="AF72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30" spans="1:32" x14ac:dyDescent="0.45">
      <c r="A730" s="23" t="e">
        <f>IF('Prediction Log'!#REF!=0, "",'Prediction Log'!#REF!)</f>
        <v>#REF!</v>
      </c>
      <c r="B730" s="9" t="e">
        <f>IF('Prediction Log'!#REF!=0, "",'Prediction Log'!#REF!)</f>
        <v>#REF!</v>
      </c>
      <c r="C730" s="9" t="e">
        <f>IF('Prediction Log'!#REF!=0, "",'Prediction Log'!#REF!)</f>
        <v>#REF!</v>
      </c>
      <c r="D730" s="9" t="e">
        <f>IF('Prediction Log'!#REF!=0, "",'Prediction Log'!#REF!)</f>
        <v>#REF!</v>
      </c>
      <c r="E730" s="9" t="e">
        <f>IF('Prediction Log'!#REF!=0, "",'Prediction Log'!#REF!)</f>
        <v>#REF!</v>
      </c>
      <c r="F730" s="10" t="str">
        <f>IF('Prediction Log'!I730=0, "",'Prediction Log'!I730)</f>
        <v/>
      </c>
      <c r="G730" s="26" t="str">
        <f>IF(ISBLANK(Games!B730), "",'Prediction Log'!$J730)</f>
        <v/>
      </c>
      <c r="H730" s="27" t="str">
        <f>'Prediction Log'!$K730</f>
        <v/>
      </c>
      <c r="I730" s="10" t="str">
        <f>IF(AND(Games!J730="",Games!K730=""),"",IF(ISTEXT(Games!K730), "Side",Games!J730))</f>
        <v/>
      </c>
      <c r="J730" s="10" t="str">
        <f>IF(Table1[[#This Row],[Bet]]="Spread", Games!L730, "")</f>
        <v/>
      </c>
      <c r="K730" s="9" t="str">
        <f>IF(ISTEXT(Games!K730), Games!K730, "")</f>
        <v/>
      </c>
      <c r="L730" s="9" t="str">
        <f>IF(Table1[[#This Row],[Bet]]="Spread", Table1[[#This Row],[Spread]],"")</f>
        <v/>
      </c>
      <c r="M730" s="9"/>
      <c r="N730" s="12"/>
      <c r="O730" s="12"/>
      <c r="P730" s="12"/>
      <c r="Q730" s="12"/>
      <c r="R730" s="12"/>
      <c r="S730" s="12"/>
      <c r="T730" s="13">
        <f t="shared" si="120"/>
        <v>0</v>
      </c>
      <c r="U730" s="13">
        <f t="shared" si="121"/>
        <v>0</v>
      </c>
      <c r="V730" s="13">
        <f t="shared" si="114"/>
        <v>0</v>
      </c>
      <c r="W730" s="13">
        <f t="shared" si="122"/>
        <v>0</v>
      </c>
      <c r="X730" s="13">
        <f t="shared" si="115"/>
        <v>0</v>
      </c>
      <c r="Y730" s="13">
        <f t="shared" si="116"/>
        <v>0</v>
      </c>
      <c r="Z730" s="7"/>
      <c r="AA730" s="9" t="str">
        <f t="shared" si="117"/>
        <v/>
      </c>
      <c r="AB730" s="7"/>
      <c r="AC730" s="9" t="str">
        <f t="shared" si="118"/>
        <v/>
      </c>
      <c r="AD730" s="7"/>
      <c r="AE730" s="9" t="str">
        <f t="shared" si="119"/>
        <v/>
      </c>
      <c r="AF73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31" spans="1:32" x14ac:dyDescent="0.45">
      <c r="A731" s="23" t="e">
        <f>IF('Prediction Log'!#REF!=0, "",'Prediction Log'!#REF!)</f>
        <v>#REF!</v>
      </c>
      <c r="B731" s="9" t="e">
        <f>IF('Prediction Log'!#REF!=0, "",'Prediction Log'!#REF!)</f>
        <v>#REF!</v>
      </c>
      <c r="C731" s="9" t="e">
        <f>IF('Prediction Log'!#REF!=0, "",'Prediction Log'!#REF!)</f>
        <v>#REF!</v>
      </c>
      <c r="D731" s="9" t="e">
        <f>IF('Prediction Log'!#REF!=0, "",'Prediction Log'!#REF!)</f>
        <v>#REF!</v>
      </c>
      <c r="E731" s="9" t="e">
        <f>IF('Prediction Log'!#REF!=0, "",'Prediction Log'!#REF!)</f>
        <v>#REF!</v>
      </c>
      <c r="F731" s="10" t="str">
        <f>IF('Prediction Log'!I731=0, "",'Prediction Log'!I731)</f>
        <v/>
      </c>
      <c r="G731" s="26" t="str">
        <f>IF(ISBLANK(Games!B731), "",'Prediction Log'!$J731)</f>
        <v/>
      </c>
      <c r="H731" s="27" t="str">
        <f>'Prediction Log'!$K731</f>
        <v/>
      </c>
      <c r="I731" s="10" t="str">
        <f>IF(AND(Games!J731="",Games!K731=""),"",IF(ISTEXT(Games!K731), "Side",Games!J731))</f>
        <v/>
      </c>
      <c r="J731" s="10" t="str">
        <f>IF(Table1[[#This Row],[Bet]]="Spread", Games!L731, "")</f>
        <v/>
      </c>
      <c r="K731" s="9" t="str">
        <f>IF(ISTEXT(Games!K731), Games!K731, "")</f>
        <v/>
      </c>
      <c r="L731" s="9" t="str">
        <f>IF(Table1[[#This Row],[Bet]]="Spread", Table1[[#This Row],[Spread]],"")</f>
        <v/>
      </c>
      <c r="M731" s="9"/>
      <c r="N731" s="12"/>
      <c r="O731" s="12"/>
      <c r="P731" s="12"/>
      <c r="Q731" s="12"/>
      <c r="R731" s="12"/>
      <c r="S731" s="12"/>
      <c r="T731" s="13">
        <f t="shared" si="120"/>
        <v>0</v>
      </c>
      <c r="U731" s="13">
        <f t="shared" si="121"/>
        <v>0</v>
      </c>
      <c r="V731" s="13">
        <f t="shared" si="114"/>
        <v>0</v>
      </c>
      <c r="W731" s="13">
        <f t="shared" si="122"/>
        <v>0</v>
      </c>
      <c r="X731" s="13">
        <f t="shared" si="115"/>
        <v>0</v>
      </c>
      <c r="Y731" s="13">
        <f t="shared" si="116"/>
        <v>0</v>
      </c>
      <c r="Z731" s="7"/>
      <c r="AA731" s="9" t="str">
        <f t="shared" si="117"/>
        <v/>
      </c>
      <c r="AB731" s="7"/>
      <c r="AC731" s="9" t="str">
        <f t="shared" si="118"/>
        <v/>
      </c>
      <c r="AD731" s="7"/>
      <c r="AE731" s="9" t="str">
        <f t="shared" si="119"/>
        <v/>
      </c>
      <c r="AF73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32" spans="1:32" x14ac:dyDescent="0.45">
      <c r="A732" s="23" t="e">
        <f>IF('Prediction Log'!#REF!=0, "",'Prediction Log'!#REF!)</f>
        <v>#REF!</v>
      </c>
      <c r="B732" s="9" t="e">
        <f>IF('Prediction Log'!#REF!=0, "",'Prediction Log'!#REF!)</f>
        <v>#REF!</v>
      </c>
      <c r="C732" s="9" t="e">
        <f>IF('Prediction Log'!#REF!=0, "",'Prediction Log'!#REF!)</f>
        <v>#REF!</v>
      </c>
      <c r="D732" s="9" t="e">
        <f>IF('Prediction Log'!#REF!=0, "",'Prediction Log'!#REF!)</f>
        <v>#REF!</v>
      </c>
      <c r="E732" s="9" t="e">
        <f>IF('Prediction Log'!#REF!=0, "",'Prediction Log'!#REF!)</f>
        <v>#REF!</v>
      </c>
      <c r="F732" s="10" t="str">
        <f>IF('Prediction Log'!I732=0, "",'Prediction Log'!I732)</f>
        <v/>
      </c>
      <c r="G732" s="26" t="str">
        <f>IF(ISBLANK(Games!B732), "",'Prediction Log'!$J732)</f>
        <v/>
      </c>
      <c r="H732" s="27" t="str">
        <f>'Prediction Log'!$K732</f>
        <v/>
      </c>
      <c r="I732" s="10" t="str">
        <f>IF(AND(Games!J732="",Games!K732=""),"",IF(ISTEXT(Games!K732), "Side",Games!J732))</f>
        <v/>
      </c>
      <c r="J732" s="10" t="str">
        <f>IF(Table1[[#This Row],[Bet]]="Spread", Games!L732, "")</f>
        <v/>
      </c>
      <c r="K732" s="9" t="str">
        <f>IF(ISTEXT(Games!K732), Games!K732, "")</f>
        <v/>
      </c>
      <c r="L732" s="9" t="str">
        <f>IF(Table1[[#This Row],[Bet]]="Spread", Table1[[#This Row],[Spread]],"")</f>
        <v/>
      </c>
      <c r="M732" s="9"/>
      <c r="N732" s="12"/>
      <c r="O732" s="12"/>
      <c r="P732" s="12"/>
      <c r="Q732" s="12"/>
      <c r="R732" s="12"/>
      <c r="S732" s="12"/>
      <c r="T732" s="13">
        <f t="shared" si="120"/>
        <v>0</v>
      </c>
      <c r="U732" s="13">
        <f t="shared" si="121"/>
        <v>0</v>
      </c>
      <c r="V732" s="13">
        <f t="shared" si="114"/>
        <v>0</v>
      </c>
      <c r="W732" s="13">
        <f t="shared" si="122"/>
        <v>0</v>
      </c>
      <c r="X732" s="13">
        <f t="shared" si="115"/>
        <v>0</v>
      </c>
      <c r="Y732" s="13">
        <f t="shared" si="116"/>
        <v>0</v>
      </c>
      <c r="Z732" s="7"/>
      <c r="AA732" s="9" t="str">
        <f t="shared" si="117"/>
        <v/>
      </c>
      <c r="AB732" s="7"/>
      <c r="AC732" s="9" t="str">
        <f t="shared" si="118"/>
        <v/>
      </c>
      <c r="AD732" s="7"/>
      <c r="AE732" s="9" t="str">
        <f t="shared" si="119"/>
        <v/>
      </c>
      <c r="AF73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33" spans="1:32" x14ac:dyDescent="0.45">
      <c r="A733" s="23" t="e">
        <f>IF('Prediction Log'!#REF!=0, "",'Prediction Log'!#REF!)</f>
        <v>#REF!</v>
      </c>
      <c r="B733" s="9" t="e">
        <f>IF('Prediction Log'!#REF!=0, "",'Prediction Log'!#REF!)</f>
        <v>#REF!</v>
      </c>
      <c r="C733" s="9" t="e">
        <f>IF('Prediction Log'!#REF!=0, "",'Prediction Log'!#REF!)</f>
        <v>#REF!</v>
      </c>
      <c r="D733" s="9" t="e">
        <f>IF('Prediction Log'!#REF!=0, "",'Prediction Log'!#REF!)</f>
        <v>#REF!</v>
      </c>
      <c r="E733" s="9" t="e">
        <f>IF('Prediction Log'!#REF!=0, "",'Prediction Log'!#REF!)</f>
        <v>#REF!</v>
      </c>
      <c r="F733" s="10" t="str">
        <f>IF('Prediction Log'!I733=0, "",'Prediction Log'!I733)</f>
        <v/>
      </c>
      <c r="G733" s="26" t="str">
        <f>IF(ISBLANK(Games!B733), "",'Prediction Log'!$J733)</f>
        <v/>
      </c>
      <c r="H733" s="27" t="str">
        <f>'Prediction Log'!$K733</f>
        <v/>
      </c>
      <c r="I733" s="10" t="str">
        <f>IF(AND(Games!J733="",Games!K733=""),"",IF(ISTEXT(Games!K733), "Side",Games!J733))</f>
        <v/>
      </c>
      <c r="J733" s="10" t="str">
        <f>IF(Table1[[#This Row],[Bet]]="Spread", Games!L733, "")</f>
        <v/>
      </c>
      <c r="K733" s="9" t="str">
        <f>IF(ISTEXT(Games!K733), Games!K733, "")</f>
        <v/>
      </c>
      <c r="L733" s="9" t="str">
        <f>IF(Table1[[#This Row],[Bet]]="Spread", Table1[[#This Row],[Spread]],"")</f>
        <v/>
      </c>
      <c r="M733" s="9"/>
      <c r="N733" s="12"/>
      <c r="O733" s="12"/>
      <c r="P733" s="12"/>
      <c r="Q733" s="12"/>
      <c r="R733" s="12"/>
      <c r="S733" s="12"/>
      <c r="T733" s="13">
        <f t="shared" si="120"/>
        <v>0</v>
      </c>
      <c r="U733" s="13">
        <f t="shared" si="121"/>
        <v>0</v>
      </c>
      <c r="V733" s="13">
        <f t="shared" si="114"/>
        <v>0</v>
      </c>
      <c r="W733" s="13">
        <f t="shared" si="122"/>
        <v>0</v>
      </c>
      <c r="X733" s="13">
        <f t="shared" si="115"/>
        <v>0</v>
      </c>
      <c r="Y733" s="13">
        <f t="shared" si="116"/>
        <v>0</v>
      </c>
      <c r="Z733" s="7"/>
      <c r="AA733" s="9" t="str">
        <f t="shared" si="117"/>
        <v/>
      </c>
      <c r="AB733" s="7"/>
      <c r="AC733" s="9" t="str">
        <f t="shared" si="118"/>
        <v/>
      </c>
      <c r="AD733" s="7"/>
      <c r="AE733" s="9" t="str">
        <f t="shared" si="119"/>
        <v/>
      </c>
      <c r="AF73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34" spans="1:32" x14ac:dyDescent="0.45">
      <c r="A734" s="23" t="e">
        <f>IF('Prediction Log'!#REF!=0, "",'Prediction Log'!#REF!)</f>
        <v>#REF!</v>
      </c>
      <c r="B734" s="9" t="e">
        <f>IF('Prediction Log'!#REF!=0, "",'Prediction Log'!#REF!)</f>
        <v>#REF!</v>
      </c>
      <c r="C734" s="9" t="e">
        <f>IF('Prediction Log'!#REF!=0, "",'Prediction Log'!#REF!)</f>
        <v>#REF!</v>
      </c>
      <c r="D734" s="9" t="e">
        <f>IF('Prediction Log'!#REF!=0, "",'Prediction Log'!#REF!)</f>
        <v>#REF!</v>
      </c>
      <c r="E734" s="9" t="e">
        <f>IF('Prediction Log'!#REF!=0, "",'Prediction Log'!#REF!)</f>
        <v>#REF!</v>
      </c>
      <c r="F734" s="10" t="str">
        <f>IF('Prediction Log'!I734=0, "",'Prediction Log'!I734)</f>
        <v/>
      </c>
      <c r="G734" s="26" t="str">
        <f>IF(ISBLANK(Games!B734), "",'Prediction Log'!$J734)</f>
        <v/>
      </c>
      <c r="H734" s="27" t="str">
        <f>'Prediction Log'!$K734</f>
        <v/>
      </c>
      <c r="I734" s="10" t="str">
        <f>IF(AND(Games!J734="",Games!K734=""),"",IF(ISTEXT(Games!K734), "Side",Games!J734))</f>
        <v/>
      </c>
      <c r="J734" s="10" t="str">
        <f>IF(Table1[[#This Row],[Bet]]="Spread", Games!L734, "")</f>
        <v/>
      </c>
      <c r="K734" s="9" t="str">
        <f>IF(ISTEXT(Games!K734), Games!K734, "")</f>
        <v/>
      </c>
      <c r="L734" s="9" t="str">
        <f>IF(Table1[[#This Row],[Bet]]="Spread", Table1[[#This Row],[Spread]],"")</f>
        <v/>
      </c>
      <c r="M734" s="9"/>
      <c r="N734" s="12"/>
      <c r="O734" s="12"/>
      <c r="P734" s="12"/>
      <c r="Q734" s="12"/>
      <c r="R734" s="12"/>
      <c r="S734" s="12"/>
      <c r="T734" s="13">
        <f t="shared" si="120"/>
        <v>0</v>
      </c>
      <c r="U734" s="13">
        <f t="shared" si="121"/>
        <v>0</v>
      </c>
      <c r="V734" s="13">
        <f t="shared" si="114"/>
        <v>0</v>
      </c>
      <c r="W734" s="13">
        <f t="shared" si="122"/>
        <v>0</v>
      </c>
      <c r="X734" s="13">
        <f t="shared" si="115"/>
        <v>0</v>
      </c>
      <c r="Y734" s="13">
        <f t="shared" si="116"/>
        <v>0</v>
      </c>
      <c r="Z734" s="7"/>
      <c r="AA734" s="9" t="str">
        <f t="shared" si="117"/>
        <v/>
      </c>
      <c r="AB734" s="7"/>
      <c r="AC734" s="9" t="str">
        <f t="shared" si="118"/>
        <v/>
      </c>
      <c r="AD734" s="7"/>
      <c r="AE734" s="9" t="str">
        <f t="shared" si="119"/>
        <v/>
      </c>
      <c r="AF73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35" spans="1:32" x14ac:dyDescent="0.45">
      <c r="A735" s="23" t="e">
        <f>IF('Prediction Log'!#REF!=0, "",'Prediction Log'!#REF!)</f>
        <v>#REF!</v>
      </c>
      <c r="B735" s="9" t="e">
        <f>IF('Prediction Log'!#REF!=0, "",'Prediction Log'!#REF!)</f>
        <v>#REF!</v>
      </c>
      <c r="C735" s="9" t="e">
        <f>IF('Prediction Log'!#REF!=0, "",'Prediction Log'!#REF!)</f>
        <v>#REF!</v>
      </c>
      <c r="D735" s="9" t="e">
        <f>IF('Prediction Log'!#REF!=0, "",'Prediction Log'!#REF!)</f>
        <v>#REF!</v>
      </c>
      <c r="E735" s="9" t="e">
        <f>IF('Prediction Log'!#REF!=0, "",'Prediction Log'!#REF!)</f>
        <v>#REF!</v>
      </c>
      <c r="F735" s="10" t="str">
        <f>IF('Prediction Log'!I735=0, "",'Prediction Log'!I735)</f>
        <v/>
      </c>
      <c r="G735" s="26" t="str">
        <f>IF(ISBLANK(Games!B735), "",'Prediction Log'!$J735)</f>
        <v/>
      </c>
      <c r="H735" s="27" t="str">
        <f>'Prediction Log'!$K735</f>
        <v/>
      </c>
      <c r="I735" s="10" t="str">
        <f>IF(AND(Games!J735="",Games!K735=""),"",IF(ISTEXT(Games!K735), "Side",Games!J735))</f>
        <v/>
      </c>
      <c r="J735" s="10" t="str">
        <f>IF(Table1[[#This Row],[Bet]]="Spread", Games!L735, "")</f>
        <v/>
      </c>
      <c r="K735" s="9" t="str">
        <f>IF(ISTEXT(Games!K735), Games!K735, "")</f>
        <v/>
      </c>
      <c r="L735" s="9" t="str">
        <f>IF(Table1[[#This Row],[Bet]]="Spread", Table1[[#This Row],[Spread]],"")</f>
        <v/>
      </c>
      <c r="M735" s="9"/>
      <c r="N735" s="12"/>
      <c r="O735" s="12"/>
      <c r="P735" s="12"/>
      <c r="Q735" s="12"/>
      <c r="R735" s="12"/>
      <c r="S735" s="12"/>
      <c r="T735" s="13">
        <f t="shared" si="120"/>
        <v>0</v>
      </c>
      <c r="U735" s="13">
        <f t="shared" si="121"/>
        <v>0</v>
      </c>
      <c r="V735" s="13">
        <f t="shared" si="114"/>
        <v>0</v>
      </c>
      <c r="W735" s="13">
        <f t="shared" si="122"/>
        <v>0</v>
      </c>
      <c r="X735" s="13">
        <f t="shared" si="115"/>
        <v>0</v>
      </c>
      <c r="Y735" s="13">
        <f t="shared" si="116"/>
        <v>0</v>
      </c>
      <c r="Z735" s="7"/>
      <c r="AA735" s="9" t="str">
        <f t="shared" si="117"/>
        <v/>
      </c>
      <c r="AB735" s="7"/>
      <c r="AC735" s="9" t="str">
        <f t="shared" si="118"/>
        <v/>
      </c>
      <c r="AD735" s="7"/>
      <c r="AE735" s="9" t="str">
        <f t="shared" si="119"/>
        <v/>
      </c>
      <c r="AF73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36" spans="1:32" x14ac:dyDescent="0.45">
      <c r="A736" s="23" t="e">
        <f>IF('Prediction Log'!#REF!=0, "",'Prediction Log'!#REF!)</f>
        <v>#REF!</v>
      </c>
      <c r="B736" s="9" t="e">
        <f>IF('Prediction Log'!#REF!=0, "",'Prediction Log'!#REF!)</f>
        <v>#REF!</v>
      </c>
      <c r="C736" s="9" t="e">
        <f>IF('Prediction Log'!#REF!=0, "",'Prediction Log'!#REF!)</f>
        <v>#REF!</v>
      </c>
      <c r="D736" s="9" t="e">
        <f>IF('Prediction Log'!#REF!=0, "",'Prediction Log'!#REF!)</f>
        <v>#REF!</v>
      </c>
      <c r="E736" s="9" t="e">
        <f>IF('Prediction Log'!#REF!=0, "",'Prediction Log'!#REF!)</f>
        <v>#REF!</v>
      </c>
      <c r="F736" s="10" t="str">
        <f>IF('Prediction Log'!I736=0, "",'Prediction Log'!I736)</f>
        <v/>
      </c>
      <c r="G736" s="26" t="str">
        <f>IF(ISBLANK(Games!B736), "",'Prediction Log'!$J736)</f>
        <v/>
      </c>
      <c r="H736" s="27" t="str">
        <f>'Prediction Log'!$K736</f>
        <v/>
      </c>
      <c r="I736" s="10" t="str">
        <f>IF(AND(Games!J736="",Games!K736=""),"",IF(ISTEXT(Games!K736), "Side",Games!J736))</f>
        <v/>
      </c>
      <c r="J736" s="10" t="str">
        <f>IF(Table1[[#This Row],[Bet]]="Spread", Games!L736, "")</f>
        <v/>
      </c>
      <c r="K736" s="9" t="str">
        <f>IF(ISTEXT(Games!K736), Games!K736, "")</f>
        <v/>
      </c>
      <c r="L736" s="9" t="str">
        <f>IF(Table1[[#This Row],[Bet]]="Spread", Table1[[#This Row],[Spread]],"")</f>
        <v/>
      </c>
      <c r="M736" s="9"/>
      <c r="N736" s="12"/>
      <c r="O736" s="12"/>
      <c r="P736" s="12"/>
      <c r="Q736" s="12"/>
      <c r="R736" s="12"/>
      <c r="S736" s="12"/>
      <c r="T736" s="13">
        <f t="shared" si="120"/>
        <v>0</v>
      </c>
      <c r="U736" s="13">
        <f t="shared" si="121"/>
        <v>0</v>
      </c>
      <c r="V736" s="13">
        <f t="shared" si="114"/>
        <v>0</v>
      </c>
      <c r="W736" s="13">
        <f t="shared" si="122"/>
        <v>0</v>
      </c>
      <c r="X736" s="13">
        <f t="shared" si="115"/>
        <v>0</v>
      </c>
      <c r="Y736" s="13">
        <f t="shared" si="116"/>
        <v>0</v>
      </c>
      <c r="Z736" s="7"/>
      <c r="AA736" s="9" t="str">
        <f t="shared" si="117"/>
        <v/>
      </c>
      <c r="AB736" s="7"/>
      <c r="AC736" s="9" t="str">
        <f t="shared" si="118"/>
        <v/>
      </c>
      <c r="AD736" s="7"/>
      <c r="AE736" s="9" t="str">
        <f t="shared" si="119"/>
        <v/>
      </c>
      <c r="AF73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37" spans="1:32" x14ac:dyDescent="0.45">
      <c r="A737" s="23" t="e">
        <f>IF('Prediction Log'!#REF!=0, "",'Prediction Log'!#REF!)</f>
        <v>#REF!</v>
      </c>
      <c r="B737" s="9" t="e">
        <f>IF('Prediction Log'!#REF!=0, "",'Prediction Log'!#REF!)</f>
        <v>#REF!</v>
      </c>
      <c r="C737" s="9" t="e">
        <f>IF('Prediction Log'!#REF!=0, "",'Prediction Log'!#REF!)</f>
        <v>#REF!</v>
      </c>
      <c r="D737" s="9" t="e">
        <f>IF('Prediction Log'!#REF!=0, "",'Prediction Log'!#REF!)</f>
        <v>#REF!</v>
      </c>
      <c r="E737" s="9" t="e">
        <f>IF('Prediction Log'!#REF!=0, "",'Prediction Log'!#REF!)</f>
        <v>#REF!</v>
      </c>
      <c r="F737" s="10" t="str">
        <f>IF('Prediction Log'!I737=0, "",'Prediction Log'!I737)</f>
        <v/>
      </c>
      <c r="G737" s="26" t="str">
        <f>IF(ISBLANK(Games!B737), "",'Prediction Log'!$J737)</f>
        <v/>
      </c>
      <c r="H737" s="27" t="str">
        <f>'Prediction Log'!$K737</f>
        <v/>
      </c>
      <c r="I737" s="10" t="str">
        <f>IF(AND(Games!J737="",Games!K737=""),"",IF(ISTEXT(Games!K737), "Side",Games!J737))</f>
        <v/>
      </c>
      <c r="J737" s="10" t="str">
        <f>IF(Table1[[#This Row],[Bet]]="Spread", Games!L737, "")</f>
        <v/>
      </c>
      <c r="K737" s="9" t="str">
        <f>IF(ISTEXT(Games!K737), Games!K737, "")</f>
        <v/>
      </c>
      <c r="L737" s="9" t="str">
        <f>IF(Table1[[#This Row],[Bet]]="Spread", Table1[[#This Row],[Spread]],"")</f>
        <v/>
      </c>
      <c r="M737" s="9"/>
      <c r="N737" s="12"/>
      <c r="O737" s="12"/>
      <c r="P737" s="12"/>
      <c r="Q737" s="12"/>
      <c r="R737" s="12"/>
      <c r="S737" s="12"/>
      <c r="T737" s="13">
        <f t="shared" si="120"/>
        <v>0</v>
      </c>
      <c r="U737" s="13">
        <f t="shared" si="121"/>
        <v>0</v>
      </c>
      <c r="V737" s="13">
        <f t="shared" si="114"/>
        <v>0</v>
      </c>
      <c r="W737" s="13">
        <f t="shared" si="122"/>
        <v>0</v>
      </c>
      <c r="X737" s="13">
        <f t="shared" si="115"/>
        <v>0</v>
      </c>
      <c r="Y737" s="13">
        <f t="shared" si="116"/>
        <v>0</v>
      </c>
      <c r="Z737" s="7"/>
      <c r="AA737" s="9" t="str">
        <f t="shared" si="117"/>
        <v/>
      </c>
      <c r="AB737" s="7"/>
      <c r="AC737" s="9" t="str">
        <f t="shared" si="118"/>
        <v/>
      </c>
      <c r="AD737" s="7"/>
      <c r="AE737" s="9" t="str">
        <f t="shared" si="119"/>
        <v/>
      </c>
      <c r="AF73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38" spans="1:32" x14ac:dyDescent="0.45">
      <c r="A738" s="23" t="e">
        <f>IF('Prediction Log'!#REF!=0, "",'Prediction Log'!#REF!)</f>
        <v>#REF!</v>
      </c>
      <c r="B738" s="9" t="e">
        <f>IF('Prediction Log'!#REF!=0, "",'Prediction Log'!#REF!)</f>
        <v>#REF!</v>
      </c>
      <c r="C738" s="9" t="e">
        <f>IF('Prediction Log'!#REF!=0, "",'Prediction Log'!#REF!)</f>
        <v>#REF!</v>
      </c>
      <c r="D738" s="9" t="e">
        <f>IF('Prediction Log'!#REF!=0, "",'Prediction Log'!#REF!)</f>
        <v>#REF!</v>
      </c>
      <c r="E738" s="9" t="e">
        <f>IF('Prediction Log'!#REF!=0, "",'Prediction Log'!#REF!)</f>
        <v>#REF!</v>
      </c>
      <c r="F738" s="10" t="str">
        <f>IF('Prediction Log'!I738=0, "",'Prediction Log'!I738)</f>
        <v/>
      </c>
      <c r="G738" s="26" t="str">
        <f>IF(ISBLANK(Games!B738), "",'Prediction Log'!$J738)</f>
        <v/>
      </c>
      <c r="H738" s="27" t="str">
        <f>'Prediction Log'!$K738</f>
        <v/>
      </c>
      <c r="I738" s="10" t="str">
        <f>IF(AND(Games!J738="",Games!K738=""),"",IF(ISTEXT(Games!K738), "Side",Games!J738))</f>
        <v/>
      </c>
      <c r="J738" s="10" t="str">
        <f>IF(Table1[[#This Row],[Bet]]="Spread", Games!L738, "")</f>
        <v/>
      </c>
      <c r="K738" s="9" t="str">
        <f>IF(ISTEXT(Games!K738), Games!K738, "")</f>
        <v/>
      </c>
      <c r="L738" s="9" t="str">
        <f>IF(Table1[[#This Row],[Bet]]="Spread", Table1[[#This Row],[Spread]],"")</f>
        <v/>
      </c>
      <c r="M738" s="9"/>
      <c r="N738" s="12"/>
      <c r="O738" s="12"/>
      <c r="P738" s="12"/>
      <c r="Q738" s="12"/>
      <c r="R738" s="12"/>
      <c r="S738" s="12"/>
      <c r="T738" s="13">
        <f t="shared" si="120"/>
        <v>0</v>
      </c>
      <c r="U738" s="13">
        <f t="shared" si="121"/>
        <v>0</v>
      </c>
      <c r="V738" s="13">
        <f t="shared" si="114"/>
        <v>0</v>
      </c>
      <c r="W738" s="13">
        <f t="shared" si="122"/>
        <v>0</v>
      </c>
      <c r="X738" s="13">
        <f t="shared" si="115"/>
        <v>0</v>
      </c>
      <c r="Y738" s="13">
        <f t="shared" si="116"/>
        <v>0</v>
      </c>
      <c r="Z738" s="7"/>
      <c r="AA738" s="9" t="str">
        <f t="shared" si="117"/>
        <v/>
      </c>
      <c r="AB738" s="7"/>
      <c r="AC738" s="9" t="str">
        <f t="shared" si="118"/>
        <v/>
      </c>
      <c r="AD738" s="7"/>
      <c r="AE738" s="9" t="str">
        <f t="shared" si="119"/>
        <v/>
      </c>
      <c r="AF73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39" spans="1:32" x14ac:dyDescent="0.45">
      <c r="A739" s="23" t="e">
        <f>IF('Prediction Log'!#REF!=0, "",'Prediction Log'!#REF!)</f>
        <v>#REF!</v>
      </c>
      <c r="B739" s="9" t="e">
        <f>IF('Prediction Log'!#REF!=0, "",'Prediction Log'!#REF!)</f>
        <v>#REF!</v>
      </c>
      <c r="C739" s="9" t="e">
        <f>IF('Prediction Log'!#REF!=0, "",'Prediction Log'!#REF!)</f>
        <v>#REF!</v>
      </c>
      <c r="D739" s="9" t="e">
        <f>IF('Prediction Log'!#REF!=0, "",'Prediction Log'!#REF!)</f>
        <v>#REF!</v>
      </c>
      <c r="E739" s="9" t="e">
        <f>IF('Prediction Log'!#REF!=0, "",'Prediction Log'!#REF!)</f>
        <v>#REF!</v>
      </c>
      <c r="F739" s="10" t="str">
        <f>IF('Prediction Log'!I739=0, "",'Prediction Log'!I739)</f>
        <v/>
      </c>
      <c r="G739" s="26" t="str">
        <f>IF(ISBLANK(Games!B739), "",'Prediction Log'!$J739)</f>
        <v/>
      </c>
      <c r="H739" s="27" t="str">
        <f>'Prediction Log'!$K739</f>
        <v/>
      </c>
      <c r="I739" s="10" t="str">
        <f>IF(AND(Games!J739="",Games!K739=""),"",IF(ISTEXT(Games!K739), "Side",Games!J739))</f>
        <v/>
      </c>
      <c r="J739" s="10" t="str">
        <f>IF(Table1[[#This Row],[Bet]]="Spread", Games!L739, "")</f>
        <v/>
      </c>
      <c r="K739" s="9" t="str">
        <f>IF(ISTEXT(Games!K739), Games!K739, "")</f>
        <v/>
      </c>
      <c r="L739" s="9" t="str">
        <f>IF(Table1[[#This Row],[Bet]]="Spread", Table1[[#This Row],[Spread]],"")</f>
        <v/>
      </c>
      <c r="M739" s="9"/>
      <c r="N739" s="12"/>
      <c r="O739" s="12"/>
      <c r="P739" s="12"/>
      <c r="Q739" s="12"/>
      <c r="R739" s="12"/>
      <c r="S739" s="12"/>
      <c r="T739" s="13">
        <f t="shared" si="120"/>
        <v>0</v>
      </c>
      <c r="U739" s="13">
        <f t="shared" si="121"/>
        <v>0</v>
      </c>
      <c r="V739" s="13">
        <f t="shared" si="114"/>
        <v>0</v>
      </c>
      <c r="W739" s="13">
        <f t="shared" si="122"/>
        <v>0</v>
      </c>
      <c r="X739" s="13">
        <f t="shared" si="115"/>
        <v>0</v>
      </c>
      <c r="Y739" s="13">
        <f t="shared" si="116"/>
        <v>0</v>
      </c>
      <c r="Z739" s="7"/>
      <c r="AA739" s="9" t="str">
        <f t="shared" si="117"/>
        <v/>
      </c>
      <c r="AB739" s="7"/>
      <c r="AC739" s="9" t="str">
        <f t="shared" si="118"/>
        <v/>
      </c>
      <c r="AD739" s="7"/>
      <c r="AE739" s="9" t="str">
        <f t="shared" si="119"/>
        <v/>
      </c>
      <c r="AF73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40" spans="1:32" x14ac:dyDescent="0.45">
      <c r="A740" s="23" t="e">
        <f>IF('Prediction Log'!#REF!=0, "",'Prediction Log'!#REF!)</f>
        <v>#REF!</v>
      </c>
      <c r="B740" s="9" t="e">
        <f>IF('Prediction Log'!#REF!=0, "",'Prediction Log'!#REF!)</f>
        <v>#REF!</v>
      </c>
      <c r="C740" s="9" t="e">
        <f>IF('Prediction Log'!#REF!=0, "",'Prediction Log'!#REF!)</f>
        <v>#REF!</v>
      </c>
      <c r="D740" s="9" t="e">
        <f>IF('Prediction Log'!#REF!=0, "",'Prediction Log'!#REF!)</f>
        <v>#REF!</v>
      </c>
      <c r="E740" s="9" t="e">
        <f>IF('Prediction Log'!#REF!=0, "",'Prediction Log'!#REF!)</f>
        <v>#REF!</v>
      </c>
      <c r="F740" s="10" t="str">
        <f>IF('Prediction Log'!I740=0, "",'Prediction Log'!I740)</f>
        <v/>
      </c>
      <c r="G740" s="26" t="str">
        <f>IF(ISBLANK(Games!B740), "",'Prediction Log'!$J740)</f>
        <v/>
      </c>
      <c r="H740" s="27" t="str">
        <f>'Prediction Log'!$K740</f>
        <v/>
      </c>
      <c r="I740" s="10" t="str">
        <f>IF(AND(Games!J740="",Games!K740=""),"",IF(ISTEXT(Games!K740), "Side",Games!J740))</f>
        <v/>
      </c>
      <c r="J740" s="10" t="str">
        <f>IF(Table1[[#This Row],[Bet]]="Spread", Games!L740, "")</f>
        <v/>
      </c>
      <c r="K740" s="9" t="str">
        <f>IF(ISTEXT(Games!K740), Games!K740, "")</f>
        <v/>
      </c>
      <c r="L740" s="9" t="str">
        <f>IF(Table1[[#This Row],[Bet]]="Spread", Table1[[#This Row],[Spread]],"")</f>
        <v/>
      </c>
      <c r="M740" s="9"/>
      <c r="N740" s="12"/>
      <c r="O740" s="12"/>
      <c r="P740" s="12"/>
      <c r="Q740" s="12"/>
      <c r="R740" s="12"/>
      <c r="S740" s="12"/>
      <c r="T740" s="13">
        <f t="shared" si="120"/>
        <v>0</v>
      </c>
      <c r="U740" s="13">
        <f t="shared" si="121"/>
        <v>0</v>
      </c>
      <c r="V740" s="13">
        <f t="shared" si="114"/>
        <v>0</v>
      </c>
      <c r="W740" s="13">
        <f t="shared" si="122"/>
        <v>0</v>
      </c>
      <c r="X740" s="13">
        <f t="shared" si="115"/>
        <v>0</v>
      </c>
      <c r="Y740" s="13">
        <f t="shared" si="116"/>
        <v>0</v>
      </c>
      <c r="Z740" s="7"/>
      <c r="AA740" s="9" t="str">
        <f t="shared" si="117"/>
        <v/>
      </c>
      <c r="AB740" s="7"/>
      <c r="AC740" s="9" t="str">
        <f t="shared" si="118"/>
        <v/>
      </c>
      <c r="AD740" s="7"/>
      <c r="AE740" s="9" t="str">
        <f t="shared" si="119"/>
        <v/>
      </c>
      <c r="AF74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41" spans="1:32" x14ac:dyDescent="0.45">
      <c r="A741" s="23" t="e">
        <f>IF('Prediction Log'!#REF!=0, "",'Prediction Log'!#REF!)</f>
        <v>#REF!</v>
      </c>
      <c r="B741" s="9" t="e">
        <f>IF('Prediction Log'!#REF!=0, "",'Prediction Log'!#REF!)</f>
        <v>#REF!</v>
      </c>
      <c r="C741" s="9" t="e">
        <f>IF('Prediction Log'!#REF!=0, "",'Prediction Log'!#REF!)</f>
        <v>#REF!</v>
      </c>
      <c r="D741" s="9" t="e">
        <f>IF('Prediction Log'!#REF!=0, "",'Prediction Log'!#REF!)</f>
        <v>#REF!</v>
      </c>
      <c r="E741" s="9" t="e">
        <f>IF('Prediction Log'!#REF!=0, "",'Prediction Log'!#REF!)</f>
        <v>#REF!</v>
      </c>
      <c r="F741" s="10" t="str">
        <f>IF('Prediction Log'!I741=0, "",'Prediction Log'!I741)</f>
        <v/>
      </c>
      <c r="G741" s="26" t="str">
        <f>IF(ISBLANK(Games!B741), "",'Prediction Log'!$J741)</f>
        <v/>
      </c>
      <c r="H741" s="27" t="str">
        <f>'Prediction Log'!$K741</f>
        <v/>
      </c>
      <c r="I741" s="10" t="str">
        <f>IF(AND(Games!J741="",Games!K741=""),"",IF(ISTEXT(Games!K741), "Side",Games!J741))</f>
        <v/>
      </c>
      <c r="J741" s="10" t="str">
        <f>IF(Table1[[#This Row],[Bet]]="Spread", Games!L741, "")</f>
        <v/>
      </c>
      <c r="K741" s="9" t="str">
        <f>IF(ISTEXT(Games!K741), Games!K741, "")</f>
        <v/>
      </c>
      <c r="L741" s="9" t="str">
        <f>IF(Table1[[#This Row],[Bet]]="Spread", Table1[[#This Row],[Spread]],"")</f>
        <v/>
      </c>
      <c r="M741" s="9"/>
      <c r="N741" s="12"/>
      <c r="O741" s="12"/>
      <c r="P741" s="12"/>
      <c r="Q741" s="12"/>
      <c r="R741" s="12"/>
      <c r="S741" s="12"/>
      <c r="T741" s="13">
        <f t="shared" si="120"/>
        <v>0</v>
      </c>
      <c r="U741" s="13">
        <f t="shared" si="121"/>
        <v>0</v>
      </c>
      <c r="V741" s="13">
        <f t="shared" si="114"/>
        <v>0</v>
      </c>
      <c r="W741" s="13">
        <f t="shared" si="122"/>
        <v>0</v>
      </c>
      <c r="X741" s="13">
        <f t="shared" si="115"/>
        <v>0</v>
      </c>
      <c r="Y741" s="13">
        <f t="shared" si="116"/>
        <v>0</v>
      </c>
      <c r="Z741" s="7"/>
      <c r="AA741" s="9" t="str">
        <f t="shared" si="117"/>
        <v/>
      </c>
      <c r="AB741" s="7"/>
      <c r="AC741" s="9" t="str">
        <f t="shared" si="118"/>
        <v/>
      </c>
      <c r="AD741" s="7"/>
      <c r="AE741" s="9" t="str">
        <f t="shared" si="119"/>
        <v/>
      </c>
      <c r="AF74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42" spans="1:32" x14ac:dyDescent="0.45">
      <c r="A742" s="23" t="e">
        <f>IF('Prediction Log'!#REF!=0, "",'Prediction Log'!#REF!)</f>
        <v>#REF!</v>
      </c>
      <c r="B742" s="9" t="e">
        <f>IF('Prediction Log'!#REF!=0, "",'Prediction Log'!#REF!)</f>
        <v>#REF!</v>
      </c>
      <c r="C742" s="9" t="e">
        <f>IF('Prediction Log'!#REF!=0, "",'Prediction Log'!#REF!)</f>
        <v>#REF!</v>
      </c>
      <c r="D742" s="9" t="e">
        <f>IF('Prediction Log'!#REF!=0, "",'Prediction Log'!#REF!)</f>
        <v>#REF!</v>
      </c>
      <c r="E742" s="9" t="e">
        <f>IF('Prediction Log'!#REF!=0, "",'Prediction Log'!#REF!)</f>
        <v>#REF!</v>
      </c>
      <c r="F742" s="10" t="str">
        <f>IF('Prediction Log'!I742=0, "",'Prediction Log'!I742)</f>
        <v/>
      </c>
      <c r="G742" s="26" t="str">
        <f>IF(ISBLANK(Games!B742), "",'Prediction Log'!$J742)</f>
        <v/>
      </c>
      <c r="H742" s="27" t="str">
        <f>'Prediction Log'!$K742</f>
        <v/>
      </c>
      <c r="I742" s="10" t="str">
        <f>IF(AND(Games!J742="",Games!K742=""),"",IF(ISTEXT(Games!K742), "Side",Games!J742))</f>
        <v/>
      </c>
      <c r="J742" s="10" t="str">
        <f>IF(Table1[[#This Row],[Bet]]="Spread", Games!L742, "")</f>
        <v/>
      </c>
      <c r="K742" s="9" t="str">
        <f>IF(ISTEXT(Games!K742), Games!K742, "")</f>
        <v/>
      </c>
      <c r="L742" s="9" t="str">
        <f>IF(Table1[[#This Row],[Bet]]="Spread", Table1[[#This Row],[Spread]],"")</f>
        <v/>
      </c>
      <c r="M742" s="9"/>
      <c r="N742" s="12"/>
      <c r="O742" s="12"/>
      <c r="P742" s="12"/>
      <c r="Q742" s="12"/>
      <c r="R742" s="12"/>
      <c r="S742" s="12"/>
      <c r="T742" s="13">
        <f t="shared" si="120"/>
        <v>0</v>
      </c>
      <c r="U742" s="13">
        <f t="shared" si="121"/>
        <v>0</v>
      </c>
      <c r="V742" s="13">
        <f t="shared" si="114"/>
        <v>0</v>
      </c>
      <c r="W742" s="13">
        <f t="shared" si="122"/>
        <v>0</v>
      </c>
      <c r="X742" s="13">
        <f t="shared" si="115"/>
        <v>0</v>
      </c>
      <c r="Y742" s="13">
        <f t="shared" si="116"/>
        <v>0</v>
      </c>
      <c r="Z742" s="7"/>
      <c r="AA742" s="9" t="str">
        <f t="shared" si="117"/>
        <v/>
      </c>
      <c r="AB742" s="7"/>
      <c r="AC742" s="9" t="str">
        <f t="shared" si="118"/>
        <v/>
      </c>
      <c r="AD742" s="7"/>
      <c r="AE742" s="9" t="str">
        <f t="shared" si="119"/>
        <v/>
      </c>
      <c r="AF74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43" spans="1:32" x14ac:dyDescent="0.45">
      <c r="A743" s="23" t="e">
        <f>IF('Prediction Log'!#REF!=0, "",'Prediction Log'!#REF!)</f>
        <v>#REF!</v>
      </c>
      <c r="B743" s="9" t="e">
        <f>IF('Prediction Log'!#REF!=0, "",'Prediction Log'!#REF!)</f>
        <v>#REF!</v>
      </c>
      <c r="C743" s="9" t="e">
        <f>IF('Prediction Log'!#REF!=0, "",'Prediction Log'!#REF!)</f>
        <v>#REF!</v>
      </c>
      <c r="D743" s="9" t="e">
        <f>IF('Prediction Log'!#REF!=0, "",'Prediction Log'!#REF!)</f>
        <v>#REF!</v>
      </c>
      <c r="E743" s="9" t="e">
        <f>IF('Prediction Log'!#REF!=0, "",'Prediction Log'!#REF!)</f>
        <v>#REF!</v>
      </c>
      <c r="F743" s="10" t="str">
        <f>IF('Prediction Log'!I743=0, "",'Prediction Log'!I743)</f>
        <v/>
      </c>
      <c r="G743" s="26" t="str">
        <f>IF(ISBLANK(Games!B743), "",'Prediction Log'!$J743)</f>
        <v/>
      </c>
      <c r="H743" s="27" t="str">
        <f>'Prediction Log'!$K743</f>
        <v/>
      </c>
      <c r="I743" s="10" t="str">
        <f>IF(AND(Games!J743="",Games!K743=""),"",IF(ISTEXT(Games!K743), "Side",Games!J743))</f>
        <v/>
      </c>
      <c r="J743" s="10" t="str">
        <f>IF(Table1[[#This Row],[Bet]]="Spread", Games!L743, "")</f>
        <v/>
      </c>
      <c r="K743" s="9" t="str">
        <f>IF(ISTEXT(Games!K743), Games!K743, "")</f>
        <v/>
      </c>
      <c r="L743" s="9" t="str">
        <f>IF(Table1[[#This Row],[Bet]]="Spread", Table1[[#This Row],[Spread]],"")</f>
        <v/>
      </c>
      <c r="M743" s="9"/>
      <c r="N743" s="12"/>
      <c r="O743" s="12"/>
      <c r="P743" s="12"/>
      <c r="Q743" s="12"/>
      <c r="R743" s="12"/>
      <c r="S743" s="12"/>
      <c r="T743" s="13">
        <f t="shared" si="120"/>
        <v>0</v>
      </c>
      <c r="U743" s="13">
        <f t="shared" si="121"/>
        <v>0</v>
      </c>
      <c r="V743" s="13">
        <f t="shared" si="114"/>
        <v>0</v>
      </c>
      <c r="W743" s="13">
        <f t="shared" si="122"/>
        <v>0</v>
      </c>
      <c r="X743" s="13">
        <f t="shared" si="115"/>
        <v>0</v>
      </c>
      <c r="Y743" s="13">
        <f t="shared" si="116"/>
        <v>0</v>
      </c>
      <c r="Z743" s="7"/>
      <c r="AA743" s="9" t="str">
        <f t="shared" si="117"/>
        <v/>
      </c>
      <c r="AB743" s="7"/>
      <c r="AC743" s="9" t="str">
        <f t="shared" si="118"/>
        <v/>
      </c>
      <c r="AD743" s="7"/>
      <c r="AE743" s="9" t="str">
        <f t="shared" si="119"/>
        <v/>
      </c>
      <c r="AF74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44" spans="1:32" x14ac:dyDescent="0.45">
      <c r="A744" s="23" t="e">
        <f>IF('Prediction Log'!#REF!=0, "",'Prediction Log'!#REF!)</f>
        <v>#REF!</v>
      </c>
      <c r="B744" s="9" t="e">
        <f>IF('Prediction Log'!#REF!=0, "",'Prediction Log'!#REF!)</f>
        <v>#REF!</v>
      </c>
      <c r="C744" s="9" t="e">
        <f>IF('Prediction Log'!#REF!=0, "",'Prediction Log'!#REF!)</f>
        <v>#REF!</v>
      </c>
      <c r="D744" s="9" t="e">
        <f>IF('Prediction Log'!#REF!=0, "",'Prediction Log'!#REF!)</f>
        <v>#REF!</v>
      </c>
      <c r="E744" s="9" t="e">
        <f>IF('Prediction Log'!#REF!=0, "",'Prediction Log'!#REF!)</f>
        <v>#REF!</v>
      </c>
      <c r="F744" s="10" t="str">
        <f>IF('Prediction Log'!I744=0, "",'Prediction Log'!I744)</f>
        <v/>
      </c>
      <c r="G744" s="26" t="str">
        <f>IF(ISBLANK(Games!B744), "",'Prediction Log'!$J744)</f>
        <v/>
      </c>
      <c r="H744" s="27" t="str">
        <f>'Prediction Log'!$K744</f>
        <v/>
      </c>
      <c r="I744" s="10" t="str">
        <f>IF(AND(Games!J744="",Games!K744=""),"",IF(ISTEXT(Games!K744), "Side",Games!J744))</f>
        <v/>
      </c>
      <c r="J744" s="10" t="str">
        <f>IF(Table1[[#This Row],[Bet]]="Spread", Games!L744, "")</f>
        <v/>
      </c>
      <c r="K744" s="9" t="str">
        <f>IF(ISTEXT(Games!K744), Games!K744, "")</f>
        <v/>
      </c>
      <c r="L744" s="9" t="str">
        <f>IF(Table1[[#This Row],[Bet]]="Spread", Table1[[#This Row],[Spread]],"")</f>
        <v/>
      </c>
      <c r="M744" s="9"/>
      <c r="N744" s="12"/>
      <c r="O744" s="12"/>
      <c r="P744" s="12"/>
      <c r="Q744" s="12"/>
      <c r="R744" s="12"/>
      <c r="S744" s="12"/>
      <c r="T744" s="13">
        <f t="shared" si="120"/>
        <v>0</v>
      </c>
      <c r="U744" s="13">
        <f t="shared" si="121"/>
        <v>0</v>
      </c>
      <c r="V744" s="13">
        <f t="shared" si="114"/>
        <v>0</v>
      </c>
      <c r="W744" s="13">
        <f t="shared" si="122"/>
        <v>0</v>
      </c>
      <c r="X744" s="13">
        <f t="shared" si="115"/>
        <v>0</v>
      </c>
      <c r="Y744" s="13">
        <f t="shared" si="116"/>
        <v>0</v>
      </c>
      <c r="Z744" s="7"/>
      <c r="AA744" s="9" t="str">
        <f t="shared" si="117"/>
        <v/>
      </c>
      <c r="AB744" s="7"/>
      <c r="AC744" s="9" t="str">
        <f t="shared" si="118"/>
        <v/>
      </c>
      <c r="AD744" s="7"/>
      <c r="AE744" s="9" t="str">
        <f t="shared" si="119"/>
        <v/>
      </c>
      <c r="AF74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45" spans="1:32" x14ac:dyDescent="0.45">
      <c r="A745" s="23" t="e">
        <f>IF('Prediction Log'!#REF!=0, "",'Prediction Log'!#REF!)</f>
        <v>#REF!</v>
      </c>
      <c r="B745" s="9" t="e">
        <f>IF('Prediction Log'!#REF!=0, "",'Prediction Log'!#REF!)</f>
        <v>#REF!</v>
      </c>
      <c r="C745" s="9" t="e">
        <f>IF('Prediction Log'!#REF!=0, "",'Prediction Log'!#REF!)</f>
        <v>#REF!</v>
      </c>
      <c r="D745" s="9" t="e">
        <f>IF('Prediction Log'!#REF!=0, "",'Prediction Log'!#REF!)</f>
        <v>#REF!</v>
      </c>
      <c r="E745" s="9" t="e">
        <f>IF('Prediction Log'!#REF!=0, "",'Prediction Log'!#REF!)</f>
        <v>#REF!</v>
      </c>
      <c r="F745" s="10" t="str">
        <f>IF('Prediction Log'!I745=0, "",'Prediction Log'!I745)</f>
        <v/>
      </c>
      <c r="G745" s="26" t="str">
        <f>IF(ISBLANK(Games!B745), "",'Prediction Log'!$J745)</f>
        <v/>
      </c>
      <c r="H745" s="27" t="str">
        <f>'Prediction Log'!$K745</f>
        <v/>
      </c>
      <c r="I745" s="10" t="str">
        <f>IF(AND(Games!J745="",Games!K745=""),"",IF(ISTEXT(Games!K745), "Side",Games!J745))</f>
        <v/>
      </c>
      <c r="J745" s="10" t="str">
        <f>IF(Table1[[#This Row],[Bet]]="Spread", Games!L745, "")</f>
        <v/>
      </c>
      <c r="K745" s="9" t="str">
        <f>IF(ISTEXT(Games!K745), Games!K745, "")</f>
        <v/>
      </c>
      <c r="L745" s="9" t="str">
        <f>IF(Table1[[#This Row],[Bet]]="Spread", Table1[[#This Row],[Spread]],"")</f>
        <v/>
      </c>
      <c r="M745" s="9"/>
      <c r="N745" s="12"/>
      <c r="O745" s="12"/>
      <c r="P745" s="12"/>
      <c r="Q745" s="12"/>
      <c r="R745" s="12"/>
      <c r="S745" s="12"/>
      <c r="T745" s="13">
        <f t="shared" si="120"/>
        <v>0</v>
      </c>
      <c r="U745" s="13">
        <f t="shared" si="121"/>
        <v>0</v>
      </c>
      <c r="V745" s="13">
        <f t="shared" si="114"/>
        <v>0</v>
      </c>
      <c r="W745" s="13">
        <f t="shared" si="122"/>
        <v>0</v>
      </c>
      <c r="X745" s="13">
        <f t="shared" si="115"/>
        <v>0</v>
      </c>
      <c r="Y745" s="13">
        <f t="shared" si="116"/>
        <v>0</v>
      </c>
      <c r="Z745" s="7"/>
      <c r="AA745" s="9" t="str">
        <f t="shared" si="117"/>
        <v/>
      </c>
      <c r="AB745" s="7"/>
      <c r="AC745" s="9" t="str">
        <f t="shared" si="118"/>
        <v/>
      </c>
      <c r="AD745" s="7"/>
      <c r="AE745" s="9" t="str">
        <f t="shared" si="119"/>
        <v/>
      </c>
      <c r="AF74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46" spans="1:32" x14ac:dyDescent="0.45">
      <c r="A746" s="23" t="e">
        <f>IF('Prediction Log'!#REF!=0, "",'Prediction Log'!#REF!)</f>
        <v>#REF!</v>
      </c>
      <c r="B746" s="9" t="e">
        <f>IF('Prediction Log'!#REF!=0, "",'Prediction Log'!#REF!)</f>
        <v>#REF!</v>
      </c>
      <c r="C746" s="9" t="e">
        <f>IF('Prediction Log'!#REF!=0, "",'Prediction Log'!#REF!)</f>
        <v>#REF!</v>
      </c>
      <c r="D746" s="9" t="e">
        <f>IF('Prediction Log'!#REF!=0, "",'Prediction Log'!#REF!)</f>
        <v>#REF!</v>
      </c>
      <c r="E746" s="9" t="e">
        <f>IF('Prediction Log'!#REF!=0, "",'Prediction Log'!#REF!)</f>
        <v>#REF!</v>
      </c>
      <c r="F746" s="10" t="str">
        <f>IF('Prediction Log'!I746=0, "",'Prediction Log'!I746)</f>
        <v/>
      </c>
      <c r="G746" s="26" t="str">
        <f>IF(ISBLANK(Games!B746), "",'Prediction Log'!$J746)</f>
        <v/>
      </c>
      <c r="H746" s="27" t="str">
        <f>'Prediction Log'!$K746</f>
        <v/>
      </c>
      <c r="I746" s="10" t="str">
        <f>IF(AND(Games!J746="",Games!K746=""),"",IF(ISTEXT(Games!K746), "Side",Games!J746))</f>
        <v/>
      </c>
      <c r="J746" s="10" t="str">
        <f>IF(Table1[[#This Row],[Bet]]="Spread", Games!L746, "")</f>
        <v/>
      </c>
      <c r="K746" s="9" t="str">
        <f>IF(ISTEXT(Games!K746), Games!K746, "")</f>
        <v/>
      </c>
      <c r="L746" s="9" t="str">
        <f>IF(Table1[[#This Row],[Bet]]="Spread", Table1[[#This Row],[Spread]],"")</f>
        <v/>
      </c>
      <c r="M746" s="9"/>
      <c r="N746" s="12"/>
      <c r="O746" s="12"/>
      <c r="P746" s="12"/>
      <c r="Q746" s="12"/>
      <c r="R746" s="12"/>
      <c r="S746" s="12"/>
      <c r="T746" s="13">
        <f t="shared" si="120"/>
        <v>0</v>
      </c>
      <c r="U746" s="13">
        <f t="shared" si="121"/>
        <v>0</v>
      </c>
      <c r="V746" s="13">
        <f t="shared" si="114"/>
        <v>0</v>
      </c>
      <c r="W746" s="13">
        <f t="shared" si="122"/>
        <v>0</v>
      </c>
      <c r="X746" s="13">
        <f t="shared" si="115"/>
        <v>0</v>
      </c>
      <c r="Y746" s="13">
        <f t="shared" si="116"/>
        <v>0</v>
      </c>
      <c r="Z746" s="7"/>
      <c r="AA746" s="9" t="str">
        <f t="shared" si="117"/>
        <v/>
      </c>
      <c r="AB746" s="7"/>
      <c r="AC746" s="9" t="str">
        <f t="shared" si="118"/>
        <v/>
      </c>
      <c r="AD746" s="7"/>
      <c r="AE746" s="9" t="str">
        <f t="shared" si="119"/>
        <v/>
      </c>
      <c r="AF74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47" spans="1:32" x14ac:dyDescent="0.45">
      <c r="A747" s="23" t="e">
        <f>IF('Prediction Log'!#REF!=0, "",'Prediction Log'!#REF!)</f>
        <v>#REF!</v>
      </c>
      <c r="B747" s="9" t="e">
        <f>IF('Prediction Log'!#REF!=0, "",'Prediction Log'!#REF!)</f>
        <v>#REF!</v>
      </c>
      <c r="C747" s="9" t="e">
        <f>IF('Prediction Log'!#REF!=0, "",'Prediction Log'!#REF!)</f>
        <v>#REF!</v>
      </c>
      <c r="D747" s="9" t="e">
        <f>IF('Prediction Log'!#REF!=0, "",'Prediction Log'!#REF!)</f>
        <v>#REF!</v>
      </c>
      <c r="E747" s="9" t="e">
        <f>IF('Prediction Log'!#REF!=0, "",'Prediction Log'!#REF!)</f>
        <v>#REF!</v>
      </c>
      <c r="F747" s="10" t="str">
        <f>IF('Prediction Log'!I747=0, "",'Prediction Log'!I747)</f>
        <v/>
      </c>
      <c r="G747" s="26" t="str">
        <f>IF(ISBLANK(Games!B747), "",'Prediction Log'!$J747)</f>
        <v/>
      </c>
      <c r="H747" s="27" t="str">
        <f>'Prediction Log'!$K747</f>
        <v/>
      </c>
      <c r="I747" s="10" t="str">
        <f>IF(AND(Games!J747="",Games!K747=""),"",IF(ISTEXT(Games!K747), "Side",Games!J747))</f>
        <v/>
      </c>
      <c r="J747" s="10" t="str">
        <f>IF(Table1[[#This Row],[Bet]]="Spread", Games!L747, "")</f>
        <v/>
      </c>
      <c r="K747" s="9" t="str">
        <f>IF(ISTEXT(Games!K747), Games!K747, "")</f>
        <v/>
      </c>
      <c r="L747" s="9" t="str">
        <f>IF(Table1[[#This Row],[Bet]]="Spread", Table1[[#This Row],[Spread]],"")</f>
        <v/>
      </c>
      <c r="M747" s="9"/>
      <c r="N747" s="12"/>
      <c r="O747" s="12"/>
      <c r="P747" s="12"/>
      <c r="Q747" s="12"/>
      <c r="R747" s="12"/>
      <c r="S747" s="12"/>
      <c r="T747" s="13">
        <f t="shared" si="120"/>
        <v>0</v>
      </c>
      <c r="U747" s="13">
        <f t="shared" si="121"/>
        <v>0</v>
      </c>
      <c r="V747" s="13">
        <f t="shared" si="114"/>
        <v>0</v>
      </c>
      <c r="W747" s="13">
        <f t="shared" si="122"/>
        <v>0</v>
      </c>
      <c r="X747" s="13">
        <f t="shared" si="115"/>
        <v>0</v>
      </c>
      <c r="Y747" s="13">
        <f t="shared" si="116"/>
        <v>0</v>
      </c>
      <c r="Z747" s="7"/>
      <c r="AA747" s="9" t="str">
        <f t="shared" si="117"/>
        <v/>
      </c>
      <c r="AB747" s="7"/>
      <c r="AC747" s="9" t="str">
        <f t="shared" si="118"/>
        <v/>
      </c>
      <c r="AD747" s="7"/>
      <c r="AE747" s="9" t="str">
        <f t="shared" si="119"/>
        <v/>
      </c>
      <c r="AF74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48" spans="1:32" x14ac:dyDescent="0.45">
      <c r="A748" s="23" t="e">
        <f>IF('Prediction Log'!#REF!=0, "",'Prediction Log'!#REF!)</f>
        <v>#REF!</v>
      </c>
      <c r="B748" s="9" t="e">
        <f>IF('Prediction Log'!#REF!=0, "",'Prediction Log'!#REF!)</f>
        <v>#REF!</v>
      </c>
      <c r="C748" s="9" t="e">
        <f>IF('Prediction Log'!#REF!=0, "",'Prediction Log'!#REF!)</f>
        <v>#REF!</v>
      </c>
      <c r="D748" s="9" t="e">
        <f>IF('Prediction Log'!#REF!=0, "",'Prediction Log'!#REF!)</f>
        <v>#REF!</v>
      </c>
      <c r="E748" s="9" t="e">
        <f>IF('Prediction Log'!#REF!=0, "",'Prediction Log'!#REF!)</f>
        <v>#REF!</v>
      </c>
      <c r="F748" s="10" t="str">
        <f>IF('Prediction Log'!I748=0, "",'Prediction Log'!I748)</f>
        <v/>
      </c>
      <c r="G748" s="26" t="str">
        <f>IF(ISBLANK(Games!B748), "",'Prediction Log'!$J748)</f>
        <v/>
      </c>
      <c r="H748" s="27" t="str">
        <f>'Prediction Log'!$K748</f>
        <v/>
      </c>
      <c r="I748" s="10" t="str">
        <f>IF(AND(Games!J748="",Games!K748=""),"",IF(ISTEXT(Games!K748), "Side",Games!J748))</f>
        <v/>
      </c>
      <c r="J748" s="10" t="str">
        <f>IF(Table1[[#This Row],[Bet]]="Spread", Games!L748, "")</f>
        <v/>
      </c>
      <c r="K748" s="9" t="str">
        <f>IF(ISTEXT(Games!K748), Games!K748, "")</f>
        <v/>
      </c>
      <c r="L748" s="9" t="str">
        <f>IF(Table1[[#This Row],[Bet]]="Spread", Table1[[#This Row],[Spread]],"")</f>
        <v/>
      </c>
      <c r="M748" s="9"/>
      <c r="N748" s="12"/>
      <c r="O748" s="12"/>
      <c r="P748" s="12"/>
      <c r="Q748" s="12"/>
      <c r="R748" s="12"/>
      <c r="S748" s="12"/>
      <c r="T748" s="13">
        <f t="shared" si="120"/>
        <v>0</v>
      </c>
      <c r="U748" s="13">
        <f t="shared" si="121"/>
        <v>0</v>
      </c>
      <c r="V748" s="13">
        <f t="shared" si="114"/>
        <v>0</v>
      </c>
      <c r="W748" s="13">
        <f t="shared" si="122"/>
        <v>0</v>
      </c>
      <c r="X748" s="13">
        <f t="shared" si="115"/>
        <v>0</v>
      </c>
      <c r="Y748" s="13">
        <f t="shared" si="116"/>
        <v>0</v>
      </c>
      <c r="Z748" s="7"/>
      <c r="AA748" s="9" t="str">
        <f t="shared" si="117"/>
        <v/>
      </c>
      <c r="AB748" s="7"/>
      <c r="AC748" s="9" t="str">
        <f t="shared" si="118"/>
        <v/>
      </c>
      <c r="AD748" s="7"/>
      <c r="AE748" s="9" t="str">
        <f t="shared" si="119"/>
        <v/>
      </c>
      <c r="AF74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49" spans="1:32" x14ac:dyDescent="0.45">
      <c r="A749" s="23" t="e">
        <f>IF('Prediction Log'!#REF!=0, "",'Prediction Log'!#REF!)</f>
        <v>#REF!</v>
      </c>
      <c r="B749" s="9" t="e">
        <f>IF('Prediction Log'!#REF!=0, "",'Prediction Log'!#REF!)</f>
        <v>#REF!</v>
      </c>
      <c r="C749" s="9" t="e">
        <f>IF('Prediction Log'!#REF!=0, "",'Prediction Log'!#REF!)</f>
        <v>#REF!</v>
      </c>
      <c r="D749" s="9" t="e">
        <f>IF('Prediction Log'!#REF!=0, "",'Prediction Log'!#REF!)</f>
        <v>#REF!</v>
      </c>
      <c r="E749" s="9" t="e">
        <f>IF('Prediction Log'!#REF!=0, "",'Prediction Log'!#REF!)</f>
        <v>#REF!</v>
      </c>
      <c r="F749" s="10" t="str">
        <f>IF('Prediction Log'!I749=0, "",'Prediction Log'!I749)</f>
        <v/>
      </c>
      <c r="G749" s="26" t="str">
        <f>IF(ISBLANK(Games!B749), "",'Prediction Log'!$J749)</f>
        <v/>
      </c>
      <c r="H749" s="27" t="str">
        <f>'Prediction Log'!$K749</f>
        <v/>
      </c>
      <c r="I749" s="10" t="str">
        <f>IF(AND(Games!J749="",Games!K749=""),"",IF(ISTEXT(Games!K749), "Side",Games!J749))</f>
        <v/>
      </c>
      <c r="J749" s="10" t="str">
        <f>IF(Table1[[#This Row],[Bet]]="Spread", Games!L749, "")</f>
        <v/>
      </c>
      <c r="K749" s="9" t="str">
        <f>IF(ISTEXT(Games!K749), Games!K749, "")</f>
        <v/>
      </c>
      <c r="L749" s="9" t="str">
        <f>IF(Table1[[#This Row],[Bet]]="Spread", Table1[[#This Row],[Spread]],"")</f>
        <v/>
      </c>
      <c r="M749" s="9"/>
      <c r="N749" s="12"/>
      <c r="O749" s="12"/>
      <c r="P749" s="12"/>
      <c r="Q749" s="12"/>
      <c r="R749" s="12"/>
      <c r="S749" s="12"/>
      <c r="T749" s="13">
        <f t="shared" si="120"/>
        <v>0</v>
      </c>
      <c r="U749" s="13">
        <f t="shared" si="121"/>
        <v>0</v>
      </c>
      <c r="V749" s="13">
        <f t="shared" si="114"/>
        <v>0</v>
      </c>
      <c r="W749" s="13">
        <f t="shared" si="122"/>
        <v>0</v>
      </c>
      <c r="X749" s="13">
        <f t="shared" si="115"/>
        <v>0</v>
      </c>
      <c r="Y749" s="13">
        <f t="shared" si="116"/>
        <v>0</v>
      </c>
      <c r="Z749" s="7"/>
      <c r="AA749" s="9" t="str">
        <f t="shared" si="117"/>
        <v/>
      </c>
      <c r="AB749" s="7"/>
      <c r="AC749" s="9" t="str">
        <f t="shared" si="118"/>
        <v/>
      </c>
      <c r="AD749" s="7"/>
      <c r="AE749" s="9" t="str">
        <f t="shared" si="119"/>
        <v/>
      </c>
      <c r="AF74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50" spans="1:32" x14ac:dyDescent="0.45">
      <c r="A750" s="23" t="e">
        <f>IF('Prediction Log'!#REF!=0, "",'Prediction Log'!#REF!)</f>
        <v>#REF!</v>
      </c>
      <c r="B750" s="9" t="e">
        <f>IF('Prediction Log'!#REF!=0, "",'Prediction Log'!#REF!)</f>
        <v>#REF!</v>
      </c>
      <c r="C750" s="9" t="e">
        <f>IF('Prediction Log'!#REF!=0, "",'Prediction Log'!#REF!)</f>
        <v>#REF!</v>
      </c>
      <c r="D750" s="9" t="e">
        <f>IF('Prediction Log'!#REF!=0, "",'Prediction Log'!#REF!)</f>
        <v>#REF!</v>
      </c>
      <c r="E750" s="9" t="e">
        <f>IF('Prediction Log'!#REF!=0, "",'Prediction Log'!#REF!)</f>
        <v>#REF!</v>
      </c>
      <c r="F750" s="10" t="str">
        <f>IF('Prediction Log'!I750=0, "",'Prediction Log'!I750)</f>
        <v/>
      </c>
      <c r="G750" s="26" t="str">
        <f>IF(ISBLANK(Games!B750), "",'Prediction Log'!$J750)</f>
        <v/>
      </c>
      <c r="H750" s="27" t="str">
        <f>'Prediction Log'!$K750</f>
        <v/>
      </c>
      <c r="I750" s="10" t="str">
        <f>IF(AND(Games!J750="",Games!K750=""),"",IF(ISTEXT(Games!K750), "Side",Games!J750))</f>
        <v/>
      </c>
      <c r="J750" s="10" t="str">
        <f>IF(Table1[[#This Row],[Bet]]="Spread", Games!L750, "")</f>
        <v/>
      </c>
      <c r="K750" s="9" t="str">
        <f>IF(ISTEXT(Games!K750), Games!K750, "")</f>
        <v/>
      </c>
      <c r="L750" s="9" t="str">
        <f>IF(Table1[[#This Row],[Bet]]="Spread", Table1[[#This Row],[Spread]],"")</f>
        <v/>
      </c>
      <c r="M750" s="9"/>
      <c r="N750" s="12"/>
      <c r="O750" s="12"/>
      <c r="P750" s="12"/>
      <c r="Q750" s="12"/>
      <c r="R750" s="12"/>
      <c r="S750" s="12"/>
      <c r="T750" s="13">
        <f t="shared" si="120"/>
        <v>0</v>
      </c>
      <c r="U750" s="13">
        <f t="shared" si="121"/>
        <v>0</v>
      </c>
      <c r="V750" s="13">
        <f t="shared" si="114"/>
        <v>0</v>
      </c>
      <c r="W750" s="13">
        <f t="shared" si="122"/>
        <v>0</v>
      </c>
      <c r="X750" s="13">
        <f t="shared" si="115"/>
        <v>0</v>
      </c>
      <c r="Y750" s="13">
        <f t="shared" si="116"/>
        <v>0</v>
      </c>
      <c r="Z750" s="7"/>
      <c r="AA750" s="9" t="str">
        <f t="shared" si="117"/>
        <v/>
      </c>
      <c r="AB750" s="7"/>
      <c r="AC750" s="9" t="str">
        <f t="shared" si="118"/>
        <v/>
      </c>
      <c r="AD750" s="7"/>
      <c r="AE750" s="9" t="str">
        <f t="shared" si="119"/>
        <v/>
      </c>
      <c r="AF75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51" spans="1:32" x14ac:dyDescent="0.45">
      <c r="A751" s="23" t="e">
        <f>IF('Prediction Log'!#REF!=0, "",'Prediction Log'!#REF!)</f>
        <v>#REF!</v>
      </c>
      <c r="B751" s="9" t="e">
        <f>IF('Prediction Log'!#REF!=0, "",'Prediction Log'!#REF!)</f>
        <v>#REF!</v>
      </c>
      <c r="C751" s="9" t="e">
        <f>IF('Prediction Log'!#REF!=0, "",'Prediction Log'!#REF!)</f>
        <v>#REF!</v>
      </c>
      <c r="D751" s="9" t="e">
        <f>IF('Prediction Log'!#REF!=0, "",'Prediction Log'!#REF!)</f>
        <v>#REF!</v>
      </c>
      <c r="E751" s="9" t="e">
        <f>IF('Prediction Log'!#REF!=0, "",'Prediction Log'!#REF!)</f>
        <v>#REF!</v>
      </c>
      <c r="F751" s="10" t="str">
        <f>IF('Prediction Log'!I751=0, "",'Prediction Log'!I751)</f>
        <v/>
      </c>
      <c r="G751" s="26" t="str">
        <f>IF(ISBLANK(Games!B751), "",'Prediction Log'!$J751)</f>
        <v/>
      </c>
      <c r="H751" s="27" t="str">
        <f>'Prediction Log'!$K751</f>
        <v/>
      </c>
      <c r="I751" s="10" t="str">
        <f>IF(AND(Games!J751="",Games!K751=""),"",IF(ISTEXT(Games!K751), "Side",Games!J751))</f>
        <v/>
      </c>
      <c r="J751" s="10" t="str">
        <f>IF(Table1[[#This Row],[Bet]]="Spread", Games!L751, "")</f>
        <v/>
      </c>
      <c r="K751" s="9" t="str">
        <f>IF(ISTEXT(Games!K751), Games!K751, "")</f>
        <v/>
      </c>
      <c r="L751" s="9" t="str">
        <f>IF(Table1[[#This Row],[Bet]]="Spread", Table1[[#This Row],[Spread]],"")</f>
        <v/>
      </c>
      <c r="M751" s="9"/>
      <c r="N751" s="12"/>
      <c r="O751" s="12"/>
      <c r="P751" s="12"/>
      <c r="Q751" s="12"/>
      <c r="R751" s="12"/>
      <c r="S751" s="12"/>
      <c r="T751" s="13">
        <f t="shared" si="120"/>
        <v>0</v>
      </c>
      <c r="U751" s="13">
        <f t="shared" si="121"/>
        <v>0</v>
      </c>
      <c r="V751" s="13">
        <f t="shared" si="114"/>
        <v>0</v>
      </c>
      <c r="W751" s="13">
        <f t="shared" si="122"/>
        <v>0</v>
      </c>
      <c r="X751" s="13">
        <f t="shared" si="115"/>
        <v>0</v>
      </c>
      <c r="Y751" s="13">
        <f t="shared" si="116"/>
        <v>0</v>
      </c>
      <c r="Z751" s="7"/>
      <c r="AA751" s="9" t="str">
        <f t="shared" si="117"/>
        <v/>
      </c>
      <c r="AB751" s="7"/>
      <c r="AC751" s="9" t="str">
        <f t="shared" si="118"/>
        <v/>
      </c>
      <c r="AD751" s="7"/>
      <c r="AE751" s="9" t="str">
        <f t="shared" si="119"/>
        <v/>
      </c>
      <c r="AF75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52" spans="1:32" x14ac:dyDescent="0.45">
      <c r="A752" s="23" t="e">
        <f>IF('Prediction Log'!#REF!=0, "",'Prediction Log'!#REF!)</f>
        <v>#REF!</v>
      </c>
      <c r="B752" s="9" t="e">
        <f>IF('Prediction Log'!#REF!=0, "",'Prediction Log'!#REF!)</f>
        <v>#REF!</v>
      </c>
      <c r="C752" s="9" t="e">
        <f>IF('Prediction Log'!#REF!=0, "",'Prediction Log'!#REF!)</f>
        <v>#REF!</v>
      </c>
      <c r="D752" s="9" t="e">
        <f>IF('Prediction Log'!#REF!=0, "",'Prediction Log'!#REF!)</f>
        <v>#REF!</v>
      </c>
      <c r="E752" s="9" t="e">
        <f>IF('Prediction Log'!#REF!=0, "",'Prediction Log'!#REF!)</f>
        <v>#REF!</v>
      </c>
      <c r="F752" s="10" t="str">
        <f>IF('Prediction Log'!I752=0, "",'Prediction Log'!I752)</f>
        <v/>
      </c>
      <c r="G752" s="26" t="str">
        <f>IF(ISBLANK(Games!B752), "",'Prediction Log'!$J752)</f>
        <v/>
      </c>
      <c r="H752" s="27" t="str">
        <f>'Prediction Log'!$K752</f>
        <v/>
      </c>
      <c r="I752" s="10" t="str">
        <f>IF(AND(Games!J752="",Games!K752=""),"",IF(ISTEXT(Games!K752), "Side",Games!J752))</f>
        <v/>
      </c>
      <c r="J752" s="10" t="str">
        <f>IF(Table1[[#This Row],[Bet]]="Spread", Games!L752, "")</f>
        <v/>
      </c>
      <c r="K752" s="9" t="str">
        <f>IF(ISTEXT(Games!K752), Games!K752, "")</f>
        <v/>
      </c>
      <c r="L752" s="9" t="str">
        <f>IF(Table1[[#This Row],[Bet]]="Spread", Table1[[#This Row],[Spread]],"")</f>
        <v/>
      </c>
      <c r="M752" s="9"/>
      <c r="N752" s="12"/>
      <c r="O752" s="12"/>
      <c r="P752" s="12"/>
      <c r="Q752" s="12"/>
      <c r="R752" s="12"/>
      <c r="S752" s="12"/>
      <c r="T752" s="13">
        <f t="shared" si="120"/>
        <v>0</v>
      </c>
      <c r="U752" s="13">
        <f t="shared" si="121"/>
        <v>0</v>
      </c>
      <c r="V752" s="13">
        <f t="shared" si="114"/>
        <v>0</v>
      </c>
      <c r="W752" s="13">
        <f t="shared" si="122"/>
        <v>0</v>
      </c>
      <c r="X752" s="13">
        <f t="shared" si="115"/>
        <v>0</v>
      </c>
      <c r="Y752" s="13">
        <f t="shared" si="116"/>
        <v>0</v>
      </c>
      <c r="Z752" s="7"/>
      <c r="AA752" s="9" t="str">
        <f t="shared" si="117"/>
        <v/>
      </c>
      <c r="AB752" s="7"/>
      <c r="AC752" s="9" t="str">
        <f t="shared" si="118"/>
        <v/>
      </c>
      <c r="AD752" s="7"/>
      <c r="AE752" s="9" t="str">
        <f t="shared" si="119"/>
        <v/>
      </c>
      <c r="AF75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53" spans="1:32" x14ac:dyDescent="0.45">
      <c r="A753" s="23" t="e">
        <f>IF('Prediction Log'!#REF!=0, "",'Prediction Log'!#REF!)</f>
        <v>#REF!</v>
      </c>
      <c r="B753" s="9" t="e">
        <f>IF('Prediction Log'!#REF!=0, "",'Prediction Log'!#REF!)</f>
        <v>#REF!</v>
      </c>
      <c r="C753" s="9" t="e">
        <f>IF('Prediction Log'!#REF!=0, "",'Prediction Log'!#REF!)</f>
        <v>#REF!</v>
      </c>
      <c r="D753" s="9" t="e">
        <f>IF('Prediction Log'!#REF!=0, "",'Prediction Log'!#REF!)</f>
        <v>#REF!</v>
      </c>
      <c r="E753" s="9" t="e">
        <f>IF('Prediction Log'!#REF!=0, "",'Prediction Log'!#REF!)</f>
        <v>#REF!</v>
      </c>
      <c r="F753" s="10" t="str">
        <f>IF('Prediction Log'!I753=0, "",'Prediction Log'!I753)</f>
        <v/>
      </c>
      <c r="G753" s="26" t="str">
        <f>IF(ISBLANK(Games!B753), "",'Prediction Log'!$J753)</f>
        <v/>
      </c>
      <c r="H753" s="27" t="str">
        <f>'Prediction Log'!$K753</f>
        <v/>
      </c>
      <c r="I753" s="10" t="str">
        <f>IF(AND(Games!J753="",Games!K753=""),"",IF(ISTEXT(Games!K753), "Side",Games!J753))</f>
        <v/>
      </c>
      <c r="J753" s="10" t="str">
        <f>IF(Table1[[#This Row],[Bet]]="Spread", Games!L753, "")</f>
        <v/>
      </c>
      <c r="K753" s="9" t="str">
        <f>IF(ISTEXT(Games!K753), Games!K753, "")</f>
        <v/>
      </c>
      <c r="L753" s="9" t="str">
        <f>IF(Table1[[#This Row],[Bet]]="Spread", Table1[[#This Row],[Spread]],"")</f>
        <v/>
      </c>
      <c r="M753" s="9"/>
      <c r="N753" s="12"/>
      <c r="O753" s="12"/>
      <c r="P753" s="12"/>
      <c r="Q753" s="12"/>
      <c r="R753" s="12"/>
      <c r="S753" s="12"/>
      <c r="T753" s="13">
        <f t="shared" si="120"/>
        <v>0</v>
      </c>
      <c r="U753" s="13">
        <f t="shared" si="121"/>
        <v>0</v>
      </c>
      <c r="V753" s="13">
        <f t="shared" si="114"/>
        <v>0</v>
      </c>
      <c r="W753" s="13">
        <f t="shared" si="122"/>
        <v>0</v>
      </c>
      <c r="X753" s="13">
        <f t="shared" si="115"/>
        <v>0</v>
      </c>
      <c r="Y753" s="13">
        <f t="shared" si="116"/>
        <v>0</v>
      </c>
      <c r="Z753" s="7"/>
      <c r="AA753" s="9" t="str">
        <f t="shared" si="117"/>
        <v/>
      </c>
      <c r="AB753" s="7"/>
      <c r="AC753" s="9" t="str">
        <f t="shared" si="118"/>
        <v/>
      </c>
      <c r="AD753" s="7"/>
      <c r="AE753" s="9" t="str">
        <f t="shared" si="119"/>
        <v/>
      </c>
      <c r="AF75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54" spans="1:32" x14ac:dyDescent="0.45">
      <c r="A754" s="23" t="e">
        <f>IF('Prediction Log'!#REF!=0, "",'Prediction Log'!#REF!)</f>
        <v>#REF!</v>
      </c>
      <c r="B754" s="9" t="e">
        <f>IF('Prediction Log'!#REF!=0, "",'Prediction Log'!#REF!)</f>
        <v>#REF!</v>
      </c>
      <c r="C754" s="9" t="e">
        <f>IF('Prediction Log'!#REF!=0, "",'Prediction Log'!#REF!)</f>
        <v>#REF!</v>
      </c>
      <c r="D754" s="9" t="e">
        <f>IF('Prediction Log'!#REF!=0, "",'Prediction Log'!#REF!)</f>
        <v>#REF!</v>
      </c>
      <c r="E754" s="9" t="e">
        <f>IF('Prediction Log'!#REF!=0, "",'Prediction Log'!#REF!)</f>
        <v>#REF!</v>
      </c>
      <c r="F754" s="10" t="str">
        <f>IF('Prediction Log'!I754=0, "",'Prediction Log'!I754)</f>
        <v/>
      </c>
      <c r="G754" s="26" t="str">
        <f>IF(ISBLANK(Games!B754), "",'Prediction Log'!$J754)</f>
        <v/>
      </c>
      <c r="H754" s="27" t="str">
        <f>'Prediction Log'!$K754</f>
        <v/>
      </c>
      <c r="I754" s="10" t="str">
        <f>IF(AND(Games!J754="",Games!K754=""),"",IF(ISTEXT(Games!K754), "Side",Games!J754))</f>
        <v/>
      </c>
      <c r="J754" s="10" t="str">
        <f>IF(Table1[[#This Row],[Bet]]="Spread", Games!L754, "")</f>
        <v/>
      </c>
      <c r="K754" s="9" t="str">
        <f>IF(ISTEXT(Games!K754), Games!K754, "")</f>
        <v/>
      </c>
      <c r="L754" s="9" t="str">
        <f>IF(Table1[[#This Row],[Bet]]="Spread", Table1[[#This Row],[Spread]],"")</f>
        <v/>
      </c>
      <c r="M754" s="9"/>
      <c r="N754" s="12"/>
      <c r="O754" s="12"/>
      <c r="P754" s="12"/>
      <c r="Q754" s="12"/>
      <c r="R754" s="12"/>
      <c r="S754" s="12"/>
      <c r="T754" s="13">
        <f t="shared" si="120"/>
        <v>0</v>
      </c>
      <c r="U754" s="13">
        <f t="shared" si="121"/>
        <v>0</v>
      </c>
      <c r="V754" s="13">
        <f t="shared" si="114"/>
        <v>0</v>
      </c>
      <c r="W754" s="13">
        <f t="shared" si="122"/>
        <v>0</v>
      </c>
      <c r="X754" s="13">
        <f t="shared" si="115"/>
        <v>0</v>
      </c>
      <c r="Y754" s="13">
        <f t="shared" si="116"/>
        <v>0</v>
      </c>
      <c r="Z754" s="7"/>
      <c r="AA754" s="9" t="str">
        <f t="shared" si="117"/>
        <v/>
      </c>
      <c r="AB754" s="7"/>
      <c r="AC754" s="9" t="str">
        <f t="shared" si="118"/>
        <v/>
      </c>
      <c r="AD754" s="7"/>
      <c r="AE754" s="9" t="str">
        <f t="shared" si="119"/>
        <v/>
      </c>
      <c r="AF75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55" spans="1:32" x14ac:dyDescent="0.45">
      <c r="A755" s="23" t="e">
        <f>IF('Prediction Log'!#REF!=0, "",'Prediction Log'!#REF!)</f>
        <v>#REF!</v>
      </c>
      <c r="B755" s="9" t="e">
        <f>IF('Prediction Log'!#REF!=0, "",'Prediction Log'!#REF!)</f>
        <v>#REF!</v>
      </c>
      <c r="C755" s="9" t="e">
        <f>IF('Prediction Log'!#REF!=0, "",'Prediction Log'!#REF!)</f>
        <v>#REF!</v>
      </c>
      <c r="D755" s="9" t="e">
        <f>IF('Prediction Log'!#REF!=0, "",'Prediction Log'!#REF!)</f>
        <v>#REF!</v>
      </c>
      <c r="E755" s="9" t="e">
        <f>IF('Prediction Log'!#REF!=0, "",'Prediction Log'!#REF!)</f>
        <v>#REF!</v>
      </c>
      <c r="F755" s="10" t="str">
        <f>IF('Prediction Log'!I755=0, "",'Prediction Log'!I755)</f>
        <v/>
      </c>
      <c r="G755" s="26" t="str">
        <f>IF(ISBLANK(Games!B755), "",'Prediction Log'!$J755)</f>
        <v/>
      </c>
      <c r="H755" s="27" t="str">
        <f>'Prediction Log'!$K755</f>
        <v/>
      </c>
      <c r="I755" s="10" t="str">
        <f>IF(AND(Games!J755="",Games!K755=""),"",IF(ISTEXT(Games!K755), "Side",Games!J755))</f>
        <v/>
      </c>
      <c r="J755" s="10" t="str">
        <f>IF(Table1[[#This Row],[Bet]]="Spread", Games!L755, "")</f>
        <v/>
      </c>
      <c r="K755" s="9" t="str">
        <f>IF(ISTEXT(Games!K755), Games!K755, "")</f>
        <v/>
      </c>
      <c r="L755" s="9" t="str">
        <f>IF(Table1[[#This Row],[Bet]]="Spread", Table1[[#This Row],[Spread]],"")</f>
        <v/>
      </c>
      <c r="M755" s="9"/>
      <c r="N755" s="12"/>
      <c r="O755" s="12"/>
      <c r="P755" s="12"/>
      <c r="Q755" s="12"/>
      <c r="R755" s="12"/>
      <c r="S755" s="12"/>
      <c r="T755" s="13">
        <f t="shared" si="120"/>
        <v>0</v>
      </c>
      <c r="U755" s="13">
        <f t="shared" si="121"/>
        <v>0</v>
      </c>
      <c r="V755" s="13">
        <f t="shared" si="114"/>
        <v>0</v>
      </c>
      <c r="W755" s="13">
        <f t="shared" si="122"/>
        <v>0</v>
      </c>
      <c r="X755" s="13">
        <f t="shared" si="115"/>
        <v>0</v>
      </c>
      <c r="Y755" s="13">
        <f t="shared" si="116"/>
        <v>0</v>
      </c>
      <c r="Z755" s="7"/>
      <c r="AA755" s="9" t="str">
        <f t="shared" si="117"/>
        <v/>
      </c>
      <c r="AB755" s="7"/>
      <c r="AC755" s="9" t="str">
        <f t="shared" si="118"/>
        <v/>
      </c>
      <c r="AD755" s="7"/>
      <c r="AE755" s="9" t="str">
        <f t="shared" si="119"/>
        <v/>
      </c>
      <c r="AF75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56" spans="1:32" x14ac:dyDescent="0.45">
      <c r="A756" s="23" t="e">
        <f>IF('Prediction Log'!#REF!=0, "",'Prediction Log'!#REF!)</f>
        <v>#REF!</v>
      </c>
      <c r="B756" s="9" t="e">
        <f>IF('Prediction Log'!#REF!=0, "",'Prediction Log'!#REF!)</f>
        <v>#REF!</v>
      </c>
      <c r="C756" s="9" t="e">
        <f>IF('Prediction Log'!#REF!=0, "",'Prediction Log'!#REF!)</f>
        <v>#REF!</v>
      </c>
      <c r="D756" s="9" t="e">
        <f>IF('Prediction Log'!#REF!=0, "",'Prediction Log'!#REF!)</f>
        <v>#REF!</v>
      </c>
      <c r="E756" s="9" t="e">
        <f>IF('Prediction Log'!#REF!=0, "",'Prediction Log'!#REF!)</f>
        <v>#REF!</v>
      </c>
      <c r="F756" s="10" t="str">
        <f>IF('Prediction Log'!I756=0, "",'Prediction Log'!I756)</f>
        <v/>
      </c>
      <c r="G756" s="26" t="str">
        <f>IF(ISBLANK(Games!B756), "",'Prediction Log'!$J756)</f>
        <v/>
      </c>
      <c r="H756" s="27" t="str">
        <f>'Prediction Log'!$K756</f>
        <v/>
      </c>
      <c r="I756" s="10" t="str">
        <f>IF(AND(Games!J756="",Games!K756=""),"",IF(ISTEXT(Games!K756), "Side",Games!J756))</f>
        <v/>
      </c>
      <c r="J756" s="10" t="str">
        <f>IF(Table1[[#This Row],[Bet]]="Spread", Games!L756, "")</f>
        <v/>
      </c>
      <c r="K756" s="9" t="str">
        <f>IF(ISTEXT(Games!K756), Games!K756, "")</f>
        <v/>
      </c>
      <c r="L756" s="9" t="str">
        <f>IF(Table1[[#This Row],[Bet]]="Spread", Table1[[#This Row],[Spread]],"")</f>
        <v/>
      </c>
      <c r="M756" s="9"/>
      <c r="N756" s="12"/>
      <c r="O756" s="12"/>
      <c r="P756" s="12"/>
      <c r="Q756" s="12"/>
      <c r="R756" s="12"/>
      <c r="S756" s="12"/>
      <c r="T756" s="13">
        <f t="shared" si="120"/>
        <v>0</v>
      </c>
      <c r="U756" s="13">
        <f t="shared" si="121"/>
        <v>0</v>
      </c>
      <c r="V756" s="13">
        <f t="shared" si="114"/>
        <v>0</v>
      </c>
      <c r="W756" s="13">
        <f t="shared" si="122"/>
        <v>0</v>
      </c>
      <c r="X756" s="13">
        <f t="shared" si="115"/>
        <v>0</v>
      </c>
      <c r="Y756" s="13">
        <f t="shared" si="116"/>
        <v>0</v>
      </c>
      <c r="Z756" s="7"/>
      <c r="AA756" s="9" t="str">
        <f t="shared" si="117"/>
        <v/>
      </c>
      <c r="AB756" s="7"/>
      <c r="AC756" s="9" t="str">
        <f t="shared" si="118"/>
        <v/>
      </c>
      <c r="AD756" s="7"/>
      <c r="AE756" s="9" t="str">
        <f t="shared" si="119"/>
        <v/>
      </c>
      <c r="AF75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57" spans="1:32" x14ac:dyDescent="0.45">
      <c r="A757" s="23" t="e">
        <f>IF('Prediction Log'!#REF!=0, "",'Prediction Log'!#REF!)</f>
        <v>#REF!</v>
      </c>
      <c r="B757" s="9" t="e">
        <f>IF('Prediction Log'!#REF!=0, "",'Prediction Log'!#REF!)</f>
        <v>#REF!</v>
      </c>
      <c r="C757" s="9" t="e">
        <f>IF('Prediction Log'!#REF!=0, "",'Prediction Log'!#REF!)</f>
        <v>#REF!</v>
      </c>
      <c r="D757" s="9" t="e">
        <f>IF('Prediction Log'!#REF!=0, "",'Prediction Log'!#REF!)</f>
        <v>#REF!</v>
      </c>
      <c r="E757" s="9" t="e">
        <f>IF('Prediction Log'!#REF!=0, "",'Prediction Log'!#REF!)</f>
        <v>#REF!</v>
      </c>
      <c r="F757" s="10" t="str">
        <f>IF('Prediction Log'!I757=0, "",'Prediction Log'!I757)</f>
        <v/>
      </c>
      <c r="G757" s="26" t="str">
        <f>IF(ISBLANK(Games!B757), "",'Prediction Log'!$J757)</f>
        <v/>
      </c>
      <c r="H757" s="27" t="str">
        <f>'Prediction Log'!$K757</f>
        <v/>
      </c>
      <c r="I757" s="10" t="str">
        <f>IF(AND(Games!J757="",Games!K757=""),"",IF(ISTEXT(Games!K757), "Side",Games!J757))</f>
        <v/>
      </c>
      <c r="J757" s="10" t="str">
        <f>IF(Table1[[#This Row],[Bet]]="Spread", Games!L757, "")</f>
        <v/>
      </c>
      <c r="K757" s="9" t="str">
        <f>IF(ISTEXT(Games!K757), Games!K757, "")</f>
        <v/>
      </c>
      <c r="L757" s="9" t="str">
        <f>IF(Table1[[#This Row],[Bet]]="Spread", Table1[[#This Row],[Spread]],"")</f>
        <v/>
      </c>
      <c r="M757" s="9"/>
      <c r="N757" s="12"/>
      <c r="O757" s="12"/>
      <c r="P757" s="12"/>
      <c r="Q757" s="12"/>
      <c r="R757" s="12"/>
      <c r="S757" s="12"/>
      <c r="T757" s="13">
        <f t="shared" si="120"/>
        <v>0</v>
      </c>
      <c r="U757" s="13">
        <f t="shared" si="121"/>
        <v>0</v>
      </c>
      <c r="V757" s="13">
        <f t="shared" si="114"/>
        <v>0</v>
      </c>
      <c r="W757" s="13">
        <f t="shared" si="122"/>
        <v>0</v>
      </c>
      <c r="X757" s="13">
        <f t="shared" si="115"/>
        <v>0</v>
      </c>
      <c r="Y757" s="13">
        <f t="shared" si="116"/>
        <v>0</v>
      </c>
      <c r="Z757" s="7"/>
      <c r="AA757" s="9" t="str">
        <f t="shared" si="117"/>
        <v/>
      </c>
      <c r="AB757" s="7"/>
      <c r="AC757" s="9" t="str">
        <f t="shared" si="118"/>
        <v/>
      </c>
      <c r="AD757" s="7"/>
      <c r="AE757" s="9" t="str">
        <f t="shared" si="119"/>
        <v/>
      </c>
      <c r="AF75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58" spans="1:32" x14ac:dyDescent="0.45">
      <c r="A758" s="23" t="e">
        <f>IF('Prediction Log'!#REF!=0, "",'Prediction Log'!#REF!)</f>
        <v>#REF!</v>
      </c>
      <c r="B758" s="9" t="e">
        <f>IF('Prediction Log'!#REF!=0, "",'Prediction Log'!#REF!)</f>
        <v>#REF!</v>
      </c>
      <c r="C758" s="9" t="e">
        <f>IF('Prediction Log'!#REF!=0, "",'Prediction Log'!#REF!)</f>
        <v>#REF!</v>
      </c>
      <c r="D758" s="9" t="e">
        <f>IF('Prediction Log'!#REF!=0, "",'Prediction Log'!#REF!)</f>
        <v>#REF!</v>
      </c>
      <c r="E758" s="9" t="e">
        <f>IF('Prediction Log'!#REF!=0, "",'Prediction Log'!#REF!)</f>
        <v>#REF!</v>
      </c>
      <c r="F758" s="10" t="str">
        <f>IF('Prediction Log'!I758=0, "",'Prediction Log'!I758)</f>
        <v/>
      </c>
      <c r="G758" s="26" t="str">
        <f>IF(ISBLANK(Games!B758), "",'Prediction Log'!$J758)</f>
        <v/>
      </c>
      <c r="H758" s="27" t="str">
        <f>'Prediction Log'!$K758</f>
        <v/>
      </c>
      <c r="I758" s="10" t="str">
        <f>IF(AND(Games!J758="",Games!K758=""),"",IF(ISTEXT(Games!K758), "Side",Games!J758))</f>
        <v/>
      </c>
      <c r="J758" s="10" t="str">
        <f>IF(Table1[[#This Row],[Bet]]="Spread", Games!L758, "")</f>
        <v/>
      </c>
      <c r="K758" s="9" t="str">
        <f>IF(ISTEXT(Games!K758), Games!K758, "")</f>
        <v/>
      </c>
      <c r="L758" s="9" t="str">
        <f>IF(Table1[[#This Row],[Bet]]="Spread", Table1[[#This Row],[Spread]],"")</f>
        <v/>
      </c>
      <c r="M758" s="9"/>
      <c r="N758" s="12"/>
      <c r="O758" s="12"/>
      <c r="P758" s="12"/>
      <c r="Q758" s="12"/>
      <c r="R758" s="12"/>
      <c r="S758" s="12"/>
      <c r="T758" s="13">
        <f t="shared" si="120"/>
        <v>0</v>
      </c>
      <c r="U758" s="13">
        <f t="shared" si="121"/>
        <v>0</v>
      </c>
      <c r="V758" s="13">
        <f t="shared" si="114"/>
        <v>0</v>
      </c>
      <c r="W758" s="13">
        <f t="shared" si="122"/>
        <v>0</v>
      </c>
      <c r="X758" s="13">
        <f t="shared" si="115"/>
        <v>0</v>
      </c>
      <c r="Y758" s="13">
        <f t="shared" si="116"/>
        <v>0</v>
      </c>
      <c r="Z758" s="7"/>
      <c r="AA758" s="9" t="str">
        <f t="shared" si="117"/>
        <v/>
      </c>
      <c r="AB758" s="7"/>
      <c r="AC758" s="9" t="str">
        <f t="shared" si="118"/>
        <v/>
      </c>
      <c r="AD758" s="7"/>
      <c r="AE758" s="9" t="str">
        <f t="shared" si="119"/>
        <v/>
      </c>
      <c r="AF75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59" spans="1:32" x14ac:dyDescent="0.45">
      <c r="A759" s="23" t="e">
        <f>IF('Prediction Log'!#REF!=0, "",'Prediction Log'!#REF!)</f>
        <v>#REF!</v>
      </c>
      <c r="B759" s="9" t="e">
        <f>IF('Prediction Log'!#REF!=0, "",'Prediction Log'!#REF!)</f>
        <v>#REF!</v>
      </c>
      <c r="C759" s="9" t="e">
        <f>IF('Prediction Log'!#REF!=0, "",'Prediction Log'!#REF!)</f>
        <v>#REF!</v>
      </c>
      <c r="D759" s="9" t="e">
        <f>IF('Prediction Log'!#REF!=0, "",'Prediction Log'!#REF!)</f>
        <v>#REF!</v>
      </c>
      <c r="E759" s="9" t="e">
        <f>IF('Prediction Log'!#REF!=0, "",'Prediction Log'!#REF!)</f>
        <v>#REF!</v>
      </c>
      <c r="F759" s="10" t="str">
        <f>IF('Prediction Log'!I759=0, "",'Prediction Log'!I759)</f>
        <v/>
      </c>
      <c r="G759" s="26" t="str">
        <f>IF(ISBLANK(Games!B759), "",'Prediction Log'!$J759)</f>
        <v/>
      </c>
      <c r="H759" s="27" t="str">
        <f>'Prediction Log'!$K759</f>
        <v/>
      </c>
      <c r="I759" s="10" t="str">
        <f>IF(AND(Games!J759="",Games!K759=""),"",IF(ISTEXT(Games!K759), "Side",Games!J759))</f>
        <v/>
      </c>
      <c r="J759" s="10" t="str">
        <f>IF(Table1[[#This Row],[Bet]]="Spread", Games!L759, "")</f>
        <v/>
      </c>
      <c r="K759" s="9" t="str">
        <f>IF(ISTEXT(Games!K759), Games!K759, "")</f>
        <v/>
      </c>
      <c r="L759" s="9" t="str">
        <f>IF(Table1[[#This Row],[Bet]]="Spread", Table1[[#This Row],[Spread]],"")</f>
        <v/>
      </c>
      <c r="M759" s="9"/>
      <c r="N759" s="12"/>
      <c r="O759" s="12"/>
      <c r="P759" s="12"/>
      <c r="Q759" s="12"/>
      <c r="R759" s="12"/>
      <c r="S759" s="12"/>
      <c r="T759" s="13">
        <f t="shared" si="120"/>
        <v>0</v>
      </c>
      <c r="U759" s="13">
        <f t="shared" si="121"/>
        <v>0</v>
      </c>
      <c r="V759" s="13">
        <f t="shared" si="114"/>
        <v>0</v>
      </c>
      <c r="W759" s="13">
        <f t="shared" si="122"/>
        <v>0</v>
      </c>
      <c r="X759" s="13">
        <f t="shared" si="115"/>
        <v>0</v>
      </c>
      <c r="Y759" s="13">
        <f t="shared" si="116"/>
        <v>0</v>
      </c>
      <c r="Z759" s="7"/>
      <c r="AA759" s="9" t="str">
        <f t="shared" si="117"/>
        <v/>
      </c>
      <c r="AB759" s="7"/>
      <c r="AC759" s="9" t="str">
        <f t="shared" si="118"/>
        <v/>
      </c>
      <c r="AD759" s="7"/>
      <c r="AE759" s="9" t="str">
        <f t="shared" si="119"/>
        <v/>
      </c>
      <c r="AF75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60" spans="1:32" x14ac:dyDescent="0.45">
      <c r="A760" s="23" t="e">
        <f>IF('Prediction Log'!#REF!=0, "",'Prediction Log'!#REF!)</f>
        <v>#REF!</v>
      </c>
      <c r="B760" s="9" t="e">
        <f>IF('Prediction Log'!#REF!=0, "",'Prediction Log'!#REF!)</f>
        <v>#REF!</v>
      </c>
      <c r="C760" s="9" t="e">
        <f>IF('Prediction Log'!#REF!=0, "",'Prediction Log'!#REF!)</f>
        <v>#REF!</v>
      </c>
      <c r="D760" s="9" t="e">
        <f>IF('Prediction Log'!#REF!=0, "",'Prediction Log'!#REF!)</f>
        <v>#REF!</v>
      </c>
      <c r="E760" s="9" t="e">
        <f>IF('Prediction Log'!#REF!=0, "",'Prediction Log'!#REF!)</f>
        <v>#REF!</v>
      </c>
      <c r="F760" s="10" t="str">
        <f>IF('Prediction Log'!I760=0, "",'Prediction Log'!I760)</f>
        <v/>
      </c>
      <c r="G760" s="26" t="str">
        <f>IF(ISBLANK(Games!B760), "",'Prediction Log'!$J760)</f>
        <v/>
      </c>
      <c r="H760" s="27" t="str">
        <f>'Prediction Log'!$K760</f>
        <v/>
      </c>
      <c r="I760" s="10" t="str">
        <f>IF(AND(Games!J760="",Games!K760=""),"",IF(ISTEXT(Games!K760), "Side",Games!J760))</f>
        <v/>
      </c>
      <c r="J760" s="10" t="str">
        <f>IF(Table1[[#This Row],[Bet]]="Spread", Games!L760, "")</f>
        <v/>
      </c>
      <c r="K760" s="9" t="str">
        <f>IF(ISTEXT(Games!K760), Games!K760, "")</f>
        <v/>
      </c>
      <c r="L760" s="9" t="str">
        <f>IF(Table1[[#This Row],[Bet]]="Spread", Table1[[#This Row],[Spread]],"")</f>
        <v/>
      </c>
      <c r="M760" s="9"/>
      <c r="N760" s="12"/>
      <c r="O760" s="12"/>
      <c r="P760" s="12"/>
      <c r="Q760" s="12"/>
      <c r="R760" s="12"/>
      <c r="S760" s="12"/>
      <c r="T760" s="13">
        <f t="shared" si="120"/>
        <v>0</v>
      </c>
      <c r="U760" s="13">
        <f t="shared" si="121"/>
        <v>0</v>
      </c>
      <c r="V760" s="13">
        <f t="shared" si="114"/>
        <v>0</v>
      </c>
      <c r="W760" s="13">
        <f t="shared" si="122"/>
        <v>0</v>
      </c>
      <c r="X760" s="13">
        <f t="shared" si="115"/>
        <v>0</v>
      </c>
      <c r="Y760" s="13">
        <f t="shared" si="116"/>
        <v>0</v>
      </c>
      <c r="Z760" s="7"/>
      <c r="AA760" s="9" t="str">
        <f t="shared" si="117"/>
        <v/>
      </c>
      <c r="AB760" s="7"/>
      <c r="AC760" s="9" t="str">
        <f t="shared" si="118"/>
        <v/>
      </c>
      <c r="AD760" s="7"/>
      <c r="AE760" s="9" t="str">
        <f t="shared" si="119"/>
        <v/>
      </c>
      <c r="AF76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61" spans="1:32" x14ac:dyDescent="0.45">
      <c r="A761" s="23" t="e">
        <f>IF('Prediction Log'!#REF!=0, "",'Prediction Log'!#REF!)</f>
        <v>#REF!</v>
      </c>
      <c r="B761" s="9" t="e">
        <f>IF('Prediction Log'!#REF!=0, "",'Prediction Log'!#REF!)</f>
        <v>#REF!</v>
      </c>
      <c r="C761" s="9" t="e">
        <f>IF('Prediction Log'!#REF!=0, "",'Prediction Log'!#REF!)</f>
        <v>#REF!</v>
      </c>
      <c r="D761" s="9" t="e">
        <f>IF('Prediction Log'!#REF!=0, "",'Prediction Log'!#REF!)</f>
        <v>#REF!</v>
      </c>
      <c r="E761" s="9" t="e">
        <f>IF('Prediction Log'!#REF!=0, "",'Prediction Log'!#REF!)</f>
        <v>#REF!</v>
      </c>
      <c r="F761" s="10" t="str">
        <f>IF('Prediction Log'!I761=0, "",'Prediction Log'!I761)</f>
        <v/>
      </c>
      <c r="G761" s="26" t="str">
        <f>IF(ISBLANK(Games!B761), "",'Prediction Log'!$J761)</f>
        <v/>
      </c>
      <c r="H761" s="27" t="str">
        <f>'Prediction Log'!$K761</f>
        <v/>
      </c>
      <c r="I761" s="10" t="str">
        <f>IF(AND(Games!J761="",Games!K761=""),"",IF(ISTEXT(Games!K761), "Side",Games!J761))</f>
        <v/>
      </c>
      <c r="J761" s="10" t="str">
        <f>IF(Table1[[#This Row],[Bet]]="Spread", Games!L761, "")</f>
        <v/>
      </c>
      <c r="K761" s="9" t="str">
        <f>IF(ISTEXT(Games!K761), Games!K761, "")</f>
        <v/>
      </c>
      <c r="L761" s="9" t="str">
        <f>IF(Table1[[#This Row],[Bet]]="Spread", Table1[[#This Row],[Spread]],"")</f>
        <v/>
      </c>
      <c r="M761" s="9"/>
      <c r="N761" s="12"/>
      <c r="O761" s="12"/>
      <c r="P761" s="12"/>
      <c r="Q761" s="12"/>
      <c r="R761" s="12"/>
      <c r="S761" s="12"/>
      <c r="T761" s="13">
        <f t="shared" si="120"/>
        <v>0</v>
      </c>
      <c r="U761" s="13">
        <f t="shared" si="121"/>
        <v>0</v>
      </c>
      <c r="V761" s="13">
        <f t="shared" si="114"/>
        <v>0</v>
      </c>
      <c r="W761" s="13">
        <f t="shared" si="122"/>
        <v>0</v>
      </c>
      <c r="X761" s="13">
        <f t="shared" si="115"/>
        <v>0</v>
      </c>
      <c r="Y761" s="13">
        <f t="shared" si="116"/>
        <v>0</v>
      </c>
      <c r="Z761" s="7"/>
      <c r="AA761" s="9" t="str">
        <f t="shared" si="117"/>
        <v/>
      </c>
      <c r="AB761" s="7"/>
      <c r="AC761" s="9" t="str">
        <f t="shared" si="118"/>
        <v/>
      </c>
      <c r="AD761" s="7"/>
      <c r="AE761" s="9" t="str">
        <f t="shared" si="119"/>
        <v/>
      </c>
      <c r="AF76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62" spans="1:32" x14ac:dyDescent="0.45">
      <c r="A762" s="23" t="e">
        <f>IF('Prediction Log'!#REF!=0, "",'Prediction Log'!#REF!)</f>
        <v>#REF!</v>
      </c>
      <c r="B762" s="9" t="e">
        <f>IF('Prediction Log'!#REF!=0, "",'Prediction Log'!#REF!)</f>
        <v>#REF!</v>
      </c>
      <c r="C762" s="9" t="e">
        <f>IF('Prediction Log'!#REF!=0, "",'Prediction Log'!#REF!)</f>
        <v>#REF!</v>
      </c>
      <c r="D762" s="9" t="e">
        <f>IF('Prediction Log'!#REF!=0, "",'Prediction Log'!#REF!)</f>
        <v>#REF!</v>
      </c>
      <c r="E762" s="9" t="e">
        <f>IF('Prediction Log'!#REF!=0, "",'Prediction Log'!#REF!)</f>
        <v>#REF!</v>
      </c>
      <c r="F762" s="10" t="str">
        <f>IF('Prediction Log'!I762=0, "",'Prediction Log'!I762)</f>
        <v/>
      </c>
      <c r="G762" s="26" t="str">
        <f>IF(ISBLANK(Games!B762), "",'Prediction Log'!$J762)</f>
        <v/>
      </c>
      <c r="H762" s="27" t="str">
        <f>'Prediction Log'!$K762</f>
        <v/>
      </c>
      <c r="I762" s="10" t="str">
        <f>IF(AND(Games!J762="",Games!K762=""),"",IF(ISTEXT(Games!K762), "Side",Games!J762))</f>
        <v/>
      </c>
      <c r="J762" s="10" t="str">
        <f>IF(Table1[[#This Row],[Bet]]="Spread", Games!L762, "")</f>
        <v/>
      </c>
      <c r="K762" s="9" t="str">
        <f>IF(ISTEXT(Games!K762), Games!K762, "")</f>
        <v/>
      </c>
      <c r="L762" s="9" t="str">
        <f>IF(Table1[[#This Row],[Bet]]="Spread", Table1[[#This Row],[Spread]],"")</f>
        <v/>
      </c>
      <c r="M762" s="9"/>
      <c r="N762" s="12"/>
      <c r="O762" s="12"/>
      <c r="P762" s="12"/>
      <c r="Q762" s="12"/>
      <c r="R762" s="12"/>
      <c r="S762" s="12"/>
      <c r="T762" s="13">
        <f t="shared" si="120"/>
        <v>0</v>
      </c>
      <c r="U762" s="13">
        <f t="shared" si="121"/>
        <v>0</v>
      </c>
      <c r="V762" s="13">
        <f t="shared" si="114"/>
        <v>0</v>
      </c>
      <c r="W762" s="13">
        <f t="shared" si="122"/>
        <v>0</v>
      </c>
      <c r="X762" s="13">
        <f t="shared" si="115"/>
        <v>0</v>
      </c>
      <c r="Y762" s="13">
        <f t="shared" si="116"/>
        <v>0</v>
      </c>
      <c r="Z762" s="7"/>
      <c r="AA762" s="9" t="str">
        <f t="shared" si="117"/>
        <v/>
      </c>
      <c r="AB762" s="7"/>
      <c r="AC762" s="9" t="str">
        <f t="shared" si="118"/>
        <v/>
      </c>
      <c r="AD762" s="7"/>
      <c r="AE762" s="9" t="str">
        <f t="shared" si="119"/>
        <v/>
      </c>
      <c r="AF76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63" spans="1:32" x14ac:dyDescent="0.45">
      <c r="A763" s="23" t="e">
        <f>IF('Prediction Log'!#REF!=0, "",'Prediction Log'!#REF!)</f>
        <v>#REF!</v>
      </c>
      <c r="B763" s="9" t="e">
        <f>IF('Prediction Log'!#REF!=0, "",'Prediction Log'!#REF!)</f>
        <v>#REF!</v>
      </c>
      <c r="C763" s="9" t="e">
        <f>IF('Prediction Log'!#REF!=0, "",'Prediction Log'!#REF!)</f>
        <v>#REF!</v>
      </c>
      <c r="D763" s="9" t="e">
        <f>IF('Prediction Log'!#REF!=0, "",'Prediction Log'!#REF!)</f>
        <v>#REF!</v>
      </c>
      <c r="E763" s="9" t="e">
        <f>IF('Prediction Log'!#REF!=0, "",'Prediction Log'!#REF!)</f>
        <v>#REF!</v>
      </c>
      <c r="F763" s="10" t="str">
        <f>IF('Prediction Log'!I763=0, "",'Prediction Log'!I763)</f>
        <v/>
      </c>
      <c r="G763" s="26" t="str">
        <f>IF(ISBLANK(Games!B763), "",'Prediction Log'!$J763)</f>
        <v/>
      </c>
      <c r="H763" s="27" t="str">
        <f>'Prediction Log'!$K763</f>
        <v/>
      </c>
      <c r="I763" s="10" t="str">
        <f>IF(AND(Games!J763="",Games!K763=""),"",IF(ISTEXT(Games!K763), "Side",Games!J763))</f>
        <v/>
      </c>
      <c r="J763" s="10" t="str">
        <f>IF(Table1[[#This Row],[Bet]]="Spread", Games!L763, "")</f>
        <v/>
      </c>
      <c r="K763" s="9" t="str">
        <f>IF(ISTEXT(Games!K763), Games!K763, "")</f>
        <v/>
      </c>
      <c r="L763" s="9" t="str">
        <f>IF(Table1[[#This Row],[Bet]]="Spread", Table1[[#This Row],[Spread]],"")</f>
        <v/>
      </c>
      <c r="M763" s="9"/>
      <c r="N763" s="12"/>
      <c r="O763" s="12"/>
      <c r="P763" s="12"/>
      <c r="Q763" s="12"/>
      <c r="R763" s="12"/>
      <c r="S763" s="12"/>
      <c r="T763" s="13">
        <f t="shared" si="120"/>
        <v>0</v>
      </c>
      <c r="U763" s="13">
        <f t="shared" si="121"/>
        <v>0</v>
      </c>
      <c r="V763" s="13">
        <f t="shared" si="114"/>
        <v>0</v>
      </c>
      <c r="W763" s="13">
        <f t="shared" si="122"/>
        <v>0</v>
      </c>
      <c r="X763" s="13">
        <f t="shared" si="115"/>
        <v>0</v>
      </c>
      <c r="Y763" s="13">
        <f t="shared" si="116"/>
        <v>0</v>
      </c>
      <c r="Z763" s="7"/>
      <c r="AA763" s="9" t="str">
        <f t="shared" si="117"/>
        <v/>
      </c>
      <c r="AB763" s="7"/>
      <c r="AC763" s="9" t="str">
        <f t="shared" si="118"/>
        <v/>
      </c>
      <c r="AD763" s="7"/>
      <c r="AE763" s="9" t="str">
        <f t="shared" si="119"/>
        <v/>
      </c>
      <c r="AF76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64" spans="1:32" x14ac:dyDescent="0.45">
      <c r="A764" s="23" t="e">
        <f>IF('Prediction Log'!#REF!=0, "",'Prediction Log'!#REF!)</f>
        <v>#REF!</v>
      </c>
      <c r="B764" s="9" t="e">
        <f>IF('Prediction Log'!#REF!=0, "",'Prediction Log'!#REF!)</f>
        <v>#REF!</v>
      </c>
      <c r="C764" s="9" t="e">
        <f>IF('Prediction Log'!#REF!=0, "",'Prediction Log'!#REF!)</f>
        <v>#REF!</v>
      </c>
      <c r="D764" s="9" t="e">
        <f>IF('Prediction Log'!#REF!=0, "",'Prediction Log'!#REF!)</f>
        <v>#REF!</v>
      </c>
      <c r="E764" s="9" t="e">
        <f>IF('Prediction Log'!#REF!=0, "",'Prediction Log'!#REF!)</f>
        <v>#REF!</v>
      </c>
      <c r="F764" s="10" t="str">
        <f>IF('Prediction Log'!I764=0, "",'Prediction Log'!I764)</f>
        <v/>
      </c>
      <c r="G764" s="26" t="str">
        <f>IF(ISBLANK(Games!B764), "",'Prediction Log'!$J764)</f>
        <v/>
      </c>
      <c r="H764" s="27" t="str">
        <f>'Prediction Log'!$K764</f>
        <v/>
      </c>
      <c r="I764" s="10" t="str">
        <f>IF(AND(Games!J764="",Games!K764=""),"",IF(ISTEXT(Games!K764), "Side",Games!J764))</f>
        <v/>
      </c>
      <c r="J764" s="10" t="str">
        <f>IF(Table1[[#This Row],[Bet]]="Spread", Games!L764, "")</f>
        <v/>
      </c>
      <c r="K764" s="9" t="str">
        <f>IF(ISTEXT(Games!K764), Games!K764, "")</f>
        <v/>
      </c>
      <c r="L764" s="9" t="str">
        <f>IF(Table1[[#This Row],[Bet]]="Spread", Table1[[#This Row],[Spread]],"")</f>
        <v/>
      </c>
      <c r="M764" s="9"/>
      <c r="N764" s="12"/>
      <c r="O764" s="12"/>
      <c r="P764" s="12"/>
      <c r="Q764" s="12"/>
      <c r="R764" s="12"/>
      <c r="S764" s="12"/>
      <c r="T764" s="13">
        <f t="shared" si="120"/>
        <v>0</v>
      </c>
      <c r="U764" s="13">
        <f t="shared" si="121"/>
        <v>0</v>
      </c>
      <c r="V764" s="13">
        <f t="shared" si="114"/>
        <v>0</v>
      </c>
      <c r="W764" s="13">
        <f t="shared" si="122"/>
        <v>0</v>
      </c>
      <c r="X764" s="13">
        <f t="shared" si="115"/>
        <v>0</v>
      </c>
      <c r="Y764" s="13">
        <f t="shared" si="116"/>
        <v>0</v>
      </c>
      <c r="Z764" s="7"/>
      <c r="AA764" s="9" t="str">
        <f t="shared" si="117"/>
        <v/>
      </c>
      <c r="AB764" s="7"/>
      <c r="AC764" s="9" t="str">
        <f t="shared" si="118"/>
        <v/>
      </c>
      <c r="AD764" s="7"/>
      <c r="AE764" s="9" t="str">
        <f t="shared" si="119"/>
        <v/>
      </c>
      <c r="AF76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65" spans="1:32" x14ac:dyDescent="0.45">
      <c r="A765" s="23" t="e">
        <f>IF('Prediction Log'!#REF!=0, "",'Prediction Log'!#REF!)</f>
        <v>#REF!</v>
      </c>
      <c r="B765" s="9" t="e">
        <f>IF('Prediction Log'!#REF!=0, "",'Prediction Log'!#REF!)</f>
        <v>#REF!</v>
      </c>
      <c r="C765" s="9" t="e">
        <f>IF('Prediction Log'!#REF!=0, "",'Prediction Log'!#REF!)</f>
        <v>#REF!</v>
      </c>
      <c r="D765" s="9" t="e">
        <f>IF('Prediction Log'!#REF!=0, "",'Prediction Log'!#REF!)</f>
        <v>#REF!</v>
      </c>
      <c r="E765" s="9" t="e">
        <f>IF('Prediction Log'!#REF!=0, "",'Prediction Log'!#REF!)</f>
        <v>#REF!</v>
      </c>
      <c r="F765" s="10" t="str">
        <f>IF('Prediction Log'!I765=0, "",'Prediction Log'!I765)</f>
        <v/>
      </c>
      <c r="G765" s="26" t="str">
        <f>IF(ISBLANK(Games!B765), "",'Prediction Log'!$J765)</f>
        <v/>
      </c>
      <c r="H765" s="27" t="str">
        <f>'Prediction Log'!$K765</f>
        <v/>
      </c>
      <c r="I765" s="10" t="str">
        <f>IF(AND(Games!J765="",Games!K765=""),"",IF(ISTEXT(Games!K765), "Side",Games!J765))</f>
        <v/>
      </c>
      <c r="J765" s="10" t="str">
        <f>IF(Table1[[#This Row],[Bet]]="Spread", Games!L765, "")</f>
        <v/>
      </c>
      <c r="K765" s="9" t="str">
        <f>IF(ISTEXT(Games!K765), Games!K765, "")</f>
        <v/>
      </c>
      <c r="L765" s="9" t="str">
        <f>IF(Table1[[#This Row],[Bet]]="Spread", Table1[[#This Row],[Spread]],"")</f>
        <v/>
      </c>
      <c r="M765" s="9"/>
      <c r="N765" s="12"/>
      <c r="O765" s="12"/>
      <c r="P765" s="12"/>
      <c r="Q765" s="12"/>
      <c r="R765" s="12"/>
      <c r="S765" s="12"/>
      <c r="T765" s="13">
        <f t="shared" si="120"/>
        <v>0</v>
      </c>
      <c r="U765" s="13">
        <f t="shared" si="121"/>
        <v>0</v>
      </c>
      <c r="V765" s="13">
        <f t="shared" si="114"/>
        <v>0</v>
      </c>
      <c r="W765" s="13">
        <f t="shared" si="122"/>
        <v>0</v>
      </c>
      <c r="X765" s="13">
        <f t="shared" si="115"/>
        <v>0</v>
      </c>
      <c r="Y765" s="13">
        <f t="shared" si="116"/>
        <v>0</v>
      </c>
      <c r="Z765" s="7"/>
      <c r="AA765" s="9" t="str">
        <f t="shared" si="117"/>
        <v/>
      </c>
      <c r="AB765" s="7"/>
      <c r="AC765" s="9" t="str">
        <f t="shared" si="118"/>
        <v/>
      </c>
      <c r="AD765" s="7"/>
      <c r="AE765" s="9" t="str">
        <f t="shared" si="119"/>
        <v/>
      </c>
      <c r="AF76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66" spans="1:32" x14ac:dyDescent="0.45">
      <c r="A766" s="23" t="e">
        <f>IF('Prediction Log'!#REF!=0, "",'Prediction Log'!#REF!)</f>
        <v>#REF!</v>
      </c>
      <c r="B766" s="9" t="e">
        <f>IF('Prediction Log'!#REF!=0, "",'Prediction Log'!#REF!)</f>
        <v>#REF!</v>
      </c>
      <c r="C766" s="9" t="e">
        <f>IF('Prediction Log'!#REF!=0, "",'Prediction Log'!#REF!)</f>
        <v>#REF!</v>
      </c>
      <c r="D766" s="9" t="e">
        <f>IF('Prediction Log'!#REF!=0, "",'Prediction Log'!#REF!)</f>
        <v>#REF!</v>
      </c>
      <c r="E766" s="9" t="e">
        <f>IF('Prediction Log'!#REF!=0, "",'Prediction Log'!#REF!)</f>
        <v>#REF!</v>
      </c>
      <c r="F766" s="10" t="str">
        <f>IF('Prediction Log'!I766=0, "",'Prediction Log'!I766)</f>
        <v/>
      </c>
      <c r="G766" s="26" t="str">
        <f>IF(ISBLANK(Games!B766), "",'Prediction Log'!$J766)</f>
        <v/>
      </c>
      <c r="H766" s="27" t="str">
        <f>'Prediction Log'!$K766</f>
        <v/>
      </c>
      <c r="I766" s="10" t="str">
        <f>IF(AND(Games!J766="",Games!K766=""),"",IF(ISTEXT(Games!K766), "Side",Games!J766))</f>
        <v/>
      </c>
      <c r="J766" s="10" t="str">
        <f>IF(Table1[[#This Row],[Bet]]="Spread", Games!L766, "")</f>
        <v/>
      </c>
      <c r="K766" s="9" t="str">
        <f>IF(ISTEXT(Games!K766), Games!K766, "")</f>
        <v/>
      </c>
      <c r="L766" s="9" t="str">
        <f>IF(Table1[[#This Row],[Bet]]="Spread", Table1[[#This Row],[Spread]],"")</f>
        <v/>
      </c>
      <c r="M766" s="9"/>
      <c r="N766" s="12"/>
      <c r="O766" s="12"/>
      <c r="P766" s="12"/>
      <c r="Q766" s="12"/>
      <c r="R766" s="12"/>
      <c r="S766" s="12"/>
      <c r="T766" s="13">
        <f t="shared" si="120"/>
        <v>0</v>
      </c>
      <c r="U766" s="13">
        <f t="shared" si="121"/>
        <v>0</v>
      </c>
      <c r="V766" s="13">
        <f t="shared" si="114"/>
        <v>0</v>
      </c>
      <c r="W766" s="13">
        <f t="shared" si="122"/>
        <v>0</v>
      </c>
      <c r="X766" s="13">
        <f t="shared" si="115"/>
        <v>0</v>
      </c>
      <c r="Y766" s="13">
        <f t="shared" si="116"/>
        <v>0</v>
      </c>
      <c r="Z766" s="7"/>
      <c r="AA766" s="9" t="str">
        <f t="shared" si="117"/>
        <v/>
      </c>
      <c r="AB766" s="7"/>
      <c r="AC766" s="9" t="str">
        <f t="shared" si="118"/>
        <v/>
      </c>
      <c r="AD766" s="7"/>
      <c r="AE766" s="9" t="str">
        <f t="shared" si="119"/>
        <v/>
      </c>
      <c r="AF76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67" spans="1:32" x14ac:dyDescent="0.45">
      <c r="A767" s="23" t="e">
        <f>IF('Prediction Log'!#REF!=0, "",'Prediction Log'!#REF!)</f>
        <v>#REF!</v>
      </c>
      <c r="B767" s="9" t="e">
        <f>IF('Prediction Log'!#REF!=0, "",'Prediction Log'!#REF!)</f>
        <v>#REF!</v>
      </c>
      <c r="C767" s="9" t="e">
        <f>IF('Prediction Log'!#REF!=0, "",'Prediction Log'!#REF!)</f>
        <v>#REF!</v>
      </c>
      <c r="D767" s="9" t="e">
        <f>IF('Prediction Log'!#REF!=0, "",'Prediction Log'!#REF!)</f>
        <v>#REF!</v>
      </c>
      <c r="E767" s="9" t="e">
        <f>IF('Prediction Log'!#REF!=0, "",'Prediction Log'!#REF!)</f>
        <v>#REF!</v>
      </c>
      <c r="F767" s="10" t="str">
        <f>IF('Prediction Log'!I767=0, "",'Prediction Log'!I767)</f>
        <v/>
      </c>
      <c r="G767" s="26" t="str">
        <f>IF(ISBLANK(Games!B767), "",'Prediction Log'!$J767)</f>
        <v/>
      </c>
      <c r="H767" s="27" t="str">
        <f>'Prediction Log'!$K767</f>
        <v/>
      </c>
      <c r="I767" s="10" t="str">
        <f>IF(AND(Games!J767="",Games!K767=""),"",IF(ISTEXT(Games!K767), "Side",Games!J767))</f>
        <v/>
      </c>
      <c r="J767" s="10" t="str">
        <f>IF(Table1[[#This Row],[Bet]]="Spread", Games!L767, "")</f>
        <v/>
      </c>
      <c r="K767" s="9" t="str">
        <f>IF(ISTEXT(Games!K767), Games!K767, "")</f>
        <v/>
      </c>
      <c r="L767" s="9" t="str">
        <f>IF(Table1[[#This Row],[Bet]]="Spread", Table1[[#This Row],[Spread]],"")</f>
        <v/>
      </c>
      <c r="M767" s="9"/>
      <c r="N767" s="12"/>
      <c r="O767" s="12"/>
      <c r="P767" s="12"/>
      <c r="Q767" s="12"/>
      <c r="R767" s="12"/>
      <c r="S767" s="12"/>
      <c r="T767" s="13">
        <f t="shared" si="120"/>
        <v>0</v>
      </c>
      <c r="U767" s="13">
        <f t="shared" si="121"/>
        <v>0</v>
      </c>
      <c r="V767" s="13">
        <f t="shared" si="114"/>
        <v>0</v>
      </c>
      <c r="W767" s="13">
        <f t="shared" si="122"/>
        <v>0</v>
      </c>
      <c r="X767" s="13">
        <f t="shared" si="115"/>
        <v>0</v>
      </c>
      <c r="Y767" s="13">
        <f t="shared" si="116"/>
        <v>0</v>
      </c>
      <c r="Z767" s="7"/>
      <c r="AA767" s="9" t="str">
        <f t="shared" si="117"/>
        <v/>
      </c>
      <c r="AB767" s="7"/>
      <c r="AC767" s="9" t="str">
        <f t="shared" si="118"/>
        <v/>
      </c>
      <c r="AD767" s="7"/>
      <c r="AE767" s="9" t="str">
        <f t="shared" si="119"/>
        <v/>
      </c>
      <c r="AF76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68" spans="1:32" x14ac:dyDescent="0.45">
      <c r="A768" s="23" t="e">
        <f>IF('Prediction Log'!#REF!=0, "",'Prediction Log'!#REF!)</f>
        <v>#REF!</v>
      </c>
      <c r="B768" s="9" t="e">
        <f>IF('Prediction Log'!#REF!=0, "",'Prediction Log'!#REF!)</f>
        <v>#REF!</v>
      </c>
      <c r="C768" s="9" t="e">
        <f>IF('Prediction Log'!#REF!=0, "",'Prediction Log'!#REF!)</f>
        <v>#REF!</v>
      </c>
      <c r="D768" s="9" t="e">
        <f>IF('Prediction Log'!#REF!=0, "",'Prediction Log'!#REF!)</f>
        <v>#REF!</v>
      </c>
      <c r="E768" s="9" t="e">
        <f>IF('Prediction Log'!#REF!=0, "",'Prediction Log'!#REF!)</f>
        <v>#REF!</v>
      </c>
      <c r="F768" s="10" t="str">
        <f>IF('Prediction Log'!I768=0, "",'Prediction Log'!I768)</f>
        <v/>
      </c>
      <c r="G768" s="26" t="str">
        <f>IF(ISBLANK(Games!B768), "",'Prediction Log'!$J768)</f>
        <v/>
      </c>
      <c r="H768" s="27" t="str">
        <f>'Prediction Log'!$K768</f>
        <v/>
      </c>
      <c r="I768" s="10" t="str">
        <f>IF(AND(Games!J768="",Games!K768=""),"",IF(ISTEXT(Games!K768), "Side",Games!J768))</f>
        <v/>
      </c>
      <c r="J768" s="10" t="str">
        <f>IF(Table1[[#This Row],[Bet]]="Spread", Games!L768, "")</f>
        <v/>
      </c>
      <c r="K768" s="9" t="str">
        <f>IF(ISTEXT(Games!K768), Games!K768, "")</f>
        <v/>
      </c>
      <c r="L768" s="9" t="str">
        <f>IF(Table1[[#This Row],[Bet]]="Spread", Table1[[#This Row],[Spread]],"")</f>
        <v/>
      </c>
      <c r="M768" s="9"/>
      <c r="N768" s="12"/>
      <c r="O768" s="12"/>
      <c r="P768" s="12"/>
      <c r="Q768" s="12"/>
      <c r="R768" s="12"/>
      <c r="S768" s="12"/>
      <c r="T768" s="13">
        <f t="shared" si="120"/>
        <v>0</v>
      </c>
      <c r="U768" s="13">
        <f t="shared" si="121"/>
        <v>0</v>
      </c>
      <c r="V768" s="13">
        <f t="shared" si="114"/>
        <v>0</v>
      </c>
      <c r="W768" s="13">
        <f t="shared" si="122"/>
        <v>0</v>
      </c>
      <c r="X768" s="13">
        <f t="shared" si="115"/>
        <v>0</v>
      </c>
      <c r="Y768" s="13">
        <f t="shared" si="116"/>
        <v>0</v>
      </c>
      <c r="Z768" s="7"/>
      <c r="AA768" s="9" t="str">
        <f t="shared" si="117"/>
        <v/>
      </c>
      <c r="AB768" s="7"/>
      <c r="AC768" s="9" t="str">
        <f t="shared" si="118"/>
        <v/>
      </c>
      <c r="AD768" s="7"/>
      <c r="AE768" s="9" t="str">
        <f t="shared" si="119"/>
        <v/>
      </c>
      <c r="AF76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69" spans="1:32" x14ac:dyDescent="0.45">
      <c r="A769" s="23" t="e">
        <f>IF('Prediction Log'!#REF!=0, "",'Prediction Log'!#REF!)</f>
        <v>#REF!</v>
      </c>
      <c r="B769" s="9" t="e">
        <f>IF('Prediction Log'!#REF!=0, "",'Prediction Log'!#REF!)</f>
        <v>#REF!</v>
      </c>
      <c r="C769" s="9" t="e">
        <f>IF('Prediction Log'!#REF!=0, "",'Prediction Log'!#REF!)</f>
        <v>#REF!</v>
      </c>
      <c r="D769" s="9" t="e">
        <f>IF('Prediction Log'!#REF!=0, "",'Prediction Log'!#REF!)</f>
        <v>#REF!</v>
      </c>
      <c r="E769" s="9" t="e">
        <f>IF('Prediction Log'!#REF!=0, "",'Prediction Log'!#REF!)</f>
        <v>#REF!</v>
      </c>
      <c r="F769" s="10" t="str">
        <f>IF('Prediction Log'!I769=0, "",'Prediction Log'!I769)</f>
        <v/>
      </c>
      <c r="G769" s="26" t="str">
        <f>IF(ISBLANK(Games!B769), "",'Prediction Log'!$J769)</f>
        <v/>
      </c>
      <c r="H769" s="27" t="str">
        <f>'Prediction Log'!$K769</f>
        <v/>
      </c>
      <c r="I769" s="10" t="str">
        <f>IF(AND(Games!J769="",Games!K769=""),"",IF(ISTEXT(Games!K769), "Side",Games!J769))</f>
        <v/>
      </c>
      <c r="J769" s="10" t="str">
        <f>IF(Table1[[#This Row],[Bet]]="Spread", Games!L769, "")</f>
        <v/>
      </c>
      <c r="K769" s="9" t="str">
        <f>IF(ISTEXT(Games!K769), Games!K769, "")</f>
        <v/>
      </c>
      <c r="L769" s="9" t="str">
        <f>IF(Table1[[#This Row],[Bet]]="Spread", Table1[[#This Row],[Spread]],"")</f>
        <v/>
      </c>
      <c r="M769" s="9"/>
      <c r="N769" s="12"/>
      <c r="O769" s="12"/>
      <c r="P769" s="12"/>
      <c r="Q769" s="12"/>
      <c r="R769" s="12"/>
      <c r="S769" s="12"/>
      <c r="T769" s="13">
        <f t="shared" si="120"/>
        <v>0</v>
      </c>
      <c r="U769" s="13">
        <f t="shared" si="121"/>
        <v>0</v>
      </c>
      <c r="V769" s="13">
        <f t="shared" si="114"/>
        <v>0</v>
      </c>
      <c r="W769" s="13">
        <f t="shared" si="122"/>
        <v>0</v>
      </c>
      <c r="X769" s="13">
        <f t="shared" si="115"/>
        <v>0</v>
      </c>
      <c r="Y769" s="13">
        <f t="shared" si="116"/>
        <v>0</v>
      </c>
      <c r="Z769" s="7"/>
      <c r="AA769" s="9" t="str">
        <f t="shared" si="117"/>
        <v/>
      </c>
      <c r="AB769" s="7"/>
      <c r="AC769" s="9" t="str">
        <f t="shared" si="118"/>
        <v/>
      </c>
      <c r="AD769" s="7"/>
      <c r="AE769" s="9" t="str">
        <f t="shared" si="119"/>
        <v/>
      </c>
      <c r="AF76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70" spans="1:32" x14ac:dyDescent="0.45">
      <c r="A770" s="23" t="e">
        <f>IF('Prediction Log'!#REF!=0, "",'Prediction Log'!#REF!)</f>
        <v>#REF!</v>
      </c>
      <c r="B770" s="9" t="e">
        <f>IF('Prediction Log'!#REF!=0, "",'Prediction Log'!#REF!)</f>
        <v>#REF!</v>
      </c>
      <c r="C770" s="9" t="e">
        <f>IF('Prediction Log'!#REF!=0, "",'Prediction Log'!#REF!)</f>
        <v>#REF!</v>
      </c>
      <c r="D770" s="9" t="e">
        <f>IF('Prediction Log'!#REF!=0, "",'Prediction Log'!#REF!)</f>
        <v>#REF!</v>
      </c>
      <c r="E770" s="9" t="e">
        <f>IF('Prediction Log'!#REF!=0, "",'Prediction Log'!#REF!)</f>
        <v>#REF!</v>
      </c>
      <c r="F770" s="10" t="str">
        <f>IF('Prediction Log'!I770=0, "",'Prediction Log'!I770)</f>
        <v/>
      </c>
      <c r="G770" s="26" t="str">
        <f>IF(ISBLANK(Games!B770), "",'Prediction Log'!$J770)</f>
        <v/>
      </c>
      <c r="H770" s="27" t="str">
        <f>'Prediction Log'!$K770</f>
        <v/>
      </c>
      <c r="I770" s="10" t="str">
        <f>IF(AND(Games!J770="",Games!K770=""),"",IF(ISTEXT(Games!K770), "Side",Games!J770))</f>
        <v/>
      </c>
      <c r="J770" s="10" t="str">
        <f>IF(Table1[[#This Row],[Bet]]="Spread", Games!L770, "")</f>
        <v/>
      </c>
      <c r="K770" s="9" t="str">
        <f>IF(ISTEXT(Games!K770), Games!K770, "")</f>
        <v/>
      </c>
      <c r="L770" s="9" t="str">
        <f>IF(Table1[[#This Row],[Bet]]="Spread", Table1[[#This Row],[Spread]],"")</f>
        <v/>
      </c>
      <c r="M770" s="9"/>
      <c r="N770" s="12"/>
      <c r="O770" s="12"/>
      <c r="P770" s="12"/>
      <c r="Q770" s="12"/>
      <c r="R770" s="12"/>
      <c r="S770" s="12"/>
      <c r="T770" s="13">
        <f t="shared" si="120"/>
        <v>0</v>
      </c>
      <c r="U770" s="13">
        <f t="shared" si="121"/>
        <v>0</v>
      </c>
      <c r="V770" s="13">
        <f t="shared" ref="V770:V833" si="123">O770+IF(R770&lt;0, (O770/(R770/-100)), O770*(R770/100))</f>
        <v>0</v>
      </c>
      <c r="W770" s="13">
        <f t="shared" si="122"/>
        <v>0</v>
      </c>
      <c r="X770" s="13">
        <f t="shared" ref="X770:X833" si="124">P770+IF(S770&lt;0, (P770/(S770/-100)), P770*(S770/100))</f>
        <v>0</v>
      </c>
      <c r="Y770" s="13">
        <f t="shared" ref="Y770:Y833" si="125">S770-P770</f>
        <v>0</v>
      </c>
      <c r="Z770" s="7"/>
      <c r="AA770" s="9" t="str">
        <f t="shared" ref="AA770:AA833" si="126">IF(Z770="W", U770, IF(Z770="L",-N770, ""))</f>
        <v/>
      </c>
      <c r="AB770" s="7"/>
      <c r="AC770" s="9" t="str">
        <f t="shared" ref="AC770:AC833" si="127">IF(AB770="W", W770, IF(AB770="L",-P770, ""))</f>
        <v/>
      </c>
      <c r="AD770" s="7"/>
      <c r="AE770" s="9" t="str">
        <f t="shared" ref="AE770:AE833" si="128">IF(AD770="W", Y770, IF(AD770="L",-R770, ""))</f>
        <v/>
      </c>
      <c r="AF77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71" spans="1:32" x14ac:dyDescent="0.45">
      <c r="A771" s="23" t="e">
        <f>IF('Prediction Log'!#REF!=0, "",'Prediction Log'!#REF!)</f>
        <v>#REF!</v>
      </c>
      <c r="B771" s="9" t="e">
        <f>IF('Prediction Log'!#REF!=0, "",'Prediction Log'!#REF!)</f>
        <v>#REF!</v>
      </c>
      <c r="C771" s="9" t="e">
        <f>IF('Prediction Log'!#REF!=0, "",'Prediction Log'!#REF!)</f>
        <v>#REF!</v>
      </c>
      <c r="D771" s="9" t="e">
        <f>IF('Prediction Log'!#REF!=0, "",'Prediction Log'!#REF!)</f>
        <v>#REF!</v>
      </c>
      <c r="E771" s="9" t="e">
        <f>IF('Prediction Log'!#REF!=0, "",'Prediction Log'!#REF!)</f>
        <v>#REF!</v>
      </c>
      <c r="F771" s="10" t="str">
        <f>IF('Prediction Log'!I771=0, "",'Prediction Log'!I771)</f>
        <v/>
      </c>
      <c r="G771" s="26" t="str">
        <f>IF(ISBLANK(Games!B771), "",'Prediction Log'!$J771)</f>
        <v/>
      </c>
      <c r="H771" s="27" t="str">
        <f>'Prediction Log'!$K771</f>
        <v/>
      </c>
      <c r="I771" s="10" t="str">
        <f>IF(AND(Games!J771="",Games!K771=""),"",IF(ISTEXT(Games!K771), "Side",Games!J771))</f>
        <v/>
      </c>
      <c r="J771" s="10" t="str">
        <f>IF(Table1[[#This Row],[Bet]]="Spread", Games!L771, "")</f>
        <v/>
      </c>
      <c r="K771" s="9" t="str">
        <f>IF(ISTEXT(Games!K771), Games!K771, "")</f>
        <v/>
      </c>
      <c r="L771" s="9" t="str">
        <f>IF(Table1[[#This Row],[Bet]]="Spread", Table1[[#This Row],[Spread]],"")</f>
        <v/>
      </c>
      <c r="M771" s="9"/>
      <c r="N771" s="12"/>
      <c r="O771" s="12"/>
      <c r="P771" s="12"/>
      <c r="Q771" s="12"/>
      <c r="R771" s="12"/>
      <c r="S771" s="12"/>
      <c r="T771" s="13">
        <f t="shared" ref="T771:T834" si="129">N771+IF(Q771&lt;0, (N771/(Q771/-100)), N771*(Q771/100))</f>
        <v>0</v>
      </c>
      <c r="U771" s="13">
        <f t="shared" ref="U771:U834" si="130">T771-N771</f>
        <v>0</v>
      </c>
      <c r="V771" s="13">
        <f t="shared" si="123"/>
        <v>0</v>
      </c>
      <c r="W771" s="13">
        <f t="shared" ref="W771:W834" si="131">V771-O771</f>
        <v>0</v>
      </c>
      <c r="X771" s="13">
        <f t="shared" si="124"/>
        <v>0</v>
      </c>
      <c r="Y771" s="13">
        <f t="shared" si="125"/>
        <v>0</v>
      </c>
      <c r="Z771" s="7"/>
      <c r="AA771" s="9" t="str">
        <f t="shared" si="126"/>
        <v/>
      </c>
      <c r="AB771" s="7"/>
      <c r="AC771" s="9" t="str">
        <f t="shared" si="127"/>
        <v/>
      </c>
      <c r="AD771" s="7"/>
      <c r="AE771" s="9" t="str">
        <f t="shared" si="128"/>
        <v/>
      </c>
      <c r="AF77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72" spans="1:32" x14ac:dyDescent="0.45">
      <c r="A772" s="23" t="e">
        <f>IF('Prediction Log'!#REF!=0, "",'Prediction Log'!#REF!)</f>
        <v>#REF!</v>
      </c>
      <c r="B772" s="9" t="e">
        <f>IF('Prediction Log'!#REF!=0, "",'Prediction Log'!#REF!)</f>
        <v>#REF!</v>
      </c>
      <c r="C772" s="9" t="e">
        <f>IF('Prediction Log'!#REF!=0, "",'Prediction Log'!#REF!)</f>
        <v>#REF!</v>
      </c>
      <c r="D772" s="9" t="e">
        <f>IF('Prediction Log'!#REF!=0, "",'Prediction Log'!#REF!)</f>
        <v>#REF!</v>
      </c>
      <c r="E772" s="9" t="e">
        <f>IF('Prediction Log'!#REF!=0, "",'Prediction Log'!#REF!)</f>
        <v>#REF!</v>
      </c>
      <c r="F772" s="10" t="str">
        <f>IF('Prediction Log'!I772=0, "",'Prediction Log'!I772)</f>
        <v/>
      </c>
      <c r="G772" s="26" t="str">
        <f>IF(ISBLANK(Games!B772), "",'Prediction Log'!$J772)</f>
        <v/>
      </c>
      <c r="H772" s="27" t="str">
        <f>'Prediction Log'!$K772</f>
        <v/>
      </c>
      <c r="I772" s="10" t="str">
        <f>IF(AND(Games!J772="",Games!K772=""),"",IF(ISTEXT(Games!K772), "Side",Games!J772))</f>
        <v/>
      </c>
      <c r="J772" s="10" t="str">
        <f>IF(Table1[[#This Row],[Bet]]="Spread", Games!L772, "")</f>
        <v/>
      </c>
      <c r="K772" s="9" t="str">
        <f>IF(ISTEXT(Games!K772), Games!K772, "")</f>
        <v/>
      </c>
      <c r="L772" s="9" t="str">
        <f>IF(Table1[[#This Row],[Bet]]="Spread", Table1[[#This Row],[Spread]],"")</f>
        <v/>
      </c>
      <c r="M772" s="9"/>
      <c r="N772" s="12"/>
      <c r="O772" s="12"/>
      <c r="P772" s="12"/>
      <c r="Q772" s="12"/>
      <c r="R772" s="12"/>
      <c r="S772" s="12"/>
      <c r="T772" s="13">
        <f t="shared" si="129"/>
        <v>0</v>
      </c>
      <c r="U772" s="13">
        <f t="shared" si="130"/>
        <v>0</v>
      </c>
      <c r="V772" s="13">
        <f t="shared" si="123"/>
        <v>0</v>
      </c>
      <c r="W772" s="13">
        <f t="shared" si="131"/>
        <v>0</v>
      </c>
      <c r="X772" s="13">
        <f t="shared" si="124"/>
        <v>0</v>
      </c>
      <c r="Y772" s="13">
        <f t="shared" si="125"/>
        <v>0</v>
      </c>
      <c r="Z772" s="7"/>
      <c r="AA772" s="9" t="str">
        <f t="shared" si="126"/>
        <v/>
      </c>
      <c r="AB772" s="7"/>
      <c r="AC772" s="9" t="str">
        <f t="shared" si="127"/>
        <v/>
      </c>
      <c r="AD772" s="7"/>
      <c r="AE772" s="9" t="str">
        <f t="shared" si="128"/>
        <v/>
      </c>
      <c r="AF77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73" spans="1:32" x14ac:dyDescent="0.45">
      <c r="A773" s="23" t="e">
        <f>IF('Prediction Log'!#REF!=0, "",'Prediction Log'!#REF!)</f>
        <v>#REF!</v>
      </c>
      <c r="B773" s="9" t="e">
        <f>IF('Prediction Log'!#REF!=0, "",'Prediction Log'!#REF!)</f>
        <v>#REF!</v>
      </c>
      <c r="C773" s="9" t="e">
        <f>IF('Prediction Log'!#REF!=0, "",'Prediction Log'!#REF!)</f>
        <v>#REF!</v>
      </c>
      <c r="D773" s="9" t="e">
        <f>IF('Prediction Log'!#REF!=0, "",'Prediction Log'!#REF!)</f>
        <v>#REF!</v>
      </c>
      <c r="E773" s="9" t="e">
        <f>IF('Prediction Log'!#REF!=0, "",'Prediction Log'!#REF!)</f>
        <v>#REF!</v>
      </c>
      <c r="F773" s="10" t="str">
        <f>IF('Prediction Log'!I773=0, "",'Prediction Log'!I773)</f>
        <v/>
      </c>
      <c r="G773" s="26" t="str">
        <f>IF(ISBLANK(Games!B773), "",'Prediction Log'!$J773)</f>
        <v/>
      </c>
      <c r="H773" s="27" t="str">
        <f>'Prediction Log'!$K773</f>
        <v/>
      </c>
      <c r="I773" s="10" t="str">
        <f>IF(AND(Games!J773="",Games!K773=""),"",IF(ISTEXT(Games!K773), "Side",Games!J773))</f>
        <v/>
      </c>
      <c r="J773" s="10" t="str">
        <f>IF(Table1[[#This Row],[Bet]]="Spread", Games!L773, "")</f>
        <v/>
      </c>
      <c r="K773" s="9" t="str">
        <f>IF(ISTEXT(Games!K773), Games!K773, "")</f>
        <v/>
      </c>
      <c r="L773" s="9" t="str">
        <f>IF(Table1[[#This Row],[Bet]]="Spread", Table1[[#This Row],[Spread]],"")</f>
        <v/>
      </c>
      <c r="M773" s="9"/>
      <c r="N773" s="12"/>
      <c r="O773" s="12"/>
      <c r="P773" s="12"/>
      <c r="Q773" s="12"/>
      <c r="R773" s="12"/>
      <c r="S773" s="12"/>
      <c r="T773" s="13">
        <f t="shared" si="129"/>
        <v>0</v>
      </c>
      <c r="U773" s="13">
        <f t="shared" si="130"/>
        <v>0</v>
      </c>
      <c r="V773" s="13">
        <f t="shared" si="123"/>
        <v>0</v>
      </c>
      <c r="W773" s="13">
        <f t="shared" si="131"/>
        <v>0</v>
      </c>
      <c r="X773" s="13">
        <f t="shared" si="124"/>
        <v>0</v>
      </c>
      <c r="Y773" s="13">
        <f t="shared" si="125"/>
        <v>0</v>
      </c>
      <c r="Z773" s="7"/>
      <c r="AA773" s="9" t="str">
        <f t="shared" si="126"/>
        <v/>
      </c>
      <c r="AB773" s="7"/>
      <c r="AC773" s="9" t="str">
        <f t="shared" si="127"/>
        <v/>
      </c>
      <c r="AD773" s="7"/>
      <c r="AE773" s="9" t="str">
        <f t="shared" si="128"/>
        <v/>
      </c>
      <c r="AF77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74" spans="1:32" x14ac:dyDescent="0.45">
      <c r="A774" s="23" t="e">
        <f>IF('Prediction Log'!#REF!=0, "",'Prediction Log'!#REF!)</f>
        <v>#REF!</v>
      </c>
      <c r="B774" s="9" t="e">
        <f>IF('Prediction Log'!#REF!=0, "",'Prediction Log'!#REF!)</f>
        <v>#REF!</v>
      </c>
      <c r="C774" s="9" t="e">
        <f>IF('Prediction Log'!#REF!=0, "",'Prediction Log'!#REF!)</f>
        <v>#REF!</v>
      </c>
      <c r="D774" s="9" t="e">
        <f>IF('Prediction Log'!#REF!=0, "",'Prediction Log'!#REF!)</f>
        <v>#REF!</v>
      </c>
      <c r="E774" s="9" t="e">
        <f>IF('Prediction Log'!#REF!=0, "",'Prediction Log'!#REF!)</f>
        <v>#REF!</v>
      </c>
      <c r="F774" s="10" t="str">
        <f>IF('Prediction Log'!I774=0, "",'Prediction Log'!I774)</f>
        <v/>
      </c>
      <c r="G774" s="26" t="str">
        <f>IF(ISBLANK(Games!B774), "",'Prediction Log'!$J774)</f>
        <v/>
      </c>
      <c r="H774" s="27" t="str">
        <f>'Prediction Log'!$K774</f>
        <v/>
      </c>
      <c r="I774" s="10" t="str">
        <f>IF(AND(Games!J774="",Games!K774=""),"",IF(ISTEXT(Games!K774), "Side",Games!J774))</f>
        <v/>
      </c>
      <c r="J774" s="10" t="str">
        <f>IF(Table1[[#This Row],[Bet]]="Spread", Games!L774, "")</f>
        <v/>
      </c>
      <c r="K774" s="9" t="str">
        <f>IF(ISTEXT(Games!K774), Games!K774, "")</f>
        <v/>
      </c>
      <c r="L774" s="9" t="str">
        <f>IF(Table1[[#This Row],[Bet]]="Spread", Table1[[#This Row],[Spread]],"")</f>
        <v/>
      </c>
      <c r="M774" s="9"/>
      <c r="N774" s="12"/>
      <c r="O774" s="12"/>
      <c r="P774" s="12"/>
      <c r="Q774" s="12"/>
      <c r="R774" s="12"/>
      <c r="S774" s="12"/>
      <c r="T774" s="13">
        <f t="shared" si="129"/>
        <v>0</v>
      </c>
      <c r="U774" s="13">
        <f t="shared" si="130"/>
        <v>0</v>
      </c>
      <c r="V774" s="13">
        <f t="shared" si="123"/>
        <v>0</v>
      </c>
      <c r="W774" s="13">
        <f t="shared" si="131"/>
        <v>0</v>
      </c>
      <c r="X774" s="13">
        <f t="shared" si="124"/>
        <v>0</v>
      </c>
      <c r="Y774" s="13">
        <f t="shared" si="125"/>
        <v>0</v>
      </c>
      <c r="Z774" s="7"/>
      <c r="AA774" s="9" t="str">
        <f t="shared" si="126"/>
        <v/>
      </c>
      <c r="AB774" s="7"/>
      <c r="AC774" s="9" t="str">
        <f t="shared" si="127"/>
        <v/>
      </c>
      <c r="AD774" s="7"/>
      <c r="AE774" s="9" t="str">
        <f t="shared" si="128"/>
        <v/>
      </c>
      <c r="AF77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75" spans="1:32" x14ac:dyDescent="0.45">
      <c r="A775" s="23" t="e">
        <f>IF('Prediction Log'!#REF!=0, "",'Prediction Log'!#REF!)</f>
        <v>#REF!</v>
      </c>
      <c r="B775" s="9" t="e">
        <f>IF('Prediction Log'!#REF!=0, "",'Prediction Log'!#REF!)</f>
        <v>#REF!</v>
      </c>
      <c r="C775" s="9" t="e">
        <f>IF('Prediction Log'!#REF!=0, "",'Prediction Log'!#REF!)</f>
        <v>#REF!</v>
      </c>
      <c r="D775" s="9" t="e">
        <f>IF('Prediction Log'!#REF!=0, "",'Prediction Log'!#REF!)</f>
        <v>#REF!</v>
      </c>
      <c r="E775" s="9" t="e">
        <f>IF('Prediction Log'!#REF!=0, "",'Prediction Log'!#REF!)</f>
        <v>#REF!</v>
      </c>
      <c r="F775" s="10" t="str">
        <f>IF('Prediction Log'!I775=0, "",'Prediction Log'!I775)</f>
        <v/>
      </c>
      <c r="G775" s="26" t="str">
        <f>IF(ISBLANK(Games!B775), "",'Prediction Log'!$J775)</f>
        <v/>
      </c>
      <c r="H775" s="27" t="str">
        <f>'Prediction Log'!$K775</f>
        <v/>
      </c>
      <c r="I775" s="10" t="str">
        <f>IF(AND(Games!J775="",Games!K775=""),"",IF(ISTEXT(Games!K775), "Side",Games!J775))</f>
        <v/>
      </c>
      <c r="J775" s="10" t="str">
        <f>IF(Table1[[#This Row],[Bet]]="Spread", Games!L775, "")</f>
        <v/>
      </c>
      <c r="K775" s="9" t="str">
        <f>IF(ISTEXT(Games!K775), Games!K775, "")</f>
        <v/>
      </c>
      <c r="L775" s="9" t="str">
        <f>IF(Table1[[#This Row],[Bet]]="Spread", Table1[[#This Row],[Spread]],"")</f>
        <v/>
      </c>
      <c r="M775" s="9"/>
      <c r="N775" s="12"/>
      <c r="O775" s="12"/>
      <c r="P775" s="12"/>
      <c r="Q775" s="12"/>
      <c r="R775" s="12"/>
      <c r="S775" s="12"/>
      <c r="T775" s="13">
        <f t="shared" si="129"/>
        <v>0</v>
      </c>
      <c r="U775" s="13">
        <f t="shared" si="130"/>
        <v>0</v>
      </c>
      <c r="V775" s="13">
        <f t="shared" si="123"/>
        <v>0</v>
      </c>
      <c r="W775" s="13">
        <f t="shared" si="131"/>
        <v>0</v>
      </c>
      <c r="X775" s="13">
        <f t="shared" si="124"/>
        <v>0</v>
      </c>
      <c r="Y775" s="13">
        <f t="shared" si="125"/>
        <v>0</v>
      </c>
      <c r="Z775" s="7"/>
      <c r="AA775" s="9" t="str">
        <f t="shared" si="126"/>
        <v/>
      </c>
      <c r="AB775" s="7"/>
      <c r="AC775" s="9" t="str">
        <f t="shared" si="127"/>
        <v/>
      </c>
      <c r="AD775" s="7"/>
      <c r="AE775" s="9" t="str">
        <f t="shared" si="128"/>
        <v/>
      </c>
      <c r="AF77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76" spans="1:32" x14ac:dyDescent="0.45">
      <c r="A776" s="23" t="e">
        <f>IF('Prediction Log'!#REF!=0, "",'Prediction Log'!#REF!)</f>
        <v>#REF!</v>
      </c>
      <c r="B776" s="9" t="e">
        <f>IF('Prediction Log'!#REF!=0, "",'Prediction Log'!#REF!)</f>
        <v>#REF!</v>
      </c>
      <c r="C776" s="9" t="e">
        <f>IF('Prediction Log'!#REF!=0, "",'Prediction Log'!#REF!)</f>
        <v>#REF!</v>
      </c>
      <c r="D776" s="9" t="e">
        <f>IF('Prediction Log'!#REF!=0, "",'Prediction Log'!#REF!)</f>
        <v>#REF!</v>
      </c>
      <c r="E776" s="9" t="e">
        <f>IF('Prediction Log'!#REF!=0, "",'Prediction Log'!#REF!)</f>
        <v>#REF!</v>
      </c>
      <c r="F776" s="10" t="str">
        <f>IF('Prediction Log'!I776=0, "",'Prediction Log'!I776)</f>
        <v/>
      </c>
      <c r="G776" s="26" t="str">
        <f>IF(ISBLANK(Games!B776), "",'Prediction Log'!$J776)</f>
        <v/>
      </c>
      <c r="H776" s="27" t="str">
        <f>'Prediction Log'!$K776</f>
        <v/>
      </c>
      <c r="I776" s="10" t="str">
        <f>IF(AND(Games!J776="",Games!K776=""),"",IF(ISTEXT(Games!K776), "Side",Games!J776))</f>
        <v/>
      </c>
      <c r="J776" s="10" t="str">
        <f>IF(Table1[[#This Row],[Bet]]="Spread", Games!L776, "")</f>
        <v/>
      </c>
      <c r="K776" s="9" t="str">
        <f>IF(ISTEXT(Games!K776), Games!K776, "")</f>
        <v/>
      </c>
      <c r="L776" s="9" t="str">
        <f>IF(Table1[[#This Row],[Bet]]="Spread", Table1[[#This Row],[Spread]],"")</f>
        <v/>
      </c>
      <c r="M776" s="9"/>
      <c r="N776" s="12"/>
      <c r="O776" s="12"/>
      <c r="P776" s="12"/>
      <c r="Q776" s="12"/>
      <c r="R776" s="12"/>
      <c r="S776" s="12"/>
      <c r="T776" s="13">
        <f t="shared" si="129"/>
        <v>0</v>
      </c>
      <c r="U776" s="13">
        <f t="shared" si="130"/>
        <v>0</v>
      </c>
      <c r="V776" s="13">
        <f t="shared" si="123"/>
        <v>0</v>
      </c>
      <c r="W776" s="13">
        <f t="shared" si="131"/>
        <v>0</v>
      </c>
      <c r="X776" s="13">
        <f t="shared" si="124"/>
        <v>0</v>
      </c>
      <c r="Y776" s="13">
        <f t="shared" si="125"/>
        <v>0</v>
      </c>
      <c r="Z776" s="7"/>
      <c r="AA776" s="9" t="str">
        <f t="shared" si="126"/>
        <v/>
      </c>
      <c r="AB776" s="7"/>
      <c r="AC776" s="9" t="str">
        <f t="shared" si="127"/>
        <v/>
      </c>
      <c r="AD776" s="7"/>
      <c r="AE776" s="9" t="str">
        <f t="shared" si="128"/>
        <v/>
      </c>
      <c r="AF77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77" spans="1:32" x14ac:dyDescent="0.45">
      <c r="A777" s="23" t="e">
        <f>IF('Prediction Log'!#REF!=0, "",'Prediction Log'!#REF!)</f>
        <v>#REF!</v>
      </c>
      <c r="B777" s="9" t="e">
        <f>IF('Prediction Log'!#REF!=0, "",'Prediction Log'!#REF!)</f>
        <v>#REF!</v>
      </c>
      <c r="C777" s="9" t="e">
        <f>IF('Prediction Log'!#REF!=0, "",'Prediction Log'!#REF!)</f>
        <v>#REF!</v>
      </c>
      <c r="D777" s="9" t="e">
        <f>IF('Prediction Log'!#REF!=0, "",'Prediction Log'!#REF!)</f>
        <v>#REF!</v>
      </c>
      <c r="E777" s="9" t="e">
        <f>IF('Prediction Log'!#REF!=0, "",'Prediction Log'!#REF!)</f>
        <v>#REF!</v>
      </c>
      <c r="F777" s="10" t="str">
        <f>IF('Prediction Log'!I777=0, "",'Prediction Log'!I777)</f>
        <v/>
      </c>
      <c r="G777" s="26" t="str">
        <f>IF(ISBLANK(Games!B777), "",'Prediction Log'!$J777)</f>
        <v/>
      </c>
      <c r="H777" s="27" t="str">
        <f>'Prediction Log'!$K777</f>
        <v/>
      </c>
      <c r="I777" s="10" t="str">
        <f>IF(AND(Games!J777="",Games!K777=""),"",IF(ISTEXT(Games!K777), "Side",Games!J777))</f>
        <v/>
      </c>
      <c r="J777" s="10" t="str">
        <f>IF(Table1[[#This Row],[Bet]]="Spread", Games!L777, "")</f>
        <v/>
      </c>
      <c r="K777" s="9" t="str">
        <f>IF(ISTEXT(Games!K777), Games!K777, "")</f>
        <v/>
      </c>
      <c r="L777" s="9" t="str">
        <f>IF(Table1[[#This Row],[Bet]]="Spread", Table1[[#This Row],[Spread]],"")</f>
        <v/>
      </c>
      <c r="M777" s="9"/>
      <c r="N777" s="12"/>
      <c r="O777" s="12"/>
      <c r="P777" s="12"/>
      <c r="Q777" s="12"/>
      <c r="R777" s="12"/>
      <c r="S777" s="12"/>
      <c r="T777" s="13">
        <f t="shared" si="129"/>
        <v>0</v>
      </c>
      <c r="U777" s="13">
        <f t="shared" si="130"/>
        <v>0</v>
      </c>
      <c r="V777" s="13">
        <f t="shared" si="123"/>
        <v>0</v>
      </c>
      <c r="W777" s="13">
        <f t="shared" si="131"/>
        <v>0</v>
      </c>
      <c r="X777" s="13">
        <f t="shared" si="124"/>
        <v>0</v>
      </c>
      <c r="Y777" s="13">
        <f t="shared" si="125"/>
        <v>0</v>
      </c>
      <c r="Z777" s="7"/>
      <c r="AA777" s="9" t="str">
        <f t="shared" si="126"/>
        <v/>
      </c>
      <c r="AB777" s="7"/>
      <c r="AC777" s="9" t="str">
        <f t="shared" si="127"/>
        <v/>
      </c>
      <c r="AD777" s="7"/>
      <c r="AE777" s="9" t="str">
        <f t="shared" si="128"/>
        <v/>
      </c>
      <c r="AF77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78" spans="1:32" x14ac:dyDescent="0.45">
      <c r="A778" s="23" t="e">
        <f>IF('Prediction Log'!#REF!=0, "",'Prediction Log'!#REF!)</f>
        <v>#REF!</v>
      </c>
      <c r="B778" s="9" t="e">
        <f>IF('Prediction Log'!#REF!=0, "",'Prediction Log'!#REF!)</f>
        <v>#REF!</v>
      </c>
      <c r="C778" s="9" t="e">
        <f>IF('Prediction Log'!#REF!=0, "",'Prediction Log'!#REF!)</f>
        <v>#REF!</v>
      </c>
      <c r="D778" s="9" t="e">
        <f>IF('Prediction Log'!#REF!=0, "",'Prediction Log'!#REF!)</f>
        <v>#REF!</v>
      </c>
      <c r="E778" s="9" t="e">
        <f>IF('Prediction Log'!#REF!=0, "",'Prediction Log'!#REF!)</f>
        <v>#REF!</v>
      </c>
      <c r="F778" s="10" t="str">
        <f>IF('Prediction Log'!I778=0, "",'Prediction Log'!I778)</f>
        <v/>
      </c>
      <c r="G778" s="26" t="str">
        <f>IF(ISBLANK(Games!B778), "",'Prediction Log'!$J778)</f>
        <v/>
      </c>
      <c r="H778" s="27" t="str">
        <f>'Prediction Log'!$K778</f>
        <v/>
      </c>
      <c r="I778" s="10" t="str">
        <f>IF(AND(Games!J778="",Games!K778=""),"",IF(ISTEXT(Games!K778), "Side",Games!J778))</f>
        <v/>
      </c>
      <c r="J778" s="10" t="str">
        <f>IF(Table1[[#This Row],[Bet]]="Spread", Games!L778, "")</f>
        <v/>
      </c>
      <c r="K778" s="9" t="str">
        <f>IF(ISTEXT(Games!K778), Games!K778, "")</f>
        <v/>
      </c>
      <c r="L778" s="9" t="str">
        <f>IF(Table1[[#This Row],[Bet]]="Spread", Table1[[#This Row],[Spread]],"")</f>
        <v/>
      </c>
      <c r="M778" s="9"/>
      <c r="N778" s="12"/>
      <c r="O778" s="12"/>
      <c r="P778" s="12"/>
      <c r="Q778" s="12"/>
      <c r="R778" s="12"/>
      <c r="S778" s="12"/>
      <c r="T778" s="13">
        <f t="shared" si="129"/>
        <v>0</v>
      </c>
      <c r="U778" s="13">
        <f t="shared" si="130"/>
        <v>0</v>
      </c>
      <c r="V778" s="13">
        <f t="shared" si="123"/>
        <v>0</v>
      </c>
      <c r="W778" s="13">
        <f t="shared" si="131"/>
        <v>0</v>
      </c>
      <c r="X778" s="13">
        <f t="shared" si="124"/>
        <v>0</v>
      </c>
      <c r="Y778" s="13">
        <f t="shared" si="125"/>
        <v>0</v>
      </c>
      <c r="Z778" s="7"/>
      <c r="AA778" s="9" t="str">
        <f t="shared" si="126"/>
        <v/>
      </c>
      <c r="AB778" s="7"/>
      <c r="AC778" s="9" t="str">
        <f t="shared" si="127"/>
        <v/>
      </c>
      <c r="AD778" s="7"/>
      <c r="AE778" s="9" t="str">
        <f t="shared" si="128"/>
        <v/>
      </c>
      <c r="AF77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79" spans="1:32" x14ac:dyDescent="0.45">
      <c r="A779" s="23" t="e">
        <f>IF('Prediction Log'!#REF!=0, "",'Prediction Log'!#REF!)</f>
        <v>#REF!</v>
      </c>
      <c r="B779" s="9" t="e">
        <f>IF('Prediction Log'!#REF!=0, "",'Prediction Log'!#REF!)</f>
        <v>#REF!</v>
      </c>
      <c r="C779" s="9" t="e">
        <f>IF('Prediction Log'!#REF!=0, "",'Prediction Log'!#REF!)</f>
        <v>#REF!</v>
      </c>
      <c r="D779" s="9" t="e">
        <f>IF('Prediction Log'!#REF!=0, "",'Prediction Log'!#REF!)</f>
        <v>#REF!</v>
      </c>
      <c r="E779" s="9" t="e">
        <f>IF('Prediction Log'!#REF!=0, "",'Prediction Log'!#REF!)</f>
        <v>#REF!</v>
      </c>
      <c r="F779" s="10" t="str">
        <f>IF('Prediction Log'!I779=0, "",'Prediction Log'!I779)</f>
        <v/>
      </c>
      <c r="G779" s="26" t="str">
        <f>IF(ISBLANK(Games!B779), "",'Prediction Log'!$J779)</f>
        <v/>
      </c>
      <c r="H779" s="27" t="str">
        <f>'Prediction Log'!$K779</f>
        <v/>
      </c>
      <c r="I779" s="10" t="str">
        <f>IF(AND(Games!J779="",Games!K779=""),"",IF(ISTEXT(Games!K779), "Side",Games!J779))</f>
        <v/>
      </c>
      <c r="J779" s="10" t="str">
        <f>IF(Table1[[#This Row],[Bet]]="Spread", Games!L779, "")</f>
        <v/>
      </c>
      <c r="K779" s="9" t="str">
        <f>IF(ISTEXT(Games!K779), Games!K779, "")</f>
        <v/>
      </c>
      <c r="L779" s="9" t="str">
        <f>IF(Table1[[#This Row],[Bet]]="Spread", Table1[[#This Row],[Spread]],"")</f>
        <v/>
      </c>
      <c r="M779" s="9"/>
      <c r="N779" s="12"/>
      <c r="O779" s="12"/>
      <c r="P779" s="12"/>
      <c r="Q779" s="12"/>
      <c r="R779" s="12"/>
      <c r="S779" s="12"/>
      <c r="T779" s="13">
        <f t="shared" si="129"/>
        <v>0</v>
      </c>
      <c r="U779" s="13">
        <f t="shared" si="130"/>
        <v>0</v>
      </c>
      <c r="V779" s="13">
        <f t="shared" si="123"/>
        <v>0</v>
      </c>
      <c r="W779" s="13">
        <f t="shared" si="131"/>
        <v>0</v>
      </c>
      <c r="X779" s="13">
        <f t="shared" si="124"/>
        <v>0</v>
      </c>
      <c r="Y779" s="13">
        <f t="shared" si="125"/>
        <v>0</v>
      </c>
      <c r="Z779" s="7"/>
      <c r="AA779" s="9" t="str">
        <f t="shared" si="126"/>
        <v/>
      </c>
      <c r="AB779" s="7"/>
      <c r="AC779" s="9" t="str">
        <f t="shared" si="127"/>
        <v/>
      </c>
      <c r="AD779" s="7"/>
      <c r="AE779" s="9" t="str">
        <f t="shared" si="128"/>
        <v/>
      </c>
      <c r="AF77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80" spans="1:32" x14ac:dyDescent="0.45">
      <c r="A780" s="23" t="e">
        <f>IF('Prediction Log'!#REF!=0, "",'Prediction Log'!#REF!)</f>
        <v>#REF!</v>
      </c>
      <c r="B780" s="9" t="e">
        <f>IF('Prediction Log'!#REF!=0, "",'Prediction Log'!#REF!)</f>
        <v>#REF!</v>
      </c>
      <c r="C780" s="9" t="e">
        <f>IF('Prediction Log'!#REF!=0, "",'Prediction Log'!#REF!)</f>
        <v>#REF!</v>
      </c>
      <c r="D780" s="9" t="e">
        <f>IF('Prediction Log'!#REF!=0, "",'Prediction Log'!#REF!)</f>
        <v>#REF!</v>
      </c>
      <c r="E780" s="9" t="e">
        <f>IF('Prediction Log'!#REF!=0, "",'Prediction Log'!#REF!)</f>
        <v>#REF!</v>
      </c>
      <c r="F780" s="10" t="str">
        <f>IF('Prediction Log'!I780=0, "",'Prediction Log'!I780)</f>
        <v/>
      </c>
      <c r="G780" s="26" t="str">
        <f>IF(ISBLANK(Games!B780), "",'Prediction Log'!$J780)</f>
        <v/>
      </c>
      <c r="H780" s="27" t="str">
        <f>'Prediction Log'!$K780</f>
        <v/>
      </c>
      <c r="I780" s="10" t="str">
        <f>IF(AND(Games!J780="",Games!K780=""),"",IF(ISTEXT(Games!K780), "Side",Games!J780))</f>
        <v/>
      </c>
      <c r="J780" s="10" t="str">
        <f>IF(Table1[[#This Row],[Bet]]="Spread", Games!L780, "")</f>
        <v/>
      </c>
      <c r="K780" s="9" t="str">
        <f>IF(ISTEXT(Games!K780), Games!K780, "")</f>
        <v/>
      </c>
      <c r="L780" s="9" t="str">
        <f>IF(Table1[[#This Row],[Bet]]="Spread", Table1[[#This Row],[Spread]],"")</f>
        <v/>
      </c>
      <c r="M780" s="9"/>
      <c r="N780" s="12"/>
      <c r="O780" s="12"/>
      <c r="P780" s="12"/>
      <c r="Q780" s="12"/>
      <c r="R780" s="12"/>
      <c r="S780" s="12"/>
      <c r="T780" s="13">
        <f t="shared" si="129"/>
        <v>0</v>
      </c>
      <c r="U780" s="13">
        <f t="shared" si="130"/>
        <v>0</v>
      </c>
      <c r="V780" s="13">
        <f t="shared" si="123"/>
        <v>0</v>
      </c>
      <c r="W780" s="13">
        <f t="shared" si="131"/>
        <v>0</v>
      </c>
      <c r="X780" s="13">
        <f t="shared" si="124"/>
        <v>0</v>
      </c>
      <c r="Y780" s="13">
        <f t="shared" si="125"/>
        <v>0</v>
      </c>
      <c r="Z780" s="7"/>
      <c r="AA780" s="9" t="str">
        <f t="shared" si="126"/>
        <v/>
      </c>
      <c r="AB780" s="7"/>
      <c r="AC780" s="9" t="str">
        <f t="shared" si="127"/>
        <v/>
      </c>
      <c r="AD780" s="7"/>
      <c r="AE780" s="9" t="str">
        <f t="shared" si="128"/>
        <v/>
      </c>
      <c r="AF78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81" spans="1:32" x14ac:dyDescent="0.45">
      <c r="A781" s="23" t="e">
        <f>IF('Prediction Log'!#REF!=0, "",'Prediction Log'!#REF!)</f>
        <v>#REF!</v>
      </c>
      <c r="B781" s="9" t="e">
        <f>IF('Prediction Log'!#REF!=0, "",'Prediction Log'!#REF!)</f>
        <v>#REF!</v>
      </c>
      <c r="C781" s="9" t="e">
        <f>IF('Prediction Log'!#REF!=0, "",'Prediction Log'!#REF!)</f>
        <v>#REF!</v>
      </c>
      <c r="D781" s="9" t="e">
        <f>IF('Prediction Log'!#REF!=0, "",'Prediction Log'!#REF!)</f>
        <v>#REF!</v>
      </c>
      <c r="E781" s="9" t="e">
        <f>IF('Prediction Log'!#REF!=0, "",'Prediction Log'!#REF!)</f>
        <v>#REF!</v>
      </c>
      <c r="F781" s="10" t="str">
        <f>IF('Prediction Log'!I781=0, "",'Prediction Log'!I781)</f>
        <v/>
      </c>
      <c r="G781" s="26" t="str">
        <f>IF(ISBLANK(Games!B781), "",'Prediction Log'!$J781)</f>
        <v/>
      </c>
      <c r="H781" s="27" t="str">
        <f>'Prediction Log'!$K781</f>
        <v/>
      </c>
      <c r="I781" s="10" t="str">
        <f>IF(AND(Games!J781="",Games!K781=""),"",IF(ISTEXT(Games!K781), "Side",Games!J781))</f>
        <v/>
      </c>
      <c r="J781" s="10" t="str">
        <f>IF(Table1[[#This Row],[Bet]]="Spread", Games!L781, "")</f>
        <v/>
      </c>
      <c r="K781" s="9" t="str">
        <f>IF(ISTEXT(Games!K781), Games!K781, "")</f>
        <v/>
      </c>
      <c r="L781" s="9" t="str">
        <f>IF(Table1[[#This Row],[Bet]]="Spread", Table1[[#This Row],[Spread]],"")</f>
        <v/>
      </c>
      <c r="M781" s="9"/>
      <c r="N781" s="12"/>
      <c r="O781" s="12"/>
      <c r="P781" s="12"/>
      <c r="Q781" s="12"/>
      <c r="R781" s="12"/>
      <c r="S781" s="12"/>
      <c r="T781" s="13">
        <f t="shared" si="129"/>
        <v>0</v>
      </c>
      <c r="U781" s="13">
        <f t="shared" si="130"/>
        <v>0</v>
      </c>
      <c r="V781" s="13">
        <f t="shared" si="123"/>
        <v>0</v>
      </c>
      <c r="W781" s="13">
        <f t="shared" si="131"/>
        <v>0</v>
      </c>
      <c r="X781" s="13">
        <f t="shared" si="124"/>
        <v>0</v>
      </c>
      <c r="Y781" s="13">
        <f t="shared" si="125"/>
        <v>0</v>
      </c>
      <c r="Z781" s="7"/>
      <c r="AA781" s="9" t="str">
        <f t="shared" si="126"/>
        <v/>
      </c>
      <c r="AB781" s="7"/>
      <c r="AC781" s="9" t="str">
        <f t="shared" si="127"/>
        <v/>
      </c>
      <c r="AD781" s="7"/>
      <c r="AE781" s="9" t="str">
        <f t="shared" si="128"/>
        <v/>
      </c>
      <c r="AF78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82" spans="1:32" x14ac:dyDescent="0.45">
      <c r="A782" s="23" t="e">
        <f>IF('Prediction Log'!#REF!=0, "",'Prediction Log'!#REF!)</f>
        <v>#REF!</v>
      </c>
      <c r="B782" s="9" t="e">
        <f>IF('Prediction Log'!#REF!=0, "",'Prediction Log'!#REF!)</f>
        <v>#REF!</v>
      </c>
      <c r="C782" s="9" t="e">
        <f>IF('Prediction Log'!#REF!=0, "",'Prediction Log'!#REF!)</f>
        <v>#REF!</v>
      </c>
      <c r="D782" s="9" t="e">
        <f>IF('Prediction Log'!#REF!=0, "",'Prediction Log'!#REF!)</f>
        <v>#REF!</v>
      </c>
      <c r="E782" s="9" t="e">
        <f>IF('Prediction Log'!#REF!=0, "",'Prediction Log'!#REF!)</f>
        <v>#REF!</v>
      </c>
      <c r="F782" s="10" t="str">
        <f>IF('Prediction Log'!I782=0, "",'Prediction Log'!I782)</f>
        <v/>
      </c>
      <c r="G782" s="26" t="str">
        <f>IF(ISBLANK(Games!B782), "",'Prediction Log'!$J782)</f>
        <v/>
      </c>
      <c r="H782" s="27" t="str">
        <f>'Prediction Log'!$K782</f>
        <v/>
      </c>
      <c r="I782" s="10" t="str">
        <f>IF(AND(Games!J782="",Games!K782=""),"",IF(ISTEXT(Games!K782), "Side",Games!J782))</f>
        <v/>
      </c>
      <c r="J782" s="10" t="str">
        <f>IF(Table1[[#This Row],[Bet]]="Spread", Games!L782, "")</f>
        <v/>
      </c>
      <c r="K782" s="9" t="str">
        <f>IF(ISTEXT(Games!K782), Games!K782, "")</f>
        <v/>
      </c>
      <c r="L782" s="9" t="str">
        <f>IF(Table1[[#This Row],[Bet]]="Spread", Table1[[#This Row],[Spread]],"")</f>
        <v/>
      </c>
      <c r="M782" s="9"/>
      <c r="N782" s="12"/>
      <c r="O782" s="12"/>
      <c r="P782" s="12"/>
      <c r="Q782" s="12"/>
      <c r="R782" s="12"/>
      <c r="S782" s="12"/>
      <c r="T782" s="13">
        <f t="shared" si="129"/>
        <v>0</v>
      </c>
      <c r="U782" s="13">
        <f t="shared" si="130"/>
        <v>0</v>
      </c>
      <c r="V782" s="13">
        <f t="shared" si="123"/>
        <v>0</v>
      </c>
      <c r="W782" s="13">
        <f t="shared" si="131"/>
        <v>0</v>
      </c>
      <c r="X782" s="13">
        <f t="shared" si="124"/>
        <v>0</v>
      </c>
      <c r="Y782" s="13">
        <f t="shared" si="125"/>
        <v>0</v>
      </c>
      <c r="Z782" s="7"/>
      <c r="AA782" s="9" t="str">
        <f t="shared" si="126"/>
        <v/>
      </c>
      <c r="AB782" s="7"/>
      <c r="AC782" s="9" t="str">
        <f t="shared" si="127"/>
        <v/>
      </c>
      <c r="AD782" s="7"/>
      <c r="AE782" s="9" t="str">
        <f t="shared" si="128"/>
        <v/>
      </c>
      <c r="AF78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83" spans="1:32" x14ac:dyDescent="0.45">
      <c r="A783" s="23" t="e">
        <f>IF('Prediction Log'!#REF!=0, "",'Prediction Log'!#REF!)</f>
        <v>#REF!</v>
      </c>
      <c r="B783" s="9" t="e">
        <f>IF('Prediction Log'!#REF!=0, "",'Prediction Log'!#REF!)</f>
        <v>#REF!</v>
      </c>
      <c r="C783" s="9" t="e">
        <f>IF('Prediction Log'!#REF!=0, "",'Prediction Log'!#REF!)</f>
        <v>#REF!</v>
      </c>
      <c r="D783" s="9" t="e">
        <f>IF('Prediction Log'!#REF!=0, "",'Prediction Log'!#REF!)</f>
        <v>#REF!</v>
      </c>
      <c r="E783" s="9" t="e">
        <f>IF('Prediction Log'!#REF!=0, "",'Prediction Log'!#REF!)</f>
        <v>#REF!</v>
      </c>
      <c r="F783" s="10" t="str">
        <f>IF('Prediction Log'!I783=0, "",'Prediction Log'!I783)</f>
        <v/>
      </c>
      <c r="G783" s="26" t="str">
        <f>IF(ISBLANK(Games!B783), "",'Prediction Log'!$J783)</f>
        <v/>
      </c>
      <c r="H783" s="27" t="str">
        <f>'Prediction Log'!$K783</f>
        <v/>
      </c>
      <c r="I783" s="10" t="str">
        <f>IF(AND(Games!J783="",Games!K783=""),"",IF(ISTEXT(Games!K783), "Side",Games!J783))</f>
        <v/>
      </c>
      <c r="J783" s="10" t="str">
        <f>IF(Table1[[#This Row],[Bet]]="Spread", Games!L783, "")</f>
        <v/>
      </c>
      <c r="K783" s="9" t="str">
        <f>IF(ISTEXT(Games!K783), Games!K783, "")</f>
        <v/>
      </c>
      <c r="L783" s="9" t="str">
        <f>IF(Table1[[#This Row],[Bet]]="Spread", Table1[[#This Row],[Spread]],"")</f>
        <v/>
      </c>
      <c r="M783" s="9"/>
      <c r="N783" s="12"/>
      <c r="O783" s="12"/>
      <c r="P783" s="12"/>
      <c r="Q783" s="12"/>
      <c r="R783" s="12"/>
      <c r="S783" s="12"/>
      <c r="T783" s="13">
        <f t="shared" si="129"/>
        <v>0</v>
      </c>
      <c r="U783" s="13">
        <f t="shared" si="130"/>
        <v>0</v>
      </c>
      <c r="V783" s="13">
        <f t="shared" si="123"/>
        <v>0</v>
      </c>
      <c r="W783" s="13">
        <f t="shared" si="131"/>
        <v>0</v>
      </c>
      <c r="X783" s="13">
        <f t="shared" si="124"/>
        <v>0</v>
      </c>
      <c r="Y783" s="13">
        <f t="shared" si="125"/>
        <v>0</v>
      </c>
      <c r="Z783" s="7"/>
      <c r="AA783" s="9" t="str">
        <f t="shared" si="126"/>
        <v/>
      </c>
      <c r="AB783" s="7"/>
      <c r="AC783" s="9" t="str">
        <f t="shared" si="127"/>
        <v/>
      </c>
      <c r="AD783" s="7"/>
      <c r="AE783" s="9" t="str">
        <f t="shared" si="128"/>
        <v/>
      </c>
      <c r="AF78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84" spans="1:32" x14ac:dyDescent="0.45">
      <c r="A784" s="23" t="e">
        <f>IF('Prediction Log'!#REF!=0, "",'Prediction Log'!#REF!)</f>
        <v>#REF!</v>
      </c>
      <c r="B784" s="9" t="e">
        <f>IF('Prediction Log'!#REF!=0, "",'Prediction Log'!#REF!)</f>
        <v>#REF!</v>
      </c>
      <c r="C784" s="9" t="e">
        <f>IF('Prediction Log'!#REF!=0, "",'Prediction Log'!#REF!)</f>
        <v>#REF!</v>
      </c>
      <c r="D784" s="9" t="e">
        <f>IF('Prediction Log'!#REF!=0, "",'Prediction Log'!#REF!)</f>
        <v>#REF!</v>
      </c>
      <c r="E784" s="9" t="e">
        <f>IF('Prediction Log'!#REF!=0, "",'Prediction Log'!#REF!)</f>
        <v>#REF!</v>
      </c>
      <c r="F784" s="10" t="str">
        <f>IF('Prediction Log'!I784=0, "",'Prediction Log'!I784)</f>
        <v/>
      </c>
      <c r="G784" s="26" t="str">
        <f>IF(ISBLANK(Games!B784), "",'Prediction Log'!$J784)</f>
        <v/>
      </c>
      <c r="H784" s="27" t="str">
        <f>'Prediction Log'!$K784</f>
        <v/>
      </c>
      <c r="I784" s="10" t="str">
        <f>IF(AND(Games!J784="",Games!K784=""),"",IF(ISTEXT(Games!K784), "Side",Games!J784))</f>
        <v/>
      </c>
      <c r="J784" s="10" t="str">
        <f>IF(Table1[[#This Row],[Bet]]="Spread", Games!L784, "")</f>
        <v/>
      </c>
      <c r="K784" s="9" t="str">
        <f>IF(ISTEXT(Games!K784), Games!K784, "")</f>
        <v/>
      </c>
      <c r="L784" s="9" t="str">
        <f>IF(Table1[[#This Row],[Bet]]="Spread", Table1[[#This Row],[Spread]],"")</f>
        <v/>
      </c>
      <c r="M784" s="9"/>
      <c r="N784" s="12"/>
      <c r="O784" s="12"/>
      <c r="P784" s="12"/>
      <c r="Q784" s="12"/>
      <c r="R784" s="12"/>
      <c r="S784" s="12"/>
      <c r="T784" s="13">
        <f t="shared" si="129"/>
        <v>0</v>
      </c>
      <c r="U784" s="13">
        <f t="shared" si="130"/>
        <v>0</v>
      </c>
      <c r="V784" s="13">
        <f t="shared" si="123"/>
        <v>0</v>
      </c>
      <c r="W784" s="13">
        <f t="shared" si="131"/>
        <v>0</v>
      </c>
      <c r="X784" s="13">
        <f t="shared" si="124"/>
        <v>0</v>
      </c>
      <c r="Y784" s="13">
        <f t="shared" si="125"/>
        <v>0</v>
      </c>
      <c r="Z784" s="7"/>
      <c r="AA784" s="9" t="str">
        <f t="shared" si="126"/>
        <v/>
      </c>
      <c r="AB784" s="7"/>
      <c r="AC784" s="9" t="str">
        <f t="shared" si="127"/>
        <v/>
      </c>
      <c r="AD784" s="7"/>
      <c r="AE784" s="9" t="str">
        <f t="shared" si="128"/>
        <v/>
      </c>
      <c r="AF78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85" spans="1:32" x14ac:dyDescent="0.45">
      <c r="A785" s="23" t="e">
        <f>IF('Prediction Log'!#REF!=0, "",'Prediction Log'!#REF!)</f>
        <v>#REF!</v>
      </c>
      <c r="B785" s="9" t="e">
        <f>IF('Prediction Log'!#REF!=0, "",'Prediction Log'!#REF!)</f>
        <v>#REF!</v>
      </c>
      <c r="C785" s="9" t="e">
        <f>IF('Prediction Log'!#REF!=0, "",'Prediction Log'!#REF!)</f>
        <v>#REF!</v>
      </c>
      <c r="D785" s="9" t="e">
        <f>IF('Prediction Log'!#REF!=0, "",'Prediction Log'!#REF!)</f>
        <v>#REF!</v>
      </c>
      <c r="E785" s="9" t="e">
        <f>IF('Prediction Log'!#REF!=0, "",'Prediction Log'!#REF!)</f>
        <v>#REF!</v>
      </c>
      <c r="F785" s="10" t="str">
        <f>IF('Prediction Log'!I785=0, "",'Prediction Log'!I785)</f>
        <v/>
      </c>
      <c r="G785" s="26" t="str">
        <f>IF(ISBLANK(Games!B785), "",'Prediction Log'!$J785)</f>
        <v/>
      </c>
      <c r="H785" s="27" t="str">
        <f>'Prediction Log'!$K785</f>
        <v/>
      </c>
      <c r="I785" s="10" t="str">
        <f>IF(AND(Games!J785="",Games!K785=""),"",IF(ISTEXT(Games!K785), "Side",Games!J785))</f>
        <v/>
      </c>
      <c r="J785" s="10" t="str">
        <f>IF(Table1[[#This Row],[Bet]]="Spread", Games!L785, "")</f>
        <v/>
      </c>
      <c r="K785" s="9" t="str">
        <f>IF(ISTEXT(Games!K785), Games!K785, "")</f>
        <v/>
      </c>
      <c r="L785" s="9" t="str">
        <f>IF(Table1[[#This Row],[Bet]]="Spread", Table1[[#This Row],[Spread]],"")</f>
        <v/>
      </c>
      <c r="M785" s="9"/>
      <c r="N785" s="12"/>
      <c r="O785" s="12"/>
      <c r="P785" s="12"/>
      <c r="Q785" s="12"/>
      <c r="R785" s="12"/>
      <c r="S785" s="12"/>
      <c r="T785" s="13">
        <f t="shared" si="129"/>
        <v>0</v>
      </c>
      <c r="U785" s="13">
        <f t="shared" si="130"/>
        <v>0</v>
      </c>
      <c r="V785" s="13">
        <f t="shared" si="123"/>
        <v>0</v>
      </c>
      <c r="W785" s="13">
        <f t="shared" si="131"/>
        <v>0</v>
      </c>
      <c r="X785" s="13">
        <f t="shared" si="124"/>
        <v>0</v>
      </c>
      <c r="Y785" s="13">
        <f t="shared" si="125"/>
        <v>0</v>
      </c>
      <c r="Z785" s="7"/>
      <c r="AA785" s="9" t="str">
        <f t="shared" si="126"/>
        <v/>
      </c>
      <c r="AB785" s="7"/>
      <c r="AC785" s="9" t="str">
        <f t="shared" si="127"/>
        <v/>
      </c>
      <c r="AD785" s="7"/>
      <c r="AE785" s="9" t="str">
        <f t="shared" si="128"/>
        <v/>
      </c>
      <c r="AF78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86" spans="1:32" x14ac:dyDescent="0.45">
      <c r="A786" s="23" t="e">
        <f>IF('Prediction Log'!#REF!=0, "",'Prediction Log'!#REF!)</f>
        <v>#REF!</v>
      </c>
      <c r="B786" s="9" t="e">
        <f>IF('Prediction Log'!#REF!=0, "",'Prediction Log'!#REF!)</f>
        <v>#REF!</v>
      </c>
      <c r="C786" s="9" t="e">
        <f>IF('Prediction Log'!#REF!=0, "",'Prediction Log'!#REF!)</f>
        <v>#REF!</v>
      </c>
      <c r="D786" s="9" t="e">
        <f>IF('Prediction Log'!#REF!=0, "",'Prediction Log'!#REF!)</f>
        <v>#REF!</v>
      </c>
      <c r="E786" s="9" t="e">
        <f>IF('Prediction Log'!#REF!=0, "",'Prediction Log'!#REF!)</f>
        <v>#REF!</v>
      </c>
      <c r="F786" s="10" t="str">
        <f>IF('Prediction Log'!I786=0, "",'Prediction Log'!I786)</f>
        <v/>
      </c>
      <c r="G786" s="26" t="str">
        <f>IF(ISBLANK(Games!B786), "",'Prediction Log'!$J786)</f>
        <v/>
      </c>
      <c r="H786" s="27" t="str">
        <f>'Prediction Log'!$K786</f>
        <v/>
      </c>
      <c r="I786" s="10" t="str">
        <f>IF(AND(Games!J786="",Games!K786=""),"",IF(ISTEXT(Games!K786), "Side",Games!J786))</f>
        <v/>
      </c>
      <c r="J786" s="10" t="str">
        <f>IF(Table1[[#This Row],[Bet]]="Spread", Games!L786, "")</f>
        <v/>
      </c>
      <c r="K786" s="9" t="str">
        <f>IF(ISTEXT(Games!K786), Games!K786, "")</f>
        <v/>
      </c>
      <c r="L786" s="9" t="str">
        <f>IF(Table1[[#This Row],[Bet]]="Spread", Table1[[#This Row],[Spread]],"")</f>
        <v/>
      </c>
      <c r="M786" s="9"/>
      <c r="N786" s="12"/>
      <c r="O786" s="12"/>
      <c r="P786" s="12"/>
      <c r="Q786" s="12"/>
      <c r="R786" s="12"/>
      <c r="S786" s="12"/>
      <c r="T786" s="13">
        <f t="shared" si="129"/>
        <v>0</v>
      </c>
      <c r="U786" s="13">
        <f t="shared" si="130"/>
        <v>0</v>
      </c>
      <c r="V786" s="13">
        <f t="shared" si="123"/>
        <v>0</v>
      </c>
      <c r="W786" s="13">
        <f t="shared" si="131"/>
        <v>0</v>
      </c>
      <c r="X786" s="13">
        <f t="shared" si="124"/>
        <v>0</v>
      </c>
      <c r="Y786" s="13">
        <f t="shared" si="125"/>
        <v>0</v>
      </c>
      <c r="Z786" s="7"/>
      <c r="AA786" s="9" t="str">
        <f t="shared" si="126"/>
        <v/>
      </c>
      <c r="AB786" s="7"/>
      <c r="AC786" s="9" t="str">
        <f t="shared" si="127"/>
        <v/>
      </c>
      <c r="AD786" s="7"/>
      <c r="AE786" s="9" t="str">
        <f t="shared" si="128"/>
        <v/>
      </c>
      <c r="AF78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87" spans="1:32" x14ac:dyDescent="0.45">
      <c r="A787" s="23" t="e">
        <f>IF('Prediction Log'!#REF!=0, "",'Prediction Log'!#REF!)</f>
        <v>#REF!</v>
      </c>
      <c r="B787" s="9" t="e">
        <f>IF('Prediction Log'!#REF!=0, "",'Prediction Log'!#REF!)</f>
        <v>#REF!</v>
      </c>
      <c r="C787" s="9" t="e">
        <f>IF('Prediction Log'!#REF!=0, "",'Prediction Log'!#REF!)</f>
        <v>#REF!</v>
      </c>
      <c r="D787" s="9" t="e">
        <f>IF('Prediction Log'!#REF!=0, "",'Prediction Log'!#REF!)</f>
        <v>#REF!</v>
      </c>
      <c r="E787" s="9" t="e">
        <f>IF('Prediction Log'!#REF!=0, "",'Prediction Log'!#REF!)</f>
        <v>#REF!</v>
      </c>
      <c r="F787" s="10" t="str">
        <f>IF('Prediction Log'!I787=0, "",'Prediction Log'!I787)</f>
        <v/>
      </c>
      <c r="G787" s="26" t="str">
        <f>IF(ISBLANK(Games!B787), "",'Prediction Log'!$J787)</f>
        <v/>
      </c>
      <c r="H787" s="27" t="str">
        <f>'Prediction Log'!$K787</f>
        <v/>
      </c>
      <c r="I787" s="10" t="str">
        <f>IF(AND(Games!J787="",Games!K787=""),"",IF(ISTEXT(Games!K787), "Side",Games!J787))</f>
        <v/>
      </c>
      <c r="J787" s="10" t="str">
        <f>IF(Table1[[#This Row],[Bet]]="Spread", Games!L787, "")</f>
        <v/>
      </c>
      <c r="K787" s="9" t="str">
        <f>IF(ISTEXT(Games!K787), Games!K787, "")</f>
        <v/>
      </c>
      <c r="L787" s="9" t="str">
        <f>IF(Table1[[#This Row],[Bet]]="Spread", Table1[[#This Row],[Spread]],"")</f>
        <v/>
      </c>
      <c r="M787" s="9"/>
      <c r="N787" s="12"/>
      <c r="O787" s="12"/>
      <c r="P787" s="12"/>
      <c r="Q787" s="12"/>
      <c r="R787" s="12"/>
      <c r="S787" s="12"/>
      <c r="T787" s="13">
        <f t="shared" si="129"/>
        <v>0</v>
      </c>
      <c r="U787" s="13">
        <f t="shared" si="130"/>
        <v>0</v>
      </c>
      <c r="V787" s="13">
        <f t="shared" si="123"/>
        <v>0</v>
      </c>
      <c r="W787" s="13">
        <f t="shared" si="131"/>
        <v>0</v>
      </c>
      <c r="X787" s="13">
        <f t="shared" si="124"/>
        <v>0</v>
      </c>
      <c r="Y787" s="13">
        <f t="shared" si="125"/>
        <v>0</v>
      </c>
      <c r="Z787" s="7"/>
      <c r="AA787" s="9" t="str">
        <f t="shared" si="126"/>
        <v/>
      </c>
      <c r="AB787" s="7"/>
      <c r="AC787" s="9" t="str">
        <f t="shared" si="127"/>
        <v/>
      </c>
      <c r="AD787" s="7"/>
      <c r="AE787" s="9" t="str">
        <f t="shared" si="128"/>
        <v/>
      </c>
      <c r="AF78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88" spans="1:32" x14ac:dyDescent="0.45">
      <c r="A788" s="23" t="e">
        <f>IF('Prediction Log'!#REF!=0, "",'Prediction Log'!#REF!)</f>
        <v>#REF!</v>
      </c>
      <c r="B788" s="9" t="e">
        <f>IF('Prediction Log'!#REF!=0, "",'Prediction Log'!#REF!)</f>
        <v>#REF!</v>
      </c>
      <c r="C788" s="9" t="e">
        <f>IF('Prediction Log'!#REF!=0, "",'Prediction Log'!#REF!)</f>
        <v>#REF!</v>
      </c>
      <c r="D788" s="9" t="e">
        <f>IF('Prediction Log'!#REF!=0, "",'Prediction Log'!#REF!)</f>
        <v>#REF!</v>
      </c>
      <c r="E788" s="9" t="e">
        <f>IF('Prediction Log'!#REF!=0, "",'Prediction Log'!#REF!)</f>
        <v>#REF!</v>
      </c>
      <c r="F788" s="10" t="str">
        <f>IF('Prediction Log'!I788=0, "",'Prediction Log'!I788)</f>
        <v/>
      </c>
      <c r="G788" s="26" t="str">
        <f>IF(ISBLANK(Games!B788), "",'Prediction Log'!$J788)</f>
        <v/>
      </c>
      <c r="H788" s="27" t="str">
        <f>'Prediction Log'!$K788</f>
        <v/>
      </c>
      <c r="I788" s="10" t="str">
        <f>IF(AND(Games!J788="",Games!K788=""),"",IF(ISTEXT(Games!K788), "Side",Games!J788))</f>
        <v/>
      </c>
      <c r="J788" s="10" t="str">
        <f>IF(Table1[[#This Row],[Bet]]="Spread", Games!L788, "")</f>
        <v/>
      </c>
      <c r="K788" s="9" t="str">
        <f>IF(ISTEXT(Games!K788), Games!K788, "")</f>
        <v/>
      </c>
      <c r="L788" s="9" t="str">
        <f>IF(Table1[[#This Row],[Bet]]="Spread", Table1[[#This Row],[Spread]],"")</f>
        <v/>
      </c>
      <c r="M788" s="9"/>
      <c r="N788" s="12"/>
      <c r="O788" s="12"/>
      <c r="P788" s="12"/>
      <c r="Q788" s="12"/>
      <c r="R788" s="12"/>
      <c r="S788" s="12"/>
      <c r="T788" s="13">
        <f t="shared" si="129"/>
        <v>0</v>
      </c>
      <c r="U788" s="13">
        <f t="shared" si="130"/>
        <v>0</v>
      </c>
      <c r="V788" s="13">
        <f t="shared" si="123"/>
        <v>0</v>
      </c>
      <c r="W788" s="13">
        <f t="shared" si="131"/>
        <v>0</v>
      </c>
      <c r="X788" s="13">
        <f t="shared" si="124"/>
        <v>0</v>
      </c>
      <c r="Y788" s="13">
        <f t="shared" si="125"/>
        <v>0</v>
      </c>
      <c r="Z788" s="7"/>
      <c r="AA788" s="9" t="str">
        <f t="shared" si="126"/>
        <v/>
      </c>
      <c r="AB788" s="7"/>
      <c r="AC788" s="9" t="str">
        <f t="shared" si="127"/>
        <v/>
      </c>
      <c r="AD788" s="7"/>
      <c r="AE788" s="9" t="str">
        <f t="shared" si="128"/>
        <v/>
      </c>
      <c r="AF78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89" spans="1:32" x14ac:dyDescent="0.45">
      <c r="A789" s="23" t="e">
        <f>IF('Prediction Log'!#REF!=0, "",'Prediction Log'!#REF!)</f>
        <v>#REF!</v>
      </c>
      <c r="B789" s="9" t="e">
        <f>IF('Prediction Log'!#REF!=0, "",'Prediction Log'!#REF!)</f>
        <v>#REF!</v>
      </c>
      <c r="C789" s="9" t="e">
        <f>IF('Prediction Log'!#REF!=0, "",'Prediction Log'!#REF!)</f>
        <v>#REF!</v>
      </c>
      <c r="D789" s="9" t="e">
        <f>IF('Prediction Log'!#REF!=0, "",'Prediction Log'!#REF!)</f>
        <v>#REF!</v>
      </c>
      <c r="E789" s="9" t="e">
        <f>IF('Prediction Log'!#REF!=0, "",'Prediction Log'!#REF!)</f>
        <v>#REF!</v>
      </c>
      <c r="F789" s="10" t="str">
        <f>IF('Prediction Log'!I789=0, "",'Prediction Log'!I789)</f>
        <v/>
      </c>
      <c r="G789" s="26" t="str">
        <f>IF(ISBLANK(Games!B789), "",'Prediction Log'!$J789)</f>
        <v/>
      </c>
      <c r="H789" s="27" t="str">
        <f>'Prediction Log'!$K789</f>
        <v/>
      </c>
      <c r="I789" s="10" t="str">
        <f>IF(AND(Games!J789="",Games!K789=""),"",IF(ISTEXT(Games!K789), "Side",Games!J789))</f>
        <v/>
      </c>
      <c r="J789" s="10" t="str">
        <f>IF(Table1[[#This Row],[Bet]]="Spread", Games!L789, "")</f>
        <v/>
      </c>
      <c r="K789" s="9" t="str">
        <f>IF(ISTEXT(Games!K789), Games!K789, "")</f>
        <v/>
      </c>
      <c r="L789" s="9" t="str">
        <f>IF(Table1[[#This Row],[Bet]]="Spread", Table1[[#This Row],[Spread]],"")</f>
        <v/>
      </c>
      <c r="M789" s="9"/>
      <c r="N789" s="12"/>
      <c r="O789" s="12"/>
      <c r="P789" s="12"/>
      <c r="Q789" s="12"/>
      <c r="R789" s="12"/>
      <c r="S789" s="12"/>
      <c r="T789" s="13">
        <f t="shared" si="129"/>
        <v>0</v>
      </c>
      <c r="U789" s="13">
        <f t="shared" si="130"/>
        <v>0</v>
      </c>
      <c r="V789" s="13">
        <f t="shared" si="123"/>
        <v>0</v>
      </c>
      <c r="W789" s="13">
        <f t="shared" si="131"/>
        <v>0</v>
      </c>
      <c r="X789" s="13">
        <f t="shared" si="124"/>
        <v>0</v>
      </c>
      <c r="Y789" s="13">
        <f t="shared" si="125"/>
        <v>0</v>
      </c>
      <c r="Z789" s="7"/>
      <c r="AA789" s="9" t="str">
        <f t="shared" si="126"/>
        <v/>
      </c>
      <c r="AB789" s="7"/>
      <c r="AC789" s="9" t="str">
        <f t="shared" si="127"/>
        <v/>
      </c>
      <c r="AD789" s="7"/>
      <c r="AE789" s="9" t="str">
        <f t="shared" si="128"/>
        <v/>
      </c>
      <c r="AF78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90" spans="1:32" x14ac:dyDescent="0.45">
      <c r="A790" s="23" t="e">
        <f>IF('Prediction Log'!#REF!=0, "",'Prediction Log'!#REF!)</f>
        <v>#REF!</v>
      </c>
      <c r="B790" s="9" t="e">
        <f>IF('Prediction Log'!#REF!=0, "",'Prediction Log'!#REF!)</f>
        <v>#REF!</v>
      </c>
      <c r="C790" s="9" t="e">
        <f>IF('Prediction Log'!#REF!=0, "",'Prediction Log'!#REF!)</f>
        <v>#REF!</v>
      </c>
      <c r="D790" s="9" t="e">
        <f>IF('Prediction Log'!#REF!=0, "",'Prediction Log'!#REF!)</f>
        <v>#REF!</v>
      </c>
      <c r="E790" s="9" t="e">
        <f>IF('Prediction Log'!#REF!=0, "",'Prediction Log'!#REF!)</f>
        <v>#REF!</v>
      </c>
      <c r="F790" s="10" t="str">
        <f>IF('Prediction Log'!I790=0, "",'Prediction Log'!I790)</f>
        <v/>
      </c>
      <c r="G790" s="26" t="str">
        <f>IF(ISBLANK(Games!B790), "",'Prediction Log'!$J790)</f>
        <v/>
      </c>
      <c r="H790" s="27" t="str">
        <f>'Prediction Log'!$K790</f>
        <v/>
      </c>
      <c r="I790" s="10" t="str">
        <f>IF(AND(Games!J790="",Games!K790=""),"",IF(ISTEXT(Games!K790), "Side",Games!J790))</f>
        <v/>
      </c>
      <c r="J790" s="10" t="str">
        <f>IF(Table1[[#This Row],[Bet]]="Spread", Games!L790, "")</f>
        <v/>
      </c>
      <c r="K790" s="9" t="str">
        <f>IF(ISTEXT(Games!K790), Games!K790, "")</f>
        <v/>
      </c>
      <c r="L790" s="9" t="str">
        <f>IF(Table1[[#This Row],[Bet]]="Spread", Table1[[#This Row],[Spread]],"")</f>
        <v/>
      </c>
      <c r="M790" s="9"/>
      <c r="N790" s="12"/>
      <c r="O790" s="12"/>
      <c r="P790" s="12"/>
      <c r="Q790" s="12"/>
      <c r="R790" s="12"/>
      <c r="S790" s="12"/>
      <c r="T790" s="13">
        <f t="shared" si="129"/>
        <v>0</v>
      </c>
      <c r="U790" s="13">
        <f t="shared" si="130"/>
        <v>0</v>
      </c>
      <c r="V790" s="13">
        <f t="shared" si="123"/>
        <v>0</v>
      </c>
      <c r="W790" s="13">
        <f t="shared" si="131"/>
        <v>0</v>
      </c>
      <c r="X790" s="13">
        <f t="shared" si="124"/>
        <v>0</v>
      </c>
      <c r="Y790" s="13">
        <f t="shared" si="125"/>
        <v>0</v>
      </c>
      <c r="Z790" s="7"/>
      <c r="AA790" s="9" t="str">
        <f t="shared" si="126"/>
        <v/>
      </c>
      <c r="AB790" s="7"/>
      <c r="AC790" s="9" t="str">
        <f t="shared" si="127"/>
        <v/>
      </c>
      <c r="AD790" s="7"/>
      <c r="AE790" s="9" t="str">
        <f t="shared" si="128"/>
        <v/>
      </c>
      <c r="AF79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91" spans="1:32" x14ac:dyDescent="0.45">
      <c r="A791" s="23" t="e">
        <f>IF('Prediction Log'!#REF!=0, "",'Prediction Log'!#REF!)</f>
        <v>#REF!</v>
      </c>
      <c r="B791" s="9" t="e">
        <f>IF('Prediction Log'!#REF!=0, "",'Prediction Log'!#REF!)</f>
        <v>#REF!</v>
      </c>
      <c r="C791" s="9" t="e">
        <f>IF('Prediction Log'!#REF!=0, "",'Prediction Log'!#REF!)</f>
        <v>#REF!</v>
      </c>
      <c r="D791" s="9" t="e">
        <f>IF('Prediction Log'!#REF!=0, "",'Prediction Log'!#REF!)</f>
        <v>#REF!</v>
      </c>
      <c r="E791" s="9" t="e">
        <f>IF('Prediction Log'!#REF!=0, "",'Prediction Log'!#REF!)</f>
        <v>#REF!</v>
      </c>
      <c r="F791" s="10" t="str">
        <f>IF('Prediction Log'!I791=0, "",'Prediction Log'!I791)</f>
        <v/>
      </c>
      <c r="G791" s="26" t="str">
        <f>IF(ISBLANK(Games!B791), "",'Prediction Log'!$J791)</f>
        <v/>
      </c>
      <c r="H791" s="27" t="str">
        <f>'Prediction Log'!$K791</f>
        <v/>
      </c>
      <c r="I791" s="10" t="str">
        <f>IF(AND(Games!J791="",Games!K791=""),"",IF(ISTEXT(Games!K791), "Side",Games!J791))</f>
        <v/>
      </c>
      <c r="J791" s="10" t="str">
        <f>IF(Table1[[#This Row],[Bet]]="Spread", Games!L791, "")</f>
        <v/>
      </c>
      <c r="K791" s="9" t="str">
        <f>IF(ISTEXT(Games!K791), Games!K791, "")</f>
        <v/>
      </c>
      <c r="L791" s="9" t="str">
        <f>IF(Table1[[#This Row],[Bet]]="Spread", Table1[[#This Row],[Spread]],"")</f>
        <v/>
      </c>
      <c r="M791" s="9"/>
      <c r="N791" s="12"/>
      <c r="O791" s="12"/>
      <c r="P791" s="12"/>
      <c r="Q791" s="12"/>
      <c r="R791" s="12"/>
      <c r="S791" s="12"/>
      <c r="T791" s="13">
        <f t="shared" si="129"/>
        <v>0</v>
      </c>
      <c r="U791" s="13">
        <f t="shared" si="130"/>
        <v>0</v>
      </c>
      <c r="V791" s="13">
        <f t="shared" si="123"/>
        <v>0</v>
      </c>
      <c r="W791" s="13">
        <f t="shared" si="131"/>
        <v>0</v>
      </c>
      <c r="X791" s="13">
        <f t="shared" si="124"/>
        <v>0</v>
      </c>
      <c r="Y791" s="13">
        <f t="shared" si="125"/>
        <v>0</v>
      </c>
      <c r="Z791" s="7"/>
      <c r="AA791" s="9" t="str">
        <f t="shared" si="126"/>
        <v/>
      </c>
      <c r="AB791" s="7"/>
      <c r="AC791" s="9" t="str">
        <f t="shared" si="127"/>
        <v/>
      </c>
      <c r="AD791" s="7"/>
      <c r="AE791" s="9" t="str">
        <f t="shared" si="128"/>
        <v/>
      </c>
      <c r="AF79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92" spans="1:32" x14ac:dyDescent="0.45">
      <c r="A792" s="23" t="e">
        <f>IF('Prediction Log'!#REF!=0, "",'Prediction Log'!#REF!)</f>
        <v>#REF!</v>
      </c>
      <c r="B792" s="9" t="e">
        <f>IF('Prediction Log'!#REF!=0, "",'Prediction Log'!#REF!)</f>
        <v>#REF!</v>
      </c>
      <c r="C792" s="9" t="e">
        <f>IF('Prediction Log'!#REF!=0, "",'Prediction Log'!#REF!)</f>
        <v>#REF!</v>
      </c>
      <c r="D792" s="9" t="e">
        <f>IF('Prediction Log'!#REF!=0, "",'Prediction Log'!#REF!)</f>
        <v>#REF!</v>
      </c>
      <c r="E792" s="9" t="e">
        <f>IF('Prediction Log'!#REF!=0, "",'Prediction Log'!#REF!)</f>
        <v>#REF!</v>
      </c>
      <c r="F792" s="10" t="str">
        <f>IF('Prediction Log'!I792=0, "",'Prediction Log'!I792)</f>
        <v/>
      </c>
      <c r="G792" s="26" t="str">
        <f>IF(ISBLANK(Games!B792), "",'Prediction Log'!$J792)</f>
        <v/>
      </c>
      <c r="H792" s="27" t="str">
        <f>'Prediction Log'!$K792</f>
        <v/>
      </c>
      <c r="I792" s="10" t="str">
        <f>IF(AND(Games!J792="",Games!K792=""),"",IF(ISTEXT(Games!K792), "Side",Games!J792))</f>
        <v/>
      </c>
      <c r="J792" s="10" t="str">
        <f>IF(Table1[[#This Row],[Bet]]="Spread", Games!L792, "")</f>
        <v/>
      </c>
      <c r="K792" s="9" t="str">
        <f>IF(ISTEXT(Games!K792), Games!K792, "")</f>
        <v/>
      </c>
      <c r="L792" s="9" t="str">
        <f>IF(Table1[[#This Row],[Bet]]="Spread", Table1[[#This Row],[Spread]],"")</f>
        <v/>
      </c>
      <c r="M792" s="9"/>
      <c r="N792" s="12"/>
      <c r="O792" s="12"/>
      <c r="P792" s="12"/>
      <c r="Q792" s="12"/>
      <c r="R792" s="12"/>
      <c r="S792" s="12"/>
      <c r="T792" s="13">
        <f t="shared" si="129"/>
        <v>0</v>
      </c>
      <c r="U792" s="13">
        <f t="shared" si="130"/>
        <v>0</v>
      </c>
      <c r="V792" s="13">
        <f t="shared" si="123"/>
        <v>0</v>
      </c>
      <c r="W792" s="13">
        <f t="shared" si="131"/>
        <v>0</v>
      </c>
      <c r="X792" s="13">
        <f t="shared" si="124"/>
        <v>0</v>
      </c>
      <c r="Y792" s="13">
        <f t="shared" si="125"/>
        <v>0</v>
      </c>
      <c r="Z792" s="7"/>
      <c r="AA792" s="9" t="str">
        <f t="shared" si="126"/>
        <v/>
      </c>
      <c r="AB792" s="7"/>
      <c r="AC792" s="9" t="str">
        <f t="shared" si="127"/>
        <v/>
      </c>
      <c r="AD792" s="7"/>
      <c r="AE792" s="9" t="str">
        <f t="shared" si="128"/>
        <v/>
      </c>
      <c r="AF79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93" spans="1:32" x14ac:dyDescent="0.45">
      <c r="A793" s="23" t="e">
        <f>IF('Prediction Log'!#REF!=0, "",'Prediction Log'!#REF!)</f>
        <v>#REF!</v>
      </c>
      <c r="B793" s="9" t="e">
        <f>IF('Prediction Log'!#REF!=0, "",'Prediction Log'!#REF!)</f>
        <v>#REF!</v>
      </c>
      <c r="C793" s="9" t="e">
        <f>IF('Prediction Log'!#REF!=0, "",'Prediction Log'!#REF!)</f>
        <v>#REF!</v>
      </c>
      <c r="D793" s="9" t="e">
        <f>IF('Prediction Log'!#REF!=0, "",'Prediction Log'!#REF!)</f>
        <v>#REF!</v>
      </c>
      <c r="E793" s="9" t="e">
        <f>IF('Prediction Log'!#REF!=0, "",'Prediction Log'!#REF!)</f>
        <v>#REF!</v>
      </c>
      <c r="F793" s="10" t="str">
        <f>IF('Prediction Log'!I793=0, "",'Prediction Log'!I793)</f>
        <v/>
      </c>
      <c r="G793" s="26" t="str">
        <f>IF(ISBLANK(Games!B793), "",'Prediction Log'!$J793)</f>
        <v/>
      </c>
      <c r="H793" s="27" t="str">
        <f>'Prediction Log'!$K793</f>
        <v/>
      </c>
      <c r="I793" s="10" t="str">
        <f>IF(AND(Games!J793="",Games!K793=""),"",IF(ISTEXT(Games!K793), "Side",Games!J793))</f>
        <v/>
      </c>
      <c r="J793" s="10" t="str">
        <f>IF(Table1[[#This Row],[Bet]]="Spread", Games!L793, "")</f>
        <v/>
      </c>
      <c r="K793" s="9" t="str">
        <f>IF(ISTEXT(Games!K793), Games!K793, "")</f>
        <v/>
      </c>
      <c r="L793" s="9" t="str">
        <f>IF(Table1[[#This Row],[Bet]]="Spread", Table1[[#This Row],[Spread]],"")</f>
        <v/>
      </c>
      <c r="M793" s="9"/>
      <c r="N793" s="12"/>
      <c r="O793" s="12"/>
      <c r="P793" s="12"/>
      <c r="Q793" s="12"/>
      <c r="R793" s="12"/>
      <c r="S793" s="12"/>
      <c r="T793" s="13">
        <f t="shared" si="129"/>
        <v>0</v>
      </c>
      <c r="U793" s="13">
        <f t="shared" si="130"/>
        <v>0</v>
      </c>
      <c r="V793" s="13">
        <f t="shared" si="123"/>
        <v>0</v>
      </c>
      <c r="W793" s="13">
        <f t="shared" si="131"/>
        <v>0</v>
      </c>
      <c r="X793" s="13">
        <f t="shared" si="124"/>
        <v>0</v>
      </c>
      <c r="Y793" s="13">
        <f t="shared" si="125"/>
        <v>0</v>
      </c>
      <c r="Z793" s="7"/>
      <c r="AA793" s="9" t="str">
        <f t="shared" si="126"/>
        <v/>
      </c>
      <c r="AB793" s="7"/>
      <c r="AC793" s="9" t="str">
        <f t="shared" si="127"/>
        <v/>
      </c>
      <c r="AD793" s="7"/>
      <c r="AE793" s="9" t="str">
        <f t="shared" si="128"/>
        <v/>
      </c>
      <c r="AF79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94" spans="1:32" x14ac:dyDescent="0.45">
      <c r="A794" s="23" t="e">
        <f>IF('Prediction Log'!#REF!=0, "",'Prediction Log'!#REF!)</f>
        <v>#REF!</v>
      </c>
      <c r="B794" s="9" t="e">
        <f>IF('Prediction Log'!#REF!=0, "",'Prediction Log'!#REF!)</f>
        <v>#REF!</v>
      </c>
      <c r="C794" s="9" t="e">
        <f>IF('Prediction Log'!#REF!=0, "",'Prediction Log'!#REF!)</f>
        <v>#REF!</v>
      </c>
      <c r="D794" s="9" t="e">
        <f>IF('Prediction Log'!#REF!=0, "",'Prediction Log'!#REF!)</f>
        <v>#REF!</v>
      </c>
      <c r="E794" s="9" t="e">
        <f>IF('Prediction Log'!#REF!=0, "",'Prediction Log'!#REF!)</f>
        <v>#REF!</v>
      </c>
      <c r="F794" s="10" t="str">
        <f>IF('Prediction Log'!I794=0, "",'Prediction Log'!I794)</f>
        <v/>
      </c>
      <c r="G794" s="26" t="str">
        <f>IF(ISBLANK(Games!B794), "",'Prediction Log'!$J794)</f>
        <v/>
      </c>
      <c r="H794" s="27" t="str">
        <f>'Prediction Log'!$K794</f>
        <v/>
      </c>
      <c r="I794" s="10" t="str">
        <f>IF(AND(Games!J794="",Games!K794=""),"",IF(ISTEXT(Games!K794), "Side",Games!J794))</f>
        <v/>
      </c>
      <c r="J794" s="10" t="str">
        <f>IF(Table1[[#This Row],[Bet]]="Spread", Games!L794, "")</f>
        <v/>
      </c>
      <c r="K794" s="9" t="str">
        <f>IF(ISTEXT(Games!K794), Games!K794, "")</f>
        <v/>
      </c>
      <c r="L794" s="9" t="str">
        <f>IF(Table1[[#This Row],[Bet]]="Spread", Table1[[#This Row],[Spread]],"")</f>
        <v/>
      </c>
      <c r="M794" s="9"/>
      <c r="N794" s="12"/>
      <c r="O794" s="12"/>
      <c r="P794" s="12"/>
      <c r="Q794" s="12"/>
      <c r="R794" s="12"/>
      <c r="S794" s="12"/>
      <c r="T794" s="13">
        <f t="shared" si="129"/>
        <v>0</v>
      </c>
      <c r="U794" s="13">
        <f t="shared" si="130"/>
        <v>0</v>
      </c>
      <c r="V794" s="13">
        <f t="shared" si="123"/>
        <v>0</v>
      </c>
      <c r="W794" s="13">
        <f t="shared" si="131"/>
        <v>0</v>
      </c>
      <c r="X794" s="13">
        <f t="shared" si="124"/>
        <v>0</v>
      </c>
      <c r="Y794" s="13">
        <f t="shared" si="125"/>
        <v>0</v>
      </c>
      <c r="Z794" s="7"/>
      <c r="AA794" s="9" t="str">
        <f t="shared" si="126"/>
        <v/>
      </c>
      <c r="AB794" s="7"/>
      <c r="AC794" s="9" t="str">
        <f t="shared" si="127"/>
        <v/>
      </c>
      <c r="AD794" s="7"/>
      <c r="AE794" s="9" t="str">
        <f t="shared" si="128"/>
        <v/>
      </c>
      <c r="AF79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95" spans="1:32" x14ac:dyDescent="0.45">
      <c r="A795" s="23" t="e">
        <f>IF('Prediction Log'!#REF!=0, "",'Prediction Log'!#REF!)</f>
        <v>#REF!</v>
      </c>
      <c r="B795" s="9" t="e">
        <f>IF('Prediction Log'!#REF!=0, "",'Prediction Log'!#REF!)</f>
        <v>#REF!</v>
      </c>
      <c r="C795" s="9" t="e">
        <f>IF('Prediction Log'!#REF!=0, "",'Prediction Log'!#REF!)</f>
        <v>#REF!</v>
      </c>
      <c r="D795" s="9" t="e">
        <f>IF('Prediction Log'!#REF!=0, "",'Prediction Log'!#REF!)</f>
        <v>#REF!</v>
      </c>
      <c r="E795" s="9" t="e">
        <f>IF('Prediction Log'!#REF!=0, "",'Prediction Log'!#REF!)</f>
        <v>#REF!</v>
      </c>
      <c r="F795" s="10" t="str">
        <f>IF('Prediction Log'!I795=0, "",'Prediction Log'!I795)</f>
        <v/>
      </c>
      <c r="G795" s="26" t="str">
        <f>IF(ISBLANK(Games!B795), "",'Prediction Log'!$J795)</f>
        <v/>
      </c>
      <c r="H795" s="27" t="str">
        <f>'Prediction Log'!$K795</f>
        <v/>
      </c>
      <c r="I795" s="10" t="str">
        <f>IF(AND(Games!J795="",Games!K795=""),"",IF(ISTEXT(Games!K795), "Side",Games!J795))</f>
        <v/>
      </c>
      <c r="J795" s="10" t="str">
        <f>IF(Table1[[#This Row],[Bet]]="Spread", Games!L795, "")</f>
        <v/>
      </c>
      <c r="K795" s="9" t="str">
        <f>IF(ISTEXT(Games!K795), Games!K795, "")</f>
        <v/>
      </c>
      <c r="L795" s="9" t="str">
        <f>IF(Table1[[#This Row],[Bet]]="Spread", Table1[[#This Row],[Spread]],"")</f>
        <v/>
      </c>
      <c r="M795" s="9"/>
      <c r="N795" s="12"/>
      <c r="O795" s="12"/>
      <c r="P795" s="12"/>
      <c r="Q795" s="12"/>
      <c r="R795" s="12"/>
      <c r="S795" s="12"/>
      <c r="T795" s="13">
        <f t="shared" si="129"/>
        <v>0</v>
      </c>
      <c r="U795" s="13">
        <f t="shared" si="130"/>
        <v>0</v>
      </c>
      <c r="V795" s="13">
        <f t="shared" si="123"/>
        <v>0</v>
      </c>
      <c r="W795" s="13">
        <f t="shared" si="131"/>
        <v>0</v>
      </c>
      <c r="X795" s="13">
        <f t="shared" si="124"/>
        <v>0</v>
      </c>
      <c r="Y795" s="13">
        <f t="shared" si="125"/>
        <v>0</v>
      </c>
      <c r="Z795" s="7"/>
      <c r="AA795" s="9" t="str">
        <f t="shared" si="126"/>
        <v/>
      </c>
      <c r="AB795" s="7"/>
      <c r="AC795" s="9" t="str">
        <f t="shared" si="127"/>
        <v/>
      </c>
      <c r="AD795" s="7"/>
      <c r="AE795" s="9" t="str">
        <f t="shared" si="128"/>
        <v/>
      </c>
      <c r="AF79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96" spans="1:32" x14ac:dyDescent="0.45">
      <c r="A796" s="23" t="e">
        <f>IF('Prediction Log'!#REF!=0, "",'Prediction Log'!#REF!)</f>
        <v>#REF!</v>
      </c>
      <c r="B796" s="9" t="e">
        <f>IF('Prediction Log'!#REF!=0, "",'Prediction Log'!#REF!)</f>
        <v>#REF!</v>
      </c>
      <c r="C796" s="9" t="e">
        <f>IF('Prediction Log'!#REF!=0, "",'Prediction Log'!#REF!)</f>
        <v>#REF!</v>
      </c>
      <c r="D796" s="9" t="e">
        <f>IF('Prediction Log'!#REF!=0, "",'Prediction Log'!#REF!)</f>
        <v>#REF!</v>
      </c>
      <c r="E796" s="9" t="e">
        <f>IF('Prediction Log'!#REF!=0, "",'Prediction Log'!#REF!)</f>
        <v>#REF!</v>
      </c>
      <c r="F796" s="10" t="str">
        <f>IF('Prediction Log'!I796=0, "",'Prediction Log'!I796)</f>
        <v/>
      </c>
      <c r="G796" s="26" t="str">
        <f>IF(ISBLANK(Games!B796), "",'Prediction Log'!$J796)</f>
        <v/>
      </c>
      <c r="H796" s="27" t="str">
        <f>'Prediction Log'!$K796</f>
        <v/>
      </c>
      <c r="I796" s="10" t="str">
        <f>IF(AND(Games!J796="",Games!K796=""),"",IF(ISTEXT(Games!K796), "Side",Games!J796))</f>
        <v/>
      </c>
      <c r="J796" s="10" t="str">
        <f>IF(Table1[[#This Row],[Bet]]="Spread", Games!L796, "")</f>
        <v/>
      </c>
      <c r="K796" s="9" t="str">
        <f>IF(ISTEXT(Games!K796), Games!K796, "")</f>
        <v/>
      </c>
      <c r="L796" s="9" t="str">
        <f>IF(Table1[[#This Row],[Bet]]="Spread", Table1[[#This Row],[Spread]],"")</f>
        <v/>
      </c>
      <c r="M796" s="9"/>
      <c r="N796" s="12"/>
      <c r="O796" s="12"/>
      <c r="P796" s="12"/>
      <c r="Q796" s="12"/>
      <c r="R796" s="12"/>
      <c r="S796" s="12"/>
      <c r="T796" s="13">
        <f t="shared" si="129"/>
        <v>0</v>
      </c>
      <c r="U796" s="13">
        <f t="shared" si="130"/>
        <v>0</v>
      </c>
      <c r="V796" s="13">
        <f t="shared" si="123"/>
        <v>0</v>
      </c>
      <c r="W796" s="13">
        <f t="shared" si="131"/>
        <v>0</v>
      </c>
      <c r="X796" s="13">
        <f t="shared" si="124"/>
        <v>0</v>
      </c>
      <c r="Y796" s="13">
        <f t="shared" si="125"/>
        <v>0</v>
      </c>
      <c r="Z796" s="7"/>
      <c r="AA796" s="9" t="str">
        <f t="shared" si="126"/>
        <v/>
      </c>
      <c r="AB796" s="7"/>
      <c r="AC796" s="9" t="str">
        <f t="shared" si="127"/>
        <v/>
      </c>
      <c r="AD796" s="7"/>
      <c r="AE796" s="9" t="str">
        <f t="shared" si="128"/>
        <v/>
      </c>
      <c r="AF79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97" spans="1:32" x14ac:dyDescent="0.45">
      <c r="A797" s="23" t="e">
        <f>IF('Prediction Log'!#REF!=0, "",'Prediction Log'!#REF!)</f>
        <v>#REF!</v>
      </c>
      <c r="B797" s="9" t="e">
        <f>IF('Prediction Log'!#REF!=0, "",'Prediction Log'!#REF!)</f>
        <v>#REF!</v>
      </c>
      <c r="C797" s="9" t="e">
        <f>IF('Prediction Log'!#REF!=0, "",'Prediction Log'!#REF!)</f>
        <v>#REF!</v>
      </c>
      <c r="D797" s="9" t="e">
        <f>IF('Prediction Log'!#REF!=0, "",'Prediction Log'!#REF!)</f>
        <v>#REF!</v>
      </c>
      <c r="E797" s="9" t="e">
        <f>IF('Prediction Log'!#REF!=0, "",'Prediction Log'!#REF!)</f>
        <v>#REF!</v>
      </c>
      <c r="F797" s="10" t="str">
        <f>IF('Prediction Log'!I797=0, "",'Prediction Log'!I797)</f>
        <v/>
      </c>
      <c r="G797" s="26" t="str">
        <f>IF(ISBLANK(Games!B797), "",'Prediction Log'!$J797)</f>
        <v/>
      </c>
      <c r="H797" s="27" t="str">
        <f>'Prediction Log'!$K797</f>
        <v/>
      </c>
      <c r="I797" s="10" t="str">
        <f>IF(AND(Games!J797="",Games!K797=""),"",IF(ISTEXT(Games!K797), "Side",Games!J797))</f>
        <v/>
      </c>
      <c r="J797" s="10" t="str">
        <f>IF(Table1[[#This Row],[Bet]]="Spread", Games!L797, "")</f>
        <v/>
      </c>
      <c r="K797" s="9" t="str">
        <f>IF(ISTEXT(Games!K797), Games!K797, "")</f>
        <v/>
      </c>
      <c r="L797" s="9" t="str">
        <f>IF(Table1[[#This Row],[Bet]]="Spread", Table1[[#This Row],[Spread]],"")</f>
        <v/>
      </c>
      <c r="M797" s="9"/>
      <c r="N797" s="12"/>
      <c r="O797" s="12"/>
      <c r="P797" s="12"/>
      <c r="Q797" s="12"/>
      <c r="R797" s="12"/>
      <c r="S797" s="12"/>
      <c r="T797" s="13">
        <f t="shared" si="129"/>
        <v>0</v>
      </c>
      <c r="U797" s="13">
        <f t="shared" si="130"/>
        <v>0</v>
      </c>
      <c r="V797" s="13">
        <f t="shared" si="123"/>
        <v>0</v>
      </c>
      <c r="W797" s="13">
        <f t="shared" si="131"/>
        <v>0</v>
      </c>
      <c r="X797" s="13">
        <f t="shared" si="124"/>
        <v>0</v>
      </c>
      <c r="Y797" s="13">
        <f t="shared" si="125"/>
        <v>0</v>
      </c>
      <c r="Z797" s="7"/>
      <c r="AA797" s="9" t="str">
        <f t="shared" si="126"/>
        <v/>
      </c>
      <c r="AB797" s="7"/>
      <c r="AC797" s="9" t="str">
        <f t="shared" si="127"/>
        <v/>
      </c>
      <c r="AD797" s="7"/>
      <c r="AE797" s="9" t="str">
        <f t="shared" si="128"/>
        <v/>
      </c>
      <c r="AF79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98" spans="1:32" x14ac:dyDescent="0.45">
      <c r="A798" s="23" t="e">
        <f>IF('Prediction Log'!#REF!=0, "",'Prediction Log'!#REF!)</f>
        <v>#REF!</v>
      </c>
      <c r="B798" s="9" t="e">
        <f>IF('Prediction Log'!#REF!=0, "",'Prediction Log'!#REF!)</f>
        <v>#REF!</v>
      </c>
      <c r="C798" s="9" t="e">
        <f>IF('Prediction Log'!#REF!=0, "",'Prediction Log'!#REF!)</f>
        <v>#REF!</v>
      </c>
      <c r="D798" s="9" t="e">
        <f>IF('Prediction Log'!#REF!=0, "",'Prediction Log'!#REF!)</f>
        <v>#REF!</v>
      </c>
      <c r="E798" s="9" t="e">
        <f>IF('Prediction Log'!#REF!=0, "",'Prediction Log'!#REF!)</f>
        <v>#REF!</v>
      </c>
      <c r="F798" s="10" t="str">
        <f>IF('Prediction Log'!I798=0, "",'Prediction Log'!I798)</f>
        <v/>
      </c>
      <c r="G798" s="26" t="str">
        <f>IF(ISBLANK(Games!B798), "",'Prediction Log'!$J798)</f>
        <v/>
      </c>
      <c r="H798" s="27" t="str">
        <f>'Prediction Log'!$K798</f>
        <v/>
      </c>
      <c r="I798" s="10" t="str">
        <f>IF(AND(Games!J798="",Games!K798=""),"",IF(ISTEXT(Games!K798), "Side",Games!J798))</f>
        <v/>
      </c>
      <c r="J798" s="10" t="str">
        <f>IF(Table1[[#This Row],[Bet]]="Spread", Games!L798, "")</f>
        <v/>
      </c>
      <c r="K798" s="9" t="str">
        <f>IF(ISTEXT(Games!K798), Games!K798, "")</f>
        <v/>
      </c>
      <c r="L798" s="9" t="str">
        <f>IF(Table1[[#This Row],[Bet]]="Spread", Table1[[#This Row],[Spread]],"")</f>
        <v/>
      </c>
      <c r="M798" s="9"/>
      <c r="N798" s="12"/>
      <c r="O798" s="12"/>
      <c r="P798" s="12"/>
      <c r="Q798" s="12"/>
      <c r="R798" s="12"/>
      <c r="S798" s="12"/>
      <c r="T798" s="13">
        <f t="shared" si="129"/>
        <v>0</v>
      </c>
      <c r="U798" s="13">
        <f t="shared" si="130"/>
        <v>0</v>
      </c>
      <c r="V798" s="13">
        <f t="shared" si="123"/>
        <v>0</v>
      </c>
      <c r="W798" s="13">
        <f t="shared" si="131"/>
        <v>0</v>
      </c>
      <c r="X798" s="13">
        <f t="shared" si="124"/>
        <v>0</v>
      </c>
      <c r="Y798" s="13">
        <f t="shared" si="125"/>
        <v>0</v>
      </c>
      <c r="Z798" s="7"/>
      <c r="AA798" s="9" t="str">
        <f t="shared" si="126"/>
        <v/>
      </c>
      <c r="AB798" s="7"/>
      <c r="AC798" s="9" t="str">
        <f t="shared" si="127"/>
        <v/>
      </c>
      <c r="AD798" s="7"/>
      <c r="AE798" s="9" t="str">
        <f t="shared" si="128"/>
        <v/>
      </c>
      <c r="AF79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99" spans="1:32" x14ac:dyDescent="0.45">
      <c r="A799" s="23" t="e">
        <f>IF('Prediction Log'!#REF!=0, "",'Prediction Log'!#REF!)</f>
        <v>#REF!</v>
      </c>
      <c r="B799" s="9" t="e">
        <f>IF('Prediction Log'!#REF!=0, "",'Prediction Log'!#REF!)</f>
        <v>#REF!</v>
      </c>
      <c r="C799" s="9" t="e">
        <f>IF('Prediction Log'!#REF!=0, "",'Prediction Log'!#REF!)</f>
        <v>#REF!</v>
      </c>
      <c r="D799" s="9" t="e">
        <f>IF('Prediction Log'!#REF!=0, "",'Prediction Log'!#REF!)</f>
        <v>#REF!</v>
      </c>
      <c r="E799" s="9" t="e">
        <f>IF('Prediction Log'!#REF!=0, "",'Prediction Log'!#REF!)</f>
        <v>#REF!</v>
      </c>
      <c r="F799" s="10" t="str">
        <f>IF('Prediction Log'!I799=0, "",'Prediction Log'!I799)</f>
        <v/>
      </c>
      <c r="G799" s="26" t="str">
        <f>IF(ISBLANK(Games!B799), "",'Prediction Log'!$J799)</f>
        <v/>
      </c>
      <c r="H799" s="27" t="str">
        <f>'Prediction Log'!$K799</f>
        <v/>
      </c>
      <c r="I799" s="10" t="str">
        <f>IF(AND(Games!J799="",Games!K799=""),"",IF(ISTEXT(Games!K799), "Side",Games!J799))</f>
        <v/>
      </c>
      <c r="J799" s="10" t="str">
        <f>IF(Table1[[#This Row],[Bet]]="Spread", Games!L799, "")</f>
        <v/>
      </c>
      <c r="K799" s="9" t="str">
        <f>IF(ISTEXT(Games!K799), Games!K799, "")</f>
        <v/>
      </c>
      <c r="L799" s="9" t="str">
        <f>IF(Table1[[#This Row],[Bet]]="Spread", Table1[[#This Row],[Spread]],"")</f>
        <v/>
      </c>
      <c r="M799" s="9"/>
      <c r="N799" s="12"/>
      <c r="O799" s="12"/>
      <c r="P799" s="12"/>
      <c r="Q799" s="12"/>
      <c r="R799" s="12"/>
      <c r="S799" s="12"/>
      <c r="T799" s="13">
        <f t="shared" si="129"/>
        <v>0</v>
      </c>
      <c r="U799" s="13">
        <f t="shared" si="130"/>
        <v>0</v>
      </c>
      <c r="V799" s="13">
        <f t="shared" si="123"/>
        <v>0</v>
      </c>
      <c r="W799" s="13">
        <f t="shared" si="131"/>
        <v>0</v>
      </c>
      <c r="X799" s="13">
        <f t="shared" si="124"/>
        <v>0</v>
      </c>
      <c r="Y799" s="13">
        <f t="shared" si="125"/>
        <v>0</v>
      </c>
      <c r="Z799" s="7"/>
      <c r="AA799" s="9" t="str">
        <f t="shared" si="126"/>
        <v/>
      </c>
      <c r="AB799" s="7"/>
      <c r="AC799" s="9" t="str">
        <f t="shared" si="127"/>
        <v/>
      </c>
      <c r="AD799" s="7"/>
      <c r="AE799" s="9" t="str">
        <f t="shared" si="128"/>
        <v/>
      </c>
      <c r="AF79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00" spans="1:32" x14ac:dyDescent="0.45">
      <c r="A800" s="23" t="e">
        <f>IF('Prediction Log'!#REF!=0, "",'Prediction Log'!#REF!)</f>
        <v>#REF!</v>
      </c>
      <c r="B800" s="9" t="e">
        <f>IF('Prediction Log'!#REF!=0, "",'Prediction Log'!#REF!)</f>
        <v>#REF!</v>
      </c>
      <c r="C800" s="9" t="e">
        <f>IF('Prediction Log'!#REF!=0, "",'Prediction Log'!#REF!)</f>
        <v>#REF!</v>
      </c>
      <c r="D800" s="9" t="e">
        <f>IF('Prediction Log'!#REF!=0, "",'Prediction Log'!#REF!)</f>
        <v>#REF!</v>
      </c>
      <c r="E800" s="9" t="e">
        <f>IF('Prediction Log'!#REF!=0, "",'Prediction Log'!#REF!)</f>
        <v>#REF!</v>
      </c>
      <c r="F800" s="10" t="str">
        <f>IF('Prediction Log'!I800=0, "",'Prediction Log'!I800)</f>
        <v/>
      </c>
      <c r="G800" s="26" t="str">
        <f>IF(ISBLANK(Games!B800), "",'Prediction Log'!$J800)</f>
        <v/>
      </c>
      <c r="H800" s="27" t="str">
        <f>'Prediction Log'!$K800</f>
        <v/>
      </c>
      <c r="I800" s="10" t="str">
        <f>IF(AND(Games!J800="",Games!K800=""),"",IF(ISTEXT(Games!K800), "Side",Games!J800))</f>
        <v/>
      </c>
      <c r="J800" s="10" t="str">
        <f>IF(Table1[[#This Row],[Bet]]="Spread", Games!L800, "")</f>
        <v/>
      </c>
      <c r="K800" s="9" t="str">
        <f>IF(ISTEXT(Games!K800), Games!K800, "")</f>
        <v/>
      </c>
      <c r="L800" s="9" t="str">
        <f>IF(Table1[[#This Row],[Bet]]="Spread", Table1[[#This Row],[Spread]],"")</f>
        <v/>
      </c>
      <c r="M800" s="9"/>
      <c r="N800" s="12"/>
      <c r="O800" s="12"/>
      <c r="P800" s="12"/>
      <c r="Q800" s="12"/>
      <c r="R800" s="12"/>
      <c r="S800" s="12"/>
      <c r="T800" s="13">
        <f t="shared" si="129"/>
        <v>0</v>
      </c>
      <c r="U800" s="13">
        <f t="shared" si="130"/>
        <v>0</v>
      </c>
      <c r="V800" s="13">
        <f t="shared" si="123"/>
        <v>0</v>
      </c>
      <c r="W800" s="13">
        <f t="shared" si="131"/>
        <v>0</v>
      </c>
      <c r="X800" s="13">
        <f t="shared" si="124"/>
        <v>0</v>
      </c>
      <c r="Y800" s="13">
        <f t="shared" si="125"/>
        <v>0</v>
      </c>
      <c r="Z800" s="7"/>
      <c r="AA800" s="9" t="str">
        <f t="shared" si="126"/>
        <v/>
      </c>
      <c r="AB800" s="7"/>
      <c r="AC800" s="9" t="str">
        <f t="shared" si="127"/>
        <v/>
      </c>
      <c r="AD800" s="7"/>
      <c r="AE800" s="9" t="str">
        <f t="shared" si="128"/>
        <v/>
      </c>
      <c r="AF80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01" spans="1:32" x14ac:dyDescent="0.45">
      <c r="A801" s="23" t="e">
        <f>IF('Prediction Log'!#REF!=0, "",'Prediction Log'!#REF!)</f>
        <v>#REF!</v>
      </c>
      <c r="B801" s="9" t="e">
        <f>IF('Prediction Log'!#REF!=0, "",'Prediction Log'!#REF!)</f>
        <v>#REF!</v>
      </c>
      <c r="C801" s="9" t="e">
        <f>IF('Prediction Log'!#REF!=0, "",'Prediction Log'!#REF!)</f>
        <v>#REF!</v>
      </c>
      <c r="D801" s="9" t="e">
        <f>IF('Prediction Log'!#REF!=0, "",'Prediction Log'!#REF!)</f>
        <v>#REF!</v>
      </c>
      <c r="E801" s="9" t="e">
        <f>IF('Prediction Log'!#REF!=0, "",'Prediction Log'!#REF!)</f>
        <v>#REF!</v>
      </c>
      <c r="F801" s="10" t="str">
        <f>IF('Prediction Log'!I801=0, "",'Prediction Log'!I801)</f>
        <v/>
      </c>
      <c r="G801" s="26" t="str">
        <f>IF(ISBLANK(Games!B801), "",'Prediction Log'!$J801)</f>
        <v/>
      </c>
      <c r="H801" s="27" t="str">
        <f>'Prediction Log'!$K801</f>
        <v/>
      </c>
      <c r="I801" s="10" t="str">
        <f>IF(AND(Games!J801="",Games!K801=""),"",IF(ISTEXT(Games!K801), "Side",Games!J801))</f>
        <v/>
      </c>
      <c r="J801" s="10" t="str">
        <f>IF(Table1[[#This Row],[Bet]]="Spread", Games!L801, "")</f>
        <v/>
      </c>
      <c r="K801" s="9" t="str">
        <f>IF(ISTEXT(Games!K801), Games!K801, "")</f>
        <v/>
      </c>
      <c r="L801" s="9" t="str">
        <f>IF(Table1[[#This Row],[Bet]]="Spread", Table1[[#This Row],[Spread]],"")</f>
        <v/>
      </c>
      <c r="M801" s="9"/>
      <c r="N801" s="12"/>
      <c r="O801" s="12"/>
      <c r="P801" s="12"/>
      <c r="Q801" s="12"/>
      <c r="R801" s="12"/>
      <c r="S801" s="12"/>
      <c r="T801" s="13">
        <f t="shared" si="129"/>
        <v>0</v>
      </c>
      <c r="U801" s="13">
        <f t="shared" si="130"/>
        <v>0</v>
      </c>
      <c r="V801" s="13">
        <f t="shared" si="123"/>
        <v>0</v>
      </c>
      <c r="W801" s="13">
        <f t="shared" si="131"/>
        <v>0</v>
      </c>
      <c r="X801" s="13">
        <f t="shared" si="124"/>
        <v>0</v>
      </c>
      <c r="Y801" s="13">
        <f t="shared" si="125"/>
        <v>0</v>
      </c>
      <c r="Z801" s="7"/>
      <c r="AA801" s="9" t="str">
        <f t="shared" si="126"/>
        <v/>
      </c>
      <c r="AB801" s="7"/>
      <c r="AC801" s="9" t="str">
        <f t="shared" si="127"/>
        <v/>
      </c>
      <c r="AD801" s="7"/>
      <c r="AE801" s="9" t="str">
        <f t="shared" si="128"/>
        <v/>
      </c>
      <c r="AF80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02" spans="1:32" x14ac:dyDescent="0.45">
      <c r="A802" s="23" t="e">
        <f>IF('Prediction Log'!#REF!=0, "",'Prediction Log'!#REF!)</f>
        <v>#REF!</v>
      </c>
      <c r="B802" s="9" t="e">
        <f>IF('Prediction Log'!#REF!=0, "",'Prediction Log'!#REF!)</f>
        <v>#REF!</v>
      </c>
      <c r="C802" s="9" t="e">
        <f>IF('Prediction Log'!#REF!=0, "",'Prediction Log'!#REF!)</f>
        <v>#REF!</v>
      </c>
      <c r="D802" s="9" t="e">
        <f>IF('Prediction Log'!#REF!=0, "",'Prediction Log'!#REF!)</f>
        <v>#REF!</v>
      </c>
      <c r="E802" s="9" t="e">
        <f>IF('Prediction Log'!#REF!=0, "",'Prediction Log'!#REF!)</f>
        <v>#REF!</v>
      </c>
      <c r="F802" s="10" t="str">
        <f>IF('Prediction Log'!I802=0, "",'Prediction Log'!I802)</f>
        <v/>
      </c>
      <c r="G802" s="26" t="str">
        <f>IF(ISBLANK(Games!B802), "",'Prediction Log'!$J802)</f>
        <v/>
      </c>
      <c r="H802" s="27" t="str">
        <f>'Prediction Log'!$K802</f>
        <v/>
      </c>
      <c r="I802" s="10" t="str">
        <f>IF(AND(Games!J802="",Games!K802=""),"",IF(ISTEXT(Games!K802), "Side",Games!J802))</f>
        <v/>
      </c>
      <c r="J802" s="10" t="str">
        <f>IF(Table1[[#This Row],[Bet]]="Spread", Games!L802, "")</f>
        <v/>
      </c>
      <c r="K802" s="9" t="str">
        <f>IF(ISTEXT(Games!K802), Games!K802, "")</f>
        <v/>
      </c>
      <c r="L802" s="9" t="str">
        <f>IF(Table1[[#This Row],[Bet]]="Spread", Table1[[#This Row],[Spread]],"")</f>
        <v/>
      </c>
      <c r="M802" s="9"/>
      <c r="N802" s="12"/>
      <c r="O802" s="12"/>
      <c r="P802" s="12"/>
      <c r="Q802" s="12"/>
      <c r="R802" s="12"/>
      <c r="S802" s="12"/>
      <c r="T802" s="13">
        <f t="shared" si="129"/>
        <v>0</v>
      </c>
      <c r="U802" s="13">
        <f t="shared" si="130"/>
        <v>0</v>
      </c>
      <c r="V802" s="13">
        <f t="shared" si="123"/>
        <v>0</v>
      </c>
      <c r="W802" s="13">
        <f t="shared" si="131"/>
        <v>0</v>
      </c>
      <c r="X802" s="13">
        <f t="shared" si="124"/>
        <v>0</v>
      </c>
      <c r="Y802" s="13">
        <f t="shared" si="125"/>
        <v>0</v>
      </c>
      <c r="Z802" s="7"/>
      <c r="AA802" s="9" t="str">
        <f t="shared" si="126"/>
        <v/>
      </c>
      <c r="AB802" s="7"/>
      <c r="AC802" s="9" t="str">
        <f t="shared" si="127"/>
        <v/>
      </c>
      <c r="AD802" s="7"/>
      <c r="AE802" s="9" t="str">
        <f t="shared" si="128"/>
        <v/>
      </c>
      <c r="AF80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03" spans="1:32" x14ac:dyDescent="0.45">
      <c r="A803" s="23" t="e">
        <f>IF('Prediction Log'!#REF!=0, "",'Prediction Log'!#REF!)</f>
        <v>#REF!</v>
      </c>
      <c r="B803" s="9" t="e">
        <f>IF('Prediction Log'!#REF!=0, "",'Prediction Log'!#REF!)</f>
        <v>#REF!</v>
      </c>
      <c r="C803" s="9" t="e">
        <f>IF('Prediction Log'!#REF!=0, "",'Prediction Log'!#REF!)</f>
        <v>#REF!</v>
      </c>
      <c r="D803" s="9" t="e">
        <f>IF('Prediction Log'!#REF!=0, "",'Prediction Log'!#REF!)</f>
        <v>#REF!</v>
      </c>
      <c r="E803" s="9" t="e">
        <f>IF('Prediction Log'!#REF!=0, "",'Prediction Log'!#REF!)</f>
        <v>#REF!</v>
      </c>
      <c r="F803" s="10" t="str">
        <f>IF('Prediction Log'!I803=0, "",'Prediction Log'!I803)</f>
        <v/>
      </c>
      <c r="G803" s="26" t="str">
        <f>IF(ISBLANK(Games!B803), "",'Prediction Log'!$J803)</f>
        <v/>
      </c>
      <c r="H803" s="27" t="str">
        <f>'Prediction Log'!$K803</f>
        <v/>
      </c>
      <c r="I803" s="10" t="str">
        <f>IF(AND(Games!J803="",Games!K803=""),"",IF(ISTEXT(Games!K803), "Side",Games!J803))</f>
        <v/>
      </c>
      <c r="J803" s="10" t="str">
        <f>IF(Table1[[#This Row],[Bet]]="Spread", Games!L803, "")</f>
        <v/>
      </c>
      <c r="K803" s="9" t="str">
        <f>IF(ISTEXT(Games!K803), Games!K803, "")</f>
        <v/>
      </c>
      <c r="L803" s="9" t="str">
        <f>IF(Table1[[#This Row],[Bet]]="Spread", Table1[[#This Row],[Spread]],"")</f>
        <v/>
      </c>
      <c r="M803" s="9"/>
      <c r="N803" s="12"/>
      <c r="O803" s="12"/>
      <c r="P803" s="12"/>
      <c r="Q803" s="12"/>
      <c r="R803" s="12"/>
      <c r="S803" s="12"/>
      <c r="T803" s="13">
        <f t="shared" si="129"/>
        <v>0</v>
      </c>
      <c r="U803" s="13">
        <f t="shared" si="130"/>
        <v>0</v>
      </c>
      <c r="V803" s="13">
        <f t="shared" si="123"/>
        <v>0</v>
      </c>
      <c r="W803" s="13">
        <f t="shared" si="131"/>
        <v>0</v>
      </c>
      <c r="X803" s="13">
        <f t="shared" si="124"/>
        <v>0</v>
      </c>
      <c r="Y803" s="13">
        <f t="shared" si="125"/>
        <v>0</v>
      </c>
      <c r="Z803" s="7"/>
      <c r="AA803" s="9" t="str">
        <f t="shared" si="126"/>
        <v/>
      </c>
      <c r="AB803" s="7"/>
      <c r="AC803" s="9" t="str">
        <f t="shared" si="127"/>
        <v/>
      </c>
      <c r="AD803" s="7"/>
      <c r="AE803" s="9" t="str">
        <f t="shared" si="128"/>
        <v/>
      </c>
      <c r="AF80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04" spans="1:32" x14ac:dyDescent="0.45">
      <c r="A804" s="23" t="e">
        <f>IF('Prediction Log'!#REF!=0, "",'Prediction Log'!#REF!)</f>
        <v>#REF!</v>
      </c>
      <c r="B804" s="9" t="e">
        <f>IF('Prediction Log'!#REF!=0, "",'Prediction Log'!#REF!)</f>
        <v>#REF!</v>
      </c>
      <c r="C804" s="9" t="e">
        <f>IF('Prediction Log'!#REF!=0, "",'Prediction Log'!#REF!)</f>
        <v>#REF!</v>
      </c>
      <c r="D804" s="9" t="e">
        <f>IF('Prediction Log'!#REF!=0, "",'Prediction Log'!#REF!)</f>
        <v>#REF!</v>
      </c>
      <c r="E804" s="9" t="e">
        <f>IF('Prediction Log'!#REF!=0, "",'Prediction Log'!#REF!)</f>
        <v>#REF!</v>
      </c>
      <c r="F804" s="10" t="str">
        <f>IF('Prediction Log'!I804=0, "",'Prediction Log'!I804)</f>
        <v/>
      </c>
      <c r="G804" s="26" t="str">
        <f>IF(ISBLANK(Games!B804), "",'Prediction Log'!$J804)</f>
        <v/>
      </c>
      <c r="H804" s="27" t="str">
        <f>'Prediction Log'!$K804</f>
        <v/>
      </c>
      <c r="I804" s="10" t="str">
        <f>IF(AND(Games!J804="",Games!K804=""),"",IF(ISTEXT(Games!K804), "Side",Games!J804))</f>
        <v/>
      </c>
      <c r="J804" s="10" t="str">
        <f>IF(Table1[[#This Row],[Bet]]="Spread", Games!L804, "")</f>
        <v/>
      </c>
      <c r="K804" s="9" t="str">
        <f>IF(ISTEXT(Games!K804), Games!K804, "")</f>
        <v/>
      </c>
      <c r="L804" s="9" t="str">
        <f>IF(Table1[[#This Row],[Bet]]="Spread", Table1[[#This Row],[Spread]],"")</f>
        <v/>
      </c>
      <c r="M804" s="9"/>
      <c r="N804" s="12"/>
      <c r="O804" s="12"/>
      <c r="P804" s="12"/>
      <c r="Q804" s="12"/>
      <c r="R804" s="12"/>
      <c r="S804" s="12"/>
      <c r="T804" s="13">
        <f t="shared" si="129"/>
        <v>0</v>
      </c>
      <c r="U804" s="13">
        <f t="shared" si="130"/>
        <v>0</v>
      </c>
      <c r="V804" s="13">
        <f t="shared" si="123"/>
        <v>0</v>
      </c>
      <c r="W804" s="13">
        <f t="shared" si="131"/>
        <v>0</v>
      </c>
      <c r="X804" s="13">
        <f t="shared" si="124"/>
        <v>0</v>
      </c>
      <c r="Y804" s="13">
        <f t="shared" si="125"/>
        <v>0</v>
      </c>
      <c r="Z804" s="7"/>
      <c r="AA804" s="9" t="str">
        <f t="shared" si="126"/>
        <v/>
      </c>
      <c r="AB804" s="7"/>
      <c r="AC804" s="9" t="str">
        <f t="shared" si="127"/>
        <v/>
      </c>
      <c r="AD804" s="7"/>
      <c r="AE804" s="9" t="str">
        <f t="shared" si="128"/>
        <v/>
      </c>
      <c r="AF80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05" spans="1:32" x14ac:dyDescent="0.45">
      <c r="A805" s="23" t="e">
        <f>IF('Prediction Log'!#REF!=0, "",'Prediction Log'!#REF!)</f>
        <v>#REF!</v>
      </c>
      <c r="B805" s="9" t="e">
        <f>IF('Prediction Log'!#REF!=0, "",'Prediction Log'!#REF!)</f>
        <v>#REF!</v>
      </c>
      <c r="C805" s="9" t="e">
        <f>IF('Prediction Log'!#REF!=0, "",'Prediction Log'!#REF!)</f>
        <v>#REF!</v>
      </c>
      <c r="D805" s="9" t="e">
        <f>IF('Prediction Log'!#REF!=0, "",'Prediction Log'!#REF!)</f>
        <v>#REF!</v>
      </c>
      <c r="E805" s="9" t="e">
        <f>IF('Prediction Log'!#REF!=0, "",'Prediction Log'!#REF!)</f>
        <v>#REF!</v>
      </c>
      <c r="F805" s="10" t="str">
        <f>IF('Prediction Log'!I805=0, "",'Prediction Log'!I805)</f>
        <v/>
      </c>
      <c r="G805" s="26" t="str">
        <f>IF(ISBLANK(Games!B805), "",'Prediction Log'!$J805)</f>
        <v/>
      </c>
      <c r="H805" s="27" t="str">
        <f>'Prediction Log'!$K805</f>
        <v/>
      </c>
      <c r="I805" s="10" t="str">
        <f>IF(AND(Games!J805="",Games!K805=""),"",IF(ISTEXT(Games!K805), "Side",Games!J805))</f>
        <v/>
      </c>
      <c r="J805" s="10" t="str">
        <f>IF(Table1[[#This Row],[Bet]]="Spread", Games!L805, "")</f>
        <v/>
      </c>
      <c r="K805" s="9" t="str">
        <f>IF(ISTEXT(Games!K805), Games!K805, "")</f>
        <v/>
      </c>
      <c r="L805" s="9" t="str">
        <f>IF(Table1[[#This Row],[Bet]]="Spread", Table1[[#This Row],[Spread]],"")</f>
        <v/>
      </c>
      <c r="M805" s="9"/>
      <c r="N805" s="12"/>
      <c r="O805" s="12"/>
      <c r="P805" s="12"/>
      <c r="Q805" s="12"/>
      <c r="R805" s="12"/>
      <c r="S805" s="12"/>
      <c r="T805" s="13">
        <f t="shared" si="129"/>
        <v>0</v>
      </c>
      <c r="U805" s="13">
        <f t="shared" si="130"/>
        <v>0</v>
      </c>
      <c r="V805" s="13">
        <f t="shared" si="123"/>
        <v>0</v>
      </c>
      <c r="W805" s="13">
        <f t="shared" si="131"/>
        <v>0</v>
      </c>
      <c r="X805" s="13">
        <f t="shared" si="124"/>
        <v>0</v>
      </c>
      <c r="Y805" s="13">
        <f t="shared" si="125"/>
        <v>0</v>
      </c>
      <c r="Z805" s="7"/>
      <c r="AA805" s="9" t="str">
        <f t="shared" si="126"/>
        <v/>
      </c>
      <c r="AB805" s="7"/>
      <c r="AC805" s="9" t="str">
        <f t="shared" si="127"/>
        <v/>
      </c>
      <c r="AD805" s="7"/>
      <c r="AE805" s="9" t="str">
        <f t="shared" si="128"/>
        <v/>
      </c>
      <c r="AF80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06" spans="1:32" x14ac:dyDescent="0.45">
      <c r="A806" s="23" t="e">
        <f>IF('Prediction Log'!#REF!=0, "",'Prediction Log'!#REF!)</f>
        <v>#REF!</v>
      </c>
      <c r="B806" s="9" t="e">
        <f>IF('Prediction Log'!#REF!=0, "",'Prediction Log'!#REF!)</f>
        <v>#REF!</v>
      </c>
      <c r="C806" s="9" t="e">
        <f>IF('Prediction Log'!#REF!=0, "",'Prediction Log'!#REF!)</f>
        <v>#REF!</v>
      </c>
      <c r="D806" s="9" t="e">
        <f>IF('Prediction Log'!#REF!=0, "",'Prediction Log'!#REF!)</f>
        <v>#REF!</v>
      </c>
      <c r="E806" s="9" t="e">
        <f>IF('Prediction Log'!#REF!=0, "",'Prediction Log'!#REF!)</f>
        <v>#REF!</v>
      </c>
      <c r="F806" s="10" t="str">
        <f>IF('Prediction Log'!I806=0, "",'Prediction Log'!I806)</f>
        <v/>
      </c>
      <c r="G806" s="26" t="str">
        <f>IF(ISBLANK(Games!B806), "",'Prediction Log'!$J806)</f>
        <v/>
      </c>
      <c r="H806" s="27" t="str">
        <f>'Prediction Log'!$K806</f>
        <v/>
      </c>
      <c r="I806" s="10" t="str">
        <f>IF(AND(Games!J806="",Games!K806=""),"",IF(ISTEXT(Games!K806), "Side",Games!J806))</f>
        <v/>
      </c>
      <c r="J806" s="10" t="str">
        <f>IF(Table1[[#This Row],[Bet]]="Spread", Games!L806, "")</f>
        <v/>
      </c>
      <c r="K806" s="9" t="str">
        <f>IF(ISTEXT(Games!K806), Games!K806, "")</f>
        <v/>
      </c>
      <c r="L806" s="9" t="str">
        <f>IF(Table1[[#This Row],[Bet]]="Spread", Table1[[#This Row],[Spread]],"")</f>
        <v/>
      </c>
      <c r="M806" s="9"/>
      <c r="N806" s="12"/>
      <c r="O806" s="12"/>
      <c r="P806" s="12"/>
      <c r="Q806" s="12"/>
      <c r="R806" s="12"/>
      <c r="S806" s="12"/>
      <c r="T806" s="13">
        <f t="shared" si="129"/>
        <v>0</v>
      </c>
      <c r="U806" s="13">
        <f t="shared" si="130"/>
        <v>0</v>
      </c>
      <c r="V806" s="13">
        <f t="shared" si="123"/>
        <v>0</v>
      </c>
      <c r="W806" s="13">
        <f t="shared" si="131"/>
        <v>0</v>
      </c>
      <c r="X806" s="13">
        <f t="shared" si="124"/>
        <v>0</v>
      </c>
      <c r="Y806" s="13">
        <f t="shared" si="125"/>
        <v>0</v>
      </c>
      <c r="Z806" s="7"/>
      <c r="AA806" s="9" t="str">
        <f t="shared" si="126"/>
        <v/>
      </c>
      <c r="AB806" s="7"/>
      <c r="AC806" s="9" t="str">
        <f t="shared" si="127"/>
        <v/>
      </c>
      <c r="AD806" s="7"/>
      <c r="AE806" s="9" t="str">
        <f t="shared" si="128"/>
        <v/>
      </c>
      <c r="AF80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07" spans="1:32" x14ac:dyDescent="0.45">
      <c r="A807" s="23" t="e">
        <f>IF('Prediction Log'!#REF!=0, "",'Prediction Log'!#REF!)</f>
        <v>#REF!</v>
      </c>
      <c r="B807" s="9" t="e">
        <f>IF('Prediction Log'!#REF!=0, "",'Prediction Log'!#REF!)</f>
        <v>#REF!</v>
      </c>
      <c r="C807" s="9" t="e">
        <f>IF('Prediction Log'!#REF!=0, "",'Prediction Log'!#REF!)</f>
        <v>#REF!</v>
      </c>
      <c r="D807" s="9" t="e">
        <f>IF('Prediction Log'!#REF!=0, "",'Prediction Log'!#REF!)</f>
        <v>#REF!</v>
      </c>
      <c r="E807" s="9" t="e">
        <f>IF('Prediction Log'!#REF!=0, "",'Prediction Log'!#REF!)</f>
        <v>#REF!</v>
      </c>
      <c r="F807" s="10" t="str">
        <f>IF('Prediction Log'!I807=0, "",'Prediction Log'!I807)</f>
        <v/>
      </c>
      <c r="G807" s="26" t="str">
        <f>IF(ISBLANK(Games!B807), "",'Prediction Log'!$J807)</f>
        <v/>
      </c>
      <c r="H807" s="27" t="str">
        <f>'Prediction Log'!$K807</f>
        <v/>
      </c>
      <c r="I807" s="10" t="str">
        <f>IF(AND(Games!J807="",Games!K807=""),"",IF(ISTEXT(Games!K807), "Side",Games!J807))</f>
        <v/>
      </c>
      <c r="J807" s="10" t="str">
        <f>IF(Table1[[#This Row],[Bet]]="Spread", Games!L807, "")</f>
        <v/>
      </c>
      <c r="K807" s="9" t="str">
        <f>IF(ISTEXT(Games!K807), Games!K807, "")</f>
        <v/>
      </c>
      <c r="L807" s="9" t="str">
        <f>IF(Table1[[#This Row],[Bet]]="Spread", Table1[[#This Row],[Spread]],"")</f>
        <v/>
      </c>
      <c r="M807" s="9"/>
      <c r="N807" s="12"/>
      <c r="O807" s="12"/>
      <c r="P807" s="12"/>
      <c r="Q807" s="12"/>
      <c r="R807" s="12"/>
      <c r="S807" s="12"/>
      <c r="T807" s="13">
        <f t="shared" si="129"/>
        <v>0</v>
      </c>
      <c r="U807" s="13">
        <f t="shared" si="130"/>
        <v>0</v>
      </c>
      <c r="V807" s="13">
        <f t="shared" si="123"/>
        <v>0</v>
      </c>
      <c r="W807" s="13">
        <f t="shared" si="131"/>
        <v>0</v>
      </c>
      <c r="X807" s="13">
        <f t="shared" si="124"/>
        <v>0</v>
      </c>
      <c r="Y807" s="13">
        <f t="shared" si="125"/>
        <v>0</v>
      </c>
      <c r="Z807" s="7"/>
      <c r="AA807" s="9" t="str">
        <f t="shared" si="126"/>
        <v/>
      </c>
      <c r="AB807" s="7"/>
      <c r="AC807" s="9" t="str">
        <f t="shared" si="127"/>
        <v/>
      </c>
      <c r="AD807" s="7"/>
      <c r="AE807" s="9" t="str">
        <f t="shared" si="128"/>
        <v/>
      </c>
      <c r="AF80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08" spans="1:32" x14ac:dyDescent="0.45">
      <c r="A808" s="23" t="e">
        <f>IF('Prediction Log'!#REF!=0, "",'Prediction Log'!#REF!)</f>
        <v>#REF!</v>
      </c>
      <c r="B808" s="9" t="e">
        <f>IF('Prediction Log'!#REF!=0, "",'Prediction Log'!#REF!)</f>
        <v>#REF!</v>
      </c>
      <c r="C808" s="9" t="e">
        <f>IF('Prediction Log'!#REF!=0, "",'Prediction Log'!#REF!)</f>
        <v>#REF!</v>
      </c>
      <c r="D808" s="9" t="e">
        <f>IF('Prediction Log'!#REF!=0, "",'Prediction Log'!#REF!)</f>
        <v>#REF!</v>
      </c>
      <c r="E808" s="9" t="e">
        <f>IF('Prediction Log'!#REF!=0, "",'Prediction Log'!#REF!)</f>
        <v>#REF!</v>
      </c>
      <c r="F808" s="10" t="str">
        <f>IF('Prediction Log'!I808=0, "",'Prediction Log'!I808)</f>
        <v/>
      </c>
      <c r="G808" s="26" t="str">
        <f>IF(ISBLANK(Games!B808), "",'Prediction Log'!$J808)</f>
        <v/>
      </c>
      <c r="H808" s="27" t="str">
        <f>'Prediction Log'!$K808</f>
        <v/>
      </c>
      <c r="I808" s="10" t="str">
        <f>IF(AND(Games!J808="",Games!K808=""),"",IF(ISTEXT(Games!K808), "Side",Games!J808))</f>
        <v/>
      </c>
      <c r="J808" s="10" t="str">
        <f>IF(Table1[[#This Row],[Bet]]="Spread", Games!L808, "")</f>
        <v/>
      </c>
      <c r="K808" s="9" t="str">
        <f>IF(ISTEXT(Games!K808), Games!K808, "")</f>
        <v/>
      </c>
      <c r="L808" s="9" t="str">
        <f>IF(Table1[[#This Row],[Bet]]="Spread", Table1[[#This Row],[Spread]],"")</f>
        <v/>
      </c>
      <c r="M808" s="9"/>
      <c r="N808" s="12"/>
      <c r="O808" s="12"/>
      <c r="P808" s="12"/>
      <c r="Q808" s="12"/>
      <c r="R808" s="12"/>
      <c r="S808" s="12"/>
      <c r="T808" s="13">
        <f t="shared" si="129"/>
        <v>0</v>
      </c>
      <c r="U808" s="13">
        <f t="shared" si="130"/>
        <v>0</v>
      </c>
      <c r="V808" s="13">
        <f t="shared" si="123"/>
        <v>0</v>
      </c>
      <c r="W808" s="13">
        <f t="shared" si="131"/>
        <v>0</v>
      </c>
      <c r="X808" s="13">
        <f t="shared" si="124"/>
        <v>0</v>
      </c>
      <c r="Y808" s="13">
        <f t="shared" si="125"/>
        <v>0</v>
      </c>
      <c r="Z808" s="7"/>
      <c r="AA808" s="9" t="str">
        <f t="shared" si="126"/>
        <v/>
      </c>
      <c r="AB808" s="7"/>
      <c r="AC808" s="9" t="str">
        <f t="shared" si="127"/>
        <v/>
      </c>
      <c r="AD808" s="7"/>
      <c r="AE808" s="9" t="str">
        <f t="shared" si="128"/>
        <v/>
      </c>
      <c r="AF80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09" spans="1:32" x14ac:dyDescent="0.45">
      <c r="A809" s="23" t="e">
        <f>IF('Prediction Log'!#REF!=0, "",'Prediction Log'!#REF!)</f>
        <v>#REF!</v>
      </c>
      <c r="B809" s="9" t="e">
        <f>IF('Prediction Log'!#REF!=0, "",'Prediction Log'!#REF!)</f>
        <v>#REF!</v>
      </c>
      <c r="C809" s="9" t="e">
        <f>IF('Prediction Log'!#REF!=0, "",'Prediction Log'!#REF!)</f>
        <v>#REF!</v>
      </c>
      <c r="D809" s="9" t="e">
        <f>IF('Prediction Log'!#REF!=0, "",'Prediction Log'!#REF!)</f>
        <v>#REF!</v>
      </c>
      <c r="E809" s="9" t="e">
        <f>IF('Prediction Log'!#REF!=0, "",'Prediction Log'!#REF!)</f>
        <v>#REF!</v>
      </c>
      <c r="F809" s="10" t="str">
        <f>IF('Prediction Log'!I809=0, "",'Prediction Log'!I809)</f>
        <v/>
      </c>
      <c r="G809" s="26" t="str">
        <f>IF(ISBLANK(Games!B809), "",'Prediction Log'!$J809)</f>
        <v/>
      </c>
      <c r="H809" s="27" t="str">
        <f>'Prediction Log'!$K809</f>
        <v/>
      </c>
      <c r="I809" s="10" t="str">
        <f>IF(AND(Games!J809="",Games!K809=""),"",IF(ISTEXT(Games!K809), "Side",Games!J809))</f>
        <v/>
      </c>
      <c r="J809" s="10" t="str">
        <f>IF(Table1[[#This Row],[Bet]]="Spread", Games!L809, "")</f>
        <v/>
      </c>
      <c r="K809" s="9" t="str">
        <f>IF(ISTEXT(Games!K809), Games!K809, "")</f>
        <v/>
      </c>
      <c r="L809" s="9" t="str">
        <f>IF(Table1[[#This Row],[Bet]]="Spread", Table1[[#This Row],[Spread]],"")</f>
        <v/>
      </c>
      <c r="M809" s="9"/>
      <c r="N809" s="12"/>
      <c r="O809" s="12"/>
      <c r="P809" s="12"/>
      <c r="Q809" s="12"/>
      <c r="R809" s="12"/>
      <c r="S809" s="12"/>
      <c r="T809" s="13">
        <f t="shared" si="129"/>
        <v>0</v>
      </c>
      <c r="U809" s="13">
        <f t="shared" si="130"/>
        <v>0</v>
      </c>
      <c r="V809" s="13">
        <f t="shared" si="123"/>
        <v>0</v>
      </c>
      <c r="W809" s="13">
        <f t="shared" si="131"/>
        <v>0</v>
      </c>
      <c r="X809" s="13">
        <f t="shared" si="124"/>
        <v>0</v>
      </c>
      <c r="Y809" s="13">
        <f t="shared" si="125"/>
        <v>0</v>
      </c>
      <c r="Z809" s="7"/>
      <c r="AA809" s="9" t="str">
        <f t="shared" si="126"/>
        <v/>
      </c>
      <c r="AB809" s="7"/>
      <c r="AC809" s="9" t="str">
        <f t="shared" si="127"/>
        <v/>
      </c>
      <c r="AD809" s="7"/>
      <c r="AE809" s="9" t="str">
        <f t="shared" si="128"/>
        <v/>
      </c>
      <c r="AF80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10" spans="1:32" x14ac:dyDescent="0.45">
      <c r="A810" s="23" t="e">
        <f>IF('Prediction Log'!#REF!=0, "",'Prediction Log'!#REF!)</f>
        <v>#REF!</v>
      </c>
      <c r="B810" s="9" t="e">
        <f>IF('Prediction Log'!#REF!=0, "",'Prediction Log'!#REF!)</f>
        <v>#REF!</v>
      </c>
      <c r="C810" s="9" t="e">
        <f>IF('Prediction Log'!#REF!=0, "",'Prediction Log'!#REF!)</f>
        <v>#REF!</v>
      </c>
      <c r="D810" s="9" t="e">
        <f>IF('Prediction Log'!#REF!=0, "",'Prediction Log'!#REF!)</f>
        <v>#REF!</v>
      </c>
      <c r="E810" s="9" t="e">
        <f>IF('Prediction Log'!#REF!=0, "",'Prediction Log'!#REF!)</f>
        <v>#REF!</v>
      </c>
      <c r="F810" s="10" t="str">
        <f>IF('Prediction Log'!I810=0, "",'Prediction Log'!I810)</f>
        <v/>
      </c>
      <c r="G810" s="26" t="str">
        <f>IF(ISBLANK(Games!B810), "",'Prediction Log'!$J810)</f>
        <v/>
      </c>
      <c r="H810" s="27" t="str">
        <f>'Prediction Log'!$K810</f>
        <v/>
      </c>
      <c r="I810" s="10" t="str">
        <f>IF(AND(Games!J810="",Games!K810=""),"",IF(ISTEXT(Games!K810), "Side",Games!J810))</f>
        <v/>
      </c>
      <c r="J810" s="10" t="str">
        <f>IF(Table1[[#This Row],[Bet]]="Spread", Games!L810, "")</f>
        <v/>
      </c>
      <c r="K810" s="9" t="str">
        <f>IF(ISTEXT(Games!K810), Games!K810, "")</f>
        <v/>
      </c>
      <c r="L810" s="9" t="str">
        <f>IF(Table1[[#This Row],[Bet]]="Spread", Table1[[#This Row],[Spread]],"")</f>
        <v/>
      </c>
      <c r="M810" s="9"/>
      <c r="N810" s="12"/>
      <c r="O810" s="12"/>
      <c r="P810" s="12"/>
      <c r="Q810" s="12"/>
      <c r="R810" s="12"/>
      <c r="S810" s="12"/>
      <c r="T810" s="13">
        <f t="shared" si="129"/>
        <v>0</v>
      </c>
      <c r="U810" s="13">
        <f t="shared" si="130"/>
        <v>0</v>
      </c>
      <c r="V810" s="13">
        <f t="shared" si="123"/>
        <v>0</v>
      </c>
      <c r="W810" s="13">
        <f t="shared" si="131"/>
        <v>0</v>
      </c>
      <c r="X810" s="13">
        <f t="shared" si="124"/>
        <v>0</v>
      </c>
      <c r="Y810" s="13">
        <f t="shared" si="125"/>
        <v>0</v>
      </c>
      <c r="Z810" s="7"/>
      <c r="AA810" s="9" t="str">
        <f t="shared" si="126"/>
        <v/>
      </c>
      <c r="AB810" s="7"/>
      <c r="AC810" s="9" t="str">
        <f t="shared" si="127"/>
        <v/>
      </c>
      <c r="AD810" s="7"/>
      <c r="AE810" s="9" t="str">
        <f t="shared" si="128"/>
        <v/>
      </c>
      <c r="AF81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11" spans="1:32" x14ac:dyDescent="0.45">
      <c r="A811" s="23" t="e">
        <f>IF('Prediction Log'!#REF!=0, "",'Prediction Log'!#REF!)</f>
        <v>#REF!</v>
      </c>
      <c r="B811" s="9" t="e">
        <f>IF('Prediction Log'!#REF!=0, "",'Prediction Log'!#REF!)</f>
        <v>#REF!</v>
      </c>
      <c r="C811" s="9" t="e">
        <f>IF('Prediction Log'!#REF!=0, "",'Prediction Log'!#REF!)</f>
        <v>#REF!</v>
      </c>
      <c r="D811" s="9" t="e">
        <f>IF('Prediction Log'!#REF!=0, "",'Prediction Log'!#REF!)</f>
        <v>#REF!</v>
      </c>
      <c r="E811" s="9" t="e">
        <f>IF('Prediction Log'!#REF!=0, "",'Prediction Log'!#REF!)</f>
        <v>#REF!</v>
      </c>
      <c r="F811" s="10" t="str">
        <f>IF('Prediction Log'!I811=0, "",'Prediction Log'!I811)</f>
        <v/>
      </c>
      <c r="G811" s="26" t="str">
        <f>IF(ISBLANK(Games!B811), "",'Prediction Log'!$J811)</f>
        <v/>
      </c>
      <c r="H811" s="27" t="str">
        <f>'Prediction Log'!$K811</f>
        <v/>
      </c>
      <c r="I811" s="10" t="str">
        <f>IF(AND(Games!J811="",Games!K811=""),"",IF(ISTEXT(Games!K811), "Side",Games!J811))</f>
        <v/>
      </c>
      <c r="J811" s="10" t="str">
        <f>IF(Table1[[#This Row],[Bet]]="Spread", Games!L811, "")</f>
        <v/>
      </c>
      <c r="K811" s="9" t="str">
        <f>IF(ISTEXT(Games!K811), Games!K811, "")</f>
        <v/>
      </c>
      <c r="L811" s="9" t="str">
        <f>IF(Table1[[#This Row],[Bet]]="Spread", Table1[[#This Row],[Spread]],"")</f>
        <v/>
      </c>
      <c r="M811" s="9"/>
      <c r="N811" s="12"/>
      <c r="O811" s="12"/>
      <c r="P811" s="12"/>
      <c r="Q811" s="12"/>
      <c r="R811" s="12"/>
      <c r="S811" s="12"/>
      <c r="T811" s="13">
        <f t="shared" si="129"/>
        <v>0</v>
      </c>
      <c r="U811" s="13">
        <f t="shared" si="130"/>
        <v>0</v>
      </c>
      <c r="V811" s="13">
        <f t="shared" si="123"/>
        <v>0</v>
      </c>
      <c r="W811" s="13">
        <f t="shared" si="131"/>
        <v>0</v>
      </c>
      <c r="X811" s="13">
        <f t="shared" si="124"/>
        <v>0</v>
      </c>
      <c r="Y811" s="13">
        <f t="shared" si="125"/>
        <v>0</v>
      </c>
      <c r="Z811" s="7"/>
      <c r="AA811" s="9" t="str">
        <f t="shared" si="126"/>
        <v/>
      </c>
      <c r="AB811" s="7"/>
      <c r="AC811" s="9" t="str">
        <f t="shared" si="127"/>
        <v/>
      </c>
      <c r="AD811" s="7"/>
      <c r="AE811" s="9" t="str">
        <f t="shared" si="128"/>
        <v/>
      </c>
      <c r="AF81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12" spans="1:32" x14ac:dyDescent="0.45">
      <c r="A812" s="23" t="e">
        <f>IF('Prediction Log'!#REF!=0, "",'Prediction Log'!#REF!)</f>
        <v>#REF!</v>
      </c>
      <c r="B812" s="9" t="e">
        <f>IF('Prediction Log'!#REF!=0, "",'Prediction Log'!#REF!)</f>
        <v>#REF!</v>
      </c>
      <c r="C812" s="9" t="e">
        <f>IF('Prediction Log'!#REF!=0, "",'Prediction Log'!#REF!)</f>
        <v>#REF!</v>
      </c>
      <c r="D812" s="9" t="e">
        <f>IF('Prediction Log'!#REF!=0, "",'Prediction Log'!#REF!)</f>
        <v>#REF!</v>
      </c>
      <c r="E812" s="9" t="e">
        <f>IF('Prediction Log'!#REF!=0, "",'Prediction Log'!#REF!)</f>
        <v>#REF!</v>
      </c>
      <c r="F812" s="10" t="str">
        <f>IF('Prediction Log'!I812=0, "",'Prediction Log'!I812)</f>
        <v/>
      </c>
      <c r="G812" s="26" t="str">
        <f>IF(ISBLANK(Games!B812), "",'Prediction Log'!$J812)</f>
        <v/>
      </c>
      <c r="H812" s="27" t="str">
        <f>'Prediction Log'!$K812</f>
        <v/>
      </c>
      <c r="I812" s="10" t="str">
        <f>IF(AND(Games!J812="",Games!K812=""),"",IF(ISTEXT(Games!K812), "Side",Games!J812))</f>
        <v/>
      </c>
      <c r="J812" s="10" t="str">
        <f>IF(Table1[[#This Row],[Bet]]="Spread", Games!L812, "")</f>
        <v/>
      </c>
      <c r="K812" s="9" t="str">
        <f>IF(ISTEXT(Games!K812), Games!K812, "")</f>
        <v/>
      </c>
      <c r="L812" s="9" t="str">
        <f>IF(Table1[[#This Row],[Bet]]="Spread", Table1[[#This Row],[Spread]],"")</f>
        <v/>
      </c>
      <c r="M812" s="9"/>
      <c r="N812" s="12"/>
      <c r="O812" s="12"/>
      <c r="P812" s="12"/>
      <c r="Q812" s="12"/>
      <c r="R812" s="12"/>
      <c r="S812" s="12"/>
      <c r="T812" s="13">
        <f t="shared" si="129"/>
        <v>0</v>
      </c>
      <c r="U812" s="13">
        <f t="shared" si="130"/>
        <v>0</v>
      </c>
      <c r="V812" s="13">
        <f t="shared" si="123"/>
        <v>0</v>
      </c>
      <c r="W812" s="13">
        <f t="shared" si="131"/>
        <v>0</v>
      </c>
      <c r="X812" s="13">
        <f t="shared" si="124"/>
        <v>0</v>
      </c>
      <c r="Y812" s="13">
        <f t="shared" si="125"/>
        <v>0</v>
      </c>
      <c r="Z812" s="7"/>
      <c r="AA812" s="9" t="str">
        <f t="shared" si="126"/>
        <v/>
      </c>
      <c r="AB812" s="7"/>
      <c r="AC812" s="9" t="str">
        <f t="shared" si="127"/>
        <v/>
      </c>
      <c r="AD812" s="7"/>
      <c r="AE812" s="9" t="str">
        <f t="shared" si="128"/>
        <v/>
      </c>
      <c r="AF81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13" spans="1:32" x14ac:dyDescent="0.45">
      <c r="A813" s="23" t="e">
        <f>IF('Prediction Log'!#REF!=0, "",'Prediction Log'!#REF!)</f>
        <v>#REF!</v>
      </c>
      <c r="B813" s="9" t="e">
        <f>IF('Prediction Log'!#REF!=0, "",'Prediction Log'!#REF!)</f>
        <v>#REF!</v>
      </c>
      <c r="C813" s="9" t="e">
        <f>IF('Prediction Log'!#REF!=0, "",'Prediction Log'!#REF!)</f>
        <v>#REF!</v>
      </c>
      <c r="D813" s="9" t="e">
        <f>IF('Prediction Log'!#REF!=0, "",'Prediction Log'!#REF!)</f>
        <v>#REF!</v>
      </c>
      <c r="E813" s="9" t="e">
        <f>IF('Prediction Log'!#REF!=0, "",'Prediction Log'!#REF!)</f>
        <v>#REF!</v>
      </c>
      <c r="F813" s="10" t="str">
        <f>IF('Prediction Log'!I813=0, "",'Prediction Log'!I813)</f>
        <v/>
      </c>
      <c r="G813" s="26" t="str">
        <f>IF(ISBLANK(Games!B813), "",'Prediction Log'!$J813)</f>
        <v/>
      </c>
      <c r="H813" s="27" t="str">
        <f>'Prediction Log'!$K813</f>
        <v/>
      </c>
      <c r="I813" s="10" t="str">
        <f>IF(AND(Games!J813="",Games!K813=""),"",IF(ISTEXT(Games!K813), "Side",Games!J813))</f>
        <v/>
      </c>
      <c r="J813" s="10" t="str">
        <f>IF(Table1[[#This Row],[Bet]]="Spread", Games!L813, "")</f>
        <v/>
      </c>
      <c r="K813" s="9" t="str">
        <f>IF(ISTEXT(Games!K813), Games!K813, "")</f>
        <v/>
      </c>
      <c r="L813" s="9" t="str">
        <f>IF(Table1[[#This Row],[Bet]]="Spread", Table1[[#This Row],[Spread]],"")</f>
        <v/>
      </c>
      <c r="M813" s="9"/>
      <c r="N813" s="12"/>
      <c r="O813" s="12"/>
      <c r="P813" s="12"/>
      <c r="Q813" s="12"/>
      <c r="R813" s="12"/>
      <c r="S813" s="12"/>
      <c r="T813" s="13">
        <f t="shared" si="129"/>
        <v>0</v>
      </c>
      <c r="U813" s="13">
        <f t="shared" si="130"/>
        <v>0</v>
      </c>
      <c r="V813" s="13">
        <f t="shared" si="123"/>
        <v>0</v>
      </c>
      <c r="W813" s="13">
        <f t="shared" si="131"/>
        <v>0</v>
      </c>
      <c r="X813" s="13">
        <f t="shared" si="124"/>
        <v>0</v>
      </c>
      <c r="Y813" s="13">
        <f t="shared" si="125"/>
        <v>0</v>
      </c>
      <c r="Z813" s="7"/>
      <c r="AA813" s="9" t="str">
        <f t="shared" si="126"/>
        <v/>
      </c>
      <c r="AB813" s="7"/>
      <c r="AC813" s="9" t="str">
        <f t="shared" si="127"/>
        <v/>
      </c>
      <c r="AD813" s="7"/>
      <c r="AE813" s="9" t="str">
        <f t="shared" si="128"/>
        <v/>
      </c>
      <c r="AF81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14" spans="1:32" x14ac:dyDescent="0.45">
      <c r="A814" s="23" t="e">
        <f>IF('Prediction Log'!#REF!=0, "",'Prediction Log'!#REF!)</f>
        <v>#REF!</v>
      </c>
      <c r="B814" s="9" t="e">
        <f>IF('Prediction Log'!#REF!=0, "",'Prediction Log'!#REF!)</f>
        <v>#REF!</v>
      </c>
      <c r="C814" s="9" t="e">
        <f>IF('Prediction Log'!#REF!=0, "",'Prediction Log'!#REF!)</f>
        <v>#REF!</v>
      </c>
      <c r="D814" s="9" t="e">
        <f>IF('Prediction Log'!#REF!=0, "",'Prediction Log'!#REF!)</f>
        <v>#REF!</v>
      </c>
      <c r="E814" s="9" t="e">
        <f>IF('Prediction Log'!#REF!=0, "",'Prediction Log'!#REF!)</f>
        <v>#REF!</v>
      </c>
      <c r="F814" s="10" t="str">
        <f>IF('Prediction Log'!I814=0, "",'Prediction Log'!I814)</f>
        <v/>
      </c>
      <c r="G814" s="26" t="str">
        <f>IF(ISBLANK(Games!B814), "",'Prediction Log'!$J814)</f>
        <v/>
      </c>
      <c r="H814" s="27" t="str">
        <f>'Prediction Log'!$K814</f>
        <v/>
      </c>
      <c r="I814" s="10" t="str">
        <f>IF(AND(Games!J814="",Games!K814=""),"",IF(ISTEXT(Games!K814), "Side",Games!J814))</f>
        <v/>
      </c>
      <c r="J814" s="10" t="str">
        <f>IF(Table1[[#This Row],[Bet]]="Spread", Games!L814, "")</f>
        <v/>
      </c>
      <c r="K814" s="9" t="str">
        <f>IF(ISTEXT(Games!K814), Games!K814, "")</f>
        <v/>
      </c>
      <c r="L814" s="9" t="str">
        <f>IF(Table1[[#This Row],[Bet]]="Spread", Table1[[#This Row],[Spread]],"")</f>
        <v/>
      </c>
      <c r="M814" s="9"/>
      <c r="N814" s="12"/>
      <c r="O814" s="12"/>
      <c r="P814" s="12"/>
      <c r="Q814" s="12"/>
      <c r="R814" s="12"/>
      <c r="S814" s="12"/>
      <c r="T814" s="13">
        <f t="shared" si="129"/>
        <v>0</v>
      </c>
      <c r="U814" s="13">
        <f t="shared" si="130"/>
        <v>0</v>
      </c>
      <c r="V814" s="13">
        <f t="shared" si="123"/>
        <v>0</v>
      </c>
      <c r="W814" s="13">
        <f t="shared" si="131"/>
        <v>0</v>
      </c>
      <c r="X814" s="13">
        <f t="shared" si="124"/>
        <v>0</v>
      </c>
      <c r="Y814" s="13">
        <f t="shared" si="125"/>
        <v>0</v>
      </c>
      <c r="Z814" s="7"/>
      <c r="AA814" s="9" t="str">
        <f t="shared" si="126"/>
        <v/>
      </c>
      <c r="AB814" s="7"/>
      <c r="AC814" s="9" t="str">
        <f t="shared" si="127"/>
        <v/>
      </c>
      <c r="AD814" s="7"/>
      <c r="AE814" s="9" t="str">
        <f t="shared" si="128"/>
        <v/>
      </c>
      <c r="AF81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15" spans="1:32" x14ac:dyDescent="0.45">
      <c r="A815" s="23" t="e">
        <f>IF('Prediction Log'!#REF!=0, "",'Prediction Log'!#REF!)</f>
        <v>#REF!</v>
      </c>
      <c r="B815" s="9" t="e">
        <f>IF('Prediction Log'!#REF!=0, "",'Prediction Log'!#REF!)</f>
        <v>#REF!</v>
      </c>
      <c r="C815" s="9" t="e">
        <f>IF('Prediction Log'!#REF!=0, "",'Prediction Log'!#REF!)</f>
        <v>#REF!</v>
      </c>
      <c r="D815" s="9" t="e">
        <f>IF('Prediction Log'!#REF!=0, "",'Prediction Log'!#REF!)</f>
        <v>#REF!</v>
      </c>
      <c r="E815" s="9" t="e">
        <f>IF('Prediction Log'!#REF!=0, "",'Prediction Log'!#REF!)</f>
        <v>#REF!</v>
      </c>
      <c r="F815" s="10" t="str">
        <f>IF('Prediction Log'!I815=0, "",'Prediction Log'!I815)</f>
        <v/>
      </c>
      <c r="G815" s="26" t="str">
        <f>IF(ISBLANK(Games!B815), "",'Prediction Log'!$J815)</f>
        <v/>
      </c>
      <c r="H815" s="27" t="str">
        <f>'Prediction Log'!$K815</f>
        <v/>
      </c>
      <c r="I815" s="10" t="str">
        <f>IF(AND(Games!J815="",Games!K815=""),"",IF(ISTEXT(Games!K815), "Side",Games!J815))</f>
        <v/>
      </c>
      <c r="J815" s="10" t="str">
        <f>IF(Table1[[#This Row],[Bet]]="Spread", Games!L815, "")</f>
        <v/>
      </c>
      <c r="K815" s="9" t="str">
        <f>IF(ISTEXT(Games!K815), Games!K815, "")</f>
        <v/>
      </c>
      <c r="L815" s="9" t="str">
        <f>IF(Table1[[#This Row],[Bet]]="Spread", Table1[[#This Row],[Spread]],"")</f>
        <v/>
      </c>
      <c r="M815" s="9"/>
      <c r="N815" s="12"/>
      <c r="O815" s="12"/>
      <c r="P815" s="12"/>
      <c r="Q815" s="12"/>
      <c r="R815" s="12"/>
      <c r="S815" s="12"/>
      <c r="T815" s="13">
        <f t="shared" si="129"/>
        <v>0</v>
      </c>
      <c r="U815" s="13">
        <f t="shared" si="130"/>
        <v>0</v>
      </c>
      <c r="V815" s="13">
        <f t="shared" si="123"/>
        <v>0</v>
      </c>
      <c r="W815" s="13">
        <f t="shared" si="131"/>
        <v>0</v>
      </c>
      <c r="X815" s="13">
        <f t="shared" si="124"/>
        <v>0</v>
      </c>
      <c r="Y815" s="13">
        <f t="shared" si="125"/>
        <v>0</v>
      </c>
      <c r="Z815" s="7"/>
      <c r="AA815" s="9" t="str">
        <f t="shared" si="126"/>
        <v/>
      </c>
      <c r="AB815" s="7"/>
      <c r="AC815" s="9" t="str">
        <f t="shared" si="127"/>
        <v/>
      </c>
      <c r="AD815" s="7"/>
      <c r="AE815" s="9" t="str">
        <f t="shared" si="128"/>
        <v/>
      </c>
      <c r="AF81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16" spans="1:32" x14ac:dyDescent="0.45">
      <c r="A816" s="23" t="e">
        <f>IF('Prediction Log'!#REF!=0, "",'Prediction Log'!#REF!)</f>
        <v>#REF!</v>
      </c>
      <c r="B816" s="9" t="e">
        <f>IF('Prediction Log'!#REF!=0, "",'Prediction Log'!#REF!)</f>
        <v>#REF!</v>
      </c>
      <c r="C816" s="9" t="e">
        <f>IF('Prediction Log'!#REF!=0, "",'Prediction Log'!#REF!)</f>
        <v>#REF!</v>
      </c>
      <c r="D816" s="9" t="e">
        <f>IF('Prediction Log'!#REF!=0, "",'Prediction Log'!#REF!)</f>
        <v>#REF!</v>
      </c>
      <c r="E816" s="9" t="e">
        <f>IF('Prediction Log'!#REF!=0, "",'Prediction Log'!#REF!)</f>
        <v>#REF!</v>
      </c>
      <c r="F816" s="10" t="str">
        <f>IF('Prediction Log'!I816=0, "",'Prediction Log'!I816)</f>
        <v/>
      </c>
      <c r="G816" s="26" t="str">
        <f>IF(ISBLANK(Games!B816), "",'Prediction Log'!$J816)</f>
        <v/>
      </c>
      <c r="H816" s="27" t="str">
        <f>'Prediction Log'!$K816</f>
        <v/>
      </c>
      <c r="I816" s="10" t="str">
        <f>IF(AND(Games!J816="",Games!K816=""),"",IF(ISTEXT(Games!K816), "Side",Games!J816))</f>
        <v/>
      </c>
      <c r="J816" s="10" t="str">
        <f>IF(Table1[[#This Row],[Bet]]="Spread", Games!L816, "")</f>
        <v/>
      </c>
      <c r="K816" s="9" t="str">
        <f>IF(ISTEXT(Games!K816), Games!K816, "")</f>
        <v/>
      </c>
      <c r="L816" s="9" t="str">
        <f>IF(Table1[[#This Row],[Bet]]="Spread", Table1[[#This Row],[Spread]],"")</f>
        <v/>
      </c>
      <c r="M816" s="9"/>
      <c r="N816" s="12"/>
      <c r="O816" s="12"/>
      <c r="P816" s="12"/>
      <c r="Q816" s="12"/>
      <c r="R816" s="12"/>
      <c r="S816" s="12"/>
      <c r="T816" s="13">
        <f t="shared" si="129"/>
        <v>0</v>
      </c>
      <c r="U816" s="13">
        <f t="shared" si="130"/>
        <v>0</v>
      </c>
      <c r="V816" s="13">
        <f t="shared" si="123"/>
        <v>0</v>
      </c>
      <c r="W816" s="13">
        <f t="shared" si="131"/>
        <v>0</v>
      </c>
      <c r="X816" s="13">
        <f t="shared" si="124"/>
        <v>0</v>
      </c>
      <c r="Y816" s="13">
        <f t="shared" si="125"/>
        <v>0</v>
      </c>
      <c r="Z816" s="7"/>
      <c r="AA816" s="9" t="str">
        <f t="shared" si="126"/>
        <v/>
      </c>
      <c r="AB816" s="7"/>
      <c r="AC816" s="9" t="str">
        <f t="shared" si="127"/>
        <v/>
      </c>
      <c r="AD816" s="7"/>
      <c r="AE816" s="9" t="str">
        <f t="shared" si="128"/>
        <v/>
      </c>
      <c r="AF81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17" spans="1:32" x14ac:dyDescent="0.45">
      <c r="A817" s="23" t="e">
        <f>IF('Prediction Log'!#REF!=0, "",'Prediction Log'!#REF!)</f>
        <v>#REF!</v>
      </c>
      <c r="B817" s="9" t="e">
        <f>IF('Prediction Log'!#REF!=0, "",'Prediction Log'!#REF!)</f>
        <v>#REF!</v>
      </c>
      <c r="C817" s="9" t="e">
        <f>IF('Prediction Log'!#REF!=0, "",'Prediction Log'!#REF!)</f>
        <v>#REF!</v>
      </c>
      <c r="D817" s="9" t="e">
        <f>IF('Prediction Log'!#REF!=0, "",'Prediction Log'!#REF!)</f>
        <v>#REF!</v>
      </c>
      <c r="E817" s="9" t="e">
        <f>IF('Prediction Log'!#REF!=0, "",'Prediction Log'!#REF!)</f>
        <v>#REF!</v>
      </c>
      <c r="F817" s="10" t="str">
        <f>IF('Prediction Log'!I817=0, "",'Prediction Log'!I817)</f>
        <v/>
      </c>
      <c r="G817" s="26" t="str">
        <f>IF(ISBLANK(Games!B817), "",'Prediction Log'!$J817)</f>
        <v/>
      </c>
      <c r="H817" s="27" t="str">
        <f>'Prediction Log'!$K817</f>
        <v/>
      </c>
      <c r="I817" s="10" t="str">
        <f>IF(AND(Games!J817="",Games!K817=""),"",IF(ISTEXT(Games!K817), "Side",Games!J817))</f>
        <v/>
      </c>
      <c r="J817" s="10" t="str">
        <f>IF(Table1[[#This Row],[Bet]]="Spread", Games!L817, "")</f>
        <v/>
      </c>
      <c r="K817" s="9" t="str">
        <f>IF(ISTEXT(Games!K817), Games!K817, "")</f>
        <v/>
      </c>
      <c r="L817" s="9" t="str">
        <f>IF(Table1[[#This Row],[Bet]]="Spread", Table1[[#This Row],[Spread]],"")</f>
        <v/>
      </c>
      <c r="M817" s="9"/>
      <c r="N817" s="12"/>
      <c r="O817" s="12"/>
      <c r="P817" s="12"/>
      <c r="Q817" s="12"/>
      <c r="R817" s="12"/>
      <c r="S817" s="12"/>
      <c r="T817" s="13">
        <f t="shared" si="129"/>
        <v>0</v>
      </c>
      <c r="U817" s="13">
        <f t="shared" si="130"/>
        <v>0</v>
      </c>
      <c r="V817" s="13">
        <f t="shared" si="123"/>
        <v>0</v>
      </c>
      <c r="W817" s="13">
        <f t="shared" si="131"/>
        <v>0</v>
      </c>
      <c r="X817" s="13">
        <f t="shared" si="124"/>
        <v>0</v>
      </c>
      <c r="Y817" s="13">
        <f t="shared" si="125"/>
        <v>0</v>
      </c>
      <c r="Z817" s="7"/>
      <c r="AA817" s="9" t="str">
        <f t="shared" si="126"/>
        <v/>
      </c>
      <c r="AB817" s="7"/>
      <c r="AC817" s="9" t="str">
        <f t="shared" si="127"/>
        <v/>
      </c>
      <c r="AD817" s="7"/>
      <c r="AE817" s="9" t="str">
        <f t="shared" si="128"/>
        <v/>
      </c>
      <c r="AF81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18" spans="1:32" x14ac:dyDescent="0.45">
      <c r="A818" s="23" t="e">
        <f>IF('Prediction Log'!#REF!=0, "",'Prediction Log'!#REF!)</f>
        <v>#REF!</v>
      </c>
      <c r="B818" s="9" t="e">
        <f>IF('Prediction Log'!#REF!=0, "",'Prediction Log'!#REF!)</f>
        <v>#REF!</v>
      </c>
      <c r="C818" s="9" t="e">
        <f>IF('Prediction Log'!#REF!=0, "",'Prediction Log'!#REF!)</f>
        <v>#REF!</v>
      </c>
      <c r="D818" s="9" t="e">
        <f>IF('Prediction Log'!#REF!=0, "",'Prediction Log'!#REF!)</f>
        <v>#REF!</v>
      </c>
      <c r="E818" s="9" t="e">
        <f>IF('Prediction Log'!#REF!=0, "",'Prediction Log'!#REF!)</f>
        <v>#REF!</v>
      </c>
      <c r="F818" s="10" t="str">
        <f>IF('Prediction Log'!I818=0, "",'Prediction Log'!I818)</f>
        <v/>
      </c>
      <c r="G818" s="26" t="str">
        <f>IF(ISBLANK(Games!B818), "",'Prediction Log'!$J818)</f>
        <v/>
      </c>
      <c r="H818" s="27" t="str">
        <f>'Prediction Log'!$K818</f>
        <v/>
      </c>
      <c r="I818" s="10" t="str">
        <f>IF(AND(Games!J818="",Games!K818=""),"",IF(ISTEXT(Games!K818), "Side",Games!J818))</f>
        <v/>
      </c>
      <c r="J818" s="10" t="str">
        <f>IF(Table1[[#This Row],[Bet]]="Spread", Games!L818, "")</f>
        <v/>
      </c>
      <c r="K818" s="9" t="str">
        <f>IF(ISTEXT(Games!K818), Games!K818, "")</f>
        <v/>
      </c>
      <c r="L818" s="9" t="str">
        <f>IF(Table1[[#This Row],[Bet]]="Spread", Table1[[#This Row],[Spread]],"")</f>
        <v/>
      </c>
      <c r="M818" s="9"/>
      <c r="N818" s="12"/>
      <c r="O818" s="12"/>
      <c r="P818" s="12"/>
      <c r="Q818" s="12"/>
      <c r="R818" s="12"/>
      <c r="S818" s="12"/>
      <c r="T818" s="13">
        <f t="shared" si="129"/>
        <v>0</v>
      </c>
      <c r="U818" s="13">
        <f t="shared" si="130"/>
        <v>0</v>
      </c>
      <c r="V818" s="13">
        <f t="shared" si="123"/>
        <v>0</v>
      </c>
      <c r="W818" s="13">
        <f t="shared" si="131"/>
        <v>0</v>
      </c>
      <c r="X818" s="13">
        <f t="shared" si="124"/>
        <v>0</v>
      </c>
      <c r="Y818" s="13">
        <f t="shared" si="125"/>
        <v>0</v>
      </c>
      <c r="Z818" s="7"/>
      <c r="AA818" s="9" t="str">
        <f t="shared" si="126"/>
        <v/>
      </c>
      <c r="AB818" s="7"/>
      <c r="AC818" s="9" t="str">
        <f t="shared" si="127"/>
        <v/>
      </c>
      <c r="AD818" s="7"/>
      <c r="AE818" s="9" t="str">
        <f t="shared" si="128"/>
        <v/>
      </c>
      <c r="AF81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19" spans="1:32" x14ac:dyDescent="0.45">
      <c r="A819" s="23" t="e">
        <f>IF('Prediction Log'!#REF!=0, "",'Prediction Log'!#REF!)</f>
        <v>#REF!</v>
      </c>
      <c r="B819" s="9" t="e">
        <f>IF('Prediction Log'!#REF!=0, "",'Prediction Log'!#REF!)</f>
        <v>#REF!</v>
      </c>
      <c r="C819" s="9" t="e">
        <f>IF('Prediction Log'!#REF!=0, "",'Prediction Log'!#REF!)</f>
        <v>#REF!</v>
      </c>
      <c r="D819" s="9" t="e">
        <f>IF('Prediction Log'!#REF!=0, "",'Prediction Log'!#REF!)</f>
        <v>#REF!</v>
      </c>
      <c r="E819" s="9" t="e">
        <f>IF('Prediction Log'!#REF!=0, "",'Prediction Log'!#REF!)</f>
        <v>#REF!</v>
      </c>
      <c r="F819" s="10" t="str">
        <f>IF('Prediction Log'!I819=0, "",'Prediction Log'!I819)</f>
        <v/>
      </c>
      <c r="G819" s="26" t="str">
        <f>IF(ISBLANK(Games!B819), "",'Prediction Log'!$J819)</f>
        <v/>
      </c>
      <c r="H819" s="27" t="str">
        <f>'Prediction Log'!$K819</f>
        <v/>
      </c>
      <c r="I819" s="10" t="str">
        <f>IF(AND(Games!J819="",Games!K819=""),"",IF(ISTEXT(Games!K819), "Side",Games!J819))</f>
        <v/>
      </c>
      <c r="J819" s="10" t="str">
        <f>IF(Table1[[#This Row],[Bet]]="Spread", Games!L819, "")</f>
        <v/>
      </c>
      <c r="K819" s="9" t="str">
        <f>IF(ISTEXT(Games!K819), Games!K819, "")</f>
        <v/>
      </c>
      <c r="L819" s="9" t="str">
        <f>IF(Table1[[#This Row],[Bet]]="Spread", Table1[[#This Row],[Spread]],"")</f>
        <v/>
      </c>
      <c r="M819" s="9"/>
      <c r="N819" s="12"/>
      <c r="O819" s="12"/>
      <c r="P819" s="12"/>
      <c r="Q819" s="12"/>
      <c r="R819" s="12"/>
      <c r="S819" s="12"/>
      <c r="T819" s="13">
        <f t="shared" si="129"/>
        <v>0</v>
      </c>
      <c r="U819" s="13">
        <f t="shared" si="130"/>
        <v>0</v>
      </c>
      <c r="V819" s="13">
        <f t="shared" si="123"/>
        <v>0</v>
      </c>
      <c r="W819" s="13">
        <f t="shared" si="131"/>
        <v>0</v>
      </c>
      <c r="X819" s="13">
        <f t="shared" si="124"/>
        <v>0</v>
      </c>
      <c r="Y819" s="13">
        <f t="shared" si="125"/>
        <v>0</v>
      </c>
      <c r="Z819" s="7"/>
      <c r="AA819" s="9" t="str">
        <f t="shared" si="126"/>
        <v/>
      </c>
      <c r="AB819" s="7"/>
      <c r="AC819" s="9" t="str">
        <f t="shared" si="127"/>
        <v/>
      </c>
      <c r="AD819" s="7"/>
      <c r="AE819" s="9" t="str">
        <f t="shared" si="128"/>
        <v/>
      </c>
      <c r="AF81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20" spans="1:32" x14ac:dyDescent="0.45">
      <c r="A820" s="23" t="e">
        <f>IF('Prediction Log'!#REF!=0, "",'Prediction Log'!#REF!)</f>
        <v>#REF!</v>
      </c>
      <c r="B820" s="9" t="e">
        <f>IF('Prediction Log'!#REF!=0, "",'Prediction Log'!#REF!)</f>
        <v>#REF!</v>
      </c>
      <c r="C820" s="9" t="e">
        <f>IF('Prediction Log'!#REF!=0, "",'Prediction Log'!#REF!)</f>
        <v>#REF!</v>
      </c>
      <c r="D820" s="9" t="e">
        <f>IF('Prediction Log'!#REF!=0, "",'Prediction Log'!#REF!)</f>
        <v>#REF!</v>
      </c>
      <c r="E820" s="9" t="e">
        <f>IF('Prediction Log'!#REF!=0, "",'Prediction Log'!#REF!)</f>
        <v>#REF!</v>
      </c>
      <c r="F820" s="10" t="str">
        <f>IF('Prediction Log'!I820=0, "",'Prediction Log'!I820)</f>
        <v/>
      </c>
      <c r="G820" s="26" t="str">
        <f>IF(ISBLANK(Games!B820), "",'Prediction Log'!$J820)</f>
        <v/>
      </c>
      <c r="H820" s="27" t="str">
        <f>'Prediction Log'!$K820</f>
        <v/>
      </c>
      <c r="I820" s="10" t="str">
        <f>IF(AND(Games!J820="",Games!K820=""),"",IF(ISTEXT(Games!K820), "Side",Games!J820))</f>
        <v/>
      </c>
      <c r="J820" s="10" t="str">
        <f>IF(Table1[[#This Row],[Bet]]="Spread", Games!L820, "")</f>
        <v/>
      </c>
      <c r="K820" s="9" t="str">
        <f>IF(ISTEXT(Games!K820), Games!K820, "")</f>
        <v/>
      </c>
      <c r="L820" s="9" t="str">
        <f>IF(Table1[[#This Row],[Bet]]="Spread", Table1[[#This Row],[Spread]],"")</f>
        <v/>
      </c>
      <c r="M820" s="9"/>
      <c r="N820" s="12"/>
      <c r="O820" s="12"/>
      <c r="P820" s="12"/>
      <c r="Q820" s="12"/>
      <c r="R820" s="12"/>
      <c r="S820" s="12"/>
      <c r="T820" s="13">
        <f t="shared" si="129"/>
        <v>0</v>
      </c>
      <c r="U820" s="13">
        <f t="shared" si="130"/>
        <v>0</v>
      </c>
      <c r="V820" s="13">
        <f t="shared" si="123"/>
        <v>0</v>
      </c>
      <c r="W820" s="13">
        <f t="shared" si="131"/>
        <v>0</v>
      </c>
      <c r="X820" s="13">
        <f t="shared" si="124"/>
        <v>0</v>
      </c>
      <c r="Y820" s="13">
        <f t="shared" si="125"/>
        <v>0</v>
      </c>
      <c r="Z820" s="7"/>
      <c r="AA820" s="9" t="str">
        <f t="shared" si="126"/>
        <v/>
      </c>
      <c r="AB820" s="7"/>
      <c r="AC820" s="9" t="str">
        <f t="shared" si="127"/>
        <v/>
      </c>
      <c r="AD820" s="7"/>
      <c r="AE820" s="9" t="str">
        <f t="shared" si="128"/>
        <v/>
      </c>
      <c r="AF82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21" spans="1:32" x14ac:dyDescent="0.45">
      <c r="A821" s="23" t="e">
        <f>IF('Prediction Log'!#REF!=0, "",'Prediction Log'!#REF!)</f>
        <v>#REF!</v>
      </c>
      <c r="B821" s="9" t="e">
        <f>IF('Prediction Log'!#REF!=0, "",'Prediction Log'!#REF!)</f>
        <v>#REF!</v>
      </c>
      <c r="C821" s="9" t="e">
        <f>IF('Prediction Log'!#REF!=0, "",'Prediction Log'!#REF!)</f>
        <v>#REF!</v>
      </c>
      <c r="D821" s="9" t="e">
        <f>IF('Prediction Log'!#REF!=0, "",'Prediction Log'!#REF!)</f>
        <v>#REF!</v>
      </c>
      <c r="E821" s="9" t="e">
        <f>IF('Prediction Log'!#REF!=0, "",'Prediction Log'!#REF!)</f>
        <v>#REF!</v>
      </c>
      <c r="F821" s="10" t="str">
        <f>IF('Prediction Log'!I821=0, "",'Prediction Log'!I821)</f>
        <v/>
      </c>
      <c r="G821" s="26" t="str">
        <f>IF(ISBLANK(Games!B821), "",'Prediction Log'!$J821)</f>
        <v/>
      </c>
      <c r="H821" s="27" t="str">
        <f>'Prediction Log'!$K821</f>
        <v/>
      </c>
      <c r="I821" s="10" t="str">
        <f>IF(AND(Games!J821="",Games!K821=""),"",IF(ISTEXT(Games!K821), "Side",Games!J821))</f>
        <v/>
      </c>
      <c r="J821" s="10" t="str">
        <f>IF(Table1[[#This Row],[Bet]]="Spread", Games!L821, "")</f>
        <v/>
      </c>
      <c r="K821" s="9" t="str">
        <f>IF(ISTEXT(Games!K821), Games!K821, "")</f>
        <v/>
      </c>
      <c r="L821" s="9" t="str">
        <f>IF(Table1[[#This Row],[Bet]]="Spread", Table1[[#This Row],[Spread]],"")</f>
        <v/>
      </c>
      <c r="M821" s="9"/>
      <c r="N821" s="12"/>
      <c r="O821" s="12"/>
      <c r="P821" s="12"/>
      <c r="Q821" s="12"/>
      <c r="R821" s="12"/>
      <c r="S821" s="12"/>
      <c r="T821" s="13">
        <f t="shared" si="129"/>
        <v>0</v>
      </c>
      <c r="U821" s="13">
        <f t="shared" si="130"/>
        <v>0</v>
      </c>
      <c r="V821" s="13">
        <f t="shared" si="123"/>
        <v>0</v>
      </c>
      <c r="W821" s="13">
        <f t="shared" si="131"/>
        <v>0</v>
      </c>
      <c r="X821" s="13">
        <f t="shared" si="124"/>
        <v>0</v>
      </c>
      <c r="Y821" s="13">
        <f t="shared" si="125"/>
        <v>0</v>
      </c>
      <c r="Z821" s="7"/>
      <c r="AA821" s="9" t="str">
        <f t="shared" si="126"/>
        <v/>
      </c>
      <c r="AB821" s="7"/>
      <c r="AC821" s="9" t="str">
        <f t="shared" si="127"/>
        <v/>
      </c>
      <c r="AD821" s="7"/>
      <c r="AE821" s="9" t="str">
        <f t="shared" si="128"/>
        <v/>
      </c>
      <c r="AF82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22" spans="1:32" x14ac:dyDescent="0.45">
      <c r="A822" s="23" t="e">
        <f>IF('Prediction Log'!#REF!=0, "",'Prediction Log'!#REF!)</f>
        <v>#REF!</v>
      </c>
      <c r="B822" s="9" t="e">
        <f>IF('Prediction Log'!#REF!=0, "",'Prediction Log'!#REF!)</f>
        <v>#REF!</v>
      </c>
      <c r="C822" s="9" t="e">
        <f>IF('Prediction Log'!#REF!=0, "",'Prediction Log'!#REF!)</f>
        <v>#REF!</v>
      </c>
      <c r="D822" s="9" t="e">
        <f>IF('Prediction Log'!#REF!=0, "",'Prediction Log'!#REF!)</f>
        <v>#REF!</v>
      </c>
      <c r="E822" s="9" t="e">
        <f>IF('Prediction Log'!#REF!=0, "",'Prediction Log'!#REF!)</f>
        <v>#REF!</v>
      </c>
      <c r="F822" s="10" t="str">
        <f>IF('Prediction Log'!I822=0, "",'Prediction Log'!I822)</f>
        <v/>
      </c>
      <c r="G822" s="26" t="str">
        <f>IF(ISBLANK(Games!B822), "",'Prediction Log'!$J822)</f>
        <v/>
      </c>
      <c r="H822" s="27" t="str">
        <f>'Prediction Log'!$K822</f>
        <v/>
      </c>
      <c r="I822" s="10" t="str">
        <f>IF(AND(Games!J822="",Games!K822=""),"",IF(ISTEXT(Games!K822), "Side",Games!J822))</f>
        <v/>
      </c>
      <c r="J822" s="10" t="str">
        <f>IF(Table1[[#This Row],[Bet]]="Spread", Games!L822, "")</f>
        <v/>
      </c>
      <c r="K822" s="9" t="str">
        <f>IF(ISTEXT(Games!K822), Games!K822, "")</f>
        <v/>
      </c>
      <c r="L822" s="9" t="str">
        <f>IF(Table1[[#This Row],[Bet]]="Spread", Table1[[#This Row],[Spread]],"")</f>
        <v/>
      </c>
      <c r="M822" s="9"/>
      <c r="N822" s="12"/>
      <c r="O822" s="12"/>
      <c r="P822" s="12"/>
      <c r="Q822" s="12"/>
      <c r="R822" s="12"/>
      <c r="S822" s="12"/>
      <c r="T822" s="13">
        <f t="shared" si="129"/>
        <v>0</v>
      </c>
      <c r="U822" s="13">
        <f t="shared" si="130"/>
        <v>0</v>
      </c>
      <c r="V822" s="13">
        <f t="shared" si="123"/>
        <v>0</v>
      </c>
      <c r="W822" s="13">
        <f t="shared" si="131"/>
        <v>0</v>
      </c>
      <c r="X822" s="13">
        <f t="shared" si="124"/>
        <v>0</v>
      </c>
      <c r="Y822" s="13">
        <f t="shared" si="125"/>
        <v>0</v>
      </c>
      <c r="Z822" s="7"/>
      <c r="AA822" s="9" t="str">
        <f t="shared" si="126"/>
        <v/>
      </c>
      <c r="AB822" s="7"/>
      <c r="AC822" s="9" t="str">
        <f t="shared" si="127"/>
        <v/>
      </c>
      <c r="AD822" s="7"/>
      <c r="AE822" s="9" t="str">
        <f t="shared" si="128"/>
        <v/>
      </c>
      <c r="AF82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23" spans="1:32" x14ac:dyDescent="0.45">
      <c r="A823" s="23" t="e">
        <f>IF('Prediction Log'!#REF!=0, "",'Prediction Log'!#REF!)</f>
        <v>#REF!</v>
      </c>
      <c r="B823" s="9" t="e">
        <f>IF('Prediction Log'!#REF!=0, "",'Prediction Log'!#REF!)</f>
        <v>#REF!</v>
      </c>
      <c r="C823" s="9" t="e">
        <f>IF('Prediction Log'!#REF!=0, "",'Prediction Log'!#REF!)</f>
        <v>#REF!</v>
      </c>
      <c r="D823" s="9" t="e">
        <f>IF('Prediction Log'!#REF!=0, "",'Prediction Log'!#REF!)</f>
        <v>#REF!</v>
      </c>
      <c r="E823" s="9" t="e">
        <f>IF('Prediction Log'!#REF!=0, "",'Prediction Log'!#REF!)</f>
        <v>#REF!</v>
      </c>
      <c r="F823" s="10" t="str">
        <f>IF('Prediction Log'!I823=0, "",'Prediction Log'!I823)</f>
        <v/>
      </c>
      <c r="G823" s="26" t="str">
        <f>IF(ISBLANK(Games!B823), "",'Prediction Log'!$J823)</f>
        <v/>
      </c>
      <c r="H823" s="27" t="str">
        <f>'Prediction Log'!$K823</f>
        <v/>
      </c>
      <c r="I823" s="10" t="str">
        <f>IF(AND(Games!J823="",Games!K823=""),"",IF(ISTEXT(Games!K823), "Side",Games!J823))</f>
        <v/>
      </c>
      <c r="J823" s="10" t="str">
        <f>IF(Table1[[#This Row],[Bet]]="Spread", Games!L823, "")</f>
        <v/>
      </c>
      <c r="K823" s="9" t="str">
        <f>IF(ISTEXT(Games!K823), Games!K823, "")</f>
        <v/>
      </c>
      <c r="L823" s="9" t="str">
        <f>IF(Table1[[#This Row],[Bet]]="Spread", Table1[[#This Row],[Spread]],"")</f>
        <v/>
      </c>
      <c r="M823" s="9"/>
      <c r="N823" s="12"/>
      <c r="O823" s="12"/>
      <c r="P823" s="12"/>
      <c r="Q823" s="12"/>
      <c r="R823" s="12"/>
      <c r="S823" s="12"/>
      <c r="T823" s="13">
        <f t="shared" si="129"/>
        <v>0</v>
      </c>
      <c r="U823" s="13">
        <f t="shared" si="130"/>
        <v>0</v>
      </c>
      <c r="V823" s="13">
        <f t="shared" si="123"/>
        <v>0</v>
      </c>
      <c r="W823" s="13">
        <f t="shared" si="131"/>
        <v>0</v>
      </c>
      <c r="X823" s="13">
        <f t="shared" si="124"/>
        <v>0</v>
      </c>
      <c r="Y823" s="13">
        <f t="shared" si="125"/>
        <v>0</v>
      </c>
      <c r="Z823" s="7"/>
      <c r="AA823" s="9" t="str">
        <f t="shared" si="126"/>
        <v/>
      </c>
      <c r="AB823" s="7"/>
      <c r="AC823" s="9" t="str">
        <f t="shared" si="127"/>
        <v/>
      </c>
      <c r="AD823" s="7"/>
      <c r="AE823" s="9" t="str">
        <f t="shared" si="128"/>
        <v/>
      </c>
      <c r="AF82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24" spans="1:32" x14ac:dyDescent="0.45">
      <c r="A824" s="23" t="e">
        <f>IF('Prediction Log'!#REF!=0, "",'Prediction Log'!#REF!)</f>
        <v>#REF!</v>
      </c>
      <c r="B824" s="9" t="e">
        <f>IF('Prediction Log'!#REF!=0, "",'Prediction Log'!#REF!)</f>
        <v>#REF!</v>
      </c>
      <c r="C824" s="9" t="e">
        <f>IF('Prediction Log'!#REF!=0, "",'Prediction Log'!#REF!)</f>
        <v>#REF!</v>
      </c>
      <c r="D824" s="9" t="e">
        <f>IF('Prediction Log'!#REF!=0, "",'Prediction Log'!#REF!)</f>
        <v>#REF!</v>
      </c>
      <c r="E824" s="9" t="e">
        <f>IF('Prediction Log'!#REF!=0, "",'Prediction Log'!#REF!)</f>
        <v>#REF!</v>
      </c>
      <c r="F824" s="10" t="str">
        <f>IF('Prediction Log'!I824=0, "",'Prediction Log'!I824)</f>
        <v/>
      </c>
      <c r="G824" s="26" t="str">
        <f>IF(ISBLANK(Games!B824), "",'Prediction Log'!$J824)</f>
        <v/>
      </c>
      <c r="H824" s="27" t="str">
        <f>'Prediction Log'!$K824</f>
        <v/>
      </c>
      <c r="I824" s="10" t="str">
        <f>IF(AND(Games!J824="",Games!K824=""),"",IF(ISTEXT(Games!K824), "Side",Games!J824))</f>
        <v/>
      </c>
      <c r="J824" s="10" t="str">
        <f>IF(Table1[[#This Row],[Bet]]="Spread", Games!L824, "")</f>
        <v/>
      </c>
      <c r="K824" s="9" t="str">
        <f>IF(ISTEXT(Games!K824), Games!K824, "")</f>
        <v/>
      </c>
      <c r="L824" s="9" t="str">
        <f>IF(Table1[[#This Row],[Bet]]="Spread", Table1[[#This Row],[Spread]],"")</f>
        <v/>
      </c>
      <c r="M824" s="9"/>
      <c r="N824" s="12"/>
      <c r="O824" s="12"/>
      <c r="P824" s="12"/>
      <c r="Q824" s="12"/>
      <c r="R824" s="12"/>
      <c r="S824" s="12"/>
      <c r="T824" s="13">
        <f t="shared" si="129"/>
        <v>0</v>
      </c>
      <c r="U824" s="13">
        <f t="shared" si="130"/>
        <v>0</v>
      </c>
      <c r="V824" s="13">
        <f t="shared" si="123"/>
        <v>0</v>
      </c>
      <c r="W824" s="13">
        <f t="shared" si="131"/>
        <v>0</v>
      </c>
      <c r="X824" s="13">
        <f t="shared" si="124"/>
        <v>0</v>
      </c>
      <c r="Y824" s="13">
        <f t="shared" si="125"/>
        <v>0</v>
      </c>
      <c r="Z824" s="7"/>
      <c r="AA824" s="9" t="str">
        <f t="shared" si="126"/>
        <v/>
      </c>
      <c r="AB824" s="7"/>
      <c r="AC824" s="9" t="str">
        <f t="shared" si="127"/>
        <v/>
      </c>
      <c r="AD824" s="7"/>
      <c r="AE824" s="9" t="str">
        <f t="shared" si="128"/>
        <v/>
      </c>
      <c r="AF82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25" spans="1:32" x14ac:dyDescent="0.45">
      <c r="A825" s="23" t="e">
        <f>IF('Prediction Log'!#REF!=0, "",'Prediction Log'!#REF!)</f>
        <v>#REF!</v>
      </c>
      <c r="B825" s="9" t="e">
        <f>IF('Prediction Log'!#REF!=0, "",'Prediction Log'!#REF!)</f>
        <v>#REF!</v>
      </c>
      <c r="C825" s="9" t="e">
        <f>IF('Prediction Log'!#REF!=0, "",'Prediction Log'!#REF!)</f>
        <v>#REF!</v>
      </c>
      <c r="D825" s="9" t="e">
        <f>IF('Prediction Log'!#REF!=0, "",'Prediction Log'!#REF!)</f>
        <v>#REF!</v>
      </c>
      <c r="E825" s="9" t="e">
        <f>IF('Prediction Log'!#REF!=0, "",'Prediction Log'!#REF!)</f>
        <v>#REF!</v>
      </c>
      <c r="F825" s="10" t="str">
        <f>IF('Prediction Log'!I825=0, "",'Prediction Log'!I825)</f>
        <v/>
      </c>
      <c r="G825" s="26" t="str">
        <f>IF(ISBLANK(Games!B825), "",'Prediction Log'!$J825)</f>
        <v/>
      </c>
      <c r="H825" s="27" t="str">
        <f>'Prediction Log'!$K825</f>
        <v/>
      </c>
      <c r="I825" s="10" t="str">
        <f>IF(AND(Games!J825="",Games!K825=""),"",IF(ISTEXT(Games!K825), "Side",Games!J825))</f>
        <v/>
      </c>
      <c r="J825" s="10" t="str">
        <f>IF(Table1[[#This Row],[Bet]]="Spread", Games!L825, "")</f>
        <v/>
      </c>
      <c r="K825" s="9" t="str">
        <f>IF(ISTEXT(Games!K825), Games!K825, "")</f>
        <v/>
      </c>
      <c r="L825" s="9" t="str">
        <f>IF(Table1[[#This Row],[Bet]]="Spread", Table1[[#This Row],[Spread]],"")</f>
        <v/>
      </c>
      <c r="M825" s="9"/>
      <c r="N825" s="12"/>
      <c r="O825" s="12"/>
      <c r="P825" s="12"/>
      <c r="Q825" s="12"/>
      <c r="R825" s="12"/>
      <c r="S825" s="12"/>
      <c r="T825" s="13">
        <f t="shared" si="129"/>
        <v>0</v>
      </c>
      <c r="U825" s="13">
        <f t="shared" si="130"/>
        <v>0</v>
      </c>
      <c r="V825" s="13">
        <f t="shared" si="123"/>
        <v>0</v>
      </c>
      <c r="W825" s="13">
        <f t="shared" si="131"/>
        <v>0</v>
      </c>
      <c r="X825" s="13">
        <f t="shared" si="124"/>
        <v>0</v>
      </c>
      <c r="Y825" s="13">
        <f t="shared" si="125"/>
        <v>0</v>
      </c>
      <c r="Z825" s="7"/>
      <c r="AA825" s="9" t="str">
        <f t="shared" si="126"/>
        <v/>
      </c>
      <c r="AB825" s="7"/>
      <c r="AC825" s="9" t="str">
        <f t="shared" si="127"/>
        <v/>
      </c>
      <c r="AD825" s="7"/>
      <c r="AE825" s="9" t="str">
        <f t="shared" si="128"/>
        <v/>
      </c>
      <c r="AF82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26" spans="1:32" x14ac:dyDescent="0.45">
      <c r="A826" s="23" t="e">
        <f>IF('Prediction Log'!#REF!=0, "",'Prediction Log'!#REF!)</f>
        <v>#REF!</v>
      </c>
      <c r="B826" s="9" t="e">
        <f>IF('Prediction Log'!#REF!=0, "",'Prediction Log'!#REF!)</f>
        <v>#REF!</v>
      </c>
      <c r="C826" s="9" t="e">
        <f>IF('Prediction Log'!#REF!=0, "",'Prediction Log'!#REF!)</f>
        <v>#REF!</v>
      </c>
      <c r="D826" s="9" t="e">
        <f>IF('Prediction Log'!#REF!=0, "",'Prediction Log'!#REF!)</f>
        <v>#REF!</v>
      </c>
      <c r="E826" s="9" t="e">
        <f>IF('Prediction Log'!#REF!=0, "",'Prediction Log'!#REF!)</f>
        <v>#REF!</v>
      </c>
      <c r="F826" s="10" t="str">
        <f>IF('Prediction Log'!I826=0, "",'Prediction Log'!I826)</f>
        <v/>
      </c>
      <c r="G826" s="26" t="str">
        <f>IF(ISBLANK(Games!B826), "",'Prediction Log'!$J826)</f>
        <v/>
      </c>
      <c r="H826" s="27" t="str">
        <f>'Prediction Log'!$K826</f>
        <v/>
      </c>
      <c r="I826" s="10" t="str">
        <f>IF(AND(Games!J826="",Games!K826=""),"",IF(ISTEXT(Games!K826), "Side",Games!J826))</f>
        <v/>
      </c>
      <c r="J826" s="10" t="str">
        <f>IF(Table1[[#This Row],[Bet]]="Spread", Games!L826, "")</f>
        <v/>
      </c>
      <c r="K826" s="9" t="str">
        <f>IF(ISTEXT(Games!K826), Games!K826, "")</f>
        <v/>
      </c>
      <c r="L826" s="9" t="str">
        <f>IF(Table1[[#This Row],[Bet]]="Spread", Table1[[#This Row],[Spread]],"")</f>
        <v/>
      </c>
      <c r="M826" s="9"/>
      <c r="N826" s="12"/>
      <c r="O826" s="12"/>
      <c r="P826" s="12"/>
      <c r="Q826" s="12"/>
      <c r="R826" s="12"/>
      <c r="S826" s="12"/>
      <c r="T826" s="13">
        <f t="shared" si="129"/>
        <v>0</v>
      </c>
      <c r="U826" s="13">
        <f t="shared" si="130"/>
        <v>0</v>
      </c>
      <c r="V826" s="13">
        <f t="shared" si="123"/>
        <v>0</v>
      </c>
      <c r="W826" s="13">
        <f t="shared" si="131"/>
        <v>0</v>
      </c>
      <c r="X826" s="13">
        <f t="shared" si="124"/>
        <v>0</v>
      </c>
      <c r="Y826" s="13">
        <f t="shared" si="125"/>
        <v>0</v>
      </c>
      <c r="Z826" s="7"/>
      <c r="AA826" s="9" t="str">
        <f t="shared" si="126"/>
        <v/>
      </c>
      <c r="AB826" s="7"/>
      <c r="AC826" s="9" t="str">
        <f t="shared" si="127"/>
        <v/>
      </c>
      <c r="AD826" s="7"/>
      <c r="AE826" s="9" t="str">
        <f t="shared" si="128"/>
        <v/>
      </c>
      <c r="AF82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27" spans="1:32" x14ac:dyDescent="0.45">
      <c r="A827" s="23" t="e">
        <f>IF('Prediction Log'!#REF!=0, "",'Prediction Log'!#REF!)</f>
        <v>#REF!</v>
      </c>
      <c r="B827" s="9" t="e">
        <f>IF('Prediction Log'!#REF!=0, "",'Prediction Log'!#REF!)</f>
        <v>#REF!</v>
      </c>
      <c r="C827" s="9" t="e">
        <f>IF('Prediction Log'!#REF!=0, "",'Prediction Log'!#REF!)</f>
        <v>#REF!</v>
      </c>
      <c r="D827" s="9" t="e">
        <f>IF('Prediction Log'!#REF!=0, "",'Prediction Log'!#REF!)</f>
        <v>#REF!</v>
      </c>
      <c r="E827" s="9" t="e">
        <f>IF('Prediction Log'!#REF!=0, "",'Prediction Log'!#REF!)</f>
        <v>#REF!</v>
      </c>
      <c r="F827" s="10" t="str">
        <f>IF('Prediction Log'!I827=0, "",'Prediction Log'!I827)</f>
        <v/>
      </c>
      <c r="G827" s="26" t="str">
        <f>IF(ISBLANK(Games!B827), "",'Prediction Log'!$J827)</f>
        <v/>
      </c>
      <c r="H827" s="27" t="str">
        <f>'Prediction Log'!$K827</f>
        <v/>
      </c>
      <c r="I827" s="10" t="str">
        <f>IF(AND(Games!J827="",Games!K827=""),"",IF(ISTEXT(Games!K827), "Side",Games!J827))</f>
        <v/>
      </c>
      <c r="J827" s="10" t="str">
        <f>IF(Table1[[#This Row],[Bet]]="Spread", Games!L827, "")</f>
        <v/>
      </c>
      <c r="K827" s="9" t="str">
        <f>IF(ISTEXT(Games!K827), Games!K827, "")</f>
        <v/>
      </c>
      <c r="L827" s="9" t="str">
        <f>IF(Table1[[#This Row],[Bet]]="Spread", Table1[[#This Row],[Spread]],"")</f>
        <v/>
      </c>
      <c r="M827" s="9"/>
      <c r="N827" s="12"/>
      <c r="O827" s="12"/>
      <c r="P827" s="12"/>
      <c r="Q827" s="12"/>
      <c r="R827" s="12"/>
      <c r="S827" s="12"/>
      <c r="T827" s="13">
        <f t="shared" si="129"/>
        <v>0</v>
      </c>
      <c r="U827" s="13">
        <f t="shared" si="130"/>
        <v>0</v>
      </c>
      <c r="V827" s="13">
        <f t="shared" si="123"/>
        <v>0</v>
      </c>
      <c r="W827" s="13">
        <f t="shared" si="131"/>
        <v>0</v>
      </c>
      <c r="X827" s="13">
        <f t="shared" si="124"/>
        <v>0</v>
      </c>
      <c r="Y827" s="13">
        <f t="shared" si="125"/>
        <v>0</v>
      </c>
      <c r="Z827" s="7"/>
      <c r="AA827" s="9" t="str">
        <f t="shared" si="126"/>
        <v/>
      </c>
      <c r="AB827" s="7"/>
      <c r="AC827" s="9" t="str">
        <f t="shared" si="127"/>
        <v/>
      </c>
      <c r="AD827" s="7"/>
      <c r="AE827" s="9" t="str">
        <f t="shared" si="128"/>
        <v/>
      </c>
      <c r="AF82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28" spans="1:32" x14ac:dyDescent="0.45">
      <c r="A828" s="23" t="e">
        <f>IF('Prediction Log'!#REF!=0, "",'Prediction Log'!#REF!)</f>
        <v>#REF!</v>
      </c>
      <c r="B828" s="9" t="e">
        <f>IF('Prediction Log'!#REF!=0, "",'Prediction Log'!#REF!)</f>
        <v>#REF!</v>
      </c>
      <c r="C828" s="9" t="e">
        <f>IF('Prediction Log'!#REF!=0, "",'Prediction Log'!#REF!)</f>
        <v>#REF!</v>
      </c>
      <c r="D828" s="9" t="e">
        <f>IF('Prediction Log'!#REF!=0, "",'Prediction Log'!#REF!)</f>
        <v>#REF!</v>
      </c>
      <c r="E828" s="9" t="e">
        <f>IF('Prediction Log'!#REF!=0, "",'Prediction Log'!#REF!)</f>
        <v>#REF!</v>
      </c>
      <c r="F828" s="10" t="str">
        <f>IF('Prediction Log'!I828=0, "",'Prediction Log'!I828)</f>
        <v/>
      </c>
      <c r="G828" s="26" t="str">
        <f>IF(ISBLANK(Games!B828), "",'Prediction Log'!$J828)</f>
        <v/>
      </c>
      <c r="H828" s="27" t="str">
        <f>'Prediction Log'!$K828</f>
        <v/>
      </c>
      <c r="I828" s="10" t="str">
        <f>IF(AND(Games!J828="",Games!K828=""),"",IF(ISTEXT(Games!K828), "Side",Games!J828))</f>
        <v/>
      </c>
      <c r="J828" s="10" t="str">
        <f>IF(Table1[[#This Row],[Bet]]="Spread", Games!L828, "")</f>
        <v/>
      </c>
      <c r="K828" s="9" t="str">
        <f>IF(ISTEXT(Games!K828), Games!K828, "")</f>
        <v/>
      </c>
      <c r="L828" s="9" t="str">
        <f>IF(Table1[[#This Row],[Bet]]="Spread", Table1[[#This Row],[Spread]],"")</f>
        <v/>
      </c>
      <c r="M828" s="9"/>
      <c r="N828" s="12"/>
      <c r="O828" s="12"/>
      <c r="P828" s="12"/>
      <c r="Q828" s="12"/>
      <c r="R828" s="12"/>
      <c r="S828" s="12"/>
      <c r="T828" s="13">
        <f t="shared" si="129"/>
        <v>0</v>
      </c>
      <c r="U828" s="13">
        <f t="shared" si="130"/>
        <v>0</v>
      </c>
      <c r="V828" s="13">
        <f t="shared" si="123"/>
        <v>0</v>
      </c>
      <c r="W828" s="13">
        <f t="shared" si="131"/>
        <v>0</v>
      </c>
      <c r="X828" s="13">
        <f t="shared" si="124"/>
        <v>0</v>
      </c>
      <c r="Y828" s="13">
        <f t="shared" si="125"/>
        <v>0</v>
      </c>
      <c r="Z828" s="7"/>
      <c r="AA828" s="9" t="str">
        <f t="shared" si="126"/>
        <v/>
      </c>
      <c r="AB828" s="7"/>
      <c r="AC828" s="9" t="str">
        <f t="shared" si="127"/>
        <v/>
      </c>
      <c r="AD828" s="7"/>
      <c r="AE828" s="9" t="str">
        <f t="shared" si="128"/>
        <v/>
      </c>
      <c r="AF82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29" spans="1:32" x14ac:dyDescent="0.45">
      <c r="A829" s="23" t="e">
        <f>IF('Prediction Log'!#REF!=0, "",'Prediction Log'!#REF!)</f>
        <v>#REF!</v>
      </c>
      <c r="B829" s="9" t="e">
        <f>IF('Prediction Log'!#REF!=0, "",'Prediction Log'!#REF!)</f>
        <v>#REF!</v>
      </c>
      <c r="C829" s="9" t="e">
        <f>IF('Prediction Log'!#REF!=0, "",'Prediction Log'!#REF!)</f>
        <v>#REF!</v>
      </c>
      <c r="D829" s="9" t="e">
        <f>IF('Prediction Log'!#REF!=0, "",'Prediction Log'!#REF!)</f>
        <v>#REF!</v>
      </c>
      <c r="E829" s="9" t="e">
        <f>IF('Prediction Log'!#REF!=0, "",'Prediction Log'!#REF!)</f>
        <v>#REF!</v>
      </c>
      <c r="F829" s="10" t="str">
        <f>IF('Prediction Log'!I829=0, "",'Prediction Log'!I829)</f>
        <v/>
      </c>
      <c r="G829" s="26" t="str">
        <f>IF(ISBLANK(Games!B829), "",'Prediction Log'!$J829)</f>
        <v/>
      </c>
      <c r="H829" s="27" t="str">
        <f>'Prediction Log'!$K829</f>
        <v/>
      </c>
      <c r="I829" s="10" t="str">
        <f>IF(AND(Games!J829="",Games!K829=""),"",IF(ISTEXT(Games!K829), "Side",Games!J829))</f>
        <v/>
      </c>
      <c r="J829" s="10" t="str">
        <f>IF(Table1[[#This Row],[Bet]]="Spread", Games!L829, "")</f>
        <v/>
      </c>
      <c r="K829" s="9" t="str">
        <f>IF(ISTEXT(Games!K829), Games!K829, "")</f>
        <v/>
      </c>
      <c r="L829" s="9" t="str">
        <f>IF(Table1[[#This Row],[Bet]]="Spread", Table1[[#This Row],[Spread]],"")</f>
        <v/>
      </c>
      <c r="M829" s="9"/>
      <c r="N829" s="12"/>
      <c r="O829" s="12"/>
      <c r="P829" s="12"/>
      <c r="Q829" s="12"/>
      <c r="R829" s="12"/>
      <c r="S829" s="12"/>
      <c r="T829" s="13">
        <f t="shared" si="129"/>
        <v>0</v>
      </c>
      <c r="U829" s="13">
        <f t="shared" si="130"/>
        <v>0</v>
      </c>
      <c r="V829" s="13">
        <f t="shared" si="123"/>
        <v>0</v>
      </c>
      <c r="W829" s="13">
        <f t="shared" si="131"/>
        <v>0</v>
      </c>
      <c r="X829" s="13">
        <f t="shared" si="124"/>
        <v>0</v>
      </c>
      <c r="Y829" s="13">
        <f t="shared" si="125"/>
        <v>0</v>
      </c>
      <c r="Z829" s="7"/>
      <c r="AA829" s="9" t="str">
        <f t="shared" si="126"/>
        <v/>
      </c>
      <c r="AB829" s="7"/>
      <c r="AC829" s="9" t="str">
        <f t="shared" si="127"/>
        <v/>
      </c>
      <c r="AD829" s="7"/>
      <c r="AE829" s="9" t="str">
        <f t="shared" si="128"/>
        <v/>
      </c>
      <c r="AF82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30" spans="1:32" x14ac:dyDescent="0.45">
      <c r="A830" s="23" t="e">
        <f>IF('Prediction Log'!#REF!=0, "",'Prediction Log'!#REF!)</f>
        <v>#REF!</v>
      </c>
      <c r="B830" s="9" t="e">
        <f>IF('Prediction Log'!#REF!=0, "",'Prediction Log'!#REF!)</f>
        <v>#REF!</v>
      </c>
      <c r="C830" s="9" t="e">
        <f>IF('Prediction Log'!#REF!=0, "",'Prediction Log'!#REF!)</f>
        <v>#REF!</v>
      </c>
      <c r="D830" s="9" t="e">
        <f>IF('Prediction Log'!#REF!=0, "",'Prediction Log'!#REF!)</f>
        <v>#REF!</v>
      </c>
      <c r="E830" s="9" t="e">
        <f>IF('Prediction Log'!#REF!=0, "",'Prediction Log'!#REF!)</f>
        <v>#REF!</v>
      </c>
      <c r="F830" s="10" t="str">
        <f>IF('Prediction Log'!I830=0, "",'Prediction Log'!I830)</f>
        <v/>
      </c>
      <c r="G830" s="26" t="str">
        <f>IF(ISBLANK(Games!B830), "",'Prediction Log'!$J830)</f>
        <v/>
      </c>
      <c r="H830" s="27" t="str">
        <f>'Prediction Log'!$K830</f>
        <v/>
      </c>
      <c r="I830" s="10" t="str">
        <f>IF(AND(Games!J830="",Games!K830=""),"",IF(ISTEXT(Games!K830), "Side",Games!J830))</f>
        <v/>
      </c>
      <c r="J830" s="10" t="str">
        <f>IF(Table1[[#This Row],[Bet]]="Spread", Games!L830, "")</f>
        <v/>
      </c>
      <c r="K830" s="9" t="str">
        <f>IF(ISTEXT(Games!K830), Games!K830, "")</f>
        <v/>
      </c>
      <c r="L830" s="9" t="str">
        <f>IF(Table1[[#This Row],[Bet]]="Spread", Table1[[#This Row],[Spread]],"")</f>
        <v/>
      </c>
      <c r="M830" s="9"/>
      <c r="N830" s="12"/>
      <c r="O830" s="12"/>
      <c r="P830" s="12"/>
      <c r="Q830" s="12"/>
      <c r="R830" s="12"/>
      <c r="S830" s="12"/>
      <c r="T830" s="13">
        <f t="shared" si="129"/>
        <v>0</v>
      </c>
      <c r="U830" s="13">
        <f t="shared" si="130"/>
        <v>0</v>
      </c>
      <c r="V830" s="13">
        <f t="shared" si="123"/>
        <v>0</v>
      </c>
      <c r="W830" s="13">
        <f t="shared" si="131"/>
        <v>0</v>
      </c>
      <c r="X830" s="13">
        <f t="shared" si="124"/>
        <v>0</v>
      </c>
      <c r="Y830" s="13">
        <f t="shared" si="125"/>
        <v>0</v>
      </c>
      <c r="Z830" s="7"/>
      <c r="AA830" s="9" t="str">
        <f t="shared" si="126"/>
        <v/>
      </c>
      <c r="AB830" s="7"/>
      <c r="AC830" s="9" t="str">
        <f t="shared" si="127"/>
        <v/>
      </c>
      <c r="AD830" s="7"/>
      <c r="AE830" s="9" t="str">
        <f t="shared" si="128"/>
        <v/>
      </c>
      <c r="AF83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31" spans="1:32" x14ac:dyDescent="0.45">
      <c r="A831" s="23" t="e">
        <f>IF('Prediction Log'!#REF!=0, "",'Prediction Log'!#REF!)</f>
        <v>#REF!</v>
      </c>
      <c r="B831" s="9" t="e">
        <f>IF('Prediction Log'!#REF!=0, "",'Prediction Log'!#REF!)</f>
        <v>#REF!</v>
      </c>
      <c r="C831" s="9" t="e">
        <f>IF('Prediction Log'!#REF!=0, "",'Prediction Log'!#REF!)</f>
        <v>#REF!</v>
      </c>
      <c r="D831" s="9" t="e">
        <f>IF('Prediction Log'!#REF!=0, "",'Prediction Log'!#REF!)</f>
        <v>#REF!</v>
      </c>
      <c r="E831" s="9" t="e">
        <f>IF('Prediction Log'!#REF!=0, "",'Prediction Log'!#REF!)</f>
        <v>#REF!</v>
      </c>
      <c r="F831" s="10" t="str">
        <f>IF('Prediction Log'!I831=0, "",'Prediction Log'!I831)</f>
        <v/>
      </c>
      <c r="G831" s="26" t="str">
        <f>IF(ISBLANK(Games!B831), "",'Prediction Log'!$J831)</f>
        <v/>
      </c>
      <c r="H831" s="27" t="str">
        <f>'Prediction Log'!$K831</f>
        <v/>
      </c>
      <c r="I831" s="10" t="str">
        <f>IF(AND(Games!J831="",Games!K831=""),"",IF(ISTEXT(Games!K831), "Side",Games!J831))</f>
        <v/>
      </c>
      <c r="J831" s="10" t="str">
        <f>IF(Table1[[#This Row],[Bet]]="Spread", Games!L831, "")</f>
        <v/>
      </c>
      <c r="K831" s="9" t="str">
        <f>IF(ISTEXT(Games!K831), Games!K831, "")</f>
        <v/>
      </c>
      <c r="L831" s="9" t="str">
        <f>IF(Table1[[#This Row],[Bet]]="Spread", Table1[[#This Row],[Spread]],"")</f>
        <v/>
      </c>
      <c r="M831" s="9"/>
      <c r="N831" s="12"/>
      <c r="O831" s="12"/>
      <c r="P831" s="12"/>
      <c r="Q831" s="12"/>
      <c r="R831" s="12"/>
      <c r="S831" s="12"/>
      <c r="T831" s="13">
        <f t="shared" si="129"/>
        <v>0</v>
      </c>
      <c r="U831" s="13">
        <f t="shared" si="130"/>
        <v>0</v>
      </c>
      <c r="V831" s="13">
        <f t="shared" si="123"/>
        <v>0</v>
      </c>
      <c r="W831" s="13">
        <f t="shared" si="131"/>
        <v>0</v>
      </c>
      <c r="X831" s="13">
        <f t="shared" si="124"/>
        <v>0</v>
      </c>
      <c r="Y831" s="13">
        <f t="shared" si="125"/>
        <v>0</v>
      </c>
      <c r="Z831" s="7"/>
      <c r="AA831" s="9" t="str">
        <f t="shared" si="126"/>
        <v/>
      </c>
      <c r="AB831" s="7"/>
      <c r="AC831" s="9" t="str">
        <f t="shared" si="127"/>
        <v/>
      </c>
      <c r="AD831" s="7"/>
      <c r="AE831" s="9" t="str">
        <f t="shared" si="128"/>
        <v/>
      </c>
      <c r="AF83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32" spans="1:32" x14ac:dyDescent="0.45">
      <c r="A832" s="23" t="e">
        <f>IF('Prediction Log'!#REF!=0, "",'Prediction Log'!#REF!)</f>
        <v>#REF!</v>
      </c>
      <c r="B832" s="9" t="e">
        <f>IF('Prediction Log'!#REF!=0, "",'Prediction Log'!#REF!)</f>
        <v>#REF!</v>
      </c>
      <c r="C832" s="9" t="e">
        <f>IF('Prediction Log'!#REF!=0, "",'Prediction Log'!#REF!)</f>
        <v>#REF!</v>
      </c>
      <c r="D832" s="9" t="e">
        <f>IF('Prediction Log'!#REF!=0, "",'Prediction Log'!#REF!)</f>
        <v>#REF!</v>
      </c>
      <c r="E832" s="9" t="e">
        <f>IF('Prediction Log'!#REF!=0, "",'Prediction Log'!#REF!)</f>
        <v>#REF!</v>
      </c>
      <c r="F832" s="10" t="str">
        <f>IF('Prediction Log'!I832=0, "",'Prediction Log'!I832)</f>
        <v/>
      </c>
      <c r="G832" s="26" t="str">
        <f>IF(ISBLANK(Games!B832), "",'Prediction Log'!$J832)</f>
        <v/>
      </c>
      <c r="H832" s="27" t="str">
        <f>'Prediction Log'!$K832</f>
        <v/>
      </c>
      <c r="I832" s="10" t="str">
        <f>IF(AND(Games!J832="",Games!K832=""),"",IF(ISTEXT(Games!K832), "Side",Games!J832))</f>
        <v/>
      </c>
      <c r="J832" s="10" t="str">
        <f>IF(Table1[[#This Row],[Bet]]="Spread", Games!L832, "")</f>
        <v/>
      </c>
      <c r="K832" s="9" t="str">
        <f>IF(ISTEXT(Games!K832), Games!K832, "")</f>
        <v/>
      </c>
      <c r="L832" s="9" t="str">
        <f>IF(Table1[[#This Row],[Bet]]="Spread", Table1[[#This Row],[Spread]],"")</f>
        <v/>
      </c>
      <c r="M832" s="9"/>
      <c r="N832" s="12"/>
      <c r="O832" s="12"/>
      <c r="P832" s="12"/>
      <c r="Q832" s="12"/>
      <c r="R832" s="12"/>
      <c r="S832" s="12"/>
      <c r="T832" s="13">
        <f t="shared" si="129"/>
        <v>0</v>
      </c>
      <c r="U832" s="13">
        <f t="shared" si="130"/>
        <v>0</v>
      </c>
      <c r="V832" s="13">
        <f t="shared" si="123"/>
        <v>0</v>
      </c>
      <c r="W832" s="13">
        <f t="shared" si="131"/>
        <v>0</v>
      </c>
      <c r="X832" s="13">
        <f t="shared" si="124"/>
        <v>0</v>
      </c>
      <c r="Y832" s="13">
        <f t="shared" si="125"/>
        <v>0</v>
      </c>
      <c r="Z832" s="7"/>
      <c r="AA832" s="9" t="str">
        <f t="shared" si="126"/>
        <v/>
      </c>
      <c r="AB832" s="7"/>
      <c r="AC832" s="9" t="str">
        <f t="shared" si="127"/>
        <v/>
      </c>
      <c r="AD832" s="7"/>
      <c r="AE832" s="9" t="str">
        <f t="shared" si="128"/>
        <v/>
      </c>
      <c r="AF83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33" spans="1:32" x14ac:dyDescent="0.45">
      <c r="A833" s="23" t="e">
        <f>IF('Prediction Log'!#REF!=0, "",'Prediction Log'!#REF!)</f>
        <v>#REF!</v>
      </c>
      <c r="B833" s="9" t="e">
        <f>IF('Prediction Log'!#REF!=0, "",'Prediction Log'!#REF!)</f>
        <v>#REF!</v>
      </c>
      <c r="C833" s="9" t="e">
        <f>IF('Prediction Log'!#REF!=0, "",'Prediction Log'!#REF!)</f>
        <v>#REF!</v>
      </c>
      <c r="D833" s="9" t="e">
        <f>IF('Prediction Log'!#REF!=0, "",'Prediction Log'!#REF!)</f>
        <v>#REF!</v>
      </c>
      <c r="E833" s="9" t="e">
        <f>IF('Prediction Log'!#REF!=0, "",'Prediction Log'!#REF!)</f>
        <v>#REF!</v>
      </c>
      <c r="F833" s="10" t="str">
        <f>IF('Prediction Log'!I833=0, "",'Prediction Log'!I833)</f>
        <v/>
      </c>
      <c r="G833" s="26" t="str">
        <f>IF(ISBLANK(Games!B833), "",'Prediction Log'!$J833)</f>
        <v/>
      </c>
      <c r="H833" s="27">
        <f>'Prediction Log'!$K833</f>
        <v>0</v>
      </c>
      <c r="I833" s="10" t="str">
        <f>IF(AND(Games!J833="",Games!K833=""),"",IF(ISTEXT(Games!K833), "Side",Games!J833))</f>
        <v/>
      </c>
      <c r="J833" s="10" t="str">
        <f>IF(Table1[[#This Row],[Bet]]="Spread", Games!L833, "")</f>
        <v/>
      </c>
      <c r="K833" s="9" t="str">
        <f>IF(ISTEXT(Games!K833), Games!K833, "")</f>
        <v/>
      </c>
      <c r="L833" s="9" t="str">
        <f>IF(Table1[[#This Row],[Bet]]="Spread", Table1[[#This Row],[Spread]],"")</f>
        <v/>
      </c>
      <c r="M833" s="9"/>
      <c r="N833" s="12"/>
      <c r="O833" s="12"/>
      <c r="P833" s="12"/>
      <c r="Q833" s="12"/>
      <c r="R833" s="12"/>
      <c r="S833" s="12"/>
      <c r="T833" s="13">
        <f t="shared" si="129"/>
        <v>0</v>
      </c>
      <c r="U833" s="13">
        <f t="shared" si="130"/>
        <v>0</v>
      </c>
      <c r="V833" s="13">
        <f t="shared" si="123"/>
        <v>0</v>
      </c>
      <c r="W833" s="13">
        <f t="shared" si="131"/>
        <v>0</v>
      </c>
      <c r="X833" s="13">
        <f t="shared" si="124"/>
        <v>0</v>
      </c>
      <c r="Y833" s="13">
        <f t="shared" si="125"/>
        <v>0</v>
      </c>
      <c r="Z833" s="7"/>
      <c r="AA833" s="9" t="str">
        <f t="shared" si="126"/>
        <v/>
      </c>
      <c r="AB833" s="7"/>
      <c r="AC833" s="9" t="str">
        <f t="shared" si="127"/>
        <v/>
      </c>
      <c r="AD833" s="7"/>
      <c r="AE833" s="9" t="str">
        <f t="shared" si="128"/>
        <v/>
      </c>
      <c r="AF83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34" spans="1:32" x14ac:dyDescent="0.45">
      <c r="A834" s="23" t="e">
        <f>IF('Prediction Log'!#REF!=0, "",'Prediction Log'!#REF!)</f>
        <v>#REF!</v>
      </c>
      <c r="B834" s="9" t="e">
        <f>IF('Prediction Log'!#REF!=0, "",'Prediction Log'!#REF!)</f>
        <v>#REF!</v>
      </c>
      <c r="C834" s="9" t="e">
        <f>IF('Prediction Log'!#REF!=0, "",'Prediction Log'!#REF!)</f>
        <v>#REF!</v>
      </c>
      <c r="D834" s="9" t="e">
        <f>IF('Prediction Log'!#REF!=0, "",'Prediction Log'!#REF!)</f>
        <v>#REF!</v>
      </c>
      <c r="E834" s="9" t="e">
        <f>IF('Prediction Log'!#REF!=0, "",'Prediction Log'!#REF!)</f>
        <v>#REF!</v>
      </c>
      <c r="F834" s="10" t="str">
        <f>IF('Prediction Log'!I834=0, "",'Prediction Log'!I834)</f>
        <v/>
      </c>
      <c r="G834" s="26" t="str">
        <f>IF(ISBLANK(Games!B834), "",'Prediction Log'!$J834)</f>
        <v/>
      </c>
      <c r="H834" s="27">
        <f>'Prediction Log'!$K834</f>
        <v>0</v>
      </c>
      <c r="I834" s="10" t="str">
        <f>IF(AND(Games!J834="",Games!K834=""),"",IF(ISTEXT(Games!K834), "Side",Games!J834))</f>
        <v/>
      </c>
      <c r="J834" s="10" t="str">
        <f>IF(Table1[[#This Row],[Bet]]="Spread", Games!L834, "")</f>
        <v/>
      </c>
      <c r="K834" s="9" t="str">
        <f>IF(ISTEXT(Games!K834), Games!K834, "")</f>
        <v/>
      </c>
      <c r="L834" s="9" t="str">
        <f>IF(Table1[[#This Row],[Bet]]="Spread", Table1[[#This Row],[Spread]],"")</f>
        <v/>
      </c>
      <c r="M834" s="9"/>
      <c r="N834" s="12"/>
      <c r="O834" s="12"/>
      <c r="P834" s="12"/>
      <c r="Q834" s="12"/>
      <c r="R834" s="12"/>
      <c r="S834" s="12"/>
      <c r="T834" s="13">
        <f t="shared" si="129"/>
        <v>0</v>
      </c>
      <c r="U834" s="13">
        <f t="shared" si="130"/>
        <v>0</v>
      </c>
      <c r="V834" s="13">
        <f t="shared" ref="V834:V897" si="132">O834+IF(R834&lt;0, (O834/(R834/-100)), O834*(R834/100))</f>
        <v>0</v>
      </c>
      <c r="W834" s="13">
        <f t="shared" si="131"/>
        <v>0</v>
      </c>
      <c r="X834" s="13">
        <f t="shared" ref="X834:X897" si="133">P834+IF(S834&lt;0, (P834/(S834/-100)), P834*(S834/100))</f>
        <v>0</v>
      </c>
      <c r="Y834" s="13">
        <f t="shared" ref="Y834:Y897" si="134">S834-P834</f>
        <v>0</v>
      </c>
      <c r="Z834" s="7"/>
      <c r="AA834" s="9" t="str">
        <f t="shared" ref="AA834:AA897" si="135">IF(Z834="W", U834, IF(Z834="L",-N834, ""))</f>
        <v/>
      </c>
      <c r="AB834" s="7"/>
      <c r="AC834" s="9" t="str">
        <f t="shared" ref="AC834:AC897" si="136">IF(AB834="W", W834, IF(AB834="L",-P834, ""))</f>
        <v/>
      </c>
      <c r="AD834" s="7"/>
      <c r="AE834" s="9" t="str">
        <f t="shared" ref="AE834:AE897" si="137">IF(AD834="W", Y834, IF(AD834="L",-R834, ""))</f>
        <v/>
      </c>
      <c r="AF83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35" spans="1:32" x14ac:dyDescent="0.45">
      <c r="A835" s="23" t="e">
        <f>IF('Prediction Log'!#REF!=0, "",'Prediction Log'!#REF!)</f>
        <v>#REF!</v>
      </c>
      <c r="B835" s="9" t="e">
        <f>IF('Prediction Log'!#REF!=0, "",'Prediction Log'!#REF!)</f>
        <v>#REF!</v>
      </c>
      <c r="C835" s="9" t="e">
        <f>IF('Prediction Log'!#REF!=0, "",'Prediction Log'!#REF!)</f>
        <v>#REF!</v>
      </c>
      <c r="D835" s="9" t="e">
        <f>IF('Prediction Log'!#REF!=0, "",'Prediction Log'!#REF!)</f>
        <v>#REF!</v>
      </c>
      <c r="E835" s="9" t="e">
        <f>IF('Prediction Log'!#REF!=0, "",'Prediction Log'!#REF!)</f>
        <v>#REF!</v>
      </c>
      <c r="F835" s="10" t="str">
        <f>IF('Prediction Log'!I835=0, "",'Prediction Log'!I835)</f>
        <v/>
      </c>
      <c r="G835" s="26" t="str">
        <f>IF(ISBLANK(Games!B835), "",'Prediction Log'!$J835)</f>
        <v/>
      </c>
      <c r="H835" s="27">
        <f>'Prediction Log'!$K835</f>
        <v>0</v>
      </c>
      <c r="I835" s="10" t="str">
        <f>IF(AND(Games!J835="",Games!K835=""),"",IF(ISTEXT(Games!K835), "Side",Games!J835))</f>
        <v/>
      </c>
      <c r="J835" s="10" t="str">
        <f>IF(Table1[[#This Row],[Bet]]="Spread", Games!L835, "")</f>
        <v/>
      </c>
      <c r="K835" s="9" t="str">
        <f>IF(ISTEXT(Games!K835), Games!K835, "")</f>
        <v/>
      </c>
      <c r="L835" s="9" t="str">
        <f>IF(Table1[[#This Row],[Bet]]="Spread", Table1[[#This Row],[Spread]],"")</f>
        <v/>
      </c>
      <c r="M835" s="9"/>
      <c r="N835" s="12"/>
      <c r="O835" s="12"/>
      <c r="P835" s="12"/>
      <c r="Q835" s="12"/>
      <c r="R835" s="12"/>
      <c r="S835" s="12"/>
      <c r="T835" s="13">
        <f t="shared" ref="T835:T898" si="138">N835+IF(Q835&lt;0, (N835/(Q835/-100)), N835*(Q835/100))</f>
        <v>0</v>
      </c>
      <c r="U835" s="13">
        <f t="shared" ref="U835:U898" si="139">T835-N835</f>
        <v>0</v>
      </c>
      <c r="V835" s="13">
        <f t="shared" si="132"/>
        <v>0</v>
      </c>
      <c r="W835" s="13">
        <f t="shared" ref="W835:W898" si="140">V835-O835</f>
        <v>0</v>
      </c>
      <c r="X835" s="13">
        <f t="shared" si="133"/>
        <v>0</v>
      </c>
      <c r="Y835" s="13">
        <f t="shared" si="134"/>
        <v>0</v>
      </c>
      <c r="Z835" s="7"/>
      <c r="AA835" s="9" t="str">
        <f t="shared" si="135"/>
        <v/>
      </c>
      <c r="AB835" s="7"/>
      <c r="AC835" s="9" t="str">
        <f t="shared" si="136"/>
        <v/>
      </c>
      <c r="AD835" s="7"/>
      <c r="AE835" s="9" t="str">
        <f t="shared" si="137"/>
        <v/>
      </c>
      <c r="AF83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36" spans="1:32" x14ac:dyDescent="0.45">
      <c r="A836" s="23" t="e">
        <f>IF('Prediction Log'!#REF!=0, "",'Prediction Log'!#REF!)</f>
        <v>#REF!</v>
      </c>
      <c r="B836" s="9" t="e">
        <f>IF('Prediction Log'!#REF!=0, "",'Prediction Log'!#REF!)</f>
        <v>#REF!</v>
      </c>
      <c r="C836" s="9" t="e">
        <f>IF('Prediction Log'!#REF!=0, "",'Prediction Log'!#REF!)</f>
        <v>#REF!</v>
      </c>
      <c r="D836" s="9" t="e">
        <f>IF('Prediction Log'!#REF!=0, "",'Prediction Log'!#REF!)</f>
        <v>#REF!</v>
      </c>
      <c r="E836" s="9" t="e">
        <f>IF('Prediction Log'!#REF!=0, "",'Prediction Log'!#REF!)</f>
        <v>#REF!</v>
      </c>
      <c r="F836" s="10" t="str">
        <f>IF('Prediction Log'!I836=0, "",'Prediction Log'!I836)</f>
        <v/>
      </c>
      <c r="G836" s="26" t="str">
        <f>IF(ISBLANK(Games!B836), "",'Prediction Log'!$J836)</f>
        <v/>
      </c>
      <c r="H836" s="27">
        <f>'Prediction Log'!$K836</f>
        <v>0</v>
      </c>
      <c r="I836" s="10" t="str">
        <f>IF(AND(Games!J836="",Games!K836=""),"",IF(ISTEXT(Games!K836), "Side",Games!J836))</f>
        <v/>
      </c>
      <c r="J836" s="10" t="str">
        <f>IF(Table1[[#This Row],[Bet]]="Spread", Games!L836, "")</f>
        <v/>
      </c>
      <c r="K836" s="9" t="str">
        <f>IF(ISTEXT(Games!K836), Games!K836, "")</f>
        <v/>
      </c>
      <c r="L836" s="9" t="str">
        <f>IF(Table1[[#This Row],[Bet]]="Spread", Table1[[#This Row],[Spread]],"")</f>
        <v/>
      </c>
      <c r="M836" s="9"/>
      <c r="N836" s="12"/>
      <c r="O836" s="12"/>
      <c r="P836" s="12"/>
      <c r="Q836" s="12"/>
      <c r="R836" s="12"/>
      <c r="S836" s="12"/>
      <c r="T836" s="13">
        <f t="shared" si="138"/>
        <v>0</v>
      </c>
      <c r="U836" s="13">
        <f t="shared" si="139"/>
        <v>0</v>
      </c>
      <c r="V836" s="13">
        <f t="shared" si="132"/>
        <v>0</v>
      </c>
      <c r="W836" s="13">
        <f t="shared" si="140"/>
        <v>0</v>
      </c>
      <c r="X836" s="13">
        <f t="shared" si="133"/>
        <v>0</v>
      </c>
      <c r="Y836" s="13">
        <f t="shared" si="134"/>
        <v>0</v>
      </c>
      <c r="Z836" s="7"/>
      <c r="AA836" s="9" t="str">
        <f t="shared" si="135"/>
        <v/>
      </c>
      <c r="AB836" s="7"/>
      <c r="AC836" s="9" t="str">
        <f t="shared" si="136"/>
        <v/>
      </c>
      <c r="AD836" s="7"/>
      <c r="AE836" s="9" t="str">
        <f t="shared" si="137"/>
        <v/>
      </c>
      <c r="AF83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37" spans="1:32" x14ac:dyDescent="0.45">
      <c r="A837" s="23" t="e">
        <f>IF('Prediction Log'!#REF!=0, "",'Prediction Log'!#REF!)</f>
        <v>#REF!</v>
      </c>
      <c r="B837" s="9" t="e">
        <f>IF('Prediction Log'!#REF!=0, "",'Prediction Log'!#REF!)</f>
        <v>#REF!</v>
      </c>
      <c r="C837" s="9" t="e">
        <f>IF('Prediction Log'!#REF!=0, "",'Prediction Log'!#REF!)</f>
        <v>#REF!</v>
      </c>
      <c r="D837" s="9" t="e">
        <f>IF('Prediction Log'!#REF!=0, "",'Prediction Log'!#REF!)</f>
        <v>#REF!</v>
      </c>
      <c r="E837" s="9" t="e">
        <f>IF('Prediction Log'!#REF!=0, "",'Prediction Log'!#REF!)</f>
        <v>#REF!</v>
      </c>
      <c r="F837" s="10" t="str">
        <f>IF('Prediction Log'!I837=0, "",'Prediction Log'!I837)</f>
        <v/>
      </c>
      <c r="G837" s="26" t="str">
        <f>IF(ISBLANK(Games!B837), "",'Prediction Log'!$J837)</f>
        <v/>
      </c>
      <c r="H837" s="27">
        <f>'Prediction Log'!$K837</f>
        <v>0</v>
      </c>
      <c r="I837" s="10" t="str">
        <f>IF(AND(Games!J837="",Games!K837=""),"",IF(ISTEXT(Games!K837), "Side",Games!J837))</f>
        <v/>
      </c>
      <c r="J837" s="10" t="str">
        <f>IF(Table1[[#This Row],[Bet]]="Spread", Games!L837, "")</f>
        <v/>
      </c>
      <c r="K837" s="9" t="str">
        <f>IF(ISTEXT(Games!K837), Games!K837, "")</f>
        <v/>
      </c>
      <c r="L837" s="9" t="str">
        <f>IF(Table1[[#This Row],[Bet]]="Spread", Table1[[#This Row],[Spread]],"")</f>
        <v/>
      </c>
      <c r="M837" s="9"/>
      <c r="N837" s="12"/>
      <c r="O837" s="12"/>
      <c r="P837" s="12"/>
      <c r="Q837" s="12"/>
      <c r="R837" s="12"/>
      <c r="S837" s="12"/>
      <c r="T837" s="13">
        <f t="shared" si="138"/>
        <v>0</v>
      </c>
      <c r="U837" s="13">
        <f t="shared" si="139"/>
        <v>0</v>
      </c>
      <c r="V837" s="13">
        <f t="shared" si="132"/>
        <v>0</v>
      </c>
      <c r="W837" s="13">
        <f t="shared" si="140"/>
        <v>0</v>
      </c>
      <c r="X837" s="13">
        <f t="shared" si="133"/>
        <v>0</v>
      </c>
      <c r="Y837" s="13">
        <f t="shared" si="134"/>
        <v>0</v>
      </c>
      <c r="Z837" s="7"/>
      <c r="AA837" s="9" t="str">
        <f t="shared" si="135"/>
        <v/>
      </c>
      <c r="AB837" s="7"/>
      <c r="AC837" s="9" t="str">
        <f t="shared" si="136"/>
        <v/>
      </c>
      <c r="AD837" s="7"/>
      <c r="AE837" s="9" t="str">
        <f t="shared" si="137"/>
        <v/>
      </c>
      <c r="AF83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38" spans="1:32" x14ac:dyDescent="0.45">
      <c r="A838" s="23" t="e">
        <f>IF('Prediction Log'!#REF!=0, "",'Prediction Log'!#REF!)</f>
        <v>#REF!</v>
      </c>
      <c r="B838" s="9" t="e">
        <f>IF('Prediction Log'!#REF!=0, "",'Prediction Log'!#REF!)</f>
        <v>#REF!</v>
      </c>
      <c r="C838" s="9" t="e">
        <f>IF('Prediction Log'!#REF!=0, "",'Prediction Log'!#REF!)</f>
        <v>#REF!</v>
      </c>
      <c r="D838" s="9" t="e">
        <f>IF('Prediction Log'!#REF!=0, "",'Prediction Log'!#REF!)</f>
        <v>#REF!</v>
      </c>
      <c r="E838" s="9" t="e">
        <f>IF('Prediction Log'!#REF!=0, "",'Prediction Log'!#REF!)</f>
        <v>#REF!</v>
      </c>
      <c r="F838" s="10" t="str">
        <f>IF('Prediction Log'!I838=0, "",'Prediction Log'!I838)</f>
        <v/>
      </c>
      <c r="G838" s="26" t="str">
        <f>IF(ISBLANK(Games!B838), "",'Prediction Log'!$J838)</f>
        <v/>
      </c>
      <c r="H838" s="27">
        <f>'Prediction Log'!$K838</f>
        <v>0</v>
      </c>
      <c r="I838" s="10" t="str">
        <f>IF(AND(Games!J838="",Games!K838=""),"",IF(ISTEXT(Games!K838), "Side",Games!J838))</f>
        <v/>
      </c>
      <c r="J838" s="10" t="str">
        <f>IF(Table1[[#This Row],[Bet]]="Spread", Games!L838, "")</f>
        <v/>
      </c>
      <c r="K838" s="9" t="str">
        <f>IF(ISTEXT(Games!K838), Games!K838, "")</f>
        <v/>
      </c>
      <c r="L838" s="9" t="str">
        <f>IF(Table1[[#This Row],[Bet]]="Spread", Table1[[#This Row],[Spread]],"")</f>
        <v/>
      </c>
      <c r="M838" s="9"/>
      <c r="N838" s="12"/>
      <c r="O838" s="12"/>
      <c r="P838" s="12"/>
      <c r="Q838" s="12"/>
      <c r="R838" s="12"/>
      <c r="S838" s="12"/>
      <c r="T838" s="13">
        <f t="shared" si="138"/>
        <v>0</v>
      </c>
      <c r="U838" s="13">
        <f t="shared" si="139"/>
        <v>0</v>
      </c>
      <c r="V838" s="13">
        <f t="shared" si="132"/>
        <v>0</v>
      </c>
      <c r="W838" s="13">
        <f t="shared" si="140"/>
        <v>0</v>
      </c>
      <c r="X838" s="13">
        <f t="shared" si="133"/>
        <v>0</v>
      </c>
      <c r="Y838" s="13">
        <f t="shared" si="134"/>
        <v>0</v>
      </c>
      <c r="Z838" s="7"/>
      <c r="AA838" s="9" t="str">
        <f t="shared" si="135"/>
        <v/>
      </c>
      <c r="AB838" s="7"/>
      <c r="AC838" s="9" t="str">
        <f t="shared" si="136"/>
        <v/>
      </c>
      <c r="AD838" s="7"/>
      <c r="AE838" s="9" t="str">
        <f t="shared" si="137"/>
        <v/>
      </c>
      <c r="AF83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39" spans="1:32" x14ac:dyDescent="0.45">
      <c r="A839" s="23" t="e">
        <f>IF('Prediction Log'!#REF!=0, "",'Prediction Log'!#REF!)</f>
        <v>#REF!</v>
      </c>
      <c r="B839" s="9" t="e">
        <f>IF('Prediction Log'!#REF!=0, "",'Prediction Log'!#REF!)</f>
        <v>#REF!</v>
      </c>
      <c r="C839" s="9" t="e">
        <f>IF('Prediction Log'!#REF!=0, "",'Prediction Log'!#REF!)</f>
        <v>#REF!</v>
      </c>
      <c r="D839" s="9" t="e">
        <f>IF('Prediction Log'!#REF!=0, "",'Prediction Log'!#REF!)</f>
        <v>#REF!</v>
      </c>
      <c r="E839" s="9" t="e">
        <f>IF('Prediction Log'!#REF!=0, "",'Prediction Log'!#REF!)</f>
        <v>#REF!</v>
      </c>
      <c r="F839" s="10" t="str">
        <f>IF('Prediction Log'!I839=0, "",'Prediction Log'!I839)</f>
        <v/>
      </c>
      <c r="G839" s="26" t="str">
        <f>IF(ISBLANK(Games!B839), "",'Prediction Log'!$J839)</f>
        <v/>
      </c>
      <c r="H839" s="27">
        <f>'Prediction Log'!$K839</f>
        <v>0</v>
      </c>
      <c r="I839" s="10" t="str">
        <f>IF(AND(Games!J839="",Games!K839=""),"",IF(ISTEXT(Games!K839), "Side",Games!J839))</f>
        <v/>
      </c>
      <c r="J839" s="10" t="str">
        <f>IF(Table1[[#This Row],[Bet]]="Spread", Games!L839, "")</f>
        <v/>
      </c>
      <c r="K839" s="9" t="str">
        <f>IF(ISTEXT(Games!K839), Games!K839, "")</f>
        <v/>
      </c>
      <c r="L839" s="9" t="str">
        <f>IF(Table1[[#This Row],[Bet]]="Spread", Table1[[#This Row],[Spread]],"")</f>
        <v/>
      </c>
      <c r="M839" s="9"/>
      <c r="N839" s="12"/>
      <c r="O839" s="12"/>
      <c r="P839" s="12"/>
      <c r="Q839" s="12"/>
      <c r="R839" s="12"/>
      <c r="S839" s="12"/>
      <c r="T839" s="13">
        <f t="shared" si="138"/>
        <v>0</v>
      </c>
      <c r="U839" s="13">
        <f t="shared" si="139"/>
        <v>0</v>
      </c>
      <c r="V839" s="13">
        <f t="shared" si="132"/>
        <v>0</v>
      </c>
      <c r="W839" s="13">
        <f t="shared" si="140"/>
        <v>0</v>
      </c>
      <c r="X839" s="13">
        <f t="shared" si="133"/>
        <v>0</v>
      </c>
      <c r="Y839" s="13">
        <f t="shared" si="134"/>
        <v>0</v>
      </c>
      <c r="Z839" s="7"/>
      <c r="AA839" s="9" t="str">
        <f t="shared" si="135"/>
        <v/>
      </c>
      <c r="AB839" s="7"/>
      <c r="AC839" s="9" t="str">
        <f t="shared" si="136"/>
        <v/>
      </c>
      <c r="AD839" s="7"/>
      <c r="AE839" s="9" t="str">
        <f t="shared" si="137"/>
        <v/>
      </c>
      <c r="AF83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40" spans="1:32" x14ac:dyDescent="0.45">
      <c r="A840" s="23" t="e">
        <f>IF('Prediction Log'!#REF!=0, "",'Prediction Log'!#REF!)</f>
        <v>#REF!</v>
      </c>
      <c r="B840" s="9" t="e">
        <f>IF('Prediction Log'!#REF!=0, "",'Prediction Log'!#REF!)</f>
        <v>#REF!</v>
      </c>
      <c r="C840" s="9" t="e">
        <f>IF('Prediction Log'!#REF!=0, "",'Prediction Log'!#REF!)</f>
        <v>#REF!</v>
      </c>
      <c r="D840" s="9" t="e">
        <f>IF('Prediction Log'!#REF!=0, "",'Prediction Log'!#REF!)</f>
        <v>#REF!</v>
      </c>
      <c r="E840" s="9" t="e">
        <f>IF('Prediction Log'!#REF!=0, "",'Prediction Log'!#REF!)</f>
        <v>#REF!</v>
      </c>
      <c r="F840" s="10" t="str">
        <f>IF('Prediction Log'!I840=0, "",'Prediction Log'!I840)</f>
        <v/>
      </c>
      <c r="G840" s="26" t="str">
        <f>IF(ISBLANK(Games!B840), "",'Prediction Log'!$J840)</f>
        <v/>
      </c>
      <c r="H840" s="27">
        <f>'Prediction Log'!$K840</f>
        <v>0</v>
      </c>
      <c r="I840" s="10" t="str">
        <f>IF(AND(Games!J840="",Games!K840=""),"",IF(ISTEXT(Games!K840), "Side",Games!J840))</f>
        <v/>
      </c>
      <c r="J840" s="10" t="str">
        <f>IF(Table1[[#This Row],[Bet]]="Spread", Games!L840, "")</f>
        <v/>
      </c>
      <c r="K840" s="9" t="str">
        <f>IF(ISTEXT(Games!K840), Games!K840, "")</f>
        <v/>
      </c>
      <c r="L840" s="9" t="str">
        <f>IF(Table1[[#This Row],[Bet]]="Spread", Table1[[#This Row],[Spread]],"")</f>
        <v/>
      </c>
      <c r="M840" s="9"/>
      <c r="N840" s="12"/>
      <c r="O840" s="12"/>
      <c r="P840" s="12"/>
      <c r="Q840" s="12"/>
      <c r="R840" s="12"/>
      <c r="S840" s="12"/>
      <c r="T840" s="13">
        <f t="shared" si="138"/>
        <v>0</v>
      </c>
      <c r="U840" s="13">
        <f t="shared" si="139"/>
        <v>0</v>
      </c>
      <c r="V840" s="13">
        <f t="shared" si="132"/>
        <v>0</v>
      </c>
      <c r="W840" s="13">
        <f t="shared" si="140"/>
        <v>0</v>
      </c>
      <c r="X840" s="13">
        <f t="shared" si="133"/>
        <v>0</v>
      </c>
      <c r="Y840" s="13">
        <f t="shared" si="134"/>
        <v>0</v>
      </c>
      <c r="Z840" s="7"/>
      <c r="AA840" s="9" t="str">
        <f t="shared" si="135"/>
        <v/>
      </c>
      <c r="AB840" s="7"/>
      <c r="AC840" s="9" t="str">
        <f t="shared" si="136"/>
        <v/>
      </c>
      <c r="AD840" s="7"/>
      <c r="AE840" s="9" t="str">
        <f t="shared" si="137"/>
        <v/>
      </c>
      <c r="AF84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41" spans="1:32" x14ac:dyDescent="0.45">
      <c r="A841" s="23" t="e">
        <f>IF('Prediction Log'!#REF!=0, "",'Prediction Log'!#REF!)</f>
        <v>#REF!</v>
      </c>
      <c r="B841" s="9" t="e">
        <f>IF('Prediction Log'!#REF!=0, "",'Prediction Log'!#REF!)</f>
        <v>#REF!</v>
      </c>
      <c r="C841" s="9" t="e">
        <f>IF('Prediction Log'!#REF!=0, "",'Prediction Log'!#REF!)</f>
        <v>#REF!</v>
      </c>
      <c r="D841" s="9" t="e">
        <f>IF('Prediction Log'!#REF!=0, "",'Prediction Log'!#REF!)</f>
        <v>#REF!</v>
      </c>
      <c r="E841" s="9" t="e">
        <f>IF('Prediction Log'!#REF!=0, "",'Prediction Log'!#REF!)</f>
        <v>#REF!</v>
      </c>
      <c r="F841" s="10" t="str">
        <f>IF('Prediction Log'!I841=0, "",'Prediction Log'!I841)</f>
        <v/>
      </c>
      <c r="G841" s="26" t="str">
        <f>IF(ISBLANK(Games!B841), "",'Prediction Log'!$J841)</f>
        <v/>
      </c>
      <c r="H841" s="27">
        <f>'Prediction Log'!$K841</f>
        <v>0</v>
      </c>
      <c r="I841" s="10" t="str">
        <f>IF(AND(Games!J841="",Games!K841=""),"",IF(ISTEXT(Games!K841), "Side",Games!J841))</f>
        <v/>
      </c>
      <c r="J841" s="10" t="str">
        <f>IF(Table1[[#This Row],[Bet]]="Spread", Games!L841, "")</f>
        <v/>
      </c>
      <c r="K841" s="9" t="str">
        <f>IF(ISTEXT(Games!K841), Games!K841, "")</f>
        <v/>
      </c>
      <c r="L841" s="9" t="str">
        <f>IF(Table1[[#This Row],[Bet]]="Spread", Table1[[#This Row],[Spread]],"")</f>
        <v/>
      </c>
      <c r="M841" s="9"/>
      <c r="N841" s="12"/>
      <c r="O841" s="12"/>
      <c r="P841" s="12"/>
      <c r="Q841" s="12"/>
      <c r="R841" s="12"/>
      <c r="S841" s="12"/>
      <c r="T841" s="13">
        <f t="shared" si="138"/>
        <v>0</v>
      </c>
      <c r="U841" s="13">
        <f t="shared" si="139"/>
        <v>0</v>
      </c>
      <c r="V841" s="13">
        <f t="shared" si="132"/>
        <v>0</v>
      </c>
      <c r="W841" s="13">
        <f t="shared" si="140"/>
        <v>0</v>
      </c>
      <c r="X841" s="13">
        <f t="shared" si="133"/>
        <v>0</v>
      </c>
      <c r="Y841" s="13">
        <f t="shared" si="134"/>
        <v>0</v>
      </c>
      <c r="Z841" s="7"/>
      <c r="AA841" s="9" t="str">
        <f t="shared" si="135"/>
        <v/>
      </c>
      <c r="AB841" s="7"/>
      <c r="AC841" s="9" t="str">
        <f t="shared" si="136"/>
        <v/>
      </c>
      <c r="AD841" s="7"/>
      <c r="AE841" s="9" t="str">
        <f t="shared" si="137"/>
        <v/>
      </c>
      <c r="AF84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42" spans="1:32" x14ac:dyDescent="0.45">
      <c r="A842" s="23" t="e">
        <f>IF('Prediction Log'!#REF!=0, "",'Prediction Log'!#REF!)</f>
        <v>#REF!</v>
      </c>
      <c r="B842" s="9" t="e">
        <f>IF('Prediction Log'!#REF!=0, "",'Prediction Log'!#REF!)</f>
        <v>#REF!</v>
      </c>
      <c r="C842" s="9" t="e">
        <f>IF('Prediction Log'!#REF!=0, "",'Prediction Log'!#REF!)</f>
        <v>#REF!</v>
      </c>
      <c r="D842" s="9" t="e">
        <f>IF('Prediction Log'!#REF!=0, "",'Prediction Log'!#REF!)</f>
        <v>#REF!</v>
      </c>
      <c r="E842" s="9" t="e">
        <f>IF('Prediction Log'!#REF!=0, "",'Prediction Log'!#REF!)</f>
        <v>#REF!</v>
      </c>
      <c r="F842" s="10" t="str">
        <f>IF('Prediction Log'!I842=0, "",'Prediction Log'!I842)</f>
        <v/>
      </c>
      <c r="G842" s="26" t="str">
        <f>IF(ISBLANK(Games!B842), "",'Prediction Log'!$J842)</f>
        <v/>
      </c>
      <c r="H842" s="27">
        <f>'Prediction Log'!$K842</f>
        <v>0</v>
      </c>
      <c r="I842" s="10" t="str">
        <f>IF(AND(Games!J842="",Games!K842=""),"",IF(ISTEXT(Games!K842), "Side",Games!J842))</f>
        <v/>
      </c>
      <c r="J842" s="10" t="str">
        <f>IF(Table1[[#This Row],[Bet]]="Spread", Games!L842, "")</f>
        <v/>
      </c>
      <c r="K842" s="9" t="str">
        <f>IF(ISTEXT(Games!K842), Games!K842, "")</f>
        <v/>
      </c>
      <c r="L842" s="9" t="str">
        <f>IF(Table1[[#This Row],[Bet]]="Spread", Table1[[#This Row],[Spread]],"")</f>
        <v/>
      </c>
      <c r="M842" s="9"/>
      <c r="N842" s="12"/>
      <c r="O842" s="12"/>
      <c r="P842" s="12"/>
      <c r="Q842" s="12"/>
      <c r="R842" s="12"/>
      <c r="S842" s="12"/>
      <c r="T842" s="13">
        <f t="shared" si="138"/>
        <v>0</v>
      </c>
      <c r="U842" s="13">
        <f t="shared" si="139"/>
        <v>0</v>
      </c>
      <c r="V842" s="13">
        <f t="shared" si="132"/>
        <v>0</v>
      </c>
      <c r="W842" s="13">
        <f t="shared" si="140"/>
        <v>0</v>
      </c>
      <c r="X842" s="13">
        <f t="shared" si="133"/>
        <v>0</v>
      </c>
      <c r="Y842" s="13">
        <f t="shared" si="134"/>
        <v>0</v>
      </c>
      <c r="Z842" s="7"/>
      <c r="AA842" s="9" t="str">
        <f t="shared" si="135"/>
        <v/>
      </c>
      <c r="AB842" s="7"/>
      <c r="AC842" s="9" t="str">
        <f t="shared" si="136"/>
        <v/>
      </c>
      <c r="AD842" s="7"/>
      <c r="AE842" s="9" t="str">
        <f t="shared" si="137"/>
        <v/>
      </c>
      <c r="AF84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43" spans="1:32" x14ac:dyDescent="0.45">
      <c r="A843" s="23" t="e">
        <f>IF('Prediction Log'!#REF!=0, "",'Prediction Log'!#REF!)</f>
        <v>#REF!</v>
      </c>
      <c r="B843" s="9" t="e">
        <f>IF('Prediction Log'!#REF!=0, "",'Prediction Log'!#REF!)</f>
        <v>#REF!</v>
      </c>
      <c r="C843" s="9" t="e">
        <f>IF('Prediction Log'!#REF!=0, "",'Prediction Log'!#REF!)</f>
        <v>#REF!</v>
      </c>
      <c r="D843" s="9" t="e">
        <f>IF('Prediction Log'!#REF!=0, "",'Prediction Log'!#REF!)</f>
        <v>#REF!</v>
      </c>
      <c r="E843" s="9" t="e">
        <f>IF('Prediction Log'!#REF!=0, "",'Prediction Log'!#REF!)</f>
        <v>#REF!</v>
      </c>
      <c r="F843" s="10" t="str">
        <f>IF('Prediction Log'!I843=0, "",'Prediction Log'!I843)</f>
        <v/>
      </c>
      <c r="G843" s="26" t="str">
        <f>IF(ISBLANK(Games!B843), "",'Prediction Log'!$J843)</f>
        <v/>
      </c>
      <c r="H843" s="27">
        <f>'Prediction Log'!$K843</f>
        <v>0</v>
      </c>
      <c r="I843" s="10" t="str">
        <f>IF(AND(Games!J843="",Games!K843=""),"",IF(ISTEXT(Games!K843), "Side",Games!J843))</f>
        <v/>
      </c>
      <c r="J843" s="10" t="str">
        <f>IF(Table1[[#This Row],[Bet]]="Spread", Games!L843, "")</f>
        <v/>
      </c>
      <c r="K843" s="9" t="str">
        <f>IF(ISTEXT(Games!K843), Games!K843, "")</f>
        <v/>
      </c>
      <c r="L843" s="9" t="str">
        <f>IF(Table1[[#This Row],[Bet]]="Spread", Table1[[#This Row],[Spread]],"")</f>
        <v/>
      </c>
      <c r="M843" s="9"/>
      <c r="N843" s="12"/>
      <c r="O843" s="12"/>
      <c r="P843" s="12"/>
      <c r="Q843" s="12"/>
      <c r="R843" s="12"/>
      <c r="S843" s="12"/>
      <c r="T843" s="13">
        <f t="shared" si="138"/>
        <v>0</v>
      </c>
      <c r="U843" s="13">
        <f t="shared" si="139"/>
        <v>0</v>
      </c>
      <c r="V843" s="13">
        <f t="shared" si="132"/>
        <v>0</v>
      </c>
      <c r="W843" s="13">
        <f t="shared" si="140"/>
        <v>0</v>
      </c>
      <c r="X843" s="13">
        <f t="shared" si="133"/>
        <v>0</v>
      </c>
      <c r="Y843" s="13">
        <f t="shared" si="134"/>
        <v>0</v>
      </c>
      <c r="Z843" s="7"/>
      <c r="AA843" s="9" t="str">
        <f t="shared" si="135"/>
        <v/>
      </c>
      <c r="AB843" s="7"/>
      <c r="AC843" s="9" t="str">
        <f t="shared" si="136"/>
        <v/>
      </c>
      <c r="AD843" s="7"/>
      <c r="AE843" s="9" t="str">
        <f t="shared" si="137"/>
        <v/>
      </c>
      <c r="AF84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44" spans="1:32" x14ac:dyDescent="0.45">
      <c r="A844" s="23" t="e">
        <f>IF('Prediction Log'!#REF!=0, "",'Prediction Log'!#REF!)</f>
        <v>#REF!</v>
      </c>
      <c r="B844" s="9" t="e">
        <f>IF('Prediction Log'!#REF!=0, "",'Prediction Log'!#REF!)</f>
        <v>#REF!</v>
      </c>
      <c r="C844" s="9" t="e">
        <f>IF('Prediction Log'!#REF!=0, "",'Prediction Log'!#REF!)</f>
        <v>#REF!</v>
      </c>
      <c r="D844" s="9" t="e">
        <f>IF('Prediction Log'!#REF!=0, "",'Prediction Log'!#REF!)</f>
        <v>#REF!</v>
      </c>
      <c r="E844" s="9" t="e">
        <f>IF('Prediction Log'!#REF!=0, "",'Prediction Log'!#REF!)</f>
        <v>#REF!</v>
      </c>
      <c r="F844" s="10" t="str">
        <f>IF('Prediction Log'!I844=0, "",'Prediction Log'!I844)</f>
        <v/>
      </c>
      <c r="G844" s="26" t="str">
        <f>IF(ISBLANK(Games!B844), "",'Prediction Log'!$J844)</f>
        <v/>
      </c>
      <c r="H844" s="27">
        <f>'Prediction Log'!$K844</f>
        <v>0</v>
      </c>
      <c r="I844" s="10" t="str">
        <f>IF(AND(Games!J844="",Games!K844=""),"",IF(ISTEXT(Games!K844), "Side",Games!J844))</f>
        <v/>
      </c>
      <c r="J844" s="10" t="str">
        <f>IF(Table1[[#This Row],[Bet]]="Spread", Games!L844, "")</f>
        <v/>
      </c>
      <c r="K844" s="9" t="str">
        <f>IF(ISTEXT(Games!K844), Games!K844, "")</f>
        <v/>
      </c>
      <c r="L844" s="9" t="str">
        <f>IF(Table1[[#This Row],[Bet]]="Spread", Table1[[#This Row],[Spread]],"")</f>
        <v/>
      </c>
      <c r="M844" s="9"/>
      <c r="N844" s="12"/>
      <c r="O844" s="12"/>
      <c r="P844" s="12"/>
      <c r="Q844" s="12"/>
      <c r="R844" s="12"/>
      <c r="S844" s="12"/>
      <c r="T844" s="13">
        <f t="shared" si="138"/>
        <v>0</v>
      </c>
      <c r="U844" s="13">
        <f t="shared" si="139"/>
        <v>0</v>
      </c>
      <c r="V844" s="13">
        <f t="shared" si="132"/>
        <v>0</v>
      </c>
      <c r="W844" s="13">
        <f t="shared" si="140"/>
        <v>0</v>
      </c>
      <c r="X844" s="13">
        <f t="shared" si="133"/>
        <v>0</v>
      </c>
      <c r="Y844" s="13">
        <f t="shared" si="134"/>
        <v>0</v>
      </c>
      <c r="Z844" s="7"/>
      <c r="AA844" s="9" t="str">
        <f t="shared" si="135"/>
        <v/>
      </c>
      <c r="AB844" s="7"/>
      <c r="AC844" s="9" t="str">
        <f t="shared" si="136"/>
        <v/>
      </c>
      <c r="AD844" s="7"/>
      <c r="AE844" s="9" t="str">
        <f t="shared" si="137"/>
        <v/>
      </c>
      <c r="AF84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45" spans="1:32" x14ac:dyDescent="0.45">
      <c r="A845" s="23" t="e">
        <f>IF('Prediction Log'!#REF!=0, "",'Prediction Log'!#REF!)</f>
        <v>#REF!</v>
      </c>
      <c r="B845" s="9" t="e">
        <f>IF('Prediction Log'!#REF!=0, "",'Prediction Log'!#REF!)</f>
        <v>#REF!</v>
      </c>
      <c r="C845" s="9" t="e">
        <f>IF('Prediction Log'!#REF!=0, "",'Prediction Log'!#REF!)</f>
        <v>#REF!</v>
      </c>
      <c r="D845" s="9" t="e">
        <f>IF('Prediction Log'!#REF!=0, "",'Prediction Log'!#REF!)</f>
        <v>#REF!</v>
      </c>
      <c r="E845" s="9" t="e">
        <f>IF('Prediction Log'!#REF!=0, "",'Prediction Log'!#REF!)</f>
        <v>#REF!</v>
      </c>
      <c r="F845" s="10" t="str">
        <f>IF('Prediction Log'!I845=0, "",'Prediction Log'!I845)</f>
        <v/>
      </c>
      <c r="G845" s="26" t="str">
        <f>IF(ISBLANK(Games!B845), "",'Prediction Log'!$J845)</f>
        <v/>
      </c>
      <c r="H845" s="27">
        <f>'Prediction Log'!$K845</f>
        <v>0</v>
      </c>
      <c r="I845" s="10" t="str">
        <f>IF(AND(Games!J845="",Games!K845=""),"",IF(ISTEXT(Games!K845), "Side",Games!J845))</f>
        <v/>
      </c>
      <c r="J845" s="10" t="str">
        <f>IF(Table1[[#This Row],[Bet]]="Spread", Games!L845, "")</f>
        <v/>
      </c>
      <c r="K845" s="9" t="str">
        <f>IF(ISTEXT(Games!K845), Games!K845, "")</f>
        <v/>
      </c>
      <c r="L845" s="9" t="str">
        <f>IF(Table1[[#This Row],[Bet]]="Spread", Table1[[#This Row],[Spread]],"")</f>
        <v/>
      </c>
      <c r="M845" s="9"/>
      <c r="N845" s="12"/>
      <c r="O845" s="12"/>
      <c r="P845" s="12"/>
      <c r="Q845" s="12"/>
      <c r="R845" s="12"/>
      <c r="S845" s="12"/>
      <c r="T845" s="13">
        <f t="shared" si="138"/>
        <v>0</v>
      </c>
      <c r="U845" s="13">
        <f t="shared" si="139"/>
        <v>0</v>
      </c>
      <c r="V845" s="13">
        <f t="shared" si="132"/>
        <v>0</v>
      </c>
      <c r="W845" s="13">
        <f t="shared" si="140"/>
        <v>0</v>
      </c>
      <c r="X845" s="13">
        <f t="shared" si="133"/>
        <v>0</v>
      </c>
      <c r="Y845" s="13">
        <f t="shared" si="134"/>
        <v>0</v>
      </c>
      <c r="Z845" s="7"/>
      <c r="AA845" s="9" t="str">
        <f t="shared" si="135"/>
        <v/>
      </c>
      <c r="AB845" s="7"/>
      <c r="AC845" s="9" t="str">
        <f t="shared" si="136"/>
        <v/>
      </c>
      <c r="AD845" s="7"/>
      <c r="AE845" s="9" t="str">
        <f t="shared" si="137"/>
        <v/>
      </c>
      <c r="AF84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46" spans="1:32" x14ac:dyDescent="0.45">
      <c r="A846" s="23" t="e">
        <f>IF('Prediction Log'!#REF!=0, "",'Prediction Log'!#REF!)</f>
        <v>#REF!</v>
      </c>
      <c r="B846" s="9" t="e">
        <f>IF('Prediction Log'!#REF!=0, "",'Prediction Log'!#REF!)</f>
        <v>#REF!</v>
      </c>
      <c r="C846" s="9" t="e">
        <f>IF('Prediction Log'!#REF!=0, "",'Prediction Log'!#REF!)</f>
        <v>#REF!</v>
      </c>
      <c r="D846" s="9" t="e">
        <f>IF('Prediction Log'!#REF!=0, "",'Prediction Log'!#REF!)</f>
        <v>#REF!</v>
      </c>
      <c r="E846" s="9" t="e">
        <f>IF('Prediction Log'!#REF!=0, "",'Prediction Log'!#REF!)</f>
        <v>#REF!</v>
      </c>
      <c r="F846" s="10" t="str">
        <f>IF('Prediction Log'!I846=0, "",'Prediction Log'!I846)</f>
        <v/>
      </c>
      <c r="G846" s="26" t="str">
        <f>IF(ISBLANK(Games!B846), "",'Prediction Log'!$J846)</f>
        <v/>
      </c>
      <c r="H846" s="27">
        <f>'Prediction Log'!$K846</f>
        <v>0</v>
      </c>
      <c r="I846" s="10" t="str">
        <f>IF(AND(Games!J846="",Games!K846=""),"",IF(ISTEXT(Games!K846), "Side",Games!J846))</f>
        <v/>
      </c>
      <c r="J846" s="10" t="str">
        <f>IF(Table1[[#This Row],[Bet]]="Spread", Games!L846, "")</f>
        <v/>
      </c>
      <c r="K846" s="9" t="str">
        <f>IF(ISTEXT(Games!K846), Games!K846, "")</f>
        <v/>
      </c>
      <c r="L846" s="9" t="str">
        <f>IF(Table1[[#This Row],[Bet]]="Spread", Table1[[#This Row],[Spread]],"")</f>
        <v/>
      </c>
      <c r="M846" s="9"/>
      <c r="N846" s="12"/>
      <c r="O846" s="12"/>
      <c r="P846" s="12"/>
      <c r="Q846" s="12"/>
      <c r="R846" s="12"/>
      <c r="S846" s="12"/>
      <c r="T846" s="13">
        <f t="shared" si="138"/>
        <v>0</v>
      </c>
      <c r="U846" s="13">
        <f t="shared" si="139"/>
        <v>0</v>
      </c>
      <c r="V846" s="13">
        <f t="shared" si="132"/>
        <v>0</v>
      </c>
      <c r="W846" s="13">
        <f t="shared" si="140"/>
        <v>0</v>
      </c>
      <c r="X846" s="13">
        <f t="shared" si="133"/>
        <v>0</v>
      </c>
      <c r="Y846" s="13">
        <f t="shared" si="134"/>
        <v>0</v>
      </c>
      <c r="Z846" s="7"/>
      <c r="AA846" s="9" t="str">
        <f t="shared" si="135"/>
        <v/>
      </c>
      <c r="AB846" s="7"/>
      <c r="AC846" s="9" t="str">
        <f t="shared" si="136"/>
        <v/>
      </c>
      <c r="AD846" s="7"/>
      <c r="AE846" s="9" t="str">
        <f t="shared" si="137"/>
        <v/>
      </c>
      <c r="AF84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47" spans="1:32" x14ac:dyDescent="0.45">
      <c r="A847" s="23" t="e">
        <f>IF('Prediction Log'!#REF!=0, "",'Prediction Log'!#REF!)</f>
        <v>#REF!</v>
      </c>
      <c r="B847" s="9" t="e">
        <f>IF('Prediction Log'!#REF!=0, "",'Prediction Log'!#REF!)</f>
        <v>#REF!</v>
      </c>
      <c r="C847" s="9" t="e">
        <f>IF('Prediction Log'!#REF!=0, "",'Prediction Log'!#REF!)</f>
        <v>#REF!</v>
      </c>
      <c r="D847" s="9" t="e">
        <f>IF('Prediction Log'!#REF!=0, "",'Prediction Log'!#REF!)</f>
        <v>#REF!</v>
      </c>
      <c r="E847" s="9" t="e">
        <f>IF('Prediction Log'!#REF!=0, "",'Prediction Log'!#REF!)</f>
        <v>#REF!</v>
      </c>
      <c r="F847" s="10" t="str">
        <f>IF('Prediction Log'!I847=0, "",'Prediction Log'!I847)</f>
        <v/>
      </c>
      <c r="G847" s="26" t="str">
        <f>IF(ISBLANK(Games!B847), "",'Prediction Log'!$J847)</f>
        <v/>
      </c>
      <c r="H847" s="27">
        <f>'Prediction Log'!$K847</f>
        <v>0</v>
      </c>
      <c r="I847" s="10" t="str">
        <f>IF(AND(Games!J847="",Games!K847=""),"",IF(ISTEXT(Games!K847), "Side",Games!J847))</f>
        <v/>
      </c>
      <c r="J847" s="10" t="str">
        <f>IF(Table1[[#This Row],[Bet]]="Spread", Games!L847, "")</f>
        <v/>
      </c>
      <c r="K847" s="9" t="str">
        <f>IF(ISTEXT(Games!K847), Games!K847, "")</f>
        <v/>
      </c>
      <c r="L847" s="9" t="str">
        <f>IF(Table1[[#This Row],[Bet]]="Spread", Table1[[#This Row],[Spread]],"")</f>
        <v/>
      </c>
      <c r="M847" s="9"/>
      <c r="N847" s="12"/>
      <c r="O847" s="12"/>
      <c r="P847" s="12"/>
      <c r="Q847" s="12"/>
      <c r="R847" s="12"/>
      <c r="S847" s="12"/>
      <c r="T847" s="13">
        <f t="shared" si="138"/>
        <v>0</v>
      </c>
      <c r="U847" s="13">
        <f t="shared" si="139"/>
        <v>0</v>
      </c>
      <c r="V847" s="13">
        <f t="shared" si="132"/>
        <v>0</v>
      </c>
      <c r="W847" s="13">
        <f t="shared" si="140"/>
        <v>0</v>
      </c>
      <c r="X847" s="13">
        <f t="shared" si="133"/>
        <v>0</v>
      </c>
      <c r="Y847" s="13">
        <f t="shared" si="134"/>
        <v>0</v>
      </c>
      <c r="Z847" s="7"/>
      <c r="AA847" s="9" t="str">
        <f t="shared" si="135"/>
        <v/>
      </c>
      <c r="AB847" s="7"/>
      <c r="AC847" s="9" t="str">
        <f t="shared" si="136"/>
        <v/>
      </c>
      <c r="AD847" s="7"/>
      <c r="AE847" s="9" t="str">
        <f t="shared" si="137"/>
        <v/>
      </c>
      <c r="AF84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48" spans="1:32" x14ac:dyDescent="0.45">
      <c r="A848" s="23" t="e">
        <f>IF('Prediction Log'!#REF!=0, "",'Prediction Log'!#REF!)</f>
        <v>#REF!</v>
      </c>
      <c r="B848" s="9" t="e">
        <f>IF('Prediction Log'!#REF!=0, "",'Prediction Log'!#REF!)</f>
        <v>#REF!</v>
      </c>
      <c r="C848" s="9" t="e">
        <f>IF('Prediction Log'!#REF!=0, "",'Prediction Log'!#REF!)</f>
        <v>#REF!</v>
      </c>
      <c r="D848" s="9" t="e">
        <f>IF('Prediction Log'!#REF!=0, "",'Prediction Log'!#REF!)</f>
        <v>#REF!</v>
      </c>
      <c r="E848" s="9" t="e">
        <f>IF('Prediction Log'!#REF!=0, "",'Prediction Log'!#REF!)</f>
        <v>#REF!</v>
      </c>
      <c r="F848" s="10" t="str">
        <f>IF('Prediction Log'!I848=0, "",'Prediction Log'!I848)</f>
        <v/>
      </c>
      <c r="G848" s="26" t="str">
        <f>IF(ISBLANK(Games!B848), "",'Prediction Log'!$J848)</f>
        <v/>
      </c>
      <c r="H848" s="27">
        <f>'Prediction Log'!$K848</f>
        <v>0</v>
      </c>
      <c r="I848" s="10" t="str">
        <f>IF(AND(Games!J848="",Games!K848=""),"",IF(ISTEXT(Games!K848), "Side",Games!J848))</f>
        <v/>
      </c>
      <c r="J848" s="10" t="str">
        <f>IF(Table1[[#This Row],[Bet]]="Spread", Games!L848, "")</f>
        <v/>
      </c>
      <c r="K848" s="9" t="str">
        <f>IF(ISTEXT(Games!K848), Games!K848, "")</f>
        <v/>
      </c>
      <c r="L848" s="9" t="str">
        <f>IF(Table1[[#This Row],[Bet]]="Spread", Table1[[#This Row],[Spread]],"")</f>
        <v/>
      </c>
      <c r="M848" s="9"/>
      <c r="N848" s="12"/>
      <c r="O848" s="12"/>
      <c r="P848" s="12"/>
      <c r="Q848" s="12"/>
      <c r="R848" s="12"/>
      <c r="S848" s="12"/>
      <c r="T848" s="13">
        <f t="shared" si="138"/>
        <v>0</v>
      </c>
      <c r="U848" s="13">
        <f t="shared" si="139"/>
        <v>0</v>
      </c>
      <c r="V848" s="13">
        <f t="shared" si="132"/>
        <v>0</v>
      </c>
      <c r="W848" s="13">
        <f t="shared" si="140"/>
        <v>0</v>
      </c>
      <c r="X848" s="13">
        <f t="shared" si="133"/>
        <v>0</v>
      </c>
      <c r="Y848" s="13">
        <f t="shared" si="134"/>
        <v>0</v>
      </c>
      <c r="Z848" s="7"/>
      <c r="AA848" s="9" t="str">
        <f t="shared" si="135"/>
        <v/>
      </c>
      <c r="AB848" s="7"/>
      <c r="AC848" s="9" t="str">
        <f t="shared" si="136"/>
        <v/>
      </c>
      <c r="AD848" s="7"/>
      <c r="AE848" s="9" t="str">
        <f t="shared" si="137"/>
        <v/>
      </c>
      <c r="AF84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49" spans="1:32" x14ac:dyDescent="0.45">
      <c r="A849" s="23" t="e">
        <f>IF('Prediction Log'!#REF!=0, "",'Prediction Log'!#REF!)</f>
        <v>#REF!</v>
      </c>
      <c r="B849" s="9" t="e">
        <f>IF('Prediction Log'!#REF!=0, "",'Prediction Log'!#REF!)</f>
        <v>#REF!</v>
      </c>
      <c r="C849" s="9" t="e">
        <f>IF('Prediction Log'!#REF!=0, "",'Prediction Log'!#REF!)</f>
        <v>#REF!</v>
      </c>
      <c r="D849" s="9" t="e">
        <f>IF('Prediction Log'!#REF!=0, "",'Prediction Log'!#REF!)</f>
        <v>#REF!</v>
      </c>
      <c r="E849" s="9" t="e">
        <f>IF('Prediction Log'!#REF!=0, "",'Prediction Log'!#REF!)</f>
        <v>#REF!</v>
      </c>
      <c r="F849" s="10" t="str">
        <f>IF('Prediction Log'!I849=0, "",'Prediction Log'!I849)</f>
        <v/>
      </c>
      <c r="G849" s="26" t="str">
        <f>IF(ISBLANK(Games!B849), "",'Prediction Log'!$J849)</f>
        <v/>
      </c>
      <c r="H849" s="27">
        <f>'Prediction Log'!$K849</f>
        <v>0</v>
      </c>
      <c r="I849" s="10" t="str">
        <f>IF(AND(Games!J849="",Games!K849=""),"",IF(ISTEXT(Games!K849), "Side",Games!J849))</f>
        <v/>
      </c>
      <c r="J849" s="10" t="str">
        <f>IF(Table1[[#This Row],[Bet]]="Spread", Games!L849, "")</f>
        <v/>
      </c>
      <c r="K849" s="9" t="str">
        <f>IF(ISTEXT(Games!K849), Games!K849, "")</f>
        <v/>
      </c>
      <c r="L849" s="9" t="str">
        <f>IF(Table1[[#This Row],[Bet]]="Spread", Table1[[#This Row],[Spread]],"")</f>
        <v/>
      </c>
      <c r="M849" s="9"/>
      <c r="N849" s="12"/>
      <c r="O849" s="12"/>
      <c r="P849" s="12"/>
      <c r="Q849" s="12"/>
      <c r="R849" s="12"/>
      <c r="S849" s="12"/>
      <c r="T849" s="13">
        <f t="shared" si="138"/>
        <v>0</v>
      </c>
      <c r="U849" s="13">
        <f t="shared" si="139"/>
        <v>0</v>
      </c>
      <c r="V849" s="13">
        <f t="shared" si="132"/>
        <v>0</v>
      </c>
      <c r="W849" s="13">
        <f t="shared" si="140"/>
        <v>0</v>
      </c>
      <c r="X849" s="13">
        <f t="shared" si="133"/>
        <v>0</v>
      </c>
      <c r="Y849" s="13">
        <f t="shared" si="134"/>
        <v>0</v>
      </c>
      <c r="Z849" s="7"/>
      <c r="AA849" s="9" t="str">
        <f t="shared" si="135"/>
        <v/>
      </c>
      <c r="AB849" s="7"/>
      <c r="AC849" s="9" t="str">
        <f t="shared" si="136"/>
        <v/>
      </c>
      <c r="AD849" s="7"/>
      <c r="AE849" s="9" t="str">
        <f t="shared" si="137"/>
        <v/>
      </c>
      <c r="AF84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50" spans="1:32" x14ac:dyDescent="0.45">
      <c r="A850" s="23" t="e">
        <f>IF('Prediction Log'!#REF!=0, "",'Prediction Log'!#REF!)</f>
        <v>#REF!</v>
      </c>
      <c r="B850" s="9" t="e">
        <f>IF('Prediction Log'!#REF!=0, "",'Prediction Log'!#REF!)</f>
        <v>#REF!</v>
      </c>
      <c r="C850" s="9" t="e">
        <f>IF('Prediction Log'!#REF!=0, "",'Prediction Log'!#REF!)</f>
        <v>#REF!</v>
      </c>
      <c r="D850" s="9" t="e">
        <f>IF('Prediction Log'!#REF!=0, "",'Prediction Log'!#REF!)</f>
        <v>#REF!</v>
      </c>
      <c r="E850" s="9" t="e">
        <f>IF('Prediction Log'!#REF!=0, "",'Prediction Log'!#REF!)</f>
        <v>#REF!</v>
      </c>
      <c r="F850" s="10" t="str">
        <f>IF('Prediction Log'!I850=0, "",'Prediction Log'!I850)</f>
        <v/>
      </c>
      <c r="G850" s="26" t="str">
        <f>IF(ISBLANK(Games!B850), "",'Prediction Log'!$J850)</f>
        <v/>
      </c>
      <c r="H850" s="27">
        <f>'Prediction Log'!$K850</f>
        <v>0</v>
      </c>
      <c r="I850" s="10" t="str">
        <f>IF(AND(Games!J850="",Games!K850=""),"",IF(ISTEXT(Games!K850), "Side",Games!J850))</f>
        <v/>
      </c>
      <c r="J850" s="10" t="str">
        <f>IF(Table1[[#This Row],[Bet]]="Spread", Games!L850, "")</f>
        <v/>
      </c>
      <c r="K850" s="9" t="str">
        <f>IF(ISTEXT(Games!K850), Games!K850, "")</f>
        <v/>
      </c>
      <c r="L850" s="9" t="str">
        <f>IF(Table1[[#This Row],[Bet]]="Spread", Table1[[#This Row],[Spread]],"")</f>
        <v/>
      </c>
      <c r="M850" s="9"/>
      <c r="N850" s="12"/>
      <c r="O850" s="12"/>
      <c r="P850" s="12"/>
      <c r="Q850" s="12"/>
      <c r="R850" s="12"/>
      <c r="S850" s="12"/>
      <c r="T850" s="13">
        <f t="shared" si="138"/>
        <v>0</v>
      </c>
      <c r="U850" s="13">
        <f t="shared" si="139"/>
        <v>0</v>
      </c>
      <c r="V850" s="13">
        <f t="shared" si="132"/>
        <v>0</v>
      </c>
      <c r="W850" s="13">
        <f t="shared" si="140"/>
        <v>0</v>
      </c>
      <c r="X850" s="13">
        <f t="shared" si="133"/>
        <v>0</v>
      </c>
      <c r="Y850" s="13">
        <f t="shared" si="134"/>
        <v>0</v>
      </c>
      <c r="Z850" s="7"/>
      <c r="AA850" s="9" t="str">
        <f t="shared" si="135"/>
        <v/>
      </c>
      <c r="AB850" s="7"/>
      <c r="AC850" s="9" t="str">
        <f t="shared" si="136"/>
        <v/>
      </c>
      <c r="AD850" s="7"/>
      <c r="AE850" s="9" t="str">
        <f t="shared" si="137"/>
        <v/>
      </c>
      <c r="AF85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51" spans="1:32" x14ac:dyDescent="0.45">
      <c r="A851" s="23" t="e">
        <f>IF('Prediction Log'!#REF!=0, "",'Prediction Log'!#REF!)</f>
        <v>#REF!</v>
      </c>
      <c r="B851" s="9" t="e">
        <f>IF('Prediction Log'!#REF!=0, "",'Prediction Log'!#REF!)</f>
        <v>#REF!</v>
      </c>
      <c r="C851" s="9" t="e">
        <f>IF('Prediction Log'!#REF!=0, "",'Prediction Log'!#REF!)</f>
        <v>#REF!</v>
      </c>
      <c r="D851" s="9" t="e">
        <f>IF('Prediction Log'!#REF!=0, "",'Prediction Log'!#REF!)</f>
        <v>#REF!</v>
      </c>
      <c r="E851" s="9" t="e">
        <f>IF('Prediction Log'!#REF!=0, "",'Prediction Log'!#REF!)</f>
        <v>#REF!</v>
      </c>
      <c r="F851" s="10" t="str">
        <f>IF('Prediction Log'!I851=0, "",'Prediction Log'!I851)</f>
        <v/>
      </c>
      <c r="G851" s="26" t="str">
        <f>IF(ISBLANK(Games!B851), "",'Prediction Log'!$J851)</f>
        <v/>
      </c>
      <c r="H851" s="27">
        <f>'Prediction Log'!$K851</f>
        <v>0</v>
      </c>
      <c r="I851" s="10" t="str">
        <f>IF(AND(Games!J851="",Games!K851=""),"",IF(ISTEXT(Games!K851), "Side",Games!J851))</f>
        <v/>
      </c>
      <c r="J851" s="10" t="str">
        <f>IF(Table1[[#This Row],[Bet]]="Spread", Games!L851, "")</f>
        <v/>
      </c>
      <c r="K851" s="9" t="str">
        <f>IF(ISTEXT(Games!K851), Games!K851, "")</f>
        <v/>
      </c>
      <c r="L851" s="9" t="str">
        <f>IF(Table1[[#This Row],[Bet]]="Spread", Table1[[#This Row],[Spread]],"")</f>
        <v/>
      </c>
      <c r="M851" s="9"/>
      <c r="N851" s="12"/>
      <c r="O851" s="12"/>
      <c r="P851" s="12"/>
      <c r="Q851" s="12"/>
      <c r="R851" s="12"/>
      <c r="S851" s="12"/>
      <c r="T851" s="13">
        <f t="shared" si="138"/>
        <v>0</v>
      </c>
      <c r="U851" s="13">
        <f t="shared" si="139"/>
        <v>0</v>
      </c>
      <c r="V851" s="13">
        <f t="shared" si="132"/>
        <v>0</v>
      </c>
      <c r="W851" s="13">
        <f t="shared" si="140"/>
        <v>0</v>
      </c>
      <c r="X851" s="13">
        <f t="shared" si="133"/>
        <v>0</v>
      </c>
      <c r="Y851" s="13">
        <f t="shared" si="134"/>
        <v>0</v>
      </c>
      <c r="Z851" s="7"/>
      <c r="AA851" s="9" t="str">
        <f t="shared" si="135"/>
        <v/>
      </c>
      <c r="AB851" s="7"/>
      <c r="AC851" s="9" t="str">
        <f t="shared" si="136"/>
        <v/>
      </c>
      <c r="AD851" s="7"/>
      <c r="AE851" s="9" t="str">
        <f t="shared" si="137"/>
        <v/>
      </c>
      <c r="AF85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52" spans="1:32" x14ac:dyDescent="0.45">
      <c r="A852" s="23" t="e">
        <f>IF('Prediction Log'!#REF!=0, "",'Prediction Log'!#REF!)</f>
        <v>#REF!</v>
      </c>
      <c r="B852" s="9" t="e">
        <f>IF('Prediction Log'!#REF!=0, "",'Prediction Log'!#REF!)</f>
        <v>#REF!</v>
      </c>
      <c r="C852" s="9" t="e">
        <f>IF('Prediction Log'!#REF!=0, "",'Prediction Log'!#REF!)</f>
        <v>#REF!</v>
      </c>
      <c r="D852" s="9" t="e">
        <f>IF('Prediction Log'!#REF!=0, "",'Prediction Log'!#REF!)</f>
        <v>#REF!</v>
      </c>
      <c r="E852" s="9" t="e">
        <f>IF('Prediction Log'!#REF!=0, "",'Prediction Log'!#REF!)</f>
        <v>#REF!</v>
      </c>
      <c r="F852" s="10" t="str">
        <f>IF('Prediction Log'!I852=0, "",'Prediction Log'!I852)</f>
        <v/>
      </c>
      <c r="G852" s="26" t="str">
        <f>IF(ISBLANK(Games!B852), "",'Prediction Log'!$J852)</f>
        <v/>
      </c>
      <c r="H852" s="27">
        <f>'Prediction Log'!$K852</f>
        <v>0</v>
      </c>
      <c r="I852" s="10" t="str">
        <f>IF(AND(Games!J852="",Games!K852=""),"",IF(ISTEXT(Games!K852), "Side",Games!J852))</f>
        <v/>
      </c>
      <c r="J852" s="10" t="str">
        <f>IF(Table1[[#This Row],[Bet]]="Spread", Games!L852, "")</f>
        <v/>
      </c>
      <c r="K852" s="9" t="str">
        <f>IF(ISTEXT(Games!K852), Games!K852, "")</f>
        <v/>
      </c>
      <c r="L852" s="9" t="str">
        <f>IF(Table1[[#This Row],[Bet]]="Spread", Table1[[#This Row],[Spread]],"")</f>
        <v/>
      </c>
      <c r="M852" s="9"/>
      <c r="N852" s="12"/>
      <c r="O852" s="12"/>
      <c r="P852" s="12"/>
      <c r="Q852" s="12"/>
      <c r="R852" s="12"/>
      <c r="S852" s="12"/>
      <c r="T852" s="13">
        <f t="shared" si="138"/>
        <v>0</v>
      </c>
      <c r="U852" s="13">
        <f t="shared" si="139"/>
        <v>0</v>
      </c>
      <c r="V852" s="13">
        <f t="shared" si="132"/>
        <v>0</v>
      </c>
      <c r="W852" s="13">
        <f t="shared" si="140"/>
        <v>0</v>
      </c>
      <c r="X852" s="13">
        <f t="shared" si="133"/>
        <v>0</v>
      </c>
      <c r="Y852" s="13">
        <f t="shared" si="134"/>
        <v>0</v>
      </c>
      <c r="Z852" s="7"/>
      <c r="AA852" s="9" t="str">
        <f t="shared" si="135"/>
        <v/>
      </c>
      <c r="AB852" s="7"/>
      <c r="AC852" s="9" t="str">
        <f t="shared" si="136"/>
        <v/>
      </c>
      <c r="AD852" s="7"/>
      <c r="AE852" s="9" t="str">
        <f t="shared" si="137"/>
        <v/>
      </c>
      <c r="AF85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53" spans="1:32" x14ac:dyDescent="0.45">
      <c r="A853" s="23" t="e">
        <f>IF('Prediction Log'!#REF!=0, "",'Prediction Log'!#REF!)</f>
        <v>#REF!</v>
      </c>
      <c r="B853" s="9" t="e">
        <f>IF('Prediction Log'!#REF!=0, "",'Prediction Log'!#REF!)</f>
        <v>#REF!</v>
      </c>
      <c r="C853" s="9" t="e">
        <f>IF('Prediction Log'!#REF!=0, "",'Prediction Log'!#REF!)</f>
        <v>#REF!</v>
      </c>
      <c r="D853" s="9" t="e">
        <f>IF('Prediction Log'!#REF!=0, "",'Prediction Log'!#REF!)</f>
        <v>#REF!</v>
      </c>
      <c r="E853" s="9" t="e">
        <f>IF('Prediction Log'!#REF!=0, "",'Prediction Log'!#REF!)</f>
        <v>#REF!</v>
      </c>
      <c r="F853" s="10" t="str">
        <f>IF('Prediction Log'!I853=0, "",'Prediction Log'!I853)</f>
        <v/>
      </c>
      <c r="G853" s="26" t="str">
        <f>IF(ISBLANK(Games!B853), "",'Prediction Log'!$J853)</f>
        <v/>
      </c>
      <c r="H853" s="27">
        <f>'Prediction Log'!$K853</f>
        <v>0</v>
      </c>
      <c r="I853" s="10" t="str">
        <f>IF(AND(Games!J853="",Games!K853=""),"",IF(ISTEXT(Games!K853), "Side",Games!J853))</f>
        <v/>
      </c>
      <c r="J853" s="10" t="str">
        <f>IF(Table1[[#This Row],[Bet]]="Spread", Games!L853, "")</f>
        <v/>
      </c>
      <c r="K853" s="9" t="str">
        <f>IF(ISTEXT(Games!K853), Games!K853, "")</f>
        <v/>
      </c>
      <c r="L853" s="9" t="str">
        <f>IF(Table1[[#This Row],[Bet]]="Spread", Table1[[#This Row],[Spread]],"")</f>
        <v/>
      </c>
      <c r="M853" s="9"/>
      <c r="N853" s="12"/>
      <c r="O853" s="12"/>
      <c r="P853" s="12"/>
      <c r="Q853" s="12"/>
      <c r="R853" s="12"/>
      <c r="S853" s="12"/>
      <c r="T853" s="13">
        <f t="shared" si="138"/>
        <v>0</v>
      </c>
      <c r="U853" s="13">
        <f t="shared" si="139"/>
        <v>0</v>
      </c>
      <c r="V853" s="13">
        <f t="shared" si="132"/>
        <v>0</v>
      </c>
      <c r="W853" s="13">
        <f t="shared" si="140"/>
        <v>0</v>
      </c>
      <c r="X853" s="13">
        <f t="shared" si="133"/>
        <v>0</v>
      </c>
      <c r="Y853" s="13">
        <f t="shared" si="134"/>
        <v>0</v>
      </c>
      <c r="Z853" s="7"/>
      <c r="AA853" s="9" t="str">
        <f t="shared" si="135"/>
        <v/>
      </c>
      <c r="AB853" s="7"/>
      <c r="AC853" s="9" t="str">
        <f t="shared" si="136"/>
        <v/>
      </c>
      <c r="AD853" s="7"/>
      <c r="AE853" s="9" t="str">
        <f t="shared" si="137"/>
        <v/>
      </c>
      <c r="AF85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54" spans="1:32" x14ac:dyDescent="0.45">
      <c r="A854" s="23" t="e">
        <f>IF('Prediction Log'!#REF!=0, "",'Prediction Log'!#REF!)</f>
        <v>#REF!</v>
      </c>
      <c r="B854" s="9" t="e">
        <f>IF('Prediction Log'!#REF!=0, "",'Prediction Log'!#REF!)</f>
        <v>#REF!</v>
      </c>
      <c r="C854" s="9" t="e">
        <f>IF('Prediction Log'!#REF!=0, "",'Prediction Log'!#REF!)</f>
        <v>#REF!</v>
      </c>
      <c r="D854" s="9" t="e">
        <f>IF('Prediction Log'!#REF!=0, "",'Prediction Log'!#REF!)</f>
        <v>#REF!</v>
      </c>
      <c r="E854" s="9" t="e">
        <f>IF('Prediction Log'!#REF!=0, "",'Prediction Log'!#REF!)</f>
        <v>#REF!</v>
      </c>
      <c r="F854" s="10" t="str">
        <f>IF('Prediction Log'!I854=0, "",'Prediction Log'!I854)</f>
        <v/>
      </c>
      <c r="G854" s="26" t="str">
        <f>IF(ISBLANK(Games!B854), "",'Prediction Log'!$J854)</f>
        <v/>
      </c>
      <c r="H854" s="27">
        <f>'Prediction Log'!$K854</f>
        <v>0</v>
      </c>
      <c r="I854" s="10" t="str">
        <f>IF(AND(Games!J854="",Games!K854=""),"",IF(ISTEXT(Games!K854), "Side",Games!J854))</f>
        <v/>
      </c>
      <c r="J854" s="10" t="str">
        <f>IF(Table1[[#This Row],[Bet]]="Spread", Games!L854, "")</f>
        <v/>
      </c>
      <c r="K854" s="9" t="str">
        <f>IF(ISTEXT(Games!K854), Games!K854, "")</f>
        <v/>
      </c>
      <c r="L854" s="9" t="str">
        <f>IF(Table1[[#This Row],[Bet]]="Spread", Table1[[#This Row],[Spread]],"")</f>
        <v/>
      </c>
      <c r="M854" s="9"/>
      <c r="N854" s="12"/>
      <c r="O854" s="12"/>
      <c r="P854" s="12"/>
      <c r="Q854" s="12"/>
      <c r="R854" s="12"/>
      <c r="S854" s="12"/>
      <c r="T854" s="13">
        <f t="shared" si="138"/>
        <v>0</v>
      </c>
      <c r="U854" s="13">
        <f t="shared" si="139"/>
        <v>0</v>
      </c>
      <c r="V854" s="13">
        <f t="shared" si="132"/>
        <v>0</v>
      </c>
      <c r="W854" s="13">
        <f t="shared" si="140"/>
        <v>0</v>
      </c>
      <c r="X854" s="13">
        <f t="shared" si="133"/>
        <v>0</v>
      </c>
      <c r="Y854" s="13">
        <f t="shared" si="134"/>
        <v>0</v>
      </c>
      <c r="Z854" s="7"/>
      <c r="AA854" s="9" t="str">
        <f t="shared" si="135"/>
        <v/>
      </c>
      <c r="AB854" s="7"/>
      <c r="AC854" s="9" t="str">
        <f t="shared" si="136"/>
        <v/>
      </c>
      <c r="AD854" s="7"/>
      <c r="AE854" s="9" t="str">
        <f t="shared" si="137"/>
        <v/>
      </c>
      <c r="AF85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55" spans="1:32" x14ac:dyDescent="0.45">
      <c r="A855" s="23" t="e">
        <f>IF('Prediction Log'!#REF!=0, "",'Prediction Log'!#REF!)</f>
        <v>#REF!</v>
      </c>
      <c r="B855" s="9" t="e">
        <f>IF('Prediction Log'!#REF!=0, "",'Prediction Log'!#REF!)</f>
        <v>#REF!</v>
      </c>
      <c r="C855" s="9" t="e">
        <f>IF('Prediction Log'!#REF!=0, "",'Prediction Log'!#REF!)</f>
        <v>#REF!</v>
      </c>
      <c r="D855" s="9" t="e">
        <f>IF('Prediction Log'!#REF!=0, "",'Prediction Log'!#REF!)</f>
        <v>#REF!</v>
      </c>
      <c r="E855" s="9" t="e">
        <f>IF('Prediction Log'!#REF!=0, "",'Prediction Log'!#REF!)</f>
        <v>#REF!</v>
      </c>
      <c r="F855" s="10" t="str">
        <f>IF('Prediction Log'!I855=0, "",'Prediction Log'!I855)</f>
        <v/>
      </c>
      <c r="G855" s="26" t="str">
        <f>IF(ISBLANK(Games!B855), "",'Prediction Log'!$J855)</f>
        <v/>
      </c>
      <c r="H855" s="27">
        <f>'Prediction Log'!$K855</f>
        <v>0</v>
      </c>
      <c r="I855" s="10" t="str">
        <f>IF(AND(Games!J855="",Games!K855=""),"",IF(ISTEXT(Games!K855), "Side",Games!J855))</f>
        <v/>
      </c>
      <c r="J855" s="10" t="str">
        <f>IF(Table1[[#This Row],[Bet]]="Spread", Games!L855, "")</f>
        <v/>
      </c>
      <c r="K855" s="9" t="str">
        <f>IF(ISTEXT(Games!K855), Games!K855, "")</f>
        <v/>
      </c>
      <c r="L855" s="9" t="str">
        <f>IF(Table1[[#This Row],[Bet]]="Spread", Table1[[#This Row],[Spread]],"")</f>
        <v/>
      </c>
      <c r="M855" s="9"/>
      <c r="N855" s="12"/>
      <c r="O855" s="12"/>
      <c r="P855" s="12"/>
      <c r="Q855" s="12"/>
      <c r="R855" s="12"/>
      <c r="S855" s="12"/>
      <c r="T855" s="13">
        <f t="shared" si="138"/>
        <v>0</v>
      </c>
      <c r="U855" s="13">
        <f t="shared" si="139"/>
        <v>0</v>
      </c>
      <c r="V855" s="13">
        <f t="shared" si="132"/>
        <v>0</v>
      </c>
      <c r="W855" s="13">
        <f t="shared" si="140"/>
        <v>0</v>
      </c>
      <c r="X855" s="13">
        <f t="shared" si="133"/>
        <v>0</v>
      </c>
      <c r="Y855" s="13">
        <f t="shared" si="134"/>
        <v>0</v>
      </c>
      <c r="Z855" s="7"/>
      <c r="AA855" s="9" t="str">
        <f t="shared" si="135"/>
        <v/>
      </c>
      <c r="AB855" s="7"/>
      <c r="AC855" s="9" t="str">
        <f t="shared" si="136"/>
        <v/>
      </c>
      <c r="AD855" s="7"/>
      <c r="AE855" s="9" t="str">
        <f t="shared" si="137"/>
        <v/>
      </c>
      <c r="AF85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56" spans="1:32" x14ac:dyDescent="0.45">
      <c r="A856" s="23" t="e">
        <f>IF('Prediction Log'!#REF!=0, "",'Prediction Log'!#REF!)</f>
        <v>#REF!</v>
      </c>
      <c r="B856" s="9" t="e">
        <f>IF('Prediction Log'!#REF!=0, "",'Prediction Log'!#REF!)</f>
        <v>#REF!</v>
      </c>
      <c r="C856" s="9" t="e">
        <f>IF('Prediction Log'!#REF!=0, "",'Prediction Log'!#REF!)</f>
        <v>#REF!</v>
      </c>
      <c r="D856" s="9" t="e">
        <f>IF('Prediction Log'!#REF!=0, "",'Prediction Log'!#REF!)</f>
        <v>#REF!</v>
      </c>
      <c r="E856" s="9" t="e">
        <f>IF('Prediction Log'!#REF!=0, "",'Prediction Log'!#REF!)</f>
        <v>#REF!</v>
      </c>
      <c r="F856" s="10" t="str">
        <f>IF('Prediction Log'!I856=0, "",'Prediction Log'!I856)</f>
        <v/>
      </c>
      <c r="G856" s="26" t="str">
        <f>IF(ISBLANK(Games!B856), "",'Prediction Log'!$J856)</f>
        <v/>
      </c>
      <c r="H856" s="27">
        <f>'Prediction Log'!$K856</f>
        <v>0</v>
      </c>
      <c r="I856" s="10" t="str">
        <f>IF(AND(Games!J856="",Games!K856=""),"",IF(ISTEXT(Games!K856), "Side",Games!J856))</f>
        <v/>
      </c>
      <c r="J856" s="10" t="str">
        <f>IF(Table1[[#This Row],[Bet]]="Spread", Games!L856, "")</f>
        <v/>
      </c>
      <c r="K856" s="9" t="str">
        <f>IF(ISTEXT(Games!K856), Games!K856, "")</f>
        <v/>
      </c>
      <c r="L856" s="9" t="str">
        <f>IF(Table1[[#This Row],[Bet]]="Spread", Table1[[#This Row],[Spread]],"")</f>
        <v/>
      </c>
      <c r="M856" s="9"/>
      <c r="N856" s="12"/>
      <c r="O856" s="12"/>
      <c r="P856" s="12"/>
      <c r="Q856" s="12"/>
      <c r="R856" s="12"/>
      <c r="S856" s="12"/>
      <c r="T856" s="13">
        <f t="shared" si="138"/>
        <v>0</v>
      </c>
      <c r="U856" s="13">
        <f t="shared" si="139"/>
        <v>0</v>
      </c>
      <c r="V856" s="13">
        <f t="shared" si="132"/>
        <v>0</v>
      </c>
      <c r="W856" s="13">
        <f t="shared" si="140"/>
        <v>0</v>
      </c>
      <c r="X856" s="13">
        <f t="shared" si="133"/>
        <v>0</v>
      </c>
      <c r="Y856" s="13">
        <f t="shared" si="134"/>
        <v>0</v>
      </c>
      <c r="Z856" s="7"/>
      <c r="AA856" s="9" t="str">
        <f t="shared" si="135"/>
        <v/>
      </c>
      <c r="AB856" s="7"/>
      <c r="AC856" s="9" t="str">
        <f t="shared" si="136"/>
        <v/>
      </c>
      <c r="AD856" s="7"/>
      <c r="AE856" s="9" t="str">
        <f t="shared" si="137"/>
        <v/>
      </c>
      <c r="AF85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57" spans="1:32" x14ac:dyDescent="0.45">
      <c r="A857" s="23" t="e">
        <f>IF('Prediction Log'!#REF!=0, "",'Prediction Log'!#REF!)</f>
        <v>#REF!</v>
      </c>
      <c r="B857" s="9" t="e">
        <f>IF('Prediction Log'!#REF!=0, "",'Prediction Log'!#REF!)</f>
        <v>#REF!</v>
      </c>
      <c r="C857" s="9" t="e">
        <f>IF('Prediction Log'!#REF!=0, "",'Prediction Log'!#REF!)</f>
        <v>#REF!</v>
      </c>
      <c r="D857" s="9" t="e">
        <f>IF('Prediction Log'!#REF!=0, "",'Prediction Log'!#REF!)</f>
        <v>#REF!</v>
      </c>
      <c r="E857" s="9" t="e">
        <f>IF('Prediction Log'!#REF!=0, "",'Prediction Log'!#REF!)</f>
        <v>#REF!</v>
      </c>
      <c r="F857" s="10" t="str">
        <f>IF('Prediction Log'!I857=0, "",'Prediction Log'!I857)</f>
        <v/>
      </c>
      <c r="G857" s="26" t="str">
        <f>IF(ISBLANK(Games!B857), "",'Prediction Log'!$J857)</f>
        <v/>
      </c>
      <c r="H857" s="27">
        <f>'Prediction Log'!$K857</f>
        <v>0</v>
      </c>
      <c r="I857" s="10" t="str">
        <f>IF(AND(Games!J857="",Games!K857=""),"",IF(ISTEXT(Games!K857), "Side",Games!J857))</f>
        <v/>
      </c>
      <c r="J857" s="10" t="str">
        <f>IF(Table1[[#This Row],[Bet]]="Spread", Games!L857, "")</f>
        <v/>
      </c>
      <c r="K857" s="9" t="str">
        <f>IF(ISTEXT(Games!K857), Games!K857, "")</f>
        <v/>
      </c>
      <c r="L857" s="9" t="str">
        <f>IF(Table1[[#This Row],[Bet]]="Spread", Table1[[#This Row],[Spread]],"")</f>
        <v/>
      </c>
      <c r="M857" s="9"/>
      <c r="N857" s="12"/>
      <c r="O857" s="12"/>
      <c r="P857" s="12"/>
      <c r="Q857" s="12"/>
      <c r="R857" s="12"/>
      <c r="S857" s="12"/>
      <c r="T857" s="13">
        <f t="shared" si="138"/>
        <v>0</v>
      </c>
      <c r="U857" s="13">
        <f t="shared" si="139"/>
        <v>0</v>
      </c>
      <c r="V857" s="13">
        <f t="shared" si="132"/>
        <v>0</v>
      </c>
      <c r="W857" s="13">
        <f t="shared" si="140"/>
        <v>0</v>
      </c>
      <c r="X857" s="13">
        <f t="shared" si="133"/>
        <v>0</v>
      </c>
      <c r="Y857" s="13">
        <f t="shared" si="134"/>
        <v>0</v>
      </c>
      <c r="Z857" s="7"/>
      <c r="AA857" s="9" t="str">
        <f t="shared" si="135"/>
        <v/>
      </c>
      <c r="AB857" s="7"/>
      <c r="AC857" s="9" t="str">
        <f t="shared" si="136"/>
        <v/>
      </c>
      <c r="AD857" s="7"/>
      <c r="AE857" s="9" t="str">
        <f t="shared" si="137"/>
        <v/>
      </c>
      <c r="AF85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58" spans="1:32" x14ac:dyDescent="0.45">
      <c r="A858" s="23" t="e">
        <f>IF('Prediction Log'!#REF!=0, "",'Prediction Log'!#REF!)</f>
        <v>#REF!</v>
      </c>
      <c r="B858" s="9" t="e">
        <f>IF('Prediction Log'!#REF!=0, "",'Prediction Log'!#REF!)</f>
        <v>#REF!</v>
      </c>
      <c r="C858" s="9" t="e">
        <f>IF('Prediction Log'!#REF!=0, "",'Prediction Log'!#REF!)</f>
        <v>#REF!</v>
      </c>
      <c r="D858" s="9" t="e">
        <f>IF('Prediction Log'!#REF!=0, "",'Prediction Log'!#REF!)</f>
        <v>#REF!</v>
      </c>
      <c r="E858" s="9" t="e">
        <f>IF('Prediction Log'!#REF!=0, "",'Prediction Log'!#REF!)</f>
        <v>#REF!</v>
      </c>
      <c r="F858" s="10" t="str">
        <f>IF('Prediction Log'!I858=0, "",'Prediction Log'!I858)</f>
        <v/>
      </c>
      <c r="G858" s="26" t="str">
        <f>IF(ISBLANK(Games!B858), "",'Prediction Log'!$J858)</f>
        <v/>
      </c>
      <c r="H858" s="27">
        <f>'Prediction Log'!$K858</f>
        <v>0</v>
      </c>
      <c r="I858" s="10" t="str">
        <f>IF(AND(Games!J858="",Games!K858=""),"",IF(ISTEXT(Games!K858), "Side",Games!J858))</f>
        <v/>
      </c>
      <c r="J858" s="10" t="str">
        <f>IF(Table1[[#This Row],[Bet]]="Spread", Games!L858, "")</f>
        <v/>
      </c>
      <c r="K858" s="9" t="str">
        <f>IF(ISTEXT(Games!K858), Games!K858, "")</f>
        <v/>
      </c>
      <c r="L858" s="9" t="str">
        <f>IF(Table1[[#This Row],[Bet]]="Spread", Table1[[#This Row],[Spread]],"")</f>
        <v/>
      </c>
      <c r="M858" s="9"/>
      <c r="N858" s="12"/>
      <c r="O858" s="12"/>
      <c r="P858" s="12"/>
      <c r="Q858" s="12"/>
      <c r="R858" s="12"/>
      <c r="S858" s="12"/>
      <c r="T858" s="13">
        <f t="shared" si="138"/>
        <v>0</v>
      </c>
      <c r="U858" s="13">
        <f t="shared" si="139"/>
        <v>0</v>
      </c>
      <c r="V858" s="13">
        <f t="shared" si="132"/>
        <v>0</v>
      </c>
      <c r="W858" s="13">
        <f t="shared" si="140"/>
        <v>0</v>
      </c>
      <c r="X858" s="13">
        <f t="shared" si="133"/>
        <v>0</v>
      </c>
      <c r="Y858" s="13">
        <f t="shared" si="134"/>
        <v>0</v>
      </c>
      <c r="Z858" s="7"/>
      <c r="AA858" s="9" t="str">
        <f t="shared" si="135"/>
        <v/>
      </c>
      <c r="AB858" s="7"/>
      <c r="AC858" s="9" t="str">
        <f t="shared" si="136"/>
        <v/>
      </c>
      <c r="AD858" s="7"/>
      <c r="AE858" s="9" t="str">
        <f t="shared" si="137"/>
        <v/>
      </c>
      <c r="AF85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59" spans="1:32" x14ac:dyDescent="0.45">
      <c r="A859" s="23" t="e">
        <f>IF('Prediction Log'!#REF!=0, "",'Prediction Log'!#REF!)</f>
        <v>#REF!</v>
      </c>
      <c r="B859" s="9" t="e">
        <f>IF('Prediction Log'!#REF!=0, "",'Prediction Log'!#REF!)</f>
        <v>#REF!</v>
      </c>
      <c r="C859" s="9" t="e">
        <f>IF('Prediction Log'!#REF!=0, "",'Prediction Log'!#REF!)</f>
        <v>#REF!</v>
      </c>
      <c r="D859" s="9" t="e">
        <f>IF('Prediction Log'!#REF!=0, "",'Prediction Log'!#REF!)</f>
        <v>#REF!</v>
      </c>
      <c r="E859" s="9" t="e">
        <f>IF('Prediction Log'!#REF!=0, "",'Prediction Log'!#REF!)</f>
        <v>#REF!</v>
      </c>
      <c r="F859" s="10" t="str">
        <f>IF('Prediction Log'!I859=0, "",'Prediction Log'!I859)</f>
        <v/>
      </c>
      <c r="G859" s="26" t="str">
        <f>IF(ISBLANK(Games!B859), "",'Prediction Log'!$J859)</f>
        <v/>
      </c>
      <c r="H859" s="27">
        <f>'Prediction Log'!$K859</f>
        <v>0</v>
      </c>
      <c r="I859" s="10" t="str">
        <f>IF(AND(Games!J859="",Games!K859=""),"",IF(ISTEXT(Games!K859), "Side",Games!J859))</f>
        <v/>
      </c>
      <c r="J859" s="10" t="str">
        <f>IF(Table1[[#This Row],[Bet]]="Spread", Games!L859, "")</f>
        <v/>
      </c>
      <c r="K859" s="9" t="str">
        <f>IF(ISTEXT(Games!K859), Games!K859, "")</f>
        <v/>
      </c>
      <c r="L859" s="9" t="str">
        <f>IF(Table1[[#This Row],[Bet]]="Spread", Table1[[#This Row],[Spread]],"")</f>
        <v/>
      </c>
      <c r="M859" s="9"/>
      <c r="N859" s="12"/>
      <c r="O859" s="12"/>
      <c r="P859" s="12"/>
      <c r="Q859" s="12"/>
      <c r="R859" s="12"/>
      <c r="S859" s="12"/>
      <c r="T859" s="13">
        <f t="shared" si="138"/>
        <v>0</v>
      </c>
      <c r="U859" s="13">
        <f t="shared" si="139"/>
        <v>0</v>
      </c>
      <c r="V859" s="13">
        <f t="shared" si="132"/>
        <v>0</v>
      </c>
      <c r="W859" s="13">
        <f t="shared" si="140"/>
        <v>0</v>
      </c>
      <c r="X859" s="13">
        <f t="shared" si="133"/>
        <v>0</v>
      </c>
      <c r="Y859" s="13">
        <f t="shared" si="134"/>
        <v>0</v>
      </c>
      <c r="Z859" s="7"/>
      <c r="AA859" s="9" t="str">
        <f t="shared" si="135"/>
        <v/>
      </c>
      <c r="AB859" s="7"/>
      <c r="AC859" s="9" t="str">
        <f t="shared" si="136"/>
        <v/>
      </c>
      <c r="AD859" s="7"/>
      <c r="AE859" s="9" t="str">
        <f t="shared" si="137"/>
        <v/>
      </c>
      <c r="AF85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60" spans="1:32" x14ac:dyDescent="0.45">
      <c r="A860" s="23" t="e">
        <f>IF('Prediction Log'!#REF!=0, "",'Prediction Log'!#REF!)</f>
        <v>#REF!</v>
      </c>
      <c r="B860" s="9" t="e">
        <f>IF('Prediction Log'!#REF!=0, "",'Prediction Log'!#REF!)</f>
        <v>#REF!</v>
      </c>
      <c r="C860" s="9" t="e">
        <f>IF('Prediction Log'!#REF!=0, "",'Prediction Log'!#REF!)</f>
        <v>#REF!</v>
      </c>
      <c r="D860" s="9" t="e">
        <f>IF('Prediction Log'!#REF!=0, "",'Prediction Log'!#REF!)</f>
        <v>#REF!</v>
      </c>
      <c r="E860" s="9" t="e">
        <f>IF('Prediction Log'!#REF!=0, "",'Prediction Log'!#REF!)</f>
        <v>#REF!</v>
      </c>
      <c r="F860" s="10" t="str">
        <f>IF('Prediction Log'!I860=0, "",'Prediction Log'!I860)</f>
        <v/>
      </c>
      <c r="G860" s="26" t="str">
        <f>IF(ISBLANK(Games!B860), "",'Prediction Log'!$J860)</f>
        <v/>
      </c>
      <c r="H860" s="27">
        <f>'Prediction Log'!$K860</f>
        <v>0</v>
      </c>
      <c r="I860" s="10" t="str">
        <f>IF(AND(Games!J860="",Games!K860=""),"",IF(ISTEXT(Games!K860), "Side",Games!J860))</f>
        <v/>
      </c>
      <c r="J860" s="10" t="str">
        <f>IF(Table1[[#This Row],[Bet]]="Spread", Games!L860, "")</f>
        <v/>
      </c>
      <c r="K860" s="9" t="str">
        <f>IF(ISTEXT(Games!K860), Games!K860, "")</f>
        <v/>
      </c>
      <c r="L860" s="9" t="str">
        <f>IF(Table1[[#This Row],[Bet]]="Spread", Table1[[#This Row],[Spread]],"")</f>
        <v/>
      </c>
      <c r="M860" s="9"/>
      <c r="N860" s="12"/>
      <c r="O860" s="12"/>
      <c r="P860" s="12"/>
      <c r="Q860" s="12"/>
      <c r="R860" s="12"/>
      <c r="S860" s="12"/>
      <c r="T860" s="13">
        <f t="shared" si="138"/>
        <v>0</v>
      </c>
      <c r="U860" s="13">
        <f t="shared" si="139"/>
        <v>0</v>
      </c>
      <c r="V860" s="13">
        <f t="shared" si="132"/>
        <v>0</v>
      </c>
      <c r="W860" s="13">
        <f t="shared" si="140"/>
        <v>0</v>
      </c>
      <c r="X860" s="13">
        <f t="shared" si="133"/>
        <v>0</v>
      </c>
      <c r="Y860" s="13">
        <f t="shared" si="134"/>
        <v>0</v>
      </c>
      <c r="Z860" s="7"/>
      <c r="AA860" s="9" t="str">
        <f t="shared" si="135"/>
        <v/>
      </c>
      <c r="AB860" s="7"/>
      <c r="AC860" s="9" t="str">
        <f t="shared" si="136"/>
        <v/>
      </c>
      <c r="AD860" s="7"/>
      <c r="AE860" s="9" t="str">
        <f t="shared" si="137"/>
        <v/>
      </c>
      <c r="AF86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61" spans="1:32" x14ac:dyDescent="0.45">
      <c r="A861" s="23" t="e">
        <f>IF('Prediction Log'!#REF!=0, "",'Prediction Log'!#REF!)</f>
        <v>#REF!</v>
      </c>
      <c r="B861" s="9" t="e">
        <f>IF('Prediction Log'!#REF!=0, "",'Prediction Log'!#REF!)</f>
        <v>#REF!</v>
      </c>
      <c r="C861" s="9" t="e">
        <f>IF('Prediction Log'!#REF!=0, "",'Prediction Log'!#REF!)</f>
        <v>#REF!</v>
      </c>
      <c r="D861" s="9" t="e">
        <f>IF('Prediction Log'!#REF!=0, "",'Prediction Log'!#REF!)</f>
        <v>#REF!</v>
      </c>
      <c r="E861" s="9" t="e">
        <f>IF('Prediction Log'!#REF!=0, "",'Prediction Log'!#REF!)</f>
        <v>#REF!</v>
      </c>
      <c r="F861" s="10" t="str">
        <f>IF('Prediction Log'!I861=0, "",'Prediction Log'!I861)</f>
        <v/>
      </c>
      <c r="G861" s="26" t="str">
        <f>IF(ISBLANK(Games!B861), "",'Prediction Log'!$J861)</f>
        <v/>
      </c>
      <c r="H861" s="27">
        <f>'Prediction Log'!$K861</f>
        <v>0</v>
      </c>
      <c r="I861" s="10" t="str">
        <f>IF(AND(Games!J861="",Games!K861=""),"",IF(ISTEXT(Games!K861), "Side",Games!J861))</f>
        <v/>
      </c>
      <c r="J861" s="10" t="str">
        <f>IF(Table1[[#This Row],[Bet]]="Spread", Games!L861, "")</f>
        <v/>
      </c>
      <c r="K861" s="9" t="str">
        <f>IF(ISTEXT(Games!K861), Games!K861, "")</f>
        <v/>
      </c>
      <c r="L861" s="9" t="str">
        <f>IF(Table1[[#This Row],[Bet]]="Spread", Table1[[#This Row],[Spread]],"")</f>
        <v/>
      </c>
      <c r="M861" s="9"/>
      <c r="N861" s="12"/>
      <c r="O861" s="12"/>
      <c r="P861" s="12"/>
      <c r="Q861" s="12"/>
      <c r="R861" s="12"/>
      <c r="S861" s="12"/>
      <c r="T861" s="13">
        <f t="shared" si="138"/>
        <v>0</v>
      </c>
      <c r="U861" s="13">
        <f t="shared" si="139"/>
        <v>0</v>
      </c>
      <c r="V861" s="13">
        <f t="shared" si="132"/>
        <v>0</v>
      </c>
      <c r="W861" s="13">
        <f t="shared" si="140"/>
        <v>0</v>
      </c>
      <c r="X861" s="13">
        <f t="shared" si="133"/>
        <v>0</v>
      </c>
      <c r="Y861" s="13">
        <f t="shared" si="134"/>
        <v>0</v>
      </c>
      <c r="Z861" s="7"/>
      <c r="AA861" s="9" t="str">
        <f t="shared" si="135"/>
        <v/>
      </c>
      <c r="AB861" s="7"/>
      <c r="AC861" s="9" t="str">
        <f t="shared" si="136"/>
        <v/>
      </c>
      <c r="AD861" s="7"/>
      <c r="AE861" s="9" t="str">
        <f t="shared" si="137"/>
        <v/>
      </c>
      <c r="AF86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62" spans="1:32" x14ac:dyDescent="0.45">
      <c r="A862" s="23" t="e">
        <f>IF('Prediction Log'!#REF!=0, "",'Prediction Log'!#REF!)</f>
        <v>#REF!</v>
      </c>
      <c r="B862" s="9" t="e">
        <f>IF('Prediction Log'!#REF!=0, "",'Prediction Log'!#REF!)</f>
        <v>#REF!</v>
      </c>
      <c r="C862" s="9" t="e">
        <f>IF('Prediction Log'!#REF!=0, "",'Prediction Log'!#REF!)</f>
        <v>#REF!</v>
      </c>
      <c r="D862" s="9" t="e">
        <f>IF('Prediction Log'!#REF!=0, "",'Prediction Log'!#REF!)</f>
        <v>#REF!</v>
      </c>
      <c r="E862" s="9" t="e">
        <f>IF('Prediction Log'!#REF!=0, "",'Prediction Log'!#REF!)</f>
        <v>#REF!</v>
      </c>
      <c r="F862" s="10" t="str">
        <f>IF('Prediction Log'!I862=0, "",'Prediction Log'!I862)</f>
        <v/>
      </c>
      <c r="G862" s="26" t="str">
        <f>IF(ISBLANK(Games!B862), "",'Prediction Log'!$J862)</f>
        <v/>
      </c>
      <c r="H862" s="27">
        <f>'Prediction Log'!$K862</f>
        <v>0</v>
      </c>
      <c r="I862" s="10" t="str">
        <f>IF(AND(Games!J862="",Games!K862=""),"",IF(ISTEXT(Games!K862), "Side",Games!J862))</f>
        <v/>
      </c>
      <c r="J862" s="10" t="str">
        <f>IF(Table1[[#This Row],[Bet]]="Spread", Games!L862, "")</f>
        <v/>
      </c>
      <c r="K862" s="9" t="str">
        <f>IF(ISTEXT(Games!K862), Games!K862, "")</f>
        <v/>
      </c>
      <c r="L862" s="9" t="str">
        <f>IF(Table1[[#This Row],[Bet]]="Spread", Table1[[#This Row],[Spread]],"")</f>
        <v/>
      </c>
      <c r="M862" s="9"/>
      <c r="N862" s="12"/>
      <c r="O862" s="12"/>
      <c r="P862" s="12"/>
      <c r="Q862" s="12"/>
      <c r="R862" s="12"/>
      <c r="S862" s="12"/>
      <c r="T862" s="13">
        <f t="shared" si="138"/>
        <v>0</v>
      </c>
      <c r="U862" s="13">
        <f t="shared" si="139"/>
        <v>0</v>
      </c>
      <c r="V862" s="13">
        <f t="shared" si="132"/>
        <v>0</v>
      </c>
      <c r="W862" s="13">
        <f t="shared" si="140"/>
        <v>0</v>
      </c>
      <c r="X862" s="13">
        <f t="shared" si="133"/>
        <v>0</v>
      </c>
      <c r="Y862" s="13">
        <f t="shared" si="134"/>
        <v>0</v>
      </c>
      <c r="Z862" s="7"/>
      <c r="AA862" s="9" t="str">
        <f t="shared" si="135"/>
        <v/>
      </c>
      <c r="AB862" s="7"/>
      <c r="AC862" s="9" t="str">
        <f t="shared" si="136"/>
        <v/>
      </c>
      <c r="AD862" s="7"/>
      <c r="AE862" s="9" t="str">
        <f t="shared" si="137"/>
        <v/>
      </c>
      <c r="AF86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63" spans="1:32" x14ac:dyDescent="0.45">
      <c r="A863" s="23" t="e">
        <f>IF('Prediction Log'!#REF!=0, "",'Prediction Log'!#REF!)</f>
        <v>#REF!</v>
      </c>
      <c r="B863" s="9" t="e">
        <f>IF('Prediction Log'!#REF!=0, "",'Prediction Log'!#REF!)</f>
        <v>#REF!</v>
      </c>
      <c r="C863" s="9" t="e">
        <f>IF('Prediction Log'!#REF!=0, "",'Prediction Log'!#REF!)</f>
        <v>#REF!</v>
      </c>
      <c r="D863" s="9" t="e">
        <f>IF('Prediction Log'!#REF!=0, "",'Prediction Log'!#REF!)</f>
        <v>#REF!</v>
      </c>
      <c r="E863" s="9" t="e">
        <f>IF('Prediction Log'!#REF!=0, "",'Prediction Log'!#REF!)</f>
        <v>#REF!</v>
      </c>
      <c r="F863" s="10" t="str">
        <f>IF('Prediction Log'!I863=0, "",'Prediction Log'!I863)</f>
        <v/>
      </c>
      <c r="G863" s="26" t="str">
        <f>IF(ISBLANK(Games!B863), "",'Prediction Log'!$J863)</f>
        <v/>
      </c>
      <c r="H863" s="27">
        <f>'Prediction Log'!$K863</f>
        <v>0</v>
      </c>
      <c r="I863" s="10" t="str">
        <f>IF(AND(Games!J863="",Games!K863=""),"",IF(ISTEXT(Games!K863), "Side",Games!J863))</f>
        <v/>
      </c>
      <c r="J863" s="10" t="str">
        <f>IF(Table1[[#This Row],[Bet]]="Spread", Games!L863, "")</f>
        <v/>
      </c>
      <c r="K863" s="9" t="str">
        <f>IF(ISTEXT(Games!K863), Games!K863, "")</f>
        <v/>
      </c>
      <c r="L863" s="9" t="str">
        <f>IF(Table1[[#This Row],[Bet]]="Spread", Table1[[#This Row],[Spread]],"")</f>
        <v/>
      </c>
      <c r="M863" s="9"/>
      <c r="N863" s="12"/>
      <c r="O863" s="12"/>
      <c r="P863" s="12"/>
      <c r="Q863" s="12"/>
      <c r="R863" s="12"/>
      <c r="S863" s="12"/>
      <c r="T863" s="13">
        <f t="shared" si="138"/>
        <v>0</v>
      </c>
      <c r="U863" s="13">
        <f t="shared" si="139"/>
        <v>0</v>
      </c>
      <c r="V863" s="13">
        <f t="shared" si="132"/>
        <v>0</v>
      </c>
      <c r="W863" s="13">
        <f t="shared" si="140"/>
        <v>0</v>
      </c>
      <c r="X863" s="13">
        <f t="shared" si="133"/>
        <v>0</v>
      </c>
      <c r="Y863" s="13">
        <f t="shared" si="134"/>
        <v>0</v>
      </c>
      <c r="Z863" s="7"/>
      <c r="AA863" s="9" t="str">
        <f t="shared" si="135"/>
        <v/>
      </c>
      <c r="AB863" s="7"/>
      <c r="AC863" s="9" t="str">
        <f t="shared" si="136"/>
        <v/>
      </c>
      <c r="AD863" s="7"/>
      <c r="AE863" s="9" t="str">
        <f t="shared" si="137"/>
        <v/>
      </c>
      <c r="AF86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64" spans="1:32" x14ac:dyDescent="0.45">
      <c r="A864" s="23" t="e">
        <f>IF('Prediction Log'!#REF!=0, "",'Prediction Log'!#REF!)</f>
        <v>#REF!</v>
      </c>
      <c r="B864" s="9" t="e">
        <f>IF('Prediction Log'!#REF!=0, "",'Prediction Log'!#REF!)</f>
        <v>#REF!</v>
      </c>
      <c r="C864" s="9" t="e">
        <f>IF('Prediction Log'!#REF!=0, "",'Prediction Log'!#REF!)</f>
        <v>#REF!</v>
      </c>
      <c r="D864" s="9" t="e">
        <f>IF('Prediction Log'!#REF!=0, "",'Prediction Log'!#REF!)</f>
        <v>#REF!</v>
      </c>
      <c r="E864" s="9" t="e">
        <f>IF('Prediction Log'!#REF!=0, "",'Prediction Log'!#REF!)</f>
        <v>#REF!</v>
      </c>
      <c r="F864" s="10" t="str">
        <f>IF('Prediction Log'!I864=0, "",'Prediction Log'!I864)</f>
        <v/>
      </c>
      <c r="G864" s="26" t="str">
        <f>IF(ISBLANK(Games!B864), "",'Prediction Log'!$J864)</f>
        <v/>
      </c>
      <c r="H864" s="27">
        <f>'Prediction Log'!$K864</f>
        <v>0</v>
      </c>
      <c r="I864" s="10" t="str">
        <f>IF(AND(Games!J864="",Games!K864=""),"",IF(ISTEXT(Games!K864), "Side",Games!J864))</f>
        <v/>
      </c>
      <c r="J864" s="10" t="str">
        <f>IF(Table1[[#This Row],[Bet]]="Spread", Games!L864, "")</f>
        <v/>
      </c>
      <c r="K864" s="9" t="str">
        <f>IF(ISTEXT(Games!K864), Games!K864, "")</f>
        <v/>
      </c>
      <c r="L864" s="9" t="str">
        <f>IF(Table1[[#This Row],[Bet]]="Spread", Table1[[#This Row],[Spread]],"")</f>
        <v/>
      </c>
      <c r="M864" s="9"/>
      <c r="N864" s="12"/>
      <c r="O864" s="12"/>
      <c r="P864" s="12"/>
      <c r="Q864" s="12"/>
      <c r="R864" s="12"/>
      <c r="S864" s="12"/>
      <c r="T864" s="13">
        <f t="shared" si="138"/>
        <v>0</v>
      </c>
      <c r="U864" s="13">
        <f t="shared" si="139"/>
        <v>0</v>
      </c>
      <c r="V864" s="13">
        <f t="shared" si="132"/>
        <v>0</v>
      </c>
      <c r="W864" s="13">
        <f t="shared" si="140"/>
        <v>0</v>
      </c>
      <c r="X864" s="13">
        <f t="shared" si="133"/>
        <v>0</v>
      </c>
      <c r="Y864" s="13">
        <f t="shared" si="134"/>
        <v>0</v>
      </c>
      <c r="Z864" s="7"/>
      <c r="AA864" s="9" t="str">
        <f t="shared" si="135"/>
        <v/>
      </c>
      <c r="AB864" s="7"/>
      <c r="AC864" s="9" t="str">
        <f t="shared" si="136"/>
        <v/>
      </c>
      <c r="AD864" s="7"/>
      <c r="AE864" s="9" t="str">
        <f t="shared" si="137"/>
        <v/>
      </c>
      <c r="AF86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65" spans="1:32" x14ac:dyDescent="0.45">
      <c r="A865" s="23" t="e">
        <f>IF('Prediction Log'!#REF!=0, "",'Prediction Log'!#REF!)</f>
        <v>#REF!</v>
      </c>
      <c r="B865" s="9" t="e">
        <f>IF('Prediction Log'!#REF!=0, "",'Prediction Log'!#REF!)</f>
        <v>#REF!</v>
      </c>
      <c r="C865" s="9" t="e">
        <f>IF('Prediction Log'!#REF!=0, "",'Prediction Log'!#REF!)</f>
        <v>#REF!</v>
      </c>
      <c r="D865" s="9" t="e">
        <f>IF('Prediction Log'!#REF!=0, "",'Prediction Log'!#REF!)</f>
        <v>#REF!</v>
      </c>
      <c r="E865" s="9" t="e">
        <f>IF('Prediction Log'!#REF!=0, "",'Prediction Log'!#REF!)</f>
        <v>#REF!</v>
      </c>
      <c r="F865" s="10" t="str">
        <f>IF('Prediction Log'!I865=0, "",'Prediction Log'!I865)</f>
        <v/>
      </c>
      <c r="G865" s="26" t="str">
        <f>IF(ISBLANK(Games!B865), "",'Prediction Log'!$J865)</f>
        <v/>
      </c>
      <c r="H865" s="27">
        <f>'Prediction Log'!$K865</f>
        <v>0</v>
      </c>
      <c r="I865" s="10" t="str">
        <f>IF(AND(Games!J865="",Games!K865=""),"",IF(ISTEXT(Games!K865), "Side",Games!J865))</f>
        <v/>
      </c>
      <c r="J865" s="10" t="str">
        <f>IF(Table1[[#This Row],[Bet]]="Spread", Games!L865, "")</f>
        <v/>
      </c>
      <c r="K865" s="9" t="str">
        <f>IF(ISTEXT(Games!K865), Games!K865, "")</f>
        <v/>
      </c>
      <c r="L865" s="9" t="str">
        <f>IF(Table1[[#This Row],[Bet]]="Spread", Table1[[#This Row],[Spread]],"")</f>
        <v/>
      </c>
      <c r="M865" s="9"/>
      <c r="N865" s="12"/>
      <c r="O865" s="12"/>
      <c r="P865" s="12"/>
      <c r="Q865" s="12"/>
      <c r="R865" s="12"/>
      <c r="S865" s="12"/>
      <c r="T865" s="13">
        <f t="shared" si="138"/>
        <v>0</v>
      </c>
      <c r="U865" s="13">
        <f t="shared" si="139"/>
        <v>0</v>
      </c>
      <c r="V865" s="13">
        <f t="shared" si="132"/>
        <v>0</v>
      </c>
      <c r="W865" s="13">
        <f t="shared" si="140"/>
        <v>0</v>
      </c>
      <c r="X865" s="13">
        <f t="shared" si="133"/>
        <v>0</v>
      </c>
      <c r="Y865" s="13">
        <f t="shared" si="134"/>
        <v>0</v>
      </c>
      <c r="Z865" s="7"/>
      <c r="AA865" s="9" t="str">
        <f t="shared" si="135"/>
        <v/>
      </c>
      <c r="AB865" s="7"/>
      <c r="AC865" s="9" t="str">
        <f t="shared" si="136"/>
        <v/>
      </c>
      <c r="AD865" s="7"/>
      <c r="AE865" s="9" t="str">
        <f t="shared" si="137"/>
        <v/>
      </c>
      <c r="AF86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66" spans="1:32" x14ac:dyDescent="0.45">
      <c r="A866" s="23" t="e">
        <f>IF('Prediction Log'!#REF!=0, "",'Prediction Log'!#REF!)</f>
        <v>#REF!</v>
      </c>
      <c r="B866" s="9" t="e">
        <f>IF('Prediction Log'!#REF!=0, "",'Prediction Log'!#REF!)</f>
        <v>#REF!</v>
      </c>
      <c r="C866" s="9" t="e">
        <f>IF('Prediction Log'!#REF!=0, "",'Prediction Log'!#REF!)</f>
        <v>#REF!</v>
      </c>
      <c r="D866" s="9" t="e">
        <f>IF('Prediction Log'!#REF!=0, "",'Prediction Log'!#REF!)</f>
        <v>#REF!</v>
      </c>
      <c r="E866" s="9" t="e">
        <f>IF('Prediction Log'!#REF!=0, "",'Prediction Log'!#REF!)</f>
        <v>#REF!</v>
      </c>
      <c r="F866" s="10" t="str">
        <f>IF('Prediction Log'!I866=0, "",'Prediction Log'!I866)</f>
        <v/>
      </c>
      <c r="G866" s="26" t="str">
        <f>IF(ISBLANK(Games!B866), "",'Prediction Log'!$J866)</f>
        <v/>
      </c>
      <c r="H866" s="27">
        <f>'Prediction Log'!$K866</f>
        <v>0</v>
      </c>
      <c r="I866" s="10" t="str">
        <f>IF(AND(Games!J866="",Games!K866=""),"",IF(ISTEXT(Games!K866), "Side",Games!J866))</f>
        <v/>
      </c>
      <c r="J866" s="10" t="str">
        <f>IF(Table1[[#This Row],[Bet]]="Spread", Games!L866, "")</f>
        <v/>
      </c>
      <c r="K866" s="9" t="str">
        <f>IF(ISTEXT(Games!K866), Games!K866, "")</f>
        <v/>
      </c>
      <c r="L866" s="9" t="str">
        <f>IF(Table1[[#This Row],[Bet]]="Spread", Table1[[#This Row],[Spread]],"")</f>
        <v/>
      </c>
      <c r="M866" s="9"/>
      <c r="N866" s="12"/>
      <c r="O866" s="12"/>
      <c r="P866" s="12"/>
      <c r="Q866" s="12"/>
      <c r="R866" s="12"/>
      <c r="S866" s="12"/>
      <c r="T866" s="13">
        <f t="shared" si="138"/>
        <v>0</v>
      </c>
      <c r="U866" s="13">
        <f t="shared" si="139"/>
        <v>0</v>
      </c>
      <c r="V866" s="13">
        <f t="shared" si="132"/>
        <v>0</v>
      </c>
      <c r="W866" s="13">
        <f t="shared" si="140"/>
        <v>0</v>
      </c>
      <c r="X866" s="13">
        <f t="shared" si="133"/>
        <v>0</v>
      </c>
      <c r="Y866" s="13">
        <f t="shared" si="134"/>
        <v>0</v>
      </c>
      <c r="Z866" s="7"/>
      <c r="AA866" s="9" t="str">
        <f t="shared" si="135"/>
        <v/>
      </c>
      <c r="AB866" s="7"/>
      <c r="AC866" s="9" t="str">
        <f t="shared" si="136"/>
        <v/>
      </c>
      <c r="AD866" s="7"/>
      <c r="AE866" s="9" t="str">
        <f t="shared" si="137"/>
        <v/>
      </c>
      <c r="AF86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67" spans="1:32" x14ac:dyDescent="0.45">
      <c r="A867" s="23" t="e">
        <f>IF('Prediction Log'!#REF!=0, "",'Prediction Log'!#REF!)</f>
        <v>#REF!</v>
      </c>
      <c r="B867" s="9" t="e">
        <f>IF('Prediction Log'!#REF!=0, "",'Prediction Log'!#REF!)</f>
        <v>#REF!</v>
      </c>
      <c r="C867" s="9" t="e">
        <f>IF('Prediction Log'!#REF!=0, "",'Prediction Log'!#REF!)</f>
        <v>#REF!</v>
      </c>
      <c r="D867" s="9" t="e">
        <f>IF('Prediction Log'!#REF!=0, "",'Prediction Log'!#REF!)</f>
        <v>#REF!</v>
      </c>
      <c r="E867" s="9" t="e">
        <f>IF('Prediction Log'!#REF!=0, "",'Prediction Log'!#REF!)</f>
        <v>#REF!</v>
      </c>
      <c r="F867" s="10" t="str">
        <f>IF('Prediction Log'!I867=0, "",'Prediction Log'!I867)</f>
        <v/>
      </c>
      <c r="G867" s="26" t="str">
        <f>IF(ISBLANK(Games!B867), "",'Prediction Log'!$J867)</f>
        <v/>
      </c>
      <c r="H867" s="27">
        <f>'Prediction Log'!$K867</f>
        <v>0</v>
      </c>
      <c r="I867" s="10" t="str">
        <f>IF(AND(Games!J867="",Games!K867=""),"",IF(ISTEXT(Games!K867), "Side",Games!J867))</f>
        <v/>
      </c>
      <c r="J867" s="10" t="str">
        <f>IF(Table1[[#This Row],[Bet]]="Spread", Games!L867, "")</f>
        <v/>
      </c>
      <c r="K867" s="9" t="str">
        <f>IF(ISTEXT(Games!K867), Games!K867, "")</f>
        <v/>
      </c>
      <c r="L867" s="9" t="str">
        <f>IF(Table1[[#This Row],[Bet]]="Spread", Table1[[#This Row],[Spread]],"")</f>
        <v/>
      </c>
      <c r="M867" s="9"/>
      <c r="N867" s="12"/>
      <c r="O867" s="12"/>
      <c r="P867" s="12"/>
      <c r="Q867" s="12"/>
      <c r="R867" s="12"/>
      <c r="S867" s="12"/>
      <c r="T867" s="13">
        <f t="shared" si="138"/>
        <v>0</v>
      </c>
      <c r="U867" s="13">
        <f t="shared" si="139"/>
        <v>0</v>
      </c>
      <c r="V867" s="13">
        <f t="shared" si="132"/>
        <v>0</v>
      </c>
      <c r="W867" s="13">
        <f t="shared" si="140"/>
        <v>0</v>
      </c>
      <c r="X867" s="13">
        <f t="shared" si="133"/>
        <v>0</v>
      </c>
      <c r="Y867" s="13">
        <f t="shared" si="134"/>
        <v>0</v>
      </c>
      <c r="Z867" s="7"/>
      <c r="AA867" s="9" t="str">
        <f t="shared" si="135"/>
        <v/>
      </c>
      <c r="AB867" s="7"/>
      <c r="AC867" s="9" t="str">
        <f t="shared" si="136"/>
        <v/>
      </c>
      <c r="AD867" s="7"/>
      <c r="AE867" s="9" t="str">
        <f t="shared" si="137"/>
        <v/>
      </c>
      <c r="AF86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68" spans="1:32" x14ac:dyDescent="0.45">
      <c r="A868" s="23" t="e">
        <f>IF('Prediction Log'!#REF!=0, "",'Prediction Log'!#REF!)</f>
        <v>#REF!</v>
      </c>
      <c r="B868" s="9" t="e">
        <f>IF('Prediction Log'!#REF!=0, "",'Prediction Log'!#REF!)</f>
        <v>#REF!</v>
      </c>
      <c r="C868" s="9" t="e">
        <f>IF('Prediction Log'!#REF!=0, "",'Prediction Log'!#REF!)</f>
        <v>#REF!</v>
      </c>
      <c r="D868" s="9" t="e">
        <f>IF('Prediction Log'!#REF!=0, "",'Prediction Log'!#REF!)</f>
        <v>#REF!</v>
      </c>
      <c r="E868" s="9" t="e">
        <f>IF('Prediction Log'!#REF!=0, "",'Prediction Log'!#REF!)</f>
        <v>#REF!</v>
      </c>
      <c r="F868" s="10" t="str">
        <f>IF('Prediction Log'!I868=0, "",'Prediction Log'!I868)</f>
        <v/>
      </c>
      <c r="G868" s="26" t="str">
        <f>IF(ISBLANK(Games!B868), "",'Prediction Log'!$J868)</f>
        <v/>
      </c>
      <c r="H868" s="27">
        <f>'Prediction Log'!$K868</f>
        <v>0</v>
      </c>
      <c r="I868" s="10" t="str">
        <f>IF(AND(Games!J868="",Games!K868=""),"",IF(ISTEXT(Games!K868), "Side",Games!J868))</f>
        <v/>
      </c>
      <c r="J868" s="10" t="str">
        <f>IF(Table1[[#This Row],[Bet]]="Spread", Games!L868, "")</f>
        <v/>
      </c>
      <c r="K868" s="9" t="str">
        <f>IF(ISTEXT(Games!K868), Games!K868, "")</f>
        <v/>
      </c>
      <c r="L868" s="9" t="str">
        <f>IF(Table1[[#This Row],[Bet]]="Spread", Table1[[#This Row],[Spread]],"")</f>
        <v/>
      </c>
      <c r="M868" s="9"/>
      <c r="N868" s="12"/>
      <c r="O868" s="12"/>
      <c r="P868" s="12"/>
      <c r="Q868" s="12"/>
      <c r="R868" s="12"/>
      <c r="S868" s="12"/>
      <c r="T868" s="13">
        <f t="shared" si="138"/>
        <v>0</v>
      </c>
      <c r="U868" s="13">
        <f t="shared" si="139"/>
        <v>0</v>
      </c>
      <c r="V868" s="13">
        <f t="shared" si="132"/>
        <v>0</v>
      </c>
      <c r="W868" s="13">
        <f t="shared" si="140"/>
        <v>0</v>
      </c>
      <c r="X868" s="13">
        <f t="shared" si="133"/>
        <v>0</v>
      </c>
      <c r="Y868" s="13">
        <f t="shared" si="134"/>
        <v>0</v>
      </c>
      <c r="Z868" s="7"/>
      <c r="AA868" s="9" t="str">
        <f t="shared" si="135"/>
        <v/>
      </c>
      <c r="AB868" s="7"/>
      <c r="AC868" s="9" t="str">
        <f t="shared" si="136"/>
        <v/>
      </c>
      <c r="AD868" s="7"/>
      <c r="AE868" s="9" t="str">
        <f t="shared" si="137"/>
        <v/>
      </c>
      <c r="AF86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69" spans="1:32" x14ac:dyDescent="0.45">
      <c r="A869" s="23" t="e">
        <f>IF('Prediction Log'!#REF!=0, "",'Prediction Log'!#REF!)</f>
        <v>#REF!</v>
      </c>
      <c r="B869" s="9" t="e">
        <f>IF('Prediction Log'!#REF!=0, "",'Prediction Log'!#REF!)</f>
        <v>#REF!</v>
      </c>
      <c r="C869" s="9" t="e">
        <f>IF('Prediction Log'!#REF!=0, "",'Prediction Log'!#REF!)</f>
        <v>#REF!</v>
      </c>
      <c r="D869" s="9" t="e">
        <f>IF('Prediction Log'!#REF!=0, "",'Prediction Log'!#REF!)</f>
        <v>#REF!</v>
      </c>
      <c r="E869" s="9" t="e">
        <f>IF('Prediction Log'!#REF!=0, "",'Prediction Log'!#REF!)</f>
        <v>#REF!</v>
      </c>
      <c r="F869" s="10" t="str">
        <f>IF('Prediction Log'!I869=0, "",'Prediction Log'!I869)</f>
        <v/>
      </c>
      <c r="G869" s="26" t="str">
        <f>IF(ISBLANK(Games!B869), "",'Prediction Log'!$J869)</f>
        <v/>
      </c>
      <c r="H869" s="27">
        <f>'Prediction Log'!$K869</f>
        <v>0</v>
      </c>
      <c r="I869" s="10" t="str">
        <f>IF(AND(Games!J869="",Games!K869=""),"",IF(ISTEXT(Games!K869), "Side",Games!J869))</f>
        <v/>
      </c>
      <c r="J869" s="10" t="str">
        <f>IF(Table1[[#This Row],[Bet]]="Spread", Games!L869, "")</f>
        <v/>
      </c>
      <c r="K869" s="9" t="str">
        <f>IF(ISTEXT(Games!K869), Games!K869, "")</f>
        <v/>
      </c>
      <c r="L869" s="9" t="str">
        <f>IF(Table1[[#This Row],[Bet]]="Spread", Table1[[#This Row],[Spread]],"")</f>
        <v/>
      </c>
      <c r="M869" s="9"/>
      <c r="N869" s="12"/>
      <c r="O869" s="12"/>
      <c r="P869" s="12"/>
      <c r="Q869" s="12"/>
      <c r="R869" s="12"/>
      <c r="S869" s="12"/>
      <c r="T869" s="13">
        <f t="shared" si="138"/>
        <v>0</v>
      </c>
      <c r="U869" s="13">
        <f t="shared" si="139"/>
        <v>0</v>
      </c>
      <c r="V869" s="13">
        <f t="shared" si="132"/>
        <v>0</v>
      </c>
      <c r="W869" s="13">
        <f t="shared" si="140"/>
        <v>0</v>
      </c>
      <c r="X869" s="13">
        <f t="shared" si="133"/>
        <v>0</v>
      </c>
      <c r="Y869" s="13">
        <f t="shared" si="134"/>
        <v>0</v>
      </c>
      <c r="Z869" s="7"/>
      <c r="AA869" s="9" t="str">
        <f t="shared" si="135"/>
        <v/>
      </c>
      <c r="AB869" s="7"/>
      <c r="AC869" s="9" t="str">
        <f t="shared" si="136"/>
        <v/>
      </c>
      <c r="AD869" s="7"/>
      <c r="AE869" s="9" t="str">
        <f t="shared" si="137"/>
        <v/>
      </c>
      <c r="AF86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70" spans="1:32" x14ac:dyDescent="0.45">
      <c r="A870" s="23" t="e">
        <f>IF('Prediction Log'!#REF!=0, "",'Prediction Log'!#REF!)</f>
        <v>#REF!</v>
      </c>
      <c r="B870" s="9" t="e">
        <f>IF('Prediction Log'!#REF!=0, "",'Prediction Log'!#REF!)</f>
        <v>#REF!</v>
      </c>
      <c r="C870" s="9" t="e">
        <f>IF('Prediction Log'!#REF!=0, "",'Prediction Log'!#REF!)</f>
        <v>#REF!</v>
      </c>
      <c r="D870" s="9" t="e">
        <f>IF('Prediction Log'!#REF!=0, "",'Prediction Log'!#REF!)</f>
        <v>#REF!</v>
      </c>
      <c r="E870" s="9" t="e">
        <f>IF('Prediction Log'!#REF!=0, "",'Prediction Log'!#REF!)</f>
        <v>#REF!</v>
      </c>
      <c r="F870" s="10" t="str">
        <f>IF('Prediction Log'!I870=0, "",'Prediction Log'!I870)</f>
        <v/>
      </c>
      <c r="G870" s="26" t="str">
        <f>IF(ISBLANK(Games!B870), "",'Prediction Log'!$J870)</f>
        <v/>
      </c>
      <c r="H870" s="27">
        <f>'Prediction Log'!$K870</f>
        <v>0</v>
      </c>
      <c r="I870" s="10" t="str">
        <f>IF(AND(Games!J870="",Games!K870=""),"",IF(ISTEXT(Games!K870), "Side",Games!J870))</f>
        <v/>
      </c>
      <c r="J870" s="10" t="str">
        <f>IF(Table1[[#This Row],[Bet]]="Spread", Games!L870, "")</f>
        <v/>
      </c>
      <c r="K870" s="9" t="str">
        <f>IF(ISTEXT(Games!K870), Games!K870, "")</f>
        <v/>
      </c>
      <c r="L870" s="9" t="str">
        <f>IF(Table1[[#This Row],[Bet]]="Spread", Table1[[#This Row],[Spread]],"")</f>
        <v/>
      </c>
      <c r="M870" s="9"/>
      <c r="N870" s="12"/>
      <c r="O870" s="12"/>
      <c r="P870" s="12"/>
      <c r="Q870" s="12"/>
      <c r="R870" s="12"/>
      <c r="S870" s="12"/>
      <c r="T870" s="13">
        <f t="shared" si="138"/>
        <v>0</v>
      </c>
      <c r="U870" s="13">
        <f t="shared" si="139"/>
        <v>0</v>
      </c>
      <c r="V870" s="13">
        <f t="shared" si="132"/>
        <v>0</v>
      </c>
      <c r="W870" s="13">
        <f t="shared" si="140"/>
        <v>0</v>
      </c>
      <c r="X870" s="13">
        <f t="shared" si="133"/>
        <v>0</v>
      </c>
      <c r="Y870" s="13">
        <f t="shared" si="134"/>
        <v>0</v>
      </c>
      <c r="Z870" s="7"/>
      <c r="AA870" s="9" t="str">
        <f t="shared" si="135"/>
        <v/>
      </c>
      <c r="AB870" s="7"/>
      <c r="AC870" s="9" t="str">
        <f t="shared" si="136"/>
        <v/>
      </c>
      <c r="AD870" s="7"/>
      <c r="AE870" s="9" t="str">
        <f t="shared" si="137"/>
        <v/>
      </c>
      <c r="AF87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71" spans="1:32" x14ac:dyDescent="0.45">
      <c r="A871" s="23" t="e">
        <f>IF('Prediction Log'!#REF!=0, "",'Prediction Log'!#REF!)</f>
        <v>#REF!</v>
      </c>
      <c r="B871" s="9" t="e">
        <f>IF('Prediction Log'!#REF!=0, "",'Prediction Log'!#REF!)</f>
        <v>#REF!</v>
      </c>
      <c r="C871" s="9" t="e">
        <f>IF('Prediction Log'!#REF!=0, "",'Prediction Log'!#REF!)</f>
        <v>#REF!</v>
      </c>
      <c r="D871" s="9" t="e">
        <f>IF('Prediction Log'!#REF!=0, "",'Prediction Log'!#REF!)</f>
        <v>#REF!</v>
      </c>
      <c r="E871" s="9" t="e">
        <f>IF('Prediction Log'!#REF!=0, "",'Prediction Log'!#REF!)</f>
        <v>#REF!</v>
      </c>
      <c r="F871" s="10" t="str">
        <f>IF('Prediction Log'!I871=0, "",'Prediction Log'!I871)</f>
        <v/>
      </c>
      <c r="G871" s="26" t="str">
        <f>IF(ISBLANK(Games!B871), "",'Prediction Log'!$J871)</f>
        <v/>
      </c>
      <c r="H871" s="27">
        <f>'Prediction Log'!$K871</f>
        <v>0</v>
      </c>
      <c r="I871" s="10" t="str">
        <f>IF(AND(Games!J871="",Games!K871=""),"",IF(ISTEXT(Games!K871), "Side",Games!J871))</f>
        <v/>
      </c>
      <c r="J871" s="10" t="str">
        <f>IF(Table1[[#This Row],[Bet]]="Spread", Games!L871, "")</f>
        <v/>
      </c>
      <c r="K871" s="9" t="str">
        <f>IF(ISTEXT(Games!K871), Games!K871, "")</f>
        <v/>
      </c>
      <c r="L871" s="9" t="str">
        <f>IF(Table1[[#This Row],[Bet]]="Spread", Table1[[#This Row],[Spread]],"")</f>
        <v/>
      </c>
      <c r="M871" s="9"/>
      <c r="N871" s="12"/>
      <c r="O871" s="12"/>
      <c r="P871" s="12"/>
      <c r="Q871" s="12"/>
      <c r="R871" s="12"/>
      <c r="S871" s="12"/>
      <c r="T871" s="13">
        <f t="shared" si="138"/>
        <v>0</v>
      </c>
      <c r="U871" s="13">
        <f t="shared" si="139"/>
        <v>0</v>
      </c>
      <c r="V871" s="13">
        <f t="shared" si="132"/>
        <v>0</v>
      </c>
      <c r="W871" s="13">
        <f t="shared" si="140"/>
        <v>0</v>
      </c>
      <c r="X871" s="13">
        <f t="shared" si="133"/>
        <v>0</v>
      </c>
      <c r="Y871" s="13">
        <f t="shared" si="134"/>
        <v>0</v>
      </c>
      <c r="Z871" s="7"/>
      <c r="AA871" s="9" t="str">
        <f t="shared" si="135"/>
        <v/>
      </c>
      <c r="AB871" s="7"/>
      <c r="AC871" s="9" t="str">
        <f t="shared" si="136"/>
        <v/>
      </c>
      <c r="AD871" s="7"/>
      <c r="AE871" s="9" t="str">
        <f t="shared" si="137"/>
        <v/>
      </c>
      <c r="AF87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72" spans="1:32" x14ac:dyDescent="0.45">
      <c r="A872" s="23" t="e">
        <f>IF('Prediction Log'!#REF!=0, "",'Prediction Log'!#REF!)</f>
        <v>#REF!</v>
      </c>
      <c r="B872" s="9" t="e">
        <f>IF('Prediction Log'!#REF!=0, "",'Prediction Log'!#REF!)</f>
        <v>#REF!</v>
      </c>
      <c r="C872" s="9" t="e">
        <f>IF('Prediction Log'!#REF!=0, "",'Prediction Log'!#REF!)</f>
        <v>#REF!</v>
      </c>
      <c r="D872" s="9" t="e">
        <f>IF('Prediction Log'!#REF!=0, "",'Prediction Log'!#REF!)</f>
        <v>#REF!</v>
      </c>
      <c r="E872" s="9" t="e">
        <f>IF('Prediction Log'!#REF!=0, "",'Prediction Log'!#REF!)</f>
        <v>#REF!</v>
      </c>
      <c r="F872" s="10" t="str">
        <f>IF('Prediction Log'!I872=0, "",'Prediction Log'!I872)</f>
        <v/>
      </c>
      <c r="G872" s="26" t="str">
        <f>IF(ISBLANK(Games!B872), "",'Prediction Log'!$J872)</f>
        <v/>
      </c>
      <c r="H872" s="27">
        <f>'Prediction Log'!$K872</f>
        <v>0</v>
      </c>
      <c r="I872" s="10" t="str">
        <f>IF(AND(Games!J872="",Games!K872=""),"",IF(ISTEXT(Games!K872), "Side",Games!J872))</f>
        <v/>
      </c>
      <c r="J872" s="10" t="str">
        <f>IF(Table1[[#This Row],[Bet]]="Spread", Games!L872, "")</f>
        <v/>
      </c>
      <c r="K872" s="9" t="str">
        <f>IF(ISTEXT(Games!K872), Games!K872, "")</f>
        <v/>
      </c>
      <c r="L872" s="9" t="str">
        <f>IF(Table1[[#This Row],[Bet]]="Spread", Table1[[#This Row],[Spread]],"")</f>
        <v/>
      </c>
      <c r="M872" s="9"/>
      <c r="N872" s="12"/>
      <c r="O872" s="12"/>
      <c r="P872" s="12"/>
      <c r="Q872" s="12"/>
      <c r="R872" s="12"/>
      <c r="S872" s="12"/>
      <c r="T872" s="13">
        <f t="shared" si="138"/>
        <v>0</v>
      </c>
      <c r="U872" s="13">
        <f t="shared" si="139"/>
        <v>0</v>
      </c>
      <c r="V872" s="13">
        <f t="shared" si="132"/>
        <v>0</v>
      </c>
      <c r="W872" s="13">
        <f t="shared" si="140"/>
        <v>0</v>
      </c>
      <c r="X872" s="13">
        <f t="shared" si="133"/>
        <v>0</v>
      </c>
      <c r="Y872" s="13">
        <f t="shared" si="134"/>
        <v>0</v>
      </c>
      <c r="Z872" s="7"/>
      <c r="AA872" s="9" t="str">
        <f t="shared" si="135"/>
        <v/>
      </c>
      <c r="AB872" s="7"/>
      <c r="AC872" s="9" t="str">
        <f t="shared" si="136"/>
        <v/>
      </c>
      <c r="AD872" s="7"/>
      <c r="AE872" s="9" t="str">
        <f t="shared" si="137"/>
        <v/>
      </c>
      <c r="AF87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73" spans="1:32" x14ac:dyDescent="0.45">
      <c r="A873" s="23" t="e">
        <f>IF('Prediction Log'!#REF!=0, "",'Prediction Log'!#REF!)</f>
        <v>#REF!</v>
      </c>
      <c r="B873" s="9" t="e">
        <f>IF('Prediction Log'!#REF!=0, "",'Prediction Log'!#REF!)</f>
        <v>#REF!</v>
      </c>
      <c r="C873" s="9" t="e">
        <f>IF('Prediction Log'!#REF!=0, "",'Prediction Log'!#REF!)</f>
        <v>#REF!</v>
      </c>
      <c r="D873" s="9" t="e">
        <f>IF('Prediction Log'!#REF!=0, "",'Prediction Log'!#REF!)</f>
        <v>#REF!</v>
      </c>
      <c r="E873" s="9" t="e">
        <f>IF('Prediction Log'!#REF!=0, "",'Prediction Log'!#REF!)</f>
        <v>#REF!</v>
      </c>
      <c r="F873" s="10" t="str">
        <f>IF('Prediction Log'!I873=0, "",'Prediction Log'!I873)</f>
        <v/>
      </c>
      <c r="G873" s="26" t="str">
        <f>IF(ISBLANK(Games!B873), "",'Prediction Log'!$J873)</f>
        <v/>
      </c>
      <c r="H873" s="27">
        <f>'Prediction Log'!$K873</f>
        <v>0</v>
      </c>
      <c r="I873" s="10" t="str">
        <f>IF(AND(Games!J873="",Games!K873=""),"",IF(ISTEXT(Games!K873), "Side",Games!J873))</f>
        <v/>
      </c>
      <c r="J873" s="10" t="str">
        <f>IF(Table1[[#This Row],[Bet]]="Spread", Games!L873, "")</f>
        <v/>
      </c>
      <c r="K873" s="9" t="str">
        <f>IF(ISTEXT(Games!K873), Games!K873, "")</f>
        <v/>
      </c>
      <c r="L873" s="9" t="str">
        <f>IF(Table1[[#This Row],[Bet]]="Spread", Table1[[#This Row],[Spread]],"")</f>
        <v/>
      </c>
      <c r="M873" s="9"/>
      <c r="N873" s="12"/>
      <c r="O873" s="12"/>
      <c r="P873" s="12"/>
      <c r="Q873" s="12"/>
      <c r="R873" s="12"/>
      <c r="S873" s="12"/>
      <c r="T873" s="13">
        <f t="shared" si="138"/>
        <v>0</v>
      </c>
      <c r="U873" s="13">
        <f t="shared" si="139"/>
        <v>0</v>
      </c>
      <c r="V873" s="13">
        <f t="shared" si="132"/>
        <v>0</v>
      </c>
      <c r="W873" s="13">
        <f t="shared" si="140"/>
        <v>0</v>
      </c>
      <c r="X873" s="13">
        <f t="shared" si="133"/>
        <v>0</v>
      </c>
      <c r="Y873" s="13">
        <f t="shared" si="134"/>
        <v>0</v>
      </c>
      <c r="Z873" s="7"/>
      <c r="AA873" s="9" t="str">
        <f t="shared" si="135"/>
        <v/>
      </c>
      <c r="AB873" s="7"/>
      <c r="AC873" s="9" t="str">
        <f t="shared" si="136"/>
        <v/>
      </c>
      <c r="AD873" s="7"/>
      <c r="AE873" s="9" t="str">
        <f t="shared" si="137"/>
        <v/>
      </c>
      <c r="AF87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74" spans="1:32" x14ac:dyDescent="0.45">
      <c r="A874" s="23" t="e">
        <f>IF('Prediction Log'!#REF!=0, "",'Prediction Log'!#REF!)</f>
        <v>#REF!</v>
      </c>
      <c r="B874" s="9" t="e">
        <f>IF('Prediction Log'!#REF!=0, "",'Prediction Log'!#REF!)</f>
        <v>#REF!</v>
      </c>
      <c r="C874" s="9" t="e">
        <f>IF('Prediction Log'!#REF!=0, "",'Prediction Log'!#REF!)</f>
        <v>#REF!</v>
      </c>
      <c r="D874" s="9" t="e">
        <f>IF('Prediction Log'!#REF!=0, "",'Prediction Log'!#REF!)</f>
        <v>#REF!</v>
      </c>
      <c r="E874" s="9" t="e">
        <f>IF('Prediction Log'!#REF!=0, "",'Prediction Log'!#REF!)</f>
        <v>#REF!</v>
      </c>
      <c r="F874" s="10" t="str">
        <f>IF('Prediction Log'!I874=0, "",'Prediction Log'!I874)</f>
        <v/>
      </c>
      <c r="G874" s="26" t="str">
        <f>IF(ISBLANK(Games!B874), "",'Prediction Log'!$J874)</f>
        <v/>
      </c>
      <c r="H874" s="27">
        <f>'Prediction Log'!$K874</f>
        <v>0</v>
      </c>
      <c r="I874" s="10" t="str">
        <f>IF(AND(Games!J874="",Games!K874=""),"",IF(ISTEXT(Games!K874), "Side",Games!J874))</f>
        <v/>
      </c>
      <c r="J874" s="10" t="str">
        <f>IF(Table1[[#This Row],[Bet]]="Spread", Games!L874, "")</f>
        <v/>
      </c>
      <c r="K874" s="9" t="str">
        <f>IF(ISTEXT(Games!K874), Games!K874, "")</f>
        <v/>
      </c>
      <c r="L874" s="9" t="str">
        <f>IF(Table1[[#This Row],[Bet]]="Spread", Table1[[#This Row],[Spread]],"")</f>
        <v/>
      </c>
      <c r="M874" s="9"/>
      <c r="N874" s="12"/>
      <c r="O874" s="12"/>
      <c r="P874" s="12"/>
      <c r="Q874" s="12"/>
      <c r="R874" s="12"/>
      <c r="S874" s="12"/>
      <c r="T874" s="13">
        <f t="shared" si="138"/>
        <v>0</v>
      </c>
      <c r="U874" s="13">
        <f t="shared" si="139"/>
        <v>0</v>
      </c>
      <c r="V874" s="13">
        <f t="shared" si="132"/>
        <v>0</v>
      </c>
      <c r="W874" s="13">
        <f t="shared" si="140"/>
        <v>0</v>
      </c>
      <c r="X874" s="13">
        <f t="shared" si="133"/>
        <v>0</v>
      </c>
      <c r="Y874" s="13">
        <f t="shared" si="134"/>
        <v>0</v>
      </c>
      <c r="Z874" s="7"/>
      <c r="AA874" s="9" t="str">
        <f t="shared" si="135"/>
        <v/>
      </c>
      <c r="AB874" s="7"/>
      <c r="AC874" s="9" t="str">
        <f t="shared" si="136"/>
        <v/>
      </c>
      <c r="AD874" s="7"/>
      <c r="AE874" s="9" t="str">
        <f t="shared" si="137"/>
        <v/>
      </c>
      <c r="AF87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75" spans="1:32" x14ac:dyDescent="0.45">
      <c r="A875" s="23" t="e">
        <f>IF('Prediction Log'!#REF!=0, "",'Prediction Log'!#REF!)</f>
        <v>#REF!</v>
      </c>
      <c r="B875" s="9" t="e">
        <f>IF('Prediction Log'!#REF!=0, "",'Prediction Log'!#REF!)</f>
        <v>#REF!</v>
      </c>
      <c r="C875" s="9" t="e">
        <f>IF('Prediction Log'!#REF!=0, "",'Prediction Log'!#REF!)</f>
        <v>#REF!</v>
      </c>
      <c r="D875" s="9" t="e">
        <f>IF('Prediction Log'!#REF!=0, "",'Prediction Log'!#REF!)</f>
        <v>#REF!</v>
      </c>
      <c r="E875" s="9" t="e">
        <f>IF('Prediction Log'!#REF!=0, "",'Prediction Log'!#REF!)</f>
        <v>#REF!</v>
      </c>
      <c r="F875" s="10" t="str">
        <f>IF('Prediction Log'!I875=0, "",'Prediction Log'!I875)</f>
        <v/>
      </c>
      <c r="G875" s="26" t="str">
        <f>IF(ISBLANK(Games!B875), "",'Prediction Log'!$J875)</f>
        <v/>
      </c>
      <c r="H875" s="27">
        <f>'Prediction Log'!$K875</f>
        <v>0</v>
      </c>
      <c r="I875" s="10" t="str">
        <f>IF(AND(Games!J875="",Games!K875=""),"",IF(ISTEXT(Games!K875), "Side",Games!J875))</f>
        <v/>
      </c>
      <c r="J875" s="10" t="str">
        <f>IF(Table1[[#This Row],[Bet]]="Spread", Games!L875, "")</f>
        <v/>
      </c>
      <c r="K875" s="9" t="str">
        <f>IF(ISTEXT(Games!K875), Games!K875, "")</f>
        <v/>
      </c>
      <c r="L875" s="9" t="str">
        <f>IF(Table1[[#This Row],[Bet]]="Spread", Table1[[#This Row],[Spread]],"")</f>
        <v/>
      </c>
      <c r="M875" s="9"/>
      <c r="N875" s="12"/>
      <c r="O875" s="12"/>
      <c r="P875" s="12"/>
      <c r="Q875" s="12"/>
      <c r="R875" s="12"/>
      <c r="S875" s="12"/>
      <c r="T875" s="13">
        <f t="shared" si="138"/>
        <v>0</v>
      </c>
      <c r="U875" s="13">
        <f t="shared" si="139"/>
        <v>0</v>
      </c>
      <c r="V875" s="13">
        <f t="shared" si="132"/>
        <v>0</v>
      </c>
      <c r="W875" s="13">
        <f t="shared" si="140"/>
        <v>0</v>
      </c>
      <c r="X875" s="13">
        <f t="shared" si="133"/>
        <v>0</v>
      </c>
      <c r="Y875" s="13">
        <f t="shared" si="134"/>
        <v>0</v>
      </c>
      <c r="Z875" s="7"/>
      <c r="AA875" s="9" t="str">
        <f t="shared" si="135"/>
        <v/>
      </c>
      <c r="AB875" s="7"/>
      <c r="AC875" s="9" t="str">
        <f t="shared" si="136"/>
        <v/>
      </c>
      <c r="AD875" s="7"/>
      <c r="AE875" s="9" t="str">
        <f t="shared" si="137"/>
        <v/>
      </c>
      <c r="AF87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76" spans="1:32" x14ac:dyDescent="0.45">
      <c r="A876" s="23" t="e">
        <f>IF('Prediction Log'!#REF!=0, "",'Prediction Log'!#REF!)</f>
        <v>#REF!</v>
      </c>
      <c r="B876" s="9" t="e">
        <f>IF('Prediction Log'!#REF!=0, "",'Prediction Log'!#REF!)</f>
        <v>#REF!</v>
      </c>
      <c r="C876" s="9" t="e">
        <f>IF('Prediction Log'!#REF!=0, "",'Prediction Log'!#REF!)</f>
        <v>#REF!</v>
      </c>
      <c r="D876" s="9" t="e">
        <f>IF('Prediction Log'!#REF!=0, "",'Prediction Log'!#REF!)</f>
        <v>#REF!</v>
      </c>
      <c r="E876" s="9" t="e">
        <f>IF('Prediction Log'!#REF!=0, "",'Prediction Log'!#REF!)</f>
        <v>#REF!</v>
      </c>
      <c r="F876" s="10" t="str">
        <f>IF('Prediction Log'!I876=0, "",'Prediction Log'!I876)</f>
        <v/>
      </c>
      <c r="G876" s="26" t="str">
        <f>IF(ISBLANK(Games!B876), "",'Prediction Log'!$J876)</f>
        <v/>
      </c>
      <c r="H876" s="27">
        <f>'Prediction Log'!$K876</f>
        <v>0</v>
      </c>
      <c r="I876" s="10" t="str">
        <f>IF(AND(Games!J876="",Games!K876=""),"",IF(ISTEXT(Games!K876), "Side",Games!J876))</f>
        <v/>
      </c>
      <c r="J876" s="10" t="str">
        <f>IF(Table1[[#This Row],[Bet]]="Spread", Games!L876, "")</f>
        <v/>
      </c>
      <c r="K876" s="9" t="str">
        <f>IF(ISTEXT(Games!K876), Games!K876, "")</f>
        <v/>
      </c>
      <c r="L876" s="9" t="str">
        <f>IF(Table1[[#This Row],[Bet]]="Spread", Table1[[#This Row],[Spread]],"")</f>
        <v/>
      </c>
      <c r="M876" s="9"/>
      <c r="N876" s="12"/>
      <c r="O876" s="12"/>
      <c r="P876" s="12"/>
      <c r="Q876" s="12"/>
      <c r="R876" s="12"/>
      <c r="S876" s="12"/>
      <c r="T876" s="13">
        <f t="shared" si="138"/>
        <v>0</v>
      </c>
      <c r="U876" s="13">
        <f t="shared" si="139"/>
        <v>0</v>
      </c>
      <c r="V876" s="13">
        <f t="shared" si="132"/>
        <v>0</v>
      </c>
      <c r="W876" s="13">
        <f t="shared" si="140"/>
        <v>0</v>
      </c>
      <c r="X876" s="13">
        <f t="shared" si="133"/>
        <v>0</v>
      </c>
      <c r="Y876" s="13">
        <f t="shared" si="134"/>
        <v>0</v>
      </c>
      <c r="Z876" s="7"/>
      <c r="AA876" s="9" t="str">
        <f t="shared" si="135"/>
        <v/>
      </c>
      <c r="AB876" s="7"/>
      <c r="AC876" s="9" t="str">
        <f t="shared" si="136"/>
        <v/>
      </c>
      <c r="AD876" s="7"/>
      <c r="AE876" s="9" t="str">
        <f t="shared" si="137"/>
        <v/>
      </c>
      <c r="AF87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77" spans="1:32" x14ac:dyDescent="0.45">
      <c r="A877" s="23" t="e">
        <f>IF('Prediction Log'!#REF!=0, "",'Prediction Log'!#REF!)</f>
        <v>#REF!</v>
      </c>
      <c r="B877" s="9" t="e">
        <f>IF('Prediction Log'!#REF!=0, "",'Prediction Log'!#REF!)</f>
        <v>#REF!</v>
      </c>
      <c r="C877" s="9" t="e">
        <f>IF('Prediction Log'!#REF!=0, "",'Prediction Log'!#REF!)</f>
        <v>#REF!</v>
      </c>
      <c r="D877" s="9" t="e">
        <f>IF('Prediction Log'!#REF!=0, "",'Prediction Log'!#REF!)</f>
        <v>#REF!</v>
      </c>
      <c r="E877" s="9" t="e">
        <f>IF('Prediction Log'!#REF!=0, "",'Prediction Log'!#REF!)</f>
        <v>#REF!</v>
      </c>
      <c r="F877" s="10" t="str">
        <f>IF('Prediction Log'!I877=0, "",'Prediction Log'!I877)</f>
        <v/>
      </c>
      <c r="G877" s="26" t="str">
        <f>IF(ISBLANK(Games!B877), "",'Prediction Log'!$J877)</f>
        <v/>
      </c>
      <c r="H877" s="27">
        <f>'Prediction Log'!$K877</f>
        <v>0</v>
      </c>
      <c r="I877" s="10" t="str">
        <f>IF(AND(Games!J877="",Games!K877=""),"",IF(ISTEXT(Games!K877), "Side",Games!J877))</f>
        <v/>
      </c>
      <c r="J877" s="10" t="str">
        <f>IF(Table1[[#This Row],[Bet]]="Spread", Games!L877, "")</f>
        <v/>
      </c>
      <c r="K877" s="9" t="str">
        <f>IF(ISTEXT(Games!K877), Games!K877, "")</f>
        <v/>
      </c>
      <c r="L877" s="9" t="str">
        <f>IF(Table1[[#This Row],[Bet]]="Spread", Table1[[#This Row],[Spread]],"")</f>
        <v/>
      </c>
      <c r="M877" s="9"/>
      <c r="N877" s="12"/>
      <c r="O877" s="12"/>
      <c r="P877" s="12"/>
      <c r="Q877" s="12"/>
      <c r="R877" s="12"/>
      <c r="S877" s="12"/>
      <c r="T877" s="13">
        <f t="shared" si="138"/>
        <v>0</v>
      </c>
      <c r="U877" s="13">
        <f t="shared" si="139"/>
        <v>0</v>
      </c>
      <c r="V877" s="13">
        <f t="shared" si="132"/>
        <v>0</v>
      </c>
      <c r="W877" s="13">
        <f t="shared" si="140"/>
        <v>0</v>
      </c>
      <c r="X877" s="13">
        <f t="shared" si="133"/>
        <v>0</v>
      </c>
      <c r="Y877" s="13">
        <f t="shared" si="134"/>
        <v>0</v>
      </c>
      <c r="Z877" s="7"/>
      <c r="AA877" s="9" t="str">
        <f t="shared" si="135"/>
        <v/>
      </c>
      <c r="AB877" s="7"/>
      <c r="AC877" s="9" t="str">
        <f t="shared" si="136"/>
        <v/>
      </c>
      <c r="AD877" s="7"/>
      <c r="AE877" s="9" t="str">
        <f t="shared" si="137"/>
        <v/>
      </c>
      <c r="AF87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78" spans="1:32" x14ac:dyDescent="0.45">
      <c r="A878" s="23" t="e">
        <f>IF('Prediction Log'!#REF!=0, "",'Prediction Log'!#REF!)</f>
        <v>#REF!</v>
      </c>
      <c r="B878" s="9" t="e">
        <f>IF('Prediction Log'!#REF!=0, "",'Prediction Log'!#REF!)</f>
        <v>#REF!</v>
      </c>
      <c r="C878" s="9" t="e">
        <f>IF('Prediction Log'!#REF!=0, "",'Prediction Log'!#REF!)</f>
        <v>#REF!</v>
      </c>
      <c r="D878" s="9" t="e">
        <f>IF('Prediction Log'!#REF!=0, "",'Prediction Log'!#REF!)</f>
        <v>#REF!</v>
      </c>
      <c r="E878" s="9" t="e">
        <f>IF('Prediction Log'!#REF!=0, "",'Prediction Log'!#REF!)</f>
        <v>#REF!</v>
      </c>
      <c r="F878" s="10" t="str">
        <f>IF('Prediction Log'!I878=0, "",'Prediction Log'!I878)</f>
        <v/>
      </c>
      <c r="G878" s="26" t="str">
        <f>IF(ISBLANK(Games!B878), "",'Prediction Log'!$J878)</f>
        <v/>
      </c>
      <c r="H878" s="27">
        <f>'Prediction Log'!$K878</f>
        <v>0</v>
      </c>
      <c r="I878" s="10" t="str">
        <f>IF(AND(Games!J878="",Games!K878=""),"",IF(ISTEXT(Games!K878), "Side",Games!J878))</f>
        <v/>
      </c>
      <c r="J878" s="10" t="str">
        <f>IF(Table1[[#This Row],[Bet]]="Spread", Games!L878, "")</f>
        <v/>
      </c>
      <c r="K878" s="9" t="str">
        <f>IF(ISTEXT(Games!K878), Games!K878, "")</f>
        <v/>
      </c>
      <c r="L878" s="9" t="str">
        <f>IF(Table1[[#This Row],[Bet]]="Spread", Table1[[#This Row],[Spread]],"")</f>
        <v/>
      </c>
      <c r="M878" s="9"/>
      <c r="N878" s="12"/>
      <c r="O878" s="12"/>
      <c r="P878" s="12"/>
      <c r="Q878" s="12"/>
      <c r="R878" s="12"/>
      <c r="S878" s="12"/>
      <c r="T878" s="13">
        <f t="shared" si="138"/>
        <v>0</v>
      </c>
      <c r="U878" s="13">
        <f t="shared" si="139"/>
        <v>0</v>
      </c>
      <c r="V878" s="13">
        <f t="shared" si="132"/>
        <v>0</v>
      </c>
      <c r="W878" s="13">
        <f t="shared" si="140"/>
        <v>0</v>
      </c>
      <c r="X878" s="13">
        <f t="shared" si="133"/>
        <v>0</v>
      </c>
      <c r="Y878" s="13">
        <f t="shared" si="134"/>
        <v>0</v>
      </c>
      <c r="Z878" s="7"/>
      <c r="AA878" s="9" t="str">
        <f t="shared" si="135"/>
        <v/>
      </c>
      <c r="AB878" s="7"/>
      <c r="AC878" s="9" t="str">
        <f t="shared" si="136"/>
        <v/>
      </c>
      <c r="AD878" s="7"/>
      <c r="AE878" s="9" t="str">
        <f t="shared" si="137"/>
        <v/>
      </c>
      <c r="AF87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79" spans="1:32" x14ac:dyDescent="0.45">
      <c r="A879" s="23" t="e">
        <f>IF('Prediction Log'!#REF!=0, "",'Prediction Log'!#REF!)</f>
        <v>#REF!</v>
      </c>
      <c r="B879" s="9" t="e">
        <f>IF('Prediction Log'!#REF!=0, "",'Prediction Log'!#REF!)</f>
        <v>#REF!</v>
      </c>
      <c r="C879" s="9" t="e">
        <f>IF('Prediction Log'!#REF!=0, "",'Prediction Log'!#REF!)</f>
        <v>#REF!</v>
      </c>
      <c r="D879" s="9" t="e">
        <f>IF('Prediction Log'!#REF!=0, "",'Prediction Log'!#REF!)</f>
        <v>#REF!</v>
      </c>
      <c r="E879" s="9" t="e">
        <f>IF('Prediction Log'!#REF!=0, "",'Prediction Log'!#REF!)</f>
        <v>#REF!</v>
      </c>
      <c r="F879" s="10" t="str">
        <f>IF('Prediction Log'!I879=0, "",'Prediction Log'!I879)</f>
        <v/>
      </c>
      <c r="G879" s="26" t="str">
        <f>IF(ISBLANK(Games!B879), "",'Prediction Log'!$J879)</f>
        <v/>
      </c>
      <c r="H879" s="27">
        <f>'Prediction Log'!$K879</f>
        <v>0</v>
      </c>
      <c r="I879" s="10" t="str">
        <f>IF(AND(Games!J879="",Games!K879=""),"",IF(ISTEXT(Games!K879), "Side",Games!J879))</f>
        <v/>
      </c>
      <c r="J879" s="10" t="str">
        <f>IF(Table1[[#This Row],[Bet]]="Spread", Games!L879, "")</f>
        <v/>
      </c>
      <c r="K879" s="9" t="str">
        <f>IF(ISTEXT(Games!K879), Games!K879, "")</f>
        <v/>
      </c>
      <c r="L879" s="9" t="str">
        <f>IF(Table1[[#This Row],[Bet]]="Spread", Table1[[#This Row],[Spread]],"")</f>
        <v/>
      </c>
      <c r="M879" s="9"/>
      <c r="N879" s="12"/>
      <c r="O879" s="12"/>
      <c r="P879" s="12"/>
      <c r="Q879" s="12"/>
      <c r="R879" s="12"/>
      <c r="S879" s="12"/>
      <c r="T879" s="13">
        <f t="shared" si="138"/>
        <v>0</v>
      </c>
      <c r="U879" s="13">
        <f t="shared" si="139"/>
        <v>0</v>
      </c>
      <c r="V879" s="13">
        <f t="shared" si="132"/>
        <v>0</v>
      </c>
      <c r="W879" s="13">
        <f t="shared" si="140"/>
        <v>0</v>
      </c>
      <c r="X879" s="13">
        <f t="shared" si="133"/>
        <v>0</v>
      </c>
      <c r="Y879" s="13">
        <f t="shared" si="134"/>
        <v>0</v>
      </c>
      <c r="Z879" s="7"/>
      <c r="AA879" s="9" t="str">
        <f t="shared" si="135"/>
        <v/>
      </c>
      <c r="AB879" s="7"/>
      <c r="AC879" s="9" t="str">
        <f t="shared" si="136"/>
        <v/>
      </c>
      <c r="AD879" s="7"/>
      <c r="AE879" s="9" t="str">
        <f t="shared" si="137"/>
        <v/>
      </c>
      <c r="AF87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80" spans="1:32" x14ac:dyDescent="0.45">
      <c r="A880" s="23" t="e">
        <f>IF('Prediction Log'!#REF!=0, "",'Prediction Log'!#REF!)</f>
        <v>#REF!</v>
      </c>
      <c r="B880" s="9" t="e">
        <f>IF('Prediction Log'!#REF!=0, "",'Prediction Log'!#REF!)</f>
        <v>#REF!</v>
      </c>
      <c r="C880" s="9" t="e">
        <f>IF('Prediction Log'!#REF!=0, "",'Prediction Log'!#REF!)</f>
        <v>#REF!</v>
      </c>
      <c r="D880" s="9" t="e">
        <f>IF('Prediction Log'!#REF!=0, "",'Prediction Log'!#REF!)</f>
        <v>#REF!</v>
      </c>
      <c r="E880" s="9" t="e">
        <f>IF('Prediction Log'!#REF!=0, "",'Prediction Log'!#REF!)</f>
        <v>#REF!</v>
      </c>
      <c r="F880" s="10" t="str">
        <f>IF('Prediction Log'!I880=0, "",'Prediction Log'!I880)</f>
        <v/>
      </c>
      <c r="G880" s="26" t="str">
        <f>IF(ISBLANK(Games!B880), "",'Prediction Log'!$J880)</f>
        <v/>
      </c>
      <c r="H880" s="27">
        <f>'Prediction Log'!$K880</f>
        <v>0</v>
      </c>
      <c r="I880" s="10" t="str">
        <f>IF(AND(Games!J880="",Games!K880=""),"",IF(ISTEXT(Games!K880), "Side",Games!J880))</f>
        <v/>
      </c>
      <c r="J880" s="10" t="str">
        <f>IF(Table1[[#This Row],[Bet]]="Spread", Games!L880, "")</f>
        <v/>
      </c>
      <c r="K880" s="9" t="str">
        <f>IF(ISTEXT(Games!K880), Games!K880, "")</f>
        <v/>
      </c>
      <c r="L880" s="9" t="str">
        <f>IF(Table1[[#This Row],[Bet]]="Spread", Table1[[#This Row],[Spread]],"")</f>
        <v/>
      </c>
      <c r="M880" s="9"/>
      <c r="N880" s="12"/>
      <c r="O880" s="12"/>
      <c r="P880" s="12"/>
      <c r="Q880" s="12"/>
      <c r="R880" s="12"/>
      <c r="S880" s="12"/>
      <c r="T880" s="13">
        <f t="shared" si="138"/>
        <v>0</v>
      </c>
      <c r="U880" s="13">
        <f t="shared" si="139"/>
        <v>0</v>
      </c>
      <c r="V880" s="13">
        <f t="shared" si="132"/>
        <v>0</v>
      </c>
      <c r="W880" s="13">
        <f t="shared" si="140"/>
        <v>0</v>
      </c>
      <c r="X880" s="13">
        <f t="shared" si="133"/>
        <v>0</v>
      </c>
      <c r="Y880" s="13">
        <f t="shared" si="134"/>
        <v>0</v>
      </c>
      <c r="Z880" s="7"/>
      <c r="AA880" s="9" t="str">
        <f t="shared" si="135"/>
        <v/>
      </c>
      <c r="AB880" s="7"/>
      <c r="AC880" s="9" t="str">
        <f t="shared" si="136"/>
        <v/>
      </c>
      <c r="AD880" s="7"/>
      <c r="AE880" s="9" t="str">
        <f t="shared" si="137"/>
        <v/>
      </c>
      <c r="AF88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81" spans="1:32" x14ac:dyDescent="0.45">
      <c r="A881" s="23" t="e">
        <f>IF('Prediction Log'!#REF!=0, "",'Prediction Log'!#REF!)</f>
        <v>#REF!</v>
      </c>
      <c r="B881" s="9" t="e">
        <f>IF('Prediction Log'!#REF!=0, "",'Prediction Log'!#REF!)</f>
        <v>#REF!</v>
      </c>
      <c r="C881" s="9" t="e">
        <f>IF('Prediction Log'!#REF!=0, "",'Prediction Log'!#REF!)</f>
        <v>#REF!</v>
      </c>
      <c r="D881" s="9" t="e">
        <f>IF('Prediction Log'!#REF!=0, "",'Prediction Log'!#REF!)</f>
        <v>#REF!</v>
      </c>
      <c r="E881" s="9" t="e">
        <f>IF('Prediction Log'!#REF!=0, "",'Prediction Log'!#REF!)</f>
        <v>#REF!</v>
      </c>
      <c r="F881" s="10" t="str">
        <f>IF('Prediction Log'!I881=0, "",'Prediction Log'!I881)</f>
        <v/>
      </c>
      <c r="G881" s="26" t="str">
        <f>IF(ISBLANK(Games!B881), "",'Prediction Log'!$J881)</f>
        <v/>
      </c>
      <c r="H881" s="27">
        <f>'Prediction Log'!$K881</f>
        <v>0</v>
      </c>
      <c r="I881" s="10" t="str">
        <f>IF(AND(Games!J881="",Games!K881=""),"",IF(ISTEXT(Games!K881), "Side",Games!J881))</f>
        <v/>
      </c>
      <c r="J881" s="10" t="str">
        <f>IF(Table1[[#This Row],[Bet]]="Spread", Games!L881, "")</f>
        <v/>
      </c>
      <c r="K881" s="9" t="str">
        <f>IF(ISTEXT(Games!K881), Games!K881, "")</f>
        <v/>
      </c>
      <c r="L881" s="9" t="str">
        <f>IF(Table1[[#This Row],[Bet]]="Spread", Table1[[#This Row],[Spread]],"")</f>
        <v/>
      </c>
      <c r="M881" s="9"/>
      <c r="N881" s="12"/>
      <c r="O881" s="12"/>
      <c r="P881" s="12"/>
      <c r="Q881" s="12"/>
      <c r="R881" s="12"/>
      <c r="S881" s="12"/>
      <c r="T881" s="13">
        <f t="shared" si="138"/>
        <v>0</v>
      </c>
      <c r="U881" s="13">
        <f t="shared" si="139"/>
        <v>0</v>
      </c>
      <c r="V881" s="13">
        <f t="shared" si="132"/>
        <v>0</v>
      </c>
      <c r="W881" s="13">
        <f t="shared" si="140"/>
        <v>0</v>
      </c>
      <c r="X881" s="13">
        <f t="shared" si="133"/>
        <v>0</v>
      </c>
      <c r="Y881" s="13">
        <f t="shared" si="134"/>
        <v>0</v>
      </c>
      <c r="Z881" s="7"/>
      <c r="AA881" s="9" t="str">
        <f t="shared" si="135"/>
        <v/>
      </c>
      <c r="AB881" s="7"/>
      <c r="AC881" s="9" t="str">
        <f t="shared" si="136"/>
        <v/>
      </c>
      <c r="AD881" s="7"/>
      <c r="AE881" s="9" t="str">
        <f t="shared" si="137"/>
        <v/>
      </c>
      <c r="AF88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82" spans="1:32" x14ac:dyDescent="0.45">
      <c r="A882" s="23" t="e">
        <f>IF('Prediction Log'!#REF!=0, "",'Prediction Log'!#REF!)</f>
        <v>#REF!</v>
      </c>
      <c r="B882" s="9" t="e">
        <f>IF('Prediction Log'!#REF!=0, "",'Prediction Log'!#REF!)</f>
        <v>#REF!</v>
      </c>
      <c r="C882" s="9" t="e">
        <f>IF('Prediction Log'!#REF!=0, "",'Prediction Log'!#REF!)</f>
        <v>#REF!</v>
      </c>
      <c r="D882" s="9" t="e">
        <f>IF('Prediction Log'!#REF!=0, "",'Prediction Log'!#REF!)</f>
        <v>#REF!</v>
      </c>
      <c r="E882" s="9" t="e">
        <f>IF('Prediction Log'!#REF!=0, "",'Prediction Log'!#REF!)</f>
        <v>#REF!</v>
      </c>
      <c r="F882" s="10" t="str">
        <f>IF('Prediction Log'!I882=0, "",'Prediction Log'!I882)</f>
        <v/>
      </c>
      <c r="G882" s="26" t="str">
        <f>IF(ISBLANK(Games!B882), "",'Prediction Log'!$J882)</f>
        <v/>
      </c>
      <c r="H882" s="27">
        <f>'Prediction Log'!$K882</f>
        <v>0</v>
      </c>
      <c r="I882" s="10" t="str">
        <f>IF(AND(Games!J882="",Games!K882=""),"",IF(ISTEXT(Games!K882), "Side",Games!J882))</f>
        <v/>
      </c>
      <c r="J882" s="10" t="str">
        <f>IF(Table1[[#This Row],[Bet]]="Spread", Games!L882, "")</f>
        <v/>
      </c>
      <c r="K882" s="9" t="str">
        <f>IF(ISTEXT(Games!K882), Games!K882, "")</f>
        <v/>
      </c>
      <c r="L882" s="9" t="str">
        <f>IF(Table1[[#This Row],[Bet]]="Spread", Table1[[#This Row],[Spread]],"")</f>
        <v/>
      </c>
      <c r="M882" s="9"/>
      <c r="N882" s="12"/>
      <c r="O882" s="12"/>
      <c r="P882" s="12"/>
      <c r="Q882" s="12"/>
      <c r="R882" s="12"/>
      <c r="S882" s="12"/>
      <c r="T882" s="13">
        <f t="shared" si="138"/>
        <v>0</v>
      </c>
      <c r="U882" s="13">
        <f t="shared" si="139"/>
        <v>0</v>
      </c>
      <c r="V882" s="13">
        <f t="shared" si="132"/>
        <v>0</v>
      </c>
      <c r="W882" s="13">
        <f t="shared" si="140"/>
        <v>0</v>
      </c>
      <c r="X882" s="13">
        <f t="shared" si="133"/>
        <v>0</v>
      </c>
      <c r="Y882" s="13">
        <f t="shared" si="134"/>
        <v>0</v>
      </c>
      <c r="Z882" s="7"/>
      <c r="AA882" s="9" t="str">
        <f t="shared" si="135"/>
        <v/>
      </c>
      <c r="AB882" s="7"/>
      <c r="AC882" s="9" t="str">
        <f t="shared" si="136"/>
        <v/>
      </c>
      <c r="AD882" s="7"/>
      <c r="AE882" s="9" t="str">
        <f t="shared" si="137"/>
        <v/>
      </c>
      <c r="AF88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83" spans="1:32" x14ac:dyDescent="0.45">
      <c r="A883" s="23" t="e">
        <f>IF('Prediction Log'!#REF!=0, "",'Prediction Log'!#REF!)</f>
        <v>#REF!</v>
      </c>
      <c r="B883" s="9" t="e">
        <f>IF('Prediction Log'!#REF!=0, "",'Prediction Log'!#REF!)</f>
        <v>#REF!</v>
      </c>
      <c r="C883" s="9" t="e">
        <f>IF('Prediction Log'!#REF!=0, "",'Prediction Log'!#REF!)</f>
        <v>#REF!</v>
      </c>
      <c r="D883" s="9" t="e">
        <f>IF('Prediction Log'!#REF!=0, "",'Prediction Log'!#REF!)</f>
        <v>#REF!</v>
      </c>
      <c r="E883" s="9" t="e">
        <f>IF('Prediction Log'!#REF!=0, "",'Prediction Log'!#REF!)</f>
        <v>#REF!</v>
      </c>
      <c r="F883" s="10" t="str">
        <f>IF('Prediction Log'!I883=0, "",'Prediction Log'!I883)</f>
        <v/>
      </c>
      <c r="G883" s="26" t="str">
        <f>IF(ISBLANK(Games!B883), "",'Prediction Log'!$J883)</f>
        <v/>
      </c>
      <c r="H883" s="27">
        <f>'Prediction Log'!$K883</f>
        <v>0</v>
      </c>
      <c r="I883" s="10" t="str">
        <f>IF(AND(Games!J883="",Games!K883=""),"",IF(ISTEXT(Games!K883), "Side",Games!J883))</f>
        <v/>
      </c>
      <c r="J883" s="10" t="str">
        <f>IF(Table1[[#This Row],[Bet]]="Spread", Games!L883, "")</f>
        <v/>
      </c>
      <c r="K883" s="9" t="str">
        <f>IF(ISTEXT(Games!K883), Games!K883, "")</f>
        <v/>
      </c>
      <c r="L883" s="9" t="str">
        <f>IF(Table1[[#This Row],[Bet]]="Spread", Table1[[#This Row],[Spread]],"")</f>
        <v/>
      </c>
      <c r="M883" s="9"/>
      <c r="N883" s="12"/>
      <c r="O883" s="12"/>
      <c r="P883" s="12"/>
      <c r="Q883" s="12"/>
      <c r="R883" s="12"/>
      <c r="S883" s="12"/>
      <c r="T883" s="13">
        <f t="shared" si="138"/>
        <v>0</v>
      </c>
      <c r="U883" s="13">
        <f t="shared" si="139"/>
        <v>0</v>
      </c>
      <c r="V883" s="13">
        <f t="shared" si="132"/>
        <v>0</v>
      </c>
      <c r="W883" s="13">
        <f t="shared" si="140"/>
        <v>0</v>
      </c>
      <c r="X883" s="13">
        <f t="shared" si="133"/>
        <v>0</v>
      </c>
      <c r="Y883" s="13">
        <f t="shared" si="134"/>
        <v>0</v>
      </c>
      <c r="Z883" s="7"/>
      <c r="AA883" s="9" t="str">
        <f t="shared" si="135"/>
        <v/>
      </c>
      <c r="AB883" s="7"/>
      <c r="AC883" s="9" t="str">
        <f t="shared" si="136"/>
        <v/>
      </c>
      <c r="AD883" s="7"/>
      <c r="AE883" s="9" t="str">
        <f t="shared" si="137"/>
        <v/>
      </c>
      <c r="AF88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84" spans="1:32" x14ac:dyDescent="0.45">
      <c r="A884" s="23" t="e">
        <f>IF('Prediction Log'!#REF!=0, "",'Prediction Log'!#REF!)</f>
        <v>#REF!</v>
      </c>
      <c r="B884" s="9" t="e">
        <f>IF('Prediction Log'!#REF!=0, "",'Prediction Log'!#REF!)</f>
        <v>#REF!</v>
      </c>
      <c r="C884" s="9" t="e">
        <f>IF('Prediction Log'!#REF!=0, "",'Prediction Log'!#REF!)</f>
        <v>#REF!</v>
      </c>
      <c r="D884" s="9" t="e">
        <f>IF('Prediction Log'!#REF!=0, "",'Prediction Log'!#REF!)</f>
        <v>#REF!</v>
      </c>
      <c r="E884" s="9" t="e">
        <f>IF('Prediction Log'!#REF!=0, "",'Prediction Log'!#REF!)</f>
        <v>#REF!</v>
      </c>
      <c r="F884" s="10" t="str">
        <f>IF('Prediction Log'!I884=0, "",'Prediction Log'!I884)</f>
        <v/>
      </c>
      <c r="G884" s="26" t="str">
        <f>IF(ISBLANK(Games!B884), "",'Prediction Log'!$J884)</f>
        <v/>
      </c>
      <c r="H884" s="27">
        <f>'Prediction Log'!$K884</f>
        <v>0</v>
      </c>
      <c r="I884" s="10" t="str">
        <f>IF(AND(Games!J884="",Games!K884=""),"",IF(ISTEXT(Games!K884), "Side",Games!J884))</f>
        <v/>
      </c>
      <c r="J884" s="10" t="str">
        <f>IF(Table1[[#This Row],[Bet]]="Spread", Games!L884, "")</f>
        <v/>
      </c>
      <c r="K884" s="9" t="str">
        <f>IF(ISTEXT(Games!K884), Games!K884, "")</f>
        <v/>
      </c>
      <c r="L884" s="9" t="str">
        <f>IF(Table1[[#This Row],[Bet]]="Spread", Table1[[#This Row],[Spread]],"")</f>
        <v/>
      </c>
      <c r="M884" s="9"/>
      <c r="N884" s="12"/>
      <c r="O884" s="12"/>
      <c r="P884" s="12"/>
      <c r="Q884" s="12"/>
      <c r="R884" s="12"/>
      <c r="S884" s="12"/>
      <c r="T884" s="13">
        <f t="shared" si="138"/>
        <v>0</v>
      </c>
      <c r="U884" s="13">
        <f t="shared" si="139"/>
        <v>0</v>
      </c>
      <c r="V884" s="13">
        <f t="shared" si="132"/>
        <v>0</v>
      </c>
      <c r="W884" s="13">
        <f t="shared" si="140"/>
        <v>0</v>
      </c>
      <c r="X884" s="13">
        <f t="shared" si="133"/>
        <v>0</v>
      </c>
      <c r="Y884" s="13">
        <f t="shared" si="134"/>
        <v>0</v>
      </c>
      <c r="Z884" s="7"/>
      <c r="AA884" s="9" t="str">
        <f t="shared" si="135"/>
        <v/>
      </c>
      <c r="AB884" s="7"/>
      <c r="AC884" s="9" t="str">
        <f t="shared" si="136"/>
        <v/>
      </c>
      <c r="AD884" s="7"/>
      <c r="AE884" s="9" t="str">
        <f t="shared" si="137"/>
        <v/>
      </c>
      <c r="AF88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85" spans="1:32" x14ac:dyDescent="0.45">
      <c r="A885" s="23" t="e">
        <f>IF('Prediction Log'!#REF!=0, "",'Prediction Log'!#REF!)</f>
        <v>#REF!</v>
      </c>
      <c r="B885" s="9" t="e">
        <f>IF('Prediction Log'!#REF!=0, "",'Prediction Log'!#REF!)</f>
        <v>#REF!</v>
      </c>
      <c r="C885" s="9" t="e">
        <f>IF('Prediction Log'!#REF!=0, "",'Prediction Log'!#REF!)</f>
        <v>#REF!</v>
      </c>
      <c r="D885" s="9" t="e">
        <f>IF('Prediction Log'!#REF!=0, "",'Prediction Log'!#REF!)</f>
        <v>#REF!</v>
      </c>
      <c r="E885" s="9" t="e">
        <f>IF('Prediction Log'!#REF!=0, "",'Prediction Log'!#REF!)</f>
        <v>#REF!</v>
      </c>
      <c r="F885" s="10" t="str">
        <f>IF('Prediction Log'!I885=0, "",'Prediction Log'!I885)</f>
        <v/>
      </c>
      <c r="G885" s="26" t="str">
        <f>IF(ISBLANK(Games!B885), "",'Prediction Log'!$J885)</f>
        <v/>
      </c>
      <c r="H885" s="27">
        <f>'Prediction Log'!$K885</f>
        <v>0</v>
      </c>
      <c r="I885" s="10" t="str">
        <f>IF(AND(Games!J885="",Games!K885=""),"",IF(ISTEXT(Games!K885), "Side",Games!J885))</f>
        <v/>
      </c>
      <c r="J885" s="10" t="str">
        <f>IF(Table1[[#This Row],[Bet]]="Spread", Games!L885, "")</f>
        <v/>
      </c>
      <c r="K885" s="9" t="str">
        <f>IF(ISTEXT(Games!K885), Games!K885, "")</f>
        <v/>
      </c>
      <c r="L885" s="9" t="str">
        <f>IF(Table1[[#This Row],[Bet]]="Spread", Table1[[#This Row],[Spread]],"")</f>
        <v/>
      </c>
      <c r="M885" s="9"/>
      <c r="N885" s="12"/>
      <c r="O885" s="12"/>
      <c r="P885" s="12"/>
      <c r="Q885" s="12"/>
      <c r="R885" s="12"/>
      <c r="S885" s="12"/>
      <c r="T885" s="13">
        <f t="shared" si="138"/>
        <v>0</v>
      </c>
      <c r="U885" s="13">
        <f t="shared" si="139"/>
        <v>0</v>
      </c>
      <c r="V885" s="13">
        <f t="shared" si="132"/>
        <v>0</v>
      </c>
      <c r="W885" s="13">
        <f t="shared" si="140"/>
        <v>0</v>
      </c>
      <c r="X885" s="13">
        <f t="shared" si="133"/>
        <v>0</v>
      </c>
      <c r="Y885" s="13">
        <f t="shared" si="134"/>
        <v>0</v>
      </c>
      <c r="Z885" s="7"/>
      <c r="AA885" s="9" t="str">
        <f t="shared" si="135"/>
        <v/>
      </c>
      <c r="AB885" s="7"/>
      <c r="AC885" s="9" t="str">
        <f t="shared" si="136"/>
        <v/>
      </c>
      <c r="AD885" s="7"/>
      <c r="AE885" s="9" t="str">
        <f t="shared" si="137"/>
        <v/>
      </c>
      <c r="AF88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86" spans="1:32" x14ac:dyDescent="0.45">
      <c r="A886" s="23" t="e">
        <f>IF('Prediction Log'!#REF!=0, "",'Prediction Log'!#REF!)</f>
        <v>#REF!</v>
      </c>
      <c r="B886" s="9" t="e">
        <f>IF('Prediction Log'!#REF!=0, "",'Prediction Log'!#REF!)</f>
        <v>#REF!</v>
      </c>
      <c r="C886" s="9" t="e">
        <f>IF('Prediction Log'!#REF!=0, "",'Prediction Log'!#REF!)</f>
        <v>#REF!</v>
      </c>
      <c r="D886" s="9" t="e">
        <f>IF('Prediction Log'!#REF!=0, "",'Prediction Log'!#REF!)</f>
        <v>#REF!</v>
      </c>
      <c r="E886" s="9" t="e">
        <f>IF('Prediction Log'!#REF!=0, "",'Prediction Log'!#REF!)</f>
        <v>#REF!</v>
      </c>
      <c r="F886" s="10" t="str">
        <f>IF('Prediction Log'!I886=0, "",'Prediction Log'!I886)</f>
        <v/>
      </c>
      <c r="G886" s="26" t="str">
        <f>IF(ISBLANK(Games!B886), "",'Prediction Log'!$J886)</f>
        <v/>
      </c>
      <c r="H886" s="27">
        <f>'Prediction Log'!$K886</f>
        <v>0</v>
      </c>
      <c r="I886" s="10" t="str">
        <f>IF(AND(Games!J886="",Games!K886=""),"",IF(ISTEXT(Games!K886), "Side",Games!J886))</f>
        <v/>
      </c>
      <c r="J886" s="10" t="str">
        <f>IF(Table1[[#This Row],[Bet]]="Spread", Games!L886, "")</f>
        <v/>
      </c>
      <c r="K886" s="9" t="str">
        <f>IF(ISTEXT(Games!K886), Games!K886, "")</f>
        <v/>
      </c>
      <c r="L886" s="9" t="str">
        <f>IF(Table1[[#This Row],[Bet]]="Spread", Table1[[#This Row],[Spread]],"")</f>
        <v/>
      </c>
      <c r="M886" s="9"/>
      <c r="N886" s="12"/>
      <c r="O886" s="12"/>
      <c r="P886" s="12"/>
      <c r="Q886" s="12"/>
      <c r="R886" s="12"/>
      <c r="S886" s="12"/>
      <c r="T886" s="13">
        <f t="shared" si="138"/>
        <v>0</v>
      </c>
      <c r="U886" s="13">
        <f t="shared" si="139"/>
        <v>0</v>
      </c>
      <c r="V886" s="13">
        <f t="shared" si="132"/>
        <v>0</v>
      </c>
      <c r="W886" s="13">
        <f t="shared" si="140"/>
        <v>0</v>
      </c>
      <c r="X886" s="13">
        <f t="shared" si="133"/>
        <v>0</v>
      </c>
      <c r="Y886" s="13">
        <f t="shared" si="134"/>
        <v>0</v>
      </c>
      <c r="Z886" s="7"/>
      <c r="AA886" s="9" t="str">
        <f t="shared" si="135"/>
        <v/>
      </c>
      <c r="AB886" s="7"/>
      <c r="AC886" s="9" t="str">
        <f t="shared" si="136"/>
        <v/>
      </c>
      <c r="AD886" s="7"/>
      <c r="AE886" s="9" t="str">
        <f t="shared" si="137"/>
        <v/>
      </c>
      <c r="AF88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87" spans="1:32" x14ac:dyDescent="0.45">
      <c r="A887" s="23" t="e">
        <f>IF('Prediction Log'!#REF!=0, "",'Prediction Log'!#REF!)</f>
        <v>#REF!</v>
      </c>
      <c r="B887" s="9" t="e">
        <f>IF('Prediction Log'!#REF!=0, "",'Prediction Log'!#REF!)</f>
        <v>#REF!</v>
      </c>
      <c r="C887" s="9" t="e">
        <f>IF('Prediction Log'!#REF!=0, "",'Prediction Log'!#REF!)</f>
        <v>#REF!</v>
      </c>
      <c r="D887" s="9" t="e">
        <f>IF('Prediction Log'!#REF!=0, "",'Prediction Log'!#REF!)</f>
        <v>#REF!</v>
      </c>
      <c r="E887" s="9" t="e">
        <f>IF('Prediction Log'!#REF!=0, "",'Prediction Log'!#REF!)</f>
        <v>#REF!</v>
      </c>
      <c r="F887" s="10" t="str">
        <f>IF('Prediction Log'!I887=0, "",'Prediction Log'!I887)</f>
        <v/>
      </c>
      <c r="G887" s="26" t="str">
        <f>IF(ISBLANK(Games!B887), "",'Prediction Log'!$J887)</f>
        <v/>
      </c>
      <c r="H887" s="27">
        <f>'Prediction Log'!$K887</f>
        <v>0</v>
      </c>
      <c r="I887" s="10" t="str">
        <f>IF(AND(Games!J887="",Games!K887=""),"",IF(ISTEXT(Games!K887), "Side",Games!J887))</f>
        <v/>
      </c>
      <c r="J887" s="10" t="str">
        <f>IF(Table1[[#This Row],[Bet]]="Spread", Games!L887, "")</f>
        <v/>
      </c>
      <c r="K887" s="9" t="str">
        <f>IF(ISTEXT(Games!K887), Games!K887, "")</f>
        <v/>
      </c>
      <c r="L887" s="9" t="str">
        <f>IF(Table1[[#This Row],[Bet]]="Spread", Table1[[#This Row],[Spread]],"")</f>
        <v/>
      </c>
      <c r="M887" s="9"/>
      <c r="N887" s="12"/>
      <c r="O887" s="12"/>
      <c r="P887" s="12"/>
      <c r="Q887" s="12"/>
      <c r="R887" s="12"/>
      <c r="S887" s="12"/>
      <c r="T887" s="13">
        <f t="shared" si="138"/>
        <v>0</v>
      </c>
      <c r="U887" s="13">
        <f t="shared" si="139"/>
        <v>0</v>
      </c>
      <c r="V887" s="13">
        <f t="shared" si="132"/>
        <v>0</v>
      </c>
      <c r="W887" s="13">
        <f t="shared" si="140"/>
        <v>0</v>
      </c>
      <c r="X887" s="13">
        <f t="shared" si="133"/>
        <v>0</v>
      </c>
      <c r="Y887" s="13">
        <f t="shared" si="134"/>
        <v>0</v>
      </c>
      <c r="Z887" s="7"/>
      <c r="AA887" s="9" t="str">
        <f t="shared" si="135"/>
        <v/>
      </c>
      <c r="AB887" s="7"/>
      <c r="AC887" s="9" t="str">
        <f t="shared" si="136"/>
        <v/>
      </c>
      <c r="AD887" s="7"/>
      <c r="AE887" s="9" t="str">
        <f t="shared" si="137"/>
        <v/>
      </c>
      <c r="AF88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88" spans="1:32" x14ac:dyDescent="0.45">
      <c r="A888" s="23" t="e">
        <f>IF('Prediction Log'!#REF!=0, "",'Prediction Log'!#REF!)</f>
        <v>#REF!</v>
      </c>
      <c r="B888" s="9" t="e">
        <f>IF('Prediction Log'!#REF!=0, "",'Prediction Log'!#REF!)</f>
        <v>#REF!</v>
      </c>
      <c r="C888" s="9" t="e">
        <f>IF('Prediction Log'!#REF!=0, "",'Prediction Log'!#REF!)</f>
        <v>#REF!</v>
      </c>
      <c r="D888" s="9" t="e">
        <f>IF('Prediction Log'!#REF!=0, "",'Prediction Log'!#REF!)</f>
        <v>#REF!</v>
      </c>
      <c r="E888" s="9" t="e">
        <f>IF('Prediction Log'!#REF!=0, "",'Prediction Log'!#REF!)</f>
        <v>#REF!</v>
      </c>
      <c r="F888" s="10" t="str">
        <f>IF('Prediction Log'!I888=0, "",'Prediction Log'!I888)</f>
        <v/>
      </c>
      <c r="G888" s="26" t="str">
        <f>IF(ISBLANK(Games!B888), "",'Prediction Log'!$J888)</f>
        <v/>
      </c>
      <c r="H888" s="27">
        <f>'Prediction Log'!$K888</f>
        <v>0</v>
      </c>
      <c r="I888" s="10" t="str">
        <f>IF(AND(Games!J888="",Games!K888=""),"",IF(ISTEXT(Games!K888), "Side",Games!J888))</f>
        <v/>
      </c>
      <c r="J888" s="10" t="str">
        <f>IF(Table1[[#This Row],[Bet]]="Spread", Games!L888, "")</f>
        <v/>
      </c>
      <c r="K888" s="9" t="str">
        <f>IF(ISTEXT(Games!K888), Games!K888, "")</f>
        <v/>
      </c>
      <c r="L888" s="9" t="str">
        <f>IF(Table1[[#This Row],[Bet]]="Spread", Table1[[#This Row],[Spread]],"")</f>
        <v/>
      </c>
      <c r="M888" s="9"/>
      <c r="N888" s="12"/>
      <c r="O888" s="12"/>
      <c r="P888" s="12"/>
      <c r="Q888" s="12"/>
      <c r="R888" s="12"/>
      <c r="S888" s="12"/>
      <c r="T888" s="13">
        <f t="shared" si="138"/>
        <v>0</v>
      </c>
      <c r="U888" s="13">
        <f t="shared" si="139"/>
        <v>0</v>
      </c>
      <c r="V888" s="13">
        <f t="shared" si="132"/>
        <v>0</v>
      </c>
      <c r="W888" s="13">
        <f t="shared" si="140"/>
        <v>0</v>
      </c>
      <c r="X888" s="13">
        <f t="shared" si="133"/>
        <v>0</v>
      </c>
      <c r="Y888" s="13">
        <f t="shared" si="134"/>
        <v>0</v>
      </c>
      <c r="Z888" s="7"/>
      <c r="AA888" s="9" t="str">
        <f t="shared" si="135"/>
        <v/>
      </c>
      <c r="AB888" s="7"/>
      <c r="AC888" s="9" t="str">
        <f t="shared" si="136"/>
        <v/>
      </c>
      <c r="AD888" s="7"/>
      <c r="AE888" s="9" t="str">
        <f t="shared" si="137"/>
        <v/>
      </c>
      <c r="AF88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89" spans="1:32" x14ac:dyDescent="0.45">
      <c r="A889" s="23" t="e">
        <f>IF('Prediction Log'!#REF!=0, "",'Prediction Log'!#REF!)</f>
        <v>#REF!</v>
      </c>
      <c r="B889" s="9" t="e">
        <f>IF('Prediction Log'!#REF!=0, "",'Prediction Log'!#REF!)</f>
        <v>#REF!</v>
      </c>
      <c r="C889" s="9" t="e">
        <f>IF('Prediction Log'!#REF!=0, "",'Prediction Log'!#REF!)</f>
        <v>#REF!</v>
      </c>
      <c r="D889" s="9" t="e">
        <f>IF('Prediction Log'!#REF!=0, "",'Prediction Log'!#REF!)</f>
        <v>#REF!</v>
      </c>
      <c r="E889" s="9" t="e">
        <f>IF('Prediction Log'!#REF!=0, "",'Prediction Log'!#REF!)</f>
        <v>#REF!</v>
      </c>
      <c r="F889" s="10" t="str">
        <f>IF('Prediction Log'!I889=0, "",'Prediction Log'!I889)</f>
        <v/>
      </c>
      <c r="G889" s="26" t="str">
        <f>IF(ISBLANK(Games!B889), "",'Prediction Log'!$J889)</f>
        <v/>
      </c>
      <c r="H889" s="27">
        <f>'Prediction Log'!$K889</f>
        <v>0</v>
      </c>
      <c r="I889" s="10" t="str">
        <f>IF(AND(Games!J889="",Games!K889=""),"",IF(ISTEXT(Games!K889), "Side",Games!J889))</f>
        <v/>
      </c>
      <c r="J889" s="10" t="str">
        <f>IF(Table1[[#This Row],[Bet]]="Spread", Games!L889, "")</f>
        <v/>
      </c>
      <c r="K889" s="9" t="str">
        <f>IF(ISTEXT(Games!K889), Games!K889, "")</f>
        <v/>
      </c>
      <c r="L889" s="9" t="str">
        <f>IF(Table1[[#This Row],[Bet]]="Spread", Table1[[#This Row],[Spread]],"")</f>
        <v/>
      </c>
      <c r="M889" s="9"/>
      <c r="N889" s="12"/>
      <c r="O889" s="12"/>
      <c r="P889" s="12"/>
      <c r="Q889" s="12"/>
      <c r="R889" s="12"/>
      <c r="S889" s="12"/>
      <c r="T889" s="13">
        <f t="shared" si="138"/>
        <v>0</v>
      </c>
      <c r="U889" s="13">
        <f t="shared" si="139"/>
        <v>0</v>
      </c>
      <c r="V889" s="13">
        <f t="shared" si="132"/>
        <v>0</v>
      </c>
      <c r="W889" s="13">
        <f t="shared" si="140"/>
        <v>0</v>
      </c>
      <c r="X889" s="13">
        <f t="shared" si="133"/>
        <v>0</v>
      </c>
      <c r="Y889" s="13">
        <f t="shared" si="134"/>
        <v>0</v>
      </c>
      <c r="Z889" s="7"/>
      <c r="AA889" s="9" t="str">
        <f t="shared" si="135"/>
        <v/>
      </c>
      <c r="AB889" s="7"/>
      <c r="AC889" s="9" t="str">
        <f t="shared" si="136"/>
        <v/>
      </c>
      <c r="AD889" s="7"/>
      <c r="AE889" s="9" t="str">
        <f t="shared" si="137"/>
        <v/>
      </c>
      <c r="AF88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90" spans="1:32" x14ac:dyDescent="0.45">
      <c r="A890" s="23" t="e">
        <f>IF('Prediction Log'!#REF!=0, "",'Prediction Log'!#REF!)</f>
        <v>#REF!</v>
      </c>
      <c r="B890" s="9" t="e">
        <f>IF('Prediction Log'!#REF!=0, "",'Prediction Log'!#REF!)</f>
        <v>#REF!</v>
      </c>
      <c r="C890" s="9" t="e">
        <f>IF('Prediction Log'!#REF!=0, "",'Prediction Log'!#REF!)</f>
        <v>#REF!</v>
      </c>
      <c r="D890" s="9" t="e">
        <f>IF('Prediction Log'!#REF!=0, "",'Prediction Log'!#REF!)</f>
        <v>#REF!</v>
      </c>
      <c r="E890" s="9" t="e">
        <f>IF('Prediction Log'!#REF!=0, "",'Prediction Log'!#REF!)</f>
        <v>#REF!</v>
      </c>
      <c r="F890" s="10" t="str">
        <f>IF('Prediction Log'!I890=0, "",'Prediction Log'!I890)</f>
        <v/>
      </c>
      <c r="G890" s="26" t="str">
        <f>IF(ISBLANK(Games!B890), "",'Prediction Log'!$J890)</f>
        <v/>
      </c>
      <c r="H890" s="27">
        <f>'Prediction Log'!$K890</f>
        <v>0</v>
      </c>
      <c r="I890" s="10" t="str">
        <f>IF(AND(Games!J890="",Games!K890=""),"",IF(ISTEXT(Games!K890), "Side",Games!J890))</f>
        <v/>
      </c>
      <c r="J890" s="10" t="str">
        <f>IF(Table1[[#This Row],[Bet]]="Spread", Games!L890, "")</f>
        <v/>
      </c>
      <c r="K890" s="9" t="str">
        <f>IF(ISTEXT(Games!K890), Games!K890, "")</f>
        <v/>
      </c>
      <c r="L890" s="9" t="str">
        <f>IF(Table1[[#This Row],[Bet]]="Spread", Table1[[#This Row],[Spread]],"")</f>
        <v/>
      </c>
      <c r="M890" s="9"/>
      <c r="N890" s="12"/>
      <c r="O890" s="12"/>
      <c r="P890" s="12"/>
      <c r="Q890" s="12"/>
      <c r="R890" s="12"/>
      <c r="S890" s="12"/>
      <c r="T890" s="13">
        <f t="shared" si="138"/>
        <v>0</v>
      </c>
      <c r="U890" s="13">
        <f t="shared" si="139"/>
        <v>0</v>
      </c>
      <c r="V890" s="13">
        <f t="shared" si="132"/>
        <v>0</v>
      </c>
      <c r="W890" s="13">
        <f t="shared" si="140"/>
        <v>0</v>
      </c>
      <c r="X890" s="13">
        <f t="shared" si="133"/>
        <v>0</v>
      </c>
      <c r="Y890" s="13">
        <f t="shared" si="134"/>
        <v>0</v>
      </c>
      <c r="Z890" s="7"/>
      <c r="AA890" s="9" t="str">
        <f t="shared" si="135"/>
        <v/>
      </c>
      <c r="AB890" s="7"/>
      <c r="AC890" s="9" t="str">
        <f t="shared" si="136"/>
        <v/>
      </c>
      <c r="AD890" s="7"/>
      <c r="AE890" s="9" t="str">
        <f t="shared" si="137"/>
        <v/>
      </c>
      <c r="AF89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91" spans="1:32" x14ac:dyDescent="0.45">
      <c r="A891" s="23" t="e">
        <f>IF('Prediction Log'!#REF!=0, "",'Prediction Log'!#REF!)</f>
        <v>#REF!</v>
      </c>
      <c r="B891" s="9" t="e">
        <f>IF('Prediction Log'!#REF!=0, "",'Prediction Log'!#REF!)</f>
        <v>#REF!</v>
      </c>
      <c r="C891" s="9" t="e">
        <f>IF('Prediction Log'!#REF!=0, "",'Prediction Log'!#REF!)</f>
        <v>#REF!</v>
      </c>
      <c r="D891" s="9" t="e">
        <f>IF('Prediction Log'!#REF!=0, "",'Prediction Log'!#REF!)</f>
        <v>#REF!</v>
      </c>
      <c r="E891" s="9" t="e">
        <f>IF('Prediction Log'!#REF!=0, "",'Prediction Log'!#REF!)</f>
        <v>#REF!</v>
      </c>
      <c r="F891" s="10" t="str">
        <f>IF('Prediction Log'!I891=0, "",'Prediction Log'!I891)</f>
        <v/>
      </c>
      <c r="G891" s="26" t="str">
        <f>IF(ISBLANK(Games!B891), "",'Prediction Log'!$J891)</f>
        <v/>
      </c>
      <c r="H891" s="27">
        <f>'Prediction Log'!$K891</f>
        <v>0</v>
      </c>
      <c r="I891" s="10" t="str">
        <f>IF(AND(Games!J891="",Games!K891=""),"",IF(ISTEXT(Games!K891), "Side",Games!J891))</f>
        <v/>
      </c>
      <c r="J891" s="10" t="str">
        <f>IF(Table1[[#This Row],[Bet]]="Spread", Games!L891, "")</f>
        <v/>
      </c>
      <c r="K891" s="9" t="str">
        <f>IF(ISTEXT(Games!K891), Games!K891, "")</f>
        <v/>
      </c>
      <c r="L891" s="9" t="str">
        <f>IF(Table1[[#This Row],[Bet]]="Spread", Table1[[#This Row],[Spread]],"")</f>
        <v/>
      </c>
      <c r="M891" s="9"/>
      <c r="N891" s="12"/>
      <c r="O891" s="12"/>
      <c r="P891" s="12"/>
      <c r="Q891" s="12"/>
      <c r="R891" s="12"/>
      <c r="S891" s="12"/>
      <c r="T891" s="13">
        <f t="shared" si="138"/>
        <v>0</v>
      </c>
      <c r="U891" s="13">
        <f t="shared" si="139"/>
        <v>0</v>
      </c>
      <c r="V891" s="13">
        <f t="shared" si="132"/>
        <v>0</v>
      </c>
      <c r="W891" s="13">
        <f t="shared" si="140"/>
        <v>0</v>
      </c>
      <c r="X891" s="13">
        <f t="shared" si="133"/>
        <v>0</v>
      </c>
      <c r="Y891" s="13">
        <f t="shared" si="134"/>
        <v>0</v>
      </c>
      <c r="Z891" s="7"/>
      <c r="AA891" s="9" t="str">
        <f t="shared" si="135"/>
        <v/>
      </c>
      <c r="AB891" s="7"/>
      <c r="AC891" s="9" t="str">
        <f t="shared" si="136"/>
        <v/>
      </c>
      <c r="AD891" s="7"/>
      <c r="AE891" s="9" t="str">
        <f t="shared" si="137"/>
        <v/>
      </c>
      <c r="AF89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92" spans="1:32" x14ac:dyDescent="0.45">
      <c r="A892" s="23" t="e">
        <f>IF('Prediction Log'!#REF!=0, "",'Prediction Log'!#REF!)</f>
        <v>#REF!</v>
      </c>
      <c r="B892" s="9" t="e">
        <f>IF('Prediction Log'!#REF!=0, "",'Prediction Log'!#REF!)</f>
        <v>#REF!</v>
      </c>
      <c r="C892" s="9" t="e">
        <f>IF('Prediction Log'!#REF!=0, "",'Prediction Log'!#REF!)</f>
        <v>#REF!</v>
      </c>
      <c r="D892" s="9" t="e">
        <f>IF('Prediction Log'!#REF!=0, "",'Prediction Log'!#REF!)</f>
        <v>#REF!</v>
      </c>
      <c r="E892" s="9" t="e">
        <f>IF('Prediction Log'!#REF!=0, "",'Prediction Log'!#REF!)</f>
        <v>#REF!</v>
      </c>
      <c r="F892" s="10" t="str">
        <f>IF('Prediction Log'!I892=0, "",'Prediction Log'!I892)</f>
        <v/>
      </c>
      <c r="G892" s="26" t="str">
        <f>IF(ISBLANK(Games!B892), "",'Prediction Log'!$J892)</f>
        <v/>
      </c>
      <c r="H892" s="27">
        <f>'Prediction Log'!$K892</f>
        <v>0</v>
      </c>
      <c r="I892" s="10" t="str">
        <f>IF(AND(Games!J892="",Games!K892=""),"",IF(ISTEXT(Games!K892), "Side",Games!J892))</f>
        <v/>
      </c>
      <c r="J892" s="10" t="str">
        <f>IF(Table1[[#This Row],[Bet]]="Spread", Games!L892, "")</f>
        <v/>
      </c>
      <c r="K892" s="9" t="str">
        <f>IF(ISTEXT(Games!K892), Games!K892, "")</f>
        <v/>
      </c>
      <c r="L892" s="9" t="str">
        <f>IF(Table1[[#This Row],[Bet]]="Spread", Table1[[#This Row],[Spread]],"")</f>
        <v/>
      </c>
      <c r="M892" s="9"/>
      <c r="N892" s="12"/>
      <c r="O892" s="12"/>
      <c r="P892" s="12"/>
      <c r="Q892" s="12"/>
      <c r="R892" s="12"/>
      <c r="S892" s="12"/>
      <c r="T892" s="13">
        <f t="shared" si="138"/>
        <v>0</v>
      </c>
      <c r="U892" s="13">
        <f t="shared" si="139"/>
        <v>0</v>
      </c>
      <c r="V892" s="13">
        <f t="shared" si="132"/>
        <v>0</v>
      </c>
      <c r="W892" s="13">
        <f t="shared" si="140"/>
        <v>0</v>
      </c>
      <c r="X892" s="13">
        <f t="shared" si="133"/>
        <v>0</v>
      </c>
      <c r="Y892" s="13">
        <f t="shared" si="134"/>
        <v>0</v>
      </c>
      <c r="Z892" s="7"/>
      <c r="AA892" s="9" t="str">
        <f t="shared" si="135"/>
        <v/>
      </c>
      <c r="AB892" s="7"/>
      <c r="AC892" s="9" t="str">
        <f t="shared" si="136"/>
        <v/>
      </c>
      <c r="AD892" s="7"/>
      <c r="AE892" s="9" t="str">
        <f t="shared" si="137"/>
        <v/>
      </c>
      <c r="AF89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93" spans="1:32" x14ac:dyDescent="0.45">
      <c r="A893" s="23" t="e">
        <f>IF('Prediction Log'!#REF!=0, "",'Prediction Log'!#REF!)</f>
        <v>#REF!</v>
      </c>
      <c r="B893" s="9" t="e">
        <f>IF('Prediction Log'!#REF!=0, "",'Prediction Log'!#REF!)</f>
        <v>#REF!</v>
      </c>
      <c r="C893" s="9" t="e">
        <f>IF('Prediction Log'!#REF!=0, "",'Prediction Log'!#REF!)</f>
        <v>#REF!</v>
      </c>
      <c r="D893" s="9" t="e">
        <f>IF('Prediction Log'!#REF!=0, "",'Prediction Log'!#REF!)</f>
        <v>#REF!</v>
      </c>
      <c r="E893" s="9" t="e">
        <f>IF('Prediction Log'!#REF!=0, "",'Prediction Log'!#REF!)</f>
        <v>#REF!</v>
      </c>
      <c r="F893" s="10" t="str">
        <f>IF('Prediction Log'!I893=0, "",'Prediction Log'!I893)</f>
        <v/>
      </c>
      <c r="G893" s="26" t="str">
        <f>IF(ISBLANK(Games!B893), "",'Prediction Log'!$J893)</f>
        <v/>
      </c>
      <c r="H893" s="27">
        <f>'Prediction Log'!$K893</f>
        <v>0</v>
      </c>
      <c r="I893" s="10" t="str">
        <f>IF(AND(Games!J893="",Games!K893=""),"",IF(ISTEXT(Games!K893), "Side",Games!J893))</f>
        <v/>
      </c>
      <c r="J893" s="10" t="str">
        <f>IF(Table1[[#This Row],[Bet]]="Spread", Games!L893, "")</f>
        <v/>
      </c>
      <c r="K893" s="9" t="str">
        <f>IF(ISTEXT(Games!K893), Games!K893, "")</f>
        <v/>
      </c>
      <c r="L893" s="9" t="str">
        <f>IF(Table1[[#This Row],[Bet]]="Spread", Table1[[#This Row],[Spread]],"")</f>
        <v/>
      </c>
      <c r="M893" s="9"/>
      <c r="N893" s="12"/>
      <c r="O893" s="12"/>
      <c r="P893" s="12"/>
      <c r="Q893" s="12"/>
      <c r="R893" s="12"/>
      <c r="S893" s="12"/>
      <c r="T893" s="13">
        <f t="shared" si="138"/>
        <v>0</v>
      </c>
      <c r="U893" s="13">
        <f t="shared" si="139"/>
        <v>0</v>
      </c>
      <c r="V893" s="13">
        <f t="shared" si="132"/>
        <v>0</v>
      </c>
      <c r="W893" s="13">
        <f t="shared" si="140"/>
        <v>0</v>
      </c>
      <c r="X893" s="13">
        <f t="shared" si="133"/>
        <v>0</v>
      </c>
      <c r="Y893" s="13">
        <f t="shared" si="134"/>
        <v>0</v>
      </c>
      <c r="Z893" s="7"/>
      <c r="AA893" s="9" t="str">
        <f t="shared" si="135"/>
        <v/>
      </c>
      <c r="AB893" s="7"/>
      <c r="AC893" s="9" t="str">
        <f t="shared" si="136"/>
        <v/>
      </c>
      <c r="AD893" s="7"/>
      <c r="AE893" s="9" t="str">
        <f t="shared" si="137"/>
        <v/>
      </c>
      <c r="AF89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94" spans="1:32" x14ac:dyDescent="0.45">
      <c r="A894" s="23" t="e">
        <f>IF('Prediction Log'!#REF!=0, "",'Prediction Log'!#REF!)</f>
        <v>#REF!</v>
      </c>
      <c r="B894" s="9" t="e">
        <f>IF('Prediction Log'!#REF!=0, "",'Prediction Log'!#REF!)</f>
        <v>#REF!</v>
      </c>
      <c r="C894" s="9" t="e">
        <f>IF('Prediction Log'!#REF!=0, "",'Prediction Log'!#REF!)</f>
        <v>#REF!</v>
      </c>
      <c r="D894" s="9" t="e">
        <f>IF('Prediction Log'!#REF!=0, "",'Prediction Log'!#REF!)</f>
        <v>#REF!</v>
      </c>
      <c r="E894" s="9" t="e">
        <f>IF('Prediction Log'!#REF!=0, "",'Prediction Log'!#REF!)</f>
        <v>#REF!</v>
      </c>
      <c r="F894" s="10" t="str">
        <f>IF('Prediction Log'!I894=0, "",'Prediction Log'!I894)</f>
        <v/>
      </c>
      <c r="G894" s="26" t="str">
        <f>IF(ISBLANK(Games!B894), "",'Prediction Log'!$J894)</f>
        <v/>
      </c>
      <c r="H894" s="27">
        <f>'Prediction Log'!$K894</f>
        <v>0</v>
      </c>
      <c r="I894" s="10" t="str">
        <f>IF(AND(Games!J894="",Games!K894=""),"",IF(ISTEXT(Games!K894), "Side",Games!J894))</f>
        <v/>
      </c>
      <c r="J894" s="10" t="str">
        <f>IF(Table1[[#This Row],[Bet]]="Spread", Games!L894, "")</f>
        <v/>
      </c>
      <c r="K894" s="9" t="str">
        <f>IF(ISTEXT(Games!K894), Games!K894, "")</f>
        <v/>
      </c>
      <c r="L894" s="9" t="str">
        <f>IF(Table1[[#This Row],[Bet]]="Spread", Table1[[#This Row],[Spread]],"")</f>
        <v/>
      </c>
      <c r="M894" s="9"/>
      <c r="N894" s="12"/>
      <c r="O894" s="12"/>
      <c r="P894" s="12"/>
      <c r="Q894" s="12"/>
      <c r="R894" s="12"/>
      <c r="S894" s="12"/>
      <c r="T894" s="13">
        <f t="shared" si="138"/>
        <v>0</v>
      </c>
      <c r="U894" s="13">
        <f t="shared" si="139"/>
        <v>0</v>
      </c>
      <c r="V894" s="13">
        <f t="shared" si="132"/>
        <v>0</v>
      </c>
      <c r="W894" s="13">
        <f t="shared" si="140"/>
        <v>0</v>
      </c>
      <c r="X894" s="13">
        <f t="shared" si="133"/>
        <v>0</v>
      </c>
      <c r="Y894" s="13">
        <f t="shared" si="134"/>
        <v>0</v>
      </c>
      <c r="Z894" s="7"/>
      <c r="AA894" s="9" t="str">
        <f t="shared" si="135"/>
        <v/>
      </c>
      <c r="AB894" s="7"/>
      <c r="AC894" s="9" t="str">
        <f t="shared" si="136"/>
        <v/>
      </c>
      <c r="AD894" s="7"/>
      <c r="AE894" s="9" t="str">
        <f t="shared" si="137"/>
        <v/>
      </c>
      <c r="AF89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95" spans="1:32" x14ac:dyDescent="0.45">
      <c r="A895" s="23" t="e">
        <f>IF('Prediction Log'!#REF!=0, "",'Prediction Log'!#REF!)</f>
        <v>#REF!</v>
      </c>
      <c r="B895" s="9" t="e">
        <f>IF('Prediction Log'!#REF!=0, "",'Prediction Log'!#REF!)</f>
        <v>#REF!</v>
      </c>
      <c r="C895" s="9" t="e">
        <f>IF('Prediction Log'!#REF!=0, "",'Prediction Log'!#REF!)</f>
        <v>#REF!</v>
      </c>
      <c r="D895" s="9" t="e">
        <f>IF('Prediction Log'!#REF!=0, "",'Prediction Log'!#REF!)</f>
        <v>#REF!</v>
      </c>
      <c r="E895" s="9" t="e">
        <f>IF('Prediction Log'!#REF!=0, "",'Prediction Log'!#REF!)</f>
        <v>#REF!</v>
      </c>
      <c r="F895" s="10" t="str">
        <f>IF('Prediction Log'!I895=0, "",'Prediction Log'!I895)</f>
        <v/>
      </c>
      <c r="G895" s="26" t="str">
        <f>IF(ISBLANK(Games!B895), "",'Prediction Log'!$J895)</f>
        <v/>
      </c>
      <c r="H895" s="27">
        <f>'Prediction Log'!$K895</f>
        <v>0</v>
      </c>
      <c r="I895" s="10" t="str">
        <f>IF(AND(Games!J895="",Games!K895=""),"",IF(ISTEXT(Games!K895), "Side",Games!J895))</f>
        <v/>
      </c>
      <c r="J895" s="10" t="str">
        <f>IF(Table1[[#This Row],[Bet]]="Spread", Games!L895, "")</f>
        <v/>
      </c>
      <c r="K895" s="9" t="str">
        <f>IF(ISTEXT(Games!K895), Games!K895, "")</f>
        <v/>
      </c>
      <c r="L895" s="9" t="str">
        <f>IF(Table1[[#This Row],[Bet]]="Spread", Table1[[#This Row],[Spread]],"")</f>
        <v/>
      </c>
      <c r="M895" s="9"/>
      <c r="N895" s="12"/>
      <c r="O895" s="12"/>
      <c r="P895" s="12"/>
      <c r="Q895" s="12"/>
      <c r="R895" s="12"/>
      <c r="S895" s="12"/>
      <c r="T895" s="13">
        <f t="shared" si="138"/>
        <v>0</v>
      </c>
      <c r="U895" s="13">
        <f t="shared" si="139"/>
        <v>0</v>
      </c>
      <c r="V895" s="13">
        <f t="shared" si="132"/>
        <v>0</v>
      </c>
      <c r="W895" s="13">
        <f t="shared" si="140"/>
        <v>0</v>
      </c>
      <c r="X895" s="13">
        <f t="shared" si="133"/>
        <v>0</v>
      </c>
      <c r="Y895" s="13">
        <f t="shared" si="134"/>
        <v>0</v>
      </c>
      <c r="Z895" s="7"/>
      <c r="AA895" s="9" t="str">
        <f t="shared" si="135"/>
        <v/>
      </c>
      <c r="AB895" s="7"/>
      <c r="AC895" s="9" t="str">
        <f t="shared" si="136"/>
        <v/>
      </c>
      <c r="AD895" s="7"/>
      <c r="AE895" s="9" t="str">
        <f t="shared" si="137"/>
        <v/>
      </c>
      <c r="AF89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96" spans="1:32" x14ac:dyDescent="0.45">
      <c r="A896" s="23" t="e">
        <f>IF('Prediction Log'!#REF!=0, "",'Prediction Log'!#REF!)</f>
        <v>#REF!</v>
      </c>
      <c r="B896" s="9" t="e">
        <f>IF('Prediction Log'!#REF!=0, "",'Prediction Log'!#REF!)</f>
        <v>#REF!</v>
      </c>
      <c r="C896" s="9" t="e">
        <f>IF('Prediction Log'!#REF!=0, "",'Prediction Log'!#REF!)</f>
        <v>#REF!</v>
      </c>
      <c r="D896" s="9" t="e">
        <f>IF('Prediction Log'!#REF!=0, "",'Prediction Log'!#REF!)</f>
        <v>#REF!</v>
      </c>
      <c r="E896" s="9" t="e">
        <f>IF('Prediction Log'!#REF!=0, "",'Prediction Log'!#REF!)</f>
        <v>#REF!</v>
      </c>
      <c r="F896" s="10" t="str">
        <f>IF('Prediction Log'!I896=0, "",'Prediction Log'!I896)</f>
        <v/>
      </c>
      <c r="G896" s="26" t="str">
        <f>IF(ISBLANK(Games!B896), "",'Prediction Log'!$J896)</f>
        <v/>
      </c>
      <c r="H896" s="27">
        <f>'Prediction Log'!$K896</f>
        <v>0</v>
      </c>
      <c r="I896" s="10" t="str">
        <f>IF(AND(Games!J896="",Games!K896=""),"",IF(ISTEXT(Games!K896), "Side",Games!J896))</f>
        <v/>
      </c>
      <c r="J896" s="10" t="str">
        <f>IF(Table1[[#This Row],[Bet]]="Spread", Games!L896, "")</f>
        <v/>
      </c>
      <c r="K896" s="9" t="str">
        <f>IF(ISTEXT(Games!K896), Games!K896, "")</f>
        <v/>
      </c>
      <c r="L896" s="9" t="str">
        <f>IF(Table1[[#This Row],[Bet]]="Spread", Table1[[#This Row],[Spread]],"")</f>
        <v/>
      </c>
      <c r="M896" s="9"/>
      <c r="N896" s="12"/>
      <c r="O896" s="12"/>
      <c r="P896" s="12"/>
      <c r="Q896" s="12"/>
      <c r="R896" s="12"/>
      <c r="S896" s="12"/>
      <c r="T896" s="13">
        <f t="shared" si="138"/>
        <v>0</v>
      </c>
      <c r="U896" s="13">
        <f t="shared" si="139"/>
        <v>0</v>
      </c>
      <c r="V896" s="13">
        <f t="shared" si="132"/>
        <v>0</v>
      </c>
      <c r="W896" s="13">
        <f t="shared" si="140"/>
        <v>0</v>
      </c>
      <c r="X896" s="13">
        <f t="shared" si="133"/>
        <v>0</v>
      </c>
      <c r="Y896" s="13">
        <f t="shared" si="134"/>
        <v>0</v>
      </c>
      <c r="Z896" s="7"/>
      <c r="AA896" s="9" t="str">
        <f t="shared" si="135"/>
        <v/>
      </c>
      <c r="AB896" s="7"/>
      <c r="AC896" s="9" t="str">
        <f t="shared" si="136"/>
        <v/>
      </c>
      <c r="AD896" s="7"/>
      <c r="AE896" s="9" t="str">
        <f t="shared" si="137"/>
        <v/>
      </c>
      <c r="AF89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97" spans="1:32" x14ac:dyDescent="0.45">
      <c r="A897" s="23" t="e">
        <f>IF('Prediction Log'!#REF!=0, "",'Prediction Log'!#REF!)</f>
        <v>#REF!</v>
      </c>
      <c r="B897" s="9" t="e">
        <f>IF('Prediction Log'!#REF!=0, "",'Prediction Log'!#REF!)</f>
        <v>#REF!</v>
      </c>
      <c r="C897" s="9" t="e">
        <f>IF('Prediction Log'!#REF!=0, "",'Prediction Log'!#REF!)</f>
        <v>#REF!</v>
      </c>
      <c r="D897" s="9" t="e">
        <f>IF('Prediction Log'!#REF!=0, "",'Prediction Log'!#REF!)</f>
        <v>#REF!</v>
      </c>
      <c r="E897" s="9" t="e">
        <f>IF('Prediction Log'!#REF!=0, "",'Prediction Log'!#REF!)</f>
        <v>#REF!</v>
      </c>
      <c r="F897" s="10" t="str">
        <f>IF('Prediction Log'!I897=0, "",'Prediction Log'!I897)</f>
        <v/>
      </c>
      <c r="G897" s="26" t="str">
        <f>IF(ISBLANK(Games!B897), "",'Prediction Log'!$J897)</f>
        <v/>
      </c>
      <c r="H897" s="27">
        <f>'Prediction Log'!$K897</f>
        <v>0</v>
      </c>
      <c r="I897" s="10" t="str">
        <f>IF(AND(Games!J897="",Games!K897=""),"",IF(ISTEXT(Games!K897), "Side",Games!J897))</f>
        <v/>
      </c>
      <c r="J897" s="10" t="str">
        <f>IF(Table1[[#This Row],[Bet]]="Spread", Games!L897, "")</f>
        <v/>
      </c>
      <c r="K897" s="9" t="str">
        <f>IF(ISTEXT(Games!K897), Games!K897, "")</f>
        <v/>
      </c>
      <c r="L897" s="9" t="str">
        <f>IF(Table1[[#This Row],[Bet]]="Spread", Table1[[#This Row],[Spread]],"")</f>
        <v/>
      </c>
      <c r="M897" s="9"/>
      <c r="N897" s="12"/>
      <c r="O897" s="12"/>
      <c r="P897" s="12"/>
      <c r="Q897" s="12"/>
      <c r="R897" s="12"/>
      <c r="S897" s="12"/>
      <c r="T897" s="13">
        <f t="shared" si="138"/>
        <v>0</v>
      </c>
      <c r="U897" s="13">
        <f t="shared" si="139"/>
        <v>0</v>
      </c>
      <c r="V897" s="13">
        <f t="shared" si="132"/>
        <v>0</v>
      </c>
      <c r="W897" s="13">
        <f t="shared" si="140"/>
        <v>0</v>
      </c>
      <c r="X897" s="13">
        <f t="shared" si="133"/>
        <v>0</v>
      </c>
      <c r="Y897" s="13">
        <f t="shared" si="134"/>
        <v>0</v>
      </c>
      <c r="Z897" s="7"/>
      <c r="AA897" s="9" t="str">
        <f t="shared" si="135"/>
        <v/>
      </c>
      <c r="AB897" s="7"/>
      <c r="AC897" s="9" t="str">
        <f t="shared" si="136"/>
        <v/>
      </c>
      <c r="AD897" s="7"/>
      <c r="AE897" s="9" t="str">
        <f t="shared" si="137"/>
        <v/>
      </c>
      <c r="AF89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98" spans="1:32" x14ac:dyDescent="0.45">
      <c r="A898" s="23" t="e">
        <f>IF('Prediction Log'!#REF!=0, "",'Prediction Log'!#REF!)</f>
        <v>#REF!</v>
      </c>
      <c r="B898" s="9" t="e">
        <f>IF('Prediction Log'!#REF!=0, "",'Prediction Log'!#REF!)</f>
        <v>#REF!</v>
      </c>
      <c r="C898" s="9" t="e">
        <f>IF('Prediction Log'!#REF!=0, "",'Prediction Log'!#REF!)</f>
        <v>#REF!</v>
      </c>
      <c r="D898" s="9" t="e">
        <f>IF('Prediction Log'!#REF!=0, "",'Prediction Log'!#REF!)</f>
        <v>#REF!</v>
      </c>
      <c r="E898" s="9" t="e">
        <f>IF('Prediction Log'!#REF!=0, "",'Prediction Log'!#REF!)</f>
        <v>#REF!</v>
      </c>
      <c r="F898" s="10" t="str">
        <f>IF('Prediction Log'!I898=0, "",'Prediction Log'!I898)</f>
        <v/>
      </c>
      <c r="G898" s="26" t="str">
        <f>IF(ISBLANK(Games!B898), "",'Prediction Log'!$J898)</f>
        <v/>
      </c>
      <c r="H898" s="27">
        <f>'Prediction Log'!$K898</f>
        <v>0</v>
      </c>
      <c r="I898" s="10" t="str">
        <f>IF(AND(Games!J898="",Games!K898=""),"",IF(ISTEXT(Games!K898), "Side",Games!J898))</f>
        <v/>
      </c>
      <c r="J898" s="10" t="str">
        <f>IF(Table1[[#This Row],[Bet]]="Spread", Games!L898, "")</f>
        <v/>
      </c>
      <c r="K898" s="9" t="str">
        <f>IF(ISTEXT(Games!K898), Games!K898, "")</f>
        <v/>
      </c>
      <c r="L898" s="9" t="str">
        <f>IF(Table1[[#This Row],[Bet]]="Spread", Table1[[#This Row],[Spread]],"")</f>
        <v/>
      </c>
      <c r="M898" s="9"/>
      <c r="N898" s="12"/>
      <c r="O898" s="12"/>
      <c r="P898" s="12"/>
      <c r="Q898" s="12"/>
      <c r="R898" s="12"/>
      <c r="S898" s="12"/>
      <c r="T898" s="13">
        <f t="shared" si="138"/>
        <v>0</v>
      </c>
      <c r="U898" s="13">
        <f t="shared" si="139"/>
        <v>0</v>
      </c>
      <c r="V898" s="13">
        <f t="shared" ref="V898:V947" si="141">O898+IF(R898&lt;0, (O898/(R898/-100)), O898*(R898/100))</f>
        <v>0</v>
      </c>
      <c r="W898" s="13">
        <f t="shared" si="140"/>
        <v>0</v>
      </c>
      <c r="X898" s="13">
        <f t="shared" ref="X898:X947" si="142">P898+IF(S898&lt;0, (P898/(S898/-100)), P898*(S898/100))</f>
        <v>0</v>
      </c>
      <c r="Y898" s="13">
        <f t="shared" ref="Y898:Y947" si="143">S898-P898</f>
        <v>0</v>
      </c>
      <c r="Z898" s="7"/>
      <c r="AA898" s="9" t="str">
        <f t="shared" ref="AA898:AA947" si="144">IF(Z898="W", U898, IF(Z898="L",-N898, ""))</f>
        <v/>
      </c>
      <c r="AB898" s="7"/>
      <c r="AC898" s="9" t="str">
        <f t="shared" ref="AC898:AC947" si="145">IF(AB898="W", W898, IF(AB898="L",-P898, ""))</f>
        <v/>
      </c>
      <c r="AD898" s="7"/>
      <c r="AE898" s="9" t="str">
        <f t="shared" ref="AE898:AE947" si="146">IF(AD898="W", Y898, IF(AD898="L",-R898, ""))</f>
        <v/>
      </c>
      <c r="AF89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99" spans="1:32" x14ac:dyDescent="0.45">
      <c r="A899" s="23" t="e">
        <f>IF('Prediction Log'!#REF!=0, "",'Prediction Log'!#REF!)</f>
        <v>#REF!</v>
      </c>
      <c r="B899" s="9" t="e">
        <f>IF('Prediction Log'!#REF!=0, "",'Prediction Log'!#REF!)</f>
        <v>#REF!</v>
      </c>
      <c r="C899" s="9" t="e">
        <f>IF('Prediction Log'!#REF!=0, "",'Prediction Log'!#REF!)</f>
        <v>#REF!</v>
      </c>
      <c r="D899" s="9" t="e">
        <f>IF('Prediction Log'!#REF!=0, "",'Prediction Log'!#REF!)</f>
        <v>#REF!</v>
      </c>
      <c r="E899" s="9" t="e">
        <f>IF('Prediction Log'!#REF!=0, "",'Prediction Log'!#REF!)</f>
        <v>#REF!</v>
      </c>
      <c r="F899" s="10" t="str">
        <f>IF('Prediction Log'!I899=0, "",'Prediction Log'!I899)</f>
        <v/>
      </c>
      <c r="G899" s="26" t="str">
        <f>IF(ISBLANK(Games!B899), "",'Prediction Log'!$J899)</f>
        <v/>
      </c>
      <c r="H899" s="27">
        <f>'Prediction Log'!$K899</f>
        <v>0</v>
      </c>
      <c r="I899" s="10" t="str">
        <f>IF(AND(Games!J899="",Games!K899=""),"",IF(ISTEXT(Games!K899), "Side",Games!J899))</f>
        <v/>
      </c>
      <c r="J899" s="10" t="str">
        <f>IF(Table1[[#This Row],[Bet]]="Spread", Games!L899, "")</f>
        <v/>
      </c>
      <c r="K899" s="9" t="str">
        <f>IF(ISTEXT(Games!K899), Games!K899, "")</f>
        <v/>
      </c>
      <c r="L899" s="9" t="str">
        <f>IF(Table1[[#This Row],[Bet]]="Spread", Table1[[#This Row],[Spread]],"")</f>
        <v/>
      </c>
      <c r="M899" s="9"/>
      <c r="N899" s="12"/>
      <c r="O899" s="12"/>
      <c r="P899" s="12"/>
      <c r="Q899" s="12"/>
      <c r="R899" s="12"/>
      <c r="S899" s="12"/>
      <c r="T899" s="13">
        <f t="shared" ref="T899:T947" si="147">N899+IF(Q899&lt;0, (N899/(Q899/-100)), N899*(Q899/100))</f>
        <v>0</v>
      </c>
      <c r="U899" s="13">
        <f t="shared" ref="U899:U947" si="148">T899-N899</f>
        <v>0</v>
      </c>
      <c r="V899" s="13">
        <f t="shared" si="141"/>
        <v>0</v>
      </c>
      <c r="W899" s="13">
        <f t="shared" ref="W899:W947" si="149">V899-O899</f>
        <v>0</v>
      </c>
      <c r="X899" s="13">
        <f t="shared" si="142"/>
        <v>0</v>
      </c>
      <c r="Y899" s="13">
        <f t="shared" si="143"/>
        <v>0</v>
      </c>
      <c r="Z899" s="7"/>
      <c r="AA899" s="9" t="str">
        <f t="shared" si="144"/>
        <v/>
      </c>
      <c r="AB899" s="7"/>
      <c r="AC899" s="9" t="str">
        <f t="shared" si="145"/>
        <v/>
      </c>
      <c r="AD899" s="7"/>
      <c r="AE899" s="9" t="str">
        <f t="shared" si="146"/>
        <v/>
      </c>
      <c r="AF89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00" spans="1:32" x14ac:dyDescent="0.45">
      <c r="A900" s="23" t="e">
        <f>IF('Prediction Log'!#REF!=0, "",'Prediction Log'!#REF!)</f>
        <v>#REF!</v>
      </c>
      <c r="B900" s="9" t="e">
        <f>IF('Prediction Log'!#REF!=0, "",'Prediction Log'!#REF!)</f>
        <v>#REF!</v>
      </c>
      <c r="C900" s="9" t="e">
        <f>IF('Prediction Log'!#REF!=0, "",'Prediction Log'!#REF!)</f>
        <v>#REF!</v>
      </c>
      <c r="D900" s="9" t="e">
        <f>IF('Prediction Log'!#REF!=0, "",'Prediction Log'!#REF!)</f>
        <v>#REF!</v>
      </c>
      <c r="E900" s="9" t="e">
        <f>IF('Prediction Log'!#REF!=0, "",'Prediction Log'!#REF!)</f>
        <v>#REF!</v>
      </c>
      <c r="F900" s="10" t="str">
        <f>IF('Prediction Log'!I900=0, "",'Prediction Log'!I900)</f>
        <v/>
      </c>
      <c r="G900" s="26" t="str">
        <f>IF(ISBLANK(Games!B900), "",'Prediction Log'!$J900)</f>
        <v/>
      </c>
      <c r="H900" s="27">
        <f>'Prediction Log'!$K900</f>
        <v>0</v>
      </c>
      <c r="I900" s="10" t="str">
        <f>IF(AND(Games!J900="",Games!K900=""),"",IF(ISTEXT(Games!K900), "Side",Games!J900))</f>
        <v/>
      </c>
      <c r="J900" s="10" t="str">
        <f>IF(Table1[[#This Row],[Bet]]="Spread", Games!L900, "")</f>
        <v/>
      </c>
      <c r="K900" s="9" t="str">
        <f>IF(ISTEXT(Games!K900), Games!K900, "")</f>
        <v/>
      </c>
      <c r="L900" s="9" t="str">
        <f>IF(Table1[[#This Row],[Bet]]="Spread", Table1[[#This Row],[Spread]],"")</f>
        <v/>
      </c>
      <c r="M900" s="9"/>
      <c r="N900" s="12"/>
      <c r="O900" s="12"/>
      <c r="P900" s="12"/>
      <c r="Q900" s="12"/>
      <c r="R900" s="12"/>
      <c r="S900" s="12"/>
      <c r="T900" s="13">
        <f t="shared" si="147"/>
        <v>0</v>
      </c>
      <c r="U900" s="13">
        <f t="shared" si="148"/>
        <v>0</v>
      </c>
      <c r="V900" s="13">
        <f t="shared" si="141"/>
        <v>0</v>
      </c>
      <c r="W900" s="13">
        <f t="shared" si="149"/>
        <v>0</v>
      </c>
      <c r="X900" s="13">
        <f t="shared" si="142"/>
        <v>0</v>
      </c>
      <c r="Y900" s="13">
        <f t="shared" si="143"/>
        <v>0</v>
      </c>
      <c r="Z900" s="7"/>
      <c r="AA900" s="9" t="str">
        <f t="shared" si="144"/>
        <v/>
      </c>
      <c r="AB900" s="7"/>
      <c r="AC900" s="9" t="str">
        <f t="shared" si="145"/>
        <v/>
      </c>
      <c r="AD900" s="7"/>
      <c r="AE900" s="9" t="str">
        <f t="shared" si="146"/>
        <v/>
      </c>
      <c r="AF90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01" spans="1:32" x14ac:dyDescent="0.45">
      <c r="A901" s="23" t="e">
        <f>IF('Prediction Log'!#REF!=0, "",'Prediction Log'!#REF!)</f>
        <v>#REF!</v>
      </c>
      <c r="B901" s="9" t="e">
        <f>IF('Prediction Log'!#REF!=0, "",'Prediction Log'!#REF!)</f>
        <v>#REF!</v>
      </c>
      <c r="C901" s="9" t="e">
        <f>IF('Prediction Log'!#REF!=0, "",'Prediction Log'!#REF!)</f>
        <v>#REF!</v>
      </c>
      <c r="D901" s="9" t="e">
        <f>IF('Prediction Log'!#REF!=0, "",'Prediction Log'!#REF!)</f>
        <v>#REF!</v>
      </c>
      <c r="E901" s="9" t="e">
        <f>IF('Prediction Log'!#REF!=0, "",'Prediction Log'!#REF!)</f>
        <v>#REF!</v>
      </c>
      <c r="F901" s="10" t="str">
        <f>IF('Prediction Log'!I901=0, "",'Prediction Log'!I901)</f>
        <v/>
      </c>
      <c r="G901" s="26" t="str">
        <f>IF(ISBLANK(Games!B901), "",'Prediction Log'!$J901)</f>
        <v/>
      </c>
      <c r="H901" s="27">
        <f>'Prediction Log'!$K901</f>
        <v>0</v>
      </c>
      <c r="I901" s="10" t="str">
        <f>IF(AND(Games!J901="",Games!K901=""),"",IF(ISTEXT(Games!K901), "Side",Games!J901))</f>
        <v/>
      </c>
      <c r="J901" s="10" t="str">
        <f>IF(Table1[[#This Row],[Bet]]="Spread", Games!L901, "")</f>
        <v/>
      </c>
      <c r="K901" s="9" t="str">
        <f>IF(ISTEXT(Games!K901), Games!K901, "")</f>
        <v/>
      </c>
      <c r="L901" s="9" t="str">
        <f>IF(Table1[[#This Row],[Bet]]="Spread", Table1[[#This Row],[Spread]],"")</f>
        <v/>
      </c>
      <c r="M901" s="9"/>
      <c r="N901" s="12"/>
      <c r="O901" s="12"/>
      <c r="P901" s="12"/>
      <c r="Q901" s="12"/>
      <c r="R901" s="12"/>
      <c r="S901" s="12"/>
      <c r="T901" s="13">
        <f t="shared" si="147"/>
        <v>0</v>
      </c>
      <c r="U901" s="13">
        <f t="shared" si="148"/>
        <v>0</v>
      </c>
      <c r="V901" s="13">
        <f t="shared" si="141"/>
        <v>0</v>
      </c>
      <c r="W901" s="13">
        <f t="shared" si="149"/>
        <v>0</v>
      </c>
      <c r="X901" s="13">
        <f t="shared" si="142"/>
        <v>0</v>
      </c>
      <c r="Y901" s="13">
        <f t="shared" si="143"/>
        <v>0</v>
      </c>
      <c r="Z901" s="7"/>
      <c r="AA901" s="9" t="str">
        <f t="shared" si="144"/>
        <v/>
      </c>
      <c r="AB901" s="7"/>
      <c r="AC901" s="9" t="str">
        <f t="shared" si="145"/>
        <v/>
      </c>
      <c r="AD901" s="7"/>
      <c r="AE901" s="9" t="str">
        <f t="shared" si="146"/>
        <v/>
      </c>
      <c r="AF90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02" spans="1:32" x14ac:dyDescent="0.45">
      <c r="A902" s="23" t="e">
        <f>IF('Prediction Log'!#REF!=0, "",'Prediction Log'!#REF!)</f>
        <v>#REF!</v>
      </c>
      <c r="B902" s="9" t="e">
        <f>IF('Prediction Log'!#REF!=0, "",'Prediction Log'!#REF!)</f>
        <v>#REF!</v>
      </c>
      <c r="C902" s="9" t="e">
        <f>IF('Prediction Log'!#REF!=0, "",'Prediction Log'!#REF!)</f>
        <v>#REF!</v>
      </c>
      <c r="D902" s="9" t="e">
        <f>IF('Prediction Log'!#REF!=0, "",'Prediction Log'!#REF!)</f>
        <v>#REF!</v>
      </c>
      <c r="E902" s="9" t="e">
        <f>IF('Prediction Log'!#REF!=0, "",'Prediction Log'!#REF!)</f>
        <v>#REF!</v>
      </c>
      <c r="F902" s="10" t="str">
        <f>IF('Prediction Log'!I902=0, "",'Prediction Log'!I902)</f>
        <v/>
      </c>
      <c r="G902" s="26" t="str">
        <f>IF(ISBLANK(Games!B902), "",'Prediction Log'!$J902)</f>
        <v/>
      </c>
      <c r="H902" s="27">
        <f>'Prediction Log'!$K902</f>
        <v>0</v>
      </c>
      <c r="I902" s="10" t="str">
        <f>IF(AND(Games!J902="",Games!K902=""),"",IF(ISTEXT(Games!K902), "Side",Games!J902))</f>
        <v/>
      </c>
      <c r="J902" s="10" t="str">
        <f>IF(Table1[[#This Row],[Bet]]="Spread", Games!L902, "")</f>
        <v/>
      </c>
      <c r="K902" s="9" t="str">
        <f>IF(ISTEXT(Games!K902), Games!K902, "")</f>
        <v/>
      </c>
      <c r="L902" s="9" t="str">
        <f>IF(Table1[[#This Row],[Bet]]="Spread", Table1[[#This Row],[Spread]],"")</f>
        <v/>
      </c>
      <c r="M902" s="9"/>
      <c r="N902" s="12"/>
      <c r="O902" s="12"/>
      <c r="P902" s="12"/>
      <c r="Q902" s="12"/>
      <c r="R902" s="12"/>
      <c r="S902" s="12"/>
      <c r="T902" s="13">
        <f t="shared" si="147"/>
        <v>0</v>
      </c>
      <c r="U902" s="13">
        <f t="shared" si="148"/>
        <v>0</v>
      </c>
      <c r="V902" s="13">
        <f t="shared" si="141"/>
        <v>0</v>
      </c>
      <c r="W902" s="13">
        <f t="shared" si="149"/>
        <v>0</v>
      </c>
      <c r="X902" s="13">
        <f t="shared" si="142"/>
        <v>0</v>
      </c>
      <c r="Y902" s="13">
        <f t="shared" si="143"/>
        <v>0</v>
      </c>
      <c r="Z902" s="7"/>
      <c r="AA902" s="9" t="str">
        <f t="shared" si="144"/>
        <v/>
      </c>
      <c r="AB902" s="7"/>
      <c r="AC902" s="9" t="str">
        <f t="shared" si="145"/>
        <v/>
      </c>
      <c r="AD902" s="7"/>
      <c r="AE902" s="9" t="str">
        <f t="shared" si="146"/>
        <v/>
      </c>
      <c r="AF90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03" spans="1:32" x14ac:dyDescent="0.45">
      <c r="A903" s="23" t="e">
        <f>IF('Prediction Log'!#REF!=0, "",'Prediction Log'!#REF!)</f>
        <v>#REF!</v>
      </c>
      <c r="B903" s="9" t="e">
        <f>IF('Prediction Log'!#REF!=0, "",'Prediction Log'!#REF!)</f>
        <v>#REF!</v>
      </c>
      <c r="C903" s="9" t="e">
        <f>IF('Prediction Log'!#REF!=0, "",'Prediction Log'!#REF!)</f>
        <v>#REF!</v>
      </c>
      <c r="D903" s="9" t="e">
        <f>IF('Prediction Log'!#REF!=0, "",'Prediction Log'!#REF!)</f>
        <v>#REF!</v>
      </c>
      <c r="E903" s="9" t="e">
        <f>IF('Prediction Log'!#REF!=0, "",'Prediction Log'!#REF!)</f>
        <v>#REF!</v>
      </c>
      <c r="F903" s="10" t="str">
        <f>IF('Prediction Log'!I903=0, "",'Prediction Log'!I903)</f>
        <v/>
      </c>
      <c r="G903" s="26" t="str">
        <f>IF(ISBLANK(Games!B903), "",'Prediction Log'!$J903)</f>
        <v/>
      </c>
      <c r="H903" s="27">
        <f>'Prediction Log'!$K903</f>
        <v>0</v>
      </c>
      <c r="I903" s="10" t="str">
        <f>IF(AND(Games!J903="",Games!K903=""),"",IF(ISTEXT(Games!K903), "Side",Games!J903))</f>
        <v/>
      </c>
      <c r="J903" s="10" t="str">
        <f>IF(Table1[[#This Row],[Bet]]="Spread", Games!L903, "")</f>
        <v/>
      </c>
      <c r="K903" s="9" t="str">
        <f>IF(ISTEXT(Games!K903), Games!K903, "")</f>
        <v/>
      </c>
      <c r="L903" s="9" t="str">
        <f>IF(Table1[[#This Row],[Bet]]="Spread", Table1[[#This Row],[Spread]],"")</f>
        <v/>
      </c>
      <c r="M903" s="9"/>
      <c r="N903" s="12"/>
      <c r="O903" s="12"/>
      <c r="P903" s="12"/>
      <c r="Q903" s="12"/>
      <c r="R903" s="12"/>
      <c r="S903" s="12"/>
      <c r="T903" s="13">
        <f t="shared" si="147"/>
        <v>0</v>
      </c>
      <c r="U903" s="13">
        <f t="shared" si="148"/>
        <v>0</v>
      </c>
      <c r="V903" s="13">
        <f t="shared" si="141"/>
        <v>0</v>
      </c>
      <c r="W903" s="13">
        <f t="shared" si="149"/>
        <v>0</v>
      </c>
      <c r="X903" s="13">
        <f t="shared" si="142"/>
        <v>0</v>
      </c>
      <c r="Y903" s="13">
        <f t="shared" si="143"/>
        <v>0</v>
      </c>
      <c r="Z903" s="7"/>
      <c r="AA903" s="9" t="str">
        <f t="shared" si="144"/>
        <v/>
      </c>
      <c r="AB903" s="7"/>
      <c r="AC903" s="9" t="str">
        <f t="shared" si="145"/>
        <v/>
      </c>
      <c r="AD903" s="7"/>
      <c r="AE903" s="9" t="str">
        <f t="shared" si="146"/>
        <v/>
      </c>
      <c r="AF90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04" spans="1:32" x14ac:dyDescent="0.45">
      <c r="A904" s="23" t="e">
        <f>IF('Prediction Log'!#REF!=0, "",'Prediction Log'!#REF!)</f>
        <v>#REF!</v>
      </c>
      <c r="B904" s="9" t="e">
        <f>IF('Prediction Log'!#REF!=0, "",'Prediction Log'!#REF!)</f>
        <v>#REF!</v>
      </c>
      <c r="C904" s="9" t="e">
        <f>IF('Prediction Log'!#REF!=0, "",'Prediction Log'!#REF!)</f>
        <v>#REF!</v>
      </c>
      <c r="D904" s="9" t="e">
        <f>IF('Prediction Log'!#REF!=0, "",'Prediction Log'!#REF!)</f>
        <v>#REF!</v>
      </c>
      <c r="E904" s="9" t="e">
        <f>IF('Prediction Log'!#REF!=0, "",'Prediction Log'!#REF!)</f>
        <v>#REF!</v>
      </c>
      <c r="F904" s="10" t="str">
        <f>IF('Prediction Log'!I904=0, "",'Prediction Log'!I904)</f>
        <v/>
      </c>
      <c r="G904" s="26" t="str">
        <f>IF(ISBLANK(Games!B904), "",'Prediction Log'!$J904)</f>
        <v/>
      </c>
      <c r="H904" s="27">
        <f>'Prediction Log'!$K904</f>
        <v>0</v>
      </c>
      <c r="I904" s="10" t="str">
        <f>IF(AND(Games!J904="",Games!K904=""),"",IF(ISTEXT(Games!K904), "Side",Games!J904))</f>
        <v/>
      </c>
      <c r="J904" s="10" t="str">
        <f>IF(Table1[[#This Row],[Bet]]="Spread", Games!L904, "")</f>
        <v/>
      </c>
      <c r="K904" s="9" t="str">
        <f>IF(ISTEXT(Games!K904), Games!K904, "")</f>
        <v/>
      </c>
      <c r="L904" s="9" t="str">
        <f>IF(Table1[[#This Row],[Bet]]="Spread", Table1[[#This Row],[Spread]],"")</f>
        <v/>
      </c>
      <c r="M904" s="9"/>
      <c r="N904" s="12"/>
      <c r="O904" s="12"/>
      <c r="P904" s="12"/>
      <c r="Q904" s="12"/>
      <c r="R904" s="12"/>
      <c r="S904" s="12"/>
      <c r="T904" s="13">
        <f t="shared" si="147"/>
        <v>0</v>
      </c>
      <c r="U904" s="13">
        <f t="shared" si="148"/>
        <v>0</v>
      </c>
      <c r="V904" s="13">
        <f t="shared" si="141"/>
        <v>0</v>
      </c>
      <c r="W904" s="13">
        <f t="shared" si="149"/>
        <v>0</v>
      </c>
      <c r="X904" s="13">
        <f t="shared" si="142"/>
        <v>0</v>
      </c>
      <c r="Y904" s="13">
        <f t="shared" si="143"/>
        <v>0</v>
      </c>
      <c r="Z904" s="7"/>
      <c r="AA904" s="9" t="str">
        <f t="shared" si="144"/>
        <v/>
      </c>
      <c r="AB904" s="7"/>
      <c r="AC904" s="9" t="str">
        <f t="shared" si="145"/>
        <v/>
      </c>
      <c r="AD904" s="7"/>
      <c r="AE904" s="9" t="str">
        <f t="shared" si="146"/>
        <v/>
      </c>
      <c r="AF90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05" spans="1:32" x14ac:dyDescent="0.45">
      <c r="A905" s="23" t="e">
        <f>IF('Prediction Log'!#REF!=0, "",'Prediction Log'!#REF!)</f>
        <v>#REF!</v>
      </c>
      <c r="B905" s="9" t="e">
        <f>IF('Prediction Log'!#REF!=0, "",'Prediction Log'!#REF!)</f>
        <v>#REF!</v>
      </c>
      <c r="C905" s="9" t="e">
        <f>IF('Prediction Log'!#REF!=0, "",'Prediction Log'!#REF!)</f>
        <v>#REF!</v>
      </c>
      <c r="D905" s="9" t="e">
        <f>IF('Prediction Log'!#REF!=0, "",'Prediction Log'!#REF!)</f>
        <v>#REF!</v>
      </c>
      <c r="E905" s="9" t="e">
        <f>IF('Prediction Log'!#REF!=0, "",'Prediction Log'!#REF!)</f>
        <v>#REF!</v>
      </c>
      <c r="F905" s="10" t="str">
        <f>IF('Prediction Log'!I905=0, "",'Prediction Log'!I905)</f>
        <v/>
      </c>
      <c r="G905" s="26" t="str">
        <f>IF(ISBLANK(Games!B905), "",'Prediction Log'!$J905)</f>
        <v/>
      </c>
      <c r="H905" s="27">
        <f>'Prediction Log'!$K905</f>
        <v>0</v>
      </c>
      <c r="I905" s="10" t="str">
        <f>IF(AND(Games!J905="",Games!K905=""),"",IF(ISTEXT(Games!K905), "Side",Games!J905))</f>
        <v/>
      </c>
      <c r="J905" s="10" t="str">
        <f>IF(Table1[[#This Row],[Bet]]="Spread", Games!L905, "")</f>
        <v/>
      </c>
      <c r="K905" s="9" t="str">
        <f>IF(ISTEXT(Games!K905), Games!K905, "")</f>
        <v/>
      </c>
      <c r="L905" s="9" t="str">
        <f>IF(Table1[[#This Row],[Bet]]="Spread", Table1[[#This Row],[Spread]],"")</f>
        <v/>
      </c>
      <c r="M905" s="9"/>
      <c r="N905" s="12"/>
      <c r="O905" s="12"/>
      <c r="P905" s="12"/>
      <c r="Q905" s="12"/>
      <c r="R905" s="12"/>
      <c r="S905" s="12"/>
      <c r="T905" s="13">
        <f t="shared" si="147"/>
        <v>0</v>
      </c>
      <c r="U905" s="13">
        <f t="shared" si="148"/>
        <v>0</v>
      </c>
      <c r="V905" s="13">
        <f t="shared" si="141"/>
        <v>0</v>
      </c>
      <c r="W905" s="13">
        <f t="shared" si="149"/>
        <v>0</v>
      </c>
      <c r="X905" s="13">
        <f t="shared" si="142"/>
        <v>0</v>
      </c>
      <c r="Y905" s="13">
        <f t="shared" si="143"/>
        <v>0</v>
      </c>
      <c r="Z905" s="7"/>
      <c r="AA905" s="9" t="str">
        <f t="shared" si="144"/>
        <v/>
      </c>
      <c r="AB905" s="7"/>
      <c r="AC905" s="9" t="str">
        <f t="shared" si="145"/>
        <v/>
      </c>
      <c r="AD905" s="7"/>
      <c r="AE905" s="9" t="str">
        <f t="shared" si="146"/>
        <v/>
      </c>
      <c r="AF90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06" spans="1:32" x14ac:dyDescent="0.45">
      <c r="A906" s="23" t="e">
        <f>IF('Prediction Log'!#REF!=0, "",'Prediction Log'!#REF!)</f>
        <v>#REF!</v>
      </c>
      <c r="B906" s="9" t="e">
        <f>IF('Prediction Log'!#REF!=0, "",'Prediction Log'!#REF!)</f>
        <v>#REF!</v>
      </c>
      <c r="C906" s="9" t="e">
        <f>IF('Prediction Log'!#REF!=0, "",'Prediction Log'!#REF!)</f>
        <v>#REF!</v>
      </c>
      <c r="D906" s="9" t="e">
        <f>IF('Prediction Log'!#REF!=0, "",'Prediction Log'!#REF!)</f>
        <v>#REF!</v>
      </c>
      <c r="E906" s="9" t="e">
        <f>IF('Prediction Log'!#REF!=0, "",'Prediction Log'!#REF!)</f>
        <v>#REF!</v>
      </c>
      <c r="F906" s="10" t="str">
        <f>IF('Prediction Log'!I906=0, "",'Prediction Log'!I906)</f>
        <v/>
      </c>
      <c r="G906" s="26" t="str">
        <f>IF(ISBLANK(Games!B906), "",'Prediction Log'!$J906)</f>
        <v/>
      </c>
      <c r="H906" s="27">
        <f>'Prediction Log'!$K906</f>
        <v>0</v>
      </c>
      <c r="I906" s="10" t="str">
        <f>IF(AND(Games!J906="",Games!K906=""),"",IF(ISTEXT(Games!K906), "Side",Games!J906))</f>
        <v/>
      </c>
      <c r="J906" s="10" t="str">
        <f>IF(Table1[[#This Row],[Bet]]="Spread", Games!L906, "")</f>
        <v/>
      </c>
      <c r="K906" s="9" t="str">
        <f>IF(ISTEXT(Games!K906), Games!K906, "")</f>
        <v/>
      </c>
      <c r="L906" s="9" t="str">
        <f>IF(Table1[[#This Row],[Bet]]="Spread", Table1[[#This Row],[Spread]],"")</f>
        <v/>
      </c>
      <c r="M906" s="9"/>
      <c r="N906" s="12"/>
      <c r="O906" s="12"/>
      <c r="P906" s="12"/>
      <c r="Q906" s="12"/>
      <c r="R906" s="12"/>
      <c r="S906" s="12"/>
      <c r="T906" s="13">
        <f t="shared" si="147"/>
        <v>0</v>
      </c>
      <c r="U906" s="13">
        <f t="shared" si="148"/>
        <v>0</v>
      </c>
      <c r="V906" s="13">
        <f t="shared" si="141"/>
        <v>0</v>
      </c>
      <c r="W906" s="13">
        <f t="shared" si="149"/>
        <v>0</v>
      </c>
      <c r="X906" s="13">
        <f t="shared" si="142"/>
        <v>0</v>
      </c>
      <c r="Y906" s="13">
        <f t="shared" si="143"/>
        <v>0</v>
      </c>
      <c r="Z906" s="7"/>
      <c r="AA906" s="9" t="str">
        <f t="shared" si="144"/>
        <v/>
      </c>
      <c r="AB906" s="7"/>
      <c r="AC906" s="9" t="str">
        <f t="shared" si="145"/>
        <v/>
      </c>
      <c r="AD906" s="7"/>
      <c r="AE906" s="9" t="str">
        <f t="shared" si="146"/>
        <v/>
      </c>
      <c r="AF90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07" spans="1:32" x14ac:dyDescent="0.45">
      <c r="A907" s="23" t="e">
        <f>IF('Prediction Log'!#REF!=0, "",'Prediction Log'!#REF!)</f>
        <v>#REF!</v>
      </c>
      <c r="B907" s="9" t="e">
        <f>IF('Prediction Log'!#REF!=0, "",'Prediction Log'!#REF!)</f>
        <v>#REF!</v>
      </c>
      <c r="C907" s="9" t="e">
        <f>IF('Prediction Log'!#REF!=0, "",'Prediction Log'!#REF!)</f>
        <v>#REF!</v>
      </c>
      <c r="D907" s="9" t="e">
        <f>IF('Prediction Log'!#REF!=0, "",'Prediction Log'!#REF!)</f>
        <v>#REF!</v>
      </c>
      <c r="E907" s="9" t="e">
        <f>IF('Prediction Log'!#REF!=0, "",'Prediction Log'!#REF!)</f>
        <v>#REF!</v>
      </c>
      <c r="F907" s="10" t="str">
        <f>IF('Prediction Log'!I907=0, "",'Prediction Log'!I907)</f>
        <v/>
      </c>
      <c r="G907" s="26" t="str">
        <f>IF(ISBLANK(Games!B907), "",'Prediction Log'!$J907)</f>
        <v/>
      </c>
      <c r="H907" s="27">
        <f>'Prediction Log'!$K907</f>
        <v>0</v>
      </c>
      <c r="I907" s="10" t="str">
        <f>IF(AND(Games!J907="",Games!K907=""),"",IF(ISTEXT(Games!K907), "Side",Games!J907))</f>
        <v/>
      </c>
      <c r="J907" s="10" t="str">
        <f>IF(Table1[[#This Row],[Bet]]="Spread", Games!L907, "")</f>
        <v/>
      </c>
      <c r="K907" s="9" t="str">
        <f>IF(ISTEXT(Games!K907), Games!K907, "")</f>
        <v/>
      </c>
      <c r="L907" s="9" t="str">
        <f>IF(Table1[[#This Row],[Bet]]="Spread", Table1[[#This Row],[Spread]],"")</f>
        <v/>
      </c>
      <c r="M907" s="9"/>
      <c r="N907" s="12"/>
      <c r="O907" s="12"/>
      <c r="P907" s="12"/>
      <c r="Q907" s="12"/>
      <c r="R907" s="12"/>
      <c r="S907" s="12"/>
      <c r="T907" s="13">
        <f t="shared" si="147"/>
        <v>0</v>
      </c>
      <c r="U907" s="13">
        <f t="shared" si="148"/>
        <v>0</v>
      </c>
      <c r="V907" s="13">
        <f t="shared" si="141"/>
        <v>0</v>
      </c>
      <c r="W907" s="13">
        <f t="shared" si="149"/>
        <v>0</v>
      </c>
      <c r="X907" s="13">
        <f t="shared" si="142"/>
        <v>0</v>
      </c>
      <c r="Y907" s="13">
        <f t="shared" si="143"/>
        <v>0</v>
      </c>
      <c r="Z907" s="7"/>
      <c r="AA907" s="9" t="str">
        <f t="shared" si="144"/>
        <v/>
      </c>
      <c r="AB907" s="7"/>
      <c r="AC907" s="9" t="str">
        <f t="shared" si="145"/>
        <v/>
      </c>
      <c r="AD907" s="7"/>
      <c r="AE907" s="9" t="str">
        <f t="shared" si="146"/>
        <v/>
      </c>
      <c r="AF90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08" spans="1:32" x14ac:dyDescent="0.45">
      <c r="A908" s="23" t="e">
        <f>IF('Prediction Log'!#REF!=0, "",'Prediction Log'!#REF!)</f>
        <v>#REF!</v>
      </c>
      <c r="B908" s="9" t="e">
        <f>IF('Prediction Log'!#REF!=0, "",'Prediction Log'!#REF!)</f>
        <v>#REF!</v>
      </c>
      <c r="C908" s="9" t="e">
        <f>IF('Prediction Log'!#REF!=0, "",'Prediction Log'!#REF!)</f>
        <v>#REF!</v>
      </c>
      <c r="D908" s="9" t="e">
        <f>IF('Prediction Log'!#REF!=0, "",'Prediction Log'!#REF!)</f>
        <v>#REF!</v>
      </c>
      <c r="E908" s="9" t="e">
        <f>IF('Prediction Log'!#REF!=0, "",'Prediction Log'!#REF!)</f>
        <v>#REF!</v>
      </c>
      <c r="F908" s="10" t="str">
        <f>IF('Prediction Log'!I908=0, "",'Prediction Log'!I908)</f>
        <v/>
      </c>
      <c r="G908" s="26" t="str">
        <f>IF(ISBLANK(Games!B908), "",'Prediction Log'!$J908)</f>
        <v/>
      </c>
      <c r="H908" s="27">
        <f>'Prediction Log'!$K908</f>
        <v>0</v>
      </c>
      <c r="I908" s="10" t="str">
        <f>IF(AND(Games!J908="",Games!K908=""),"",IF(ISTEXT(Games!K908), "Side",Games!J908))</f>
        <v/>
      </c>
      <c r="J908" s="10" t="str">
        <f>IF(Table1[[#This Row],[Bet]]="Spread", Games!L908, "")</f>
        <v/>
      </c>
      <c r="K908" s="9" t="str">
        <f>IF(ISTEXT(Games!K908), Games!K908, "")</f>
        <v/>
      </c>
      <c r="L908" s="9" t="str">
        <f>IF(Table1[[#This Row],[Bet]]="Spread", Table1[[#This Row],[Spread]],"")</f>
        <v/>
      </c>
      <c r="M908" s="9"/>
      <c r="N908" s="12"/>
      <c r="O908" s="12"/>
      <c r="P908" s="12"/>
      <c r="Q908" s="12"/>
      <c r="R908" s="12"/>
      <c r="S908" s="12"/>
      <c r="T908" s="13">
        <f t="shared" si="147"/>
        <v>0</v>
      </c>
      <c r="U908" s="13">
        <f t="shared" si="148"/>
        <v>0</v>
      </c>
      <c r="V908" s="13">
        <f t="shared" si="141"/>
        <v>0</v>
      </c>
      <c r="W908" s="13">
        <f t="shared" si="149"/>
        <v>0</v>
      </c>
      <c r="X908" s="13">
        <f t="shared" si="142"/>
        <v>0</v>
      </c>
      <c r="Y908" s="13">
        <f t="shared" si="143"/>
        <v>0</v>
      </c>
      <c r="Z908" s="7"/>
      <c r="AA908" s="9" t="str">
        <f t="shared" si="144"/>
        <v/>
      </c>
      <c r="AB908" s="7"/>
      <c r="AC908" s="9" t="str">
        <f t="shared" si="145"/>
        <v/>
      </c>
      <c r="AD908" s="7"/>
      <c r="AE908" s="9" t="str">
        <f t="shared" si="146"/>
        <v/>
      </c>
      <c r="AF90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09" spans="1:32" x14ac:dyDescent="0.45">
      <c r="A909" s="23" t="e">
        <f>IF('Prediction Log'!#REF!=0, "",'Prediction Log'!#REF!)</f>
        <v>#REF!</v>
      </c>
      <c r="B909" s="9" t="e">
        <f>IF('Prediction Log'!#REF!=0, "",'Prediction Log'!#REF!)</f>
        <v>#REF!</v>
      </c>
      <c r="C909" s="9" t="e">
        <f>IF('Prediction Log'!#REF!=0, "",'Prediction Log'!#REF!)</f>
        <v>#REF!</v>
      </c>
      <c r="D909" s="9" t="e">
        <f>IF('Prediction Log'!#REF!=0, "",'Prediction Log'!#REF!)</f>
        <v>#REF!</v>
      </c>
      <c r="E909" s="9" t="e">
        <f>IF('Prediction Log'!#REF!=0, "",'Prediction Log'!#REF!)</f>
        <v>#REF!</v>
      </c>
      <c r="F909" s="10" t="str">
        <f>IF('Prediction Log'!I909=0, "",'Prediction Log'!I909)</f>
        <v/>
      </c>
      <c r="G909" s="26" t="str">
        <f>IF(ISBLANK(Games!B909), "",'Prediction Log'!$J909)</f>
        <v/>
      </c>
      <c r="H909" s="27">
        <f>'Prediction Log'!$K909</f>
        <v>0</v>
      </c>
      <c r="I909" s="10" t="str">
        <f>IF(AND(Games!J909="",Games!K909=""),"",IF(ISTEXT(Games!K909), "Side",Games!J909))</f>
        <v/>
      </c>
      <c r="J909" s="10" t="str">
        <f>IF(Table1[[#This Row],[Bet]]="Spread", Games!L909, "")</f>
        <v/>
      </c>
      <c r="K909" s="9" t="str">
        <f>IF(ISTEXT(Games!K909), Games!K909, "")</f>
        <v/>
      </c>
      <c r="L909" s="9" t="str">
        <f>IF(Table1[[#This Row],[Bet]]="Spread", Table1[[#This Row],[Spread]],"")</f>
        <v/>
      </c>
      <c r="M909" s="9"/>
      <c r="N909" s="12"/>
      <c r="O909" s="12"/>
      <c r="P909" s="12"/>
      <c r="Q909" s="12"/>
      <c r="R909" s="12"/>
      <c r="S909" s="12"/>
      <c r="T909" s="13">
        <f t="shared" si="147"/>
        <v>0</v>
      </c>
      <c r="U909" s="13">
        <f t="shared" si="148"/>
        <v>0</v>
      </c>
      <c r="V909" s="13">
        <f t="shared" si="141"/>
        <v>0</v>
      </c>
      <c r="W909" s="13">
        <f t="shared" si="149"/>
        <v>0</v>
      </c>
      <c r="X909" s="13">
        <f t="shared" si="142"/>
        <v>0</v>
      </c>
      <c r="Y909" s="13">
        <f t="shared" si="143"/>
        <v>0</v>
      </c>
      <c r="Z909" s="7"/>
      <c r="AA909" s="9" t="str">
        <f t="shared" si="144"/>
        <v/>
      </c>
      <c r="AB909" s="7"/>
      <c r="AC909" s="9" t="str">
        <f t="shared" si="145"/>
        <v/>
      </c>
      <c r="AD909" s="7"/>
      <c r="AE909" s="9" t="str">
        <f t="shared" si="146"/>
        <v/>
      </c>
      <c r="AF90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10" spans="1:32" x14ac:dyDescent="0.45">
      <c r="A910" s="23" t="e">
        <f>IF('Prediction Log'!#REF!=0, "",'Prediction Log'!#REF!)</f>
        <v>#REF!</v>
      </c>
      <c r="B910" s="9" t="e">
        <f>IF('Prediction Log'!#REF!=0, "",'Prediction Log'!#REF!)</f>
        <v>#REF!</v>
      </c>
      <c r="C910" s="9" t="e">
        <f>IF('Prediction Log'!#REF!=0, "",'Prediction Log'!#REF!)</f>
        <v>#REF!</v>
      </c>
      <c r="D910" s="9" t="e">
        <f>IF('Prediction Log'!#REF!=0, "",'Prediction Log'!#REF!)</f>
        <v>#REF!</v>
      </c>
      <c r="E910" s="9" t="e">
        <f>IF('Prediction Log'!#REF!=0, "",'Prediction Log'!#REF!)</f>
        <v>#REF!</v>
      </c>
      <c r="F910" s="10" t="str">
        <f>IF('Prediction Log'!I910=0, "",'Prediction Log'!I910)</f>
        <v/>
      </c>
      <c r="G910" s="26" t="str">
        <f>IF(ISBLANK(Games!B910), "",'Prediction Log'!$J910)</f>
        <v/>
      </c>
      <c r="H910" s="27">
        <f>'Prediction Log'!$K910</f>
        <v>0</v>
      </c>
      <c r="I910" s="10" t="str">
        <f>IF(AND(Games!J910="",Games!K910=""),"",IF(ISTEXT(Games!K910), "Side",Games!J910))</f>
        <v/>
      </c>
      <c r="J910" s="10" t="str">
        <f>IF(Table1[[#This Row],[Bet]]="Spread", Games!L910, "")</f>
        <v/>
      </c>
      <c r="K910" s="9" t="str">
        <f>IF(ISTEXT(Games!K910), Games!K910, "")</f>
        <v/>
      </c>
      <c r="L910" s="9" t="str">
        <f>IF(Table1[[#This Row],[Bet]]="Spread", Table1[[#This Row],[Spread]],"")</f>
        <v/>
      </c>
      <c r="M910" s="9"/>
      <c r="N910" s="12"/>
      <c r="O910" s="12"/>
      <c r="P910" s="12"/>
      <c r="Q910" s="12"/>
      <c r="R910" s="12"/>
      <c r="S910" s="12"/>
      <c r="T910" s="13">
        <f t="shared" si="147"/>
        <v>0</v>
      </c>
      <c r="U910" s="13">
        <f t="shared" si="148"/>
        <v>0</v>
      </c>
      <c r="V910" s="13">
        <f t="shared" si="141"/>
        <v>0</v>
      </c>
      <c r="W910" s="13">
        <f t="shared" si="149"/>
        <v>0</v>
      </c>
      <c r="X910" s="13">
        <f t="shared" si="142"/>
        <v>0</v>
      </c>
      <c r="Y910" s="13">
        <f t="shared" si="143"/>
        <v>0</v>
      </c>
      <c r="Z910" s="7"/>
      <c r="AA910" s="9" t="str">
        <f t="shared" si="144"/>
        <v/>
      </c>
      <c r="AB910" s="7"/>
      <c r="AC910" s="9" t="str">
        <f t="shared" si="145"/>
        <v/>
      </c>
      <c r="AD910" s="7"/>
      <c r="AE910" s="9" t="str">
        <f t="shared" si="146"/>
        <v/>
      </c>
      <c r="AF91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11" spans="1:32" x14ac:dyDescent="0.45">
      <c r="A911" s="23" t="e">
        <f>IF('Prediction Log'!#REF!=0, "",'Prediction Log'!#REF!)</f>
        <v>#REF!</v>
      </c>
      <c r="B911" s="9" t="e">
        <f>IF('Prediction Log'!#REF!=0, "",'Prediction Log'!#REF!)</f>
        <v>#REF!</v>
      </c>
      <c r="C911" s="9" t="e">
        <f>IF('Prediction Log'!#REF!=0, "",'Prediction Log'!#REF!)</f>
        <v>#REF!</v>
      </c>
      <c r="D911" s="9" t="e">
        <f>IF('Prediction Log'!#REF!=0, "",'Prediction Log'!#REF!)</f>
        <v>#REF!</v>
      </c>
      <c r="E911" s="9" t="e">
        <f>IF('Prediction Log'!#REF!=0, "",'Prediction Log'!#REF!)</f>
        <v>#REF!</v>
      </c>
      <c r="F911" s="10" t="str">
        <f>IF('Prediction Log'!I911=0, "",'Prediction Log'!I911)</f>
        <v/>
      </c>
      <c r="G911" s="26" t="str">
        <f>IF(ISBLANK(Games!B911), "",'Prediction Log'!$J911)</f>
        <v/>
      </c>
      <c r="H911" s="27">
        <f>'Prediction Log'!$K911</f>
        <v>0</v>
      </c>
      <c r="I911" s="10" t="str">
        <f>IF(AND(Games!J911="",Games!K911=""),"",IF(ISTEXT(Games!K911), "Side",Games!J911))</f>
        <v/>
      </c>
      <c r="J911" s="10" t="str">
        <f>IF(Table1[[#This Row],[Bet]]="Spread", Games!L911, "")</f>
        <v/>
      </c>
      <c r="K911" s="9" t="str">
        <f>IF(ISTEXT(Games!K911), Games!K911, "")</f>
        <v/>
      </c>
      <c r="L911" s="9" t="str">
        <f>IF(Table1[[#This Row],[Bet]]="Spread", Table1[[#This Row],[Spread]],"")</f>
        <v/>
      </c>
      <c r="M911" s="9"/>
      <c r="N911" s="12"/>
      <c r="O911" s="12"/>
      <c r="P911" s="12"/>
      <c r="Q911" s="12"/>
      <c r="R911" s="12"/>
      <c r="S911" s="12"/>
      <c r="T911" s="13">
        <f t="shared" si="147"/>
        <v>0</v>
      </c>
      <c r="U911" s="13">
        <f t="shared" si="148"/>
        <v>0</v>
      </c>
      <c r="V911" s="13">
        <f t="shared" si="141"/>
        <v>0</v>
      </c>
      <c r="W911" s="13">
        <f t="shared" si="149"/>
        <v>0</v>
      </c>
      <c r="X911" s="13">
        <f t="shared" si="142"/>
        <v>0</v>
      </c>
      <c r="Y911" s="13">
        <f t="shared" si="143"/>
        <v>0</v>
      </c>
      <c r="Z911" s="7"/>
      <c r="AA911" s="9" t="str">
        <f t="shared" si="144"/>
        <v/>
      </c>
      <c r="AB911" s="7"/>
      <c r="AC911" s="9" t="str">
        <f t="shared" si="145"/>
        <v/>
      </c>
      <c r="AD911" s="7"/>
      <c r="AE911" s="9" t="str">
        <f t="shared" si="146"/>
        <v/>
      </c>
      <c r="AF91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12" spans="1:32" x14ac:dyDescent="0.45">
      <c r="A912" s="23" t="e">
        <f>IF('Prediction Log'!#REF!=0, "",'Prediction Log'!#REF!)</f>
        <v>#REF!</v>
      </c>
      <c r="B912" s="9" t="e">
        <f>IF('Prediction Log'!#REF!=0, "",'Prediction Log'!#REF!)</f>
        <v>#REF!</v>
      </c>
      <c r="C912" s="9" t="e">
        <f>IF('Prediction Log'!#REF!=0, "",'Prediction Log'!#REF!)</f>
        <v>#REF!</v>
      </c>
      <c r="D912" s="9" t="e">
        <f>IF('Prediction Log'!#REF!=0, "",'Prediction Log'!#REF!)</f>
        <v>#REF!</v>
      </c>
      <c r="E912" s="9" t="e">
        <f>IF('Prediction Log'!#REF!=0, "",'Prediction Log'!#REF!)</f>
        <v>#REF!</v>
      </c>
      <c r="F912" s="10" t="str">
        <f>IF('Prediction Log'!I912=0, "",'Prediction Log'!I912)</f>
        <v/>
      </c>
      <c r="G912" s="26" t="str">
        <f>IF(ISBLANK(Games!B912), "",'Prediction Log'!$J912)</f>
        <v/>
      </c>
      <c r="H912" s="27">
        <f>'Prediction Log'!$K912</f>
        <v>0</v>
      </c>
      <c r="I912" s="10" t="str">
        <f>IF(AND(Games!J912="",Games!K912=""),"",IF(ISTEXT(Games!K912), "Side",Games!J912))</f>
        <v/>
      </c>
      <c r="J912" s="10" t="str">
        <f>IF(Table1[[#This Row],[Bet]]="Spread", Games!L912, "")</f>
        <v/>
      </c>
      <c r="K912" s="9" t="str">
        <f>IF(ISTEXT(Games!K912), Games!K912, "")</f>
        <v/>
      </c>
      <c r="L912" s="9" t="str">
        <f>IF(Table1[[#This Row],[Bet]]="Spread", Table1[[#This Row],[Spread]],"")</f>
        <v/>
      </c>
      <c r="M912" s="9"/>
      <c r="N912" s="12"/>
      <c r="O912" s="12"/>
      <c r="P912" s="12"/>
      <c r="Q912" s="12"/>
      <c r="R912" s="12"/>
      <c r="S912" s="12"/>
      <c r="T912" s="13">
        <f t="shared" si="147"/>
        <v>0</v>
      </c>
      <c r="U912" s="13">
        <f t="shared" si="148"/>
        <v>0</v>
      </c>
      <c r="V912" s="13">
        <f t="shared" si="141"/>
        <v>0</v>
      </c>
      <c r="W912" s="13">
        <f t="shared" si="149"/>
        <v>0</v>
      </c>
      <c r="X912" s="13">
        <f t="shared" si="142"/>
        <v>0</v>
      </c>
      <c r="Y912" s="13">
        <f t="shared" si="143"/>
        <v>0</v>
      </c>
      <c r="Z912" s="7"/>
      <c r="AA912" s="9" t="str">
        <f t="shared" si="144"/>
        <v/>
      </c>
      <c r="AB912" s="7"/>
      <c r="AC912" s="9" t="str">
        <f t="shared" si="145"/>
        <v/>
      </c>
      <c r="AD912" s="7"/>
      <c r="AE912" s="9" t="str">
        <f t="shared" si="146"/>
        <v/>
      </c>
      <c r="AF91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13" spans="1:32" x14ac:dyDescent="0.45">
      <c r="A913" s="23" t="e">
        <f>IF('Prediction Log'!#REF!=0, "",'Prediction Log'!#REF!)</f>
        <v>#REF!</v>
      </c>
      <c r="B913" s="9" t="e">
        <f>IF('Prediction Log'!#REF!=0, "",'Prediction Log'!#REF!)</f>
        <v>#REF!</v>
      </c>
      <c r="C913" s="9" t="e">
        <f>IF('Prediction Log'!#REF!=0, "",'Prediction Log'!#REF!)</f>
        <v>#REF!</v>
      </c>
      <c r="D913" s="9" t="e">
        <f>IF('Prediction Log'!#REF!=0, "",'Prediction Log'!#REF!)</f>
        <v>#REF!</v>
      </c>
      <c r="E913" s="9" t="e">
        <f>IF('Prediction Log'!#REF!=0, "",'Prediction Log'!#REF!)</f>
        <v>#REF!</v>
      </c>
      <c r="F913" s="10" t="str">
        <f>IF('Prediction Log'!I913=0, "",'Prediction Log'!I913)</f>
        <v/>
      </c>
      <c r="G913" s="26" t="str">
        <f>IF(ISBLANK(Games!B913), "",'Prediction Log'!$J913)</f>
        <v/>
      </c>
      <c r="H913" s="27">
        <f>'Prediction Log'!$K913</f>
        <v>0</v>
      </c>
      <c r="I913" s="10" t="str">
        <f>IF(AND(Games!J913="",Games!K913=""),"",IF(ISTEXT(Games!K913), "Side",Games!J913))</f>
        <v/>
      </c>
      <c r="J913" s="10" t="str">
        <f>IF(Table1[[#This Row],[Bet]]="Spread", Games!L913, "")</f>
        <v/>
      </c>
      <c r="K913" s="9" t="str">
        <f>IF(ISTEXT(Games!K913), Games!K913, "")</f>
        <v/>
      </c>
      <c r="L913" s="9" t="str">
        <f>IF(Table1[[#This Row],[Bet]]="Spread", Table1[[#This Row],[Spread]],"")</f>
        <v/>
      </c>
      <c r="M913" s="9"/>
      <c r="N913" s="12"/>
      <c r="O913" s="12"/>
      <c r="P913" s="12"/>
      <c r="Q913" s="12"/>
      <c r="R913" s="12"/>
      <c r="S913" s="12"/>
      <c r="T913" s="13">
        <f t="shared" si="147"/>
        <v>0</v>
      </c>
      <c r="U913" s="13">
        <f t="shared" si="148"/>
        <v>0</v>
      </c>
      <c r="V913" s="13">
        <f t="shared" si="141"/>
        <v>0</v>
      </c>
      <c r="W913" s="13">
        <f t="shared" si="149"/>
        <v>0</v>
      </c>
      <c r="X913" s="13">
        <f t="shared" si="142"/>
        <v>0</v>
      </c>
      <c r="Y913" s="13">
        <f t="shared" si="143"/>
        <v>0</v>
      </c>
      <c r="Z913" s="7"/>
      <c r="AA913" s="9" t="str">
        <f t="shared" si="144"/>
        <v/>
      </c>
      <c r="AB913" s="7"/>
      <c r="AC913" s="9" t="str">
        <f t="shared" si="145"/>
        <v/>
      </c>
      <c r="AD913" s="7"/>
      <c r="AE913" s="9" t="str">
        <f t="shared" si="146"/>
        <v/>
      </c>
      <c r="AF91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14" spans="1:32" x14ac:dyDescent="0.45">
      <c r="A914" s="23" t="e">
        <f>IF('Prediction Log'!#REF!=0, "",'Prediction Log'!#REF!)</f>
        <v>#REF!</v>
      </c>
      <c r="B914" s="9" t="e">
        <f>IF('Prediction Log'!#REF!=0, "",'Prediction Log'!#REF!)</f>
        <v>#REF!</v>
      </c>
      <c r="C914" s="9" t="e">
        <f>IF('Prediction Log'!#REF!=0, "",'Prediction Log'!#REF!)</f>
        <v>#REF!</v>
      </c>
      <c r="D914" s="9" t="e">
        <f>IF('Prediction Log'!#REF!=0, "",'Prediction Log'!#REF!)</f>
        <v>#REF!</v>
      </c>
      <c r="E914" s="9" t="e">
        <f>IF('Prediction Log'!#REF!=0, "",'Prediction Log'!#REF!)</f>
        <v>#REF!</v>
      </c>
      <c r="F914" s="10" t="str">
        <f>IF('Prediction Log'!I914=0, "",'Prediction Log'!I914)</f>
        <v/>
      </c>
      <c r="G914" s="26" t="str">
        <f>IF(ISBLANK(Games!B914), "",'Prediction Log'!$J914)</f>
        <v/>
      </c>
      <c r="H914" s="27">
        <f>'Prediction Log'!$K914</f>
        <v>0</v>
      </c>
      <c r="I914" s="10" t="str">
        <f>IF(AND(Games!J914="",Games!K914=""),"",IF(ISTEXT(Games!K914), "Side",Games!J914))</f>
        <v/>
      </c>
      <c r="J914" s="10" t="str">
        <f>IF(Table1[[#This Row],[Bet]]="Spread", Games!L914, "")</f>
        <v/>
      </c>
      <c r="K914" s="9" t="str">
        <f>IF(ISTEXT(Games!K914), Games!K914, "")</f>
        <v/>
      </c>
      <c r="L914" s="9" t="str">
        <f>IF(Table1[[#This Row],[Bet]]="Spread", Table1[[#This Row],[Spread]],"")</f>
        <v/>
      </c>
      <c r="M914" s="9"/>
      <c r="N914" s="12"/>
      <c r="O914" s="12"/>
      <c r="P914" s="12"/>
      <c r="Q914" s="12"/>
      <c r="R914" s="12"/>
      <c r="S914" s="12"/>
      <c r="T914" s="13">
        <f t="shared" si="147"/>
        <v>0</v>
      </c>
      <c r="U914" s="13">
        <f t="shared" si="148"/>
        <v>0</v>
      </c>
      <c r="V914" s="13">
        <f t="shared" si="141"/>
        <v>0</v>
      </c>
      <c r="W914" s="13">
        <f t="shared" si="149"/>
        <v>0</v>
      </c>
      <c r="X914" s="13">
        <f t="shared" si="142"/>
        <v>0</v>
      </c>
      <c r="Y914" s="13">
        <f t="shared" si="143"/>
        <v>0</v>
      </c>
      <c r="Z914" s="7"/>
      <c r="AA914" s="9" t="str">
        <f t="shared" si="144"/>
        <v/>
      </c>
      <c r="AB914" s="7"/>
      <c r="AC914" s="9" t="str">
        <f t="shared" si="145"/>
        <v/>
      </c>
      <c r="AD914" s="7"/>
      <c r="AE914" s="9" t="str">
        <f t="shared" si="146"/>
        <v/>
      </c>
      <c r="AF91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15" spans="1:32" x14ac:dyDescent="0.45">
      <c r="A915" s="23" t="e">
        <f>IF('Prediction Log'!#REF!=0, "",'Prediction Log'!#REF!)</f>
        <v>#REF!</v>
      </c>
      <c r="B915" s="9" t="e">
        <f>IF('Prediction Log'!#REF!=0, "",'Prediction Log'!#REF!)</f>
        <v>#REF!</v>
      </c>
      <c r="C915" s="9" t="e">
        <f>IF('Prediction Log'!#REF!=0, "",'Prediction Log'!#REF!)</f>
        <v>#REF!</v>
      </c>
      <c r="D915" s="9" t="e">
        <f>IF('Prediction Log'!#REF!=0, "",'Prediction Log'!#REF!)</f>
        <v>#REF!</v>
      </c>
      <c r="E915" s="9" t="e">
        <f>IF('Prediction Log'!#REF!=0, "",'Prediction Log'!#REF!)</f>
        <v>#REF!</v>
      </c>
      <c r="F915" s="10" t="str">
        <f>IF('Prediction Log'!I915=0, "",'Prediction Log'!I915)</f>
        <v/>
      </c>
      <c r="G915" s="26" t="str">
        <f>IF(ISBLANK(Games!B915), "",'Prediction Log'!$J915)</f>
        <v/>
      </c>
      <c r="H915" s="27">
        <f>'Prediction Log'!$K915</f>
        <v>0</v>
      </c>
      <c r="I915" s="10" t="str">
        <f>IF(AND(Games!J915="",Games!K915=""),"",IF(ISTEXT(Games!K915), "Side",Games!J915))</f>
        <v/>
      </c>
      <c r="J915" s="10" t="str">
        <f>IF(Table1[[#This Row],[Bet]]="Spread", Games!L915, "")</f>
        <v/>
      </c>
      <c r="K915" s="9" t="str">
        <f>IF(ISTEXT(Games!K915), Games!K915, "")</f>
        <v/>
      </c>
      <c r="L915" s="9" t="str">
        <f>IF(Table1[[#This Row],[Bet]]="Spread", Table1[[#This Row],[Spread]],"")</f>
        <v/>
      </c>
      <c r="M915" s="9"/>
      <c r="N915" s="12"/>
      <c r="O915" s="12"/>
      <c r="P915" s="12"/>
      <c r="Q915" s="12"/>
      <c r="R915" s="12"/>
      <c r="S915" s="12"/>
      <c r="T915" s="13">
        <f t="shared" si="147"/>
        <v>0</v>
      </c>
      <c r="U915" s="13">
        <f t="shared" si="148"/>
        <v>0</v>
      </c>
      <c r="V915" s="13">
        <f t="shared" si="141"/>
        <v>0</v>
      </c>
      <c r="W915" s="13">
        <f t="shared" si="149"/>
        <v>0</v>
      </c>
      <c r="X915" s="13">
        <f t="shared" si="142"/>
        <v>0</v>
      </c>
      <c r="Y915" s="13">
        <f t="shared" si="143"/>
        <v>0</v>
      </c>
      <c r="Z915" s="7"/>
      <c r="AA915" s="9" t="str">
        <f t="shared" si="144"/>
        <v/>
      </c>
      <c r="AB915" s="7"/>
      <c r="AC915" s="9" t="str">
        <f t="shared" si="145"/>
        <v/>
      </c>
      <c r="AD915" s="7"/>
      <c r="AE915" s="9" t="str">
        <f t="shared" si="146"/>
        <v/>
      </c>
      <c r="AF91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16" spans="1:32" x14ac:dyDescent="0.45">
      <c r="A916" s="23" t="e">
        <f>IF('Prediction Log'!#REF!=0, "",'Prediction Log'!#REF!)</f>
        <v>#REF!</v>
      </c>
      <c r="B916" s="9" t="e">
        <f>IF('Prediction Log'!#REF!=0, "",'Prediction Log'!#REF!)</f>
        <v>#REF!</v>
      </c>
      <c r="C916" s="9" t="e">
        <f>IF('Prediction Log'!#REF!=0, "",'Prediction Log'!#REF!)</f>
        <v>#REF!</v>
      </c>
      <c r="D916" s="9" t="e">
        <f>IF('Prediction Log'!#REF!=0, "",'Prediction Log'!#REF!)</f>
        <v>#REF!</v>
      </c>
      <c r="E916" s="9" t="e">
        <f>IF('Prediction Log'!#REF!=0, "",'Prediction Log'!#REF!)</f>
        <v>#REF!</v>
      </c>
      <c r="F916" s="10" t="str">
        <f>IF('Prediction Log'!I916=0, "",'Prediction Log'!I916)</f>
        <v/>
      </c>
      <c r="G916" s="26" t="str">
        <f>IF(ISBLANK(Games!B916), "",'Prediction Log'!$J916)</f>
        <v/>
      </c>
      <c r="H916" s="27">
        <f>'Prediction Log'!$K916</f>
        <v>0</v>
      </c>
      <c r="I916" s="10" t="str">
        <f>IF(AND(Games!J916="",Games!K916=""),"",IF(ISTEXT(Games!K916), "Side",Games!J916))</f>
        <v/>
      </c>
      <c r="J916" s="10" t="str">
        <f>IF(Table1[[#This Row],[Bet]]="Spread", Games!L916, "")</f>
        <v/>
      </c>
      <c r="K916" s="9" t="str">
        <f>IF(ISTEXT(Games!K916), Games!K916, "")</f>
        <v/>
      </c>
      <c r="L916" s="9" t="str">
        <f>IF(Table1[[#This Row],[Bet]]="Spread", Table1[[#This Row],[Spread]],"")</f>
        <v/>
      </c>
      <c r="M916" s="9"/>
      <c r="N916" s="12"/>
      <c r="O916" s="12"/>
      <c r="P916" s="12"/>
      <c r="Q916" s="12"/>
      <c r="R916" s="12"/>
      <c r="S916" s="12"/>
      <c r="T916" s="13">
        <f t="shared" si="147"/>
        <v>0</v>
      </c>
      <c r="U916" s="13">
        <f t="shared" si="148"/>
        <v>0</v>
      </c>
      <c r="V916" s="13">
        <f t="shared" si="141"/>
        <v>0</v>
      </c>
      <c r="W916" s="13">
        <f t="shared" si="149"/>
        <v>0</v>
      </c>
      <c r="X916" s="13">
        <f t="shared" si="142"/>
        <v>0</v>
      </c>
      <c r="Y916" s="13">
        <f t="shared" si="143"/>
        <v>0</v>
      </c>
      <c r="Z916" s="7"/>
      <c r="AA916" s="9" t="str">
        <f t="shared" si="144"/>
        <v/>
      </c>
      <c r="AB916" s="7"/>
      <c r="AC916" s="9" t="str">
        <f t="shared" si="145"/>
        <v/>
      </c>
      <c r="AD916" s="7"/>
      <c r="AE916" s="9" t="str">
        <f t="shared" si="146"/>
        <v/>
      </c>
      <c r="AF91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17" spans="1:32" x14ac:dyDescent="0.45">
      <c r="A917" s="23" t="e">
        <f>IF('Prediction Log'!#REF!=0, "",'Prediction Log'!#REF!)</f>
        <v>#REF!</v>
      </c>
      <c r="B917" s="9" t="e">
        <f>IF('Prediction Log'!#REF!=0, "",'Prediction Log'!#REF!)</f>
        <v>#REF!</v>
      </c>
      <c r="C917" s="9" t="e">
        <f>IF('Prediction Log'!#REF!=0, "",'Prediction Log'!#REF!)</f>
        <v>#REF!</v>
      </c>
      <c r="D917" s="9" t="e">
        <f>IF('Prediction Log'!#REF!=0, "",'Prediction Log'!#REF!)</f>
        <v>#REF!</v>
      </c>
      <c r="E917" s="9" t="e">
        <f>IF('Prediction Log'!#REF!=0, "",'Prediction Log'!#REF!)</f>
        <v>#REF!</v>
      </c>
      <c r="F917" s="10" t="str">
        <f>IF('Prediction Log'!I917=0, "",'Prediction Log'!I917)</f>
        <v/>
      </c>
      <c r="G917" s="26" t="str">
        <f>IF(ISBLANK(Games!B917), "",'Prediction Log'!$J917)</f>
        <v/>
      </c>
      <c r="H917" s="27">
        <f>'Prediction Log'!$K917</f>
        <v>0</v>
      </c>
      <c r="I917" s="10" t="str">
        <f>IF(AND(Games!J917="",Games!K917=""),"",IF(ISTEXT(Games!K917), "Side",Games!J917))</f>
        <v/>
      </c>
      <c r="J917" s="10" t="str">
        <f>IF(Table1[[#This Row],[Bet]]="Spread", Games!L917, "")</f>
        <v/>
      </c>
      <c r="K917" s="9" t="str">
        <f>IF(ISTEXT(Games!K917), Games!K917, "")</f>
        <v/>
      </c>
      <c r="L917" s="9" t="str">
        <f>IF(Table1[[#This Row],[Bet]]="Spread", Table1[[#This Row],[Spread]],"")</f>
        <v/>
      </c>
      <c r="M917" s="9"/>
      <c r="N917" s="12"/>
      <c r="O917" s="12"/>
      <c r="P917" s="12"/>
      <c r="Q917" s="12"/>
      <c r="R917" s="12"/>
      <c r="S917" s="12"/>
      <c r="T917" s="13">
        <f t="shared" si="147"/>
        <v>0</v>
      </c>
      <c r="U917" s="13">
        <f t="shared" si="148"/>
        <v>0</v>
      </c>
      <c r="V917" s="13">
        <f t="shared" si="141"/>
        <v>0</v>
      </c>
      <c r="W917" s="13">
        <f t="shared" si="149"/>
        <v>0</v>
      </c>
      <c r="X917" s="13">
        <f t="shared" si="142"/>
        <v>0</v>
      </c>
      <c r="Y917" s="13">
        <f t="shared" si="143"/>
        <v>0</v>
      </c>
      <c r="Z917" s="7"/>
      <c r="AA917" s="9" t="str">
        <f t="shared" si="144"/>
        <v/>
      </c>
      <c r="AB917" s="7"/>
      <c r="AC917" s="9" t="str">
        <f t="shared" si="145"/>
        <v/>
      </c>
      <c r="AD917" s="7"/>
      <c r="AE917" s="9" t="str">
        <f t="shared" si="146"/>
        <v/>
      </c>
      <c r="AF91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18" spans="1:32" x14ac:dyDescent="0.45">
      <c r="A918" s="23" t="e">
        <f>IF('Prediction Log'!#REF!=0, "",'Prediction Log'!#REF!)</f>
        <v>#REF!</v>
      </c>
      <c r="B918" s="9" t="e">
        <f>IF('Prediction Log'!#REF!=0, "",'Prediction Log'!#REF!)</f>
        <v>#REF!</v>
      </c>
      <c r="C918" s="9" t="e">
        <f>IF('Prediction Log'!#REF!=0, "",'Prediction Log'!#REF!)</f>
        <v>#REF!</v>
      </c>
      <c r="D918" s="9" t="e">
        <f>IF('Prediction Log'!#REF!=0, "",'Prediction Log'!#REF!)</f>
        <v>#REF!</v>
      </c>
      <c r="E918" s="9" t="e">
        <f>IF('Prediction Log'!#REF!=0, "",'Prediction Log'!#REF!)</f>
        <v>#REF!</v>
      </c>
      <c r="F918" s="10" t="str">
        <f>IF('Prediction Log'!I918=0, "",'Prediction Log'!I918)</f>
        <v/>
      </c>
      <c r="G918" s="26" t="str">
        <f>IF(ISBLANK(Games!B918), "",'Prediction Log'!$J918)</f>
        <v/>
      </c>
      <c r="H918" s="27">
        <f>'Prediction Log'!$K918</f>
        <v>0</v>
      </c>
      <c r="I918" s="10" t="str">
        <f>IF(AND(Games!J918="",Games!K918=""),"",IF(ISTEXT(Games!K918), "Side",Games!J918))</f>
        <v/>
      </c>
      <c r="J918" s="10" t="str">
        <f>IF(Table1[[#This Row],[Bet]]="Spread", Games!L918, "")</f>
        <v/>
      </c>
      <c r="K918" s="9" t="str">
        <f>IF(ISTEXT(Games!K918), Games!K918, "")</f>
        <v/>
      </c>
      <c r="L918" s="9" t="str">
        <f>IF(Table1[[#This Row],[Bet]]="Spread", Table1[[#This Row],[Spread]],"")</f>
        <v/>
      </c>
      <c r="M918" s="9"/>
      <c r="N918" s="12"/>
      <c r="O918" s="12"/>
      <c r="P918" s="12"/>
      <c r="Q918" s="12"/>
      <c r="R918" s="12"/>
      <c r="S918" s="12"/>
      <c r="T918" s="13">
        <f t="shared" si="147"/>
        <v>0</v>
      </c>
      <c r="U918" s="13">
        <f t="shared" si="148"/>
        <v>0</v>
      </c>
      <c r="V918" s="13">
        <f t="shared" si="141"/>
        <v>0</v>
      </c>
      <c r="W918" s="13">
        <f t="shared" si="149"/>
        <v>0</v>
      </c>
      <c r="X918" s="13">
        <f t="shared" si="142"/>
        <v>0</v>
      </c>
      <c r="Y918" s="13">
        <f t="shared" si="143"/>
        <v>0</v>
      </c>
      <c r="Z918" s="7"/>
      <c r="AA918" s="9" t="str">
        <f t="shared" si="144"/>
        <v/>
      </c>
      <c r="AB918" s="7"/>
      <c r="AC918" s="9" t="str">
        <f t="shared" si="145"/>
        <v/>
      </c>
      <c r="AD918" s="7"/>
      <c r="AE918" s="9" t="str">
        <f t="shared" si="146"/>
        <v/>
      </c>
      <c r="AF91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19" spans="1:32" x14ac:dyDescent="0.45">
      <c r="A919" s="23" t="e">
        <f>IF('Prediction Log'!#REF!=0, "",'Prediction Log'!#REF!)</f>
        <v>#REF!</v>
      </c>
      <c r="B919" s="9" t="e">
        <f>IF('Prediction Log'!#REF!=0, "",'Prediction Log'!#REF!)</f>
        <v>#REF!</v>
      </c>
      <c r="C919" s="9" t="e">
        <f>IF('Prediction Log'!#REF!=0, "",'Prediction Log'!#REF!)</f>
        <v>#REF!</v>
      </c>
      <c r="D919" s="9" t="e">
        <f>IF('Prediction Log'!#REF!=0, "",'Prediction Log'!#REF!)</f>
        <v>#REF!</v>
      </c>
      <c r="E919" s="9" t="e">
        <f>IF('Prediction Log'!#REF!=0, "",'Prediction Log'!#REF!)</f>
        <v>#REF!</v>
      </c>
      <c r="F919" s="10" t="str">
        <f>IF('Prediction Log'!I919=0, "",'Prediction Log'!I919)</f>
        <v/>
      </c>
      <c r="G919" s="26" t="str">
        <f>IF(ISBLANK(Games!B919), "",'Prediction Log'!$J919)</f>
        <v/>
      </c>
      <c r="H919" s="27">
        <f>'Prediction Log'!$K919</f>
        <v>0</v>
      </c>
      <c r="I919" s="10" t="str">
        <f>IF(AND(Games!J919="",Games!K919=""),"",IF(ISTEXT(Games!K919), "Side",Games!J919))</f>
        <v/>
      </c>
      <c r="J919" s="10" t="str">
        <f>IF(Table1[[#This Row],[Bet]]="Spread", Games!L919, "")</f>
        <v/>
      </c>
      <c r="K919" s="9" t="str">
        <f>IF(ISTEXT(Games!K919), Games!K919, "")</f>
        <v/>
      </c>
      <c r="L919" s="9" t="str">
        <f>IF(Table1[[#This Row],[Bet]]="Spread", Table1[[#This Row],[Spread]],"")</f>
        <v/>
      </c>
      <c r="M919" s="9"/>
      <c r="N919" s="12"/>
      <c r="O919" s="12"/>
      <c r="P919" s="12"/>
      <c r="Q919" s="12"/>
      <c r="R919" s="12"/>
      <c r="S919" s="12"/>
      <c r="T919" s="13">
        <f t="shared" si="147"/>
        <v>0</v>
      </c>
      <c r="U919" s="13">
        <f t="shared" si="148"/>
        <v>0</v>
      </c>
      <c r="V919" s="13">
        <f t="shared" si="141"/>
        <v>0</v>
      </c>
      <c r="W919" s="13">
        <f t="shared" si="149"/>
        <v>0</v>
      </c>
      <c r="X919" s="13">
        <f t="shared" si="142"/>
        <v>0</v>
      </c>
      <c r="Y919" s="13">
        <f t="shared" si="143"/>
        <v>0</v>
      </c>
      <c r="Z919" s="7"/>
      <c r="AA919" s="9" t="str">
        <f t="shared" si="144"/>
        <v/>
      </c>
      <c r="AB919" s="7"/>
      <c r="AC919" s="9" t="str">
        <f t="shared" si="145"/>
        <v/>
      </c>
      <c r="AD919" s="7"/>
      <c r="AE919" s="9" t="str">
        <f t="shared" si="146"/>
        <v/>
      </c>
      <c r="AF91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20" spans="1:32" x14ac:dyDescent="0.45">
      <c r="A920" s="23" t="e">
        <f>IF('Prediction Log'!#REF!=0, "",'Prediction Log'!#REF!)</f>
        <v>#REF!</v>
      </c>
      <c r="B920" s="9" t="e">
        <f>IF('Prediction Log'!#REF!=0, "",'Prediction Log'!#REF!)</f>
        <v>#REF!</v>
      </c>
      <c r="C920" s="9" t="e">
        <f>IF('Prediction Log'!#REF!=0, "",'Prediction Log'!#REF!)</f>
        <v>#REF!</v>
      </c>
      <c r="D920" s="9" t="e">
        <f>IF('Prediction Log'!#REF!=0, "",'Prediction Log'!#REF!)</f>
        <v>#REF!</v>
      </c>
      <c r="E920" s="9" t="e">
        <f>IF('Prediction Log'!#REF!=0, "",'Prediction Log'!#REF!)</f>
        <v>#REF!</v>
      </c>
      <c r="F920" s="10" t="str">
        <f>IF('Prediction Log'!I920=0, "",'Prediction Log'!I920)</f>
        <v/>
      </c>
      <c r="G920" s="26" t="str">
        <f>IF(ISBLANK(Games!B920), "",'Prediction Log'!$J920)</f>
        <v/>
      </c>
      <c r="H920" s="27">
        <f>'Prediction Log'!$K920</f>
        <v>0</v>
      </c>
      <c r="I920" s="10" t="str">
        <f>IF(AND(Games!J920="",Games!K920=""),"",IF(ISTEXT(Games!K920), "Side",Games!J920))</f>
        <v/>
      </c>
      <c r="J920" s="10" t="str">
        <f>IF(Table1[[#This Row],[Bet]]="Spread", Games!L920, "")</f>
        <v/>
      </c>
      <c r="K920" s="9" t="str">
        <f>IF(ISTEXT(Games!K920), Games!K920, "")</f>
        <v/>
      </c>
      <c r="L920" s="9" t="str">
        <f>IF(Table1[[#This Row],[Bet]]="Spread", Table1[[#This Row],[Spread]],"")</f>
        <v/>
      </c>
      <c r="M920" s="9"/>
      <c r="N920" s="12"/>
      <c r="O920" s="12"/>
      <c r="P920" s="12"/>
      <c r="Q920" s="12"/>
      <c r="R920" s="12"/>
      <c r="S920" s="12"/>
      <c r="T920" s="13">
        <f t="shared" si="147"/>
        <v>0</v>
      </c>
      <c r="U920" s="13">
        <f t="shared" si="148"/>
        <v>0</v>
      </c>
      <c r="V920" s="13">
        <f t="shared" si="141"/>
        <v>0</v>
      </c>
      <c r="W920" s="13">
        <f t="shared" si="149"/>
        <v>0</v>
      </c>
      <c r="X920" s="13">
        <f t="shared" si="142"/>
        <v>0</v>
      </c>
      <c r="Y920" s="13">
        <f t="shared" si="143"/>
        <v>0</v>
      </c>
      <c r="Z920" s="7"/>
      <c r="AA920" s="9" t="str">
        <f t="shared" si="144"/>
        <v/>
      </c>
      <c r="AB920" s="7"/>
      <c r="AC920" s="9" t="str">
        <f t="shared" si="145"/>
        <v/>
      </c>
      <c r="AD920" s="7"/>
      <c r="AE920" s="9" t="str">
        <f t="shared" si="146"/>
        <v/>
      </c>
      <c r="AF92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21" spans="1:32" x14ac:dyDescent="0.45">
      <c r="A921" s="23" t="e">
        <f>IF('Prediction Log'!#REF!=0, "",'Prediction Log'!#REF!)</f>
        <v>#REF!</v>
      </c>
      <c r="B921" s="9" t="e">
        <f>IF('Prediction Log'!#REF!=0, "",'Prediction Log'!#REF!)</f>
        <v>#REF!</v>
      </c>
      <c r="C921" s="9" t="e">
        <f>IF('Prediction Log'!#REF!=0, "",'Prediction Log'!#REF!)</f>
        <v>#REF!</v>
      </c>
      <c r="D921" s="9" t="e">
        <f>IF('Prediction Log'!#REF!=0, "",'Prediction Log'!#REF!)</f>
        <v>#REF!</v>
      </c>
      <c r="E921" s="9" t="e">
        <f>IF('Prediction Log'!#REF!=0, "",'Prediction Log'!#REF!)</f>
        <v>#REF!</v>
      </c>
      <c r="F921" s="10" t="str">
        <f>IF('Prediction Log'!I921=0, "",'Prediction Log'!I921)</f>
        <v/>
      </c>
      <c r="G921" s="26" t="str">
        <f>IF(ISBLANK(Games!B921), "",'Prediction Log'!$J921)</f>
        <v/>
      </c>
      <c r="H921" s="27">
        <f>'Prediction Log'!$K921</f>
        <v>0</v>
      </c>
      <c r="I921" s="10" t="str">
        <f>IF(AND(Games!J921="",Games!K921=""),"",IF(ISTEXT(Games!K921), "Side",Games!J921))</f>
        <v/>
      </c>
      <c r="J921" s="10" t="str">
        <f>IF(Table1[[#This Row],[Bet]]="Spread", Games!L921, "")</f>
        <v/>
      </c>
      <c r="K921" s="9" t="str">
        <f>IF(ISTEXT(Games!K921), Games!K921, "")</f>
        <v/>
      </c>
      <c r="L921" s="9" t="str">
        <f>IF(Table1[[#This Row],[Bet]]="Spread", Table1[[#This Row],[Spread]],"")</f>
        <v/>
      </c>
      <c r="M921" s="9"/>
      <c r="N921" s="12"/>
      <c r="O921" s="12"/>
      <c r="P921" s="12"/>
      <c r="Q921" s="12"/>
      <c r="R921" s="12"/>
      <c r="S921" s="12"/>
      <c r="T921" s="13">
        <f t="shared" si="147"/>
        <v>0</v>
      </c>
      <c r="U921" s="13">
        <f t="shared" si="148"/>
        <v>0</v>
      </c>
      <c r="V921" s="13">
        <f t="shared" si="141"/>
        <v>0</v>
      </c>
      <c r="W921" s="13">
        <f t="shared" si="149"/>
        <v>0</v>
      </c>
      <c r="X921" s="13">
        <f t="shared" si="142"/>
        <v>0</v>
      </c>
      <c r="Y921" s="13">
        <f t="shared" si="143"/>
        <v>0</v>
      </c>
      <c r="Z921" s="7"/>
      <c r="AA921" s="9" t="str">
        <f t="shared" si="144"/>
        <v/>
      </c>
      <c r="AB921" s="7"/>
      <c r="AC921" s="9" t="str">
        <f t="shared" si="145"/>
        <v/>
      </c>
      <c r="AD921" s="7"/>
      <c r="AE921" s="9" t="str">
        <f t="shared" si="146"/>
        <v/>
      </c>
      <c r="AF92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22" spans="1:32" x14ac:dyDescent="0.45">
      <c r="A922" s="23" t="e">
        <f>IF('Prediction Log'!#REF!=0, "",'Prediction Log'!#REF!)</f>
        <v>#REF!</v>
      </c>
      <c r="B922" s="9" t="e">
        <f>IF('Prediction Log'!#REF!=0, "",'Prediction Log'!#REF!)</f>
        <v>#REF!</v>
      </c>
      <c r="C922" s="9" t="e">
        <f>IF('Prediction Log'!#REF!=0, "",'Prediction Log'!#REF!)</f>
        <v>#REF!</v>
      </c>
      <c r="D922" s="9" t="e">
        <f>IF('Prediction Log'!#REF!=0, "",'Prediction Log'!#REF!)</f>
        <v>#REF!</v>
      </c>
      <c r="E922" s="9" t="e">
        <f>IF('Prediction Log'!#REF!=0, "",'Prediction Log'!#REF!)</f>
        <v>#REF!</v>
      </c>
      <c r="F922" s="10" t="str">
        <f>IF('Prediction Log'!I922=0, "",'Prediction Log'!I922)</f>
        <v/>
      </c>
      <c r="G922" s="26" t="str">
        <f>IF(ISBLANK(Games!B922), "",'Prediction Log'!$J922)</f>
        <v/>
      </c>
      <c r="H922" s="27">
        <f>'Prediction Log'!$K922</f>
        <v>0</v>
      </c>
      <c r="I922" s="10" t="str">
        <f>IF(AND(Games!J922="",Games!K922=""),"",IF(ISTEXT(Games!K922), "Side",Games!J922))</f>
        <v/>
      </c>
      <c r="J922" s="10" t="str">
        <f>IF(Table1[[#This Row],[Bet]]="Spread", Games!L922, "")</f>
        <v/>
      </c>
      <c r="K922" s="9" t="str">
        <f>IF(ISTEXT(Games!K922), Games!K922, "")</f>
        <v/>
      </c>
      <c r="L922" s="9" t="str">
        <f>IF(Table1[[#This Row],[Bet]]="Spread", Table1[[#This Row],[Spread]],"")</f>
        <v/>
      </c>
      <c r="M922" s="9"/>
      <c r="N922" s="12"/>
      <c r="O922" s="12"/>
      <c r="P922" s="12"/>
      <c r="Q922" s="12"/>
      <c r="R922" s="12"/>
      <c r="S922" s="12"/>
      <c r="T922" s="13">
        <f t="shared" si="147"/>
        <v>0</v>
      </c>
      <c r="U922" s="13">
        <f t="shared" si="148"/>
        <v>0</v>
      </c>
      <c r="V922" s="13">
        <f t="shared" si="141"/>
        <v>0</v>
      </c>
      <c r="W922" s="13">
        <f t="shared" si="149"/>
        <v>0</v>
      </c>
      <c r="X922" s="13">
        <f t="shared" si="142"/>
        <v>0</v>
      </c>
      <c r="Y922" s="13">
        <f t="shared" si="143"/>
        <v>0</v>
      </c>
      <c r="Z922" s="7"/>
      <c r="AA922" s="9" t="str">
        <f t="shared" si="144"/>
        <v/>
      </c>
      <c r="AB922" s="7"/>
      <c r="AC922" s="9" t="str">
        <f t="shared" si="145"/>
        <v/>
      </c>
      <c r="AD922" s="7"/>
      <c r="AE922" s="9" t="str">
        <f t="shared" si="146"/>
        <v/>
      </c>
      <c r="AF92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23" spans="1:32" x14ac:dyDescent="0.45">
      <c r="A923" s="23" t="e">
        <f>IF('Prediction Log'!#REF!=0, "",'Prediction Log'!#REF!)</f>
        <v>#REF!</v>
      </c>
      <c r="B923" s="9" t="e">
        <f>IF('Prediction Log'!#REF!=0, "",'Prediction Log'!#REF!)</f>
        <v>#REF!</v>
      </c>
      <c r="C923" s="9" t="e">
        <f>IF('Prediction Log'!#REF!=0, "",'Prediction Log'!#REF!)</f>
        <v>#REF!</v>
      </c>
      <c r="D923" s="9" t="e">
        <f>IF('Prediction Log'!#REF!=0, "",'Prediction Log'!#REF!)</f>
        <v>#REF!</v>
      </c>
      <c r="E923" s="9" t="e">
        <f>IF('Prediction Log'!#REF!=0, "",'Prediction Log'!#REF!)</f>
        <v>#REF!</v>
      </c>
      <c r="F923" s="10" t="str">
        <f>IF('Prediction Log'!I923=0, "",'Prediction Log'!I923)</f>
        <v/>
      </c>
      <c r="G923" s="26" t="str">
        <f>IF(ISBLANK(Games!B923), "",'Prediction Log'!$J923)</f>
        <v/>
      </c>
      <c r="H923" s="27">
        <f>'Prediction Log'!$K923</f>
        <v>0</v>
      </c>
      <c r="I923" s="10" t="str">
        <f>IF(AND(Games!J923="",Games!K923=""),"",IF(ISTEXT(Games!K923), "Side",Games!J923))</f>
        <v/>
      </c>
      <c r="J923" s="10" t="str">
        <f>IF(Table1[[#This Row],[Bet]]="Spread", Games!L923, "")</f>
        <v/>
      </c>
      <c r="K923" s="9" t="str">
        <f>IF(ISTEXT(Games!K923), Games!K923, "")</f>
        <v/>
      </c>
      <c r="L923" s="9" t="str">
        <f>IF(Table1[[#This Row],[Bet]]="Spread", Table1[[#This Row],[Spread]],"")</f>
        <v/>
      </c>
      <c r="M923" s="9"/>
      <c r="N923" s="12"/>
      <c r="O923" s="12"/>
      <c r="P923" s="12"/>
      <c r="Q923" s="12"/>
      <c r="R923" s="12"/>
      <c r="S923" s="12"/>
      <c r="T923" s="13">
        <f t="shared" si="147"/>
        <v>0</v>
      </c>
      <c r="U923" s="13">
        <f t="shared" si="148"/>
        <v>0</v>
      </c>
      <c r="V923" s="13">
        <f t="shared" si="141"/>
        <v>0</v>
      </c>
      <c r="W923" s="13">
        <f t="shared" si="149"/>
        <v>0</v>
      </c>
      <c r="X923" s="13">
        <f t="shared" si="142"/>
        <v>0</v>
      </c>
      <c r="Y923" s="13">
        <f t="shared" si="143"/>
        <v>0</v>
      </c>
      <c r="Z923" s="7"/>
      <c r="AA923" s="9" t="str">
        <f t="shared" si="144"/>
        <v/>
      </c>
      <c r="AB923" s="7"/>
      <c r="AC923" s="9" t="str">
        <f t="shared" si="145"/>
        <v/>
      </c>
      <c r="AD923" s="7"/>
      <c r="AE923" s="9" t="str">
        <f t="shared" si="146"/>
        <v/>
      </c>
      <c r="AF92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24" spans="1:32" x14ac:dyDescent="0.45">
      <c r="A924" s="23" t="e">
        <f>IF('Prediction Log'!#REF!=0, "",'Prediction Log'!#REF!)</f>
        <v>#REF!</v>
      </c>
      <c r="B924" s="9" t="e">
        <f>IF('Prediction Log'!#REF!=0, "",'Prediction Log'!#REF!)</f>
        <v>#REF!</v>
      </c>
      <c r="C924" s="9" t="e">
        <f>IF('Prediction Log'!#REF!=0, "",'Prediction Log'!#REF!)</f>
        <v>#REF!</v>
      </c>
      <c r="D924" s="9" t="e">
        <f>IF('Prediction Log'!#REF!=0, "",'Prediction Log'!#REF!)</f>
        <v>#REF!</v>
      </c>
      <c r="E924" s="9" t="e">
        <f>IF('Prediction Log'!#REF!=0, "",'Prediction Log'!#REF!)</f>
        <v>#REF!</v>
      </c>
      <c r="F924" s="10" t="str">
        <f>IF('Prediction Log'!I924=0, "",'Prediction Log'!I924)</f>
        <v/>
      </c>
      <c r="G924" s="26" t="str">
        <f>IF(ISBLANK(Games!B924), "",'Prediction Log'!$J924)</f>
        <v/>
      </c>
      <c r="H924" s="27">
        <f>'Prediction Log'!$K924</f>
        <v>0</v>
      </c>
      <c r="I924" s="10" t="str">
        <f>IF(AND(Games!J924="",Games!K924=""),"",IF(ISTEXT(Games!K924), "Side",Games!J924))</f>
        <v/>
      </c>
      <c r="J924" s="10" t="str">
        <f>IF(Table1[[#This Row],[Bet]]="Spread", Games!L924, "")</f>
        <v/>
      </c>
      <c r="K924" s="9" t="str">
        <f>IF(ISTEXT(Games!K924), Games!K924, "")</f>
        <v/>
      </c>
      <c r="L924" s="9" t="str">
        <f>IF(Table1[[#This Row],[Bet]]="Spread", Table1[[#This Row],[Spread]],"")</f>
        <v/>
      </c>
      <c r="M924" s="9"/>
      <c r="N924" s="12"/>
      <c r="O924" s="12"/>
      <c r="P924" s="12"/>
      <c r="Q924" s="12"/>
      <c r="R924" s="12"/>
      <c r="S924" s="12"/>
      <c r="T924" s="13">
        <f t="shared" si="147"/>
        <v>0</v>
      </c>
      <c r="U924" s="13">
        <f t="shared" si="148"/>
        <v>0</v>
      </c>
      <c r="V924" s="13">
        <f t="shared" si="141"/>
        <v>0</v>
      </c>
      <c r="W924" s="13">
        <f t="shared" si="149"/>
        <v>0</v>
      </c>
      <c r="X924" s="13">
        <f t="shared" si="142"/>
        <v>0</v>
      </c>
      <c r="Y924" s="13">
        <f t="shared" si="143"/>
        <v>0</v>
      </c>
      <c r="Z924" s="7"/>
      <c r="AA924" s="9" t="str">
        <f t="shared" si="144"/>
        <v/>
      </c>
      <c r="AB924" s="7"/>
      <c r="AC924" s="9" t="str">
        <f t="shared" si="145"/>
        <v/>
      </c>
      <c r="AD924" s="7"/>
      <c r="AE924" s="9" t="str">
        <f t="shared" si="146"/>
        <v/>
      </c>
      <c r="AF92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25" spans="1:32" x14ac:dyDescent="0.45">
      <c r="A925" s="23" t="e">
        <f>IF('Prediction Log'!#REF!=0, "",'Prediction Log'!#REF!)</f>
        <v>#REF!</v>
      </c>
      <c r="B925" s="9" t="e">
        <f>IF('Prediction Log'!#REF!=0, "",'Prediction Log'!#REF!)</f>
        <v>#REF!</v>
      </c>
      <c r="C925" s="9" t="e">
        <f>IF('Prediction Log'!#REF!=0, "",'Prediction Log'!#REF!)</f>
        <v>#REF!</v>
      </c>
      <c r="D925" s="9" t="e">
        <f>IF('Prediction Log'!#REF!=0, "",'Prediction Log'!#REF!)</f>
        <v>#REF!</v>
      </c>
      <c r="E925" s="9" t="e">
        <f>IF('Prediction Log'!#REF!=0, "",'Prediction Log'!#REF!)</f>
        <v>#REF!</v>
      </c>
      <c r="F925" s="10" t="str">
        <f>IF('Prediction Log'!I925=0, "",'Prediction Log'!I925)</f>
        <v/>
      </c>
      <c r="G925" s="26" t="str">
        <f>IF(ISBLANK(Games!B925), "",'Prediction Log'!$J925)</f>
        <v/>
      </c>
      <c r="H925" s="27">
        <f>'Prediction Log'!$K925</f>
        <v>0</v>
      </c>
      <c r="I925" s="10" t="str">
        <f>IF(AND(Games!J925="",Games!K925=""),"",IF(ISTEXT(Games!K925), "Side",Games!J925))</f>
        <v/>
      </c>
      <c r="J925" s="10" t="str">
        <f>IF(Table1[[#This Row],[Bet]]="Spread", Games!L925, "")</f>
        <v/>
      </c>
      <c r="K925" s="9" t="str">
        <f>IF(ISTEXT(Games!K925), Games!K925, "")</f>
        <v/>
      </c>
      <c r="L925" s="9" t="str">
        <f>IF(Table1[[#This Row],[Bet]]="Spread", Table1[[#This Row],[Spread]],"")</f>
        <v/>
      </c>
      <c r="M925" s="9"/>
      <c r="N925" s="12"/>
      <c r="O925" s="12"/>
      <c r="P925" s="12"/>
      <c r="Q925" s="12"/>
      <c r="R925" s="12"/>
      <c r="S925" s="12"/>
      <c r="T925" s="13">
        <f t="shared" si="147"/>
        <v>0</v>
      </c>
      <c r="U925" s="13">
        <f t="shared" si="148"/>
        <v>0</v>
      </c>
      <c r="V925" s="13">
        <f t="shared" si="141"/>
        <v>0</v>
      </c>
      <c r="W925" s="13">
        <f t="shared" si="149"/>
        <v>0</v>
      </c>
      <c r="X925" s="13">
        <f t="shared" si="142"/>
        <v>0</v>
      </c>
      <c r="Y925" s="13">
        <f t="shared" si="143"/>
        <v>0</v>
      </c>
      <c r="Z925" s="7"/>
      <c r="AA925" s="9" t="str">
        <f t="shared" si="144"/>
        <v/>
      </c>
      <c r="AB925" s="7"/>
      <c r="AC925" s="9" t="str">
        <f t="shared" si="145"/>
        <v/>
      </c>
      <c r="AD925" s="7"/>
      <c r="AE925" s="9" t="str">
        <f t="shared" si="146"/>
        <v/>
      </c>
      <c r="AF92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26" spans="1:32" x14ac:dyDescent="0.45">
      <c r="A926" s="23" t="e">
        <f>IF('Prediction Log'!#REF!=0, "",'Prediction Log'!#REF!)</f>
        <v>#REF!</v>
      </c>
      <c r="B926" s="9" t="e">
        <f>IF('Prediction Log'!#REF!=0, "",'Prediction Log'!#REF!)</f>
        <v>#REF!</v>
      </c>
      <c r="C926" s="9" t="e">
        <f>IF('Prediction Log'!#REF!=0, "",'Prediction Log'!#REF!)</f>
        <v>#REF!</v>
      </c>
      <c r="D926" s="9" t="e">
        <f>IF('Prediction Log'!#REF!=0, "",'Prediction Log'!#REF!)</f>
        <v>#REF!</v>
      </c>
      <c r="E926" s="9" t="e">
        <f>IF('Prediction Log'!#REF!=0, "",'Prediction Log'!#REF!)</f>
        <v>#REF!</v>
      </c>
      <c r="F926" s="10" t="str">
        <f>IF('Prediction Log'!I926=0, "",'Prediction Log'!I926)</f>
        <v/>
      </c>
      <c r="G926" s="26" t="str">
        <f>IF(ISBLANK(Games!B926), "",'Prediction Log'!$J926)</f>
        <v/>
      </c>
      <c r="H926" s="27">
        <f>'Prediction Log'!$K926</f>
        <v>0</v>
      </c>
      <c r="I926" s="10" t="str">
        <f>IF(AND(Games!J926="",Games!K926=""),"",IF(ISTEXT(Games!K926), "Side",Games!J926))</f>
        <v/>
      </c>
      <c r="J926" s="10" t="str">
        <f>IF(Table1[[#This Row],[Bet]]="Spread", Games!L926, "")</f>
        <v/>
      </c>
      <c r="K926" s="9" t="str">
        <f>IF(ISTEXT(Games!K926), Games!K926, "")</f>
        <v/>
      </c>
      <c r="L926" s="9" t="str">
        <f>IF(Table1[[#This Row],[Bet]]="Spread", Table1[[#This Row],[Spread]],"")</f>
        <v/>
      </c>
      <c r="M926" s="9"/>
      <c r="N926" s="12"/>
      <c r="O926" s="12"/>
      <c r="P926" s="12"/>
      <c r="Q926" s="12"/>
      <c r="R926" s="12"/>
      <c r="S926" s="12"/>
      <c r="T926" s="13">
        <f t="shared" si="147"/>
        <v>0</v>
      </c>
      <c r="U926" s="13">
        <f t="shared" si="148"/>
        <v>0</v>
      </c>
      <c r="V926" s="13">
        <f t="shared" si="141"/>
        <v>0</v>
      </c>
      <c r="W926" s="13">
        <f t="shared" si="149"/>
        <v>0</v>
      </c>
      <c r="X926" s="13">
        <f t="shared" si="142"/>
        <v>0</v>
      </c>
      <c r="Y926" s="13">
        <f t="shared" si="143"/>
        <v>0</v>
      </c>
      <c r="Z926" s="7"/>
      <c r="AA926" s="9" t="str">
        <f t="shared" si="144"/>
        <v/>
      </c>
      <c r="AB926" s="7"/>
      <c r="AC926" s="9" t="str">
        <f t="shared" si="145"/>
        <v/>
      </c>
      <c r="AD926" s="7"/>
      <c r="AE926" s="9" t="str">
        <f t="shared" si="146"/>
        <v/>
      </c>
      <c r="AF92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27" spans="1:32" x14ac:dyDescent="0.45">
      <c r="A927" s="23" t="e">
        <f>IF('Prediction Log'!#REF!=0, "",'Prediction Log'!#REF!)</f>
        <v>#REF!</v>
      </c>
      <c r="B927" s="9" t="e">
        <f>IF('Prediction Log'!#REF!=0, "",'Prediction Log'!#REF!)</f>
        <v>#REF!</v>
      </c>
      <c r="C927" s="9" t="e">
        <f>IF('Prediction Log'!#REF!=0, "",'Prediction Log'!#REF!)</f>
        <v>#REF!</v>
      </c>
      <c r="D927" s="9" t="e">
        <f>IF('Prediction Log'!#REF!=0, "",'Prediction Log'!#REF!)</f>
        <v>#REF!</v>
      </c>
      <c r="E927" s="9" t="e">
        <f>IF('Prediction Log'!#REF!=0, "",'Prediction Log'!#REF!)</f>
        <v>#REF!</v>
      </c>
      <c r="F927" s="10" t="str">
        <f>IF('Prediction Log'!I927=0, "",'Prediction Log'!I927)</f>
        <v/>
      </c>
      <c r="G927" s="26" t="str">
        <f>IF(ISBLANK(Games!B927), "",'Prediction Log'!$J927)</f>
        <v/>
      </c>
      <c r="H927" s="27">
        <f>'Prediction Log'!$K927</f>
        <v>0</v>
      </c>
      <c r="I927" s="10" t="str">
        <f>IF(AND(Games!J927="",Games!K927=""),"",IF(ISTEXT(Games!K927), "Side",Games!J927))</f>
        <v/>
      </c>
      <c r="J927" s="10" t="str">
        <f>IF(Table1[[#This Row],[Bet]]="Spread", Games!L927, "")</f>
        <v/>
      </c>
      <c r="K927" s="9" t="str">
        <f>IF(ISTEXT(Games!K927), Games!K927, "")</f>
        <v/>
      </c>
      <c r="L927" s="9" t="str">
        <f>IF(Table1[[#This Row],[Bet]]="Spread", Table1[[#This Row],[Spread]],"")</f>
        <v/>
      </c>
      <c r="M927" s="9"/>
      <c r="N927" s="12"/>
      <c r="O927" s="12"/>
      <c r="P927" s="12"/>
      <c r="Q927" s="12"/>
      <c r="R927" s="12"/>
      <c r="S927" s="12"/>
      <c r="T927" s="13">
        <f t="shared" si="147"/>
        <v>0</v>
      </c>
      <c r="U927" s="13">
        <f t="shared" si="148"/>
        <v>0</v>
      </c>
      <c r="V927" s="13">
        <f t="shared" si="141"/>
        <v>0</v>
      </c>
      <c r="W927" s="13">
        <f t="shared" si="149"/>
        <v>0</v>
      </c>
      <c r="X927" s="13">
        <f t="shared" si="142"/>
        <v>0</v>
      </c>
      <c r="Y927" s="13">
        <f t="shared" si="143"/>
        <v>0</v>
      </c>
      <c r="Z927" s="7"/>
      <c r="AA927" s="9" t="str">
        <f t="shared" si="144"/>
        <v/>
      </c>
      <c r="AB927" s="7"/>
      <c r="AC927" s="9" t="str">
        <f t="shared" si="145"/>
        <v/>
      </c>
      <c r="AD927" s="7"/>
      <c r="AE927" s="9" t="str">
        <f t="shared" si="146"/>
        <v/>
      </c>
      <c r="AF92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28" spans="1:32" x14ac:dyDescent="0.45">
      <c r="A928" s="23" t="e">
        <f>IF('Prediction Log'!#REF!=0, "",'Prediction Log'!#REF!)</f>
        <v>#REF!</v>
      </c>
      <c r="B928" s="9" t="e">
        <f>IF('Prediction Log'!#REF!=0, "",'Prediction Log'!#REF!)</f>
        <v>#REF!</v>
      </c>
      <c r="C928" s="9" t="e">
        <f>IF('Prediction Log'!#REF!=0, "",'Prediction Log'!#REF!)</f>
        <v>#REF!</v>
      </c>
      <c r="D928" s="9" t="e">
        <f>IF('Prediction Log'!#REF!=0, "",'Prediction Log'!#REF!)</f>
        <v>#REF!</v>
      </c>
      <c r="E928" s="9" t="e">
        <f>IF('Prediction Log'!#REF!=0, "",'Prediction Log'!#REF!)</f>
        <v>#REF!</v>
      </c>
      <c r="F928" s="10" t="str">
        <f>IF('Prediction Log'!I928=0, "",'Prediction Log'!I928)</f>
        <v/>
      </c>
      <c r="G928" s="26" t="str">
        <f>IF(ISBLANK(Games!B928), "",'Prediction Log'!$J928)</f>
        <v/>
      </c>
      <c r="H928" s="27">
        <f>'Prediction Log'!$K928</f>
        <v>0</v>
      </c>
      <c r="I928" s="10" t="str">
        <f>IF(AND(Games!J928="",Games!K928=""),"",IF(ISTEXT(Games!K928), "Side",Games!J928))</f>
        <v/>
      </c>
      <c r="J928" s="10" t="str">
        <f>IF(Table1[[#This Row],[Bet]]="Spread", Games!L928, "")</f>
        <v/>
      </c>
      <c r="K928" s="9" t="str">
        <f>IF(ISTEXT(Games!K928), Games!K928, "")</f>
        <v/>
      </c>
      <c r="L928" s="9" t="str">
        <f>IF(Table1[[#This Row],[Bet]]="Spread", Table1[[#This Row],[Spread]],"")</f>
        <v/>
      </c>
      <c r="M928" s="9"/>
      <c r="N928" s="12"/>
      <c r="O928" s="12"/>
      <c r="P928" s="12"/>
      <c r="Q928" s="12"/>
      <c r="R928" s="12"/>
      <c r="S928" s="12"/>
      <c r="T928" s="13">
        <f t="shared" si="147"/>
        <v>0</v>
      </c>
      <c r="U928" s="13">
        <f t="shared" si="148"/>
        <v>0</v>
      </c>
      <c r="V928" s="13">
        <f t="shared" si="141"/>
        <v>0</v>
      </c>
      <c r="W928" s="13">
        <f t="shared" si="149"/>
        <v>0</v>
      </c>
      <c r="X928" s="13">
        <f t="shared" si="142"/>
        <v>0</v>
      </c>
      <c r="Y928" s="13">
        <f t="shared" si="143"/>
        <v>0</v>
      </c>
      <c r="Z928" s="7"/>
      <c r="AA928" s="9" t="str">
        <f t="shared" si="144"/>
        <v/>
      </c>
      <c r="AB928" s="7"/>
      <c r="AC928" s="9" t="str">
        <f t="shared" si="145"/>
        <v/>
      </c>
      <c r="AD928" s="7"/>
      <c r="AE928" s="9" t="str">
        <f t="shared" si="146"/>
        <v/>
      </c>
      <c r="AF92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29" spans="1:32" x14ac:dyDescent="0.45">
      <c r="A929" s="23" t="e">
        <f>IF('Prediction Log'!#REF!=0, "",'Prediction Log'!#REF!)</f>
        <v>#REF!</v>
      </c>
      <c r="B929" s="9" t="e">
        <f>IF('Prediction Log'!#REF!=0, "",'Prediction Log'!#REF!)</f>
        <v>#REF!</v>
      </c>
      <c r="C929" s="9" t="e">
        <f>IF('Prediction Log'!#REF!=0, "",'Prediction Log'!#REF!)</f>
        <v>#REF!</v>
      </c>
      <c r="D929" s="9" t="e">
        <f>IF('Prediction Log'!#REF!=0, "",'Prediction Log'!#REF!)</f>
        <v>#REF!</v>
      </c>
      <c r="E929" s="9" t="e">
        <f>IF('Prediction Log'!#REF!=0, "",'Prediction Log'!#REF!)</f>
        <v>#REF!</v>
      </c>
      <c r="F929" s="10" t="str">
        <f>IF('Prediction Log'!I929=0, "",'Prediction Log'!I929)</f>
        <v/>
      </c>
      <c r="G929" s="26" t="str">
        <f>IF(ISBLANK(Games!B929), "",'Prediction Log'!$J929)</f>
        <v/>
      </c>
      <c r="H929" s="27">
        <f>'Prediction Log'!$K929</f>
        <v>0</v>
      </c>
      <c r="I929" s="10" t="str">
        <f>IF(AND(Games!J929="",Games!K929=""),"",IF(ISTEXT(Games!K929), "Side",Games!J929))</f>
        <v/>
      </c>
      <c r="J929" s="10" t="str">
        <f>IF(Table1[[#This Row],[Bet]]="Spread", Games!L929, "")</f>
        <v/>
      </c>
      <c r="K929" s="9" t="str">
        <f>IF(ISTEXT(Games!K929), Games!K929, "")</f>
        <v/>
      </c>
      <c r="L929" s="9" t="str">
        <f>IF(Table1[[#This Row],[Bet]]="Spread", Table1[[#This Row],[Spread]],"")</f>
        <v/>
      </c>
      <c r="M929" s="9"/>
      <c r="N929" s="12"/>
      <c r="O929" s="12"/>
      <c r="P929" s="12"/>
      <c r="Q929" s="12"/>
      <c r="R929" s="12"/>
      <c r="S929" s="12"/>
      <c r="T929" s="13">
        <f t="shared" si="147"/>
        <v>0</v>
      </c>
      <c r="U929" s="13">
        <f t="shared" si="148"/>
        <v>0</v>
      </c>
      <c r="V929" s="13">
        <f t="shared" si="141"/>
        <v>0</v>
      </c>
      <c r="W929" s="13">
        <f t="shared" si="149"/>
        <v>0</v>
      </c>
      <c r="X929" s="13">
        <f t="shared" si="142"/>
        <v>0</v>
      </c>
      <c r="Y929" s="13">
        <f t="shared" si="143"/>
        <v>0</v>
      </c>
      <c r="Z929" s="7"/>
      <c r="AA929" s="9" t="str">
        <f t="shared" si="144"/>
        <v/>
      </c>
      <c r="AB929" s="7"/>
      <c r="AC929" s="9" t="str">
        <f t="shared" si="145"/>
        <v/>
      </c>
      <c r="AD929" s="7"/>
      <c r="AE929" s="9" t="str">
        <f t="shared" si="146"/>
        <v/>
      </c>
      <c r="AF92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30" spans="1:32" x14ac:dyDescent="0.45">
      <c r="A930" s="23" t="e">
        <f>IF('Prediction Log'!#REF!=0, "",'Prediction Log'!#REF!)</f>
        <v>#REF!</v>
      </c>
      <c r="B930" s="9" t="e">
        <f>IF('Prediction Log'!#REF!=0, "",'Prediction Log'!#REF!)</f>
        <v>#REF!</v>
      </c>
      <c r="C930" s="9" t="e">
        <f>IF('Prediction Log'!#REF!=0, "",'Prediction Log'!#REF!)</f>
        <v>#REF!</v>
      </c>
      <c r="D930" s="9" t="e">
        <f>IF('Prediction Log'!#REF!=0, "",'Prediction Log'!#REF!)</f>
        <v>#REF!</v>
      </c>
      <c r="E930" s="9" t="e">
        <f>IF('Prediction Log'!#REF!=0, "",'Prediction Log'!#REF!)</f>
        <v>#REF!</v>
      </c>
      <c r="F930" s="10" t="str">
        <f>IF('Prediction Log'!I930=0, "",'Prediction Log'!I930)</f>
        <v/>
      </c>
      <c r="G930" s="26" t="str">
        <f>IF(ISBLANK(Games!B930), "",'Prediction Log'!$J930)</f>
        <v/>
      </c>
      <c r="H930" s="27">
        <f>'Prediction Log'!$K930</f>
        <v>0</v>
      </c>
      <c r="I930" s="10" t="str">
        <f>IF(AND(Games!J930="",Games!K930=""),"",IF(ISTEXT(Games!K930), "Side",Games!J930))</f>
        <v/>
      </c>
      <c r="J930" s="10" t="str">
        <f>IF(Table1[[#This Row],[Bet]]="Spread", Games!L930, "")</f>
        <v/>
      </c>
      <c r="K930" s="9" t="str">
        <f>IF(ISTEXT(Games!K930), Games!K930, "")</f>
        <v/>
      </c>
      <c r="L930" s="9" t="str">
        <f>IF(Table1[[#This Row],[Bet]]="Spread", Table1[[#This Row],[Spread]],"")</f>
        <v/>
      </c>
      <c r="M930" s="9"/>
      <c r="N930" s="12"/>
      <c r="O930" s="12"/>
      <c r="P930" s="12"/>
      <c r="Q930" s="12"/>
      <c r="R930" s="12"/>
      <c r="S930" s="12"/>
      <c r="T930" s="13">
        <f t="shared" si="147"/>
        <v>0</v>
      </c>
      <c r="U930" s="13">
        <f t="shared" si="148"/>
        <v>0</v>
      </c>
      <c r="V930" s="13">
        <f t="shared" si="141"/>
        <v>0</v>
      </c>
      <c r="W930" s="13">
        <f t="shared" si="149"/>
        <v>0</v>
      </c>
      <c r="X930" s="13">
        <f t="shared" si="142"/>
        <v>0</v>
      </c>
      <c r="Y930" s="13">
        <f t="shared" si="143"/>
        <v>0</v>
      </c>
      <c r="Z930" s="7"/>
      <c r="AA930" s="9" t="str">
        <f t="shared" si="144"/>
        <v/>
      </c>
      <c r="AB930" s="7"/>
      <c r="AC930" s="9" t="str">
        <f t="shared" si="145"/>
        <v/>
      </c>
      <c r="AD930" s="7"/>
      <c r="AE930" s="9" t="str">
        <f t="shared" si="146"/>
        <v/>
      </c>
      <c r="AF93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31" spans="1:32" x14ac:dyDescent="0.45">
      <c r="A931" s="23" t="e">
        <f>IF('Prediction Log'!#REF!=0, "",'Prediction Log'!#REF!)</f>
        <v>#REF!</v>
      </c>
      <c r="B931" s="9" t="e">
        <f>IF('Prediction Log'!#REF!=0, "",'Prediction Log'!#REF!)</f>
        <v>#REF!</v>
      </c>
      <c r="C931" s="9" t="e">
        <f>IF('Prediction Log'!#REF!=0, "",'Prediction Log'!#REF!)</f>
        <v>#REF!</v>
      </c>
      <c r="D931" s="9" t="e">
        <f>IF('Prediction Log'!#REF!=0, "",'Prediction Log'!#REF!)</f>
        <v>#REF!</v>
      </c>
      <c r="E931" s="9" t="e">
        <f>IF('Prediction Log'!#REF!=0, "",'Prediction Log'!#REF!)</f>
        <v>#REF!</v>
      </c>
      <c r="F931" s="10" t="str">
        <f>IF('Prediction Log'!I931=0, "",'Prediction Log'!I931)</f>
        <v/>
      </c>
      <c r="G931" s="26" t="str">
        <f>IF(ISBLANK(Games!B931), "",'Prediction Log'!$J931)</f>
        <v/>
      </c>
      <c r="H931" s="27">
        <f>'Prediction Log'!$K931</f>
        <v>0</v>
      </c>
      <c r="I931" s="10" t="str">
        <f>IF(AND(Games!J931="",Games!K931=""),"",IF(ISTEXT(Games!K931), "Side",Games!J931))</f>
        <v/>
      </c>
      <c r="J931" s="10" t="str">
        <f>IF(Table1[[#This Row],[Bet]]="Spread", Games!L931, "")</f>
        <v/>
      </c>
      <c r="K931" s="9" t="str">
        <f>IF(ISTEXT(Games!K931), Games!K931, "")</f>
        <v/>
      </c>
      <c r="L931" s="9" t="str">
        <f>IF(Table1[[#This Row],[Bet]]="Spread", Table1[[#This Row],[Spread]],"")</f>
        <v/>
      </c>
      <c r="M931" s="9"/>
      <c r="N931" s="12"/>
      <c r="O931" s="12"/>
      <c r="P931" s="12"/>
      <c r="Q931" s="12"/>
      <c r="R931" s="12"/>
      <c r="S931" s="12"/>
      <c r="T931" s="13">
        <f t="shared" si="147"/>
        <v>0</v>
      </c>
      <c r="U931" s="13">
        <f t="shared" si="148"/>
        <v>0</v>
      </c>
      <c r="V931" s="13">
        <f t="shared" si="141"/>
        <v>0</v>
      </c>
      <c r="W931" s="13">
        <f t="shared" si="149"/>
        <v>0</v>
      </c>
      <c r="X931" s="13">
        <f t="shared" si="142"/>
        <v>0</v>
      </c>
      <c r="Y931" s="13">
        <f t="shared" si="143"/>
        <v>0</v>
      </c>
      <c r="Z931" s="7"/>
      <c r="AA931" s="9" t="str">
        <f t="shared" si="144"/>
        <v/>
      </c>
      <c r="AB931" s="7"/>
      <c r="AC931" s="9" t="str">
        <f t="shared" si="145"/>
        <v/>
      </c>
      <c r="AD931" s="7"/>
      <c r="AE931" s="9" t="str">
        <f t="shared" si="146"/>
        <v/>
      </c>
      <c r="AF93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32" spans="1:32" x14ac:dyDescent="0.45">
      <c r="A932" s="23" t="e">
        <f>IF('Prediction Log'!#REF!=0, "",'Prediction Log'!#REF!)</f>
        <v>#REF!</v>
      </c>
      <c r="B932" s="9" t="e">
        <f>IF('Prediction Log'!#REF!=0, "",'Prediction Log'!#REF!)</f>
        <v>#REF!</v>
      </c>
      <c r="C932" s="9" t="e">
        <f>IF('Prediction Log'!#REF!=0, "",'Prediction Log'!#REF!)</f>
        <v>#REF!</v>
      </c>
      <c r="D932" s="9" t="e">
        <f>IF('Prediction Log'!#REF!=0, "",'Prediction Log'!#REF!)</f>
        <v>#REF!</v>
      </c>
      <c r="E932" s="9" t="e">
        <f>IF('Prediction Log'!#REF!=0, "",'Prediction Log'!#REF!)</f>
        <v>#REF!</v>
      </c>
      <c r="F932" s="10" t="str">
        <f>IF('Prediction Log'!I932=0, "",'Prediction Log'!I932)</f>
        <v/>
      </c>
      <c r="G932" s="26" t="str">
        <f>IF(ISBLANK(Games!B932), "",'Prediction Log'!$J932)</f>
        <v/>
      </c>
      <c r="H932" s="27">
        <f>'Prediction Log'!$K932</f>
        <v>0</v>
      </c>
      <c r="I932" s="10" t="str">
        <f>IF(AND(Games!J932="",Games!K932=""),"",IF(ISTEXT(Games!K932), "Side",Games!J932))</f>
        <v/>
      </c>
      <c r="J932" s="10" t="str">
        <f>IF(Table1[[#This Row],[Bet]]="Spread", Games!L932, "")</f>
        <v/>
      </c>
      <c r="K932" s="9" t="str">
        <f>IF(ISTEXT(Games!K932), Games!K932, "")</f>
        <v/>
      </c>
      <c r="L932" s="9" t="str">
        <f>IF(Table1[[#This Row],[Bet]]="Spread", Table1[[#This Row],[Spread]],"")</f>
        <v/>
      </c>
      <c r="M932" s="9"/>
      <c r="N932" s="12"/>
      <c r="O932" s="12"/>
      <c r="P932" s="12"/>
      <c r="Q932" s="12"/>
      <c r="R932" s="12"/>
      <c r="S932" s="12"/>
      <c r="T932" s="13">
        <f t="shared" si="147"/>
        <v>0</v>
      </c>
      <c r="U932" s="13">
        <f t="shared" si="148"/>
        <v>0</v>
      </c>
      <c r="V932" s="13">
        <f t="shared" si="141"/>
        <v>0</v>
      </c>
      <c r="W932" s="13">
        <f t="shared" si="149"/>
        <v>0</v>
      </c>
      <c r="X932" s="13">
        <f t="shared" si="142"/>
        <v>0</v>
      </c>
      <c r="Y932" s="13">
        <f t="shared" si="143"/>
        <v>0</v>
      </c>
      <c r="Z932" s="7"/>
      <c r="AA932" s="9" t="str">
        <f t="shared" si="144"/>
        <v/>
      </c>
      <c r="AB932" s="7"/>
      <c r="AC932" s="9" t="str">
        <f t="shared" si="145"/>
        <v/>
      </c>
      <c r="AD932" s="7"/>
      <c r="AE932" s="9" t="str">
        <f t="shared" si="146"/>
        <v/>
      </c>
      <c r="AF93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33" spans="1:32" x14ac:dyDescent="0.45">
      <c r="A933" s="23" t="e">
        <f>IF('Prediction Log'!#REF!=0, "",'Prediction Log'!#REF!)</f>
        <v>#REF!</v>
      </c>
      <c r="B933" s="9" t="e">
        <f>IF('Prediction Log'!#REF!=0, "",'Prediction Log'!#REF!)</f>
        <v>#REF!</v>
      </c>
      <c r="C933" s="9" t="e">
        <f>IF('Prediction Log'!#REF!=0, "",'Prediction Log'!#REF!)</f>
        <v>#REF!</v>
      </c>
      <c r="D933" s="9" t="e">
        <f>IF('Prediction Log'!#REF!=0, "",'Prediction Log'!#REF!)</f>
        <v>#REF!</v>
      </c>
      <c r="E933" s="9" t="e">
        <f>IF('Prediction Log'!#REF!=0, "",'Prediction Log'!#REF!)</f>
        <v>#REF!</v>
      </c>
      <c r="F933" s="10" t="str">
        <f>IF('Prediction Log'!I933=0, "",'Prediction Log'!I933)</f>
        <v/>
      </c>
      <c r="G933" s="26" t="str">
        <f>IF(ISBLANK(Games!B933), "",'Prediction Log'!$J933)</f>
        <v/>
      </c>
      <c r="H933" s="27">
        <f>'Prediction Log'!$K933</f>
        <v>0</v>
      </c>
      <c r="I933" s="10" t="str">
        <f>IF(AND(Games!J933="",Games!K933=""),"",IF(ISTEXT(Games!K933), "Side",Games!J933))</f>
        <v/>
      </c>
      <c r="J933" s="10" t="str">
        <f>IF(Table1[[#This Row],[Bet]]="Spread", Games!L933, "")</f>
        <v/>
      </c>
      <c r="K933" s="9" t="str">
        <f>IF(ISTEXT(Games!K933), Games!K933, "")</f>
        <v/>
      </c>
      <c r="L933" s="9" t="str">
        <f>IF(Table1[[#This Row],[Bet]]="Spread", Table1[[#This Row],[Spread]],"")</f>
        <v/>
      </c>
      <c r="M933" s="9"/>
      <c r="N933" s="12"/>
      <c r="O933" s="12"/>
      <c r="P933" s="12"/>
      <c r="Q933" s="12"/>
      <c r="R933" s="12"/>
      <c r="S933" s="12"/>
      <c r="T933" s="13">
        <f t="shared" si="147"/>
        <v>0</v>
      </c>
      <c r="U933" s="13">
        <f t="shared" si="148"/>
        <v>0</v>
      </c>
      <c r="V933" s="13">
        <f t="shared" si="141"/>
        <v>0</v>
      </c>
      <c r="W933" s="13">
        <f t="shared" si="149"/>
        <v>0</v>
      </c>
      <c r="X933" s="13">
        <f t="shared" si="142"/>
        <v>0</v>
      </c>
      <c r="Y933" s="13">
        <f t="shared" si="143"/>
        <v>0</v>
      </c>
      <c r="Z933" s="7"/>
      <c r="AA933" s="9" t="str">
        <f t="shared" si="144"/>
        <v/>
      </c>
      <c r="AB933" s="7"/>
      <c r="AC933" s="9" t="str">
        <f t="shared" si="145"/>
        <v/>
      </c>
      <c r="AD933" s="7"/>
      <c r="AE933" s="9" t="str">
        <f t="shared" si="146"/>
        <v/>
      </c>
      <c r="AF93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34" spans="1:32" x14ac:dyDescent="0.45">
      <c r="A934" s="23" t="e">
        <f>IF('Prediction Log'!#REF!=0, "",'Prediction Log'!#REF!)</f>
        <v>#REF!</v>
      </c>
      <c r="B934" s="9" t="e">
        <f>IF('Prediction Log'!#REF!=0, "",'Prediction Log'!#REF!)</f>
        <v>#REF!</v>
      </c>
      <c r="C934" s="9" t="e">
        <f>IF('Prediction Log'!#REF!=0, "",'Prediction Log'!#REF!)</f>
        <v>#REF!</v>
      </c>
      <c r="D934" s="9" t="e">
        <f>IF('Prediction Log'!#REF!=0, "",'Prediction Log'!#REF!)</f>
        <v>#REF!</v>
      </c>
      <c r="E934" s="9" t="e">
        <f>IF('Prediction Log'!#REF!=0, "",'Prediction Log'!#REF!)</f>
        <v>#REF!</v>
      </c>
      <c r="F934" s="10" t="str">
        <f>IF('Prediction Log'!I934=0, "",'Prediction Log'!I934)</f>
        <v/>
      </c>
      <c r="G934" s="26" t="str">
        <f>IF(ISBLANK(Games!B934), "",'Prediction Log'!$J934)</f>
        <v/>
      </c>
      <c r="H934" s="27">
        <f>'Prediction Log'!$K934</f>
        <v>0</v>
      </c>
      <c r="I934" s="10" t="str">
        <f>IF(AND(Games!J934="",Games!K934=""),"",IF(ISTEXT(Games!K934), "Side",Games!J934))</f>
        <v/>
      </c>
      <c r="J934" s="10" t="str">
        <f>IF(Table1[[#This Row],[Bet]]="Spread", Games!L934, "")</f>
        <v/>
      </c>
      <c r="K934" s="9" t="str">
        <f>IF(ISTEXT(Games!K934), Games!K934, "")</f>
        <v/>
      </c>
      <c r="L934" s="9" t="str">
        <f>IF(Table1[[#This Row],[Bet]]="Spread", Table1[[#This Row],[Spread]],"")</f>
        <v/>
      </c>
      <c r="M934" s="9"/>
      <c r="N934" s="12"/>
      <c r="O934" s="12"/>
      <c r="P934" s="12"/>
      <c r="Q934" s="12"/>
      <c r="R934" s="12"/>
      <c r="S934" s="12"/>
      <c r="T934" s="13">
        <f t="shared" si="147"/>
        <v>0</v>
      </c>
      <c r="U934" s="13">
        <f t="shared" si="148"/>
        <v>0</v>
      </c>
      <c r="V934" s="13">
        <f t="shared" si="141"/>
        <v>0</v>
      </c>
      <c r="W934" s="13">
        <f t="shared" si="149"/>
        <v>0</v>
      </c>
      <c r="X934" s="13">
        <f t="shared" si="142"/>
        <v>0</v>
      </c>
      <c r="Y934" s="13">
        <f t="shared" si="143"/>
        <v>0</v>
      </c>
      <c r="Z934" s="7"/>
      <c r="AA934" s="9" t="str">
        <f t="shared" si="144"/>
        <v/>
      </c>
      <c r="AB934" s="7"/>
      <c r="AC934" s="9" t="str">
        <f t="shared" si="145"/>
        <v/>
      </c>
      <c r="AD934" s="7"/>
      <c r="AE934" s="9" t="str">
        <f t="shared" si="146"/>
        <v/>
      </c>
      <c r="AF93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35" spans="1:32" x14ac:dyDescent="0.45">
      <c r="A935" s="23" t="e">
        <f>IF('Prediction Log'!#REF!=0, "",'Prediction Log'!#REF!)</f>
        <v>#REF!</v>
      </c>
      <c r="B935" s="9" t="e">
        <f>IF('Prediction Log'!#REF!=0, "",'Prediction Log'!#REF!)</f>
        <v>#REF!</v>
      </c>
      <c r="C935" s="9" t="e">
        <f>IF('Prediction Log'!#REF!=0, "",'Prediction Log'!#REF!)</f>
        <v>#REF!</v>
      </c>
      <c r="D935" s="9" t="e">
        <f>IF('Prediction Log'!#REF!=0, "",'Prediction Log'!#REF!)</f>
        <v>#REF!</v>
      </c>
      <c r="E935" s="9" t="e">
        <f>IF('Prediction Log'!#REF!=0, "",'Prediction Log'!#REF!)</f>
        <v>#REF!</v>
      </c>
      <c r="F935" s="10" t="str">
        <f>IF('Prediction Log'!I935=0, "",'Prediction Log'!I935)</f>
        <v/>
      </c>
      <c r="G935" s="26" t="str">
        <f>IF(ISBLANK(Games!B935), "",'Prediction Log'!$J935)</f>
        <v/>
      </c>
      <c r="H935" s="27">
        <f>'Prediction Log'!$K935</f>
        <v>0</v>
      </c>
      <c r="I935" s="10" t="str">
        <f>IF(AND(Games!J935="",Games!K935=""),"",IF(ISTEXT(Games!K935), "Side",Games!J935))</f>
        <v/>
      </c>
      <c r="J935" s="10" t="str">
        <f>IF(Table1[[#This Row],[Bet]]="Spread", Games!L935, "")</f>
        <v/>
      </c>
      <c r="K935" s="9" t="str">
        <f>IF(ISTEXT(Games!K935), Games!K935, "")</f>
        <v/>
      </c>
      <c r="L935" s="9" t="str">
        <f>IF(Table1[[#This Row],[Bet]]="Spread", Table1[[#This Row],[Spread]],"")</f>
        <v/>
      </c>
      <c r="M935" s="9"/>
      <c r="N935" s="12"/>
      <c r="O935" s="12"/>
      <c r="P935" s="12"/>
      <c r="Q935" s="12"/>
      <c r="R935" s="12"/>
      <c r="S935" s="12"/>
      <c r="T935" s="13">
        <f t="shared" si="147"/>
        <v>0</v>
      </c>
      <c r="U935" s="13">
        <f t="shared" si="148"/>
        <v>0</v>
      </c>
      <c r="V935" s="13">
        <f t="shared" si="141"/>
        <v>0</v>
      </c>
      <c r="W935" s="13">
        <f t="shared" si="149"/>
        <v>0</v>
      </c>
      <c r="X935" s="13">
        <f t="shared" si="142"/>
        <v>0</v>
      </c>
      <c r="Y935" s="13">
        <f t="shared" si="143"/>
        <v>0</v>
      </c>
      <c r="Z935" s="7"/>
      <c r="AA935" s="9" t="str">
        <f t="shared" si="144"/>
        <v/>
      </c>
      <c r="AB935" s="7"/>
      <c r="AC935" s="9" t="str">
        <f t="shared" si="145"/>
        <v/>
      </c>
      <c r="AD935" s="7"/>
      <c r="AE935" s="9" t="str">
        <f t="shared" si="146"/>
        <v/>
      </c>
      <c r="AF93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36" spans="1:32" x14ac:dyDescent="0.45">
      <c r="A936" s="23" t="e">
        <f>IF('Prediction Log'!#REF!=0, "",'Prediction Log'!#REF!)</f>
        <v>#REF!</v>
      </c>
      <c r="B936" s="9" t="e">
        <f>IF('Prediction Log'!#REF!=0, "",'Prediction Log'!#REF!)</f>
        <v>#REF!</v>
      </c>
      <c r="C936" s="9" t="e">
        <f>IF('Prediction Log'!#REF!=0, "",'Prediction Log'!#REF!)</f>
        <v>#REF!</v>
      </c>
      <c r="D936" s="9" t="e">
        <f>IF('Prediction Log'!#REF!=0, "",'Prediction Log'!#REF!)</f>
        <v>#REF!</v>
      </c>
      <c r="E936" s="9" t="e">
        <f>IF('Prediction Log'!#REF!=0, "",'Prediction Log'!#REF!)</f>
        <v>#REF!</v>
      </c>
      <c r="F936" s="10" t="str">
        <f>IF('Prediction Log'!I936=0, "",'Prediction Log'!I936)</f>
        <v/>
      </c>
      <c r="G936" s="26" t="str">
        <f>IF(ISBLANK(Games!B936), "",'Prediction Log'!$J936)</f>
        <v/>
      </c>
      <c r="H936" s="27">
        <f>'Prediction Log'!$K936</f>
        <v>0</v>
      </c>
      <c r="I936" s="10" t="str">
        <f>IF(AND(Games!J936="",Games!K936=""),"",IF(ISTEXT(Games!K936), "Side",Games!J936))</f>
        <v/>
      </c>
      <c r="J936" s="10" t="str">
        <f>IF(Table1[[#This Row],[Bet]]="Spread", Games!L936, "")</f>
        <v/>
      </c>
      <c r="K936" s="9" t="str">
        <f>IF(ISTEXT(Games!K936), Games!K936, "")</f>
        <v/>
      </c>
      <c r="L936" s="9" t="str">
        <f>IF(Table1[[#This Row],[Bet]]="Spread", Table1[[#This Row],[Spread]],"")</f>
        <v/>
      </c>
      <c r="M936" s="9"/>
      <c r="N936" s="12"/>
      <c r="O936" s="12"/>
      <c r="P936" s="12"/>
      <c r="Q936" s="12"/>
      <c r="R936" s="12"/>
      <c r="S936" s="12"/>
      <c r="T936" s="13">
        <f t="shared" si="147"/>
        <v>0</v>
      </c>
      <c r="U936" s="13">
        <f t="shared" si="148"/>
        <v>0</v>
      </c>
      <c r="V936" s="13">
        <f t="shared" si="141"/>
        <v>0</v>
      </c>
      <c r="W936" s="13">
        <f t="shared" si="149"/>
        <v>0</v>
      </c>
      <c r="X936" s="13">
        <f t="shared" si="142"/>
        <v>0</v>
      </c>
      <c r="Y936" s="13">
        <f t="shared" si="143"/>
        <v>0</v>
      </c>
      <c r="Z936" s="7"/>
      <c r="AA936" s="9" t="str">
        <f t="shared" si="144"/>
        <v/>
      </c>
      <c r="AB936" s="7"/>
      <c r="AC936" s="9" t="str">
        <f t="shared" si="145"/>
        <v/>
      </c>
      <c r="AD936" s="7"/>
      <c r="AE936" s="9" t="str">
        <f t="shared" si="146"/>
        <v/>
      </c>
      <c r="AF93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37" spans="1:32" x14ac:dyDescent="0.45">
      <c r="A937" s="23" t="e">
        <f>IF('Prediction Log'!#REF!=0, "",'Prediction Log'!#REF!)</f>
        <v>#REF!</v>
      </c>
      <c r="B937" s="9" t="e">
        <f>IF('Prediction Log'!#REF!=0, "",'Prediction Log'!#REF!)</f>
        <v>#REF!</v>
      </c>
      <c r="C937" s="9" t="e">
        <f>IF('Prediction Log'!#REF!=0, "",'Prediction Log'!#REF!)</f>
        <v>#REF!</v>
      </c>
      <c r="D937" s="9" t="e">
        <f>IF('Prediction Log'!#REF!=0, "",'Prediction Log'!#REF!)</f>
        <v>#REF!</v>
      </c>
      <c r="E937" s="9" t="e">
        <f>IF('Prediction Log'!#REF!=0, "",'Prediction Log'!#REF!)</f>
        <v>#REF!</v>
      </c>
      <c r="F937" s="10" t="str">
        <f>IF('Prediction Log'!I937=0, "",'Prediction Log'!I937)</f>
        <v/>
      </c>
      <c r="G937" s="26" t="str">
        <f>IF(ISBLANK(Games!B937), "",'Prediction Log'!$J937)</f>
        <v/>
      </c>
      <c r="H937" s="27">
        <f>'Prediction Log'!$K937</f>
        <v>0</v>
      </c>
      <c r="I937" s="10" t="str">
        <f>IF(AND(Games!J937="",Games!K937=""),"",IF(ISTEXT(Games!K937), "Side",Games!J937))</f>
        <v/>
      </c>
      <c r="J937" s="10" t="str">
        <f>IF(Table1[[#This Row],[Bet]]="Spread", Games!L937, "")</f>
        <v/>
      </c>
      <c r="K937" s="9" t="str">
        <f>IF(ISTEXT(Games!K937), Games!K937, "")</f>
        <v/>
      </c>
      <c r="L937" s="9" t="str">
        <f>IF(Table1[[#This Row],[Bet]]="Spread", Table1[[#This Row],[Spread]],"")</f>
        <v/>
      </c>
      <c r="M937" s="9"/>
      <c r="N937" s="12"/>
      <c r="O937" s="12"/>
      <c r="P937" s="12"/>
      <c r="Q937" s="12"/>
      <c r="R937" s="12"/>
      <c r="S937" s="12"/>
      <c r="T937" s="13">
        <f t="shared" si="147"/>
        <v>0</v>
      </c>
      <c r="U937" s="13">
        <f t="shared" si="148"/>
        <v>0</v>
      </c>
      <c r="V937" s="13">
        <f t="shared" si="141"/>
        <v>0</v>
      </c>
      <c r="W937" s="13">
        <f t="shared" si="149"/>
        <v>0</v>
      </c>
      <c r="X937" s="13">
        <f t="shared" si="142"/>
        <v>0</v>
      </c>
      <c r="Y937" s="13">
        <f t="shared" si="143"/>
        <v>0</v>
      </c>
      <c r="Z937" s="7"/>
      <c r="AA937" s="9" t="str">
        <f t="shared" si="144"/>
        <v/>
      </c>
      <c r="AB937" s="7"/>
      <c r="AC937" s="9" t="str">
        <f t="shared" si="145"/>
        <v/>
      </c>
      <c r="AD937" s="7"/>
      <c r="AE937" s="9" t="str">
        <f t="shared" si="146"/>
        <v/>
      </c>
      <c r="AF93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38" spans="1:32" x14ac:dyDescent="0.45">
      <c r="A938" s="23" t="e">
        <f>IF('Prediction Log'!#REF!=0, "",'Prediction Log'!#REF!)</f>
        <v>#REF!</v>
      </c>
      <c r="B938" s="9" t="e">
        <f>IF('Prediction Log'!#REF!=0, "",'Prediction Log'!#REF!)</f>
        <v>#REF!</v>
      </c>
      <c r="C938" s="9" t="e">
        <f>IF('Prediction Log'!#REF!=0, "",'Prediction Log'!#REF!)</f>
        <v>#REF!</v>
      </c>
      <c r="D938" s="9" t="e">
        <f>IF('Prediction Log'!#REF!=0, "",'Prediction Log'!#REF!)</f>
        <v>#REF!</v>
      </c>
      <c r="E938" s="9" t="e">
        <f>IF('Prediction Log'!#REF!=0, "",'Prediction Log'!#REF!)</f>
        <v>#REF!</v>
      </c>
      <c r="F938" s="10" t="str">
        <f>IF('Prediction Log'!I938=0, "",'Prediction Log'!I938)</f>
        <v/>
      </c>
      <c r="G938" s="26" t="str">
        <f>IF(ISBLANK(Games!B938), "",'Prediction Log'!$J938)</f>
        <v/>
      </c>
      <c r="H938" s="27">
        <f>'Prediction Log'!$K938</f>
        <v>0</v>
      </c>
      <c r="I938" s="10" t="str">
        <f>IF(AND(Games!J938="",Games!K938=""),"",IF(ISTEXT(Games!K938), "Side",Games!J938))</f>
        <v/>
      </c>
      <c r="J938" s="10" t="str">
        <f>IF(Table1[[#This Row],[Bet]]="Spread", Games!L938, "")</f>
        <v/>
      </c>
      <c r="K938" s="9" t="str">
        <f>IF(ISTEXT(Games!K938), Games!K938, "")</f>
        <v/>
      </c>
      <c r="L938" s="9" t="str">
        <f>IF(Table1[[#This Row],[Bet]]="Spread", Table1[[#This Row],[Spread]],"")</f>
        <v/>
      </c>
      <c r="M938" s="9"/>
      <c r="N938" s="12"/>
      <c r="O938" s="12"/>
      <c r="P938" s="12"/>
      <c r="Q938" s="12"/>
      <c r="R938" s="12"/>
      <c r="S938" s="12"/>
      <c r="T938" s="13">
        <f t="shared" si="147"/>
        <v>0</v>
      </c>
      <c r="U938" s="13">
        <f t="shared" si="148"/>
        <v>0</v>
      </c>
      <c r="V938" s="13">
        <f t="shared" si="141"/>
        <v>0</v>
      </c>
      <c r="W938" s="13">
        <f t="shared" si="149"/>
        <v>0</v>
      </c>
      <c r="X938" s="13">
        <f t="shared" si="142"/>
        <v>0</v>
      </c>
      <c r="Y938" s="13">
        <f t="shared" si="143"/>
        <v>0</v>
      </c>
      <c r="Z938" s="7"/>
      <c r="AA938" s="9" t="str">
        <f t="shared" si="144"/>
        <v/>
      </c>
      <c r="AB938" s="7"/>
      <c r="AC938" s="9" t="str">
        <f t="shared" si="145"/>
        <v/>
      </c>
      <c r="AD938" s="7"/>
      <c r="AE938" s="9" t="str">
        <f t="shared" si="146"/>
        <v/>
      </c>
      <c r="AF938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39" spans="1:32" x14ac:dyDescent="0.45">
      <c r="A939" s="23" t="e">
        <f>IF('Prediction Log'!#REF!=0, "",'Prediction Log'!#REF!)</f>
        <v>#REF!</v>
      </c>
      <c r="B939" s="9" t="e">
        <f>IF('Prediction Log'!#REF!=0, "",'Prediction Log'!#REF!)</f>
        <v>#REF!</v>
      </c>
      <c r="C939" s="9" t="e">
        <f>IF('Prediction Log'!#REF!=0, "",'Prediction Log'!#REF!)</f>
        <v>#REF!</v>
      </c>
      <c r="D939" s="9" t="e">
        <f>IF('Prediction Log'!#REF!=0, "",'Prediction Log'!#REF!)</f>
        <v>#REF!</v>
      </c>
      <c r="E939" s="9" t="e">
        <f>IF('Prediction Log'!#REF!=0, "",'Prediction Log'!#REF!)</f>
        <v>#REF!</v>
      </c>
      <c r="F939" s="10" t="str">
        <f>IF('Prediction Log'!I939=0, "",'Prediction Log'!I939)</f>
        <v/>
      </c>
      <c r="G939" s="26" t="str">
        <f>IF(ISBLANK(Games!B939), "",'Prediction Log'!$J939)</f>
        <v/>
      </c>
      <c r="H939" s="27">
        <f>'Prediction Log'!$K939</f>
        <v>0</v>
      </c>
      <c r="I939" s="10" t="str">
        <f>IF(AND(Games!J939="",Games!K939=""),"",IF(ISTEXT(Games!K939), "Side",Games!J939))</f>
        <v/>
      </c>
      <c r="J939" s="10" t="str">
        <f>IF(Table1[[#This Row],[Bet]]="Spread", Games!L939, "")</f>
        <v/>
      </c>
      <c r="K939" s="9" t="str">
        <f>IF(ISTEXT(Games!K939), Games!K939, "")</f>
        <v/>
      </c>
      <c r="L939" s="9" t="str">
        <f>IF(Table1[[#This Row],[Bet]]="Spread", Table1[[#This Row],[Spread]],"")</f>
        <v/>
      </c>
      <c r="M939" s="9"/>
      <c r="N939" s="12"/>
      <c r="O939" s="12"/>
      <c r="P939" s="12"/>
      <c r="Q939" s="12"/>
      <c r="R939" s="12"/>
      <c r="S939" s="12"/>
      <c r="T939" s="13">
        <f t="shared" si="147"/>
        <v>0</v>
      </c>
      <c r="U939" s="13">
        <f t="shared" si="148"/>
        <v>0</v>
      </c>
      <c r="V939" s="13">
        <f t="shared" si="141"/>
        <v>0</v>
      </c>
      <c r="W939" s="13">
        <f t="shared" si="149"/>
        <v>0</v>
      </c>
      <c r="X939" s="13">
        <f t="shared" si="142"/>
        <v>0</v>
      </c>
      <c r="Y939" s="13">
        <f t="shared" si="143"/>
        <v>0</v>
      </c>
      <c r="Z939" s="7"/>
      <c r="AA939" s="9" t="str">
        <f t="shared" si="144"/>
        <v/>
      </c>
      <c r="AB939" s="7"/>
      <c r="AC939" s="9" t="str">
        <f t="shared" si="145"/>
        <v/>
      </c>
      <c r="AD939" s="7"/>
      <c r="AE939" s="9" t="str">
        <f t="shared" si="146"/>
        <v/>
      </c>
      <c r="AF939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40" spans="1:32" x14ac:dyDescent="0.45">
      <c r="A940" s="23" t="e">
        <f>IF('Prediction Log'!#REF!=0, "",'Prediction Log'!#REF!)</f>
        <v>#REF!</v>
      </c>
      <c r="B940" s="9" t="e">
        <f>IF('Prediction Log'!#REF!=0, "",'Prediction Log'!#REF!)</f>
        <v>#REF!</v>
      </c>
      <c r="C940" s="9" t="e">
        <f>IF('Prediction Log'!#REF!=0, "",'Prediction Log'!#REF!)</f>
        <v>#REF!</v>
      </c>
      <c r="D940" s="9" t="e">
        <f>IF('Prediction Log'!#REF!=0, "",'Prediction Log'!#REF!)</f>
        <v>#REF!</v>
      </c>
      <c r="E940" s="9" t="e">
        <f>IF('Prediction Log'!#REF!=0, "",'Prediction Log'!#REF!)</f>
        <v>#REF!</v>
      </c>
      <c r="F940" s="10" t="str">
        <f>IF('Prediction Log'!I940=0, "",'Prediction Log'!I940)</f>
        <v/>
      </c>
      <c r="G940" s="26" t="str">
        <f>IF(ISBLANK(Games!B940), "",'Prediction Log'!$J940)</f>
        <v/>
      </c>
      <c r="H940" s="27">
        <f>'Prediction Log'!$K940</f>
        <v>0</v>
      </c>
      <c r="I940" s="10" t="str">
        <f>IF(AND(Games!J940="",Games!K940=""),"",IF(ISTEXT(Games!K940), "Side",Games!J940))</f>
        <v/>
      </c>
      <c r="J940" s="10" t="str">
        <f>IF(Table1[[#This Row],[Bet]]="Spread", Games!L940, "")</f>
        <v/>
      </c>
      <c r="K940" s="9" t="str">
        <f>IF(ISTEXT(Games!K940), Games!K940, "")</f>
        <v/>
      </c>
      <c r="L940" s="9" t="str">
        <f>IF(Table1[[#This Row],[Bet]]="Spread", Table1[[#This Row],[Spread]],"")</f>
        <v/>
      </c>
      <c r="M940" s="9"/>
      <c r="N940" s="12"/>
      <c r="O940" s="12"/>
      <c r="P940" s="12"/>
      <c r="Q940" s="12"/>
      <c r="R940" s="12"/>
      <c r="S940" s="12"/>
      <c r="T940" s="13">
        <f t="shared" si="147"/>
        <v>0</v>
      </c>
      <c r="U940" s="13">
        <f t="shared" si="148"/>
        <v>0</v>
      </c>
      <c r="V940" s="13">
        <f t="shared" si="141"/>
        <v>0</v>
      </c>
      <c r="W940" s="13">
        <f t="shared" si="149"/>
        <v>0</v>
      </c>
      <c r="X940" s="13">
        <f t="shared" si="142"/>
        <v>0</v>
      </c>
      <c r="Y940" s="13">
        <f t="shared" si="143"/>
        <v>0</v>
      </c>
      <c r="Z940" s="7"/>
      <c r="AA940" s="9" t="str">
        <f t="shared" si="144"/>
        <v/>
      </c>
      <c r="AB940" s="7"/>
      <c r="AC940" s="9" t="str">
        <f t="shared" si="145"/>
        <v/>
      </c>
      <c r="AD940" s="7"/>
      <c r="AE940" s="9" t="str">
        <f t="shared" si="146"/>
        <v/>
      </c>
      <c r="AF940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41" spans="1:32" x14ac:dyDescent="0.45">
      <c r="A941" s="23" t="e">
        <f>IF('Prediction Log'!#REF!=0, "",'Prediction Log'!#REF!)</f>
        <v>#REF!</v>
      </c>
      <c r="B941" s="9" t="e">
        <f>IF('Prediction Log'!#REF!=0, "",'Prediction Log'!#REF!)</f>
        <v>#REF!</v>
      </c>
      <c r="C941" s="9" t="e">
        <f>IF('Prediction Log'!#REF!=0, "",'Prediction Log'!#REF!)</f>
        <v>#REF!</v>
      </c>
      <c r="D941" s="9" t="e">
        <f>IF('Prediction Log'!#REF!=0, "",'Prediction Log'!#REF!)</f>
        <v>#REF!</v>
      </c>
      <c r="E941" s="9" t="e">
        <f>IF('Prediction Log'!#REF!=0, "",'Prediction Log'!#REF!)</f>
        <v>#REF!</v>
      </c>
      <c r="F941" s="10" t="str">
        <f>IF('Prediction Log'!I941=0, "",'Prediction Log'!I941)</f>
        <v/>
      </c>
      <c r="G941" s="26" t="str">
        <f>IF(ISBLANK(Games!B941), "",'Prediction Log'!$J941)</f>
        <v/>
      </c>
      <c r="H941" s="27">
        <f>'Prediction Log'!$K941</f>
        <v>0</v>
      </c>
      <c r="I941" s="10" t="str">
        <f>IF(AND(Games!J941="",Games!K941=""),"",IF(ISTEXT(Games!K941), "Side",Games!J941))</f>
        <v/>
      </c>
      <c r="J941" s="10" t="str">
        <f>IF(Table1[[#This Row],[Bet]]="Spread", Games!L941, "")</f>
        <v/>
      </c>
      <c r="K941" s="9" t="str">
        <f>IF(ISTEXT(Games!K941), Games!K941, "")</f>
        <v/>
      </c>
      <c r="L941" s="9" t="str">
        <f>IF(Table1[[#This Row],[Bet]]="Spread", Table1[[#This Row],[Spread]],"")</f>
        <v/>
      </c>
      <c r="M941" s="9"/>
      <c r="N941" s="12"/>
      <c r="O941" s="12"/>
      <c r="P941" s="12"/>
      <c r="Q941" s="12"/>
      <c r="R941" s="12"/>
      <c r="S941" s="12"/>
      <c r="T941" s="13">
        <f t="shared" si="147"/>
        <v>0</v>
      </c>
      <c r="U941" s="13">
        <f t="shared" si="148"/>
        <v>0</v>
      </c>
      <c r="V941" s="13">
        <f t="shared" si="141"/>
        <v>0</v>
      </c>
      <c r="W941" s="13">
        <f t="shared" si="149"/>
        <v>0</v>
      </c>
      <c r="X941" s="13">
        <f t="shared" si="142"/>
        <v>0</v>
      </c>
      <c r="Y941" s="13">
        <f t="shared" si="143"/>
        <v>0</v>
      </c>
      <c r="Z941" s="7"/>
      <c r="AA941" s="9" t="str">
        <f t="shared" si="144"/>
        <v/>
      </c>
      <c r="AB941" s="7"/>
      <c r="AC941" s="9" t="str">
        <f t="shared" si="145"/>
        <v/>
      </c>
      <c r="AD941" s="7"/>
      <c r="AE941" s="9" t="str">
        <f t="shared" si="146"/>
        <v/>
      </c>
      <c r="AF941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42" spans="1:32" x14ac:dyDescent="0.45">
      <c r="A942" s="23" t="e">
        <f>IF('Prediction Log'!#REF!=0, "",'Prediction Log'!#REF!)</f>
        <v>#REF!</v>
      </c>
      <c r="B942" s="9" t="e">
        <f>IF('Prediction Log'!#REF!=0, "",'Prediction Log'!#REF!)</f>
        <v>#REF!</v>
      </c>
      <c r="C942" s="9" t="e">
        <f>IF('Prediction Log'!#REF!=0, "",'Prediction Log'!#REF!)</f>
        <v>#REF!</v>
      </c>
      <c r="D942" s="9" t="e">
        <f>IF('Prediction Log'!#REF!=0, "",'Prediction Log'!#REF!)</f>
        <v>#REF!</v>
      </c>
      <c r="E942" s="9" t="e">
        <f>IF('Prediction Log'!#REF!=0, "",'Prediction Log'!#REF!)</f>
        <v>#REF!</v>
      </c>
      <c r="F942" s="10" t="str">
        <f>IF('Prediction Log'!I942=0, "",'Prediction Log'!I942)</f>
        <v/>
      </c>
      <c r="G942" s="26" t="str">
        <f>IF(ISBLANK(Games!B942), "",'Prediction Log'!$J942)</f>
        <v/>
      </c>
      <c r="H942" s="27">
        <f>'Prediction Log'!$K942</f>
        <v>0</v>
      </c>
      <c r="I942" s="10" t="str">
        <f>IF(AND(Games!J942="",Games!K942=""),"",IF(ISTEXT(Games!K942), "Side",Games!J942))</f>
        <v/>
      </c>
      <c r="J942" s="10" t="str">
        <f>IF(Table1[[#This Row],[Bet]]="Spread", Games!L942, "")</f>
        <v/>
      </c>
      <c r="K942" s="9" t="str">
        <f>IF(ISTEXT(Games!K942), Games!K942, "")</f>
        <v/>
      </c>
      <c r="L942" s="9" t="str">
        <f>IF(Table1[[#This Row],[Bet]]="Spread", Table1[[#This Row],[Spread]],"")</f>
        <v/>
      </c>
      <c r="M942" s="9"/>
      <c r="N942" s="12"/>
      <c r="O942" s="12"/>
      <c r="P942" s="12"/>
      <c r="Q942" s="12"/>
      <c r="R942" s="12"/>
      <c r="S942" s="12"/>
      <c r="T942" s="13">
        <f t="shared" si="147"/>
        <v>0</v>
      </c>
      <c r="U942" s="13">
        <f t="shared" si="148"/>
        <v>0</v>
      </c>
      <c r="V942" s="13">
        <f t="shared" si="141"/>
        <v>0</v>
      </c>
      <c r="W942" s="13">
        <f t="shared" si="149"/>
        <v>0</v>
      </c>
      <c r="X942" s="13">
        <f t="shared" si="142"/>
        <v>0</v>
      </c>
      <c r="Y942" s="13">
        <f t="shared" si="143"/>
        <v>0</v>
      </c>
      <c r="Z942" s="7"/>
      <c r="AA942" s="9" t="str">
        <f t="shared" si="144"/>
        <v/>
      </c>
      <c r="AB942" s="7"/>
      <c r="AC942" s="9" t="str">
        <f t="shared" si="145"/>
        <v/>
      </c>
      <c r="AD942" s="7"/>
      <c r="AE942" s="9" t="str">
        <f t="shared" si="146"/>
        <v/>
      </c>
      <c r="AF942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43" spans="1:32" x14ac:dyDescent="0.45">
      <c r="A943" s="23" t="e">
        <f>IF('Prediction Log'!#REF!=0, "",'Prediction Log'!#REF!)</f>
        <v>#REF!</v>
      </c>
      <c r="B943" s="9" t="e">
        <f>IF('Prediction Log'!#REF!=0, "",'Prediction Log'!#REF!)</f>
        <v>#REF!</v>
      </c>
      <c r="C943" s="9" t="e">
        <f>IF('Prediction Log'!#REF!=0, "",'Prediction Log'!#REF!)</f>
        <v>#REF!</v>
      </c>
      <c r="D943" s="9" t="e">
        <f>IF('Prediction Log'!#REF!=0, "",'Prediction Log'!#REF!)</f>
        <v>#REF!</v>
      </c>
      <c r="E943" s="9" t="e">
        <f>IF('Prediction Log'!#REF!=0, "",'Prediction Log'!#REF!)</f>
        <v>#REF!</v>
      </c>
      <c r="F943" s="10" t="str">
        <f>IF('Prediction Log'!I943=0, "",'Prediction Log'!I943)</f>
        <v/>
      </c>
      <c r="G943" s="26" t="str">
        <f>IF(ISBLANK(Games!B943), "",'Prediction Log'!$J943)</f>
        <v/>
      </c>
      <c r="H943" s="27">
        <f>'Prediction Log'!$K943</f>
        <v>0</v>
      </c>
      <c r="I943" s="10" t="str">
        <f>IF(AND(Games!J943="",Games!K943=""),"",IF(ISTEXT(Games!K943), "Side",Games!J943))</f>
        <v/>
      </c>
      <c r="J943" s="10" t="str">
        <f>IF(Table1[[#This Row],[Bet]]="Spread", Games!L943, "")</f>
        <v/>
      </c>
      <c r="K943" s="9" t="str">
        <f>IF(ISTEXT(Games!K943), Games!K943, "")</f>
        <v/>
      </c>
      <c r="L943" s="9" t="str">
        <f>IF(Table1[[#This Row],[Bet]]="Spread", Table1[[#This Row],[Spread]],"")</f>
        <v/>
      </c>
      <c r="M943" s="9"/>
      <c r="N943" s="12"/>
      <c r="O943" s="12"/>
      <c r="P943" s="12"/>
      <c r="Q943" s="12"/>
      <c r="R943" s="12"/>
      <c r="S943" s="12"/>
      <c r="T943" s="13">
        <f t="shared" si="147"/>
        <v>0</v>
      </c>
      <c r="U943" s="13">
        <f t="shared" si="148"/>
        <v>0</v>
      </c>
      <c r="V943" s="13">
        <f t="shared" si="141"/>
        <v>0</v>
      </c>
      <c r="W943" s="13">
        <f t="shared" si="149"/>
        <v>0</v>
      </c>
      <c r="X943" s="13">
        <f t="shared" si="142"/>
        <v>0</v>
      </c>
      <c r="Y943" s="13">
        <f t="shared" si="143"/>
        <v>0</v>
      </c>
      <c r="Z943" s="7"/>
      <c r="AA943" s="9" t="str">
        <f t="shared" si="144"/>
        <v/>
      </c>
      <c r="AB943" s="7"/>
      <c r="AC943" s="9" t="str">
        <f t="shared" si="145"/>
        <v/>
      </c>
      <c r="AD943" s="7"/>
      <c r="AE943" s="9" t="str">
        <f t="shared" si="146"/>
        <v/>
      </c>
      <c r="AF943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44" spans="1:32" x14ac:dyDescent="0.45">
      <c r="A944" s="23" t="e">
        <f>IF('Prediction Log'!#REF!=0, "",'Prediction Log'!#REF!)</f>
        <v>#REF!</v>
      </c>
      <c r="B944" s="9" t="e">
        <f>IF('Prediction Log'!#REF!=0, "",'Prediction Log'!#REF!)</f>
        <v>#REF!</v>
      </c>
      <c r="C944" s="9" t="e">
        <f>IF('Prediction Log'!#REF!=0, "",'Prediction Log'!#REF!)</f>
        <v>#REF!</v>
      </c>
      <c r="D944" s="9" t="e">
        <f>IF('Prediction Log'!#REF!=0, "",'Prediction Log'!#REF!)</f>
        <v>#REF!</v>
      </c>
      <c r="E944" s="9" t="e">
        <f>IF('Prediction Log'!#REF!=0, "",'Prediction Log'!#REF!)</f>
        <v>#REF!</v>
      </c>
      <c r="F944" s="10" t="str">
        <f>IF('Prediction Log'!I944=0, "",'Prediction Log'!I944)</f>
        <v/>
      </c>
      <c r="G944" s="26" t="str">
        <f>IF(ISBLANK(Games!B944), "",'Prediction Log'!$J944)</f>
        <v/>
      </c>
      <c r="H944" s="27">
        <f>'Prediction Log'!$K944</f>
        <v>0</v>
      </c>
      <c r="I944" s="10" t="str">
        <f>IF(AND(Games!J944="",Games!K944=""),"",IF(ISTEXT(Games!K944), "Side",Games!J944))</f>
        <v/>
      </c>
      <c r="J944" s="10" t="str">
        <f>IF(Table1[[#This Row],[Bet]]="Spread", Games!L944, "")</f>
        <v/>
      </c>
      <c r="K944" s="9" t="str">
        <f>IF(ISTEXT(Games!K944), Games!K944, "")</f>
        <v/>
      </c>
      <c r="L944" s="9" t="str">
        <f>IF(Table1[[#This Row],[Bet]]="Spread", Table1[[#This Row],[Spread]],"")</f>
        <v/>
      </c>
      <c r="M944" s="9"/>
      <c r="N944" s="12"/>
      <c r="O944" s="12"/>
      <c r="P944" s="12"/>
      <c r="Q944" s="12"/>
      <c r="R944" s="12"/>
      <c r="S944" s="12"/>
      <c r="T944" s="13">
        <f t="shared" si="147"/>
        <v>0</v>
      </c>
      <c r="U944" s="13">
        <f t="shared" si="148"/>
        <v>0</v>
      </c>
      <c r="V944" s="13">
        <f t="shared" si="141"/>
        <v>0</v>
      </c>
      <c r="W944" s="13">
        <f t="shared" si="149"/>
        <v>0</v>
      </c>
      <c r="X944" s="13">
        <f t="shared" si="142"/>
        <v>0</v>
      </c>
      <c r="Y944" s="13">
        <f t="shared" si="143"/>
        <v>0</v>
      </c>
      <c r="Z944" s="7"/>
      <c r="AA944" s="9" t="str">
        <f t="shared" si="144"/>
        <v/>
      </c>
      <c r="AB944" s="7"/>
      <c r="AC944" s="9" t="str">
        <f t="shared" si="145"/>
        <v/>
      </c>
      <c r="AD944" s="7"/>
      <c r="AE944" s="9" t="str">
        <f t="shared" si="146"/>
        <v/>
      </c>
      <c r="AF944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45" spans="1:32" x14ac:dyDescent="0.45">
      <c r="A945" s="23" t="e">
        <f>IF('Prediction Log'!#REF!=0, "",'Prediction Log'!#REF!)</f>
        <v>#REF!</v>
      </c>
      <c r="B945" s="9" t="e">
        <f>IF('Prediction Log'!#REF!=0, "",'Prediction Log'!#REF!)</f>
        <v>#REF!</v>
      </c>
      <c r="C945" s="9" t="e">
        <f>IF('Prediction Log'!#REF!=0, "",'Prediction Log'!#REF!)</f>
        <v>#REF!</v>
      </c>
      <c r="D945" s="9" t="e">
        <f>IF('Prediction Log'!#REF!=0, "",'Prediction Log'!#REF!)</f>
        <v>#REF!</v>
      </c>
      <c r="E945" s="9" t="e">
        <f>IF('Prediction Log'!#REF!=0, "",'Prediction Log'!#REF!)</f>
        <v>#REF!</v>
      </c>
      <c r="F945" s="10" t="str">
        <f>IF('Prediction Log'!I945=0, "",'Prediction Log'!I945)</f>
        <v/>
      </c>
      <c r="G945" s="26" t="str">
        <f>IF(ISBLANK(Games!B945), "",'Prediction Log'!$J945)</f>
        <v/>
      </c>
      <c r="H945" s="27">
        <f>'Prediction Log'!$K945</f>
        <v>0</v>
      </c>
      <c r="I945" s="10" t="str">
        <f>IF(AND(Games!J945="",Games!K945=""),"",IF(ISTEXT(Games!K945), "Side",Games!J945))</f>
        <v/>
      </c>
      <c r="J945" s="10" t="str">
        <f>IF(Table1[[#This Row],[Bet]]="Spread", Games!L945, "")</f>
        <v/>
      </c>
      <c r="K945" s="9" t="str">
        <f>IF(ISTEXT(Games!K945), Games!K945, "")</f>
        <v/>
      </c>
      <c r="L945" s="9" t="str">
        <f>IF(Table1[[#This Row],[Bet]]="Spread", Table1[[#This Row],[Spread]],"")</f>
        <v/>
      </c>
      <c r="M945" s="9"/>
      <c r="N945" s="12"/>
      <c r="O945" s="12"/>
      <c r="P945" s="12"/>
      <c r="Q945" s="12"/>
      <c r="R945" s="12"/>
      <c r="S945" s="12"/>
      <c r="T945" s="13">
        <f t="shared" si="147"/>
        <v>0</v>
      </c>
      <c r="U945" s="13">
        <f t="shared" si="148"/>
        <v>0</v>
      </c>
      <c r="V945" s="13">
        <f t="shared" si="141"/>
        <v>0</v>
      </c>
      <c r="W945" s="13">
        <f t="shared" si="149"/>
        <v>0</v>
      </c>
      <c r="X945" s="13">
        <f t="shared" si="142"/>
        <v>0</v>
      </c>
      <c r="Y945" s="13">
        <f t="shared" si="143"/>
        <v>0</v>
      </c>
      <c r="Z945" s="7"/>
      <c r="AA945" s="9" t="str">
        <f t="shared" si="144"/>
        <v/>
      </c>
      <c r="AB945" s="7"/>
      <c r="AC945" s="9" t="str">
        <f t="shared" si="145"/>
        <v/>
      </c>
      <c r="AD945" s="7"/>
      <c r="AE945" s="9" t="str">
        <f t="shared" si="146"/>
        <v/>
      </c>
      <c r="AF945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46" spans="1:32" x14ac:dyDescent="0.45">
      <c r="A946" s="23" t="e">
        <f>IF('Prediction Log'!#REF!=0, "",'Prediction Log'!#REF!)</f>
        <v>#REF!</v>
      </c>
      <c r="B946" s="9" t="e">
        <f>IF('Prediction Log'!#REF!=0, "",'Prediction Log'!#REF!)</f>
        <v>#REF!</v>
      </c>
      <c r="C946" s="9" t="e">
        <f>IF('Prediction Log'!#REF!=0, "",'Prediction Log'!#REF!)</f>
        <v>#REF!</v>
      </c>
      <c r="D946" s="9" t="e">
        <f>IF('Prediction Log'!#REF!=0, "",'Prediction Log'!#REF!)</f>
        <v>#REF!</v>
      </c>
      <c r="E946" s="9" t="e">
        <f>IF('Prediction Log'!#REF!=0, "",'Prediction Log'!#REF!)</f>
        <v>#REF!</v>
      </c>
      <c r="F946" s="10" t="str">
        <f>IF('Prediction Log'!I946=0, "",'Prediction Log'!I946)</f>
        <v/>
      </c>
      <c r="G946" s="26" t="str">
        <f>IF(ISBLANK(Games!B946), "",'Prediction Log'!$J946)</f>
        <v/>
      </c>
      <c r="H946" s="27">
        <f>'Prediction Log'!$K946</f>
        <v>0</v>
      </c>
      <c r="I946" s="10" t="str">
        <f>IF(AND(Games!J946="",Games!K946=""),"",IF(ISTEXT(Games!K946), "Side",Games!J946))</f>
        <v/>
      </c>
      <c r="J946" s="10" t="str">
        <f>IF(Table1[[#This Row],[Bet]]="Spread", Games!L946, "")</f>
        <v/>
      </c>
      <c r="K946" s="9" t="str">
        <f>IF(ISTEXT(Games!K946), Games!K946, "")</f>
        <v/>
      </c>
      <c r="L946" s="9" t="str">
        <f>IF(Table1[[#This Row],[Bet]]="Spread", Table1[[#This Row],[Spread]],"")</f>
        <v/>
      </c>
      <c r="M946" s="9"/>
      <c r="N946" s="12"/>
      <c r="O946" s="12"/>
      <c r="P946" s="12"/>
      <c r="Q946" s="12"/>
      <c r="R946" s="12"/>
      <c r="S946" s="12"/>
      <c r="T946" s="13">
        <f t="shared" si="147"/>
        <v>0</v>
      </c>
      <c r="U946" s="13">
        <f t="shared" si="148"/>
        <v>0</v>
      </c>
      <c r="V946" s="13">
        <f t="shared" si="141"/>
        <v>0</v>
      </c>
      <c r="W946" s="13">
        <f t="shared" si="149"/>
        <v>0</v>
      </c>
      <c r="X946" s="13">
        <f t="shared" si="142"/>
        <v>0</v>
      </c>
      <c r="Y946" s="13">
        <f t="shared" si="143"/>
        <v>0</v>
      </c>
      <c r="Z946" s="7"/>
      <c r="AA946" s="9" t="str">
        <f t="shared" si="144"/>
        <v/>
      </c>
      <c r="AB946" s="7"/>
      <c r="AC946" s="9" t="str">
        <f t="shared" si="145"/>
        <v/>
      </c>
      <c r="AD946" s="7"/>
      <c r="AE946" s="9" t="str">
        <f t="shared" si="146"/>
        <v/>
      </c>
      <c r="AF946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47" spans="1:32" x14ac:dyDescent="0.45">
      <c r="A947" s="23" t="e">
        <f>IF('Prediction Log'!#REF!=0, "",'Prediction Log'!#REF!)</f>
        <v>#REF!</v>
      </c>
      <c r="B947" s="9" t="e">
        <f>IF('Prediction Log'!#REF!=0, "",'Prediction Log'!#REF!)</f>
        <v>#REF!</v>
      </c>
      <c r="C947" s="9" t="e">
        <f>IF('Prediction Log'!#REF!=0, "",'Prediction Log'!#REF!)</f>
        <v>#REF!</v>
      </c>
      <c r="D947" s="9" t="e">
        <f>IF('Prediction Log'!#REF!=0, "",'Prediction Log'!#REF!)</f>
        <v>#REF!</v>
      </c>
      <c r="E947" s="9" t="e">
        <f>IF('Prediction Log'!#REF!=0, "",'Prediction Log'!#REF!)</f>
        <v>#REF!</v>
      </c>
      <c r="F947" s="10" t="str">
        <f>IF('Prediction Log'!I947=0, "",'Prediction Log'!I947)</f>
        <v/>
      </c>
      <c r="G947" s="26" t="str">
        <f>IF(ISBLANK(Games!B947), "",'Prediction Log'!$J947)</f>
        <v/>
      </c>
      <c r="H947" s="27">
        <f>'Prediction Log'!$K947</f>
        <v>0</v>
      </c>
      <c r="I947" s="10" t="str">
        <f>IF(AND(Games!J947="",Games!K947=""),"",IF(ISTEXT(Games!K947), "Side",Games!J947))</f>
        <v/>
      </c>
      <c r="J947" s="10" t="str">
        <f>IF(Table1[[#This Row],[Bet]]="Spread", Games!L947, "")</f>
        <v/>
      </c>
      <c r="K947" s="9" t="str">
        <f>IF(ISTEXT(Games!K947), Games!K947, "")</f>
        <v/>
      </c>
      <c r="L947" s="9" t="str">
        <f>IF(Table1[[#This Row],[Bet]]="Spread", Table1[[#This Row],[Spread]],"")</f>
        <v/>
      </c>
      <c r="M947" s="9"/>
      <c r="N947" s="12"/>
      <c r="O947" s="12"/>
      <c r="P947" s="12"/>
      <c r="Q947" s="12"/>
      <c r="R947" s="12"/>
      <c r="S947" s="12"/>
      <c r="T947" s="13">
        <f t="shared" si="147"/>
        <v>0</v>
      </c>
      <c r="U947" s="13">
        <f t="shared" si="148"/>
        <v>0</v>
      </c>
      <c r="V947" s="13">
        <f t="shared" si="141"/>
        <v>0</v>
      </c>
      <c r="W947" s="13">
        <f t="shared" si="149"/>
        <v>0</v>
      </c>
      <c r="X947" s="13">
        <f t="shared" si="142"/>
        <v>0</v>
      </c>
      <c r="Y947" s="13">
        <f t="shared" si="143"/>
        <v>0</v>
      </c>
      <c r="Z947" s="7"/>
      <c r="AA947" s="9" t="str">
        <f t="shared" si="144"/>
        <v/>
      </c>
      <c r="AB947" s="7"/>
      <c r="AC947" s="9" t="str">
        <f t="shared" si="145"/>
        <v/>
      </c>
      <c r="AD947" s="7"/>
      <c r="AE947" s="9" t="str">
        <f t="shared" si="146"/>
        <v/>
      </c>
      <c r="AF947" s="19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48" spans="1:32" x14ac:dyDescent="0.45">
      <c r="F948" s="9" t="e">
        <f>IF('Prediction Log'!#REF!=0, "",'Prediction Log'!#REF!)</f>
        <v>#REF!</v>
      </c>
      <c r="G948" s="9"/>
      <c r="H948" s="9"/>
      <c r="I948" s="9" t="e">
        <f>IF('Prediction Log'!#REF!=0, "",'Prediction Log'!#REF!)</f>
        <v>#REF!</v>
      </c>
      <c r="J948" s="24"/>
      <c r="AA948" s="1" t="str">
        <f t="shared" ref="AA948:AA983" si="150">IF(Z948="W", U948, IF(Z948="L",-N948, ""))</f>
        <v/>
      </c>
      <c r="AB948" s="11"/>
      <c r="AC948" s="11"/>
      <c r="AD948" s="11"/>
      <c r="AE948" s="11"/>
      <c r="AF948" s="11"/>
    </row>
    <row r="949" spans="1:32" x14ac:dyDescent="0.45">
      <c r="F949" s="9" t="e">
        <f>IF('Prediction Log'!#REF!=0, "",'Prediction Log'!#REF!)</f>
        <v>#REF!</v>
      </c>
      <c r="G949" s="9"/>
      <c r="H949" s="9"/>
      <c r="I949" s="9" t="e">
        <f>IF('Prediction Log'!#REF!=0, "",'Prediction Log'!#REF!)</f>
        <v>#REF!</v>
      </c>
      <c r="J949" s="24"/>
      <c r="AA949" s="1" t="str">
        <f t="shared" si="150"/>
        <v/>
      </c>
      <c r="AB949" s="11"/>
      <c r="AC949" s="11"/>
      <c r="AD949" s="11"/>
      <c r="AE949" s="11"/>
      <c r="AF949" s="11"/>
    </row>
    <row r="950" spans="1:32" x14ac:dyDescent="0.45">
      <c r="F950" s="9" t="e">
        <f>IF('Prediction Log'!#REF!=0, "",'Prediction Log'!#REF!)</f>
        <v>#REF!</v>
      </c>
      <c r="G950" s="9"/>
      <c r="H950" s="9"/>
      <c r="I950" s="9" t="e">
        <f>IF('Prediction Log'!#REF!=0, "",'Prediction Log'!#REF!)</f>
        <v>#REF!</v>
      </c>
      <c r="J950" s="24"/>
      <c r="AA950" s="1" t="str">
        <f t="shared" si="150"/>
        <v/>
      </c>
      <c r="AB950" s="11"/>
      <c r="AC950" s="11"/>
      <c r="AD950" s="11"/>
      <c r="AE950" s="11"/>
      <c r="AF950" s="11"/>
    </row>
    <row r="951" spans="1:32" x14ac:dyDescent="0.45">
      <c r="F951" s="9" t="e">
        <f>IF('Prediction Log'!#REF!=0, "",'Prediction Log'!#REF!)</f>
        <v>#REF!</v>
      </c>
      <c r="G951" s="9"/>
      <c r="H951" s="9"/>
      <c r="I951" s="9" t="e">
        <f>IF('Prediction Log'!#REF!=0, "",'Prediction Log'!#REF!)</f>
        <v>#REF!</v>
      </c>
      <c r="J951" s="24"/>
      <c r="AA951" s="1" t="str">
        <f t="shared" si="150"/>
        <v/>
      </c>
      <c r="AB951" s="11"/>
      <c r="AC951" s="11"/>
      <c r="AD951" s="11"/>
      <c r="AE951" s="11"/>
      <c r="AF951" s="11"/>
    </row>
    <row r="952" spans="1:32" x14ac:dyDescent="0.45">
      <c r="F952" s="9" t="e">
        <f>IF('Prediction Log'!#REF!=0, "",'Prediction Log'!#REF!)</f>
        <v>#REF!</v>
      </c>
      <c r="G952" s="9"/>
      <c r="H952" s="9"/>
      <c r="I952" s="9" t="e">
        <f>IF('Prediction Log'!#REF!=0, "",'Prediction Log'!#REF!)</f>
        <v>#REF!</v>
      </c>
      <c r="J952" s="24"/>
      <c r="AA952" s="1" t="str">
        <f t="shared" si="150"/>
        <v/>
      </c>
      <c r="AB952" s="11"/>
      <c r="AC952" s="11"/>
      <c r="AD952" s="11"/>
      <c r="AE952" s="11"/>
      <c r="AF952" s="11"/>
    </row>
    <row r="953" spans="1:32" x14ac:dyDescent="0.45">
      <c r="F953" s="9" t="e">
        <f>IF('Prediction Log'!#REF!=0, "",'Prediction Log'!#REF!)</f>
        <v>#REF!</v>
      </c>
      <c r="G953" s="9"/>
      <c r="H953" s="9"/>
      <c r="I953" s="9" t="e">
        <f>IF('Prediction Log'!#REF!=0, "",'Prediction Log'!#REF!)</f>
        <v>#REF!</v>
      </c>
      <c r="J953" s="24"/>
      <c r="AA953" s="1" t="str">
        <f t="shared" si="150"/>
        <v/>
      </c>
      <c r="AB953" s="11"/>
      <c r="AC953" s="11"/>
      <c r="AD953" s="11"/>
      <c r="AE953" s="11"/>
      <c r="AF953" s="11"/>
    </row>
    <row r="954" spans="1:32" x14ac:dyDescent="0.45">
      <c r="F954" s="9" t="e">
        <f>IF('Prediction Log'!#REF!=0, "",'Prediction Log'!#REF!)</f>
        <v>#REF!</v>
      </c>
      <c r="G954" s="9"/>
      <c r="H954" s="9"/>
      <c r="I954" s="9" t="e">
        <f>IF('Prediction Log'!#REF!=0, "",'Prediction Log'!#REF!)</f>
        <v>#REF!</v>
      </c>
      <c r="J954" s="24"/>
      <c r="AA954" s="1" t="str">
        <f t="shared" si="150"/>
        <v/>
      </c>
      <c r="AB954" s="11"/>
      <c r="AC954" s="11"/>
      <c r="AD954" s="11"/>
      <c r="AE954" s="11"/>
      <c r="AF954" s="11"/>
    </row>
    <row r="955" spans="1:32" x14ac:dyDescent="0.45">
      <c r="F955" s="9" t="e">
        <f>IF('Prediction Log'!#REF!=0, "",'Prediction Log'!#REF!)</f>
        <v>#REF!</v>
      </c>
      <c r="G955" s="9"/>
      <c r="H955" s="9"/>
      <c r="I955" s="9" t="e">
        <f>IF('Prediction Log'!#REF!=0, "",'Prediction Log'!#REF!)</f>
        <v>#REF!</v>
      </c>
      <c r="J955" s="24"/>
      <c r="AA955" s="1" t="str">
        <f t="shared" si="150"/>
        <v/>
      </c>
      <c r="AB955" s="11"/>
      <c r="AC955" s="11"/>
      <c r="AD955" s="11"/>
      <c r="AE955" s="11"/>
      <c r="AF955" s="11"/>
    </row>
    <row r="956" spans="1:32" x14ac:dyDescent="0.45">
      <c r="F956" s="9" t="e">
        <f>IF('Prediction Log'!#REF!=0, "",'Prediction Log'!#REF!)</f>
        <v>#REF!</v>
      </c>
      <c r="G956" s="9"/>
      <c r="H956" s="9"/>
      <c r="I956" s="9" t="e">
        <f>IF('Prediction Log'!#REF!=0, "",'Prediction Log'!#REF!)</f>
        <v>#REF!</v>
      </c>
      <c r="J956" s="24"/>
      <c r="AA956" s="1" t="str">
        <f t="shared" si="150"/>
        <v/>
      </c>
      <c r="AB956" s="11"/>
      <c r="AC956" s="11"/>
      <c r="AD956" s="11"/>
      <c r="AE956" s="11"/>
      <c r="AF956" s="11"/>
    </row>
    <row r="957" spans="1:32" x14ac:dyDescent="0.45">
      <c r="F957" s="9" t="e">
        <f>IF('Prediction Log'!#REF!=0, "",'Prediction Log'!#REF!)</f>
        <v>#REF!</v>
      </c>
      <c r="G957" s="9"/>
      <c r="H957" s="9"/>
      <c r="I957" s="9" t="e">
        <f>IF('Prediction Log'!#REF!=0, "",'Prediction Log'!#REF!)</f>
        <v>#REF!</v>
      </c>
      <c r="J957" s="24"/>
      <c r="AA957" s="1" t="str">
        <f t="shared" si="150"/>
        <v/>
      </c>
      <c r="AB957" s="11"/>
      <c r="AC957" s="11"/>
      <c r="AD957" s="11"/>
      <c r="AE957" s="11"/>
      <c r="AF957" s="11"/>
    </row>
    <row r="958" spans="1:32" x14ac:dyDescent="0.45">
      <c r="F958" s="9" t="e">
        <f>IF('Prediction Log'!#REF!=0, "",'Prediction Log'!#REF!)</f>
        <v>#REF!</v>
      </c>
      <c r="G958" s="9"/>
      <c r="H958" s="9"/>
      <c r="I958" s="9" t="e">
        <f>IF('Prediction Log'!#REF!=0, "",'Prediction Log'!#REF!)</f>
        <v>#REF!</v>
      </c>
      <c r="J958" s="24"/>
      <c r="AA958" s="1" t="str">
        <f t="shared" si="150"/>
        <v/>
      </c>
      <c r="AB958" s="11"/>
      <c r="AC958" s="11"/>
      <c r="AD958" s="11"/>
      <c r="AE958" s="11"/>
      <c r="AF958" s="11"/>
    </row>
    <row r="959" spans="1:32" x14ac:dyDescent="0.45">
      <c r="F959" s="9" t="e">
        <f>IF('Prediction Log'!#REF!=0, "",'Prediction Log'!#REF!)</f>
        <v>#REF!</v>
      </c>
      <c r="G959" s="9"/>
      <c r="H959" s="9"/>
      <c r="I959" s="9" t="e">
        <f>IF('Prediction Log'!#REF!=0, "",'Prediction Log'!#REF!)</f>
        <v>#REF!</v>
      </c>
      <c r="J959" s="24"/>
      <c r="AA959" s="1" t="str">
        <f t="shared" si="150"/>
        <v/>
      </c>
      <c r="AB959" s="11"/>
      <c r="AC959" s="11"/>
      <c r="AD959" s="11"/>
      <c r="AE959" s="11"/>
      <c r="AF959" s="11"/>
    </row>
    <row r="960" spans="1:32" x14ac:dyDescent="0.45">
      <c r="F960" s="9" t="e">
        <f>IF('Prediction Log'!#REF!=0, "",'Prediction Log'!#REF!)</f>
        <v>#REF!</v>
      </c>
      <c r="G960" s="9"/>
      <c r="H960" s="9"/>
      <c r="I960" s="9" t="e">
        <f>IF('Prediction Log'!#REF!=0, "",'Prediction Log'!#REF!)</f>
        <v>#REF!</v>
      </c>
      <c r="J960" s="24"/>
      <c r="AA960" s="1" t="str">
        <f t="shared" si="150"/>
        <v/>
      </c>
      <c r="AB960" s="11"/>
      <c r="AC960" s="11"/>
      <c r="AD960" s="11"/>
      <c r="AE960" s="11"/>
      <c r="AF960" s="11"/>
    </row>
    <row r="961" spans="6:32" x14ac:dyDescent="0.45">
      <c r="F961" s="9" t="e">
        <f>IF('Prediction Log'!#REF!=0, "",'Prediction Log'!#REF!)</f>
        <v>#REF!</v>
      </c>
      <c r="G961" s="9"/>
      <c r="H961" s="9"/>
      <c r="I961" s="9" t="e">
        <f>IF('Prediction Log'!#REF!=0, "",'Prediction Log'!#REF!)</f>
        <v>#REF!</v>
      </c>
      <c r="J961" s="24"/>
      <c r="AA961" s="1" t="str">
        <f t="shared" si="150"/>
        <v/>
      </c>
      <c r="AB961" s="11"/>
      <c r="AC961" s="11"/>
      <c r="AD961" s="11"/>
      <c r="AE961" s="11"/>
      <c r="AF961" s="11"/>
    </row>
    <row r="962" spans="6:32" x14ac:dyDescent="0.45">
      <c r="F962" s="9" t="e">
        <f>IF('Prediction Log'!#REF!=0, "",'Prediction Log'!#REF!)</f>
        <v>#REF!</v>
      </c>
      <c r="G962" s="9"/>
      <c r="H962" s="9"/>
      <c r="I962" s="9" t="e">
        <f>IF('Prediction Log'!#REF!=0, "",'Prediction Log'!#REF!)</f>
        <v>#REF!</v>
      </c>
      <c r="J962" s="24"/>
      <c r="AA962" s="1" t="str">
        <f t="shared" si="150"/>
        <v/>
      </c>
      <c r="AB962" s="11"/>
      <c r="AC962" s="11"/>
      <c r="AD962" s="11"/>
      <c r="AE962" s="11"/>
      <c r="AF962" s="11"/>
    </row>
    <row r="963" spans="6:32" x14ac:dyDescent="0.45">
      <c r="F963" s="9" t="e">
        <f>IF('Prediction Log'!#REF!=0, "",'Prediction Log'!#REF!)</f>
        <v>#REF!</v>
      </c>
      <c r="G963" s="9"/>
      <c r="H963" s="9"/>
      <c r="I963" s="9" t="e">
        <f>IF('Prediction Log'!#REF!=0, "",'Prediction Log'!#REF!)</f>
        <v>#REF!</v>
      </c>
      <c r="J963" s="24"/>
      <c r="AA963" s="1" t="str">
        <f t="shared" si="150"/>
        <v/>
      </c>
      <c r="AB963" s="11"/>
      <c r="AC963" s="11"/>
      <c r="AD963" s="11"/>
      <c r="AE963" s="11"/>
      <c r="AF963" s="11"/>
    </row>
    <row r="964" spans="6:32" x14ac:dyDescent="0.45">
      <c r="F964" s="9" t="e">
        <f>IF('Prediction Log'!#REF!=0, "",'Prediction Log'!#REF!)</f>
        <v>#REF!</v>
      </c>
      <c r="G964" s="9"/>
      <c r="H964" s="9"/>
      <c r="I964" s="9" t="e">
        <f>IF('Prediction Log'!#REF!=0, "",'Prediction Log'!#REF!)</f>
        <v>#REF!</v>
      </c>
      <c r="J964" s="24"/>
      <c r="AA964" s="1" t="str">
        <f t="shared" si="150"/>
        <v/>
      </c>
      <c r="AB964" s="11"/>
      <c r="AC964" s="11"/>
      <c r="AD964" s="11"/>
      <c r="AE964" s="11"/>
      <c r="AF964" s="11"/>
    </row>
    <row r="965" spans="6:32" x14ac:dyDescent="0.45">
      <c r="F965" s="9" t="e">
        <f>IF('Prediction Log'!#REF!=0, "",'Prediction Log'!#REF!)</f>
        <v>#REF!</v>
      </c>
      <c r="G965" s="9"/>
      <c r="H965" s="9"/>
      <c r="I965" s="9" t="e">
        <f>IF('Prediction Log'!#REF!=0, "",'Prediction Log'!#REF!)</f>
        <v>#REF!</v>
      </c>
      <c r="J965" s="24"/>
      <c r="AA965" s="1" t="str">
        <f t="shared" si="150"/>
        <v/>
      </c>
      <c r="AB965" s="11"/>
      <c r="AC965" s="11"/>
      <c r="AD965" s="11"/>
      <c r="AE965" s="11"/>
      <c r="AF965" s="11"/>
    </row>
    <row r="966" spans="6:32" x14ac:dyDescent="0.45">
      <c r="F966" s="9" t="e">
        <f>IF('Prediction Log'!#REF!=0, "",'Prediction Log'!#REF!)</f>
        <v>#REF!</v>
      </c>
      <c r="G966" s="9"/>
      <c r="H966" s="9"/>
      <c r="I966" s="9" t="e">
        <f>IF('Prediction Log'!#REF!=0, "",'Prediction Log'!#REF!)</f>
        <v>#REF!</v>
      </c>
      <c r="J966" s="24"/>
      <c r="AA966" s="1" t="str">
        <f t="shared" si="150"/>
        <v/>
      </c>
      <c r="AB966" s="11"/>
      <c r="AC966" s="11"/>
      <c r="AD966" s="11"/>
      <c r="AE966" s="11"/>
      <c r="AF966" s="11"/>
    </row>
    <row r="967" spans="6:32" x14ac:dyDescent="0.45">
      <c r="F967" s="9" t="e">
        <f>IF('Prediction Log'!#REF!=0, "",'Prediction Log'!#REF!)</f>
        <v>#REF!</v>
      </c>
      <c r="G967" s="9"/>
      <c r="H967" s="9"/>
      <c r="I967" s="9" t="e">
        <f>IF('Prediction Log'!#REF!=0, "",'Prediction Log'!#REF!)</f>
        <v>#REF!</v>
      </c>
      <c r="J967" s="24"/>
      <c r="AA967" s="1" t="str">
        <f t="shared" si="150"/>
        <v/>
      </c>
      <c r="AB967" s="11"/>
      <c r="AC967" s="11"/>
      <c r="AD967" s="11"/>
      <c r="AE967" s="11"/>
      <c r="AF967" s="11"/>
    </row>
    <row r="968" spans="6:32" x14ac:dyDescent="0.45">
      <c r="F968" s="9" t="e">
        <f>IF('Prediction Log'!#REF!=0, "",'Prediction Log'!#REF!)</f>
        <v>#REF!</v>
      </c>
      <c r="G968" s="9"/>
      <c r="H968" s="9"/>
      <c r="I968" s="9" t="e">
        <f>IF('Prediction Log'!#REF!=0, "",'Prediction Log'!#REF!)</f>
        <v>#REF!</v>
      </c>
      <c r="J968" s="24"/>
      <c r="AA968" s="1" t="str">
        <f t="shared" si="150"/>
        <v/>
      </c>
      <c r="AB968" s="11"/>
      <c r="AC968" s="11"/>
      <c r="AD968" s="11"/>
      <c r="AE968" s="11"/>
      <c r="AF968" s="11"/>
    </row>
    <row r="969" spans="6:32" x14ac:dyDescent="0.45">
      <c r="F969" s="9" t="e">
        <f>IF('Prediction Log'!#REF!=0, "",'Prediction Log'!#REF!)</f>
        <v>#REF!</v>
      </c>
      <c r="G969" s="9"/>
      <c r="H969" s="9"/>
      <c r="I969" s="9" t="e">
        <f>IF('Prediction Log'!#REF!=0, "",'Prediction Log'!#REF!)</f>
        <v>#REF!</v>
      </c>
      <c r="J969" s="24"/>
      <c r="AA969" s="1" t="str">
        <f t="shared" si="150"/>
        <v/>
      </c>
      <c r="AB969" s="11"/>
      <c r="AC969" s="11"/>
      <c r="AD969" s="11"/>
      <c r="AE969" s="11"/>
      <c r="AF969" s="11"/>
    </row>
    <row r="970" spans="6:32" x14ac:dyDescent="0.45">
      <c r="F970" s="9" t="e">
        <f>IF('Prediction Log'!#REF!=0, "",'Prediction Log'!#REF!)</f>
        <v>#REF!</v>
      </c>
      <c r="G970" s="9"/>
      <c r="H970" s="9"/>
      <c r="I970" s="9" t="e">
        <f>IF('Prediction Log'!#REF!=0, "",'Prediction Log'!#REF!)</f>
        <v>#REF!</v>
      </c>
      <c r="J970" s="24"/>
      <c r="AA970" s="1" t="str">
        <f t="shared" si="150"/>
        <v/>
      </c>
      <c r="AB970" s="11"/>
      <c r="AC970" s="11"/>
      <c r="AD970" s="11"/>
      <c r="AE970" s="11"/>
      <c r="AF970" s="11"/>
    </row>
    <row r="971" spans="6:32" x14ac:dyDescent="0.45">
      <c r="F971" s="9" t="e">
        <f>IF('Prediction Log'!#REF!=0, "",'Prediction Log'!#REF!)</f>
        <v>#REF!</v>
      </c>
      <c r="G971" s="9"/>
      <c r="H971" s="9"/>
      <c r="I971" s="9" t="e">
        <f>IF('Prediction Log'!#REF!=0, "",'Prediction Log'!#REF!)</f>
        <v>#REF!</v>
      </c>
      <c r="J971" s="24"/>
      <c r="AA971" s="1" t="str">
        <f t="shared" si="150"/>
        <v/>
      </c>
      <c r="AB971" s="11"/>
      <c r="AC971" s="11"/>
      <c r="AD971" s="11"/>
      <c r="AE971" s="11"/>
      <c r="AF971" s="11"/>
    </row>
    <row r="972" spans="6:32" x14ac:dyDescent="0.45">
      <c r="F972" s="9" t="e">
        <f>IF('Prediction Log'!#REF!=0, "",'Prediction Log'!#REF!)</f>
        <v>#REF!</v>
      </c>
      <c r="G972" s="9"/>
      <c r="H972" s="9"/>
      <c r="I972" s="9" t="e">
        <f>IF('Prediction Log'!#REF!=0, "",'Prediction Log'!#REF!)</f>
        <v>#REF!</v>
      </c>
      <c r="J972" s="24"/>
      <c r="AA972" s="1" t="str">
        <f t="shared" si="150"/>
        <v/>
      </c>
      <c r="AB972" s="11"/>
      <c r="AC972" s="11"/>
      <c r="AD972" s="11"/>
      <c r="AE972" s="11"/>
      <c r="AF972" s="11"/>
    </row>
    <row r="973" spans="6:32" x14ac:dyDescent="0.45">
      <c r="F973" s="9" t="e">
        <f>IF('Prediction Log'!#REF!=0, "",'Prediction Log'!#REF!)</f>
        <v>#REF!</v>
      </c>
      <c r="G973" s="9"/>
      <c r="H973" s="9"/>
      <c r="I973" s="9" t="e">
        <f>IF('Prediction Log'!#REF!=0, "",'Prediction Log'!#REF!)</f>
        <v>#REF!</v>
      </c>
      <c r="J973" s="24"/>
      <c r="AA973" s="1" t="str">
        <f t="shared" si="150"/>
        <v/>
      </c>
      <c r="AB973" s="11"/>
      <c r="AC973" s="11"/>
      <c r="AD973" s="11"/>
      <c r="AE973" s="11"/>
      <c r="AF973" s="11"/>
    </row>
    <row r="974" spans="6:32" x14ac:dyDescent="0.45">
      <c r="F974" s="9" t="e">
        <f>IF('Prediction Log'!#REF!=0, "",'Prediction Log'!#REF!)</f>
        <v>#REF!</v>
      </c>
      <c r="G974" s="9"/>
      <c r="H974" s="9"/>
      <c r="I974" s="9" t="e">
        <f>IF('Prediction Log'!#REF!=0, "",'Prediction Log'!#REF!)</f>
        <v>#REF!</v>
      </c>
      <c r="J974" s="24"/>
      <c r="AA974" s="1" t="str">
        <f t="shared" si="150"/>
        <v/>
      </c>
      <c r="AB974" s="11"/>
      <c r="AC974" s="11"/>
      <c r="AD974" s="11"/>
      <c r="AE974" s="11"/>
      <c r="AF974" s="11"/>
    </row>
    <row r="975" spans="6:32" x14ac:dyDescent="0.45">
      <c r="F975" s="9" t="e">
        <f>IF('Prediction Log'!#REF!=0, "",'Prediction Log'!#REF!)</f>
        <v>#REF!</v>
      </c>
      <c r="G975" s="9"/>
      <c r="H975" s="9"/>
      <c r="I975" s="9" t="e">
        <f>IF('Prediction Log'!#REF!=0, "",'Prediction Log'!#REF!)</f>
        <v>#REF!</v>
      </c>
      <c r="J975" s="24"/>
      <c r="AA975" s="1" t="str">
        <f t="shared" si="150"/>
        <v/>
      </c>
      <c r="AB975" s="11"/>
      <c r="AC975" s="11"/>
      <c r="AD975" s="11"/>
      <c r="AE975" s="11"/>
      <c r="AF975" s="11"/>
    </row>
    <row r="976" spans="6:32" x14ac:dyDescent="0.45">
      <c r="F976" s="9" t="e">
        <f>IF('Prediction Log'!#REF!=0, "",'Prediction Log'!#REF!)</f>
        <v>#REF!</v>
      </c>
      <c r="G976" s="9"/>
      <c r="H976" s="9"/>
      <c r="I976" s="9" t="e">
        <f>IF('Prediction Log'!#REF!=0, "",'Prediction Log'!#REF!)</f>
        <v>#REF!</v>
      </c>
      <c r="J976" s="24"/>
      <c r="AA976" s="1" t="str">
        <f t="shared" si="150"/>
        <v/>
      </c>
      <c r="AB976" s="11"/>
      <c r="AC976" s="11"/>
      <c r="AD976" s="11"/>
      <c r="AE976" s="11"/>
      <c r="AF976" s="11"/>
    </row>
    <row r="977" spans="6:32" x14ac:dyDescent="0.45">
      <c r="F977" s="9" t="e">
        <f>IF('Prediction Log'!#REF!=0, "",'Prediction Log'!#REF!)</f>
        <v>#REF!</v>
      </c>
      <c r="G977" s="9"/>
      <c r="H977" s="9"/>
      <c r="I977" s="9" t="e">
        <f>IF('Prediction Log'!#REF!=0, "",'Prediction Log'!#REF!)</f>
        <v>#REF!</v>
      </c>
      <c r="J977" s="24"/>
      <c r="AA977" s="1" t="str">
        <f t="shared" si="150"/>
        <v/>
      </c>
      <c r="AB977" s="11"/>
      <c r="AC977" s="11"/>
      <c r="AD977" s="11"/>
      <c r="AE977" s="11"/>
      <c r="AF977" s="11"/>
    </row>
    <row r="978" spans="6:32" x14ac:dyDescent="0.45">
      <c r="F978" s="9" t="e">
        <f>IF('Prediction Log'!#REF!=0, "",'Prediction Log'!#REF!)</f>
        <v>#REF!</v>
      </c>
      <c r="G978" s="9"/>
      <c r="H978" s="9"/>
      <c r="I978" s="9" t="e">
        <f>IF('Prediction Log'!#REF!=0, "",'Prediction Log'!#REF!)</f>
        <v>#REF!</v>
      </c>
      <c r="J978" s="24"/>
      <c r="AA978" s="1" t="str">
        <f t="shared" si="150"/>
        <v/>
      </c>
      <c r="AB978" s="11"/>
      <c r="AC978" s="11"/>
      <c r="AD978" s="11"/>
      <c r="AE978" s="11"/>
      <c r="AF978" s="11"/>
    </row>
    <row r="979" spans="6:32" x14ac:dyDescent="0.45">
      <c r="F979" s="9" t="e">
        <f>IF('Prediction Log'!#REF!=0, "",'Prediction Log'!#REF!)</f>
        <v>#REF!</v>
      </c>
      <c r="G979" s="9"/>
      <c r="H979" s="9"/>
      <c r="I979" s="9" t="e">
        <f>IF('Prediction Log'!#REF!=0, "",'Prediction Log'!#REF!)</f>
        <v>#REF!</v>
      </c>
      <c r="J979" s="24"/>
      <c r="AA979" s="1" t="str">
        <f t="shared" si="150"/>
        <v/>
      </c>
      <c r="AB979" s="11"/>
      <c r="AC979" s="11"/>
      <c r="AD979" s="11"/>
      <c r="AE979" s="11"/>
      <c r="AF979" s="11"/>
    </row>
    <row r="980" spans="6:32" x14ac:dyDescent="0.45">
      <c r="F980" s="9" t="e">
        <f>IF('Prediction Log'!#REF!=0, "",'Prediction Log'!#REF!)</f>
        <v>#REF!</v>
      </c>
      <c r="G980" s="9"/>
      <c r="H980" s="9"/>
      <c r="I980" s="9" t="e">
        <f>IF('Prediction Log'!#REF!=0, "",'Prediction Log'!#REF!)</f>
        <v>#REF!</v>
      </c>
      <c r="J980" s="24"/>
      <c r="AA980" s="1" t="str">
        <f t="shared" si="150"/>
        <v/>
      </c>
      <c r="AB980" s="11"/>
      <c r="AC980" s="11"/>
      <c r="AD980" s="11"/>
      <c r="AE980" s="11"/>
      <c r="AF980" s="11"/>
    </row>
    <row r="981" spans="6:32" x14ac:dyDescent="0.45">
      <c r="F981" s="9" t="e">
        <f>IF('Prediction Log'!#REF!=0, "",'Prediction Log'!#REF!)</f>
        <v>#REF!</v>
      </c>
      <c r="G981" s="9"/>
      <c r="H981" s="9"/>
      <c r="I981" s="9" t="e">
        <f>IF('Prediction Log'!#REF!=0, "",'Prediction Log'!#REF!)</f>
        <v>#REF!</v>
      </c>
      <c r="J981" s="24"/>
      <c r="AA981" s="1" t="str">
        <f t="shared" si="150"/>
        <v/>
      </c>
      <c r="AB981" s="11"/>
      <c r="AC981" s="11"/>
      <c r="AD981" s="11"/>
      <c r="AE981" s="11"/>
      <c r="AF981" s="11"/>
    </row>
    <row r="982" spans="6:32" x14ac:dyDescent="0.45">
      <c r="F982" s="9" t="e">
        <f>IF('Prediction Log'!#REF!=0, "",'Prediction Log'!#REF!)</f>
        <v>#REF!</v>
      </c>
      <c r="G982" s="9"/>
      <c r="H982" s="9"/>
      <c r="I982" s="9" t="e">
        <f>IF('Prediction Log'!#REF!=0, "",'Prediction Log'!#REF!)</f>
        <v>#REF!</v>
      </c>
      <c r="J982" s="24"/>
      <c r="AA982" s="1" t="str">
        <f t="shared" si="150"/>
        <v/>
      </c>
      <c r="AB982" s="11"/>
      <c r="AC982" s="11"/>
      <c r="AD982" s="11"/>
      <c r="AE982" s="11"/>
      <c r="AF982" s="11"/>
    </row>
    <row r="983" spans="6:32" x14ac:dyDescent="0.45">
      <c r="F983" s="9" t="e">
        <f>IF('Prediction Log'!#REF!=0, "",'Prediction Log'!#REF!)</f>
        <v>#REF!</v>
      </c>
      <c r="G983" s="9"/>
      <c r="H983" s="9"/>
      <c r="I983" s="9" t="e">
        <f>IF('Prediction Log'!#REF!=0, "",'Prediction Log'!#REF!)</f>
        <v>#REF!</v>
      </c>
      <c r="J983" s="24"/>
      <c r="AA983" s="1" t="str">
        <f t="shared" si="150"/>
        <v/>
      </c>
      <c r="AB983" s="11"/>
      <c r="AC983" s="11"/>
      <c r="AD983" s="11"/>
      <c r="AE983" s="11"/>
      <c r="AF983" s="11"/>
    </row>
    <row r="984" spans="6:32" x14ac:dyDescent="0.45">
      <c r="F984" s="9" t="e">
        <f>IF('Prediction Log'!#REF!=0, "",'Prediction Log'!#REF!)</f>
        <v>#REF!</v>
      </c>
      <c r="G984" s="9"/>
      <c r="H984" s="9"/>
      <c r="I984" s="9" t="e">
        <f>IF('Prediction Log'!#REF!=0, "",'Prediction Log'!#REF!)</f>
        <v>#REF!</v>
      </c>
      <c r="J984" s="24"/>
      <c r="AA984" s="1" t="str">
        <f t="shared" ref="AA984:AA1047" si="151">IF(Z984="W", U984, IF(Z984="L",-N984, ""))</f>
        <v/>
      </c>
      <c r="AB984" s="11"/>
      <c r="AC984" s="11"/>
      <c r="AD984" s="11"/>
      <c r="AE984" s="11"/>
      <c r="AF984" s="11"/>
    </row>
    <row r="985" spans="6:32" x14ac:dyDescent="0.45">
      <c r="F985" s="9" t="e">
        <f>IF('Prediction Log'!#REF!=0, "",'Prediction Log'!#REF!)</f>
        <v>#REF!</v>
      </c>
      <c r="G985" s="9"/>
      <c r="H985" s="9"/>
      <c r="I985" s="9" t="e">
        <f>IF('Prediction Log'!#REF!=0, "",'Prediction Log'!#REF!)</f>
        <v>#REF!</v>
      </c>
      <c r="J985" s="24"/>
      <c r="AA985" s="1" t="str">
        <f t="shared" si="151"/>
        <v/>
      </c>
      <c r="AB985" s="11"/>
      <c r="AC985" s="11"/>
      <c r="AD985" s="11"/>
      <c r="AE985" s="11"/>
      <c r="AF985" s="11"/>
    </row>
    <row r="986" spans="6:32" x14ac:dyDescent="0.45">
      <c r="F986" s="9" t="e">
        <f>IF('Prediction Log'!#REF!=0, "",'Prediction Log'!#REF!)</f>
        <v>#REF!</v>
      </c>
      <c r="G986" s="9"/>
      <c r="H986" s="9"/>
      <c r="I986" s="9" t="e">
        <f>IF('Prediction Log'!#REF!=0, "",'Prediction Log'!#REF!)</f>
        <v>#REF!</v>
      </c>
      <c r="J986" s="24"/>
      <c r="AA986" s="1" t="str">
        <f t="shared" si="151"/>
        <v/>
      </c>
      <c r="AB986" s="11"/>
      <c r="AC986" s="11"/>
      <c r="AD986" s="11"/>
      <c r="AE986" s="11"/>
      <c r="AF986" s="11"/>
    </row>
    <row r="987" spans="6:32" x14ac:dyDescent="0.45">
      <c r="F987" s="9" t="e">
        <f>IF('Prediction Log'!#REF!=0, "",'Prediction Log'!#REF!)</f>
        <v>#REF!</v>
      </c>
      <c r="G987" s="9"/>
      <c r="H987" s="9"/>
      <c r="I987" s="9" t="e">
        <f>IF('Prediction Log'!#REF!=0, "",'Prediction Log'!#REF!)</f>
        <v>#REF!</v>
      </c>
      <c r="J987" s="24"/>
      <c r="AA987" s="1" t="str">
        <f t="shared" si="151"/>
        <v/>
      </c>
      <c r="AB987" s="11"/>
      <c r="AC987" s="11"/>
      <c r="AD987" s="11"/>
      <c r="AE987" s="11"/>
      <c r="AF987" s="11"/>
    </row>
    <row r="988" spans="6:32" x14ac:dyDescent="0.45">
      <c r="F988" s="9" t="e">
        <f>IF('Prediction Log'!#REF!=0, "",'Prediction Log'!#REF!)</f>
        <v>#REF!</v>
      </c>
      <c r="G988" s="9"/>
      <c r="H988" s="9"/>
      <c r="I988" s="9" t="e">
        <f>IF('Prediction Log'!#REF!=0, "",'Prediction Log'!#REF!)</f>
        <v>#REF!</v>
      </c>
      <c r="J988" s="24"/>
      <c r="AA988" s="1" t="str">
        <f t="shared" si="151"/>
        <v/>
      </c>
      <c r="AB988" s="11"/>
      <c r="AC988" s="11"/>
      <c r="AD988" s="11"/>
      <c r="AE988" s="11"/>
      <c r="AF988" s="11"/>
    </row>
    <row r="989" spans="6:32" x14ac:dyDescent="0.45">
      <c r="F989" s="9" t="e">
        <f>IF('Prediction Log'!#REF!=0, "",'Prediction Log'!#REF!)</f>
        <v>#REF!</v>
      </c>
      <c r="G989" s="9"/>
      <c r="H989" s="9"/>
      <c r="I989" s="9" t="e">
        <f>IF('Prediction Log'!#REF!=0, "",'Prediction Log'!#REF!)</f>
        <v>#REF!</v>
      </c>
      <c r="J989" s="24"/>
      <c r="AA989" s="1" t="str">
        <f t="shared" si="151"/>
        <v/>
      </c>
      <c r="AB989" s="11"/>
      <c r="AC989" s="11"/>
      <c r="AD989" s="11"/>
      <c r="AE989" s="11"/>
      <c r="AF989" s="11"/>
    </row>
    <row r="990" spans="6:32" x14ac:dyDescent="0.45">
      <c r="F990" s="9" t="e">
        <f>IF('Prediction Log'!#REF!=0, "",'Prediction Log'!#REF!)</f>
        <v>#REF!</v>
      </c>
      <c r="G990" s="9"/>
      <c r="H990" s="9"/>
      <c r="I990" s="9" t="e">
        <f>IF('Prediction Log'!#REF!=0, "",'Prediction Log'!#REF!)</f>
        <v>#REF!</v>
      </c>
      <c r="J990" s="24"/>
      <c r="AA990" s="1" t="str">
        <f t="shared" si="151"/>
        <v/>
      </c>
      <c r="AB990" s="11"/>
      <c r="AC990" s="11"/>
      <c r="AD990" s="11"/>
      <c r="AE990" s="11"/>
      <c r="AF990" s="11"/>
    </row>
    <row r="991" spans="6:32" x14ac:dyDescent="0.45">
      <c r="F991" s="9" t="e">
        <f>IF('Prediction Log'!#REF!=0, "",'Prediction Log'!#REF!)</f>
        <v>#REF!</v>
      </c>
      <c r="G991" s="9"/>
      <c r="H991" s="9"/>
      <c r="I991" s="9" t="e">
        <f>IF('Prediction Log'!#REF!=0, "",'Prediction Log'!#REF!)</f>
        <v>#REF!</v>
      </c>
      <c r="J991" s="24"/>
      <c r="AA991" s="1" t="str">
        <f t="shared" si="151"/>
        <v/>
      </c>
      <c r="AB991" s="11"/>
      <c r="AC991" s="11"/>
      <c r="AD991" s="11"/>
      <c r="AE991" s="11"/>
      <c r="AF991" s="11"/>
    </row>
    <row r="992" spans="6:32" x14ac:dyDescent="0.45">
      <c r="F992" s="9" t="e">
        <f>IF('Prediction Log'!#REF!=0, "",'Prediction Log'!#REF!)</f>
        <v>#REF!</v>
      </c>
      <c r="G992" s="9"/>
      <c r="H992" s="9"/>
      <c r="I992" s="9" t="e">
        <f>IF('Prediction Log'!#REF!=0, "",'Prediction Log'!#REF!)</f>
        <v>#REF!</v>
      </c>
      <c r="J992" s="24"/>
      <c r="AA992" s="1" t="str">
        <f t="shared" si="151"/>
        <v/>
      </c>
      <c r="AB992" s="11"/>
      <c r="AC992" s="11"/>
      <c r="AD992" s="11"/>
      <c r="AE992" s="11"/>
      <c r="AF992" s="11"/>
    </row>
    <row r="993" spans="6:32" x14ac:dyDescent="0.45">
      <c r="F993" s="9" t="e">
        <f>IF('Prediction Log'!#REF!=0, "",'Prediction Log'!#REF!)</f>
        <v>#REF!</v>
      </c>
      <c r="G993" s="9"/>
      <c r="H993" s="9"/>
      <c r="I993" s="9" t="e">
        <f>IF('Prediction Log'!#REF!=0, "",'Prediction Log'!#REF!)</f>
        <v>#REF!</v>
      </c>
      <c r="J993" s="24"/>
      <c r="AA993" s="1" t="str">
        <f t="shared" si="151"/>
        <v/>
      </c>
      <c r="AB993" s="11"/>
      <c r="AC993" s="11"/>
      <c r="AD993" s="11"/>
      <c r="AE993" s="11"/>
      <c r="AF993" s="11"/>
    </row>
    <row r="994" spans="6:32" x14ac:dyDescent="0.45">
      <c r="F994" s="9" t="e">
        <f>IF('Prediction Log'!#REF!=0, "",'Prediction Log'!#REF!)</f>
        <v>#REF!</v>
      </c>
      <c r="G994" s="9"/>
      <c r="H994" s="9"/>
      <c r="I994" s="9" t="e">
        <f>IF('Prediction Log'!#REF!=0, "",'Prediction Log'!#REF!)</f>
        <v>#REF!</v>
      </c>
      <c r="J994" s="24"/>
      <c r="AA994" s="1" t="str">
        <f t="shared" si="151"/>
        <v/>
      </c>
      <c r="AB994" s="11"/>
      <c r="AC994" s="11"/>
      <c r="AD994" s="11"/>
      <c r="AE994" s="11"/>
      <c r="AF994" s="11"/>
    </row>
    <row r="995" spans="6:32" x14ac:dyDescent="0.45">
      <c r="F995" s="9" t="e">
        <f>IF('Prediction Log'!#REF!=0, "",'Prediction Log'!#REF!)</f>
        <v>#REF!</v>
      </c>
      <c r="G995" s="9"/>
      <c r="H995" s="9"/>
      <c r="I995" s="9" t="e">
        <f>IF('Prediction Log'!#REF!=0, "",'Prediction Log'!#REF!)</f>
        <v>#REF!</v>
      </c>
      <c r="J995" s="24"/>
      <c r="AA995" s="1" t="str">
        <f t="shared" si="151"/>
        <v/>
      </c>
      <c r="AB995" s="11"/>
      <c r="AC995" s="11"/>
      <c r="AD995" s="11"/>
      <c r="AE995" s="11"/>
      <c r="AF995" s="11"/>
    </row>
    <row r="996" spans="6:32" x14ac:dyDescent="0.45">
      <c r="F996" s="9" t="e">
        <f>IF('Prediction Log'!#REF!=0, "",'Prediction Log'!#REF!)</f>
        <v>#REF!</v>
      </c>
      <c r="G996" s="9"/>
      <c r="H996" s="9"/>
      <c r="I996" s="9" t="e">
        <f>IF('Prediction Log'!#REF!=0, "",'Prediction Log'!#REF!)</f>
        <v>#REF!</v>
      </c>
      <c r="J996" s="24"/>
      <c r="AA996" s="1" t="str">
        <f t="shared" si="151"/>
        <v/>
      </c>
      <c r="AB996" s="11"/>
      <c r="AC996" s="11"/>
      <c r="AD996" s="11"/>
      <c r="AE996" s="11"/>
      <c r="AF996" s="11"/>
    </row>
    <row r="997" spans="6:32" x14ac:dyDescent="0.45">
      <c r="F997" s="9" t="e">
        <f>IF('Prediction Log'!#REF!=0, "",'Prediction Log'!#REF!)</f>
        <v>#REF!</v>
      </c>
      <c r="G997" s="9"/>
      <c r="H997" s="9"/>
      <c r="I997" s="9" t="e">
        <f>IF('Prediction Log'!#REF!=0, "",'Prediction Log'!#REF!)</f>
        <v>#REF!</v>
      </c>
      <c r="J997" s="24"/>
      <c r="AA997" s="1" t="str">
        <f t="shared" si="151"/>
        <v/>
      </c>
      <c r="AB997" s="11"/>
      <c r="AC997" s="11"/>
      <c r="AD997" s="11"/>
      <c r="AE997" s="11"/>
      <c r="AF997" s="11"/>
    </row>
    <row r="998" spans="6:32" x14ac:dyDescent="0.45">
      <c r="F998" s="9" t="e">
        <f>IF('Prediction Log'!#REF!=0, "",'Prediction Log'!#REF!)</f>
        <v>#REF!</v>
      </c>
      <c r="G998" s="9"/>
      <c r="H998" s="9"/>
      <c r="I998" s="9" t="e">
        <f>IF('Prediction Log'!#REF!=0, "",'Prediction Log'!#REF!)</f>
        <v>#REF!</v>
      </c>
      <c r="J998" s="24"/>
      <c r="AA998" s="1" t="str">
        <f t="shared" si="151"/>
        <v/>
      </c>
      <c r="AB998" s="11"/>
      <c r="AC998" s="11"/>
      <c r="AD998" s="11"/>
      <c r="AE998" s="11"/>
      <c r="AF998" s="11"/>
    </row>
    <row r="999" spans="6:32" x14ac:dyDescent="0.45">
      <c r="F999" s="9" t="e">
        <f>IF('Prediction Log'!#REF!=0, "",'Prediction Log'!#REF!)</f>
        <v>#REF!</v>
      </c>
      <c r="G999" s="9"/>
      <c r="H999" s="9"/>
      <c r="I999" s="9" t="e">
        <f>IF('Prediction Log'!#REF!=0, "",'Prediction Log'!#REF!)</f>
        <v>#REF!</v>
      </c>
      <c r="J999" s="24"/>
      <c r="AA999" s="1" t="str">
        <f t="shared" si="151"/>
        <v/>
      </c>
      <c r="AB999" s="11"/>
      <c r="AC999" s="11"/>
      <c r="AD999" s="11"/>
      <c r="AE999" s="11"/>
      <c r="AF999" s="11"/>
    </row>
    <row r="1000" spans="6:32" x14ac:dyDescent="0.45">
      <c r="F1000" s="9" t="e">
        <f>IF('Prediction Log'!#REF!=0, "",'Prediction Log'!#REF!)</f>
        <v>#REF!</v>
      </c>
      <c r="G1000" s="9"/>
      <c r="H1000" s="9"/>
      <c r="I1000" s="9" t="e">
        <f>IF('Prediction Log'!#REF!=0, "",'Prediction Log'!#REF!)</f>
        <v>#REF!</v>
      </c>
      <c r="J1000" s="24"/>
      <c r="AA1000" s="1" t="str">
        <f t="shared" si="151"/>
        <v/>
      </c>
      <c r="AB1000" s="11"/>
      <c r="AC1000" s="11"/>
      <c r="AD1000" s="11"/>
      <c r="AE1000" s="11"/>
      <c r="AF1000" s="11"/>
    </row>
    <row r="1001" spans="6:32" x14ac:dyDescent="0.45">
      <c r="F1001" s="9" t="e">
        <f>IF('Prediction Log'!#REF!=0, "",'Prediction Log'!#REF!)</f>
        <v>#REF!</v>
      </c>
      <c r="G1001" s="9"/>
      <c r="H1001" s="9"/>
      <c r="I1001" s="9" t="e">
        <f>IF('Prediction Log'!#REF!=0, "",'Prediction Log'!#REF!)</f>
        <v>#REF!</v>
      </c>
      <c r="J1001" s="24"/>
      <c r="AA1001" s="1" t="str">
        <f t="shared" si="151"/>
        <v/>
      </c>
      <c r="AB1001" s="11"/>
      <c r="AC1001" s="11"/>
      <c r="AD1001" s="11"/>
      <c r="AE1001" s="11"/>
      <c r="AF1001" s="11"/>
    </row>
    <row r="1002" spans="6:32" x14ac:dyDescent="0.45">
      <c r="F1002" s="9" t="e">
        <f>IF('Prediction Log'!#REF!=0, "",'Prediction Log'!#REF!)</f>
        <v>#REF!</v>
      </c>
      <c r="G1002" s="9"/>
      <c r="H1002" s="9"/>
      <c r="I1002" s="9" t="e">
        <f>IF('Prediction Log'!#REF!=0, "",'Prediction Log'!#REF!)</f>
        <v>#REF!</v>
      </c>
      <c r="J1002" s="24"/>
      <c r="AA1002" s="1" t="str">
        <f t="shared" si="151"/>
        <v/>
      </c>
      <c r="AB1002" s="11"/>
      <c r="AC1002" s="11"/>
      <c r="AD1002" s="11"/>
      <c r="AE1002" s="11"/>
      <c r="AF1002" s="11"/>
    </row>
    <row r="1003" spans="6:32" x14ac:dyDescent="0.45">
      <c r="F1003" s="9" t="e">
        <f>IF('Prediction Log'!#REF!=0, "",'Prediction Log'!#REF!)</f>
        <v>#REF!</v>
      </c>
      <c r="G1003" s="9"/>
      <c r="H1003" s="9"/>
      <c r="I1003" s="9" t="e">
        <f>IF('Prediction Log'!#REF!=0, "",'Prediction Log'!#REF!)</f>
        <v>#REF!</v>
      </c>
      <c r="J1003" s="24"/>
      <c r="AA1003" s="1" t="str">
        <f t="shared" si="151"/>
        <v/>
      </c>
      <c r="AB1003" s="11"/>
      <c r="AC1003" s="11"/>
      <c r="AD1003" s="11"/>
      <c r="AE1003" s="11"/>
      <c r="AF1003" s="11"/>
    </row>
    <row r="1004" spans="6:32" x14ac:dyDescent="0.45">
      <c r="F1004" s="9" t="e">
        <f>IF('Prediction Log'!#REF!=0, "",'Prediction Log'!#REF!)</f>
        <v>#REF!</v>
      </c>
      <c r="G1004" s="9"/>
      <c r="H1004" s="9"/>
      <c r="I1004" s="9" t="e">
        <f>IF('Prediction Log'!#REF!=0, "",'Prediction Log'!#REF!)</f>
        <v>#REF!</v>
      </c>
      <c r="J1004" s="24"/>
      <c r="AA1004" s="1" t="str">
        <f t="shared" si="151"/>
        <v/>
      </c>
      <c r="AB1004" s="11"/>
      <c r="AC1004" s="11"/>
      <c r="AD1004" s="11"/>
      <c r="AE1004" s="11"/>
      <c r="AF1004" s="11"/>
    </row>
    <row r="1005" spans="6:32" x14ac:dyDescent="0.45">
      <c r="F1005" s="9" t="e">
        <f>IF('Prediction Log'!#REF!=0, "",'Prediction Log'!#REF!)</f>
        <v>#REF!</v>
      </c>
      <c r="G1005" s="9"/>
      <c r="H1005" s="9"/>
      <c r="I1005" s="9" t="e">
        <f>IF('Prediction Log'!#REF!=0, "",'Prediction Log'!#REF!)</f>
        <v>#REF!</v>
      </c>
      <c r="J1005" s="24"/>
      <c r="AA1005" s="1" t="str">
        <f t="shared" si="151"/>
        <v/>
      </c>
      <c r="AB1005" s="11"/>
      <c r="AC1005" s="11"/>
      <c r="AD1005" s="11"/>
      <c r="AE1005" s="11"/>
      <c r="AF1005" s="11"/>
    </row>
    <row r="1006" spans="6:32" x14ac:dyDescent="0.45">
      <c r="F1006" s="9" t="e">
        <f>IF('Prediction Log'!#REF!=0, "",'Prediction Log'!#REF!)</f>
        <v>#REF!</v>
      </c>
      <c r="G1006" s="9"/>
      <c r="H1006" s="9"/>
      <c r="I1006" s="9" t="e">
        <f>IF('Prediction Log'!#REF!=0, "",'Prediction Log'!#REF!)</f>
        <v>#REF!</v>
      </c>
      <c r="J1006" s="24"/>
      <c r="AA1006" s="1" t="str">
        <f t="shared" si="151"/>
        <v/>
      </c>
      <c r="AB1006" s="11"/>
      <c r="AC1006" s="11"/>
      <c r="AD1006" s="11"/>
      <c r="AE1006" s="11"/>
      <c r="AF1006" s="11"/>
    </row>
    <row r="1007" spans="6:32" x14ac:dyDescent="0.45">
      <c r="F1007" s="9" t="e">
        <f>IF('Prediction Log'!#REF!=0, "",'Prediction Log'!#REF!)</f>
        <v>#REF!</v>
      </c>
      <c r="G1007" s="9"/>
      <c r="H1007" s="9"/>
      <c r="I1007" s="9" t="e">
        <f>IF('Prediction Log'!#REF!=0, "",'Prediction Log'!#REF!)</f>
        <v>#REF!</v>
      </c>
      <c r="J1007" s="24"/>
      <c r="AA1007" s="1" t="str">
        <f t="shared" si="151"/>
        <v/>
      </c>
      <c r="AB1007" s="11"/>
      <c r="AC1007" s="11"/>
      <c r="AD1007" s="11"/>
      <c r="AE1007" s="11"/>
      <c r="AF1007" s="11"/>
    </row>
    <row r="1008" spans="6:32" x14ac:dyDescent="0.45">
      <c r="F1008" s="9" t="e">
        <f>IF('Prediction Log'!#REF!=0, "",'Prediction Log'!#REF!)</f>
        <v>#REF!</v>
      </c>
      <c r="G1008" s="9"/>
      <c r="H1008" s="9"/>
      <c r="I1008" s="9" t="e">
        <f>IF('Prediction Log'!#REF!=0, "",'Prediction Log'!#REF!)</f>
        <v>#REF!</v>
      </c>
      <c r="J1008" s="24"/>
      <c r="AA1008" s="1" t="str">
        <f t="shared" si="151"/>
        <v/>
      </c>
      <c r="AB1008" s="11"/>
      <c r="AC1008" s="11"/>
      <c r="AD1008" s="11"/>
      <c r="AE1008" s="11"/>
      <c r="AF1008" s="11"/>
    </row>
    <row r="1009" spans="6:32" x14ac:dyDescent="0.45">
      <c r="F1009" s="9" t="e">
        <f>IF('Prediction Log'!#REF!=0, "",'Prediction Log'!#REF!)</f>
        <v>#REF!</v>
      </c>
      <c r="G1009" s="9"/>
      <c r="H1009" s="9"/>
      <c r="I1009" s="9" t="e">
        <f>IF('Prediction Log'!#REF!=0, "",'Prediction Log'!#REF!)</f>
        <v>#REF!</v>
      </c>
      <c r="J1009" s="24"/>
      <c r="AA1009" s="1" t="str">
        <f t="shared" si="151"/>
        <v/>
      </c>
      <c r="AB1009" s="11"/>
      <c r="AC1009" s="11"/>
      <c r="AD1009" s="11"/>
      <c r="AE1009" s="11"/>
      <c r="AF1009" s="11"/>
    </row>
    <row r="1010" spans="6:32" x14ac:dyDescent="0.45">
      <c r="F1010" s="9" t="e">
        <f>IF('Prediction Log'!#REF!=0, "",'Prediction Log'!#REF!)</f>
        <v>#REF!</v>
      </c>
      <c r="G1010" s="9"/>
      <c r="H1010" s="9"/>
      <c r="I1010" s="9" t="e">
        <f>IF('Prediction Log'!#REF!=0, "",'Prediction Log'!#REF!)</f>
        <v>#REF!</v>
      </c>
      <c r="J1010" s="24"/>
      <c r="AA1010" s="1" t="str">
        <f t="shared" si="151"/>
        <v/>
      </c>
      <c r="AB1010" s="11"/>
      <c r="AC1010" s="11"/>
      <c r="AD1010" s="11"/>
      <c r="AE1010" s="11"/>
      <c r="AF1010" s="11"/>
    </row>
    <row r="1011" spans="6:32" x14ac:dyDescent="0.45">
      <c r="F1011" s="9" t="e">
        <f>IF('Prediction Log'!#REF!=0, "",'Prediction Log'!#REF!)</f>
        <v>#REF!</v>
      </c>
      <c r="G1011" s="9"/>
      <c r="H1011" s="9"/>
      <c r="I1011" s="9" t="e">
        <f>IF('Prediction Log'!#REF!=0, "",'Prediction Log'!#REF!)</f>
        <v>#REF!</v>
      </c>
      <c r="J1011" s="24"/>
      <c r="AA1011" s="1" t="str">
        <f t="shared" si="151"/>
        <v/>
      </c>
      <c r="AB1011" s="11"/>
      <c r="AC1011" s="11"/>
      <c r="AD1011" s="11"/>
      <c r="AE1011" s="11"/>
      <c r="AF1011" s="11"/>
    </row>
    <row r="1012" spans="6:32" x14ac:dyDescent="0.45">
      <c r="F1012" s="9" t="e">
        <f>IF('Prediction Log'!#REF!=0, "",'Prediction Log'!#REF!)</f>
        <v>#REF!</v>
      </c>
      <c r="G1012" s="9"/>
      <c r="H1012" s="9"/>
      <c r="I1012" s="9" t="e">
        <f>IF('Prediction Log'!#REF!=0, "",'Prediction Log'!#REF!)</f>
        <v>#REF!</v>
      </c>
      <c r="J1012" s="24"/>
      <c r="AA1012" s="1" t="str">
        <f t="shared" si="151"/>
        <v/>
      </c>
      <c r="AB1012" s="11"/>
      <c r="AC1012" s="11"/>
      <c r="AD1012" s="11"/>
      <c r="AE1012" s="11"/>
      <c r="AF1012" s="11"/>
    </row>
    <row r="1013" spans="6:32" x14ac:dyDescent="0.45">
      <c r="F1013" s="9" t="e">
        <f>IF('Prediction Log'!#REF!=0, "",'Prediction Log'!#REF!)</f>
        <v>#REF!</v>
      </c>
      <c r="G1013" s="9"/>
      <c r="H1013" s="9"/>
      <c r="I1013" s="9" t="e">
        <f>IF('Prediction Log'!#REF!=0, "",'Prediction Log'!#REF!)</f>
        <v>#REF!</v>
      </c>
      <c r="J1013" s="24"/>
      <c r="AA1013" s="1" t="str">
        <f t="shared" si="151"/>
        <v/>
      </c>
      <c r="AB1013" s="11"/>
      <c r="AC1013" s="11"/>
      <c r="AD1013" s="11"/>
      <c r="AE1013" s="11"/>
      <c r="AF1013" s="11"/>
    </row>
    <row r="1014" spans="6:32" x14ac:dyDescent="0.45">
      <c r="F1014" s="9" t="e">
        <f>IF('Prediction Log'!#REF!=0, "",'Prediction Log'!#REF!)</f>
        <v>#REF!</v>
      </c>
      <c r="G1014" s="9"/>
      <c r="H1014" s="9"/>
      <c r="I1014" s="9" t="e">
        <f>IF('Prediction Log'!#REF!=0, "",'Prediction Log'!#REF!)</f>
        <v>#REF!</v>
      </c>
      <c r="J1014" s="24"/>
      <c r="AA1014" s="1" t="str">
        <f t="shared" si="151"/>
        <v/>
      </c>
      <c r="AB1014" s="11"/>
      <c r="AC1014" s="11"/>
      <c r="AD1014" s="11"/>
      <c r="AE1014" s="11"/>
      <c r="AF1014" s="11"/>
    </row>
    <row r="1015" spans="6:32" x14ac:dyDescent="0.45">
      <c r="F1015" s="9" t="e">
        <f>IF('Prediction Log'!#REF!=0, "",'Prediction Log'!#REF!)</f>
        <v>#REF!</v>
      </c>
      <c r="G1015" s="9"/>
      <c r="H1015" s="9"/>
      <c r="I1015" s="9" t="e">
        <f>IF('Prediction Log'!#REF!=0, "",'Prediction Log'!#REF!)</f>
        <v>#REF!</v>
      </c>
      <c r="J1015" s="24"/>
      <c r="AA1015" s="1" t="str">
        <f t="shared" si="151"/>
        <v/>
      </c>
      <c r="AB1015" s="11"/>
      <c r="AC1015" s="11"/>
      <c r="AD1015" s="11"/>
      <c r="AE1015" s="11"/>
      <c r="AF1015" s="11"/>
    </row>
    <row r="1016" spans="6:32" x14ac:dyDescent="0.45">
      <c r="F1016" s="9" t="e">
        <f>IF('Prediction Log'!#REF!=0, "",'Prediction Log'!#REF!)</f>
        <v>#REF!</v>
      </c>
      <c r="G1016" s="9"/>
      <c r="H1016" s="9"/>
      <c r="I1016" s="9" t="e">
        <f>IF('Prediction Log'!#REF!=0, "",'Prediction Log'!#REF!)</f>
        <v>#REF!</v>
      </c>
      <c r="J1016" s="24"/>
      <c r="AA1016" s="1" t="str">
        <f t="shared" si="151"/>
        <v/>
      </c>
      <c r="AB1016" s="11"/>
      <c r="AC1016" s="11"/>
      <c r="AD1016" s="11"/>
      <c r="AE1016" s="11"/>
      <c r="AF1016" s="11"/>
    </row>
    <row r="1017" spans="6:32" x14ac:dyDescent="0.45">
      <c r="F1017" s="9" t="e">
        <f>IF('Prediction Log'!#REF!=0, "",'Prediction Log'!#REF!)</f>
        <v>#REF!</v>
      </c>
      <c r="G1017" s="9"/>
      <c r="H1017" s="9"/>
      <c r="I1017" s="9" t="e">
        <f>IF('Prediction Log'!#REF!=0, "",'Prediction Log'!#REF!)</f>
        <v>#REF!</v>
      </c>
      <c r="J1017" s="24"/>
      <c r="AA1017" s="1" t="str">
        <f t="shared" si="151"/>
        <v/>
      </c>
      <c r="AB1017" s="11"/>
      <c r="AC1017" s="11"/>
      <c r="AD1017" s="11"/>
      <c r="AE1017" s="11"/>
      <c r="AF1017" s="11"/>
    </row>
    <row r="1018" spans="6:32" x14ac:dyDescent="0.45">
      <c r="F1018" s="9" t="e">
        <f>IF('Prediction Log'!#REF!=0, "",'Prediction Log'!#REF!)</f>
        <v>#REF!</v>
      </c>
      <c r="G1018" s="9"/>
      <c r="H1018" s="9"/>
      <c r="I1018" s="9" t="e">
        <f>IF('Prediction Log'!#REF!=0, "",'Prediction Log'!#REF!)</f>
        <v>#REF!</v>
      </c>
      <c r="J1018" s="24"/>
      <c r="AA1018" s="1" t="str">
        <f t="shared" si="151"/>
        <v/>
      </c>
      <c r="AB1018" s="11"/>
      <c r="AC1018" s="11"/>
      <c r="AD1018" s="11"/>
      <c r="AE1018" s="11"/>
      <c r="AF1018" s="11"/>
    </row>
    <row r="1019" spans="6:32" x14ac:dyDescent="0.45">
      <c r="F1019" s="9" t="e">
        <f>IF('Prediction Log'!#REF!=0, "",'Prediction Log'!#REF!)</f>
        <v>#REF!</v>
      </c>
      <c r="G1019" s="9"/>
      <c r="H1019" s="9"/>
      <c r="I1019" s="9" t="e">
        <f>IF('Prediction Log'!#REF!=0, "",'Prediction Log'!#REF!)</f>
        <v>#REF!</v>
      </c>
      <c r="J1019" s="24"/>
      <c r="AA1019" s="1" t="str">
        <f t="shared" si="151"/>
        <v/>
      </c>
      <c r="AB1019" s="11"/>
      <c r="AC1019" s="11"/>
      <c r="AD1019" s="11"/>
      <c r="AE1019" s="11"/>
      <c r="AF1019" s="11"/>
    </row>
    <row r="1020" spans="6:32" x14ac:dyDescent="0.45">
      <c r="F1020" s="9" t="e">
        <f>IF('Prediction Log'!#REF!=0, "",'Prediction Log'!#REF!)</f>
        <v>#REF!</v>
      </c>
      <c r="G1020" s="9"/>
      <c r="H1020" s="9"/>
      <c r="I1020" s="9" t="e">
        <f>IF('Prediction Log'!#REF!=0, "",'Prediction Log'!#REF!)</f>
        <v>#REF!</v>
      </c>
      <c r="J1020" s="24"/>
      <c r="AA1020" s="1" t="str">
        <f t="shared" si="151"/>
        <v/>
      </c>
      <c r="AB1020" s="11"/>
      <c r="AC1020" s="11"/>
      <c r="AD1020" s="11"/>
      <c r="AE1020" s="11"/>
      <c r="AF1020" s="11"/>
    </row>
    <row r="1021" spans="6:32" x14ac:dyDescent="0.45">
      <c r="F1021" s="9" t="e">
        <f>IF('Prediction Log'!#REF!=0, "",'Prediction Log'!#REF!)</f>
        <v>#REF!</v>
      </c>
      <c r="G1021" s="9"/>
      <c r="H1021" s="9"/>
      <c r="I1021" s="9" t="e">
        <f>IF('Prediction Log'!#REF!=0, "",'Prediction Log'!#REF!)</f>
        <v>#REF!</v>
      </c>
      <c r="J1021" s="24"/>
      <c r="AA1021" s="1" t="str">
        <f t="shared" si="151"/>
        <v/>
      </c>
      <c r="AB1021" s="11"/>
      <c r="AC1021" s="11"/>
      <c r="AD1021" s="11"/>
      <c r="AE1021" s="11"/>
      <c r="AF1021" s="11"/>
    </row>
    <row r="1022" spans="6:32" x14ac:dyDescent="0.45">
      <c r="F1022" s="9" t="e">
        <f>IF('Prediction Log'!#REF!=0, "",'Prediction Log'!#REF!)</f>
        <v>#REF!</v>
      </c>
      <c r="G1022" s="9"/>
      <c r="H1022" s="9"/>
      <c r="I1022" s="9" t="e">
        <f>IF('Prediction Log'!#REF!=0, "",'Prediction Log'!#REF!)</f>
        <v>#REF!</v>
      </c>
      <c r="J1022" s="24"/>
      <c r="AA1022" s="1" t="str">
        <f t="shared" si="151"/>
        <v/>
      </c>
      <c r="AB1022" s="11"/>
      <c r="AC1022" s="11"/>
      <c r="AD1022" s="11"/>
      <c r="AE1022" s="11"/>
      <c r="AF1022" s="11"/>
    </row>
    <row r="1023" spans="6:32" x14ac:dyDescent="0.45">
      <c r="F1023" s="9" t="e">
        <f>IF('Prediction Log'!#REF!=0, "",'Prediction Log'!#REF!)</f>
        <v>#REF!</v>
      </c>
      <c r="G1023" s="9"/>
      <c r="H1023" s="9"/>
      <c r="I1023" s="9" t="e">
        <f>IF('Prediction Log'!#REF!=0, "",'Prediction Log'!#REF!)</f>
        <v>#REF!</v>
      </c>
      <c r="J1023" s="24"/>
      <c r="AA1023" s="1" t="str">
        <f t="shared" si="151"/>
        <v/>
      </c>
      <c r="AB1023" s="11"/>
      <c r="AC1023" s="11"/>
      <c r="AD1023" s="11"/>
      <c r="AE1023" s="11"/>
      <c r="AF1023" s="11"/>
    </row>
    <row r="1024" spans="6:32" x14ac:dyDescent="0.45">
      <c r="F1024" s="9" t="e">
        <f>IF('Prediction Log'!#REF!=0, "",'Prediction Log'!#REF!)</f>
        <v>#REF!</v>
      </c>
      <c r="G1024" s="9"/>
      <c r="H1024" s="9"/>
      <c r="I1024" s="9" t="e">
        <f>IF('Prediction Log'!#REF!=0, "",'Prediction Log'!#REF!)</f>
        <v>#REF!</v>
      </c>
      <c r="J1024" s="24"/>
      <c r="AA1024" s="1" t="str">
        <f t="shared" si="151"/>
        <v/>
      </c>
      <c r="AB1024" s="11"/>
      <c r="AC1024" s="11"/>
      <c r="AD1024" s="11"/>
      <c r="AE1024" s="11"/>
      <c r="AF1024" s="11"/>
    </row>
    <row r="1025" spans="6:32" x14ac:dyDescent="0.45">
      <c r="F1025" s="9" t="e">
        <f>IF('Prediction Log'!#REF!=0, "",'Prediction Log'!#REF!)</f>
        <v>#REF!</v>
      </c>
      <c r="G1025" s="9"/>
      <c r="H1025" s="9"/>
      <c r="I1025" s="9" t="e">
        <f>IF('Prediction Log'!#REF!=0, "",'Prediction Log'!#REF!)</f>
        <v>#REF!</v>
      </c>
      <c r="J1025" s="24"/>
      <c r="AA1025" s="1" t="str">
        <f t="shared" si="151"/>
        <v/>
      </c>
      <c r="AB1025" s="11"/>
      <c r="AC1025" s="11"/>
      <c r="AD1025" s="11"/>
      <c r="AE1025" s="11"/>
      <c r="AF1025" s="11"/>
    </row>
    <row r="1026" spans="6:32" x14ac:dyDescent="0.45">
      <c r="F1026" s="9" t="e">
        <f>IF('Prediction Log'!#REF!=0, "",'Prediction Log'!#REF!)</f>
        <v>#REF!</v>
      </c>
      <c r="G1026" s="9"/>
      <c r="H1026" s="9"/>
      <c r="I1026" s="9" t="e">
        <f>IF('Prediction Log'!#REF!=0, "",'Prediction Log'!#REF!)</f>
        <v>#REF!</v>
      </c>
      <c r="J1026" s="24"/>
      <c r="AA1026" s="1" t="str">
        <f t="shared" si="151"/>
        <v/>
      </c>
      <c r="AB1026" s="11"/>
      <c r="AC1026" s="11"/>
      <c r="AD1026" s="11"/>
      <c r="AE1026" s="11"/>
      <c r="AF1026" s="11"/>
    </row>
    <row r="1027" spans="6:32" x14ac:dyDescent="0.45">
      <c r="F1027" s="9" t="e">
        <f>IF('Prediction Log'!#REF!=0, "",'Prediction Log'!#REF!)</f>
        <v>#REF!</v>
      </c>
      <c r="G1027" s="9"/>
      <c r="H1027" s="9"/>
      <c r="I1027" s="9" t="e">
        <f>IF('Prediction Log'!#REF!=0, "",'Prediction Log'!#REF!)</f>
        <v>#REF!</v>
      </c>
      <c r="J1027" s="24"/>
      <c r="AA1027" s="1" t="str">
        <f t="shared" si="151"/>
        <v/>
      </c>
      <c r="AB1027" s="11"/>
      <c r="AC1027" s="11"/>
      <c r="AD1027" s="11"/>
      <c r="AE1027" s="11"/>
      <c r="AF1027" s="11"/>
    </row>
    <row r="1028" spans="6:32" x14ac:dyDescent="0.45">
      <c r="F1028" s="9" t="e">
        <f>IF('Prediction Log'!#REF!=0, "",'Prediction Log'!#REF!)</f>
        <v>#REF!</v>
      </c>
      <c r="G1028" s="9"/>
      <c r="H1028" s="9"/>
      <c r="I1028" s="9" t="e">
        <f>IF('Prediction Log'!#REF!=0, "",'Prediction Log'!#REF!)</f>
        <v>#REF!</v>
      </c>
      <c r="J1028" s="24"/>
      <c r="AA1028" s="1" t="str">
        <f t="shared" si="151"/>
        <v/>
      </c>
      <c r="AB1028" s="11"/>
      <c r="AC1028" s="11"/>
      <c r="AD1028" s="11"/>
      <c r="AE1028" s="11"/>
      <c r="AF1028" s="11"/>
    </row>
    <row r="1029" spans="6:32" x14ac:dyDescent="0.45">
      <c r="F1029" s="9" t="e">
        <f>IF('Prediction Log'!#REF!=0, "",'Prediction Log'!#REF!)</f>
        <v>#REF!</v>
      </c>
      <c r="G1029" s="9"/>
      <c r="H1029" s="9"/>
      <c r="I1029" s="9" t="e">
        <f>IF('Prediction Log'!#REF!=0, "",'Prediction Log'!#REF!)</f>
        <v>#REF!</v>
      </c>
      <c r="J1029" s="24"/>
      <c r="AA1029" s="1" t="str">
        <f t="shared" si="151"/>
        <v/>
      </c>
      <c r="AB1029" s="11"/>
      <c r="AC1029" s="11"/>
      <c r="AD1029" s="11"/>
      <c r="AE1029" s="11"/>
      <c r="AF1029" s="11"/>
    </row>
    <row r="1030" spans="6:32" x14ac:dyDescent="0.45">
      <c r="F1030" s="9" t="e">
        <f>IF('Prediction Log'!#REF!=0, "",'Prediction Log'!#REF!)</f>
        <v>#REF!</v>
      </c>
      <c r="G1030" s="9"/>
      <c r="H1030" s="9"/>
      <c r="I1030" s="9" t="e">
        <f>IF('Prediction Log'!#REF!=0, "",'Prediction Log'!#REF!)</f>
        <v>#REF!</v>
      </c>
      <c r="J1030" s="24"/>
      <c r="AA1030" s="1" t="str">
        <f t="shared" si="151"/>
        <v/>
      </c>
      <c r="AB1030" s="11"/>
      <c r="AC1030" s="11"/>
      <c r="AD1030" s="11"/>
      <c r="AE1030" s="11"/>
      <c r="AF1030" s="11"/>
    </row>
    <row r="1031" spans="6:32" x14ac:dyDescent="0.45">
      <c r="F1031" s="9" t="e">
        <f>IF('Prediction Log'!#REF!=0, "",'Prediction Log'!#REF!)</f>
        <v>#REF!</v>
      </c>
      <c r="G1031" s="9"/>
      <c r="H1031" s="9"/>
      <c r="I1031" s="9" t="e">
        <f>IF('Prediction Log'!#REF!=0, "",'Prediction Log'!#REF!)</f>
        <v>#REF!</v>
      </c>
      <c r="J1031" s="24"/>
      <c r="AA1031" s="1" t="str">
        <f t="shared" si="151"/>
        <v/>
      </c>
      <c r="AB1031" s="11"/>
      <c r="AC1031" s="11"/>
      <c r="AD1031" s="11"/>
      <c r="AE1031" s="11"/>
      <c r="AF1031" s="11"/>
    </row>
    <row r="1032" spans="6:32" x14ac:dyDescent="0.45">
      <c r="F1032" s="9" t="e">
        <f>IF('Prediction Log'!#REF!=0, "",'Prediction Log'!#REF!)</f>
        <v>#REF!</v>
      </c>
      <c r="G1032" s="9"/>
      <c r="H1032" s="9"/>
      <c r="I1032" s="9" t="e">
        <f>IF('Prediction Log'!#REF!=0, "",'Prediction Log'!#REF!)</f>
        <v>#REF!</v>
      </c>
      <c r="J1032" s="24"/>
      <c r="AA1032" s="1" t="str">
        <f t="shared" si="151"/>
        <v/>
      </c>
      <c r="AB1032" s="11"/>
      <c r="AC1032" s="11"/>
      <c r="AD1032" s="11"/>
      <c r="AE1032" s="11"/>
      <c r="AF1032" s="11"/>
    </row>
    <row r="1033" spans="6:32" x14ac:dyDescent="0.45">
      <c r="F1033" s="9" t="e">
        <f>IF('Prediction Log'!#REF!=0, "",'Prediction Log'!#REF!)</f>
        <v>#REF!</v>
      </c>
      <c r="G1033" s="9"/>
      <c r="H1033" s="9"/>
      <c r="I1033" s="9" t="e">
        <f>IF('Prediction Log'!#REF!=0, "",'Prediction Log'!#REF!)</f>
        <v>#REF!</v>
      </c>
      <c r="J1033" s="24"/>
      <c r="AA1033" s="1" t="str">
        <f t="shared" si="151"/>
        <v/>
      </c>
      <c r="AB1033" s="11"/>
      <c r="AC1033" s="11"/>
      <c r="AD1033" s="11"/>
      <c r="AE1033" s="11"/>
      <c r="AF1033" s="11"/>
    </row>
    <row r="1034" spans="6:32" x14ac:dyDescent="0.45">
      <c r="F1034" s="9" t="e">
        <f>IF('Prediction Log'!#REF!=0, "",'Prediction Log'!#REF!)</f>
        <v>#REF!</v>
      </c>
      <c r="G1034" s="9"/>
      <c r="H1034" s="9"/>
      <c r="I1034" s="9" t="e">
        <f>IF('Prediction Log'!#REF!=0, "",'Prediction Log'!#REF!)</f>
        <v>#REF!</v>
      </c>
      <c r="J1034" s="24"/>
      <c r="AA1034" s="1" t="str">
        <f t="shared" si="151"/>
        <v/>
      </c>
      <c r="AB1034" s="11"/>
      <c r="AC1034" s="11"/>
      <c r="AD1034" s="11"/>
      <c r="AE1034" s="11"/>
      <c r="AF1034" s="11"/>
    </row>
    <row r="1035" spans="6:32" x14ac:dyDescent="0.45">
      <c r="F1035" s="9" t="e">
        <f>IF('Prediction Log'!#REF!=0, "",'Prediction Log'!#REF!)</f>
        <v>#REF!</v>
      </c>
      <c r="G1035" s="9"/>
      <c r="H1035" s="9"/>
      <c r="I1035" s="9" t="e">
        <f>IF('Prediction Log'!#REF!=0, "",'Prediction Log'!#REF!)</f>
        <v>#REF!</v>
      </c>
      <c r="J1035" s="24"/>
      <c r="AA1035" s="1" t="str">
        <f t="shared" si="151"/>
        <v/>
      </c>
      <c r="AB1035" s="11"/>
      <c r="AC1035" s="11"/>
      <c r="AD1035" s="11"/>
      <c r="AE1035" s="11"/>
      <c r="AF1035" s="11"/>
    </row>
    <row r="1036" spans="6:32" x14ac:dyDescent="0.45">
      <c r="F1036" s="9" t="e">
        <f>IF('Prediction Log'!#REF!=0, "",'Prediction Log'!#REF!)</f>
        <v>#REF!</v>
      </c>
      <c r="G1036" s="9"/>
      <c r="H1036" s="9"/>
      <c r="I1036" s="9" t="e">
        <f>IF('Prediction Log'!#REF!=0, "",'Prediction Log'!#REF!)</f>
        <v>#REF!</v>
      </c>
      <c r="J1036" s="24"/>
      <c r="AA1036" s="1" t="str">
        <f t="shared" si="151"/>
        <v/>
      </c>
      <c r="AB1036" s="11"/>
      <c r="AC1036" s="11"/>
      <c r="AD1036" s="11"/>
      <c r="AE1036" s="11"/>
      <c r="AF1036" s="11"/>
    </row>
    <row r="1037" spans="6:32" x14ac:dyDescent="0.45">
      <c r="F1037" s="9" t="e">
        <f>IF('Prediction Log'!#REF!=0, "",'Prediction Log'!#REF!)</f>
        <v>#REF!</v>
      </c>
      <c r="G1037" s="9"/>
      <c r="H1037" s="9"/>
      <c r="I1037" s="9" t="e">
        <f>IF('Prediction Log'!#REF!=0, "",'Prediction Log'!#REF!)</f>
        <v>#REF!</v>
      </c>
      <c r="J1037" s="24"/>
      <c r="AA1037" s="1" t="str">
        <f t="shared" si="151"/>
        <v/>
      </c>
      <c r="AB1037" s="11"/>
      <c r="AC1037" s="11"/>
      <c r="AD1037" s="11"/>
      <c r="AE1037" s="11"/>
      <c r="AF1037" s="11"/>
    </row>
    <row r="1038" spans="6:32" x14ac:dyDescent="0.45">
      <c r="F1038" s="9" t="e">
        <f>IF('Prediction Log'!#REF!=0, "",'Prediction Log'!#REF!)</f>
        <v>#REF!</v>
      </c>
      <c r="G1038" s="9"/>
      <c r="H1038" s="9"/>
      <c r="I1038" s="9" t="e">
        <f>IF('Prediction Log'!#REF!=0, "",'Prediction Log'!#REF!)</f>
        <v>#REF!</v>
      </c>
      <c r="J1038" s="24"/>
      <c r="AA1038" s="1" t="str">
        <f t="shared" si="151"/>
        <v/>
      </c>
      <c r="AB1038" s="11"/>
      <c r="AC1038" s="11"/>
      <c r="AD1038" s="11"/>
      <c r="AE1038" s="11"/>
      <c r="AF1038" s="11"/>
    </row>
    <row r="1039" spans="6:32" x14ac:dyDescent="0.45">
      <c r="F1039" s="9" t="e">
        <f>IF('Prediction Log'!#REF!=0, "",'Prediction Log'!#REF!)</f>
        <v>#REF!</v>
      </c>
      <c r="G1039" s="9"/>
      <c r="H1039" s="9"/>
      <c r="I1039" s="9" t="e">
        <f>IF('Prediction Log'!#REF!=0, "",'Prediction Log'!#REF!)</f>
        <v>#REF!</v>
      </c>
      <c r="J1039" s="24"/>
      <c r="AA1039" s="1" t="str">
        <f t="shared" si="151"/>
        <v/>
      </c>
      <c r="AB1039" s="11"/>
      <c r="AC1039" s="11"/>
      <c r="AD1039" s="11"/>
      <c r="AE1039" s="11"/>
      <c r="AF1039" s="11"/>
    </row>
    <row r="1040" spans="6:32" x14ac:dyDescent="0.45">
      <c r="F1040" s="9" t="e">
        <f>IF('Prediction Log'!#REF!=0, "",'Prediction Log'!#REF!)</f>
        <v>#REF!</v>
      </c>
      <c r="G1040" s="9"/>
      <c r="H1040" s="9"/>
      <c r="I1040" s="9" t="e">
        <f>IF('Prediction Log'!#REF!=0, "",'Prediction Log'!#REF!)</f>
        <v>#REF!</v>
      </c>
      <c r="J1040" s="24"/>
      <c r="AA1040" s="1" t="str">
        <f t="shared" si="151"/>
        <v/>
      </c>
      <c r="AB1040" s="11"/>
      <c r="AC1040" s="11"/>
      <c r="AD1040" s="11"/>
      <c r="AE1040" s="11"/>
      <c r="AF1040" s="11"/>
    </row>
    <row r="1041" spans="6:32" x14ac:dyDescent="0.45">
      <c r="F1041" s="9" t="e">
        <f>IF('Prediction Log'!#REF!=0, "",'Prediction Log'!#REF!)</f>
        <v>#REF!</v>
      </c>
      <c r="G1041" s="9"/>
      <c r="H1041" s="9"/>
      <c r="I1041" s="9" t="e">
        <f>IF('Prediction Log'!#REF!=0, "",'Prediction Log'!#REF!)</f>
        <v>#REF!</v>
      </c>
      <c r="J1041" s="24"/>
      <c r="AA1041" s="1" t="str">
        <f t="shared" si="151"/>
        <v/>
      </c>
      <c r="AB1041" s="11"/>
      <c r="AC1041" s="11"/>
      <c r="AD1041" s="11"/>
      <c r="AE1041" s="11"/>
      <c r="AF1041" s="11"/>
    </row>
    <row r="1042" spans="6:32" x14ac:dyDescent="0.45">
      <c r="F1042" s="9" t="e">
        <f>IF('Prediction Log'!#REF!=0, "",'Prediction Log'!#REF!)</f>
        <v>#REF!</v>
      </c>
      <c r="G1042" s="9"/>
      <c r="H1042" s="9"/>
      <c r="I1042" s="9" t="e">
        <f>IF('Prediction Log'!#REF!=0, "",'Prediction Log'!#REF!)</f>
        <v>#REF!</v>
      </c>
      <c r="J1042" s="24"/>
      <c r="AA1042" s="1" t="str">
        <f t="shared" si="151"/>
        <v/>
      </c>
      <c r="AB1042" s="11"/>
      <c r="AC1042" s="11"/>
      <c r="AD1042" s="11"/>
      <c r="AE1042" s="11"/>
      <c r="AF1042" s="11"/>
    </row>
    <row r="1043" spans="6:32" x14ac:dyDescent="0.45">
      <c r="F1043" s="9" t="e">
        <f>IF('Prediction Log'!#REF!=0, "",'Prediction Log'!#REF!)</f>
        <v>#REF!</v>
      </c>
      <c r="G1043" s="9"/>
      <c r="H1043" s="9"/>
      <c r="I1043" s="9" t="e">
        <f>IF('Prediction Log'!#REF!=0, "",'Prediction Log'!#REF!)</f>
        <v>#REF!</v>
      </c>
      <c r="J1043" s="24"/>
      <c r="AA1043" s="1" t="str">
        <f t="shared" si="151"/>
        <v/>
      </c>
      <c r="AB1043" s="11"/>
      <c r="AC1043" s="11"/>
      <c r="AD1043" s="11"/>
      <c r="AE1043" s="11"/>
      <c r="AF1043" s="11"/>
    </row>
    <row r="1044" spans="6:32" x14ac:dyDescent="0.45">
      <c r="F1044" s="9" t="e">
        <f>IF('Prediction Log'!#REF!=0, "",'Prediction Log'!#REF!)</f>
        <v>#REF!</v>
      </c>
      <c r="G1044" s="9"/>
      <c r="H1044" s="9"/>
      <c r="I1044" s="9" t="e">
        <f>IF('Prediction Log'!#REF!=0, "",'Prediction Log'!#REF!)</f>
        <v>#REF!</v>
      </c>
      <c r="J1044" s="24"/>
      <c r="AA1044" s="1" t="str">
        <f t="shared" si="151"/>
        <v/>
      </c>
      <c r="AB1044" s="11"/>
      <c r="AC1044" s="11"/>
      <c r="AD1044" s="11"/>
      <c r="AE1044" s="11"/>
      <c r="AF1044" s="11"/>
    </row>
    <row r="1045" spans="6:32" x14ac:dyDescent="0.45">
      <c r="F1045" s="9" t="e">
        <f>IF('Prediction Log'!#REF!=0, "",'Prediction Log'!#REF!)</f>
        <v>#REF!</v>
      </c>
      <c r="G1045" s="9"/>
      <c r="H1045" s="9"/>
      <c r="I1045" s="9" t="e">
        <f>IF('Prediction Log'!#REF!=0, "",'Prediction Log'!#REF!)</f>
        <v>#REF!</v>
      </c>
      <c r="J1045" s="24"/>
      <c r="AA1045" s="1" t="str">
        <f t="shared" si="151"/>
        <v/>
      </c>
      <c r="AB1045" s="11"/>
      <c r="AC1045" s="11"/>
      <c r="AD1045" s="11"/>
      <c r="AE1045" s="11"/>
      <c r="AF1045" s="11"/>
    </row>
    <row r="1046" spans="6:32" x14ac:dyDescent="0.45">
      <c r="F1046" s="9" t="e">
        <f>IF('Prediction Log'!#REF!=0, "",'Prediction Log'!#REF!)</f>
        <v>#REF!</v>
      </c>
      <c r="G1046" s="9"/>
      <c r="H1046" s="9"/>
      <c r="I1046" s="9" t="e">
        <f>IF('Prediction Log'!#REF!=0, "",'Prediction Log'!#REF!)</f>
        <v>#REF!</v>
      </c>
      <c r="J1046" s="24"/>
      <c r="AA1046" s="1" t="str">
        <f t="shared" si="151"/>
        <v/>
      </c>
      <c r="AB1046" s="11"/>
      <c r="AC1046" s="11"/>
      <c r="AD1046" s="11"/>
      <c r="AE1046" s="11"/>
      <c r="AF1046" s="11"/>
    </row>
    <row r="1047" spans="6:32" x14ac:dyDescent="0.45">
      <c r="F1047" s="9" t="e">
        <f>IF('Prediction Log'!#REF!=0, "",'Prediction Log'!#REF!)</f>
        <v>#REF!</v>
      </c>
      <c r="G1047" s="9"/>
      <c r="H1047" s="9"/>
      <c r="I1047" s="9" t="e">
        <f>IF('Prediction Log'!#REF!=0, "",'Prediction Log'!#REF!)</f>
        <v>#REF!</v>
      </c>
      <c r="J1047" s="24"/>
      <c r="AA1047" s="1" t="str">
        <f t="shared" si="151"/>
        <v/>
      </c>
      <c r="AB1047" s="11"/>
      <c r="AC1047" s="11"/>
      <c r="AD1047" s="11"/>
      <c r="AE1047" s="11"/>
      <c r="AF1047" s="11"/>
    </row>
    <row r="1048" spans="6:32" x14ac:dyDescent="0.45">
      <c r="F1048" s="9" t="e">
        <f>IF('Prediction Log'!#REF!=0, "",'Prediction Log'!#REF!)</f>
        <v>#REF!</v>
      </c>
      <c r="G1048" s="9"/>
      <c r="H1048" s="9"/>
      <c r="I1048" s="9" t="e">
        <f>IF('Prediction Log'!#REF!=0, "",'Prediction Log'!#REF!)</f>
        <v>#REF!</v>
      </c>
      <c r="J1048" s="24"/>
      <c r="AA1048" s="1" t="str">
        <f t="shared" ref="AA1048:AA1111" si="152">IF(Z1048="W", U1048, IF(Z1048="L",-N1048, ""))</f>
        <v/>
      </c>
      <c r="AB1048" s="11"/>
      <c r="AC1048" s="11"/>
      <c r="AD1048" s="11"/>
      <c r="AE1048" s="11"/>
      <c r="AF1048" s="11"/>
    </row>
    <row r="1049" spans="6:32" x14ac:dyDescent="0.45">
      <c r="F1049" s="9" t="e">
        <f>IF('Prediction Log'!#REF!=0, "",'Prediction Log'!#REF!)</f>
        <v>#REF!</v>
      </c>
      <c r="G1049" s="9"/>
      <c r="H1049" s="9"/>
      <c r="I1049" s="9" t="e">
        <f>IF('Prediction Log'!#REF!=0, "",'Prediction Log'!#REF!)</f>
        <v>#REF!</v>
      </c>
      <c r="J1049" s="24"/>
      <c r="AA1049" s="1" t="str">
        <f t="shared" si="152"/>
        <v/>
      </c>
      <c r="AB1049" s="11"/>
      <c r="AC1049" s="11"/>
      <c r="AD1049" s="11"/>
      <c r="AE1049" s="11"/>
      <c r="AF1049" s="11"/>
    </row>
    <row r="1050" spans="6:32" x14ac:dyDescent="0.45">
      <c r="F1050" s="9" t="e">
        <f>IF('Prediction Log'!#REF!=0, "",'Prediction Log'!#REF!)</f>
        <v>#REF!</v>
      </c>
      <c r="G1050" s="9"/>
      <c r="H1050" s="9"/>
      <c r="I1050" s="9" t="e">
        <f>IF('Prediction Log'!#REF!=0, "",'Prediction Log'!#REF!)</f>
        <v>#REF!</v>
      </c>
      <c r="J1050" s="24"/>
      <c r="AA1050" s="1" t="str">
        <f t="shared" si="152"/>
        <v/>
      </c>
      <c r="AB1050" s="11"/>
      <c r="AC1050" s="11"/>
      <c r="AD1050" s="11"/>
      <c r="AE1050" s="11"/>
      <c r="AF1050" s="11"/>
    </row>
    <row r="1051" spans="6:32" x14ac:dyDescent="0.45">
      <c r="F1051" s="9" t="e">
        <f>IF('Prediction Log'!#REF!=0, "",'Prediction Log'!#REF!)</f>
        <v>#REF!</v>
      </c>
      <c r="G1051" s="9"/>
      <c r="H1051" s="9"/>
      <c r="I1051" s="9" t="e">
        <f>IF('Prediction Log'!#REF!=0, "",'Prediction Log'!#REF!)</f>
        <v>#REF!</v>
      </c>
      <c r="J1051" s="24"/>
      <c r="AA1051" s="1" t="str">
        <f t="shared" si="152"/>
        <v/>
      </c>
      <c r="AB1051" s="11"/>
      <c r="AC1051" s="11"/>
      <c r="AD1051" s="11"/>
      <c r="AE1051" s="11"/>
      <c r="AF1051" s="11"/>
    </row>
    <row r="1052" spans="6:32" x14ac:dyDescent="0.45">
      <c r="F1052" s="9" t="e">
        <f>IF('Prediction Log'!#REF!=0, "",'Prediction Log'!#REF!)</f>
        <v>#REF!</v>
      </c>
      <c r="G1052" s="9"/>
      <c r="H1052" s="9"/>
      <c r="I1052" s="9" t="e">
        <f>IF('Prediction Log'!#REF!=0, "",'Prediction Log'!#REF!)</f>
        <v>#REF!</v>
      </c>
      <c r="J1052" s="24"/>
      <c r="AA1052" s="1" t="str">
        <f t="shared" si="152"/>
        <v/>
      </c>
      <c r="AB1052" s="11"/>
      <c r="AC1052" s="11"/>
      <c r="AD1052" s="11"/>
      <c r="AE1052" s="11"/>
      <c r="AF1052" s="11"/>
    </row>
    <row r="1053" spans="6:32" x14ac:dyDescent="0.45">
      <c r="F1053" s="9" t="e">
        <f>IF('Prediction Log'!#REF!=0, "",'Prediction Log'!#REF!)</f>
        <v>#REF!</v>
      </c>
      <c r="G1053" s="9"/>
      <c r="H1053" s="9"/>
      <c r="I1053" s="9" t="e">
        <f>IF('Prediction Log'!#REF!=0, "",'Prediction Log'!#REF!)</f>
        <v>#REF!</v>
      </c>
      <c r="J1053" s="24"/>
      <c r="AA1053" s="1" t="str">
        <f t="shared" si="152"/>
        <v/>
      </c>
      <c r="AB1053" s="11"/>
      <c r="AC1053" s="11"/>
      <c r="AD1053" s="11"/>
      <c r="AE1053" s="11"/>
      <c r="AF1053" s="11"/>
    </row>
    <row r="1054" spans="6:32" x14ac:dyDescent="0.45">
      <c r="F1054" s="9" t="e">
        <f>IF('Prediction Log'!#REF!=0, "",'Prediction Log'!#REF!)</f>
        <v>#REF!</v>
      </c>
      <c r="G1054" s="9"/>
      <c r="H1054" s="9"/>
      <c r="I1054" s="9" t="e">
        <f>IF('Prediction Log'!#REF!=0, "",'Prediction Log'!#REF!)</f>
        <v>#REF!</v>
      </c>
      <c r="J1054" s="24"/>
      <c r="AA1054" s="1" t="str">
        <f t="shared" si="152"/>
        <v/>
      </c>
      <c r="AB1054" s="11"/>
      <c r="AC1054" s="11"/>
      <c r="AD1054" s="11"/>
      <c r="AE1054" s="11"/>
      <c r="AF1054" s="11"/>
    </row>
    <row r="1055" spans="6:32" x14ac:dyDescent="0.45">
      <c r="F1055" s="9" t="e">
        <f>IF('Prediction Log'!#REF!=0, "",'Prediction Log'!#REF!)</f>
        <v>#REF!</v>
      </c>
      <c r="G1055" s="9"/>
      <c r="H1055" s="9"/>
      <c r="I1055" s="9" t="e">
        <f>IF('Prediction Log'!#REF!=0, "",'Prediction Log'!#REF!)</f>
        <v>#REF!</v>
      </c>
      <c r="J1055" s="24"/>
      <c r="AA1055" s="1" t="str">
        <f t="shared" si="152"/>
        <v/>
      </c>
      <c r="AB1055" s="11"/>
      <c r="AC1055" s="11"/>
      <c r="AD1055" s="11"/>
      <c r="AE1055" s="11"/>
      <c r="AF1055" s="11"/>
    </row>
    <row r="1056" spans="6:32" x14ac:dyDescent="0.45">
      <c r="F1056" s="9" t="e">
        <f>IF('Prediction Log'!#REF!=0, "",'Prediction Log'!#REF!)</f>
        <v>#REF!</v>
      </c>
      <c r="G1056" s="9"/>
      <c r="H1056" s="9"/>
      <c r="I1056" s="9" t="e">
        <f>IF('Prediction Log'!#REF!=0, "",'Prediction Log'!#REF!)</f>
        <v>#REF!</v>
      </c>
      <c r="J1056" s="24"/>
      <c r="AA1056" s="1" t="str">
        <f t="shared" si="152"/>
        <v/>
      </c>
      <c r="AB1056" s="11"/>
      <c r="AC1056" s="11"/>
      <c r="AD1056" s="11"/>
      <c r="AE1056" s="11"/>
      <c r="AF1056" s="11"/>
    </row>
    <row r="1057" spans="6:32" x14ac:dyDescent="0.45">
      <c r="F1057" s="9" t="e">
        <f>IF('Prediction Log'!#REF!=0, "",'Prediction Log'!#REF!)</f>
        <v>#REF!</v>
      </c>
      <c r="G1057" s="9"/>
      <c r="H1057" s="9"/>
      <c r="I1057" s="9" t="e">
        <f>IF('Prediction Log'!#REF!=0, "",'Prediction Log'!#REF!)</f>
        <v>#REF!</v>
      </c>
      <c r="J1057" s="24"/>
      <c r="AA1057" s="1" t="str">
        <f t="shared" si="152"/>
        <v/>
      </c>
      <c r="AB1057" s="11"/>
      <c r="AC1057" s="11"/>
      <c r="AD1057" s="11"/>
      <c r="AE1057" s="11"/>
      <c r="AF1057" s="11"/>
    </row>
    <row r="1058" spans="6:32" x14ac:dyDescent="0.45">
      <c r="F1058" s="9" t="e">
        <f>IF('Prediction Log'!#REF!=0, "",'Prediction Log'!#REF!)</f>
        <v>#REF!</v>
      </c>
      <c r="G1058" s="9"/>
      <c r="H1058" s="9"/>
      <c r="I1058" s="9" t="e">
        <f>IF('Prediction Log'!#REF!=0, "",'Prediction Log'!#REF!)</f>
        <v>#REF!</v>
      </c>
      <c r="J1058" s="24"/>
      <c r="AA1058" s="1" t="str">
        <f t="shared" si="152"/>
        <v/>
      </c>
      <c r="AB1058" s="11"/>
      <c r="AC1058" s="11"/>
      <c r="AD1058" s="11"/>
      <c r="AE1058" s="11"/>
      <c r="AF1058" s="11"/>
    </row>
    <row r="1059" spans="6:32" x14ac:dyDescent="0.45">
      <c r="F1059" s="9" t="e">
        <f>IF('Prediction Log'!#REF!=0, "",'Prediction Log'!#REF!)</f>
        <v>#REF!</v>
      </c>
      <c r="G1059" s="9"/>
      <c r="H1059" s="9"/>
      <c r="I1059" s="9" t="e">
        <f>IF('Prediction Log'!#REF!=0, "",'Prediction Log'!#REF!)</f>
        <v>#REF!</v>
      </c>
      <c r="J1059" s="24"/>
      <c r="AA1059" s="1" t="str">
        <f t="shared" si="152"/>
        <v/>
      </c>
      <c r="AB1059" s="11"/>
      <c r="AC1059" s="11"/>
      <c r="AD1059" s="11"/>
      <c r="AE1059" s="11"/>
      <c r="AF1059" s="11"/>
    </row>
    <row r="1060" spans="6:32" x14ac:dyDescent="0.45">
      <c r="F1060" s="9" t="e">
        <f>IF('Prediction Log'!#REF!=0, "",'Prediction Log'!#REF!)</f>
        <v>#REF!</v>
      </c>
      <c r="G1060" s="9"/>
      <c r="H1060" s="9"/>
      <c r="I1060" s="9" t="e">
        <f>IF('Prediction Log'!#REF!=0, "",'Prediction Log'!#REF!)</f>
        <v>#REF!</v>
      </c>
      <c r="J1060" s="24"/>
      <c r="AA1060" s="1" t="str">
        <f t="shared" si="152"/>
        <v/>
      </c>
      <c r="AB1060" s="11"/>
      <c r="AC1060" s="11"/>
      <c r="AD1060" s="11"/>
      <c r="AE1060" s="11"/>
      <c r="AF1060" s="11"/>
    </row>
    <row r="1061" spans="6:32" x14ac:dyDescent="0.45">
      <c r="F1061" s="9" t="e">
        <f>IF('Prediction Log'!#REF!=0, "",'Prediction Log'!#REF!)</f>
        <v>#REF!</v>
      </c>
      <c r="G1061" s="9"/>
      <c r="H1061" s="9"/>
      <c r="I1061" s="9" t="e">
        <f>IF('Prediction Log'!#REF!=0, "",'Prediction Log'!#REF!)</f>
        <v>#REF!</v>
      </c>
      <c r="J1061" s="24"/>
      <c r="AA1061" s="1" t="str">
        <f t="shared" si="152"/>
        <v/>
      </c>
      <c r="AB1061" s="11"/>
      <c r="AC1061" s="11"/>
      <c r="AD1061" s="11"/>
      <c r="AE1061" s="11"/>
      <c r="AF1061" s="11"/>
    </row>
    <row r="1062" spans="6:32" x14ac:dyDescent="0.45">
      <c r="F1062" s="9" t="e">
        <f>IF('Prediction Log'!#REF!=0, "",'Prediction Log'!#REF!)</f>
        <v>#REF!</v>
      </c>
      <c r="G1062" s="9"/>
      <c r="H1062" s="9"/>
      <c r="I1062" s="9" t="e">
        <f>IF('Prediction Log'!#REF!=0, "",'Prediction Log'!#REF!)</f>
        <v>#REF!</v>
      </c>
      <c r="J1062" s="24"/>
      <c r="AA1062" s="1" t="str">
        <f t="shared" si="152"/>
        <v/>
      </c>
      <c r="AB1062" s="11"/>
      <c r="AC1062" s="11"/>
      <c r="AD1062" s="11"/>
      <c r="AE1062" s="11"/>
      <c r="AF1062" s="11"/>
    </row>
    <row r="1063" spans="6:32" x14ac:dyDescent="0.45">
      <c r="F1063" s="9" t="e">
        <f>IF('Prediction Log'!#REF!=0, "",'Prediction Log'!#REF!)</f>
        <v>#REF!</v>
      </c>
      <c r="G1063" s="9"/>
      <c r="H1063" s="9"/>
      <c r="I1063" s="9" t="e">
        <f>IF('Prediction Log'!#REF!=0, "",'Prediction Log'!#REF!)</f>
        <v>#REF!</v>
      </c>
      <c r="J1063" s="24"/>
      <c r="AA1063" s="1" t="str">
        <f t="shared" si="152"/>
        <v/>
      </c>
      <c r="AB1063" s="11"/>
      <c r="AC1063" s="11"/>
      <c r="AD1063" s="11"/>
      <c r="AE1063" s="11"/>
      <c r="AF1063" s="11"/>
    </row>
    <row r="1064" spans="6:32" x14ac:dyDescent="0.45">
      <c r="F1064" s="9" t="e">
        <f>IF('Prediction Log'!#REF!=0, "",'Prediction Log'!#REF!)</f>
        <v>#REF!</v>
      </c>
      <c r="G1064" s="9"/>
      <c r="H1064" s="9"/>
      <c r="I1064" s="9" t="e">
        <f>IF('Prediction Log'!#REF!=0, "",'Prediction Log'!#REF!)</f>
        <v>#REF!</v>
      </c>
      <c r="J1064" s="24"/>
      <c r="AA1064" s="1" t="str">
        <f t="shared" si="152"/>
        <v/>
      </c>
      <c r="AB1064" s="11"/>
      <c r="AC1064" s="11"/>
      <c r="AD1064" s="11"/>
      <c r="AE1064" s="11"/>
      <c r="AF1064" s="11"/>
    </row>
    <row r="1065" spans="6:32" x14ac:dyDescent="0.45">
      <c r="F1065" s="9" t="e">
        <f>IF('Prediction Log'!#REF!=0, "",'Prediction Log'!#REF!)</f>
        <v>#REF!</v>
      </c>
      <c r="G1065" s="9"/>
      <c r="H1065" s="9"/>
      <c r="I1065" s="9" t="e">
        <f>IF('Prediction Log'!#REF!=0, "",'Prediction Log'!#REF!)</f>
        <v>#REF!</v>
      </c>
      <c r="J1065" s="24"/>
      <c r="AA1065" s="1" t="str">
        <f t="shared" si="152"/>
        <v/>
      </c>
      <c r="AB1065" s="11"/>
      <c r="AC1065" s="11"/>
      <c r="AD1065" s="11"/>
      <c r="AE1065" s="11"/>
      <c r="AF1065" s="11"/>
    </row>
    <row r="1066" spans="6:32" x14ac:dyDescent="0.45">
      <c r="F1066" s="9" t="e">
        <f>IF('Prediction Log'!#REF!=0, "",'Prediction Log'!#REF!)</f>
        <v>#REF!</v>
      </c>
      <c r="G1066" s="9"/>
      <c r="H1066" s="9"/>
      <c r="I1066" s="9" t="e">
        <f>IF('Prediction Log'!#REF!=0, "",'Prediction Log'!#REF!)</f>
        <v>#REF!</v>
      </c>
      <c r="J1066" s="24"/>
      <c r="AA1066" s="1" t="str">
        <f t="shared" si="152"/>
        <v/>
      </c>
      <c r="AB1066" s="11"/>
      <c r="AC1066" s="11"/>
      <c r="AD1066" s="11"/>
      <c r="AE1066" s="11"/>
      <c r="AF1066" s="11"/>
    </row>
    <row r="1067" spans="6:32" x14ac:dyDescent="0.45">
      <c r="F1067" s="9" t="e">
        <f>IF('Prediction Log'!#REF!=0, "",'Prediction Log'!#REF!)</f>
        <v>#REF!</v>
      </c>
      <c r="G1067" s="9"/>
      <c r="H1067" s="9"/>
      <c r="I1067" s="9" t="e">
        <f>IF('Prediction Log'!#REF!=0, "",'Prediction Log'!#REF!)</f>
        <v>#REF!</v>
      </c>
      <c r="J1067" s="24"/>
      <c r="AA1067" s="1" t="str">
        <f t="shared" si="152"/>
        <v/>
      </c>
      <c r="AB1067" s="11"/>
      <c r="AC1067" s="11"/>
      <c r="AD1067" s="11"/>
      <c r="AE1067" s="11"/>
      <c r="AF1067" s="11"/>
    </row>
    <row r="1068" spans="6:32" x14ac:dyDescent="0.45">
      <c r="F1068" s="9" t="e">
        <f>IF('Prediction Log'!#REF!=0, "",'Prediction Log'!#REF!)</f>
        <v>#REF!</v>
      </c>
      <c r="G1068" s="9"/>
      <c r="H1068" s="9"/>
      <c r="I1068" s="9" t="e">
        <f>IF('Prediction Log'!#REF!=0, "",'Prediction Log'!#REF!)</f>
        <v>#REF!</v>
      </c>
      <c r="J1068" s="24"/>
      <c r="AA1068" s="1" t="str">
        <f t="shared" si="152"/>
        <v/>
      </c>
      <c r="AB1068" s="11"/>
      <c r="AC1068" s="11"/>
      <c r="AD1068" s="11"/>
      <c r="AE1068" s="11"/>
      <c r="AF1068" s="11"/>
    </row>
    <row r="1069" spans="6:32" x14ac:dyDescent="0.45">
      <c r="F1069" s="9" t="e">
        <f>IF('Prediction Log'!#REF!=0, "",'Prediction Log'!#REF!)</f>
        <v>#REF!</v>
      </c>
      <c r="G1069" s="9"/>
      <c r="H1069" s="9"/>
      <c r="I1069" s="9" t="e">
        <f>IF('Prediction Log'!#REF!=0, "",'Prediction Log'!#REF!)</f>
        <v>#REF!</v>
      </c>
      <c r="J1069" s="24"/>
      <c r="AA1069" s="1" t="str">
        <f t="shared" si="152"/>
        <v/>
      </c>
      <c r="AB1069" s="11"/>
      <c r="AC1069" s="11"/>
      <c r="AD1069" s="11"/>
      <c r="AE1069" s="11"/>
      <c r="AF1069" s="11"/>
    </row>
    <row r="1070" spans="6:32" x14ac:dyDescent="0.45">
      <c r="F1070" s="9" t="e">
        <f>IF('Prediction Log'!#REF!=0, "",'Prediction Log'!#REF!)</f>
        <v>#REF!</v>
      </c>
      <c r="G1070" s="9"/>
      <c r="H1070" s="9"/>
      <c r="I1070" s="9" t="e">
        <f>IF('Prediction Log'!#REF!=0, "",'Prediction Log'!#REF!)</f>
        <v>#REF!</v>
      </c>
      <c r="J1070" s="24"/>
      <c r="AA1070" s="1" t="str">
        <f t="shared" si="152"/>
        <v/>
      </c>
      <c r="AB1070" s="11"/>
      <c r="AC1070" s="11"/>
      <c r="AD1070" s="11"/>
      <c r="AE1070" s="11"/>
      <c r="AF1070" s="11"/>
    </row>
    <row r="1071" spans="6:32" x14ac:dyDescent="0.45">
      <c r="F1071" s="9" t="e">
        <f>IF('Prediction Log'!#REF!=0, "",'Prediction Log'!#REF!)</f>
        <v>#REF!</v>
      </c>
      <c r="G1071" s="9"/>
      <c r="H1071" s="9"/>
      <c r="I1071" s="9" t="e">
        <f>IF('Prediction Log'!#REF!=0, "",'Prediction Log'!#REF!)</f>
        <v>#REF!</v>
      </c>
      <c r="J1071" s="24"/>
      <c r="AA1071" s="1" t="str">
        <f t="shared" si="152"/>
        <v/>
      </c>
      <c r="AB1071" s="11"/>
      <c r="AC1071" s="11"/>
      <c r="AD1071" s="11"/>
      <c r="AE1071" s="11"/>
      <c r="AF1071" s="11"/>
    </row>
    <row r="1072" spans="6:32" x14ac:dyDescent="0.45">
      <c r="F1072" s="9" t="e">
        <f>IF('Prediction Log'!#REF!=0, "",'Prediction Log'!#REF!)</f>
        <v>#REF!</v>
      </c>
      <c r="G1072" s="9"/>
      <c r="H1072" s="9"/>
      <c r="I1072" s="9" t="e">
        <f>IF('Prediction Log'!#REF!=0, "",'Prediction Log'!#REF!)</f>
        <v>#REF!</v>
      </c>
      <c r="J1072" s="24"/>
      <c r="AA1072" s="1" t="str">
        <f t="shared" si="152"/>
        <v/>
      </c>
      <c r="AB1072" s="11"/>
      <c r="AC1072" s="11"/>
      <c r="AD1072" s="11"/>
      <c r="AE1072" s="11"/>
      <c r="AF1072" s="11"/>
    </row>
    <row r="1073" spans="6:32" x14ac:dyDescent="0.45">
      <c r="F1073" s="9" t="e">
        <f>IF('Prediction Log'!#REF!=0, "",'Prediction Log'!#REF!)</f>
        <v>#REF!</v>
      </c>
      <c r="G1073" s="9"/>
      <c r="H1073" s="9"/>
      <c r="I1073" s="9" t="e">
        <f>IF('Prediction Log'!#REF!=0, "",'Prediction Log'!#REF!)</f>
        <v>#REF!</v>
      </c>
      <c r="J1073" s="24"/>
      <c r="AA1073" s="1" t="str">
        <f t="shared" si="152"/>
        <v/>
      </c>
      <c r="AB1073" s="11"/>
      <c r="AC1073" s="11"/>
      <c r="AD1073" s="11"/>
      <c r="AE1073" s="11"/>
      <c r="AF1073" s="11"/>
    </row>
    <row r="1074" spans="6:32" x14ac:dyDescent="0.45">
      <c r="F1074" s="9" t="e">
        <f>IF('Prediction Log'!#REF!=0, "",'Prediction Log'!#REF!)</f>
        <v>#REF!</v>
      </c>
      <c r="G1074" s="9"/>
      <c r="H1074" s="9"/>
      <c r="I1074" s="9" t="e">
        <f>IF('Prediction Log'!#REF!=0, "",'Prediction Log'!#REF!)</f>
        <v>#REF!</v>
      </c>
      <c r="J1074" s="24"/>
      <c r="AA1074" s="1" t="str">
        <f t="shared" si="152"/>
        <v/>
      </c>
      <c r="AB1074" s="11"/>
      <c r="AC1074" s="11"/>
      <c r="AD1074" s="11"/>
      <c r="AE1074" s="11"/>
      <c r="AF1074" s="11"/>
    </row>
    <row r="1075" spans="6:32" x14ac:dyDescent="0.45">
      <c r="F1075" s="9" t="e">
        <f>IF('Prediction Log'!#REF!=0, "",'Prediction Log'!#REF!)</f>
        <v>#REF!</v>
      </c>
      <c r="G1075" s="9"/>
      <c r="H1075" s="9"/>
      <c r="I1075" s="9" t="e">
        <f>IF('Prediction Log'!#REF!=0, "",'Prediction Log'!#REF!)</f>
        <v>#REF!</v>
      </c>
      <c r="J1075" s="24"/>
      <c r="AA1075" s="1" t="str">
        <f t="shared" si="152"/>
        <v/>
      </c>
      <c r="AB1075" s="11"/>
      <c r="AC1075" s="11"/>
      <c r="AD1075" s="11"/>
      <c r="AE1075" s="11"/>
      <c r="AF1075" s="11"/>
    </row>
    <row r="1076" spans="6:32" x14ac:dyDescent="0.45">
      <c r="F1076" s="9" t="e">
        <f>IF('Prediction Log'!#REF!=0, "",'Prediction Log'!#REF!)</f>
        <v>#REF!</v>
      </c>
      <c r="G1076" s="9"/>
      <c r="H1076" s="9"/>
      <c r="I1076" s="9" t="e">
        <f>IF('Prediction Log'!#REF!=0, "",'Prediction Log'!#REF!)</f>
        <v>#REF!</v>
      </c>
      <c r="J1076" s="24"/>
      <c r="AA1076" s="1" t="str">
        <f t="shared" si="152"/>
        <v/>
      </c>
      <c r="AB1076" s="11"/>
      <c r="AC1076" s="11"/>
      <c r="AD1076" s="11"/>
      <c r="AE1076" s="11"/>
      <c r="AF1076" s="11"/>
    </row>
    <row r="1077" spans="6:32" x14ac:dyDescent="0.45">
      <c r="F1077" s="9" t="e">
        <f>IF('Prediction Log'!#REF!=0, "",'Prediction Log'!#REF!)</f>
        <v>#REF!</v>
      </c>
      <c r="G1077" s="9"/>
      <c r="H1077" s="9"/>
      <c r="I1077" s="9" t="e">
        <f>IF('Prediction Log'!#REF!=0, "",'Prediction Log'!#REF!)</f>
        <v>#REF!</v>
      </c>
      <c r="J1077" s="24"/>
      <c r="AA1077" s="1" t="str">
        <f t="shared" si="152"/>
        <v/>
      </c>
      <c r="AB1077" s="11"/>
      <c r="AC1077" s="11"/>
      <c r="AD1077" s="11"/>
      <c r="AE1077" s="11"/>
      <c r="AF1077" s="11"/>
    </row>
    <row r="1078" spans="6:32" x14ac:dyDescent="0.45">
      <c r="F1078" s="9" t="e">
        <f>IF('Prediction Log'!#REF!=0, "",'Prediction Log'!#REF!)</f>
        <v>#REF!</v>
      </c>
      <c r="G1078" s="9"/>
      <c r="H1078" s="9"/>
      <c r="I1078" s="9" t="e">
        <f>IF('Prediction Log'!#REF!=0, "",'Prediction Log'!#REF!)</f>
        <v>#REF!</v>
      </c>
      <c r="J1078" s="24"/>
      <c r="AA1078" s="1" t="str">
        <f t="shared" si="152"/>
        <v/>
      </c>
      <c r="AB1078" s="11"/>
      <c r="AC1078" s="11"/>
      <c r="AD1078" s="11"/>
      <c r="AE1078" s="11"/>
      <c r="AF1078" s="11"/>
    </row>
    <row r="1079" spans="6:32" x14ac:dyDescent="0.45">
      <c r="F1079" s="9" t="e">
        <f>IF('Prediction Log'!#REF!=0, "",'Prediction Log'!#REF!)</f>
        <v>#REF!</v>
      </c>
      <c r="G1079" s="9"/>
      <c r="H1079" s="9"/>
      <c r="I1079" s="9" t="e">
        <f>IF('Prediction Log'!#REF!=0, "",'Prediction Log'!#REF!)</f>
        <v>#REF!</v>
      </c>
      <c r="J1079" s="24"/>
      <c r="AA1079" s="1" t="str">
        <f t="shared" si="152"/>
        <v/>
      </c>
      <c r="AB1079" s="11"/>
      <c r="AC1079" s="11"/>
      <c r="AD1079" s="11"/>
      <c r="AE1079" s="11"/>
      <c r="AF1079" s="11"/>
    </row>
    <row r="1080" spans="6:32" x14ac:dyDescent="0.45">
      <c r="F1080" s="9" t="e">
        <f>IF('Prediction Log'!#REF!=0, "",'Prediction Log'!#REF!)</f>
        <v>#REF!</v>
      </c>
      <c r="G1080" s="9"/>
      <c r="H1080" s="9"/>
      <c r="I1080" s="9" t="e">
        <f>IF('Prediction Log'!#REF!=0, "",'Prediction Log'!#REF!)</f>
        <v>#REF!</v>
      </c>
      <c r="J1080" s="24"/>
      <c r="AA1080" s="1" t="str">
        <f t="shared" si="152"/>
        <v/>
      </c>
      <c r="AB1080" s="11"/>
      <c r="AC1080" s="11"/>
      <c r="AD1080" s="11"/>
      <c r="AE1080" s="11"/>
      <c r="AF1080" s="11"/>
    </row>
    <row r="1081" spans="6:32" x14ac:dyDescent="0.45">
      <c r="F1081" s="9" t="e">
        <f>IF('Prediction Log'!#REF!=0, "",'Prediction Log'!#REF!)</f>
        <v>#REF!</v>
      </c>
      <c r="G1081" s="9"/>
      <c r="H1081" s="9"/>
      <c r="I1081" s="9" t="e">
        <f>IF('Prediction Log'!#REF!=0, "",'Prediction Log'!#REF!)</f>
        <v>#REF!</v>
      </c>
      <c r="J1081" s="24"/>
      <c r="AA1081" s="1" t="str">
        <f t="shared" si="152"/>
        <v/>
      </c>
      <c r="AB1081" s="11"/>
      <c r="AC1081" s="11"/>
      <c r="AD1081" s="11"/>
      <c r="AE1081" s="11"/>
      <c r="AF1081" s="11"/>
    </row>
    <row r="1082" spans="6:32" x14ac:dyDescent="0.45">
      <c r="F1082" s="9" t="e">
        <f>IF('Prediction Log'!#REF!=0, "",'Prediction Log'!#REF!)</f>
        <v>#REF!</v>
      </c>
      <c r="G1082" s="9"/>
      <c r="H1082" s="9"/>
      <c r="I1082" s="9" t="e">
        <f>IF('Prediction Log'!#REF!=0, "",'Prediction Log'!#REF!)</f>
        <v>#REF!</v>
      </c>
      <c r="J1082" s="24"/>
      <c r="AA1082" s="1" t="str">
        <f t="shared" si="152"/>
        <v/>
      </c>
      <c r="AB1082" s="11"/>
      <c r="AC1082" s="11"/>
      <c r="AD1082" s="11"/>
      <c r="AE1082" s="11"/>
      <c r="AF1082" s="11"/>
    </row>
    <row r="1083" spans="6:32" x14ac:dyDescent="0.45">
      <c r="F1083" s="9" t="e">
        <f>IF('Prediction Log'!#REF!=0, "",'Prediction Log'!#REF!)</f>
        <v>#REF!</v>
      </c>
      <c r="G1083" s="9"/>
      <c r="H1083" s="9"/>
      <c r="I1083" s="9" t="e">
        <f>IF('Prediction Log'!#REF!=0, "",'Prediction Log'!#REF!)</f>
        <v>#REF!</v>
      </c>
      <c r="J1083" s="24"/>
      <c r="AA1083" s="1" t="str">
        <f t="shared" si="152"/>
        <v/>
      </c>
      <c r="AB1083" s="11"/>
      <c r="AC1083" s="11"/>
      <c r="AD1083" s="11"/>
      <c r="AE1083" s="11"/>
      <c r="AF1083" s="11"/>
    </row>
    <row r="1084" spans="6:32" x14ac:dyDescent="0.45">
      <c r="F1084" s="9" t="e">
        <f>IF('Prediction Log'!#REF!=0, "",'Prediction Log'!#REF!)</f>
        <v>#REF!</v>
      </c>
      <c r="G1084" s="9"/>
      <c r="H1084" s="9"/>
      <c r="I1084" s="9" t="e">
        <f>IF('Prediction Log'!#REF!=0, "",'Prediction Log'!#REF!)</f>
        <v>#REF!</v>
      </c>
      <c r="J1084" s="24"/>
      <c r="AA1084" s="1" t="str">
        <f t="shared" si="152"/>
        <v/>
      </c>
      <c r="AB1084" s="11"/>
      <c r="AC1084" s="11"/>
      <c r="AD1084" s="11"/>
      <c r="AE1084" s="11"/>
      <c r="AF1084" s="11"/>
    </row>
    <row r="1085" spans="6:32" x14ac:dyDescent="0.45">
      <c r="F1085" s="9" t="e">
        <f>IF('Prediction Log'!#REF!=0, "",'Prediction Log'!#REF!)</f>
        <v>#REF!</v>
      </c>
      <c r="G1085" s="9"/>
      <c r="H1085" s="9"/>
      <c r="I1085" s="9" t="e">
        <f>IF('Prediction Log'!#REF!=0, "",'Prediction Log'!#REF!)</f>
        <v>#REF!</v>
      </c>
      <c r="J1085" s="24"/>
      <c r="AA1085" s="1" t="str">
        <f t="shared" si="152"/>
        <v/>
      </c>
      <c r="AB1085" s="11"/>
      <c r="AC1085" s="11"/>
      <c r="AD1085" s="11"/>
      <c r="AE1085" s="11"/>
      <c r="AF1085" s="11"/>
    </row>
    <row r="1086" spans="6:32" x14ac:dyDescent="0.45">
      <c r="F1086" s="9" t="e">
        <f>IF('Prediction Log'!#REF!=0, "",'Prediction Log'!#REF!)</f>
        <v>#REF!</v>
      </c>
      <c r="G1086" s="9"/>
      <c r="H1086" s="9"/>
      <c r="I1086" s="9" t="e">
        <f>IF('Prediction Log'!#REF!=0, "",'Prediction Log'!#REF!)</f>
        <v>#REF!</v>
      </c>
      <c r="J1086" s="24"/>
      <c r="AA1086" s="1" t="str">
        <f t="shared" si="152"/>
        <v/>
      </c>
      <c r="AB1086" s="11"/>
      <c r="AC1086" s="11"/>
      <c r="AD1086" s="11"/>
      <c r="AE1086" s="11"/>
      <c r="AF1086" s="11"/>
    </row>
    <row r="1087" spans="6:32" x14ac:dyDescent="0.45">
      <c r="F1087" s="9" t="e">
        <f>IF('Prediction Log'!#REF!=0, "",'Prediction Log'!#REF!)</f>
        <v>#REF!</v>
      </c>
      <c r="G1087" s="9"/>
      <c r="H1087" s="9"/>
      <c r="I1087" s="9" t="e">
        <f>IF('Prediction Log'!#REF!=0, "",'Prediction Log'!#REF!)</f>
        <v>#REF!</v>
      </c>
      <c r="J1087" s="24"/>
      <c r="AA1087" s="1" t="str">
        <f t="shared" si="152"/>
        <v/>
      </c>
      <c r="AB1087" s="11"/>
      <c r="AC1087" s="11"/>
      <c r="AD1087" s="11"/>
      <c r="AE1087" s="11"/>
      <c r="AF1087" s="11"/>
    </row>
    <row r="1088" spans="6:32" x14ac:dyDescent="0.45">
      <c r="F1088" s="9" t="e">
        <f>IF('Prediction Log'!#REF!=0, "",'Prediction Log'!#REF!)</f>
        <v>#REF!</v>
      </c>
      <c r="G1088" s="9"/>
      <c r="H1088" s="9"/>
      <c r="I1088" s="9" t="e">
        <f>IF('Prediction Log'!#REF!=0, "",'Prediction Log'!#REF!)</f>
        <v>#REF!</v>
      </c>
      <c r="J1088" s="24"/>
      <c r="AA1088" s="1" t="str">
        <f t="shared" si="152"/>
        <v/>
      </c>
      <c r="AB1088" s="11"/>
      <c r="AC1088" s="11"/>
      <c r="AD1088" s="11"/>
      <c r="AE1088" s="11"/>
      <c r="AF1088" s="11"/>
    </row>
    <row r="1089" spans="6:32" x14ac:dyDescent="0.45">
      <c r="F1089" s="9" t="e">
        <f>IF('Prediction Log'!#REF!=0, "",'Prediction Log'!#REF!)</f>
        <v>#REF!</v>
      </c>
      <c r="G1089" s="9"/>
      <c r="H1089" s="9"/>
      <c r="I1089" s="9" t="e">
        <f>IF('Prediction Log'!#REF!=0, "",'Prediction Log'!#REF!)</f>
        <v>#REF!</v>
      </c>
      <c r="J1089" s="24"/>
      <c r="AA1089" s="1" t="str">
        <f t="shared" si="152"/>
        <v/>
      </c>
      <c r="AB1089" s="11"/>
      <c r="AC1089" s="11"/>
      <c r="AD1089" s="11"/>
      <c r="AE1089" s="11"/>
      <c r="AF1089" s="11"/>
    </row>
    <row r="1090" spans="6:32" x14ac:dyDescent="0.45">
      <c r="F1090" s="9" t="e">
        <f>IF('Prediction Log'!#REF!=0, "",'Prediction Log'!#REF!)</f>
        <v>#REF!</v>
      </c>
      <c r="G1090" s="9"/>
      <c r="H1090" s="9"/>
      <c r="I1090" s="9" t="e">
        <f>IF('Prediction Log'!#REF!=0, "",'Prediction Log'!#REF!)</f>
        <v>#REF!</v>
      </c>
      <c r="J1090" s="24"/>
      <c r="AA1090" s="1" t="str">
        <f t="shared" si="152"/>
        <v/>
      </c>
      <c r="AB1090" s="11"/>
      <c r="AC1090" s="11"/>
      <c r="AD1090" s="11"/>
      <c r="AE1090" s="11"/>
      <c r="AF1090" s="11"/>
    </row>
    <row r="1091" spans="6:32" x14ac:dyDescent="0.45">
      <c r="F1091" s="9" t="e">
        <f>IF('Prediction Log'!#REF!=0, "",'Prediction Log'!#REF!)</f>
        <v>#REF!</v>
      </c>
      <c r="G1091" s="9"/>
      <c r="H1091" s="9"/>
      <c r="I1091" s="9" t="e">
        <f>IF('Prediction Log'!#REF!=0, "",'Prediction Log'!#REF!)</f>
        <v>#REF!</v>
      </c>
      <c r="J1091" s="24"/>
      <c r="AA1091" s="1" t="str">
        <f t="shared" si="152"/>
        <v/>
      </c>
      <c r="AB1091" s="11"/>
      <c r="AC1091" s="11"/>
      <c r="AD1091" s="11"/>
      <c r="AE1091" s="11"/>
      <c r="AF1091" s="11"/>
    </row>
    <row r="1092" spans="6:32" x14ac:dyDescent="0.45">
      <c r="F1092" s="9" t="e">
        <f>IF('Prediction Log'!#REF!=0, "",'Prediction Log'!#REF!)</f>
        <v>#REF!</v>
      </c>
      <c r="G1092" s="9"/>
      <c r="H1092" s="9"/>
      <c r="I1092" s="9" t="e">
        <f>IF('Prediction Log'!#REF!=0, "",'Prediction Log'!#REF!)</f>
        <v>#REF!</v>
      </c>
      <c r="J1092" s="24"/>
      <c r="AA1092" s="1" t="str">
        <f t="shared" si="152"/>
        <v/>
      </c>
      <c r="AB1092" s="11"/>
      <c r="AC1092" s="11"/>
      <c r="AD1092" s="11"/>
      <c r="AE1092" s="11"/>
      <c r="AF1092" s="11"/>
    </row>
    <row r="1093" spans="6:32" x14ac:dyDescent="0.45">
      <c r="F1093" s="9" t="e">
        <f>IF('Prediction Log'!#REF!=0, "",'Prediction Log'!#REF!)</f>
        <v>#REF!</v>
      </c>
      <c r="G1093" s="9"/>
      <c r="H1093" s="9"/>
      <c r="I1093" s="9" t="e">
        <f>IF('Prediction Log'!#REF!=0, "",'Prediction Log'!#REF!)</f>
        <v>#REF!</v>
      </c>
      <c r="J1093" s="24"/>
      <c r="AA1093" s="1" t="str">
        <f t="shared" si="152"/>
        <v/>
      </c>
      <c r="AB1093" s="11"/>
      <c r="AC1093" s="11"/>
      <c r="AD1093" s="11"/>
      <c r="AE1093" s="11"/>
      <c r="AF1093" s="11"/>
    </row>
    <row r="1094" spans="6:32" x14ac:dyDescent="0.45">
      <c r="F1094" s="9" t="e">
        <f>IF('Prediction Log'!#REF!=0, "",'Prediction Log'!#REF!)</f>
        <v>#REF!</v>
      </c>
      <c r="G1094" s="9"/>
      <c r="H1094" s="9"/>
      <c r="I1094" s="9" t="e">
        <f>IF('Prediction Log'!#REF!=0, "",'Prediction Log'!#REF!)</f>
        <v>#REF!</v>
      </c>
      <c r="J1094" s="24"/>
      <c r="AA1094" s="1" t="str">
        <f t="shared" si="152"/>
        <v/>
      </c>
      <c r="AB1094" s="11"/>
      <c r="AC1094" s="11"/>
      <c r="AD1094" s="11"/>
      <c r="AE1094" s="11"/>
      <c r="AF1094" s="11"/>
    </row>
    <row r="1095" spans="6:32" x14ac:dyDescent="0.45">
      <c r="F1095" s="9" t="e">
        <f>IF('Prediction Log'!#REF!=0, "",'Prediction Log'!#REF!)</f>
        <v>#REF!</v>
      </c>
      <c r="G1095" s="9"/>
      <c r="H1095" s="9"/>
      <c r="I1095" s="9" t="e">
        <f>IF('Prediction Log'!#REF!=0, "",'Prediction Log'!#REF!)</f>
        <v>#REF!</v>
      </c>
      <c r="J1095" s="24"/>
      <c r="AA1095" s="1" t="str">
        <f t="shared" si="152"/>
        <v/>
      </c>
      <c r="AB1095" s="11"/>
      <c r="AC1095" s="11"/>
      <c r="AD1095" s="11"/>
      <c r="AE1095" s="11"/>
      <c r="AF1095" s="11"/>
    </row>
    <row r="1096" spans="6:32" x14ac:dyDescent="0.45">
      <c r="F1096" s="9" t="e">
        <f>IF('Prediction Log'!#REF!=0, "",'Prediction Log'!#REF!)</f>
        <v>#REF!</v>
      </c>
      <c r="G1096" s="9"/>
      <c r="H1096" s="9"/>
      <c r="I1096" s="9" t="e">
        <f>IF('Prediction Log'!#REF!=0, "",'Prediction Log'!#REF!)</f>
        <v>#REF!</v>
      </c>
      <c r="J1096" s="24"/>
      <c r="AA1096" s="1" t="str">
        <f t="shared" si="152"/>
        <v/>
      </c>
      <c r="AB1096" s="11"/>
      <c r="AC1096" s="11"/>
      <c r="AD1096" s="11"/>
      <c r="AE1096" s="11"/>
      <c r="AF1096" s="11"/>
    </row>
    <row r="1097" spans="6:32" x14ac:dyDescent="0.45">
      <c r="F1097" s="9" t="e">
        <f>IF('Prediction Log'!#REF!=0, "",'Prediction Log'!#REF!)</f>
        <v>#REF!</v>
      </c>
      <c r="G1097" s="9"/>
      <c r="H1097" s="9"/>
      <c r="I1097" s="9" t="e">
        <f>IF('Prediction Log'!#REF!=0, "",'Prediction Log'!#REF!)</f>
        <v>#REF!</v>
      </c>
      <c r="J1097" s="24"/>
      <c r="AA1097" s="1" t="str">
        <f t="shared" si="152"/>
        <v/>
      </c>
      <c r="AB1097" s="11"/>
      <c r="AC1097" s="11"/>
      <c r="AD1097" s="11"/>
      <c r="AE1097" s="11"/>
      <c r="AF1097" s="11"/>
    </row>
    <row r="1098" spans="6:32" x14ac:dyDescent="0.45">
      <c r="F1098" s="9" t="e">
        <f>IF('Prediction Log'!#REF!=0, "",'Prediction Log'!#REF!)</f>
        <v>#REF!</v>
      </c>
      <c r="G1098" s="9"/>
      <c r="H1098" s="9"/>
      <c r="I1098" s="9" t="e">
        <f>IF('Prediction Log'!#REF!=0, "",'Prediction Log'!#REF!)</f>
        <v>#REF!</v>
      </c>
      <c r="J1098" s="24"/>
      <c r="AA1098" s="1" t="str">
        <f t="shared" si="152"/>
        <v/>
      </c>
      <c r="AB1098" s="11"/>
      <c r="AC1098" s="11"/>
      <c r="AD1098" s="11"/>
      <c r="AE1098" s="11"/>
      <c r="AF1098" s="11"/>
    </row>
    <row r="1099" spans="6:32" x14ac:dyDescent="0.45">
      <c r="F1099" s="9" t="e">
        <f>IF('Prediction Log'!#REF!=0, "",'Prediction Log'!#REF!)</f>
        <v>#REF!</v>
      </c>
      <c r="G1099" s="9"/>
      <c r="H1099" s="9"/>
      <c r="I1099" s="9" t="e">
        <f>IF('Prediction Log'!#REF!=0, "",'Prediction Log'!#REF!)</f>
        <v>#REF!</v>
      </c>
      <c r="J1099" s="24"/>
      <c r="AA1099" s="1" t="str">
        <f t="shared" si="152"/>
        <v/>
      </c>
      <c r="AB1099" s="11"/>
      <c r="AC1099" s="11"/>
      <c r="AD1099" s="11"/>
      <c r="AE1099" s="11"/>
      <c r="AF1099" s="11"/>
    </row>
    <row r="1100" spans="6:32" x14ac:dyDescent="0.45">
      <c r="F1100" s="9" t="e">
        <f>IF('Prediction Log'!#REF!=0, "",'Prediction Log'!#REF!)</f>
        <v>#REF!</v>
      </c>
      <c r="G1100" s="9"/>
      <c r="H1100" s="9"/>
      <c r="I1100" s="9" t="e">
        <f>IF('Prediction Log'!#REF!=0, "",'Prediction Log'!#REF!)</f>
        <v>#REF!</v>
      </c>
      <c r="J1100" s="24"/>
      <c r="AA1100" s="1" t="str">
        <f t="shared" si="152"/>
        <v/>
      </c>
      <c r="AB1100" s="11"/>
      <c r="AC1100" s="11"/>
      <c r="AD1100" s="11"/>
      <c r="AE1100" s="11"/>
      <c r="AF1100" s="11"/>
    </row>
    <row r="1101" spans="6:32" x14ac:dyDescent="0.45">
      <c r="F1101" s="9" t="e">
        <f>IF('Prediction Log'!#REF!=0, "",'Prediction Log'!#REF!)</f>
        <v>#REF!</v>
      </c>
      <c r="G1101" s="9"/>
      <c r="H1101" s="9"/>
      <c r="I1101" s="9" t="e">
        <f>IF('Prediction Log'!#REF!=0, "",'Prediction Log'!#REF!)</f>
        <v>#REF!</v>
      </c>
      <c r="J1101" s="24"/>
      <c r="AA1101" s="1" t="str">
        <f t="shared" si="152"/>
        <v/>
      </c>
      <c r="AB1101" s="11"/>
      <c r="AC1101" s="11"/>
      <c r="AD1101" s="11"/>
      <c r="AE1101" s="11"/>
      <c r="AF1101" s="11"/>
    </row>
    <row r="1102" spans="6:32" x14ac:dyDescent="0.45">
      <c r="F1102" s="9" t="e">
        <f>IF('Prediction Log'!#REF!=0, "",'Prediction Log'!#REF!)</f>
        <v>#REF!</v>
      </c>
      <c r="G1102" s="9"/>
      <c r="H1102" s="9"/>
      <c r="I1102" s="9" t="e">
        <f>IF('Prediction Log'!#REF!=0, "",'Prediction Log'!#REF!)</f>
        <v>#REF!</v>
      </c>
      <c r="J1102" s="24"/>
      <c r="AA1102" s="1" t="str">
        <f t="shared" si="152"/>
        <v/>
      </c>
      <c r="AB1102" s="11"/>
      <c r="AC1102" s="11"/>
      <c r="AD1102" s="11"/>
      <c r="AE1102" s="11"/>
      <c r="AF1102" s="11"/>
    </row>
    <row r="1103" spans="6:32" x14ac:dyDescent="0.45">
      <c r="F1103" s="9" t="e">
        <f>IF('Prediction Log'!#REF!=0, "",'Prediction Log'!#REF!)</f>
        <v>#REF!</v>
      </c>
      <c r="G1103" s="9"/>
      <c r="H1103" s="9"/>
      <c r="I1103" s="9" t="e">
        <f>IF('Prediction Log'!#REF!=0, "",'Prediction Log'!#REF!)</f>
        <v>#REF!</v>
      </c>
      <c r="J1103" s="24"/>
      <c r="AA1103" s="1" t="str">
        <f t="shared" si="152"/>
        <v/>
      </c>
      <c r="AB1103" s="11"/>
      <c r="AC1103" s="11"/>
      <c r="AD1103" s="11"/>
      <c r="AE1103" s="11"/>
      <c r="AF1103" s="11"/>
    </row>
    <row r="1104" spans="6:32" x14ac:dyDescent="0.45">
      <c r="F1104" s="9" t="e">
        <f>IF('Prediction Log'!#REF!=0, "",'Prediction Log'!#REF!)</f>
        <v>#REF!</v>
      </c>
      <c r="G1104" s="9"/>
      <c r="H1104" s="9"/>
      <c r="I1104" s="9" t="e">
        <f>IF('Prediction Log'!#REF!=0, "",'Prediction Log'!#REF!)</f>
        <v>#REF!</v>
      </c>
      <c r="J1104" s="24"/>
      <c r="AA1104" s="1" t="str">
        <f t="shared" si="152"/>
        <v/>
      </c>
      <c r="AB1104" s="11"/>
      <c r="AC1104" s="11"/>
      <c r="AD1104" s="11"/>
      <c r="AE1104" s="11"/>
      <c r="AF1104" s="11"/>
    </row>
    <row r="1105" spans="6:32" x14ac:dyDescent="0.45">
      <c r="F1105" s="9" t="e">
        <f>IF('Prediction Log'!#REF!=0, "",'Prediction Log'!#REF!)</f>
        <v>#REF!</v>
      </c>
      <c r="G1105" s="9"/>
      <c r="H1105" s="9"/>
      <c r="I1105" s="9" t="e">
        <f>IF('Prediction Log'!#REF!=0, "",'Prediction Log'!#REF!)</f>
        <v>#REF!</v>
      </c>
      <c r="J1105" s="24"/>
      <c r="AA1105" s="1" t="str">
        <f t="shared" si="152"/>
        <v/>
      </c>
      <c r="AB1105" s="11"/>
      <c r="AC1105" s="11"/>
      <c r="AD1105" s="11"/>
      <c r="AE1105" s="11"/>
      <c r="AF1105" s="11"/>
    </row>
    <row r="1106" spans="6:32" x14ac:dyDescent="0.45">
      <c r="F1106" s="9" t="e">
        <f>IF('Prediction Log'!#REF!=0, "",'Prediction Log'!#REF!)</f>
        <v>#REF!</v>
      </c>
      <c r="G1106" s="9"/>
      <c r="H1106" s="9"/>
      <c r="I1106" s="9" t="e">
        <f>IF('Prediction Log'!#REF!=0, "",'Prediction Log'!#REF!)</f>
        <v>#REF!</v>
      </c>
      <c r="J1106" s="24"/>
      <c r="AA1106" s="1" t="str">
        <f t="shared" si="152"/>
        <v/>
      </c>
      <c r="AB1106" s="11"/>
      <c r="AC1106" s="11"/>
      <c r="AD1106" s="11"/>
      <c r="AE1106" s="11"/>
      <c r="AF1106" s="11"/>
    </row>
    <row r="1107" spans="6:32" x14ac:dyDescent="0.45">
      <c r="F1107" s="9" t="e">
        <f>IF('Prediction Log'!#REF!=0, "",'Prediction Log'!#REF!)</f>
        <v>#REF!</v>
      </c>
      <c r="G1107" s="9"/>
      <c r="H1107" s="9"/>
      <c r="I1107" s="9" t="e">
        <f>IF('Prediction Log'!#REF!=0, "",'Prediction Log'!#REF!)</f>
        <v>#REF!</v>
      </c>
      <c r="J1107" s="24"/>
      <c r="AA1107" s="1" t="str">
        <f t="shared" si="152"/>
        <v/>
      </c>
      <c r="AB1107" s="11"/>
      <c r="AC1107" s="11"/>
      <c r="AD1107" s="11"/>
      <c r="AE1107" s="11"/>
      <c r="AF1107" s="11"/>
    </row>
    <row r="1108" spans="6:32" x14ac:dyDescent="0.45">
      <c r="F1108" s="9" t="e">
        <f>IF('Prediction Log'!#REF!=0, "",'Prediction Log'!#REF!)</f>
        <v>#REF!</v>
      </c>
      <c r="G1108" s="9"/>
      <c r="H1108" s="9"/>
      <c r="I1108" s="9" t="e">
        <f>IF('Prediction Log'!#REF!=0, "",'Prediction Log'!#REF!)</f>
        <v>#REF!</v>
      </c>
      <c r="J1108" s="24"/>
      <c r="AA1108" s="1" t="str">
        <f t="shared" si="152"/>
        <v/>
      </c>
      <c r="AB1108" s="11"/>
      <c r="AC1108" s="11"/>
      <c r="AD1108" s="11"/>
      <c r="AE1108" s="11"/>
      <c r="AF1108" s="11"/>
    </row>
    <row r="1109" spans="6:32" x14ac:dyDescent="0.45">
      <c r="F1109" s="9" t="e">
        <f>IF('Prediction Log'!#REF!=0, "",'Prediction Log'!#REF!)</f>
        <v>#REF!</v>
      </c>
      <c r="G1109" s="9"/>
      <c r="H1109" s="9"/>
      <c r="I1109" s="9" t="e">
        <f>IF('Prediction Log'!#REF!=0, "",'Prediction Log'!#REF!)</f>
        <v>#REF!</v>
      </c>
      <c r="J1109" s="24"/>
      <c r="AA1109" s="1" t="str">
        <f t="shared" si="152"/>
        <v/>
      </c>
      <c r="AB1109" s="11"/>
      <c r="AC1109" s="11"/>
      <c r="AD1109" s="11"/>
      <c r="AE1109" s="11"/>
      <c r="AF1109" s="11"/>
    </row>
    <row r="1110" spans="6:32" x14ac:dyDescent="0.45">
      <c r="F1110" s="9" t="e">
        <f>IF('Prediction Log'!#REF!=0, "",'Prediction Log'!#REF!)</f>
        <v>#REF!</v>
      </c>
      <c r="G1110" s="9"/>
      <c r="H1110" s="9"/>
      <c r="I1110" s="9" t="e">
        <f>IF('Prediction Log'!#REF!=0, "",'Prediction Log'!#REF!)</f>
        <v>#REF!</v>
      </c>
      <c r="J1110" s="24"/>
      <c r="AA1110" s="1" t="str">
        <f t="shared" si="152"/>
        <v/>
      </c>
      <c r="AB1110" s="11"/>
      <c r="AC1110" s="11"/>
      <c r="AD1110" s="11"/>
      <c r="AE1110" s="11"/>
      <c r="AF1110" s="11"/>
    </row>
    <row r="1111" spans="6:32" x14ac:dyDescent="0.45">
      <c r="F1111" s="9" t="e">
        <f>IF('Prediction Log'!#REF!=0, "",'Prediction Log'!#REF!)</f>
        <v>#REF!</v>
      </c>
      <c r="G1111" s="9"/>
      <c r="H1111" s="9"/>
      <c r="I1111" s="9" t="e">
        <f>IF('Prediction Log'!#REF!=0, "",'Prediction Log'!#REF!)</f>
        <v>#REF!</v>
      </c>
      <c r="J1111" s="24"/>
      <c r="AA1111" s="1" t="str">
        <f t="shared" si="152"/>
        <v/>
      </c>
      <c r="AB1111" s="11"/>
      <c r="AC1111" s="11"/>
      <c r="AD1111" s="11"/>
      <c r="AE1111" s="11"/>
      <c r="AF1111" s="11"/>
    </row>
    <row r="1112" spans="6:32" x14ac:dyDescent="0.45">
      <c r="F1112" s="9" t="e">
        <f>IF('Prediction Log'!#REF!=0, "",'Prediction Log'!#REF!)</f>
        <v>#REF!</v>
      </c>
      <c r="G1112" s="9"/>
      <c r="H1112" s="9"/>
      <c r="I1112" s="9" t="e">
        <f>IF('Prediction Log'!#REF!=0, "",'Prediction Log'!#REF!)</f>
        <v>#REF!</v>
      </c>
      <c r="J1112" s="24"/>
      <c r="AA1112" s="1" t="str">
        <f t="shared" ref="AA1112:AA1175" si="153">IF(Z1112="W", U1112, IF(Z1112="L",-N1112, ""))</f>
        <v/>
      </c>
      <c r="AB1112" s="11"/>
      <c r="AC1112" s="11"/>
      <c r="AD1112" s="11"/>
      <c r="AE1112" s="11"/>
      <c r="AF1112" s="11"/>
    </row>
    <row r="1113" spans="6:32" x14ac:dyDescent="0.45">
      <c r="F1113" s="9" t="e">
        <f>IF('Prediction Log'!#REF!=0, "",'Prediction Log'!#REF!)</f>
        <v>#REF!</v>
      </c>
      <c r="G1113" s="9"/>
      <c r="H1113" s="9"/>
      <c r="I1113" s="9" t="e">
        <f>IF('Prediction Log'!#REF!=0, "",'Prediction Log'!#REF!)</f>
        <v>#REF!</v>
      </c>
      <c r="J1113" s="24"/>
      <c r="AA1113" s="1" t="str">
        <f t="shared" si="153"/>
        <v/>
      </c>
      <c r="AB1113" s="11"/>
      <c r="AC1113" s="11"/>
      <c r="AD1113" s="11"/>
      <c r="AE1113" s="11"/>
      <c r="AF1113" s="11"/>
    </row>
    <row r="1114" spans="6:32" x14ac:dyDescent="0.45">
      <c r="F1114" s="9" t="e">
        <f>IF('Prediction Log'!#REF!=0, "",'Prediction Log'!#REF!)</f>
        <v>#REF!</v>
      </c>
      <c r="G1114" s="9"/>
      <c r="H1114" s="9"/>
      <c r="I1114" s="9" t="e">
        <f>IF('Prediction Log'!#REF!=0, "",'Prediction Log'!#REF!)</f>
        <v>#REF!</v>
      </c>
      <c r="J1114" s="24"/>
      <c r="AA1114" s="1" t="str">
        <f t="shared" si="153"/>
        <v/>
      </c>
      <c r="AB1114" s="11"/>
      <c r="AC1114" s="11"/>
      <c r="AD1114" s="11"/>
      <c r="AE1114" s="11"/>
      <c r="AF1114" s="11"/>
    </row>
    <row r="1115" spans="6:32" x14ac:dyDescent="0.45">
      <c r="F1115" s="9" t="e">
        <f>IF('Prediction Log'!#REF!=0, "",'Prediction Log'!#REF!)</f>
        <v>#REF!</v>
      </c>
      <c r="G1115" s="9"/>
      <c r="H1115" s="9"/>
      <c r="I1115" s="9" t="e">
        <f>IF('Prediction Log'!#REF!=0, "",'Prediction Log'!#REF!)</f>
        <v>#REF!</v>
      </c>
      <c r="J1115" s="24"/>
      <c r="AA1115" s="1" t="str">
        <f t="shared" si="153"/>
        <v/>
      </c>
      <c r="AB1115" s="11"/>
      <c r="AC1115" s="11"/>
      <c r="AD1115" s="11"/>
      <c r="AE1115" s="11"/>
      <c r="AF1115" s="11"/>
    </row>
    <row r="1116" spans="6:32" x14ac:dyDescent="0.45">
      <c r="F1116" s="9" t="e">
        <f>IF('Prediction Log'!#REF!=0, "",'Prediction Log'!#REF!)</f>
        <v>#REF!</v>
      </c>
      <c r="G1116" s="9"/>
      <c r="H1116" s="9"/>
      <c r="I1116" s="9" t="e">
        <f>IF('Prediction Log'!#REF!=0, "",'Prediction Log'!#REF!)</f>
        <v>#REF!</v>
      </c>
      <c r="J1116" s="24"/>
      <c r="AA1116" s="1" t="str">
        <f t="shared" si="153"/>
        <v/>
      </c>
      <c r="AB1116" s="11"/>
      <c r="AC1116" s="11"/>
      <c r="AD1116" s="11"/>
      <c r="AE1116" s="11"/>
      <c r="AF1116" s="11"/>
    </row>
    <row r="1117" spans="6:32" x14ac:dyDescent="0.45">
      <c r="F1117" s="9" t="e">
        <f>IF('Prediction Log'!#REF!=0, "",'Prediction Log'!#REF!)</f>
        <v>#REF!</v>
      </c>
      <c r="G1117" s="9"/>
      <c r="H1117" s="9"/>
      <c r="I1117" s="9" t="e">
        <f>IF('Prediction Log'!#REF!=0, "",'Prediction Log'!#REF!)</f>
        <v>#REF!</v>
      </c>
      <c r="J1117" s="24"/>
      <c r="AA1117" s="1" t="str">
        <f t="shared" si="153"/>
        <v/>
      </c>
      <c r="AB1117" s="11"/>
      <c r="AC1117" s="11"/>
      <c r="AD1117" s="11"/>
      <c r="AE1117" s="11"/>
      <c r="AF1117" s="11"/>
    </row>
    <row r="1118" spans="6:32" x14ac:dyDescent="0.45">
      <c r="F1118" s="9" t="e">
        <f>IF('Prediction Log'!#REF!=0, "",'Prediction Log'!#REF!)</f>
        <v>#REF!</v>
      </c>
      <c r="G1118" s="9"/>
      <c r="H1118" s="9"/>
      <c r="I1118" s="9" t="e">
        <f>IF('Prediction Log'!#REF!=0, "",'Prediction Log'!#REF!)</f>
        <v>#REF!</v>
      </c>
      <c r="J1118" s="24"/>
      <c r="AA1118" s="1" t="str">
        <f t="shared" si="153"/>
        <v/>
      </c>
      <c r="AB1118" s="11"/>
      <c r="AC1118" s="11"/>
      <c r="AD1118" s="11"/>
      <c r="AE1118" s="11"/>
      <c r="AF1118" s="11"/>
    </row>
    <row r="1119" spans="6:32" x14ac:dyDescent="0.45">
      <c r="F1119" s="9" t="e">
        <f>IF('Prediction Log'!#REF!=0, "",'Prediction Log'!#REF!)</f>
        <v>#REF!</v>
      </c>
      <c r="G1119" s="9"/>
      <c r="H1119" s="9"/>
      <c r="I1119" s="9" t="e">
        <f>IF('Prediction Log'!#REF!=0, "",'Prediction Log'!#REF!)</f>
        <v>#REF!</v>
      </c>
      <c r="J1119" s="24"/>
      <c r="AA1119" s="1" t="str">
        <f t="shared" si="153"/>
        <v/>
      </c>
      <c r="AB1119" s="11"/>
      <c r="AC1119" s="11"/>
      <c r="AD1119" s="11"/>
      <c r="AE1119" s="11"/>
      <c r="AF1119" s="11"/>
    </row>
    <row r="1120" spans="6:32" x14ac:dyDescent="0.45">
      <c r="F1120" s="9" t="e">
        <f>IF('Prediction Log'!#REF!=0, "",'Prediction Log'!#REF!)</f>
        <v>#REF!</v>
      </c>
      <c r="G1120" s="9"/>
      <c r="H1120" s="9"/>
      <c r="I1120" s="9" t="e">
        <f>IF('Prediction Log'!#REF!=0, "",'Prediction Log'!#REF!)</f>
        <v>#REF!</v>
      </c>
      <c r="J1120" s="24"/>
      <c r="AA1120" s="1" t="str">
        <f t="shared" si="153"/>
        <v/>
      </c>
      <c r="AB1120" s="11"/>
      <c r="AC1120" s="11"/>
      <c r="AD1120" s="11"/>
      <c r="AE1120" s="11"/>
      <c r="AF1120" s="11"/>
    </row>
    <row r="1121" spans="6:32" x14ac:dyDescent="0.45">
      <c r="F1121" s="9" t="e">
        <f>IF('Prediction Log'!#REF!=0, "",'Prediction Log'!#REF!)</f>
        <v>#REF!</v>
      </c>
      <c r="G1121" s="9"/>
      <c r="H1121" s="9"/>
      <c r="I1121" s="9" t="e">
        <f>IF('Prediction Log'!#REF!=0, "",'Prediction Log'!#REF!)</f>
        <v>#REF!</v>
      </c>
      <c r="J1121" s="24"/>
      <c r="AA1121" s="1" t="str">
        <f t="shared" si="153"/>
        <v/>
      </c>
      <c r="AB1121" s="11"/>
      <c r="AC1121" s="11"/>
      <c r="AD1121" s="11"/>
      <c r="AE1121" s="11"/>
      <c r="AF1121" s="11"/>
    </row>
    <row r="1122" spans="6:32" x14ac:dyDescent="0.45">
      <c r="F1122" s="9" t="e">
        <f>IF('Prediction Log'!#REF!=0, "",'Prediction Log'!#REF!)</f>
        <v>#REF!</v>
      </c>
      <c r="G1122" s="9"/>
      <c r="H1122" s="9"/>
      <c r="I1122" s="9" t="e">
        <f>IF('Prediction Log'!#REF!=0, "",'Prediction Log'!#REF!)</f>
        <v>#REF!</v>
      </c>
      <c r="J1122" s="24"/>
      <c r="AA1122" s="1" t="str">
        <f t="shared" si="153"/>
        <v/>
      </c>
      <c r="AB1122" s="11"/>
      <c r="AC1122" s="11"/>
      <c r="AD1122" s="11"/>
      <c r="AE1122" s="11"/>
      <c r="AF1122" s="11"/>
    </row>
    <row r="1123" spans="6:32" x14ac:dyDescent="0.45">
      <c r="F1123" s="9" t="e">
        <f>IF('Prediction Log'!#REF!=0, "",'Prediction Log'!#REF!)</f>
        <v>#REF!</v>
      </c>
      <c r="G1123" s="9"/>
      <c r="H1123" s="9"/>
      <c r="I1123" s="9" t="e">
        <f>IF('Prediction Log'!#REF!=0, "",'Prediction Log'!#REF!)</f>
        <v>#REF!</v>
      </c>
      <c r="J1123" s="24"/>
      <c r="AA1123" s="1" t="str">
        <f t="shared" si="153"/>
        <v/>
      </c>
      <c r="AB1123" s="11"/>
      <c r="AC1123" s="11"/>
      <c r="AD1123" s="11"/>
      <c r="AE1123" s="11"/>
      <c r="AF1123" s="11"/>
    </row>
    <row r="1124" spans="6:32" x14ac:dyDescent="0.45">
      <c r="F1124" s="9" t="e">
        <f>IF('Prediction Log'!#REF!=0, "",'Prediction Log'!#REF!)</f>
        <v>#REF!</v>
      </c>
      <c r="G1124" s="9"/>
      <c r="H1124" s="9"/>
      <c r="I1124" s="9" t="e">
        <f>IF('Prediction Log'!#REF!=0, "",'Prediction Log'!#REF!)</f>
        <v>#REF!</v>
      </c>
      <c r="J1124" s="24"/>
      <c r="AA1124" s="1" t="str">
        <f t="shared" si="153"/>
        <v/>
      </c>
      <c r="AB1124" s="11"/>
      <c r="AC1124" s="11"/>
      <c r="AD1124" s="11"/>
      <c r="AE1124" s="11"/>
      <c r="AF1124" s="11"/>
    </row>
    <row r="1125" spans="6:32" x14ac:dyDescent="0.45">
      <c r="F1125" s="9" t="e">
        <f>IF('Prediction Log'!#REF!=0, "",'Prediction Log'!#REF!)</f>
        <v>#REF!</v>
      </c>
      <c r="G1125" s="9"/>
      <c r="H1125" s="9"/>
      <c r="I1125" s="9" t="e">
        <f>IF('Prediction Log'!#REF!=0, "",'Prediction Log'!#REF!)</f>
        <v>#REF!</v>
      </c>
      <c r="J1125" s="24"/>
      <c r="AA1125" s="1" t="str">
        <f t="shared" si="153"/>
        <v/>
      </c>
      <c r="AB1125" s="11"/>
      <c r="AC1125" s="11"/>
      <c r="AD1125" s="11"/>
      <c r="AE1125" s="11"/>
      <c r="AF1125" s="11"/>
    </row>
    <row r="1126" spans="6:32" x14ac:dyDescent="0.45">
      <c r="F1126" s="9" t="e">
        <f>IF('Prediction Log'!#REF!=0, "",'Prediction Log'!#REF!)</f>
        <v>#REF!</v>
      </c>
      <c r="G1126" s="9"/>
      <c r="H1126" s="9"/>
      <c r="I1126" s="9" t="e">
        <f>IF('Prediction Log'!#REF!=0, "",'Prediction Log'!#REF!)</f>
        <v>#REF!</v>
      </c>
      <c r="J1126" s="24"/>
      <c r="AA1126" s="1" t="str">
        <f t="shared" si="153"/>
        <v/>
      </c>
      <c r="AB1126" s="11"/>
      <c r="AC1126" s="11"/>
      <c r="AD1126" s="11"/>
      <c r="AE1126" s="11"/>
      <c r="AF1126" s="11"/>
    </row>
    <row r="1127" spans="6:32" x14ac:dyDescent="0.45">
      <c r="F1127" s="9" t="e">
        <f>IF('Prediction Log'!#REF!=0, "",'Prediction Log'!#REF!)</f>
        <v>#REF!</v>
      </c>
      <c r="G1127" s="9"/>
      <c r="H1127" s="9"/>
      <c r="I1127" s="9" t="e">
        <f>IF('Prediction Log'!#REF!=0, "",'Prediction Log'!#REF!)</f>
        <v>#REF!</v>
      </c>
      <c r="J1127" s="24"/>
      <c r="AA1127" s="1" t="str">
        <f t="shared" si="153"/>
        <v/>
      </c>
      <c r="AB1127" s="11"/>
      <c r="AC1127" s="11"/>
      <c r="AD1127" s="11"/>
      <c r="AE1127" s="11"/>
      <c r="AF1127" s="11"/>
    </row>
    <row r="1128" spans="6:32" x14ac:dyDescent="0.45">
      <c r="F1128" s="9" t="e">
        <f>IF('Prediction Log'!#REF!=0, "",'Prediction Log'!#REF!)</f>
        <v>#REF!</v>
      </c>
      <c r="G1128" s="9"/>
      <c r="H1128" s="9"/>
      <c r="I1128" s="9" t="e">
        <f>IF('Prediction Log'!#REF!=0, "",'Prediction Log'!#REF!)</f>
        <v>#REF!</v>
      </c>
      <c r="J1128" s="24"/>
      <c r="AA1128" s="1" t="str">
        <f t="shared" si="153"/>
        <v/>
      </c>
      <c r="AB1128" s="11"/>
      <c r="AC1128" s="11"/>
      <c r="AD1128" s="11"/>
      <c r="AE1128" s="11"/>
      <c r="AF1128" s="11"/>
    </row>
    <row r="1129" spans="6:32" x14ac:dyDescent="0.45">
      <c r="F1129" s="9" t="e">
        <f>IF('Prediction Log'!#REF!=0, "",'Prediction Log'!#REF!)</f>
        <v>#REF!</v>
      </c>
      <c r="G1129" s="9"/>
      <c r="H1129" s="9"/>
      <c r="I1129" s="9" t="e">
        <f>IF('Prediction Log'!#REF!=0, "",'Prediction Log'!#REF!)</f>
        <v>#REF!</v>
      </c>
      <c r="J1129" s="24"/>
      <c r="AA1129" s="1" t="str">
        <f t="shared" si="153"/>
        <v/>
      </c>
      <c r="AB1129" s="11"/>
      <c r="AC1129" s="11"/>
      <c r="AD1129" s="11"/>
      <c r="AE1129" s="11"/>
      <c r="AF1129" s="11"/>
    </row>
    <row r="1130" spans="6:32" x14ac:dyDescent="0.45">
      <c r="F1130" s="9" t="e">
        <f>IF('Prediction Log'!#REF!=0, "",'Prediction Log'!#REF!)</f>
        <v>#REF!</v>
      </c>
      <c r="G1130" s="9"/>
      <c r="H1130" s="9"/>
      <c r="I1130" s="9" t="e">
        <f>IF('Prediction Log'!#REF!=0, "",'Prediction Log'!#REF!)</f>
        <v>#REF!</v>
      </c>
      <c r="J1130" s="24"/>
      <c r="AA1130" s="1" t="str">
        <f t="shared" si="153"/>
        <v/>
      </c>
      <c r="AB1130" s="11"/>
      <c r="AC1130" s="11"/>
      <c r="AD1130" s="11"/>
      <c r="AE1130" s="11"/>
      <c r="AF1130" s="11"/>
    </row>
    <row r="1131" spans="6:32" x14ac:dyDescent="0.45">
      <c r="F1131" s="9" t="e">
        <f>IF('Prediction Log'!#REF!=0, "",'Prediction Log'!#REF!)</f>
        <v>#REF!</v>
      </c>
      <c r="G1131" s="9"/>
      <c r="H1131" s="9"/>
      <c r="I1131" s="9" t="e">
        <f>IF('Prediction Log'!#REF!=0, "",'Prediction Log'!#REF!)</f>
        <v>#REF!</v>
      </c>
      <c r="J1131" s="24"/>
      <c r="AA1131" s="1" t="str">
        <f t="shared" si="153"/>
        <v/>
      </c>
      <c r="AB1131" s="11"/>
      <c r="AC1131" s="11"/>
      <c r="AD1131" s="11"/>
      <c r="AE1131" s="11"/>
      <c r="AF1131" s="11"/>
    </row>
    <row r="1132" spans="6:32" x14ac:dyDescent="0.45">
      <c r="F1132" s="9" t="e">
        <f>IF('Prediction Log'!#REF!=0, "",'Prediction Log'!#REF!)</f>
        <v>#REF!</v>
      </c>
      <c r="G1132" s="9"/>
      <c r="H1132" s="9"/>
      <c r="I1132" s="9" t="e">
        <f>IF('Prediction Log'!#REF!=0, "",'Prediction Log'!#REF!)</f>
        <v>#REF!</v>
      </c>
      <c r="J1132" s="24"/>
      <c r="AA1132" s="1" t="str">
        <f t="shared" si="153"/>
        <v/>
      </c>
      <c r="AB1132" s="11"/>
      <c r="AC1132" s="11"/>
      <c r="AD1132" s="11"/>
      <c r="AE1132" s="11"/>
      <c r="AF1132" s="11"/>
    </row>
    <row r="1133" spans="6:32" x14ac:dyDescent="0.45">
      <c r="F1133" s="9" t="e">
        <f>IF('Prediction Log'!#REF!=0, "",'Prediction Log'!#REF!)</f>
        <v>#REF!</v>
      </c>
      <c r="G1133" s="9"/>
      <c r="H1133" s="9"/>
      <c r="I1133" s="9" t="e">
        <f>IF('Prediction Log'!#REF!=0, "",'Prediction Log'!#REF!)</f>
        <v>#REF!</v>
      </c>
      <c r="J1133" s="24"/>
      <c r="AA1133" s="1" t="str">
        <f t="shared" si="153"/>
        <v/>
      </c>
      <c r="AB1133" s="11"/>
      <c r="AC1133" s="11"/>
      <c r="AD1133" s="11"/>
      <c r="AE1133" s="11"/>
      <c r="AF1133" s="11"/>
    </row>
    <row r="1134" spans="6:32" x14ac:dyDescent="0.45">
      <c r="F1134" s="9" t="e">
        <f>IF('Prediction Log'!#REF!=0, "",'Prediction Log'!#REF!)</f>
        <v>#REF!</v>
      </c>
      <c r="G1134" s="9"/>
      <c r="H1134" s="9"/>
      <c r="I1134" s="9" t="e">
        <f>IF('Prediction Log'!#REF!=0, "",'Prediction Log'!#REF!)</f>
        <v>#REF!</v>
      </c>
      <c r="J1134" s="24"/>
      <c r="AA1134" s="1" t="str">
        <f t="shared" si="153"/>
        <v/>
      </c>
      <c r="AB1134" s="11"/>
      <c r="AC1134" s="11"/>
      <c r="AD1134" s="11"/>
      <c r="AE1134" s="11"/>
      <c r="AF1134" s="11"/>
    </row>
    <row r="1135" spans="6:32" x14ac:dyDescent="0.45">
      <c r="F1135" s="9" t="e">
        <f>IF('Prediction Log'!#REF!=0, "",'Prediction Log'!#REF!)</f>
        <v>#REF!</v>
      </c>
      <c r="G1135" s="9"/>
      <c r="H1135" s="9"/>
      <c r="I1135" s="9" t="e">
        <f>IF('Prediction Log'!#REF!=0, "",'Prediction Log'!#REF!)</f>
        <v>#REF!</v>
      </c>
      <c r="J1135" s="24"/>
      <c r="AA1135" s="1" t="str">
        <f t="shared" si="153"/>
        <v/>
      </c>
      <c r="AB1135" s="11"/>
      <c r="AC1135" s="11"/>
      <c r="AD1135" s="11"/>
      <c r="AE1135" s="11"/>
      <c r="AF1135" s="11"/>
    </row>
    <row r="1136" spans="6:32" x14ac:dyDescent="0.45">
      <c r="F1136" s="9" t="e">
        <f>IF('Prediction Log'!#REF!=0, "",'Prediction Log'!#REF!)</f>
        <v>#REF!</v>
      </c>
      <c r="G1136" s="9"/>
      <c r="H1136" s="9"/>
      <c r="I1136" s="9" t="e">
        <f>IF('Prediction Log'!#REF!=0, "",'Prediction Log'!#REF!)</f>
        <v>#REF!</v>
      </c>
      <c r="J1136" s="24"/>
      <c r="AA1136" s="1" t="str">
        <f t="shared" si="153"/>
        <v/>
      </c>
      <c r="AB1136" s="11"/>
      <c r="AC1136" s="11"/>
      <c r="AD1136" s="11"/>
      <c r="AE1136" s="11"/>
      <c r="AF1136" s="11"/>
    </row>
    <row r="1137" spans="6:32" x14ac:dyDescent="0.45">
      <c r="F1137" s="9" t="e">
        <f>IF('Prediction Log'!#REF!=0, "",'Prediction Log'!#REF!)</f>
        <v>#REF!</v>
      </c>
      <c r="G1137" s="9"/>
      <c r="H1137" s="9"/>
      <c r="I1137" s="9" t="e">
        <f>IF('Prediction Log'!#REF!=0, "",'Prediction Log'!#REF!)</f>
        <v>#REF!</v>
      </c>
      <c r="J1137" s="24"/>
      <c r="AA1137" s="1" t="str">
        <f t="shared" si="153"/>
        <v/>
      </c>
      <c r="AB1137" s="11"/>
      <c r="AC1137" s="11"/>
      <c r="AD1137" s="11"/>
      <c r="AE1137" s="11"/>
      <c r="AF1137" s="11"/>
    </row>
    <row r="1138" spans="6:32" x14ac:dyDescent="0.45">
      <c r="F1138" s="9" t="e">
        <f>IF('Prediction Log'!#REF!=0, "",'Prediction Log'!#REF!)</f>
        <v>#REF!</v>
      </c>
      <c r="G1138" s="9"/>
      <c r="H1138" s="9"/>
      <c r="I1138" s="9" t="e">
        <f>IF('Prediction Log'!#REF!=0, "",'Prediction Log'!#REF!)</f>
        <v>#REF!</v>
      </c>
      <c r="J1138" s="24"/>
      <c r="AA1138" s="1" t="str">
        <f t="shared" si="153"/>
        <v/>
      </c>
      <c r="AB1138" s="11"/>
      <c r="AC1138" s="11"/>
      <c r="AD1138" s="11"/>
      <c r="AE1138" s="11"/>
      <c r="AF1138" s="11"/>
    </row>
    <row r="1139" spans="6:32" x14ac:dyDescent="0.45">
      <c r="F1139" s="9" t="e">
        <f>IF('Prediction Log'!#REF!=0, "",'Prediction Log'!#REF!)</f>
        <v>#REF!</v>
      </c>
      <c r="G1139" s="9"/>
      <c r="H1139" s="9"/>
      <c r="I1139" s="9" t="e">
        <f>IF('Prediction Log'!#REF!=0, "",'Prediction Log'!#REF!)</f>
        <v>#REF!</v>
      </c>
      <c r="J1139" s="24"/>
      <c r="AA1139" s="1" t="str">
        <f t="shared" si="153"/>
        <v/>
      </c>
      <c r="AB1139" s="11"/>
      <c r="AC1139" s="11"/>
      <c r="AD1139" s="11"/>
      <c r="AE1139" s="11"/>
      <c r="AF1139" s="11"/>
    </row>
    <row r="1140" spans="6:32" x14ac:dyDescent="0.45">
      <c r="F1140" s="9" t="e">
        <f>IF('Prediction Log'!#REF!=0, "",'Prediction Log'!#REF!)</f>
        <v>#REF!</v>
      </c>
      <c r="G1140" s="9"/>
      <c r="H1140" s="9"/>
      <c r="I1140" s="9" t="e">
        <f>IF('Prediction Log'!#REF!=0, "",'Prediction Log'!#REF!)</f>
        <v>#REF!</v>
      </c>
      <c r="J1140" s="24"/>
      <c r="AA1140" s="1" t="str">
        <f t="shared" si="153"/>
        <v/>
      </c>
      <c r="AB1140" s="11"/>
      <c r="AC1140" s="11"/>
      <c r="AD1140" s="11"/>
      <c r="AE1140" s="11"/>
      <c r="AF1140" s="11"/>
    </row>
    <row r="1141" spans="6:32" x14ac:dyDescent="0.45">
      <c r="F1141" s="9" t="e">
        <f>IF('Prediction Log'!#REF!=0, "",'Prediction Log'!#REF!)</f>
        <v>#REF!</v>
      </c>
      <c r="G1141" s="9"/>
      <c r="H1141" s="9"/>
      <c r="I1141" s="9" t="e">
        <f>IF('Prediction Log'!#REF!=0, "",'Prediction Log'!#REF!)</f>
        <v>#REF!</v>
      </c>
      <c r="J1141" s="24"/>
      <c r="AA1141" s="1" t="str">
        <f t="shared" si="153"/>
        <v/>
      </c>
      <c r="AB1141" s="11"/>
      <c r="AC1141" s="11"/>
      <c r="AD1141" s="11"/>
      <c r="AE1141" s="11"/>
      <c r="AF1141" s="11"/>
    </row>
    <row r="1142" spans="6:32" x14ac:dyDescent="0.45">
      <c r="F1142" s="9" t="e">
        <f>IF('Prediction Log'!#REF!=0, "",'Prediction Log'!#REF!)</f>
        <v>#REF!</v>
      </c>
      <c r="G1142" s="9"/>
      <c r="H1142" s="9"/>
      <c r="I1142" s="9" t="e">
        <f>IF('Prediction Log'!#REF!=0, "",'Prediction Log'!#REF!)</f>
        <v>#REF!</v>
      </c>
      <c r="J1142" s="24"/>
      <c r="AA1142" s="1" t="str">
        <f t="shared" si="153"/>
        <v/>
      </c>
      <c r="AB1142" s="11"/>
      <c r="AC1142" s="11"/>
      <c r="AD1142" s="11"/>
      <c r="AE1142" s="11"/>
      <c r="AF1142" s="11"/>
    </row>
    <row r="1143" spans="6:32" x14ac:dyDescent="0.45">
      <c r="F1143" s="9" t="e">
        <f>IF('Prediction Log'!#REF!=0, "",'Prediction Log'!#REF!)</f>
        <v>#REF!</v>
      </c>
      <c r="G1143" s="9"/>
      <c r="H1143" s="9"/>
      <c r="I1143" s="9" t="e">
        <f>IF('Prediction Log'!#REF!=0, "",'Prediction Log'!#REF!)</f>
        <v>#REF!</v>
      </c>
      <c r="J1143" s="24"/>
      <c r="AA1143" s="1" t="str">
        <f t="shared" si="153"/>
        <v/>
      </c>
      <c r="AB1143" s="11"/>
      <c r="AC1143" s="11"/>
      <c r="AD1143" s="11"/>
      <c r="AE1143" s="11"/>
      <c r="AF1143" s="11"/>
    </row>
    <row r="1144" spans="6:32" x14ac:dyDescent="0.45">
      <c r="F1144" s="9" t="e">
        <f>IF('Prediction Log'!#REF!=0, "",'Prediction Log'!#REF!)</f>
        <v>#REF!</v>
      </c>
      <c r="G1144" s="9"/>
      <c r="H1144" s="9"/>
      <c r="I1144" s="9" t="e">
        <f>IF('Prediction Log'!#REF!=0, "",'Prediction Log'!#REF!)</f>
        <v>#REF!</v>
      </c>
      <c r="J1144" s="24"/>
      <c r="AA1144" s="1" t="str">
        <f t="shared" si="153"/>
        <v/>
      </c>
      <c r="AB1144" s="11"/>
      <c r="AC1144" s="11"/>
      <c r="AD1144" s="11"/>
      <c r="AE1144" s="11"/>
      <c r="AF1144" s="11"/>
    </row>
    <row r="1145" spans="6:32" x14ac:dyDescent="0.45">
      <c r="F1145" s="9" t="e">
        <f>IF('Prediction Log'!#REF!=0, "",'Prediction Log'!#REF!)</f>
        <v>#REF!</v>
      </c>
      <c r="G1145" s="9"/>
      <c r="H1145" s="9"/>
      <c r="I1145" s="9" t="e">
        <f>IF('Prediction Log'!#REF!=0, "",'Prediction Log'!#REF!)</f>
        <v>#REF!</v>
      </c>
      <c r="J1145" s="24"/>
      <c r="AA1145" s="1" t="str">
        <f t="shared" si="153"/>
        <v/>
      </c>
      <c r="AB1145" s="11"/>
      <c r="AC1145" s="11"/>
      <c r="AD1145" s="11"/>
      <c r="AE1145" s="11"/>
      <c r="AF1145" s="11"/>
    </row>
    <row r="1146" spans="6:32" x14ac:dyDescent="0.45">
      <c r="F1146" s="9" t="e">
        <f>IF('Prediction Log'!#REF!=0, "",'Prediction Log'!#REF!)</f>
        <v>#REF!</v>
      </c>
      <c r="G1146" s="9"/>
      <c r="H1146" s="9"/>
      <c r="I1146" s="9" t="e">
        <f>IF('Prediction Log'!#REF!=0, "",'Prediction Log'!#REF!)</f>
        <v>#REF!</v>
      </c>
      <c r="J1146" s="24"/>
      <c r="AA1146" s="1" t="str">
        <f t="shared" si="153"/>
        <v/>
      </c>
      <c r="AB1146" s="11"/>
      <c r="AC1146" s="11"/>
      <c r="AD1146" s="11"/>
      <c r="AE1146" s="11"/>
      <c r="AF1146" s="11"/>
    </row>
    <row r="1147" spans="6:32" x14ac:dyDescent="0.45">
      <c r="F1147" s="9" t="e">
        <f>IF('Prediction Log'!#REF!=0, "",'Prediction Log'!#REF!)</f>
        <v>#REF!</v>
      </c>
      <c r="G1147" s="9"/>
      <c r="H1147" s="9"/>
      <c r="I1147" s="9" t="e">
        <f>IF('Prediction Log'!#REF!=0, "",'Prediction Log'!#REF!)</f>
        <v>#REF!</v>
      </c>
      <c r="J1147" s="24"/>
      <c r="AA1147" s="1" t="str">
        <f t="shared" si="153"/>
        <v/>
      </c>
      <c r="AB1147" s="11"/>
      <c r="AC1147" s="11"/>
      <c r="AD1147" s="11"/>
      <c r="AE1147" s="11"/>
      <c r="AF1147" s="11"/>
    </row>
    <row r="1148" spans="6:32" x14ac:dyDescent="0.45">
      <c r="F1148" s="9" t="e">
        <f>IF('Prediction Log'!#REF!=0, "",'Prediction Log'!#REF!)</f>
        <v>#REF!</v>
      </c>
      <c r="G1148" s="9"/>
      <c r="H1148" s="9"/>
      <c r="I1148" s="9" t="e">
        <f>IF('Prediction Log'!#REF!=0, "",'Prediction Log'!#REF!)</f>
        <v>#REF!</v>
      </c>
      <c r="J1148" s="24"/>
      <c r="AA1148" s="1" t="str">
        <f t="shared" si="153"/>
        <v/>
      </c>
      <c r="AB1148" s="11"/>
      <c r="AC1148" s="11"/>
      <c r="AD1148" s="11"/>
      <c r="AE1148" s="11"/>
      <c r="AF1148" s="11"/>
    </row>
    <row r="1149" spans="6:32" x14ac:dyDescent="0.45">
      <c r="F1149" s="9" t="e">
        <f>IF('Prediction Log'!#REF!=0, "",'Prediction Log'!#REF!)</f>
        <v>#REF!</v>
      </c>
      <c r="G1149" s="9"/>
      <c r="H1149" s="9"/>
      <c r="I1149" s="9" t="e">
        <f>IF('Prediction Log'!#REF!=0, "",'Prediction Log'!#REF!)</f>
        <v>#REF!</v>
      </c>
      <c r="J1149" s="24"/>
      <c r="AA1149" s="1" t="str">
        <f t="shared" si="153"/>
        <v/>
      </c>
      <c r="AB1149" s="11"/>
      <c r="AC1149" s="11"/>
      <c r="AD1149" s="11"/>
      <c r="AE1149" s="11"/>
      <c r="AF1149" s="11"/>
    </row>
    <row r="1150" spans="6:32" x14ac:dyDescent="0.45">
      <c r="F1150" s="9" t="e">
        <f>IF('Prediction Log'!#REF!=0, "",'Prediction Log'!#REF!)</f>
        <v>#REF!</v>
      </c>
      <c r="G1150" s="9"/>
      <c r="H1150" s="9"/>
      <c r="I1150" s="9" t="e">
        <f>IF('Prediction Log'!#REF!=0, "",'Prediction Log'!#REF!)</f>
        <v>#REF!</v>
      </c>
      <c r="J1150" s="24"/>
      <c r="AA1150" s="1" t="str">
        <f t="shared" si="153"/>
        <v/>
      </c>
      <c r="AB1150" s="11"/>
      <c r="AC1150" s="11"/>
      <c r="AD1150" s="11"/>
      <c r="AE1150" s="11"/>
      <c r="AF1150" s="11"/>
    </row>
    <row r="1151" spans="6:32" x14ac:dyDescent="0.45">
      <c r="F1151" s="9" t="e">
        <f>IF('Prediction Log'!#REF!=0, "",'Prediction Log'!#REF!)</f>
        <v>#REF!</v>
      </c>
      <c r="G1151" s="9"/>
      <c r="H1151" s="9"/>
      <c r="I1151" s="9" t="e">
        <f>IF('Prediction Log'!#REF!=0, "",'Prediction Log'!#REF!)</f>
        <v>#REF!</v>
      </c>
      <c r="J1151" s="24"/>
      <c r="AA1151" s="1" t="str">
        <f t="shared" si="153"/>
        <v/>
      </c>
      <c r="AB1151" s="11"/>
      <c r="AC1151" s="11"/>
      <c r="AD1151" s="11"/>
      <c r="AE1151" s="11"/>
      <c r="AF1151" s="11"/>
    </row>
    <row r="1152" spans="6:32" x14ac:dyDescent="0.45">
      <c r="F1152" s="9" t="e">
        <f>IF('Prediction Log'!#REF!=0, "",'Prediction Log'!#REF!)</f>
        <v>#REF!</v>
      </c>
      <c r="G1152" s="9"/>
      <c r="H1152" s="9"/>
      <c r="I1152" s="9" t="e">
        <f>IF('Prediction Log'!#REF!=0, "",'Prediction Log'!#REF!)</f>
        <v>#REF!</v>
      </c>
      <c r="J1152" s="24"/>
      <c r="AA1152" s="1" t="str">
        <f t="shared" si="153"/>
        <v/>
      </c>
      <c r="AB1152" s="11"/>
      <c r="AC1152" s="11"/>
      <c r="AD1152" s="11"/>
      <c r="AE1152" s="11"/>
      <c r="AF1152" s="11"/>
    </row>
    <row r="1153" spans="6:32" x14ac:dyDescent="0.45">
      <c r="F1153" s="9" t="e">
        <f>IF('Prediction Log'!#REF!=0, "",'Prediction Log'!#REF!)</f>
        <v>#REF!</v>
      </c>
      <c r="G1153" s="9"/>
      <c r="H1153" s="9"/>
      <c r="I1153" s="9" t="e">
        <f>IF('Prediction Log'!#REF!=0, "",'Prediction Log'!#REF!)</f>
        <v>#REF!</v>
      </c>
      <c r="J1153" s="24"/>
      <c r="AA1153" s="1" t="str">
        <f t="shared" si="153"/>
        <v/>
      </c>
      <c r="AB1153" s="11"/>
      <c r="AC1153" s="11"/>
      <c r="AD1153" s="11"/>
      <c r="AE1153" s="11"/>
      <c r="AF1153" s="11"/>
    </row>
    <row r="1154" spans="6:32" x14ac:dyDescent="0.45">
      <c r="F1154" s="9" t="e">
        <f>IF('Prediction Log'!#REF!=0, "",'Prediction Log'!#REF!)</f>
        <v>#REF!</v>
      </c>
      <c r="G1154" s="9"/>
      <c r="H1154" s="9"/>
      <c r="I1154" s="9" t="e">
        <f>IF('Prediction Log'!#REF!=0, "",'Prediction Log'!#REF!)</f>
        <v>#REF!</v>
      </c>
      <c r="J1154" s="24"/>
      <c r="AA1154" s="1" t="str">
        <f t="shared" si="153"/>
        <v/>
      </c>
      <c r="AB1154" s="11"/>
      <c r="AC1154" s="11"/>
      <c r="AD1154" s="11"/>
      <c r="AE1154" s="11"/>
      <c r="AF1154" s="11"/>
    </row>
    <row r="1155" spans="6:32" x14ac:dyDescent="0.45">
      <c r="F1155" s="9" t="e">
        <f>IF('Prediction Log'!#REF!=0, "",'Prediction Log'!#REF!)</f>
        <v>#REF!</v>
      </c>
      <c r="G1155" s="9"/>
      <c r="H1155" s="9"/>
      <c r="I1155" s="9" t="e">
        <f>IF('Prediction Log'!#REF!=0, "",'Prediction Log'!#REF!)</f>
        <v>#REF!</v>
      </c>
      <c r="J1155" s="24"/>
      <c r="AA1155" s="1" t="str">
        <f t="shared" si="153"/>
        <v/>
      </c>
      <c r="AB1155" s="11"/>
      <c r="AC1155" s="11"/>
      <c r="AD1155" s="11"/>
      <c r="AE1155" s="11"/>
      <c r="AF1155" s="11"/>
    </row>
    <row r="1156" spans="6:32" x14ac:dyDescent="0.45">
      <c r="F1156" s="9" t="e">
        <f>IF('Prediction Log'!#REF!=0, "",'Prediction Log'!#REF!)</f>
        <v>#REF!</v>
      </c>
      <c r="G1156" s="9"/>
      <c r="H1156" s="9"/>
      <c r="I1156" s="9" t="e">
        <f>IF('Prediction Log'!#REF!=0, "",'Prediction Log'!#REF!)</f>
        <v>#REF!</v>
      </c>
      <c r="J1156" s="24"/>
      <c r="AA1156" s="1" t="str">
        <f t="shared" si="153"/>
        <v/>
      </c>
      <c r="AB1156" s="11"/>
      <c r="AC1156" s="11"/>
      <c r="AD1156" s="11"/>
      <c r="AE1156" s="11"/>
      <c r="AF1156" s="11"/>
    </row>
    <row r="1157" spans="6:32" x14ac:dyDescent="0.45">
      <c r="F1157" s="9" t="e">
        <f>IF('Prediction Log'!#REF!=0, "",'Prediction Log'!#REF!)</f>
        <v>#REF!</v>
      </c>
      <c r="G1157" s="9"/>
      <c r="H1157" s="9"/>
      <c r="I1157" s="9" t="e">
        <f>IF('Prediction Log'!#REF!=0, "",'Prediction Log'!#REF!)</f>
        <v>#REF!</v>
      </c>
      <c r="J1157" s="24"/>
      <c r="AA1157" s="1" t="str">
        <f t="shared" si="153"/>
        <v/>
      </c>
      <c r="AB1157" s="11"/>
      <c r="AC1157" s="11"/>
      <c r="AD1157" s="11"/>
      <c r="AE1157" s="11"/>
      <c r="AF1157" s="11"/>
    </row>
    <row r="1158" spans="6:32" x14ac:dyDescent="0.45">
      <c r="F1158" s="9" t="e">
        <f>IF('Prediction Log'!#REF!=0, "",'Prediction Log'!#REF!)</f>
        <v>#REF!</v>
      </c>
      <c r="G1158" s="9"/>
      <c r="H1158" s="9"/>
      <c r="I1158" s="9" t="e">
        <f>IF('Prediction Log'!#REF!=0, "",'Prediction Log'!#REF!)</f>
        <v>#REF!</v>
      </c>
      <c r="J1158" s="24"/>
      <c r="AA1158" s="1" t="str">
        <f t="shared" si="153"/>
        <v/>
      </c>
      <c r="AB1158" s="11"/>
      <c r="AC1158" s="11"/>
      <c r="AD1158" s="11"/>
      <c r="AE1158" s="11"/>
      <c r="AF1158" s="11"/>
    </row>
    <row r="1159" spans="6:32" x14ac:dyDescent="0.45">
      <c r="F1159" s="9" t="e">
        <f>IF('Prediction Log'!#REF!=0, "",'Prediction Log'!#REF!)</f>
        <v>#REF!</v>
      </c>
      <c r="G1159" s="9"/>
      <c r="H1159" s="9"/>
      <c r="I1159" s="9" t="e">
        <f>IF('Prediction Log'!#REF!=0, "",'Prediction Log'!#REF!)</f>
        <v>#REF!</v>
      </c>
      <c r="J1159" s="24"/>
      <c r="AA1159" s="1" t="str">
        <f t="shared" si="153"/>
        <v/>
      </c>
      <c r="AB1159" s="11"/>
      <c r="AC1159" s="11"/>
      <c r="AD1159" s="11"/>
      <c r="AE1159" s="11"/>
      <c r="AF1159" s="11"/>
    </row>
    <row r="1160" spans="6:32" x14ac:dyDescent="0.45">
      <c r="F1160" s="9" t="e">
        <f>IF('Prediction Log'!#REF!=0, "",'Prediction Log'!#REF!)</f>
        <v>#REF!</v>
      </c>
      <c r="G1160" s="9"/>
      <c r="H1160" s="9"/>
      <c r="I1160" s="9" t="e">
        <f>IF('Prediction Log'!#REF!=0, "",'Prediction Log'!#REF!)</f>
        <v>#REF!</v>
      </c>
      <c r="J1160" s="24"/>
      <c r="AA1160" s="1" t="str">
        <f t="shared" si="153"/>
        <v/>
      </c>
      <c r="AB1160" s="11"/>
      <c r="AC1160" s="11"/>
      <c r="AD1160" s="11"/>
      <c r="AE1160" s="11"/>
      <c r="AF1160" s="11"/>
    </row>
    <row r="1161" spans="6:32" x14ac:dyDescent="0.45">
      <c r="F1161" s="9" t="e">
        <f>IF('Prediction Log'!#REF!=0, "",'Prediction Log'!#REF!)</f>
        <v>#REF!</v>
      </c>
      <c r="G1161" s="9"/>
      <c r="H1161" s="9"/>
      <c r="I1161" s="9" t="e">
        <f>IF('Prediction Log'!#REF!=0, "",'Prediction Log'!#REF!)</f>
        <v>#REF!</v>
      </c>
      <c r="J1161" s="24"/>
      <c r="AA1161" s="1" t="str">
        <f t="shared" si="153"/>
        <v/>
      </c>
      <c r="AB1161" s="11"/>
      <c r="AC1161" s="11"/>
      <c r="AD1161" s="11"/>
      <c r="AE1161" s="11"/>
      <c r="AF1161" s="11"/>
    </row>
    <row r="1162" spans="6:32" x14ac:dyDescent="0.45">
      <c r="F1162" s="9" t="e">
        <f>IF('Prediction Log'!#REF!=0, "",'Prediction Log'!#REF!)</f>
        <v>#REF!</v>
      </c>
      <c r="G1162" s="9"/>
      <c r="H1162" s="9"/>
      <c r="I1162" s="9" t="e">
        <f>IF('Prediction Log'!#REF!=0, "",'Prediction Log'!#REF!)</f>
        <v>#REF!</v>
      </c>
      <c r="J1162" s="24"/>
      <c r="AA1162" s="1" t="str">
        <f t="shared" si="153"/>
        <v/>
      </c>
      <c r="AB1162" s="11"/>
      <c r="AC1162" s="11"/>
      <c r="AD1162" s="11"/>
      <c r="AE1162" s="11"/>
      <c r="AF1162" s="11"/>
    </row>
    <row r="1163" spans="6:32" x14ac:dyDescent="0.45">
      <c r="F1163" s="9" t="e">
        <f>IF('Prediction Log'!#REF!=0, "",'Prediction Log'!#REF!)</f>
        <v>#REF!</v>
      </c>
      <c r="G1163" s="9"/>
      <c r="H1163" s="9"/>
      <c r="I1163" s="9" t="e">
        <f>IF('Prediction Log'!#REF!=0, "",'Prediction Log'!#REF!)</f>
        <v>#REF!</v>
      </c>
      <c r="J1163" s="24"/>
      <c r="AA1163" s="1" t="str">
        <f t="shared" si="153"/>
        <v/>
      </c>
      <c r="AB1163" s="11"/>
      <c r="AC1163" s="11"/>
      <c r="AD1163" s="11"/>
      <c r="AE1163" s="11"/>
      <c r="AF1163" s="11"/>
    </row>
    <row r="1164" spans="6:32" x14ac:dyDescent="0.45">
      <c r="F1164" s="9" t="e">
        <f>IF('Prediction Log'!#REF!=0, "",'Prediction Log'!#REF!)</f>
        <v>#REF!</v>
      </c>
      <c r="G1164" s="9"/>
      <c r="H1164" s="9"/>
      <c r="I1164" s="9" t="e">
        <f>IF('Prediction Log'!#REF!=0, "",'Prediction Log'!#REF!)</f>
        <v>#REF!</v>
      </c>
      <c r="J1164" s="24"/>
      <c r="AA1164" s="1" t="str">
        <f t="shared" si="153"/>
        <v/>
      </c>
      <c r="AB1164" s="11"/>
      <c r="AC1164" s="11"/>
      <c r="AD1164" s="11"/>
      <c r="AE1164" s="11"/>
      <c r="AF1164" s="11"/>
    </row>
    <row r="1165" spans="6:32" x14ac:dyDescent="0.45">
      <c r="F1165" s="9" t="e">
        <f>IF('Prediction Log'!#REF!=0, "",'Prediction Log'!#REF!)</f>
        <v>#REF!</v>
      </c>
      <c r="G1165" s="9"/>
      <c r="H1165" s="9"/>
      <c r="I1165" s="9" t="e">
        <f>IF('Prediction Log'!#REF!=0, "",'Prediction Log'!#REF!)</f>
        <v>#REF!</v>
      </c>
      <c r="J1165" s="24"/>
      <c r="AA1165" s="1" t="str">
        <f t="shared" si="153"/>
        <v/>
      </c>
      <c r="AB1165" s="11"/>
      <c r="AC1165" s="11"/>
      <c r="AD1165" s="11"/>
      <c r="AE1165" s="11"/>
      <c r="AF1165" s="11"/>
    </row>
    <row r="1166" spans="6:32" x14ac:dyDescent="0.45">
      <c r="F1166" s="9" t="e">
        <f>IF('Prediction Log'!#REF!=0, "",'Prediction Log'!#REF!)</f>
        <v>#REF!</v>
      </c>
      <c r="G1166" s="9"/>
      <c r="H1166" s="9"/>
      <c r="I1166" s="9" t="e">
        <f>IF('Prediction Log'!#REF!=0, "",'Prediction Log'!#REF!)</f>
        <v>#REF!</v>
      </c>
      <c r="J1166" s="24"/>
      <c r="AA1166" s="1" t="str">
        <f t="shared" si="153"/>
        <v/>
      </c>
      <c r="AB1166" s="11"/>
      <c r="AC1166" s="11"/>
      <c r="AD1166" s="11"/>
      <c r="AE1166" s="11"/>
      <c r="AF1166" s="11"/>
    </row>
    <row r="1167" spans="6:32" x14ac:dyDescent="0.45">
      <c r="F1167" s="9" t="e">
        <f>IF('Prediction Log'!#REF!=0, "",'Prediction Log'!#REF!)</f>
        <v>#REF!</v>
      </c>
      <c r="G1167" s="9"/>
      <c r="H1167" s="9"/>
      <c r="I1167" s="9" t="e">
        <f>IF('Prediction Log'!#REF!=0, "",'Prediction Log'!#REF!)</f>
        <v>#REF!</v>
      </c>
      <c r="J1167" s="24"/>
      <c r="AA1167" s="1" t="str">
        <f t="shared" si="153"/>
        <v/>
      </c>
      <c r="AB1167" s="11"/>
      <c r="AC1167" s="11"/>
      <c r="AD1167" s="11"/>
      <c r="AE1167" s="11"/>
      <c r="AF1167" s="11"/>
    </row>
    <row r="1168" spans="6:32" x14ac:dyDescent="0.45">
      <c r="F1168" s="9" t="e">
        <f>IF('Prediction Log'!#REF!=0, "",'Prediction Log'!#REF!)</f>
        <v>#REF!</v>
      </c>
      <c r="G1168" s="9"/>
      <c r="H1168" s="9"/>
      <c r="I1168" s="9" t="e">
        <f>IF('Prediction Log'!#REF!=0, "",'Prediction Log'!#REF!)</f>
        <v>#REF!</v>
      </c>
      <c r="J1168" s="24"/>
      <c r="AA1168" s="1" t="str">
        <f t="shared" si="153"/>
        <v/>
      </c>
      <c r="AB1168" s="11"/>
      <c r="AC1168" s="11"/>
      <c r="AD1168" s="11"/>
      <c r="AE1168" s="11"/>
      <c r="AF1168" s="11"/>
    </row>
    <row r="1169" spans="6:32" x14ac:dyDescent="0.45">
      <c r="F1169" s="9" t="e">
        <f>IF('Prediction Log'!#REF!=0, "",'Prediction Log'!#REF!)</f>
        <v>#REF!</v>
      </c>
      <c r="G1169" s="9"/>
      <c r="H1169" s="9"/>
      <c r="I1169" s="9" t="e">
        <f>IF('Prediction Log'!#REF!=0, "",'Prediction Log'!#REF!)</f>
        <v>#REF!</v>
      </c>
      <c r="J1169" s="24"/>
      <c r="AA1169" s="1" t="str">
        <f t="shared" si="153"/>
        <v/>
      </c>
      <c r="AB1169" s="11"/>
      <c r="AC1169" s="11"/>
      <c r="AD1169" s="11"/>
      <c r="AE1169" s="11"/>
      <c r="AF1169" s="11"/>
    </row>
    <row r="1170" spans="6:32" x14ac:dyDescent="0.45">
      <c r="F1170" s="9" t="e">
        <f>IF('Prediction Log'!#REF!=0, "",'Prediction Log'!#REF!)</f>
        <v>#REF!</v>
      </c>
      <c r="G1170" s="9"/>
      <c r="H1170" s="9"/>
      <c r="I1170" s="9" t="e">
        <f>IF('Prediction Log'!#REF!=0, "",'Prediction Log'!#REF!)</f>
        <v>#REF!</v>
      </c>
      <c r="J1170" s="24"/>
      <c r="AA1170" s="1" t="str">
        <f t="shared" si="153"/>
        <v/>
      </c>
      <c r="AB1170" s="11"/>
      <c r="AC1170" s="11"/>
      <c r="AD1170" s="11"/>
      <c r="AE1170" s="11"/>
      <c r="AF1170" s="11"/>
    </row>
    <row r="1171" spans="6:32" x14ac:dyDescent="0.45">
      <c r="F1171" s="9" t="e">
        <f>IF('Prediction Log'!#REF!=0, "",'Prediction Log'!#REF!)</f>
        <v>#REF!</v>
      </c>
      <c r="G1171" s="9"/>
      <c r="H1171" s="9"/>
      <c r="I1171" s="9" t="e">
        <f>IF('Prediction Log'!#REF!=0, "",'Prediction Log'!#REF!)</f>
        <v>#REF!</v>
      </c>
      <c r="J1171" s="24"/>
      <c r="AA1171" s="1" t="str">
        <f t="shared" si="153"/>
        <v/>
      </c>
      <c r="AB1171" s="11"/>
      <c r="AC1171" s="11"/>
      <c r="AD1171" s="11"/>
      <c r="AE1171" s="11"/>
      <c r="AF1171" s="11"/>
    </row>
    <row r="1172" spans="6:32" x14ac:dyDescent="0.45">
      <c r="F1172" s="9" t="e">
        <f>IF('Prediction Log'!#REF!=0, "",'Prediction Log'!#REF!)</f>
        <v>#REF!</v>
      </c>
      <c r="G1172" s="9"/>
      <c r="H1172" s="9"/>
      <c r="I1172" s="9" t="e">
        <f>IF('Prediction Log'!#REF!=0, "",'Prediction Log'!#REF!)</f>
        <v>#REF!</v>
      </c>
      <c r="J1172" s="24"/>
      <c r="AA1172" s="1" t="str">
        <f t="shared" si="153"/>
        <v/>
      </c>
      <c r="AB1172" s="11"/>
      <c r="AC1172" s="11"/>
      <c r="AD1172" s="11"/>
      <c r="AE1172" s="11"/>
      <c r="AF1172" s="11"/>
    </row>
    <row r="1173" spans="6:32" x14ac:dyDescent="0.45">
      <c r="F1173" s="9" t="e">
        <f>IF('Prediction Log'!#REF!=0, "",'Prediction Log'!#REF!)</f>
        <v>#REF!</v>
      </c>
      <c r="G1173" s="9"/>
      <c r="H1173" s="9"/>
      <c r="I1173" s="9" t="e">
        <f>IF('Prediction Log'!#REF!=0, "",'Prediction Log'!#REF!)</f>
        <v>#REF!</v>
      </c>
      <c r="J1173" s="24"/>
      <c r="AA1173" s="1" t="str">
        <f t="shared" si="153"/>
        <v/>
      </c>
      <c r="AB1173" s="11"/>
      <c r="AC1173" s="11"/>
      <c r="AD1173" s="11"/>
      <c r="AE1173" s="11"/>
      <c r="AF1173" s="11"/>
    </row>
    <row r="1174" spans="6:32" x14ac:dyDescent="0.45">
      <c r="F1174" s="9" t="e">
        <f>IF('Prediction Log'!#REF!=0, "",'Prediction Log'!#REF!)</f>
        <v>#REF!</v>
      </c>
      <c r="G1174" s="9"/>
      <c r="H1174" s="9"/>
      <c r="I1174" s="9" t="e">
        <f>IF('Prediction Log'!#REF!=0, "",'Prediction Log'!#REF!)</f>
        <v>#REF!</v>
      </c>
      <c r="J1174" s="24"/>
      <c r="AA1174" s="1" t="str">
        <f t="shared" si="153"/>
        <v/>
      </c>
      <c r="AB1174" s="11"/>
      <c r="AC1174" s="11"/>
      <c r="AD1174" s="11"/>
      <c r="AE1174" s="11"/>
      <c r="AF1174" s="11"/>
    </row>
    <row r="1175" spans="6:32" x14ac:dyDescent="0.45">
      <c r="F1175" s="9" t="e">
        <f>IF('Prediction Log'!#REF!=0, "",'Prediction Log'!#REF!)</f>
        <v>#REF!</v>
      </c>
      <c r="G1175" s="9"/>
      <c r="H1175" s="9"/>
      <c r="I1175" s="9" t="e">
        <f>IF('Prediction Log'!#REF!=0, "",'Prediction Log'!#REF!)</f>
        <v>#REF!</v>
      </c>
      <c r="J1175" s="24"/>
      <c r="AA1175" s="1" t="str">
        <f t="shared" si="153"/>
        <v/>
      </c>
      <c r="AB1175" s="11"/>
      <c r="AC1175" s="11"/>
      <c r="AD1175" s="11"/>
      <c r="AE1175" s="11"/>
      <c r="AF1175" s="11"/>
    </row>
    <row r="1176" spans="6:32" x14ac:dyDescent="0.45">
      <c r="F1176" s="9" t="e">
        <f>IF('Prediction Log'!#REF!=0, "",'Prediction Log'!#REF!)</f>
        <v>#REF!</v>
      </c>
      <c r="G1176" s="9"/>
      <c r="H1176" s="9"/>
      <c r="I1176" s="9" t="e">
        <f>IF('Prediction Log'!#REF!=0, "",'Prediction Log'!#REF!)</f>
        <v>#REF!</v>
      </c>
      <c r="J1176" s="24"/>
      <c r="AA1176" s="1" t="str">
        <f t="shared" ref="AA1176:AA1239" si="154">IF(Z1176="W", U1176, IF(Z1176="L",-N1176, ""))</f>
        <v/>
      </c>
      <c r="AB1176" s="11"/>
      <c r="AC1176" s="11"/>
      <c r="AD1176" s="11"/>
      <c r="AE1176" s="11"/>
      <c r="AF1176" s="11"/>
    </row>
    <row r="1177" spans="6:32" x14ac:dyDescent="0.45">
      <c r="F1177" s="9" t="e">
        <f>IF('Prediction Log'!#REF!=0, "",'Prediction Log'!#REF!)</f>
        <v>#REF!</v>
      </c>
      <c r="G1177" s="9"/>
      <c r="H1177" s="9"/>
      <c r="I1177" s="9" t="e">
        <f>IF('Prediction Log'!#REF!=0, "",'Prediction Log'!#REF!)</f>
        <v>#REF!</v>
      </c>
      <c r="J1177" s="24"/>
      <c r="AA1177" s="1" t="str">
        <f t="shared" si="154"/>
        <v/>
      </c>
      <c r="AB1177" s="11"/>
      <c r="AC1177" s="11"/>
      <c r="AD1177" s="11"/>
      <c r="AE1177" s="11"/>
      <c r="AF1177" s="11"/>
    </row>
    <row r="1178" spans="6:32" x14ac:dyDescent="0.45">
      <c r="F1178" s="9" t="e">
        <f>IF('Prediction Log'!#REF!=0, "",'Prediction Log'!#REF!)</f>
        <v>#REF!</v>
      </c>
      <c r="G1178" s="9"/>
      <c r="H1178" s="9"/>
      <c r="I1178" s="9" t="e">
        <f>IF('Prediction Log'!#REF!=0, "",'Prediction Log'!#REF!)</f>
        <v>#REF!</v>
      </c>
      <c r="J1178" s="24"/>
      <c r="AA1178" s="1" t="str">
        <f t="shared" si="154"/>
        <v/>
      </c>
      <c r="AB1178" s="11"/>
      <c r="AC1178" s="11"/>
      <c r="AD1178" s="11"/>
      <c r="AE1178" s="11"/>
      <c r="AF1178" s="11"/>
    </row>
    <row r="1179" spans="6:32" x14ac:dyDescent="0.45">
      <c r="F1179" s="9" t="e">
        <f>IF('Prediction Log'!#REF!=0, "",'Prediction Log'!#REF!)</f>
        <v>#REF!</v>
      </c>
      <c r="G1179" s="9"/>
      <c r="H1179" s="9"/>
      <c r="I1179" s="9" t="e">
        <f>IF('Prediction Log'!#REF!=0, "",'Prediction Log'!#REF!)</f>
        <v>#REF!</v>
      </c>
      <c r="J1179" s="24"/>
      <c r="AA1179" s="1" t="str">
        <f t="shared" si="154"/>
        <v/>
      </c>
      <c r="AB1179" s="11"/>
      <c r="AC1179" s="11"/>
      <c r="AD1179" s="11"/>
      <c r="AE1179" s="11"/>
      <c r="AF1179" s="11"/>
    </row>
    <row r="1180" spans="6:32" x14ac:dyDescent="0.45">
      <c r="F1180" s="9" t="e">
        <f>IF('Prediction Log'!#REF!=0, "",'Prediction Log'!#REF!)</f>
        <v>#REF!</v>
      </c>
      <c r="G1180" s="9"/>
      <c r="H1180" s="9"/>
      <c r="I1180" s="9" t="e">
        <f>IF('Prediction Log'!#REF!=0, "",'Prediction Log'!#REF!)</f>
        <v>#REF!</v>
      </c>
      <c r="J1180" s="24"/>
      <c r="AA1180" s="1" t="str">
        <f t="shared" si="154"/>
        <v/>
      </c>
      <c r="AB1180" s="11"/>
      <c r="AC1180" s="11"/>
      <c r="AD1180" s="11"/>
      <c r="AE1180" s="11"/>
      <c r="AF1180" s="11"/>
    </row>
    <row r="1181" spans="6:32" x14ac:dyDescent="0.45">
      <c r="F1181" s="9" t="e">
        <f>IF('Prediction Log'!#REF!=0, "",'Prediction Log'!#REF!)</f>
        <v>#REF!</v>
      </c>
      <c r="G1181" s="9"/>
      <c r="H1181" s="9"/>
      <c r="I1181" s="9" t="e">
        <f>IF('Prediction Log'!#REF!=0, "",'Prediction Log'!#REF!)</f>
        <v>#REF!</v>
      </c>
      <c r="J1181" s="24"/>
      <c r="AA1181" s="1" t="str">
        <f t="shared" si="154"/>
        <v/>
      </c>
      <c r="AB1181" s="11"/>
      <c r="AC1181" s="11"/>
      <c r="AD1181" s="11"/>
      <c r="AE1181" s="11"/>
      <c r="AF1181" s="11"/>
    </row>
    <row r="1182" spans="6:32" x14ac:dyDescent="0.45">
      <c r="F1182" s="9" t="e">
        <f>IF('Prediction Log'!#REF!=0, "",'Prediction Log'!#REF!)</f>
        <v>#REF!</v>
      </c>
      <c r="G1182" s="9"/>
      <c r="H1182" s="9"/>
      <c r="I1182" s="9" t="e">
        <f>IF('Prediction Log'!#REF!=0, "",'Prediction Log'!#REF!)</f>
        <v>#REF!</v>
      </c>
      <c r="J1182" s="24"/>
      <c r="AA1182" s="1" t="str">
        <f t="shared" si="154"/>
        <v/>
      </c>
      <c r="AB1182" s="11"/>
      <c r="AC1182" s="11"/>
      <c r="AD1182" s="11"/>
      <c r="AE1182" s="11"/>
      <c r="AF1182" s="11"/>
    </row>
    <row r="1183" spans="6:32" x14ac:dyDescent="0.45">
      <c r="F1183" s="9" t="e">
        <f>IF('Prediction Log'!#REF!=0, "",'Prediction Log'!#REF!)</f>
        <v>#REF!</v>
      </c>
      <c r="G1183" s="9"/>
      <c r="H1183" s="9"/>
      <c r="I1183" s="9" t="e">
        <f>IF('Prediction Log'!#REF!=0, "",'Prediction Log'!#REF!)</f>
        <v>#REF!</v>
      </c>
      <c r="J1183" s="24"/>
      <c r="AA1183" s="1" t="str">
        <f t="shared" si="154"/>
        <v/>
      </c>
      <c r="AB1183" s="11"/>
      <c r="AC1183" s="11"/>
      <c r="AD1183" s="11"/>
      <c r="AE1183" s="11"/>
      <c r="AF1183" s="11"/>
    </row>
    <row r="1184" spans="6:32" x14ac:dyDescent="0.45">
      <c r="F1184" s="9" t="e">
        <f>IF('Prediction Log'!#REF!=0, "",'Prediction Log'!#REF!)</f>
        <v>#REF!</v>
      </c>
      <c r="G1184" s="9"/>
      <c r="H1184" s="9"/>
      <c r="I1184" s="9" t="e">
        <f>IF('Prediction Log'!#REF!=0, "",'Prediction Log'!#REF!)</f>
        <v>#REF!</v>
      </c>
      <c r="J1184" s="24"/>
      <c r="AA1184" s="1" t="str">
        <f t="shared" si="154"/>
        <v/>
      </c>
      <c r="AB1184" s="11"/>
      <c r="AC1184" s="11"/>
      <c r="AD1184" s="11"/>
      <c r="AE1184" s="11"/>
      <c r="AF1184" s="11"/>
    </row>
    <row r="1185" spans="6:32" x14ac:dyDescent="0.45">
      <c r="F1185" s="9" t="e">
        <f>IF('Prediction Log'!#REF!=0, "",'Prediction Log'!#REF!)</f>
        <v>#REF!</v>
      </c>
      <c r="G1185" s="9"/>
      <c r="H1185" s="9"/>
      <c r="I1185" s="9" t="e">
        <f>IF('Prediction Log'!#REF!=0, "",'Prediction Log'!#REF!)</f>
        <v>#REF!</v>
      </c>
      <c r="J1185" s="24"/>
      <c r="AA1185" s="1" t="str">
        <f t="shared" si="154"/>
        <v/>
      </c>
      <c r="AB1185" s="11"/>
      <c r="AC1185" s="11"/>
      <c r="AD1185" s="11"/>
      <c r="AE1185" s="11"/>
      <c r="AF1185" s="11"/>
    </row>
    <row r="1186" spans="6:32" x14ac:dyDescent="0.45">
      <c r="F1186" s="9" t="e">
        <f>IF('Prediction Log'!#REF!=0, "",'Prediction Log'!#REF!)</f>
        <v>#REF!</v>
      </c>
      <c r="G1186" s="9"/>
      <c r="H1186" s="9"/>
      <c r="I1186" s="9" t="e">
        <f>IF('Prediction Log'!#REF!=0, "",'Prediction Log'!#REF!)</f>
        <v>#REF!</v>
      </c>
      <c r="J1186" s="24"/>
      <c r="AA1186" s="1" t="str">
        <f t="shared" si="154"/>
        <v/>
      </c>
      <c r="AB1186" s="11"/>
      <c r="AC1186" s="11"/>
      <c r="AD1186" s="11"/>
      <c r="AE1186" s="11"/>
      <c r="AF1186" s="11"/>
    </row>
    <row r="1187" spans="6:32" x14ac:dyDescent="0.45">
      <c r="F1187" s="9" t="e">
        <f>IF('Prediction Log'!#REF!=0, "",'Prediction Log'!#REF!)</f>
        <v>#REF!</v>
      </c>
      <c r="G1187" s="9"/>
      <c r="H1187" s="9"/>
      <c r="I1187" s="9" t="e">
        <f>IF('Prediction Log'!#REF!=0, "",'Prediction Log'!#REF!)</f>
        <v>#REF!</v>
      </c>
      <c r="J1187" s="24"/>
      <c r="AA1187" s="1" t="str">
        <f t="shared" si="154"/>
        <v/>
      </c>
      <c r="AB1187" s="11"/>
      <c r="AC1187" s="11"/>
      <c r="AD1187" s="11"/>
      <c r="AE1187" s="11"/>
      <c r="AF1187" s="11"/>
    </row>
    <row r="1188" spans="6:32" x14ac:dyDescent="0.45">
      <c r="F1188" s="9" t="e">
        <f>IF('Prediction Log'!#REF!=0, "",'Prediction Log'!#REF!)</f>
        <v>#REF!</v>
      </c>
      <c r="G1188" s="9"/>
      <c r="H1188" s="9"/>
      <c r="I1188" s="9" t="e">
        <f>IF('Prediction Log'!#REF!=0, "",'Prediction Log'!#REF!)</f>
        <v>#REF!</v>
      </c>
      <c r="J1188" s="24"/>
      <c r="AA1188" s="1" t="str">
        <f t="shared" si="154"/>
        <v/>
      </c>
      <c r="AB1188" s="11"/>
      <c r="AC1188" s="11"/>
      <c r="AD1188" s="11"/>
      <c r="AE1188" s="11"/>
      <c r="AF1188" s="11"/>
    </row>
    <row r="1189" spans="6:32" x14ac:dyDescent="0.45">
      <c r="F1189" s="9" t="e">
        <f>IF('Prediction Log'!#REF!=0, "",'Prediction Log'!#REF!)</f>
        <v>#REF!</v>
      </c>
      <c r="G1189" s="9"/>
      <c r="H1189" s="9"/>
      <c r="I1189" s="9" t="e">
        <f>IF('Prediction Log'!#REF!=0, "",'Prediction Log'!#REF!)</f>
        <v>#REF!</v>
      </c>
      <c r="J1189" s="24"/>
      <c r="AA1189" s="1" t="str">
        <f t="shared" si="154"/>
        <v/>
      </c>
      <c r="AB1189" s="11"/>
      <c r="AC1189" s="11"/>
      <c r="AD1189" s="11"/>
      <c r="AE1189" s="11"/>
      <c r="AF1189" s="11"/>
    </row>
    <row r="1190" spans="6:32" x14ac:dyDescent="0.45">
      <c r="F1190" s="9" t="e">
        <f>IF('Prediction Log'!#REF!=0, "",'Prediction Log'!#REF!)</f>
        <v>#REF!</v>
      </c>
      <c r="G1190" s="9"/>
      <c r="H1190" s="9"/>
      <c r="I1190" s="9" t="e">
        <f>IF('Prediction Log'!#REF!=0, "",'Prediction Log'!#REF!)</f>
        <v>#REF!</v>
      </c>
      <c r="J1190" s="24"/>
      <c r="AA1190" s="1" t="str">
        <f t="shared" si="154"/>
        <v/>
      </c>
      <c r="AB1190" s="11"/>
      <c r="AC1190" s="11"/>
      <c r="AD1190" s="11"/>
      <c r="AE1190" s="11"/>
      <c r="AF1190" s="11"/>
    </row>
    <row r="1191" spans="6:32" x14ac:dyDescent="0.45">
      <c r="F1191" s="9" t="e">
        <f>IF('Prediction Log'!#REF!=0, "",'Prediction Log'!#REF!)</f>
        <v>#REF!</v>
      </c>
      <c r="G1191" s="9"/>
      <c r="H1191" s="9"/>
      <c r="I1191" s="9" t="e">
        <f>IF('Prediction Log'!#REF!=0, "",'Prediction Log'!#REF!)</f>
        <v>#REF!</v>
      </c>
      <c r="J1191" s="24"/>
      <c r="AA1191" s="1" t="str">
        <f t="shared" si="154"/>
        <v/>
      </c>
      <c r="AB1191" s="11"/>
      <c r="AC1191" s="11"/>
      <c r="AD1191" s="11"/>
      <c r="AE1191" s="11"/>
      <c r="AF1191" s="11"/>
    </row>
    <row r="1192" spans="6:32" x14ac:dyDescent="0.45">
      <c r="F1192" s="9" t="e">
        <f>IF('Prediction Log'!#REF!=0, "",'Prediction Log'!#REF!)</f>
        <v>#REF!</v>
      </c>
      <c r="G1192" s="9"/>
      <c r="H1192" s="9"/>
      <c r="I1192" s="9" t="e">
        <f>IF('Prediction Log'!#REF!=0, "",'Prediction Log'!#REF!)</f>
        <v>#REF!</v>
      </c>
      <c r="J1192" s="24"/>
      <c r="AA1192" s="1" t="str">
        <f t="shared" si="154"/>
        <v/>
      </c>
      <c r="AB1192" s="11"/>
      <c r="AC1192" s="11"/>
      <c r="AD1192" s="11"/>
      <c r="AE1192" s="11"/>
      <c r="AF1192" s="11"/>
    </row>
    <row r="1193" spans="6:32" x14ac:dyDescent="0.45">
      <c r="F1193" s="9" t="e">
        <f>IF('Prediction Log'!#REF!=0, "",'Prediction Log'!#REF!)</f>
        <v>#REF!</v>
      </c>
      <c r="G1193" s="9"/>
      <c r="H1193" s="9"/>
      <c r="I1193" s="9" t="e">
        <f>IF('Prediction Log'!#REF!=0, "",'Prediction Log'!#REF!)</f>
        <v>#REF!</v>
      </c>
      <c r="J1193" s="24"/>
      <c r="AA1193" s="1" t="str">
        <f t="shared" si="154"/>
        <v/>
      </c>
      <c r="AB1193" s="11"/>
      <c r="AC1193" s="11"/>
      <c r="AD1193" s="11"/>
      <c r="AE1193" s="11"/>
      <c r="AF1193" s="11"/>
    </row>
    <row r="1194" spans="6:32" x14ac:dyDescent="0.45">
      <c r="F1194" s="9" t="e">
        <f>IF('Prediction Log'!#REF!=0, "",'Prediction Log'!#REF!)</f>
        <v>#REF!</v>
      </c>
      <c r="G1194" s="9"/>
      <c r="H1194" s="9"/>
      <c r="I1194" s="9" t="e">
        <f>IF('Prediction Log'!#REF!=0, "",'Prediction Log'!#REF!)</f>
        <v>#REF!</v>
      </c>
      <c r="J1194" s="24"/>
      <c r="AA1194" s="1" t="str">
        <f t="shared" si="154"/>
        <v/>
      </c>
      <c r="AB1194" s="11"/>
      <c r="AC1194" s="11"/>
      <c r="AD1194" s="11"/>
      <c r="AE1194" s="11"/>
      <c r="AF1194" s="11"/>
    </row>
    <row r="1195" spans="6:32" x14ac:dyDescent="0.45">
      <c r="F1195" s="9" t="e">
        <f>IF('Prediction Log'!#REF!=0, "",'Prediction Log'!#REF!)</f>
        <v>#REF!</v>
      </c>
      <c r="G1195" s="9"/>
      <c r="H1195" s="9"/>
      <c r="I1195" s="9" t="e">
        <f>IF('Prediction Log'!#REF!=0, "",'Prediction Log'!#REF!)</f>
        <v>#REF!</v>
      </c>
      <c r="J1195" s="24"/>
      <c r="AA1195" s="1" t="str">
        <f t="shared" si="154"/>
        <v/>
      </c>
      <c r="AB1195" s="11"/>
      <c r="AC1195" s="11"/>
      <c r="AD1195" s="11"/>
      <c r="AE1195" s="11"/>
      <c r="AF1195" s="11"/>
    </row>
    <row r="1196" spans="6:32" x14ac:dyDescent="0.45">
      <c r="F1196" s="9" t="e">
        <f>IF('Prediction Log'!#REF!=0, "",'Prediction Log'!#REF!)</f>
        <v>#REF!</v>
      </c>
      <c r="G1196" s="9"/>
      <c r="H1196" s="9"/>
      <c r="I1196" s="9" t="e">
        <f>IF('Prediction Log'!#REF!=0, "",'Prediction Log'!#REF!)</f>
        <v>#REF!</v>
      </c>
      <c r="J1196" s="24"/>
      <c r="AA1196" s="1" t="str">
        <f t="shared" si="154"/>
        <v/>
      </c>
      <c r="AB1196" s="11"/>
      <c r="AC1196" s="11"/>
      <c r="AD1196" s="11"/>
      <c r="AE1196" s="11"/>
      <c r="AF1196" s="11"/>
    </row>
    <row r="1197" spans="6:32" x14ac:dyDescent="0.45">
      <c r="F1197" s="9" t="e">
        <f>IF('Prediction Log'!#REF!=0, "",'Prediction Log'!#REF!)</f>
        <v>#REF!</v>
      </c>
      <c r="G1197" s="9"/>
      <c r="H1197" s="9"/>
      <c r="I1197" s="9" t="e">
        <f>IF('Prediction Log'!#REF!=0, "",'Prediction Log'!#REF!)</f>
        <v>#REF!</v>
      </c>
      <c r="J1197" s="24"/>
      <c r="AA1197" s="1" t="str">
        <f t="shared" si="154"/>
        <v/>
      </c>
      <c r="AB1197" s="11"/>
      <c r="AC1197" s="11"/>
      <c r="AD1197" s="11"/>
      <c r="AE1197" s="11"/>
      <c r="AF1197" s="11"/>
    </row>
    <row r="1198" spans="6:32" x14ac:dyDescent="0.45">
      <c r="F1198" s="9" t="e">
        <f>IF('Prediction Log'!#REF!=0, "",'Prediction Log'!#REF!)</f>
        <v>#REF!</v>
      </c>
      <c r="G1198" s="9"/>
      <c r="H1198" s="9"/>
      <c r="I1198" s="9" t="e">
        <f>IF('Prediction Log'!#REF!=0, "",'Prediction Log'!#REF!)</f>
        <v>#REF!</v>
      </c>
      <c r="J1198" s="24"/>
      <c r="AA1198" s="1" t="str">
        <f t="shared" si="154"/>
        <v/>
      </c>
      <c r="AB1198" s="11"/>
      <c r="AC1198" s="11"/>
      <c r="AD1198" s="11"/>
      <c r="AE1198" s="11"/>
      <c r="AF1198" s="11"/>
    </row>
    <row r="1199" spans="6:32" x14ac:dyDescent="0.45">
      <c r="F1199" s="9" t="e">
        <f>IF('Prediction Log'!#REF!=0, "",'Prediction Log'!#REF!)</f>
        <v>#REF!</v>
      </c>
      <c r="G1199" s="9"/>
      <c r="H1199" s="9"/>
      <c r="I1199" s="9" t="e">
        <f>IF('Prediction Log'!#REF!=0, "",'Prediction Log'!#REF!)</f>
        <v>#REF!</v>
      </c>
      <c r="J1199" s="24"/>
      <c r="AA1199" s="1" t="str">
        <f t="shared" si="154"/>
        <v/>
      </c>
      <c r="AB1199" s="11"/>
      <c r="AC1199" s="11"/>
      <c r="AD1199" s="11"/>
      <c r="AE1199" s="11"/>
      <c r="AF1199" s="11"/>
    </row>
    <row r="1200" spans="6:32" x14ac:dyDescent="0.45">
      <c r="F1200" s="9" t="e">
        <f>IF('Prediction Log'!#REF!=0, "",'Prediction Log'!#REF!)</f>
        <v>#REF!</v>
      </c>
      <c r="G1200" s="9"/>
      <c r="H1200" s="9"/>
      <c r="I1200" s="9" t="e">
        <f>IF('Prediction Log'!#REF!=0, "",'Prediction Log'!#REF!)</f>
        <v>#REF!</v>
      </c>
      <c r="J1200" s="24"/>
      <c r="AA1200" s="1" t="str">
        <f t="shared" si="154"/>
        <v/>
      </c>
      <c r="AB1200" s="11"/>
      <c r="AC1200" s="11"/>
      <c r="AD1200" s="11"/>
      <c r="AE1200" s="11"/>
      <c r="AF1200" s="11"/>
    </row>
    <row r="1201" spans="6:32" x14ac:dyDescent="0.45">
      <c r="F1201" s="9" t="e">
        <f>IF('Prediction Log'!#REF!=0, "",'Prediction Log'!#REF!)</f>
        <v>#REF!</v>
      </c>
      <c r="G1201" s="9"/>
      <c r="H1201" s="9"/>
      <c r="I1201" s="9" t="e">
        <f>IF('Prediction Log'!#REF!=0, "",'Prediction Log'!#REF!)</f>
        <v>#REF!</v>
      </c>
      <c r="J1201" s="24"/>
      <c r="AA1201" s="1" t="str">
        <f t="shared" si="154"/>
        <v/>
      </c>
      <c r="AB1201" s="11"/>
      <c r="AC1201" s="11"/>
      <c r="AD1201" s="11"/>
      <c r="AE1201" s="11"/>
      <c r="AF1201" s="11"/>
    </row>
    <row r="1202" spans="6:32" x14ac:dyDescent="0.45">
      <c r="F1202" s="9" t="e">
        <f>IF('Prediction Log'!#REF!=0, "",'Prediction Log'!#REF!)</f>
        <v>#REF!</v>
      </c>
      <c r="G1202" s="9"/>
      <c r="H1202" s="9"/>
      <c r="I1202" s="9" t="e">
        <f>IF('Prediction Log'!#REF!=0, "",'Prediction Log'!#REF!)</f>
        <v>#REF!</v>
      </c>
      <c r="J1202" s="24"/>
      <c r="AA1202" s="1" t="str">
        <f t="shared" si="154"/>
        <v/>
      </c>
      <c r="AB1202" s="11"/>
      <c r="AC1202" s="11"/>
      <c r="AD1202" s="11"/>
      <c r="AE1202" s="11"/>
      <c r="AF1202" s="11"/>
    </row>
    <row r="1203" spans="6:32" x14ac:dyDescent="0.45">
      <c r="F1203" s="9" t="e">
        <f>IF('Prediction Log'!#REF!=0, "",'Prediction Log'!#REF!)</f>
        <v>#REF!</v>
      </c>
      <c r="G1203" s="9"/>
      <c r="H1203" s="9"/>
      <c r="I1203" s="9" t="e">
        <f>IF('Prediction Log'!#REF!=0, "",'Prediction Log'!#REF!)</f>
        <v>#REF!</v>
      </c>
      <c r="J1203" s="24"/>
      <c r="AA1203" s="1" t="str">
        <f t="shared" si="154"/>
        <v/>
      </c>
      <c r="AB1203" s="11"/>
      <c r="AC1203" s="11"/>
      <c r="AD1203" s="11"/>
      <c r="AE1203" s="11"/>
      <c r="AF1203" s="11"/>
    </row>
    <row r="1204" spans="6:32" x14ac:dyDescent="0.45">
      <c r="F1204" s="9" t="e">
        <f>IF('Prediction Log'!#REF!=0, "",'Prediction Log'!#REF!)</f>
        <v>#REF!</v>
      </c>
      <c r="G1204" s="9"/>
      <c r="H1204" s="9"/>
      <c r="I1204" s="9" t="e">
        <f>IF('Prediction Log'!#REF!=0, "",'Prediction Log'!#REF!)</f>
        <v>#REF!</v>
      </c>
      <c r="J1204" s="24"/>
      <c r="AA1204" s="1" t="str">
        <f t="shared" si="154"/>
        <v/>
      </c>
      <c r="AB1204" s="11"/>
      <c r="AC1204" s="11"/>
      <c r="AD1204" s="11"/>
      <c r="AE1204" s="11"/>
      <c r="AF1204" s="11"/>
    </row>
    <row r="1205" spans="6:32" x14ac:dyDescent="0.45">
      <c r="F1205" s="9" t="e">
        <f>IF('Prediction Log'!#REF!=0, "",'Prediction Log'!#REF!)</f>
        <v>#REF!</v>
      </c>
      <c r="G1205" s="9"/>
      <c r="H1205" s="9"/>
      <c r="I1205" s="9" t="e">
        <f>IF('Prediction Log'!#REF!=0, "",'Prediction Log'!#REF!)</f>
        <v>#REF!</v>
      </c>
      <c r="J1205" s="24"/>
      <c r="AA1205" s="1" t="str">
        <f t="shared" si="154"/>
        <v/>
      </c>
      <c r="AB1205" s="11"/>
      <c r="AC1205" s="11"/>
      <c r="AD1205" s="11"/>
      <c r="AE1205" s="11"/>
      <c r="AF1205" s="11"/>
    </row>
    <row r="1206" spans="6:32" x14ac:dyDescent="0.45">
      <c r="F1206" s="9" t="e">
        <f>IF('Prediction Log'!#REF!=0, "",'Prediction Log'!#REF!)</f>
        <v>#REF!</v>
      </c>
      <c r="G1206" s="9"/>
      <c r="H1206" s="9"/>
      <c r="I1206" s="9" t="e">
        <f>IF('Prediction Log'!#REF!=0, "",'Prediction Log'!#REF!)</f>
        <v>#REF!</v>
      </c>
      <c r="J1206" s="24"/>
      <c r="AA1206" s="1" t="str">
        <f t="shared" si="154"/>
        <v/>
      </c>
      <c r="AB1206" s="11"/>
      <c r="AC1206" s="11"/>
      <c r="AD1206" s="11"/>
      <c r="AE1206" s="11"/>
      <c r="AF1206" s="11"/>
    </row>
    <row r="1207" spans="6:32" x14ac:dyDescent="0.45">
      <c r="F1207" s="9" t="e">
        <f>IF('Prediction Log'!#REF!=0, "",'Prediction Log'!#REF!)</f>
        <v>#REF!</v>
      </c>
      <c r="G1207" s="9"/>
      <c r="H1207" s="9"/>
      <c r="I1207" s="9" t="e">
        <f>IF('Prediction Log'!#REF!=0, "",'Prediction Log'!#REF!)</f>
        <v>#REF!</v>
      </c>
      <c r="J1207" s="24"/>
      <c r="AA1207" s="1" t="str">
        <f t="shared" si="154"/>
        <v/>
      </c>
      <c r="AB1207" s="11"/>
      <c r="AC1207" s="11"/>
      <c r="AD1207" s="11"/>
      <c r="AE1207" s="11"/>
      <c r="AF1207" s="11"/>
    </row>
    <row r="1208" spans="6:32" x14ac:dyDescent="0.45">
      <c r="F1208" s="9" t="e">
        <f>IF('Prediction Log'!#REF!=0, "",'Prediction Log'!#REF!)</f>
        <v>#REF!</v>
      </c>
      <c r="G1208" s="9"/>
      <c r="H1208" s="9"/>
      <c r="I1208" s="9" t="e">
        <f>IF('Prediction Log'!#REF!=0, "",'Prediction Log'!#REF!)</f>
        <v>#REF!</v>
      </c>
      <c r="J1208" s="24"/>
      <c r="AA1208" s="1" t="str">
        <f t="shared" si="154"/>
        <v/>
      </c>
      <c r="AB1208" s="11"/>
      <c r="AC1208" s="11"/>
      <c r="AD1208" s="11"/>
      <c r="AE1208" s="11"/>
      <c r="AF1208" s="11"/>
    </row>
    <row r="1209" spans="6:32" x14ac:dyDescent="0.45">
      <c r="F1209" s="9" t="e">
        <f>IF('Prediction Log'!#REF!=0, "",'Prediction Log'!#REF!)</f>
        <v>#REF!</v>
      </c>
      <c r="G1209" s="9"/>
      <c r="H1209" s="9"/>
      <c r="I1209" s="9" t="e">
        <f>IF('Prediction Log'!#REF!=0, "",'Prediction Log'!#REF!)</f>
        <v>#REF!</v>
      </c>
      <c r="J1209" s="24"/>
      <c r="AA1209" s="1" t="str">
        <f t="shared" si="154"/>
        <v/>
      </c>
      <c r="AB1209" s="11"/>
      <c r="AC1209" s="11"/>
      <c r="AD1209" s="11"/>
      <c r="AE1209" s="11"/>
      <c r="AF1209" s="11"/>
    </row>
    <row r="1210" spans="6:32" x14ac:dyDescent="0.45">
      <c r="F1210" s="9" t="e">
        <f>IF('Prediction Log'!#REF!=0, "",'Prediction Log'!#REF!)</f>
        <v>#REF!</v>
      </c>
      <c r="G1210" s="9"/>
      <c r="H1210" s="9"/>
      <c r="I1210" s="9" t="e">
        <f>IF('Prediction Log'!#REF!=0, "",'Prediction Log'!#REF!)</f>
        <v>#REF!</v>
      </c>
      <c r="J1210" s="24"/>
      <c r="AA1210" s="1" t="str">
        <f t="shared" si="154"/>
        <v/>
      </c>
      <c r="AB1210" s="11"/>
      <c r="AC1210" s="11"/>
      <c r="AD1210" s="11"/>
      <c r="AE1210" s="11"/>
      <c r="AF1210" s="11"/>
    </row>
    <row r="1211" spans="6:32" x14ac:dyDescent="0.45">
      <c r="F1211" s="9" t="e">
        <f>IF('Prediction Log'!#REF!=0, "",'Prediction Log'!#REF!)</f>
        <v>#REF!</v>
      </c>
      <c r="G1211" s="9"/>
      <c r="H1211" s="9"/>
      <c r="I1211" s="9" t="e">
        <f>IF('Prediction Log'!#REF!=0, "",'Prediction Log'!#REF!)</f>
        <v>#REF!</v>
      </c>
      <c r="J1211" s="24"/>
      <c r="AA1211" s="1" t="str">
        <f t="shared" si="154"/>
        <v/>
      </c>
      <c r="AB1211" s="11"/>
      <c r="AC1211" s="11"/>
      <c r="AD1211" s="11"/>
      <c r="AE1211" s="11"/>
      <c r="AF1211" s="11"/>
    </row>
    <row r="1212" spans="6:32" x14ac:dyDescent="0.45">
      <c r="F1212" s="9" t="e">
        <f>IF('Prediction Log'!#REF!=0, "",'Prediction Log'!#REF!)</f>
        <v>#REF!</v>
      </c>
      <c r="G1212" s="9"/>
      <c r="H1212" s="9"/>
      <c r="I1212" s="9" t="e">
        <f>IF('Prediction Log'!#REF!=0, "",'Prediction Log'!#REF!)</f>
        <v>#REF!</v>
      </c>
      <c r="J1212" s="24"/>
      <c r="AA1212" s="1" t="str">
        <f t="shared" si="154"/>
        <v/>
      </c>
      <c r="AB1212" s="11"/>
      <c r="AC1212" s="11"/>
      <c r="AD1212" s="11"/>
      <c r="AE1212" s="11"/>
      <c r="AF1212" s="11"/>
    </row>
    <row r="1213" spans="6:32" x14ac:dyDescent="0.45">
      <c r="F1213" s="9" t="e">
        <f>IF('Prediction Log'!#REF!=0, "",'Prediction Log'!#REF!)</f>
        <v>#REF!</v>
      </c>
      <c r="G1213" s="9"/>
      <c r="H1213" s="9"/>
      <c r="I1213" s="9" t="e">
        <f>IF('Prediction Log'!#REF!=0, "",'Prediction Log'!#REF!)</f>
        <v>#REF!</v>
      </c>
      <c r="J1213" s="24"/>
      <c r="AA1213" s="1" t="str">
        <f t="shared" si="154"/>
        <v/>
      </c>
      <c r="AB1213" s="11"/>
      <c r="AC1213" s="11"/>
      <c r="AD1213" s="11"/>
      <c r="AE1213" s="11"/>
      <c r="AF1213" s="11"/>
    </row>
    <row r="1214" spans="6:32" x14ac:dyDescent="0.45">
      <c r="F1214" s="9" t="e">
        <f>IF('Prediction Log'!#REF!=0, "",'Prediction Log'!#REF!)</f>
        <v>#REF!</v>
      </c>
      <c r="G1214" s="9"/>
      <c r="H1214" s="9"/>
      <c r="I1214" s="9" t="e">
        <f>IF('Prediction Log'!#REF!=0, "",'Prediction Log'!#REF!)</f>
        <v>#REF!</v>
      </c>
      <c r="J1214" s="24"/>
      <c r="AA1214" s="1" t="str">
        <f t="shared" si="154"/>
        <v/>
      </c>
      <c r="AB1214" s="11"/>
      <c r="AC1214" s="11"/>
      <c r="AD1214" s="11"/>
      <c r="AE1214" s="11"/>
      <c r="AF1214" s="11"/>
    </row>
    <row r="1215" spans="6:32" x14ac:dyDescent="0.45">
      <c r="F1215" s="9" t="e">
        <f>IF('Prediction Log'!#REF!=0, "",'Prediction Log'!#REF!)</f>
        <v>#REF!</v>
      </c>
      <c r="G1215" s="9"/>
      <c r="H1215" s="9"/>
      <c r="I1215" s="9" t="e">
        <f>IF('Prediction Log'!#REF!=0, "",'Prediction Log'!#REF!)</f>
        <v>#REF!</v>
      </c>
      <c r="J1215" s="24"/>
      <c r="AA1215" s="1" t="str">
        <f t="shared" si="154"/>
        <v/>
      </c>
      <c r="AB1215" s="11"/>
      <c r="AC1215" s="11"/>
      <c r="AD1215" s="11"/>
      <c r="AE1215" s="11"/>
      <c r="AF1215" s="11"/>
    </row>
    <row r="1216" spans="6:32" x14ac:dyDescent="0.45">
      <c r="F1216" s="9" t="e">
        <f>IF('Prediction Log'!#REF!=0, "",'Prediction Log'!#REF!)</f>
        <v>#REF!</v>
      </c>
      <c r="G1216" s="9"/>
      <c r="H1216" s="9"/>
      <c r="I1216" s="9" t="e">
        <f>IF('Prediction Log'!#REF!=0, "",'Prediction Log'!#REF!)</f>
        <v>#REF!</v>
      </c>
      <c r="J1216" s="24"/>
      <c r="AA1216" s="1" t="str">
        <f t="shared" si="154"/>
        <v/>
      </c>
      <c r="AB1216" s="11"/>
      <c r="AC1216" s="11"/>
      <c r="AD1216" s="11"/>
      <c r="AE1216" s="11"/>
      <c r="AF1216" s="11"/>
    </row>
    <row r="1217" spans="6:32" x14ac:dyDescent="0.45">
      <c r="F1217" s="9" t="e">
        <f>IF('Prediction Log'!#REF!=0, "",'Prediction Log'!#REF!)</f>
        <v>#REF!</v>
      </c>
      <c r="G1217" s="9"/>
      <c r="H1217" s="9"/>
      <c r="I1217" s="9" t="e">
        <f>IF('Prediction Log'!#REF!=0, "",'Prediction Log'!#REF!)</f>
        <v>#REF!</v>
      </c>
      <c r="J1217" s="24"/>
      <c r="AA1217" s="1" t="str">
        <f t="shared" si="154"/>
        <v/>
      </c>
      <c r="AB1217" s="11"/>
      <c r="AC1217" s="11"/>
      <c r="AD1217" s="11"/>
      <c r="AE1217" s="11"/>
      <c r="AF1217" s="11"/>
    </row>
    <row r="1218" spans="6:32" x14ac:dyDescent="0.45">
      <c r="F1218" s="9" t="e">
        <f>IF('Prediction Log'!#REF!=0, "",'Prediction Log'!#REF!)</f>
        <v>#REF!</v>
      </c>
      <c r="G1218" s="9"/>
      <c r="H1218" s="9"/>
      <c r="I1218" s="9" t="e">
        <f>IF('Prediction Log'!#REF!=0, "",'Prediction Log'!#REF!)</f>
        <v>#REF!</v>
      </c>
      <c r="J1218" s="24"/>
      <c r="AA1218" s="1" t="str">
        <f t="shared" si="154"/>
        <v/>
      </c>
      <c r="AB1218" s="11"/>
      <c r="AC1218" s="11"/>
      <c r="AD1218" s="11"/>
      <c r="AE1218" s="11"/>
      <c r="AF1218" s="11"/>
    </row>
    <row r="1219" spans="6:32" x14ac:dyDescent="0.45">
      <c r="F1219" s="9" t="e">
        <f>IF('Prediction Log'!#REF!=0, "",'Prediction Log'!#REF!)</f>
        <v>#REF!</v>
      </c>
      <c r="G1219" s="9"/>
      <c r="H1219" s="9"/>
      <c r="I1219" s="9" t="e">
        <f>IF('Prediction Log'!#REF!=0, "",'Prediction Log'!#REF!)</f>
        <v>#REF!</v>
      </c>
      <c r="J1219" s="24"/>
      <c r="AA1219" s="1" t="str">
        <f t="shared" si="154"/>
        <v/>
      </c>
      <c r="AB1219" s="11"/>
      <c r="AC1219" s="11"/>
      <c r="AD1219" s="11"/>
      <c r="AE1219" s="11"/>
      <c r="AF1219" s="11"/>
    </row>
    <row r="1220" spans="6:32" x14ac:dyDescent="0.45">
      <c r="F1220" s="9" t="e">
        <f>IF('Prediction Log'!#REF!=0, "",'Prediction Log'!#REF!)</f>
        <v>#REF!</v>
      </c>
      <c r="G1220" s="9"/>
      <c r="H1220" s="9"/>
      <c r="I1220" s="9" t="e">
        <f>IF('Prediction Log'!#REF!=0, "",'Prediction Log'!#REF!)</f>
        <v>#REF!</v>
      </c>
      <c r="J1220" s="24"/>
      <c r="AA1220" s="1" t="str">
        <f t="shared" si="154"/>
        <v/>
      </c>
      <c r="AB1220" s="11"/>
      <c r="AC1220" s="11"/>
      <c r="AD1220" s="11"/>
      <c r="AE1220" s="11"/>
      <c r="AF1220" s="11"/>
    </row>
    <row r="1221" spans="6:32" x14ac:dyDescent="0.45">
      <c r="F1221" s="9" t="e">
        <f>IF('Prediction Log'!#REF!=0, "",'Prediction Log'!#REF!)</f>
        <v>#REF!</v>
      </c>
      <c r="G1221" s="9"/>
      <c r="H1221" s="9"/>
      <c r="I1221" s="9" t="e">
        <f>IF('Prediction Log'!#REF!=0, "",'Prediction Log'!#REF!)</f>
        <v>#REF!</v>
      </c>
      <c r="J1221" s="24"/>
      <c r="AA1221" s="1" t="str">
        <f t="shared" si="154"/>
        <v/>
      </c>
      <c r="AB1221" s="11"/>
      <c r="AC1221" s="11"/>
      <c r="AD1221" s="11"/>
      <c r="AE1221" s="11"/>
      <c r="AF1221" s="11"/>
    </row>
    <row r="1222" spans="6:32" x14ac:dyDescent="0.45">
      <c r="F1222" s="9" t="e">
        <f>IF('Prediction Log'!#REF!=0, "",'Prediction Log'!#REF!)</f>
        <v>#REF!</v>
      </c>
      <c r="G1222" s="9"/>
      <c r="H1222" s="9"/>
      <c r="I1222" s="9" t="e">
        <f>IF('Prediction Log'!#REF!=0, "",'Prediction Log'!#REF!)</f>
        <v>#REF!</v>
      </c>
      <c r="J1222" s="24"/>
      <c r="AA1222" s="1" t="str">
        <f t="shared" si="154"/>
        <v/>
      </c>
      <c r="AB1222" s="11"/>
      <c r="AC1222" s="11"/>
      <c r="AD1222" s="11"/>
      <c r="AE1222" s="11"/>
      <c r="AF1222" s="11"/>
    </row>
    <row r="1223" spans="6:32" x14ac:dyDescent="0.45">
      <c r="F1223" s="9" t="e">
        <f>IF('Prediction Log'!#REF!=0, "",'Prediction Log'!#REF!)</f>
        <v>#REF!</v>
      </c>
      <c r="G1223" s="9"/>
      <c r="H1223" s="9"/>
      <c r="I1223" s="9" t="e">
        <f>IF('Prediction Log'!#REF!=0, "",'Prediction Log'!#REF!)</f>
        <v>#REF!</v>
      </c>
      <c r="J1223" s="24"/>
      <c r="AA1223" s="1" t="str">
        <f t="shared" si="154"/>
        <v/>
      </c>
      <c r="AB1223" s="11"/>
      <c r="AC1223" s="11"/>
      <c r="AD1223" s="11"/>
      <c r="AE1223" s="11"/>
      <c r="AF1223" s="11"/>
    </row>
    <row r="1224" spans="6:32" x14ac:dyDescent="0.45">
      <c r="F1224" s="9" t="e">
        <f>IF('Prediction Log'!#REF!=0, "",'Prediction Log'!#REF!)</f>
        <v>#REF!</v>
      </c>
      <c r="G1224" s="9"/>
      <c r="H1224" s="9"/>
      <c r="I1224" s="9" t="e">
        <f>IF('Prediction Log'!#REF!=0, "",'Prediction Log'!#REF!)</f>
        <v>#REF!</v>
      </c>
      <c r="J1224" s="24"/>
      <c r="AA1224" s="1" t="str">
        <f t="shared" si="154"/>
        <v/>
      </c>
      <c r="AB1224" s="11"/>
      <c r="AC1224" s="11"/>
      <c r="AD1224" s="11"/>
      <c r="AE1224" s="11"/>
      <c r="AF1224" s="11"/>
    </row>
    <row r="1225" spans="6:32" x14ac:dyDescent="0.45">
      <c r="F1225" s="9" t="e">
        <f>IF('Prediction Log'!#REF!=0, "",'Prediction Log'!#REF!)</f>
        <v>#REF!</v>
      </c>
      <c r="G1225" s="9"/>
      <c r="H1225" s="9"/>
      <c r="I1225" s="9" t="e">
        <f>IF('Prediction Log'!#REF!=0, "",'Prediction Log'!#REF!)</f>
        <v>#REF!</v>
      </c>
      <c r="J1225" s="24"/>
      <c r="AA1225" s="1" t="str">
        <f t="shared" si="154"/>
        <v/>
      </c>
      <c r="AB1225" s="11"/>
      <c r="AC1225" s="11"/>
      <c r="AD1225" s="11"/>
      <c r="AE1225" s="11"/>
      <c r="AF1225" s="11"/>
    </row>
    <row r="1226" spans="6:32" x14ac:dyDescent="0.45">
      <c r="F1226" s="9" t="e">
        <f>IF('Prediction Log'!#REF!=0, "",'Prediction Log'!#REF!)</f>
        <v>#REF!</v>
      </c>
      <c r="G1226" s="9"/>
      <c r="H1226" s="9"/>
      <c r="I1226" s="9" t="e">
        <f>IF('Prediction Log'!#REF!=0, "",'Prediction Log'!#REF!)</f>
        <v>#REF!</v>
      </c>
      <c r="J1226" s="24"/>
      <c r="AA1226" s="1" t="str">
        <f t="shared" si="154"/>
        <v/>
      </c>
      <c r="AB1226" s="11"/>
      <c r="AC1226" s="11"/>
      <c r="AD1226" s="11"/>
      <c r="AE1226" s="11"/>
      <c r="AF1226" s="11"/>
    </row>
    <row r="1227" spans="6:32" x14ac:dyDescent="0.45">
      <c r="F1227" s="9" t="e">
        <f>IF('Prediction Log'!#REF!=0, "",'Prediction Log'!#REF!)</f>
        <v>#REF!</v>
      </c>
      <c r="G1227" s="9"/>
      <c r="H1227" s="9"/>
      <c r="I1227" s="9" t="e">
        <f>IF('Prediction Log'!#REF!=0, "",'Prediction Log'!#REF!)</f>
        <v>#REF!</v>
      </c>
      <c r="J1227" s="24"/>
      <c r="AA1227" s="1" t="str">
        <f t="shared" si="154"/>
        <v/>
      </c>
      <c r="AB1227" s="11"/>
      <c r="AC1227" s="11"/>
      <c r="AD1227" s="11"/>
      <c r="AE1227" s="11"/>
      <c r="AF1227" s="11"/>
    </row>
    <row r="1228" spans="6:32" x14ac:dyDescent="0.45">
      <c r="F1228" s="9" t="e">
        <f>IF('Prediction Log'!#REF!=0, "",'Prediction Log'!#REF!)</f>
        <v>#REF!</v>
      </c>
      <c r="G1228" s="9"/>
      <c r="H1228" s="9"/>
      <c r="I1228" s="9" t="e">
        <f>IF('Prediction Log'!#REF!=0, "",'Prediction Log'!#REF!)</f>
        <v>#REF!</v>
      </c>
      <c r="J1228" s="24"/>
      <c r="AA1228" s="1" t="str">
        <f t="shared" si="154"/>
        <v/>
      </c>
      <c r="AB1228" s="11"/>
      <c r="AC1228" s="11"/>
      <c r="AD1228" s="11"/>
      <c r="AE1228" s="11"/>
      <c r="AF1228" s="11"/>
    </row>
    <row r="1229" spans="6:32" x14ac:dyDescent="0.45">
      <c r="F1229" s="9" t="e">
        <f>IF('Prediction Log'!#REF!=0, "",'Prediction Log'!#REF!)</f>
        <v>#REF!</v>
      </c>
      <c r="G1229" s="9"/>
      <c r="H1229" s="9"/>
      <c r="I1229" s="9" t="e">
        <f>IF('Prediction Log'!#REF!=0, "",'Prediction Log'!#REF!)</f>
        <v>#REF!</v>
      </c>
      <c r="J1229" s="24"/>
      <c r="AA1229" s="1" t="str">
        <f t="shared" si="154"/>
        <v/>
      </c>
      <c r="AB1229" s="11"/>
      <c r="AC1229" s="11"/>
      <c r="AD1229" s="11"/>
      <c r="AE1229" s="11"/>
      <c r="AF1229" s="11"/>
    </row>
    <row r="1230" spans="6:32" x14ac:dyDescent="0.45">
      <c r="F1230" s="9" t="e">
        <f>IF('Prediction Log'!#REF!=0, "",'Prediction Log'!#REF!)</f>
        <v>#REF!</v>
      </c>
      <c r="G1230" s="9"/>
      <c r="H1230" s="9"/>
      <c r="I1230" s="9" t="e">
        <f>IF('Prediction Log'!#REF!=0, "",'Prediction Log'!#REF!)</f>
        <v>#REF!</v>
      </c>
      <c r="J1230" s="24"/>
      <c r="AA1230" s="1" t="str">
        <f t="shared" si="154"/>
        <v/>
      </c>
      <c r="AB1230" s="11"/>
      <c r="AC1230" s="11"/>
      <c r="AD1230" s="11"/>
      <c r="AE1230" s="11"/>
      <c r="AF1230" s="11"/>
    </row>
    <row r="1231" spans="6:32" x14ac:dyDescent="0.45">
      <c r="F1231" s="9" t="e">
        <f>IF('Prediction Log'!#REF!=0, "",'Prediction Log'!#REF!)</f>
        <v>#REF!</v>
      </c>
      <c r="G1231" s="9"/>
      <c r="H1231" s="9"/>
      <c r="I1231" s="9" t="e">
        <f>IF('Prediction Log'!#REF!=0, "",'Prediction Log'!#REF!)</f>
        <v>#REF!</v>
      </c>
      <c r="J1231" s="24"/>
      <c r="AA1231" s="1" t="str">
        <f t="shared" si="154"/>
        <v/>
      </c>
      <c r="AB1231" s="11"/>
      <c r="AC1231" s="11"/>
      <c r="AD1231" s="11"/>
      <c r="AE1231" s="11"/>
      <c r="AF1231" s="11"/>
    </row>
    <row r="1232" spans="6:32" x14ac:dyDescent="0.45">
      <c r="F1232" s="9" t="e">
        <f>IF('Prediction Log'!#REF!=0, "",'Prediction Log'!#REF!)</f>
        <v>#REF!</v>
      </c>
      <c r="G1232" s="9"/>
      <c r="H1232" s="9"/>
      <c r="I1232" s="9" t="e">
        <f>IF('Prediction Log'!#REF!=0, "",'Prediction Log'!#REF!)</f>
        <v>#REF!</v>
      </c>
      <c r="J1232" s="24"/>
      <c r="AA1232" s="1" t="str">
        <f t="shared" si="154"/>
        <v/>
      </c>
      <c r="AB1232" s="11"/>
      <c r="AC1232" s="11"/>
      <c r="AD1232" s="11"/>
      <c r="AE1232" s="11"/>
      <c r="AF1232" s="11"/>
    </row>
    <row r="1233" spans="6:32" x14ac:dyDescent="0.45">
      <c r="F1233" s="9" t="e">
        <f>IF('Prediction Log'!#REF!=0, "",'Prediction Log'!#REF!)</f>
        <v>#REF!</v>
      </c>
      <c r="G1233" s="9"/>
      <c r="H1233" s="9"/>
      <c r="I1233" s="9" t="e">
        <f>IF('Prediction Log'!#REF!=0, "",'Prediction Log'!#REF!)</f>
        <v>#REF!</v>
      </c>
      <c r="J1233" s="24"/>
      <c r="AA1233" s="1" t="str">
        <f t="shared" si="154"/>
        <v/>
      </c>
      <c r="AB1233" s="11"/>
      <c r="AC1233" s="11"/>
      <c r="AD1233" s="11"/>
      <c r="AE1233" s="11"/>
      <c r="AF1233" s="11"/>
    </row>
    <row r="1234" spans="6:32" x14ac:dyDescent="0.45">
      <c r="F1234" s="9" t="e">
        <f>IF('Prediction Log'!#REF!=0, "",'Prediction Log'!#REF!)</f>
        <v>#REF!</v>
      </c>
      <c r="G1234" s="9"/>
      <c r="H1234" s="9"/>
      <c r="I1234" s="9" t="e">
        <f>IF('Prediction Log'!#REF!=0, "",'Prediction Log'!#REF!)</f>
        <v>#REF!</v>
      </c>
      <c r="J1234" s="24"/>
      <c r="AA1234" s="1" t="str">
        <f t="shared" si="154"/>
        <v/>
      </c>
      <c r="AB1234" s="11"/>
      <c r="AC1234" s="11"/>
      <c r="AD1234" s="11"/>
      <c r="AE1234" s="11"/>
      <c r="AF1234" s="11"/>
    </row>
    <row r="1235" spans="6:32" x14ac:dyDescent="0.45">
      <c r="F1235" s="9" t="e">
        <f>IF('Prediction Log'!#REF!=0, "",'Prediction Log'!#REF!)</f>
        <v>#REF!</v>
      </c>
      <c r="G1235" s="9"/>
      <c r="H1235" s="9"/>
      <c r="I1235" s="9" t="e">
        <f>IF('Prediction Log'!#REF!=0, "",'Prediction Log'!#REF!)</f>
        <v>#REF!</v>
      </c>
      <c r="J1235" s="24"/>
      <c r="AA1235" s="1" t="str">
        <f t="shared" si="154"/>
        <v/>
      </c>
      <c r="AB1235" s="11"/>
      <c r="AC1235" s="11"/>
      <c r="AD1235" s="11"/>
      <c r="AE1235" s="11"/>
      <c r="AF1235" s="11"/>
    </row>
    <row r="1236" spans="6:32" x14ac:dyDescent="0.45">
      <c r="F1236" s="9" t="e">
        <f>IF('Prediction Log'!#REF!=0, "",'Prediction Log'!#REF!)</f>
        <v>#REF!</v>
      </c>
      <c r="G1236" s="9"/>
      <c r="H1236" s="9"/>
      <c r="I1236" s="9" t="e">
        <f>IF('Prediction Log'!#REF!=0, "",'Prediction Log'!#REF!)</f>
        <v>#REF!</v>
      </c>
      <c r="J1236" s="24"/>
      <c r="AA1236" s="1" t="str">
        <f t="shared" si="154"/>
        <v/>
      </c>
      <c r="AB1236" s="11"/>
      <c r="AC1236" s="11"/>
      <c r="AD1236" s="11"/>
      <c r="AE1236" s="11"/>
      <c r="AF1236" s="11"/>
    </row>
    <row r="1237" spans="6:32" x14ac:dyDescent="0.45">
      <c r="F1237" s="9" t="e">
        <f>IF('Prediction Log'!#REF!=0, "",'Prediction Log'!#REF!)</f>
        <v>#REF!</v>
      </c>
      <c r="G1237" s="9"/>
      <c r="H1237" s="9"/>
      <c r="I1237" s="9" t="e">
        <f>IF('Prediction Log'!#REF!=0, "",'Prediction Log'!#REF!)</f>
        <v>#REF!</v>
      </c>
      <c r="J1237" s="24"/>
      <c r="AA1237" s="1" t="str">
        <f t="shared" si="154"/>
        <v/>
      </c>
      <c r="AB1237" s="11"/>
      <c r="AC1237" s="11"/>
      <c r="AD1237" s="11"/>
      <c r="AE1237" s="11"/>
      <c r="AF1237" s="11"/>
    </row>
    <row r="1238" spans="6:32" x14ac:dyDescent="0.45">
      <c r="F1238" s="9" t="e">
        <f>IF('Prediction Log'!#REF!=0, "",'Prediction Log'!#REF!)</f>
        <v>#REF!</v>
      </c>
      <c r="G1238" s="9"/>
      <c r="H1238" s="9"/>
      <c r="I1238" s="9" t="e">
        <f>IF('Prediction Log'!#REF!=0, "",'Prediction Log'!#REF!)</f>
        <v>#REF!</v>
      </c>
      <c r="J1238" s="24"/>
      <c r="AA1238" s="1" t="str">
        <f t="shared" si="154"/>
        <v/>
      </c>
      <c r="AB1238" s="11"/>
      <c r="AC1238" s="11"/>
      <c r="AD1238" s="11"/>
      <c r="AE1238" s="11"/>
      <c r="AF1238" s="11"/>
    </row>
    <row r="1239" spans="6:32" x14ac:dyDescent="0.45">
      <c r="F1239" s="9" t="e">
        <f>IF('Prediction Log'!#REF!=0, "",'Prediction Log'!#REF!)</f>
        <v>#REF!</v>
      </c>
      <c r="G1239" s="9"/>
      <c r="H1239" s="9"/>
      <c r="I1239" s="9" t="e">
        <f>IF('Prediction Log'!#REF!=0, "",'Prediction Log'!#REF!)</f>
        <v>#REF!</v>
      </c>
      <c r="J1239" s="24"/>
      <c r="AA1239" s="1" t="str">
        <f t="shared" si="154"/>
        <v/>
      </c>
      <c r="AB1239" s="11"/>
      <c r="AC1239" s="11"/>
      <c r="AD1239" s="11"/>
      <c r="AE1239" s="11"/>
      <c r="AF1239" s="11"/>
    </row>
    <row r="1240" spans="6:32" x14ac:dyDescent="0.45">
      <c r="F1240" s="9" t="e">
        <f>IF('Prediction Log'!#REF!=0, "",'Prediction Log'!#REF!)</f>
        <v>#REF!</v>
      </c>
      <c r="G1240" s="9"/>
      <c r="H1240" s="9"/>
      <c r="I1240" s="9" t="e">
        <f>IF('Prediction Log'!#REF!=0, "",'Prediction Log'!#REF!)</f>
        <v>#REF!</v>
      </c>
      <c r="J1240" s="24"/>
      <c r="AA1240" s="1" t="str">
        <f t="shared" ref="AA1240:AA1303" si="155">IF(Z1240="W", U1240, IF(Z1240="L",-N1240, ""))</f>
        <v/>
      </c>
      <c r="AB1240" s="11"/>
      <c r="AC1240" s="11"/>
      <c r="AD1240" s="11"/>
      <c r="AE1240" s="11"/>
      <c r="AF1240" s="11"/>
    </row>
    <row r="1241" spans="6:32" x14ac:dyDescent="0.45">
      <c r="F1241" s="9" t="e">
        <f>IF('Prediction Log'!#REF!=0, "",'Prediction Log'!#REF!)</f>
        <v>#REF!</v>
      </c>
      <c r="G1241" s="9"/>
      <c r="H1241" s="9"/>
      <c r="I1241" s="9" t="e">
        <f>IF('Prediction Log'!#REF!=0, "",'Prediction Log'!#REF!)</f>
        <v>#REF!</v>
      </c>
      <c r="J1241" s="24"/>
      <c r="AA1241" s="1" t="str">
        <f t="shared" si="155"/>
        <v/>
      </c>
      <c r="AB1241" s="11"/>
      <c r="AC1241" s="11"/>
      <c r="AD1241" s="11"/>
      <c r="AE1241" s="11"/>
      <c r="AF1241" s="11"/>
    </row>
    <row r="1242" spans="6:32" x14ac:dyDescent="0.45">
      <c r="F1242" s="9" t="e">
        <f>IF('Prediction Log'!#REF!=0, "",'Prediction Log'!#REF!)</f>
        <v>#REF!</v>
      </c>
      <c r="G1242" s="9"/>
      <c r="H1242" s="9"/>
      <c r="I1242" s="9" t="e">
        <f>IF('Prediction Log'!#REF!=0, "",'Prediction Log'!#REF!)</f>
        <v>#REF!</v>
      </c>
      <c r="J1242" s="24"/>
      <c r="AA1242" s="1" t="str">
        <f t="shared" si="155"/>
        <v/>
      </c>
      <c r="AB1242" s="11"/>
      <c r="AC1242" s="11"/>
      <c r="AD1242" s="11"/>
      <c r="AE1242" s="11"/>
      <c r="AF1242" s="11"/>
    </row>
    <row r="1243" spans="6:32" x14ac:dyDescent="0.45">
      <c r="F1243" s="9" t="e">
        <f>IF('Prediction Log'!#REF!=0, "",'Prediction Log'!#REF!)</f>
        <v>#REF!</v>
      </c>
      <c r="G1243" s="9"/>
      <c r="H1243" s="9"/>
      <c r="I1243" s="9" t="e">
        <f>IF('Prediction Log'!#REF!=0, "",'Prediction Log'!#REF!)</f>
        <v>#REF!</v>
      </c>
      <c r="J1243" s="24"/>
      <c r="AA1243" s="1" t="str">
        <f t="shared" si="155"/>
        <v/>
      </c>
      <c r="AB1243" s="11"/>
      <c r="AC1243" s="11"/>
      <c r="AD1243" s="11"/>
      <c r="AE1243" s="11"/>
      <c r="AF1243" s="11"/>
    </row>
    <row r="1244" spans="6:32" x14ac:dyDescent="0.45">
      <c r="F1244" s="9" t="e">
        <f>IF('Prediction Log'!#REF!=0, "",'Prediction Log'!#REF!)</f>
        <v>#REF!</v>
      </c>
      <c r="G1244" s="9"/>
      <c r="H1244" s="9"/>
      <c r="I1244" s="9" t="e">
        <f>IF('Prediction Log'!#REF!=0, "",'Prediction Log'!#REF!)</f>
        <v>#REF!</v>
      </c>
      <c r="J1244" s="24"/>
      <c r="AA1244" s="1" t="str">
        <f t="shared" si="155"/>
        <v/>
      </c>
      <c r="AB1244" s="11"/>
      <c r="AC1244" s="11"/>
      <c r="AD1244" s="11"/>
      <c r="AE1244" s="11"/>
      <c r="AF1244" s="11"/>
    </row>
    <row r="1245" spans="6:32" x14ac:dyDescent="0.45">
      <c r="F1245" s="9" t="e">
        <f>IF('Prediction Log'!#REF!=0, "",'Prediction Log'!#REF!)</f>
        <v>#REF!</v>
      </c>
      <c r="G1245" s="9"/>
      <c r="H1245" s="9"/>
      <c r="I1245" s="9" t="e">
        <f>IF('Prediction Log'!#REF!=0, "",'Prediction Log'!#REF!)</f>
        <v>#REF!</v>
      </c>
      <c r="J1245" s="24"/>
      <c r="AA1245" s="1" t="str">
        <f t="shared" si="155"/>
        <v/>
      </c>
      <c r="AB1245" s="11"/>
      <c r="AC1245" s="11"/>
      <c r="AD1245" s="11"/>
      <c r="AE1245" s="11"/>
      <c r="AF1245" s="11"/>
    </row>
    <row r="1246" spans="6:32" x14ac:dyDescent="0.45">
      <c r="F1246" s="9" t="e">
        <f>IF('Prediction Log'!#REF!=0, "",'Prediction Log'!#REF!)</f>
        <v>#REF!</v>
      </c>
      <c r="G1246" s="9"/>
      <c r="H1246" s="9"/>
      <c r="I1246" s="9" t="e">
        <f>IF('Prediction Log'!#REF!=0, "",'Prediction Log'!#REF!)</f>
        <v>#REF!</v>
      </c>
      <c r="J1246" s="24"/>
      <c r="AA1246" s="1" t="str">
        <f t="shared" si="155"/>
        <v/>
      </c>
      <c r="AB1246" s="11"/>
      <c r="AC1246" s="11"/>
      <c r="AD1246" s="11"/>
      <c r="AE1246" s="11"/>
      <c r="AF1246" s="11"/>
    </row>
    <row r="1247" spans="6:32" x14ac:dyDescent="0.45">
      <c r="F1247" s="9" t="e">
        <f>IF('Prediction Log'!#REF!=0, "",'Prediction Log'!#REF!)</f>
        <v>#REF!</v>
      </c>
      <c r="G1247" s="9"/>
      <c r="H1247" s="9"/>
      <c r="I1247" s="9" t="e">
        <f>IF('Prediction Log'!#REF!=0, "",'Prediction Log'!#REF!)</f>
        <v>#REF!</v>
      </c>
      <c r="J1247" s="24"/>
      <c r="AA1247" s="1" t="str">
        <f t="shared" si="155"/>
        <v/>
      </c>
      <c r="AB1247" s="11"/>
      <c r="AC1247" s="11"/>
      <c r="AD1247" s="11"/>
      <c r="AE1247" s="11"/>
      <c r="AF1247" s="11"/>
    </row>
    <row r="1248" spans="6:32" x14ac:dyDescent="0.45">
      <c r="F1248" s="9" t="e">
        <f>IF('Prediction Log'!#REF!=0, "",'Prediction Log'!#REF!)</f>
        <v>#REF!</v>
      </c>
      <c r="G1248" s="9"/>
      <c r="H1248" s="9"/>
      <c r="I1248" s="9" t="e">
        <f>IF('Prediction Log'!#REF!=0, "",'Prediction Log'!#REF!)</f>
        <v>#REF!</v>
      </c>
      <c r="J1248" s="24"/>
      <c r="AA1248" s="1" t="str">
        <f t="shared" si="155"/>
        <v/>
      </c>
      <c r="AB1248" s="11"/>
      <c r="AC1248" s="11"/>
      <c r="AD1248" s="11"/>
      <c r="AE1248" s="11"/>
      <c r="AF1248" s="11"/>
    </row>
    <row r="1249" spans="6:32" x14ac:dyDescent="0.45">
      <c r="F1249" s="9" t="e">
        <f>IF('Prediction Log'!#REF!=0, "",'Prediction Log'!#REF!)</f>
        <v>#REF!</v>
      </c>
      <c r="G1249" s="9"/>
      <c r="H1249" s="9"/>
      <c r="I1249" s="9" t="e">
        <f>IF('Prediction Log'!#REF!=0, "",'Prediction Log'!#REF!)</f>
        <v>#REF!</v>
      </c>
      <c r="J1249" s="24"/>
      <c r="AA1249" s="1" t="str">
        <f t="shared" si="155"/>
        <v/>
      </c>
      <c r="AB1249" s="11"/>
      <c r="AC1249" s="11"/>
      <c r="AD1249" s="11"/>
      <c r="AE1249" s="11"/>
      <c r="AF1249" s="11"/>
    </row>
    <row r="1250" spans="6:32" x14ac:dyDescent="0.45">
      <c r="F1250" s="9" t="e">
        <f>IF('Prediction Log'!#REF!=0, "",'Prediction Log'!#REF!)</f>
        <v>#REF!</v>
      </c>
      <c r="G1250" s="9"/>
      <c r="H1250" s="9"/>
      <c r="I1250" s="9" t="e">
        <f>IF('Prediction Log'!#REF!=0, "",'Prediction Log'!#REF!)</f>
        <v>#REF!</v>
      </c>
      <c r="J1250" s="24"/>
      <c r="AA1250" s="1" t="str">
        <f t="shared" si="155"/>
        <v/>
      </c>
      <c r="AB1250" s="11"/>
      <c r="AC1250" s="11"/>
      <c r="AD1250" s="11"/>
      <c r="AE1250" s="11"/>
      <c r="AF1250" s="11"/>
    </row>
    <row r="1251" spans="6:32" x14ac:dyDescent="0.45">
      <c r="F1251" s="9" t="e">
        <f>IF('Prediction Log'!#REF!=0, "",'Prediction Log'!#REF!)</f>
        <v>#REF!</v>
      </c>
      <c r="G1251" s="9"/>
      <c r="H1251" s="9"/>
      <c r="I1251" s="9" t="e">
        <f>IF('Prediction Log'!#REF!=0, "",'Prediction Log'!#REF!)</f>
        <v>#REF!</v>
      </c>
      <c r="J1251" s="24"/>
      <c r="AA1251" s="1" t="str">
        <f t="shared" si="155"/>
        <v/>
      </c>
      <c r="AB1251" s="11"/>
      <c r="AC1251" s="11"/>
      <c r="AD1251" s="11"/>
      <c r="AE1251" s="11"/>
      <c r="AF1251" s="11"/>
    </row>
    <row r="1252" spans="6:32" x14ac:dyDescent="0.45">
      <c r="F1252" s="9" t="e">
        <f>IF('Prediction Log'!#REF!=0, "",'Prediction Log'!#REF!)</f>
        <v>#REF!</v>
      </c>
      <c r="G1252" s="9"/>
      <c r="H1252" s="9"/>
      <c r="I1252" s="9" t="e">
        <f>IF('Prediction Log'!#REF!=0, "",'Prediction Log'!#REF!)</f>
        <v>#REF!</v>
      </c>
      <c r="J1252" s="24"/>
      <c r="AA1252" s="1" t="str">
        <f t="shared" si="155"/>
        <v/>
      </c>
      <c r="AB1252" s="11"/>
      <c r="AC1252" s="11"/>
      <c r="AD1252" s="11"/>
      <c r="AE1252" s="11"/>
      <c r="AF1252" s="11"/>
    </row>
    <row r="1253" spans="6:32" x14ac:dyDescent="0.45">
      <c r="F1253" s="9" t="e">
        <f>IF('Prediction Log'!#REF!=0, "",'Prediction Log'!#REF!)</f>
        <v>#REF!</v>
      </c>
      <c r="G1253" s="9"/>
      <c r="H1253" s="9"/>
      <c r="I1253" s="9" t="e">
        <f>IF('Prediction Log'!#REF!=0, "",'Prediction Log'!#REF!)</f>
        <v>#REF!</v>
      </c>
      <c r="J1253" s="24"/>
      <c r="AA1253" s="1" t="str">
        <f t="shared" si="155"/>
        <v/>
      </c>
      <c r="AB1253" s="11"/>
      <c r="AC1253" s="11"/>
      <c r="AD1253" s="11"/>
      <c r="AE1253" s="11"/>
      <c r="AF1253" s="11"/>
    </row>
    <row r="1254" spans="6:32" x14ac:dyDescent="0.45">
      <c r="F1254" s="9" t="e">
        <f>IF('Prediction Log'!#REF!=0, "",'Prediction Log'!#REF!)</f>
        <v>#REF!</v>
      </c>
      <c r="G1254" s="9"/>
      <c r="H1254" s="9"/>
      <c r="I1254" s="9" t="e">
        <f>IF('Prediction Log'!#REF!=0, "",'Prediction Log'!#REF!)</f>
        <v>#REF!</v>
      </c>
      <c r="J1254" s="24"/>
      <c r="AA1254" s="1" t="str">
        <f t="shared" si="155"/>
        <v/>
      </c>
      <c r="AB1254" s="11"/>
      <c r="AC1254" s="11"/>
      <c r="AD1254" s="11"/>
      <c r="AE1254" s="11"/>
      <c r="AF1254" s="11"/>
    </row>
    <row r="1255" spans="6:32" x14ac:dyDescent="0.45">
      <c r="F1255" s="9" t="e">
        <f>IF('Prediction Log'!#REF!=0, "",'Prediction Log'!#REF!)</f>
        <v>#REF!</v>
      </c>
      <c r="G1255" s="9"/>
      <c r="H1255" s="9"/>
      <c r="I1255" s="9" t="e">
        <f>IF('Prediction Log'!#REF!=0, "",'Prediction Log'!#REF!)</f>
        <v>#REF!</v>
      </c>
      <c r="J1255" s="24"/>
      <c r="AA1255" s="1" t="str">
        <f t="shared" si="155"/>
        <v/>
      </c>
      <c r="AB1255" s="11"/>
      <c r="AC1255" s="11"/>
      <c r="AD1255" s="11"/>
      <c r="AE1255" s="11"/>
      <c r="AF1255" s="11"/>
    </row>
    <row r="1256" spans="6:32" x14ac:dyDescent="0.45">
      <c r="F1256" s="9" t="e">
        <f>IF('Prediction Log'!#REF!=0, "",'Prediction Log'!#REF!)</f>
        <v>#REF!</v>
      </c>
      <c r="G1256" s="9"/>
      <c r="H1256" s="9"/>
      <c r="I1256" s="9" t="e">
        <f>IF('Prediction Log'!#REF!=0, "",'Prediction Log'!#REF!)</f>
        <v>#REF!</v>
      </c>
      <c r="J1256" s="24"/>
      <c r="AA1256" s="1" t="str">
        <f t="shared" si="155"/>
        <v/>
      </c>
      <c r="AB1256" s="11"/>
      <c r="AC1256" s="11"/>
      <c r="AD1256" s="11"/>
      <c r="AE1256" s="11"/>
      <c r="AF1256" s="11"/>
    </row>
    <row r="1257" spans="6:32" x14ac:dyDescent="0.45">
      <c r="F1257" s="9" t="e">
        <f>IF('Prediction Log'!#REF!=0, "",'Prediction Log'!#REF!)</f>
        <v>#REF!</v>
      </c>
      <c r="G1257" s="9"/>
      <c r="H1257" s="9"/>
      <c r="I1257" s="9" t="e">
        <f>IF('Prediction Log'!#REF!=0, "",'Prediction Log'!#REF!)</f>
        <v>#REF!</v>
      </c>
      <c r="J1257" s="24"/>
      <c r="AA1257" s="1" t="str">
        <f t="shared" si="155"/>
        <v/>
      </c>
      <c r="AB1257" s="11"/>
      <c r="AC1257" s="11"/>
      <c r="AD1257" s="11"/>
      <c r="AE1257" s="11"/>
      <c r="AF1257" s="11"/>
    </row>
    <row r="1258" spans="6:32" x14ac:dyDescent="0.45">
      <c r="F1258" s="9" t="e">
        <f>IF('Prediction Log'!#REF!=0, "",'Prediction Log'!#REF!)</f>
        <v>#REF!</v>
      </c>
      <c r="G1258" s="9"/>
      <c r="H1258" s="9"/>
      <c r="I1258" s="9" t="e">
        <f>IF('Prediction Log'!#REF!=0, "",'Prediction Log'!#REF!)</f>
        <v>#REF!</v>
      </c>
      <c r="J1258" s="24"/>
      <c r="AA1258" s="1" t="str">
        <f t="shared" si="155"/>
        <v/>
      </c>
      <c r="AB1258" s="11"/>
      <c r="AC1258" s="11"/>
      <c r="AD1258" s="11"/>
      <c r="AE1258" s="11"/>
      <c r="AF1258" s="11"/>
    </row>
    <row r="1259" spans="6:32" x14ac:dyDescent="0.45">
      <c r="F1259" s="9" t="e">
        <f>IF('Prediction Log'!#REF!=0, "",'Prediction Log'!#REF!)</f>
        <v>#REF!</v>
      </c>
      <c r="G1259" s="9"/>
      <c r="H1259" s="9"/>
      <c r="I1259" s="9" t="e">
        <f>IF('Prediction Log'!#REF!=0, "",'Prediction Log'!#REF!)</f>
        <v>#REF!</v>
      </c>
      <c r="J1259" s="24"/>
      <c r="AA1259" s="1" t="str">
        <f t="shared" si="155"/>
        <v/>
      </c>
      <c r="AB1259" s="11"/>
      <c r="AC1259" s="11"/>
      <c r="AD1259" s="11"/>
      <c r="AE1259" s="11"/>
      <c r="AF1259" s="11"/>
    </row>
    <row r="1260" spans="6:32" x14ac:dyDescent="0.45">
      <c r="F1260" s="9" t="e">
        <f>IF('Prediction Log'!#REF!=0, "",'Prediction Log'!#REF!)</f>
        <v>#REF!</v>
      </c>
      <c r="G1260" s="9"/>
      <c r="H1260" s="9"/>
      <c r="I1260" s="9" t="e">
        <f>IF('Prediction Log'!#REF!=0, "",'Prediction Log'!#REF!)</f>
        <v>#REF!</v>
      </c>
      <c r="J1260" s="24"/>
      <c r="AA1260" s="1" t="str">
        <f t="shared" si="155"/>
        <v/>
      </c>
      <c r="AB1260" s="11"/>
      <c r="AC1260" s="11"/>
      <c r="AD1260" s="11"/>
      <c r="AE1260" s="11"/>
      <c r="AF1260" s="11"/>
    </row>
    <row r="1261" spans="6:32" x14ac:dyDescent="0.45">
      <c r="F1261" s="9" t="e">
        <f>IF('Prediction Log'!#REF!=0, "",'Prediction Log'!#REF!)</f>
        <v>#REF!</v>
      </c>
      <c r="G1261" s="9"/>
      <c r="H1261" s="9"/>
      <c r="I1261" s="9" t="e">
        <f>IF('Prediction Log'!#REF!=0, "",'Prediction Log'!#REF!)</f>
        <v>#REF!</v>
      </c>
      <c r="J1261" s="24"/>
      <c r="AA1261" s="1" t="str">
        <f t="shared" si="155"/>
        <v/>
      </c>
      <c r="AB1261" s="11"/>
      <c r="AC1261" s="11"/>
      <c r="AD1261" s="11"/>
      <c r="AE1261" s="11"/>
      <c r="AF1261" s="11"/>
    </row>
    <row r="1262" spans="6:32" x14ac:dyDescent="0.45">
      <c r="F1262" s="9" t="e">
        <f>IF('Prediction Log'!#REF!=0, "",'Prediction Log'!#REF!)</f>
        <v>#REF!</v>
      </c>
      <c r="G1262" s="9"/>
      <c r="H1262" s="9"/>
      <c r="I1262" s="9" t="e">
        <f>IF('Prediction Log'!#REF!=0, "",'Prediction Log'!#REF!)</f>
        <v>#REF!</v>
      </c>
      <c r="J1262" s="24"/>
      <c r="AA1262" s="1" t="str">
        <f t="shared" si="155"/>
        <v/>
      </c>
      <c r="AB1262" s="11"/>
      <c r="AC1262" s="11"/>
      <c r="AD1262" s="11"/>
      <c r="AE1262" s="11"/>
      <c r="AF1262" s="11"/>
    </row>
    <row r="1263" spans="6:32" x14ac:dyDescent="0.45">
      <c r="F1263" s="9" t="e">
        <f>IF('Prediction Log'!#REF!=0, "",'Prediction Log'!#REF!)</f>
        <v>#REF!</v>
      </c>
      <c r="G1263" s="9"/>
      <c r="H1263" s="9"/>
      <c r="I1263" s="9" t="e">
        <f>IF('Prediction Log'!#REF!=0, "",'Prediction Log'!#REF!)</f>
        <v>#REF!</v>
      </c>
      <c r="J1263" s="24"/>
      <c r="AA1263" s="1" t="str">
        <f t="shared" si="155"/>
        <v/>
      </c>
      <c r="AB1263" s="11"/>
      <c r="AC1263" s="11"/>
      <c r="AD1263" s="11"/>
      <c r="AE1263" s="11"/>
      <c r="AF1263" s="11"/>
    </row>
    <row r="1264" spans="6:32" x14ac:dyDescent="0.45">
      <c r="F1264" s="9" t="e">
        <f>IF('Prediction Log'!#REF!=0, "",'Prediction Log'!#REF!)</f>
        <v>#REF!</v>
      </c>
      <c r="G1264" s="9"/>
      <c r="H1264" s="9"/>
      <c r="I1264" s="9" t="e">
        <f>IF('Prediction Log'!#REF!=0, "",'Prediction Log'!#REF!)</f>
        <v>#REF!</v>
      </c>
      <c r="J1264" s="24"/>
      <c r="AA1264" s="1" t="str">
        <f t="shared" si="155"/>
        <v/>
      </c>
      <c r="AB1264" s="11"/>
      <c r="AC1264" s="11"/>
      <c r="AD1264" s="11"/>
      <c r="AE1264" s="11"/>
      <c r="AF1264" s="11"/>
    </row>
    <row r="1265" spans="6:32" x14ac:dyDescent="0.45">
      <c r="F1265" s="9" t="e">
        <f>IF('Prediction Log'!#REF!=0, "",'Prediction Log'!#REF!)</f>
        <v>#REF!</v>
      </c>
      <c r="G1265" s="9"/>
      <c r="H1265" s="9"/>
      <c r="I1265" s="9" t="e">
        <f>IF('Prediction Log'!#REF!=0, "",'Prediction Log'!#REF!)</f>
        <v>#REF!</v>
      </c>
      <c r="J1265" s="24"/>
      <c r="AA1265" s="1" t="str">
        <f t="shared" si="155"/>
        <v/>
      </c>
      <c r="AB1265" s="11"/>
      <c r="AC1265" s="11"/>
      <c r="AD1265" s="11"/>
      <c r="AE1265" s="11"/>
      <c r="AF1265" s="11"/>
    </row>
    <row r="1266" spans="6:32" x14ac:dyDescent="0.45">
      <c r="F1266" s="9" t="e">
        <f>IF('Prediction Log'!#REF!=0, "",'Prediction Log'!#REF!)</f>
        <v>#REF!</v>
      </c>
      <c r="G1266" s="9"/>
      <c r="H1266" s="9"/>
      <c r="I1266" s="9" t="e">
        <f>IF('Prediction Log'!#REF!=0, "",'Prediction Log'!#REF!)</f>
        <v>#REF!</v>
      </c>
      <c r="J1266" s="24"/>
      <c r="AA1266" s="1" t="str">
        <f t="shared" si="155"/>
        <v/>
      </c>
      <c r="AB1266" s="11"/>
      <c r="AC1266" s="11"/>
      <c r="AD1266" s="11"/>
      <c r="AE1266" s="11"/>
      <c r="AF1266" s="11"/>
    </row>
    <row r="1267" spans="6:32" x14ac:dyDescent="0.45">
      <c r="F1267" s="9" t="e">
        <f>IF('Prediction Log'!#REF!=0, "",'Prediction Log'!#REF!)</f>
        <v>#REF!</v>
      </c>
      <c r="G1267" s="9"/>
      <c r="H1267" s="9"/>
      <c r="I1267" s="9" t="e">
        <f>IF('Prediction Log'!#REF!=0, "",'Prediction Log'!#REF!)</f>
        <v>#REF!</v>
      </c>
      <c r="J1267" s="24"/>
      <c r="AA1267" s="1" t="str">
        <f t="shared" si="155"/>
        <v/>
      </c>
      <c r="AB1267" s="11"/>
      <c r="AC1267" s="11"/>
      <c r="AD1267" s="11"/>
      <c r="AE1267" s="11"/>
      <c r="AF1267" s="11"/>
    </row>
    <row r="1268" spans="6:32" x14ac:dyDescent="0.45">
      <c r="F1268" s="9" t="e">
        <f>IF('Prediction Log'!#REF!=0, "",'Prediction Log'!#REF!)</f>
        <v>#REF!</v>
      </c>
      <c r="G1268" s="9"/>
      <c r="H1268" s="9"/>
      <c r="I1268" s="9" t="e">
        <f>IF('Prediction Log'!#REF!=0, "",'Prediction Log'!#REF!)</f>
        <v>#REF!</v>
      </c>
      <c r="J1268" s="24"/>
      <c r="AA1268" s="1" t="str">
        <f t="shared" si="155"/>
        <v/>
      </c>
      <c r="AB1268" s="11"/>
      <c r="AC1268" s="11"/>
      <c r="AD1268" s="11"/>
      <c r="AE1268" s="11"/>
      <c r="AF1268" s="11"/>
    </row>
    <row r="1269" spans="6:32" x14ac:dyDescent="0.45">
      <c r="F1269" s="9" t="e">
        <f>IF('Prediction Log'!#REF!=0, "",'Prediction Log'!#REF!)</f>
        <v>#REF!</v>
      </c>
      <c r="G1269" s="9"/>
      <c r="H1269" s="9"/>
      <c r="I1269" s="9" t="e">
        <f>IF('Prediction Log'!#REF!=0, "",'Prediction Log'!#REF!)</f>
        <v>#REF!</v>
      </c>
      <c r="J1269" s="24"/>
      <c r="AA1269" s="1" t="str">
        <f t="shared" si="155"/>
        <v/>
      </c>
      <c r="AB1269" s="11"/>
      <c r="AC1269" s="11"/>
      <c r="AD1269" s="11"/>
      <c r="AE1269" s="11"/>
      <c r="AF1269" s="11"/>
    </row>
    <row r="1270" spans="6:32" x14ac:dyDescent="0.45">
      <c r="F1270" s="9" t="e">
        <f>IF('Prediction Log'!#REF!=0, "",'Prediction Log'!#REF!)</f>
        <v>#REF!</v>
      </c>
      <c r="G1270" s="9"/>
      <c r="H1270" s="9"/>
      <c r="I1270" s="9" t="e">
        <f>IF('Prediction Log'!#REF!=0, "",'Prediction Log'!#REF!)</f>
        <v>#REF!</v>
      </c>
      <c r="J1270" s="24"/>
      <c r="AA1270" s="1" t="str">
        <f t="shared" si="155"/>
        <v/>
      </c>
      <c r="AB1270" s="11"/>
      <c r="AC1270" s="11"/>
      <c r="AD1270" s="11"/>
      <c r="AE1270" s="11"/>
      <c r="AF1270" s="11"/>
    </row>
    <row r="1271" spans="6:32" x14ac:dyDescent="0.45">
      <c r="F1271" s="9" t="e">
        <f>IF('Prediction Log'!#REF!=0, "",'Prediction Log'!#REF!)</f>
        <v>#REF!</v>
      </c>
      <c r="G1271" s="9"/>
      <c r="H1271" s="9"/>
      <c r="I1271" s="9" t="e">
        <f>IF('Prediction Log'!#REF!=0, "",'Prediction Log'!#REF!)</f>
        <v>#REF!</v>
      </c>
      <c r="J1271" s="24"/>
      <c r="AA1271" s="1" t="str">
        <f t="shared" si="155"/>
        <v/>
      </c>
      <c r="AB1271" s="11"/>
      <c r="AC1271" s="11"/>
      <c r="AD1271" s="11"/>
      <c r="AE1271" s="11"/>
      <c r="AF1271" s="11"/>
    </row>
    <row r="1272" spans="6:32" x14ac:dyDescent="0.45">
      <c r="F1272" s="9" t="e">
        <f>IF('Prediction Log'!#REF!=0, "",'Prediction Log'!#REF!)</f>
        <v>#REF!</v>
      </c>
      <c r="G1272" s="9"/>
      <c r="H1272" s="9"/>
      <c r="I1272" s="9" t="e">
        <f>IF('Prediction Log'!#REF!=0, "",'Prediction Log'!#REF!)</f>
        <v>#REF!</v>
      </c>
      <c r="J1272" s="24"/>
      <c r="AA1272" s="1" t="str">
        <f t="shared" si="155"/>
        <v/>
      </c>
      <c r="AB1272" s="11"/>
      <c r="AC1272" s="11"/>
      <c r="AD1272" s="11"/>
      <c r="AE1272" s="11"/>
      <c r="AF1272" s="11"/>
    </row>
    <row r="1273" spans="6:32" x14ac:dyDescent="0.45">
      <c r="F1273" s="9" t="e">
        <f>IF('Prediction Log'!#REF!=0, "",'Prediction Log'!#REF!)</f>
        <v>#REF!</v>
      </c>
      <c r="G1273" s="9"/>
      <c r="H1273" s="9"/>
      <c r="I1273" s="9" t="e">
        <f>IF('Prediction Log'!#REF!=0, "",'Prediction Log'!#REF!)</f>
        <v>#REF!</v>
      </c>
      <c r="J1273" s="24"/>
      <c r="AA1273" s="1" t="str">
        <f t="shared" si="155"/>
        <v/>
      </c>
      <c r="AB1273" s="11"/>
      <c r="AC1273" s="11"/>
      <c r="AD1273" s="11"/>
      <c r="AE1273" s="11"/>
      <c r="AF1273" s="11"/>
    </row>
    <row r="1274" spans="6:32" x14ac:dyDescent="0.45">
      <c r="F1274" s="9" t="e">
        <f>IF('Prediction Log'!#REF!=0, "",'Prediction Log'!#REF!)</f>
        <v>#REF!</v>
      </c>
      <c r="G1274" s="9"/>
      <c r="H1274" s="9"/>
      <c r="I1274" s="9" t="e">
        <f>IF('Prediction Log'!#REF!=0, "",'Prediction Log'!#REF!)</f>
        <v>#REF!</v>
      </c>
      <c r="J1274" s="24"/>
      <c r="AA1274" s="1" t="str">
        <f t="shared" si="155"/>
        <v/>
      </c>
      <c r="AB1274" s="11"/>
      <c r="AC1274" s="11"/>
      <c r="AD1274" s="11"/>
      <c r="AE1274" s="11"/>
      <c r="AF1274" s="11"/>
    </row>
    <row r="1275" spans="6:32" x14ac:dyDescent="0.45">
      <c r="F1275" s="9" t="e">
        <f>IF('Prediction Log'!#REF!=0, "",'Prediction Log'!#REF!)</f>
        <v>#REF!</v>
      </c>
      <c r="G1275" s="9"/>
      <c r="H1275" s="9"/>
      <c r="I1275" s="9" t="e">
        <f>IF('Prediction Log'!#REF!=0, "",'Prediction Log'!#REF!)</f>
        <v>#REF!</v>
      </c>
      <c r="J1275" s="24"/>
      <c r="AA1275" s="1" t="str">
        <f t="shared" si="155"/>
        <v/>
      </c>
      <c r="AB1275" s="11"/>
      <c r="AC1275" s="11"/>
      <c r="AD1275" s="11"/>
      <c r="AE1275" s="11"/>
      <c r="AF1275" s="11"/>
    </row>
    <row r="1276" spans="6:32" x14ac:dyDescent="0.45">
      <c r="F1276" s="9" t="e">
        <f>IF('Prediction Log'!#REF!=0, "",'Prediction Log'!#REF!)</f>
        <v>#REF!</v>
      </c>
      <c r="G1276" s="9"/>
      <c r="H1276" s="9"/>
      <c r="I1276" s="9" t="e">
        <f>IF('Prediction Log'!#REF!=0, "",'Prediction Log'!#REF!)</f>
        <v>#REF!</v>
      </c>
      <c r="J1276" s="24"/>
      <c r="AA1276" s="1" t="str">
        <f t="shared" si="155"/>
        <v/>
      </c>
      <c r="AB1276" s="11"/>
      <c r="AC1276" s="11"/>
      <c r="AD1276" s="11"/>
      <c r="AE1276" s="11"/>
      <c r="AF1276" s="11"/>
    </row>
    <row r="1277" spans="6:32" x14ac:dyDescent="0.45">
      <c r="F1277" s="9" t="e">
        <f>IF('Prediction Log'!#REF!=0, "",'Prediction Log'!#REF!)</f>
        <v>#REF!</v>
      </c>
      <c r="G1277" s="9"/>
      <c r="H1277" s="9"/>
      <c r="I1277" s="9" t="e">
        <f>IF('Prediction Log'!#REF!=0, "",'Prediction Log'!#REF!)</f>
        <v>#REF!</v>
      </c>
      <c r="J1277" s="24"/>
      <c r="AA1277" s="1" t="str">
        <f t="shared" si="155"/>
        <v/>
      </c>
      <c r="AB1277" s="11"/>
      <c r="AC1277" s="11"/>
      <c r="AD1277" s="11"/>
      <c r="AE1277" s="11"/>
      <c r="AF1277" s="11"/>
    </row>
    <row r="1278" spans="6:32" x14ac:dyDescent="0.45">
      <c r="F1278" s="9" t="e">
        <f>IF('Prediction Log'!#REF!=0, "",'Prediction Log'!#REF!)</f>
        <v>#REF!</v>
      </c>
      <c r="G1278" s="9"/>
      <c r="H1278" s="9"/>
      <c r="I1278" s="9" t="e">
        <f>IF('Prediction Log'!#REF!=0, "",'Prediction Log'!#REF!)</f>
        <v>#REF!</v>
      </c>
      <c r="J1278" s="24"/>
      <c r="AA1278" s="1" t="str">
        <f t="shared" si="155"/>
        <v/>
      </c>
      <c r="AB1278" s="11"/>
      <c r="AC1278" s="11"/>
      <c r="AD1278" s="11"/>
      <c r="AE1278" s="11"/>
      <c r="AF1278" s="11"/>
    </row>
    <row r="1279" spans="6:32" x14ac:dyDescent="0.45">
      <c r="F1279" s="9" t="e">
        <f>IF('Prediction Log'!#REF!=0, "",'Prediction Log'!#REF!)</f>
        <v>#REF!</v>
      </c>
      <c r="G1279" s="9"/>
      <c r="H1279" s="9"/>
      <c r="I1279" s="9" t="e">
        <f>IF('Prediction Log'!#REF!=0, "",'Prediction Log'!#REF!)</f>
        <v>#REF!</v>
      </c>
      <c r="J1279" s="24"/>
      <c r="AA1279" s="1" t="str">
        <f t="shared" si="155"/>
        <v/>
      </c>
      <c r="AB1279" s="11"/>
      <c r="AC1279" s="11"/>
      <c r="AD1279" s="11"/>
      <c r="AE1279" s="11"/>
      <c r="AF1279" s="11"/>
    </row>
    <row r="1280" spans="6:32" x14ac:dyDescent="0.45">
      <c r="F1280" s="9" t="e">
        <f>IF('Prediction Log'!#REF!=0, "",'Prediction Log'!#REF!)</f>
        <v>#REF!</v>
      </c>
      <c r="G1280" s="9"/>
      <c r="H1280" s="9"/>
      <c r="I1280" s="9" t="e">
        <f>IF('Prediction Log'!#REF!=0, "",'Prediction Log'!#REF!)</f>
        <v>#REF!</v>
      </c>
      <c r="J1280" s="24"/>
      <c r="AA1280" s="1" t="str">
        <f t="shared" si="155"/>
        <v/>
      </c>
      <c r="AB1280" s="11"/>
      <c r="AC1280" s="11"/>
      <c r="AD1280" s="11"/>
      <c r="AE1280" s="11"/>
      <c r="AF1280" s="11"/>
    </row>
    <row r="1281" spans="6:32" x14ac:dyDescent="0.45">
      <c r="F1281" s="9" t="e">
        <f>IF('Prediction Log'!#REF!=0, "",'Prediction Log'!#REF!)</f>
        <v>#REF!</v>
      </c>
      <c r="G1281" s="9"/>
      <c r="H1281" s="9"/>
      <c r="I1281" s="9" t="e">
        <f>IF('Prediction Log'!#REF!=0, "",'Prediction Log'!#REF!)</f>
        <v>#REF!</v>
      </c>
      <c r="J1281" s="24"/>
      <c r="AA1281" s="1" t="str">
        <f t="shared" si="155"/>
        <v/>
      </c>
      <c r="AB1281" s="11"/>
      <c r="AC1281" s="11"/>
      <c r="AD1281" s="11"/>
      <c r="AE1281" s="11"/>
      <c r="AF1281" s="11"/>
    </row>
    <row r="1282" spans="6:32" x14ac:dyDescent="0.45">
      <c r="F1282" s="9" t="e">
        <f>IF('Prediction Log'!#REF!=0, "",'Prediction Log'!#REF!)</f>
        <v>#REF!</v>
      </c>
      <c r="G1282" s="9"/>
      <c r="H1282" s="9"/>
      <c r="I1282" s="9" t="e">
        <f>IF('Prediction Log'!#REF!=0, "",'Prediction Log'!#REF!)</f>
        <v>#REF!</v>
      </c>
      <c r="J1282" s="24"/>
      <c r="AA1282" s="1" t="str">
        <f t="shared" si="155"/>
        <v/>
      </c>
      <c r="AB1282" s="11"/>
      <c r="AC1282" s="11"/>
      <c r="AD1282" s="11"/>
      <c r="AE1282" s="11"/>
      <c r="AF1282" s="11"/>
    </row>
    <row r="1283" spans="6:32" x14ac:dyDescent="0.45">
      <c r="F1283" s="9" t="e">
        <f>IF('Prediction Log'!#REF!=0, "",'Prediction Log'!#REF!)</f>
        <v>#REF!</v>
      </c>
      <c r="G1283" s="9"/>
      <c r="H1283" s="9"/>
      <c r="I1283" s="9" t="e">
        <f>IF('Prediction Log'!#REF!=0, "",'Prediction Log'!#REF!)</f>
        <v>#REF!</v>
      </c>
      <c r="J1283" s="24"/>
      <c r="AA1283" s="1" t="str">
        <f t="shared" si="155"/>
        <v/>
      </c>
      <c r="AB1283" s="11"/>
      <c r="AC1283" s="11"/>
      <c r="AD1283" s="11"/>
      <c r="AE1283" s="11"/>
      <c r="AF1283" s="11"/>
    </row>
    <row r="1284" spans="6:32" x14ac:dyDescent="0.45">
      <c r="F1284" s="9" t="e">
        <f>IF('Prediction Log'!#REF!=0, "",'Prediction Log'!#REF!)</f>
        <v>#REF!</v>
      </c>
      <c r="G1284" s="9"/>
      <c r="H1284" s="9"/>
      <c r="I1284" s="9" t="e">
        <f>IF('Prediction Log'!#REF!=0, "",'Prediction Log'!#REF!)</f>
        <v>#REF!</v>
      </c>
      <c r="J1284" s="24"/>
      <c r="AA1284" s="1" t="str">
        <f t="shared" si="155"/>
        <v/>
      </c>
      <c r="AB1284" s="11"/>
      <c r="AC1284" s="11"/>
      <c r="AD1284" s="11"/>
      <c r="AE1284" s="11"/>
      <c r="AF1284" s="11"/>
    </row>
    <row r="1285" spans="6:32" x14ac:dyDescent="0.45">
      <c r="F1285" s="9" t="e">
        <f>IF('Prediction Log'!#REF!=0, "",'Prediction Log'!#REF!)</f>
        <v>#REF!</v>
      </c>
      <c r="G1285" s="9"/>
      <c r="H1285" s="9"/>
      <c r="I1285" s="9" t="e">
        <f>IF('Prediction Log'!#REF!=0, "",'Prediction Log'!#REF!)</f>
        <v>#REF!</v>
      </c>
      <c r="J1285" s="24"/>
      <c r="AA1285" s="1" t="str">
        <f t="shared" si="155"/>
        <v/>
      </c>
      <c r="AB1285" s="11"/>
      <c r="AC1285" s="11"/>
      <c r="AD1285" s="11"/>
      <c r="AE1285" s="11"/>
      <c r="AF1285" s="11"/>
    </row>
    <row r="1286" spans="6:32" x14ac:dyDescent="0.45">
      <c r="F1286" s="9" t="e">
        <f>IF('Prediction Log'!#REF!=0, "",'Prediction Log'!#REF!)</f>
        <v>#REF!</v>
      </c>
      <c r="G1286" s="9"/>
      <c r="H1286" s="9"/>
      <c r="I1286" s="9" t="e">
        <f>IF('Prediction Log'!#REF!=0, "",'Prediction Log'!#REF!)</f>
        <v>#REF!</v>
      </c>
      <c r="J1286" s="24"/>
      <c r="AA1286" s="1" t="str">
        <f t="shared" si="155"/>
        <v/>
      </c>
      <c r="AB1286" s="11"/>
      <c r="AC1286" s="11"/>
      <c r="AD1286" s="11"/>
      <c r="AE1286" s="11"/>
      <c r="AF1286" s="11"/>
    </row>
    <row r="1287" spans="6:32" x14ac:dyDescent="0.45">
      <c r="F1287" s="9" t="e">
        <f>IF('Prediction Log'!#REF!=0, "",'Prediction Log'!#REF!)</f>
        <v>#REF!</v>
      </c>
      <c r="G1287" s="9"/>
      <c r="H1287" s="9"/>
      <c r="I1287" s="9" t="e">
        <f>IF('Prediction Log'!#REF!=0, "",'Prediction Log'!#REF!)</f>
        <v>#REF!</v>
      </c>
      <c r="J1287" s="24"/>
      <c r="AA1287" s="1" t="str">
        <f t="shared" si="155"/>
        <v/>
      </c>
      <c r="AB1287" s="11"/>
      <c r="AC1287" s="11"/>
      <c r="AD1287" s="11"/>
      <c r="AE1287" s="11"/>
      <c r="AF1287" s="11"/>
    </row>
    <row r="1288" spans="6:32" x14ac:dyDescent="0.45">
      <c r="F1288" s="9" t="e">
        <f>IF('Prediction Log'!#REF!=0, "",'Prediction Log'!#REF!)</f>
        <v>#REF!</v>
      </c>
      <c r="G1288" s="9"/>
      <c r="H1288" s="9"/>
      <c r="I1288" s="9" t="e">
        <f>IF('Prediction Log'!#REF!=0, "",'Prediction Log'!#REF!)</f>
        <v>#REF!</v>
      </c>
      <c r="J1288" s="24"/>
      <c r="AA1288" s="1" t="str">
        <f t="shared" si="155"/>
        <v/>
      </c>
      <c r="AB1288" s="11"/>
      <c r="AC1288" s="11"/>
      <c r="AD1288" s="11"/>
      <c r="AE1288" s="11"/>
      <c r="AF1288" s="11"/>
    </row>
    <row r="1289" spans="6:32" x14ac:dyDescent="0.45">
      <c r="F1289" s="9" t="e">
        <f>IF('Prediction Log'!#REF!=0, "",'Prediction Log'!#REF!)</f>
        <v>#REF!</v>
      </c>
      <c r="G1289" s="9"/>
      <c r="H1289" s="9"/>
      <c r="I1289" s="9" t="e">
        <f>IF('Prediction Log'!#REF!=0, "",'Prediction Log'!#REF!)</f>
        <v>#REF!</v>
      </c>
      <c r="J1289" s="24"/>
      <c r="AA1289" s="1" t="str">
        <f t="shared" si="155"/>
        <v/>
      </c>
      <c r="AB1289" s="11"/>
      <c r="AC1289" s="11"/>
      <c r="AD1289" s="11"/>
      <c r="AE1289" s="11"/>
      <c r="AF1289" s="11"/>
    </row>
    <row r="1290" spans="6:32" x14ac:dyDescent="0.45">
      <c r="F1290" s="9" t="e">
        <f>IF('Prediction Log'!#REF!=0, "",'Prediction Log'!#REF!)</f>
        <v>#REF!</v>
      </c>
      <c r="G1290" s="9"/>
      <c r="H1290" s="9"/>
      <c r="I1290" s="9" t="e">
        <f>IF('Prediction Log'!#REF!=0, "",'Prediction Log'!#REF!)</f>
        <v>#REF!</v>
      </c>
      <c r="J1290" s="24"/>
      <c r="AA1290" s="1" t="str">
        <f t="shared" si="155"/>
        <v/>
      </c>
      <c r="AB1290" s="11"/>
      <c r="AC1290" s="11"/>
      <c r="AD1290" s="11"/>
      <c r="AE1290" s="11"/>
      <c r="AF1290" s="11"/>
    </row>
    <row r="1291" spans="6:32" x14ac:dyDescent="0.45">
      <c r="F1291" s="9" t="e">
        <f>IF('Prediction Log'!#REF!=0, "",'Prediction Log'!#REF!)</f>
        <v>#REF!</v>
      </c>
      <c r="G1291" s="9"/>
      <c r="H1291" s="9"/>
      <c r="I1291" s="9" t="e">
        <f>IF('Prediction Log'!#REF!=0, "",'Prediction Log'!#REF!)</f>
        <v>#REF!</v>
      </c>
      <c r="J1291" s="24"/>
      <c r="AA1291" s="1" t="str">
        <f t="shared" si="155"/>
        <v/>
      </c>
      <c r="AB1291" s="11"/>
      <c r="AC1291" s="11"/>
      <c r="AD1291" s="11"/>
      <c r="AE1291" s="11"/>
      <c r="AF1291" s="11"/>
    </row>
    <row r="1292" spans="6:32" x14ac:dyDescent="0.45">
      <c r="F1292" s="9" t="e">
        <f>IF('Prediction Log'!#REF!=0, "",'Prediction Log'!#REF!)</f>
        <v>#REF!</v>
      </c>
      <c r="G1292" s="9"/>
      <c r="H1292" s="9"/>
      <c r="I1292" s="9" t="e">
        <f>IF('Prediction Log'!#REF!=0, "",'Prediction Log'!#REF!)</f>
        <v>#REF!</v>
      </c>
      <c r="J1292" s="24"/>
      <c r="AA1292" s="1" t="str">
        <f t="shared" si="155"/>
        <v/>
      </c>
      <c r="AB1292" s="11"/>
      <c r="AC1292" s="11"/>
      <c r="AD1292" s="11"/>
      <c r="AE1292" s="11"/>
      <c r="AF1292" s="11"/>
    </row>
    <row r="1293" spans="6:32" x14ac:dyDescent="0.45">
      <c r="F1293" s="9" t="e">
        <f>IF('Prediction Log'!#REF!=0, "",'Prediction Log'!#REF!)</f>
        <v>#REF!</v>
      </c>
      <c r="G1293" s="9"/>
      <c r="H1293" s="9"/>
      <c r="I1293" s="9" t="e">
        <f>IF('Prediction Log'!#REF!=0, "",'Prediction Log'!#REF!)</f>
        <v>#REF!</v>
      </c>
      <c r="J1293" s="24"/>
      <c r="AA1293" s="1" t="str">
        <f t="shared" si="155"/>
        <v/>
      </c>
      <c r="AB1293" s="11"/>
      <c r="AC1293" s="11"/>
      <c r="AD1293" s="11"/>
      <c r="AE1293" s="11"/>
      <c r="AF1293" s="11"/>
    </row>
    <row r="1294" spans="6:32" x14ac:dyDescent="0.45">
      <c r="F1294" s="9" t="e">
        <f>IF('Prediction Log'!#REF!=0, "",'Prediction Log'!#REF!)</f>
        <v>#REF!</v>
      </c>
      <c r="G1294" s="9"/>
      <c r="H1294" s="9"/>
      <c r="I1294" s="9" t="e">
        <f>IF('Prediction Log'!#REF!=0, "",'Prediction Log'!#REF!)</f>
        <v>#REF!</v>
      </c>
      <c r="J1294" s="24"/>
      <c r="AA1294" s="1" t="str">
        <f t="shared" si="155"/>
        <v/>
      </c>
      <c r="AB1294" s="11"/>
      <c r="AC1294" s="11"/>
      <c r="AD1294" s="11"/>
      <c r="AE1294" s="11"/>
      <c r="AF1294" s="11"/>
    </row>
    <row r="1295" spans="6:32" x14ac:dyDescent="0.45">
      <c r="F1295" s="9" t="e">
        <f>IF('Prediction Log'!#REF!=0, "",'Prediction Log'!#REF!)</f>
        <v>#REF!</v>
      </c>
      <c r="G1295" s="9"/>
      <c r="H1295" s="9"/>
      <c r="I1295" s="9" t="e">
        <f>IF('Prediction Log'!#REF!=0, "",'Prediction Log'!#REF!)</f>
        <v>#REF!</v>
      </c>
      <c r="J1295" s="24"/>
      <c r="AA1295" s="1" t="str">
        <f t="shared" si="155"/>
        <v/>
      </c>
      <c r="AB1295" s="11"/>
      <c r="AC1295" s="11"/>
      <c r="AD1295" s="11"/>
      <c r="AE1295" s="11"/>
      <c r="AF1295" s="11"/>
    </row>
    <row r="1296" spans="6:32" x14ac:dyDescent="0.45">
      <c r="F1296" s="9" t="e">
        <f>IF('Prediction Log'!#REF!=0, "",'Prediction Log'!#REF!)</f>
        <v>#REF!</v>
      </c>
      <c r="G1296" s="9"/>
      <c r="H1296" s="9"/>
      <c r="I1296" s="9" t="e">
        <f>IF('Prediction Log'!#REF!=0, "",'Prediction Log'!#REF!)</f>
        <v>#REF!</v>
      </c>
      <c r="J1296" s="24"/>
      <c r="AA1296" s="1" t="str">
        <f t="shared" si="155"/>
        <v/>
      </c>
      <c r="AB1296" s="11"/>
      <c r="AC1296" s="11"/>
      <c r="AD1296" s="11"/>
      <c r="AE1296" s="11"/>
      <c r="AF1296" s="11"/>
    </row>
    <row r="1297" spans="6:32" x14ac:dyDescent="0.45">
      <c r="F1297" s="9" t="e">
        <f>IF('Prediction Log'!#REF!=0, "",'Prediction Log'!#REF!)</f>
        <v>#REF!</v>
      </c>
      <c r="G1297" s="9"/>
      <c r="H1297" s="9"/>
      <c r="I1297" s="9" t="e">
        <f>IF('Prediction Log'!#REF!=0, "",'Prediction Log'!#REF!)</f>
        <v>#REF!</v>
      </c>
      <c r="J1297" s="24"/>
      <c r="AA1297" s="1" t="str">
        <f t="shared" si="155"/>
        <v/>
      </c>
      <c r="AB1297" s="11"/>
      <c r="AC1297" s="11"/>
      <c r="AD1297" s="11"/>
      <c r="AE1297" s="11"/>
      <c r="AF1297" s="11"/>
    </row>
    <row r="1298" spans="6:32" x14ac:dyDescent="0.45">
      <c r="F1298" s="9" t="e">
        <f>IF('Prediction Log'!#REF!=0, "",'Prediction Log'!#REF!)</f>
        <v>#REF!</v>
      </c>
      <c r="G1298" s="9"/>
      <c r="H1298" s="9"/>
      <c r="I1298" s="9" t="e">
        <f>IF('Prediction Log'!#REF!=0, "",'Prediction Log'!#REF!)</f>
        <v>#REF!</v>
      </c>
      <c r="J1298" s="24"/>
      <c r="AA1298" s="1" t="str">
        <f t="shared" si="155"/>
        <v/>
      </c>
      <c r="AB1298" s="11"/>
      <c r="AC1298" s="11"/>
      <c r="AD1298" s="11"/>
      <c r="AE1298" s="11"/>
      <c r="AF1298" s="11"/>
    </row>
    <row r="1299" spans="6:32" x14ac:dyDescent="0.45">
      <c r="F1299" s="9" t="e">
        <f>IF('Prediction Log'!#REF!=0, "",'Prediction Log'!#REF!)</f>
        <v>#REF!</v>
      </c>
      <c r="G1299" s="9"/>
      <c r="H1299" s="9"/>
      <c r="I1299" s="9" t="e">
        <f>IF('Prediction Log'!#REF!=0, "",'Prediction Log'!#REF!)</f>
        <v>#REF!</v>
      </c>
      <c r="J1299" s="24"/>
      <c r="AA1299" s="1" t="str">
        <f t="shared" si="155"/>
        <v/>
      </c>
      <c r="AB1299" s="11"/>
      <c r="AC1299" s="11"/>
      <c r="AD1299" s="11"/>
      <c r="AE1299" s="11"/>
      <c r="AF1299" s="11"/>
    </row>
    <row r="1300" spans="6:32" x14ac:dyDescent="0.45">
      <c r="F1300" s="9" t="e">
        <f>IF('Prediction Log'!#REF!=0, "",'Prediction Log'!#REF!)</f>
        <v>#REF!</v>
      </c>
      <c r="G1300" s="9"/>
      <c r="H1300" s="9"/>
      <c r="I1300" s="9" t="e">
        <f>IF('Prediction Log'!#REF!=0, "",'Prediction Log'!#REF!)</f>
        <v>#REF!</v>
      </c>
      <c r="J1300" s="24"/>
      <c r="AA1300" s="1" t="str">
        <f t="shared" si="155"/>
        <v/>
      </c>
      <c r="AB1300" s="11"/>
      <c r="AC1300" s="11"/>
      <c r="AD1300" s="11"/>
      <c r="AE1300" s="11"/>
      <c r="AF1300" s="11"/>
    </row>
    <row r="1301" spans="6:32" x14ac:dyDescent="0.45">
      <c r="F1301" s="9" t="e">
        <f>IF('Prediction Log'!#REF!=0, "",'Prediction Log'!#REF!)</f>
        <v>#REF!</v>
      </c>
      <c r="G1301" s="9"/>
      <c r="H1301" s="9"/>
      <c r="I1301" s="9" t="e">
        <f>IF('Prediction Log'!#REF!=0, "",'Prediction Log'!#REF!)</f>
        <v>#REF!</v>
      </c>
      <c r="J1301" s="24"/>
      <c r="AA1301" s="1" t="str">
        <f t="shared" si="155"/>
        <v/>
      </c>
      <c r="AB1301" s="11"/>
      <c r="AC1301" s="11"/>
      <c r="AD1301" s="11"/>
      <c r="AE1301" s="11"/>
      <c r="AF1301" s="11"/>
    </row>
    <row r="1302" spans="6:32" x14ac:dyDescent="0.45">
      <c r="F1302" s="9" t="e">
        <f>IF('Prediction Log'!#REF!=0, "",'Prediction Log'!#REF!)</f>
        <v>#REF!</v>
      </c>
      <c r="G1302" s="9"/>
      <c r="H1302" s="9"/>
      <c r="I1302" s="9" t="e">
        <f>IF('Prediction Log'!#REF!=0, "",'Prediction Log'!#REF!)</f>
        <v>#REF!</v>
      </c>
      <c r="J1302" s="24"/>
      <c r="AA1302" s="1" t="str">
        <f t="shared" si="155"/>
        <v/>
      </c>
      <c r="AB1302" s="11"/>
      <c r="AC1302" s="11"/>
      <c r="AD1302" s="11"/>
      <c r="AE1302" s="11"/>
      <c r="AF1302" s="11"/>
    </row>
    <row r="1303" spans="6:32" x14ac:dyDescent="0.45">
      <c r="F1303" s="9" t="e">
        <f>IF('Prediction Log'!#REF!=0, "",'Prediction Log'!#REF!)</f>
        <v>#REF!</v>
      </c>
      <c r="G1303" s="9"/>
      <c r="H1303" s="9"/>
      <c r="I1303" s="9" t="e">
        <f>IF('Prediction Log'!#REF!=0, "",'Prediction Log'!#REF!)</f>
        <v>#REF!</v>
      </c>
      <c r="J1303" s="24"/>
      <c r="AA1303" s="1" t="str">
        <f t="shared" si="155"/>
        <v/>
      </c>
      <c r="AB1303" s="11"/>
      <c r="AC1303" s="11"/>
      <c r="AD1303" s="11"/>
      <c r="AE1303" s="11"/>
      <c r="AF1303" s="11"/>
    </row>
    <row r="1304" spans="6:32" x14ac:dyDescent="0.45">
      <c r="F1304" s="9" t="e">
        <f>IF('Prediction Log'!#REF!=0, "",'Prediction Log'!#REF!)</f>
        <v>#REF!</v>
      </c>
      <c r="G1304" s="9"/>
      <c r="H1304" s="9"/>
      <c r="I1304" s="9" t="e">
        <f>IF('Prediction Log'!#REF!=0, "",'Prediction Log'!#REF!)</f>
        <v>#REF!</v>
      </c>
      <c r="J1304" s="24"/>
      <c r="AA1304" s="1" t="str">
        <f t="shared" ref="AA1304:AA1367" si="156">IF(Z1304="W", U1304, IF(Z1304="L",-N1304, ""))</f>
        <v/>
      </c>
      <c r="AB1304" s="11"/>
      <c r="AC1304" s="11"/>
      <c r="AD1304" s="11"/>
      <c r="AE1304" s="11"/>
      <c r="AF1304" s="11"/>
    </row>
    <row r="1305" spans="6:32" x14ac:dyDescent="0.45">
      <c r="F1305" s="9" t="e">
        <f>IF('Prediction Log'!#REF!=0, "",'Prediction Log'!#REF!)</f>
        <v>#REF!</v>
      </c>
      <c r="G1305" s="9"/>
      <c r="H1305" s="9"/>
      <c r="I1305" s="9" t="e">
        <f>IF('Prediction Log'!#REF!=0, "",'Prediction Log'!#REF!)</f>
        <v>#REF!</v>
      </c>
      <c r="J1305" s="24"/>
      <c r="AA1305" s="1" t="str">
        <f t="shared" si="156"/>
        <v/>
      </c>
      <c r="AB1305" s="11"/>
      <c r="AC1305" s="11"/>
      <c r="AD1305" s="11"/>
      <c r="AE1305" s="11"/>
      <c r="AF1305" s="11"/>
    </row>
    <row r="1306" spans="6:32" x14ac:dyDescent="0.45">
      <c r="F1306" s="9" t="e">
        <f>IF('Prediction Log'!#REF!=0, "",'Prediction Log'!#REF!)</f>
        <v>#REF!</v>
      </c>
      <c r="G1306" s="9"/>
      <c r="H1306" s="9"/>
      <c r="I1306" s="9" t="e">
        <f>IF('Prediction Log'!#REF!=0, "",'Prediction Log'!#REF!)</f>
        <v>#REF!</v>
      </c>
      <c r="J1306" s="24"/>
      <c r="AA1306" s="1" t="str">
        <f t="shared" si="156"/>
        <v/>
      </c>
      <c r="AB1306" s="11"/>
      <c r="AC1306" s="11"/>
      <c r="AD1306" s="11"/>
      <c r="AE1306" s="11"/>
      <c r="AF1306" s="11"/>
    </row>
    <row r="1307" spans="6:32" x14ac:dyDescent="0.45">
      <c r="F1307" s="9" t="e">
        <f>IF('Prediction Log'!#REF!=0, "",'Prediction Log'!#REF!)</f>
        <v>#REF!</v>
      </c>
      <c r="G1307" s="9"/>
      <c r="H1307" s="9"/>
      <c r="I1307" s="9" t="e">
        <f>IF('Prediction Log'!#REF!=0, "",'Prediction Log'!#REF!)</f>
        <v>#REF!</v>
      </c>
      <c r="J1307" s="24"/>
      <c r="AA1307" s="1" t="str">
        <f t="shared" si="156"/>
        <v/>
      </c>
      <c r="AB1307" s="11"/>
      <c r="AC1307" s="11"/>
      <c r="AD1307" s="11"/>
      <c r="AE1307" s="11"/>
      <c r="AF1307" s="11"/>
    </row>
    <row r="1308" spans="6:32" x14ac:dyDescent="0.45">
      <c r="F1308" s="9" t="e">
        <f>IF('Prediction Log'!#REF!=0, "",'Prediction Log'!#REF!)</f>
        <v>#REF!</v>
      </c>
      <c r="G1308" s="9"/>
      <c r="H1308" s="9"/>
      <c r="I1308" s="9" t="e">
        <f>IF('Prediction Log'!#REF!=0, "",'Prediction Log'!#REF!)</f>
        <v>#REF!</v>
      </c>
      <c r="J1308" s="24"/>
      <c r="AA1308" s="1" t="str">
        <f t="shared" si="156"/>
        <v/>
      </c>
      <c r="AB1308" s="11"/>
      <c r="AC1308" s="11"/>
      <c r="AD1308" s="11"/>
      <c r="AE1308" s="11"/>
      <c r="AF1308" s="11"/>
    </row>
    <row r="1309" spans="6:32" x14ac:dyDescent="0.45">
      <c r="F1309" s="9" t="e">
        <f>IF('Prediction Log'!#REF!=0, "",'Prediction Log'!#REF!)</f>
        <v>#REF!</v>
      </c>
      <c r="G1309" s="9"/>
      <c r="H1309" s="9"/>
      <c r="I1309" s="9" t="e">
        <f>IF('Prediction Log'!#REF!=0, "",'Prediction Log'!#REF!)</f>
        <v>#REF!</v>
      </c>
      <c r="J1309" s="24"/>
      <c r="AA1309" s="1" t="str">
        <f t="shared" si="156"/>
        <v/>
      </c>
      <c r="AB1309" s="11"/>
      <c r="AC1309" s="11"/>
      <c r="AD1309" s="11"/>
      <c r="AE1309" s="11"/>
      <c r="AF1309" s="11"/>
    </row>
    <row r="1310" spans="6:32" x14ac:dyDescent="0.45">
      <c r="F1310" s="9" t="e">
        <f>IF('Prediction Log'!#REF!=0, "",'Prediction Log'!#REF!)</f>
        <v>#REF!</v>
      </c>
      <c r="G1310" s="9"/>
      <c r="H1310" s="9"/>
      <c r="I1310" s="9" t="e">
        <f>IF('Prediction Log'!#REF!=0, "",'Prediction Log'!#REF!)</f>
        <v>#REF!</v>
      </c>
      <c r="J1310" s="24"/>
      <c r="AA1310" s="1" t="str">
        <f t="shared" si="156"/>
        <v/>
      </c>
      <c r="AB1310" s="11"/>
      <c r="AC1310" s="11"/>
      <c r="AD1310" s="11"/>
      <c r="AE1310" s="11"/>
      <c r="AF1310" s="11"/>
    </row>
    <row r="1311" spans="6:32" x14ac:dyDescent="0.45">
      <c r="F1311" s="9" t="e">
        <f>IF('Prediction Log'!#REF!=0, "",'Prediction Log'!#REF!)</f>
        <v>#REF!</v>
      </c>
      <c r="G1311" s="9"/>
      <c r="H1311" s="9"/>
      <c r="I1311" s="9" t="e">
        <f>IF('Prediction Log'!#REF!=0, "",'Prediction Log'!#REF!)</f>
        <v>#REF!</v>
      </c>
      <c r="J1311" s="24"/>
      <c r="AA1311" s="1" t="str">
        <f t="shared" si="156"/>
        <v/>
      </c>
      <c r="AB1311" s="11"/>
      <c r="AC1311" s="11"/>
      <c r="AD1311" s="11"/>
      <c r="AE1311" s="11"/>
      <c r="AF1311" s="11"/>
    </row>
    <row r="1312" spans="6:32" x14ac:dyDescent="0.45">
      <c r="F1312" s="9" t="e">
        <f>IF('Prediction Log'!#REF!=0, "",'Prediction Log'!#REF!)</f>
        <v>#REF!</v>
      </c>
      <c r="G1312" s="9"/>
      <c r="H1312" s="9"/>
      <c r="I1312" s="9" t="e">
        <f>IF('Prediction Log'!#REF!=0, "",'Prediction Log'!#REF!)</f>
        <v>#REF!</v>
      </c>
      <c r="J1312" s="24"/>
      <c r="AA1312" s="1" t="str">
        <f t="shared" si="156"/>
        <v/>
      </c>
      <c r="AB1312" s="11"/>
      <c r="AC1312" s="11"/>
      <c r="AD1312" s="11"/>
      <c r="AE1312" s="11"/>
      <c r="AF1312" s="11"/>
    </row>
    <row r="1313" spans="6:32" x14ac:dyDescent="0.45">
      <c r="F1313" s="9" t="e">
        <f>IF('Prediction Log'!#REF!=0, "",'Prediction Log'!#REF!)</f>
        <v>#REF!</v>
      </c>
      <c r="G1313" s="9"/>
      <c r="H1313" s="9"/>
      <c r="I1313" s="9" t="e">
        <f>IF('Prediction Log'!#REF!=0, "",'Prediction Log'!#REF!)</f>
        <v>#REF!</v>
      </c>
      <c r="J1313" s="24"/>
      <c r="AA1313" s="1" t="str">
        <f t="shared" si="156"/>
        <v/>
      </c>
      <c r="AB1313" s="11"/>
      <c r="AC1313" s="11"/>
      <c r="AD1313" s="11"/>
      <c r="AE1313" s="11"/>
      <c r="AF1313" s="11"/>
    </row>
    <row r="1314" spans="6:32" x14ac:dyDescent="0.45">
      <c r="F1314" s="9" t="e">
        <f>IF('Prediction Log'!#REF!=0, "",'Prediction Log'!#REF!)</f>
        <v>#REF!</v>
      </c>
      <c r="G1314" s="9"/>
      <c r="H1314" s="9"/>
      <c r="I1314" s="9" t="e">
        <f>IF('Prediction Log'!#REF!=0, "",'Prediction Log'!#REF!)</f>
        <v>#REF!</v>
      </c>
      <c r="J1314" s="24"/>
      <c r="AA1314" s="1" t="str">
        <f t="shared" si="156"/>
        <v/>
      </c>
      <c r="AB1314" s="11"/>
      <c r="AC1314" s="11"/>
      <c r="AD1314" s="11"/>
      <c r="AE1314" s="11"/>
      <c r="AF1314" s="11"/>
    </row>
    <row r="1315" spans="6:32" x14ac:dyDescent="0.45">
      <c r="F1315" s="9" t="e">
        <f>IF('Prediction Log'!#REF!=0, "",'Prediction Log'!#REF!)</f>
        <v>#REF!</v>
      </c>
      <c r="G1315" s="9"/>
      <c r="H1315" s="9"/>
      <c r="I1315" s="9" t="e">
        <f>IF('Prediction Log'!#REF!=0, "",'Prediction Log'!#REF!)</f>
        <v>#REF!</v>
      </c>
      <c r="J1315" s="24"/>
      <c r="AA1315" s="1" t="str">
        <f t="shared" si="156"/>
        <v/>
      </c>
      <c r="AB1315" s="11"/>
      <c r="AC1315" s="11"/>
      <c r="AD1315" s="11"/>
      <c r="AE1315" s="11"/>
      <c r="AF1315" s="11"/>
    </row>
    <row r="1316" spans="6:32" x14ac:dyDescent="0.45">
      <c r="F1316" s="9" t="e">
        <f>IF('Prediction Log'!#REF!=0, "",'Prediction Log'!#REF!)</f>
        <v>#REF!</v>
      </c>
      <c r="G1316" s="9"/>
      <c r="H1316" s="9"/>
      <c r="I1316" s="9" t="e">
        <f>IF('Prediction Log'!#REF!=0, "",'Prediction Log'!#REF!)</f>
        <v>#REF!</v>
      </c>
      <c r="J1316" s="24"/>
      <c r="AA1316" s="1" t="str">
        <f t="shared" si="156"/>
        <v/>
      </c>
      <c r="AB1316" s="11"/>
      <c r="AC1316" s="11"/>
      <c r="AD1316" s="11"/>
      <c r="AE1316" s="11"/>
      <c r="AF1316" s="11"/>
    </row>
    <row r="1317" spans="6:32" x14ac:dyDescent="0.45">
      <c r="F1317" s="9" t="e">
        <f>IF('Prediction Log'!#REF!=0, "",'Prediction Log'!#REF!)</f>
        <v>#REF!</v>
      </c>
      <c r="G1317" s="9"/>
      <c r="H1317" s="9"/>
      <c r="I1317" s="9" t="e">
        <f>IF('Prediction Log'!#REF!=0, "",'Prediction Log'!#REF!)</f>
        <v>#REF!</v>
      </c>
      <c r="J1317" s="24"/>
      <c r="AA1317" s="1" t="str">
        <f t="shared" si="156"/>
        <v/>
      </c>
      <c r="AB1317" s="11"/>
      <c r="AC1317" s="11"/>
      <c r="AD1317" s="11"/>
      <c r="AE1317" s="11"/>
      <c r="AF1317" s="11"/>
    </row>
    <row r="1318" spans="6:32" x14ac:dyDescent="0.45">
      <c r="F1318" s="9" t="e">
        <f>IF('Prediction Log'!#REF!=0, "",'Prediction Log'!#REF!)</f>
        <v>#REF!</v>
      </c>
      <c r="G1318" s="9"/>
      <c r="H1318" s="9"/>
      <c r="I1318" s="9" t="e">
        <f>IF('Prediction Log'!#REF!=0, "",'Prediction Log'!#REF!)</f>
        <v>#REF!</v>
      </c>
      <c r="J1318" s="24"/>
      <c r="AA1318" s="1" t="str">
        <f t="shared" si="156"/>
        <v/>
      </c>
      <c r="AB1318" s="11"/>
      <c r="AC1318" s="11"/>
      <c r="AD1318" s="11"/>
      <c r="AE1318" s="11"/>
      <c r="AF1318" s="11"/>
    </row>
    <row r="1319" spans="6:32" x14ac:dyDescent="0.45">
      <c r="F1319" s="9" t="e">
        <f>IF('Prediction Log'!#REF!=0, "",'Prediction Log'!#REF!)</f>
        <v>#REF!</v>
      </c>
      <c r="G1319" s="9"/>
      <c r="H1319" s="9"/>
      <c r="I1319" s="9" t="e">
        <f>IF('Prediction Log'!#REF!=0, "",'Prediction Log'!#REF!)</f>
        <v>#REF!</v>
      </c>
      <c r="J1319" s="24"/>
      <c r="AA1319" s="1" t="str">
        <f t="shared" si="156"/>
        <v/>
      </c>
      <c r="AB1319" s="11"/>
      <c r="AC1319" s="11"/>
      <c r="AD1319" s="11"/>
      <c r="AE1319" s="11"/>
      <c r="AF1319" s="11"/>
    </row>
    <row r="1320" spans="6:32" x14ac:dyDescent="0.45">
      <c r="F1320" s="9" t="e">
        <f>IF('Prediction Log'!#REF!=0, "",'Prediction Log'!#REF!)</f>
        <v>#REF!</v>
      </c>
      <c r="G1320" s="9"/>
      <c r="H1320" s="9"/>
      <c r="I1320" s="9" t="e">
        <f>IF('Prediction Log'!#REF!=0, "",'Prediction Log'!#REF!)</f>
        <v>#REF!</v>
      </c>
      <c r="J1320" s="24"/>
      <c r="AA1320" s="1" t="str">
        <f t="shared" si="156"/>
        <v/>
      </c>
      <c r="AB1320" s="11"/>
      <c r="AC1320" s="11"/>
      <c r="AD1320" s="11"/>
      <c r="AE1320" s="11"/>
      <c r="AF1320" s="11"/>
    </row>
    <row r="1321" spans="6:32" x14ac:dyDescent="0.45">
      <c r="F1321" s="9" t="e">
        <f>IF('Prediction Log'!#REF!=0, "",'Prediction Log'!#REF!)</f>
        <v>#REF!</v>
      </c>
      <c r="G1321" s="9"/>
      <c r="H1321" s="9"/>
      <c r="I1321" s="9" t="e">
        <f>IF('Prediction Log'!#REF!=0, "",'Prediction Log'!#REF!)</f>
        <v>#REF!</v>
      </c>
      <c r="J1321" s="24"/>
      <c r="AA1321" s="1" t="str">
        <f t="shared" si="156"/>
        <v/>
      </c>
      <c r="AB1321" s="11"/>
      <c r="AC1321" s="11"/>
      <c r="AD1321" s="11"/>
      <c r="AE1321" s="11"/>
      <c r="AF1321" s="11"/>
    </row>
    <row r="1322" spans="6:32" x14ac:dyDescent="0.45">
      <c r="F1322" s="9" t="e">
        <f>IF('Prediction Log'!#REF!=0, "",'Prediction Log'!#REF!)</f>
        <v>#REF!</v>
      </c>
      <c r="G1322" s="9"/>
      <c r="H1322" s="9"/>
      <c r="I1322" s="9" t="e">
        <f>IF('Prediction Log'!#REF!=0, "",'Prediction Log'!#REF!)</f>
        <v>#REF!</v>
      </c>
      <c r="J1322" s="24"/>
      <c r="AA1322" s="1" t="str">
        <f t="shared" si="156"/>
        <v/>
      </c>
      <c r="AB1322" s="11"/>
      <c r="AC1322" s="11"/>
      <c r="AD1322" s="11"/>
      <c r="AE1322" s="11"/>
      <c r="AF1322" s="11"/>
    </row>
    <row r="1323" spans="6:32" x14ac:dyDescent="0.45">
      <c r="F1323" s="9" t="e">
        <f>IF('Prediction Log'!#REF!=0, "",'Prediction Log'!#REF!)</f>
        <v>#REF!</v>
      </c>
      <c r="G1323" s="9"/>
      <c r="H1323" s="9"/>
      <c r="I1323" s="9" t="e">
        <f>IF('Prediction Log'!#REF!=0, "",'Prediction Log'!#REF!)</f>
        <v>#REF!</v>
      </c>
      <c r="J1323" s="24"/>
      <c r="AA1323" s="1" t="str">
        <f t="shared" si="156"/>
        <v/>
      </c>
      <c r="AB1323" s="11"/>
      <c r="AC1323" s="11"/>
      <c r="AD1323" s="11"/>
      <c r="AE1323" s="11"/>
      <c r="AF1323" s="11"/>
    </row>
    <row r="1324" spans="6:32" x14ac:dyDescent="0.45">
      <c r="F1324" s="9" t="e">
        <f>IF('Prediction Log'!#REF!=0, "",'Prediction Log'!#REF!)</f>
        <v>#REF!</v>
      </c>
      <c r="G1324" s="9"/>
      <c r="H1324" s="9"/>
      <c r="I1324" s="9" t="e">
        <f>IF('Prediction Log'!#REF!=0, "",'Prediction Log'!#REF!)</f>
        <v>#REF!</v>
      </c>
      <c r="J1324" s="24"/>
      <c r="AA1324" s="1" t="str">
        <f t="shared" si="156"/>
        <v/>
      </c>
      <c r="AB1324" s="11"/>
      <c r="AC1324" s="11"/>
      <c r="AD1324" s="11"/>
      <c r="AE1324" s="11"/>
      <c r="AF1324" s="11"/>
    </row>
    <row r="1325" spans="6:32" x14ac:dyDescent="0.45">
      <c r="F1325" s="9" t="e">
        <f>IF('Prediction Log'!#REF!=0, "",'Prediction Log'!#REF!)</f>
        <v>#REF!</v>
      </c>
      <c r="G1325" s="9"/>
      <c r="H1325" s="9"/>
      <c r="I1325" s="9" t="e">
        <f>IF('Prediction Log'!#REF!=0, "",'Prediction Log'!#REF!)</f>
        <v>#REF!</v>
      </c>
      <c r="J1325" s="24"/>
      <c r="AA1325" s="1" t="str">
        <f t="shared" si="156"/>
        <v/>
      </c>
      <c r="AB1325" s="11"/>
      <c r="AC1325" s="11"/>
      <c r="AD1325" s="11"/>
      <c r="AE1325" s="11"/>
      <c r="AF1325" s="11"/>
    </row>
    <row r="1326" spans="6:32" x14ac:dyDescent="0.45">
      <c r="F1326" s="9" t="e">
        <f>IF('Prediction Log'!#REF!=0, "",'Prediction Log'!#REF!)</f>
        <v>#REF!</v>
      </c>
      <c r="G1326" s="9"/>
      <c r="H1326" s="9"/>
      <c r="I1326" s="9" t="e">
        <f>IF('Prediction Log'!#REF!=0, "",'Prediction Log'!#REF!)</f>
        <v>#REF!</v>
      </c>
      <c r="J1326" s="24"/>
      <c r="AA1326" s="1" t="str">
        <f t="shared" si="156"/>
        <v/>
      </c>
      <c r="AB1326" s="11"/>
      <c r="AC1326" s="11"/>
      <c r="AD1326" s="11"/>
      <c r="AE1326" s="11"/>
      <c r="AF1326" s="11"/>
    </row>
    <row r="1327" spans="6:32" x14ac:dyDescent="0.45">
      <c r="F1327" s="9" t="e">
        <f>IF('Prediction Log'!#REF!=0, "",'Prediction Log'!#REF!)</f>
        <v>#REF!</v>
      </c>
      <c r="G1327" s="9"/>
      <c r="H1327" s="9"/>
      <c r="I1327" s="9" t="e">
        <f>IF('Prediction Log'!#REF!=0, "",'Prediction Log'!#REF!)</f>
        <v>#REF!</v>
      </c>
      <c r="J1327" s="24"/>
      <c r="AA1327" s="1" t="str">
        <f t="shared" si="156"/>
        <v/>
      </c>
      <c r="AB1327" s="11"/>
      <c r="AC1327" s="11"/>
      <c r="AD1327" s="11"/>
      <c r="AE1327" s="11"/>
      <c r="AF1327" s="11"/>
    </row>
    <row r="1328" spans="6:32" x14ac:dyDescent="0.45">
      <c r="F1328" s="9" t="e">
        <f>IF('Prediction Log'!#REF!=0, "",'Prediction Log'!#REF!)</f>
        <v>#REF!</v>
      </c>
      <c r="G1328" s="9"/>
      <c r="H1328" s="9"/>
      <c r="I1328" s="9" t="e">
        <f>IF('Prediction Log'!#REF!=0, "",'Prediction Log'!#REF!)</f>
        <v>#REF!</v>
      </c>
      <c r="J1328" s="24"/>
      <c r="AA1328" s="1" t="str">
        <f t="shared" si="156"/>
        <v/>
      </c>
      <c r="AB1328" s="11"/>
      <c r="AC1328" s="11"/>
      <c r="AD1328" s="11"/>
      <c r="AE1328" s="11"/>
      <c r="AF1328" s="11"/>
    </row>
    <row r="1329" spans="6:32" x14ac:dyDescent="0.45">
      <c r="F1329" s="9" t="e">
        <f>IF('Prediction Log'!#REF!=0, "",'Prediction Log'!#REF!)</f>
        <v>#REF!</v>
      </c>
      <c r="G1329" s="9"/>
      <c r="H1329" s="9"/>
      <c r="I1329" s="9" t="e">
        <f>IF('Prediction Log'!#REF!=0, "",'Prediction Log'!#REF!)</f>
        <v>#REF!</v>
      </c>
      <c r="J1329" s="24"/>
      <c r="AA1329" s="1" t="str">
        <f t="shared" si="156"/>
        <v/>
      </c>
      <c r="AB1329" s="11"/>
      <c r="AC1329" s="11"/>
      <c r="AD1329" s="11"/>
      <c r="AE1329" s="11"/>
      <c r="AF1329" s="11"/>
    </row>
    <row r="1330" spans="6:32" x14ac:dyDescent="0.45">
      <c r="F1330" s="9" t="e">
        <f>IF('Prediction Log'!#REF!=0, "",'Prediction Log'!#REF!)</f>
        <v>#REF!</v>
      </c>
      <c r="G1330" s="9"/>
      <c r="H1330" s="9"/>
      <c r="I1330" s="9" t="e">
        <f>IF('Prediction Log'!#REF!=0, "",'Prediction Log'!#REF!)</f>
        <v>#REF!</v>
      </c>
      <c r="J1330" s="24"/>
      <c r="AA1330" s="1" t="str">
        <f t="shared" si="156"/>
        <v/>
      </c>
      <c r="AB1330" s="11"/>
      <c r="AC1330" s="11"/>
      <c r="AD1330" s="11"/>
      <c r="AE1330" s="11"/>
      <c r="AF1330" s="11"/>
    </row>
    <row r="1331" spans="6:32" x14ac:dyDescent="0.45">
      <c r="F1331" s="9" t="e">
        <f>IF('Prediction Log'!#REF!=0, "",'Prediction Log'!#REF!)</f>
        <v>#REF!</v>
      </c>
      <c r="G1331" s="9"/>
      <c r="H1331" s="9"/>
      <c r="I1331" s="9" t="e">
        <f>IF('Prediction Log'!#REF!=0, "",'Prediction Log'!#REF!)</f>
        <v>#REF!</v>
      </c>
      <c r="J1331" s="24"/>
      <c r="AA1331" s="1" t="str">
        <f t="shared" si="156"/>
        <v/>
      </c>
      <c r="AB1331" s="11"/>
      <c r="AC1331" s="11"/>
      <c r="AD1331" s="11"/>
      <c r="AE1331" s="11"/>
      <c r="AF1331" s="11"/>
    </row>
    <row r="1332" spans="6:32" x14ac:dyDescent="0.45">
      <c r="F1332" s="9" t="e">
        <f>IF('Prediction Log'!#REF!=0, "",'Prediction Log'!#REF!)</f>
        <v>#REF!</v>
      </c>
      <c r="G1332" s="9"/>
      <c r="H1332" s="9"/>
      <c r="I1332" s="9" t="e">
        <f>IF('Prediction Log'!#REF!=0, "",'Prediction Log'!#REF!)</f>
        <v>#REF!</v>
      </c>
      <c r="J1332" s="24"/>
      <c r="AA1332" s="1" t="str">
        <f t="shared" si="156"/>
        <v/>
      </c>
      <c r="AB1332" s="11"/>
      <c r="AC1332" s="11"/>
      <c r="AD1332" s="11"/>
      <c r="AE1332" s="11"/>
      <c r="AF1332" s="11"/>
    </row>
    <row r="1333" spans="6:32" x14ac:dyDescent="0.45">
      <c r="F1333" s="9" t="e">
        <f>IF('Prediction Log'!#REF!=0, "",'Prediction Log'!#REF!)</f>
        <v>#REF!</v>
      </c>
      <c r="G1333" s="9"/>
      <c r="H1333" s="9"/>
      <c r="I1333" s="9" t="e">
        <f>IF('Prediction Log'!#REF!=0, "",'Prediction Log'!#REF!)</f>
        <v>#REF!</v>
      </c>
      <c r="J1333" s="24"/>
      <c r="AA1333" s="1" t="str">
        <f t="shared" si="156"/>
        <v/>
      </c>
      <c r="AB1333" s="11"/>
      <c r="AC1333" s="11"/>
      <c r="AD1333" s="11"/>
      <c r="AE1333" s="11"/>
      <c r="AF1333" s="11"/>
    </row>
    <row r="1334" spans="6:32" x14ac:dyDescent="0.45">
      <c r="F1334" s="9" t="e">
        <f>IF('Prediction Log'!#REF!=0, "",'Prediction Log'!#REF!)</f>
        <v>#REF!</v>
      </c>
      <c r="G1334" s="9"/>
      <c r="H1334" s="9"/>
      <c r="I1334" s="9" t="e">
        <f>IF('Prediction Log'!#REF!=0, "",'Prediction Log'!#REF!)</f>
        <v>#REF!</v>
      </c>
      <c r="J1334" s="24"/>
      <c r="AA1334" s="1" t="str">
        <f t="shared" si="156"/>
        <v/>
      </c>
      <c r="AB1334" s="11"/>
      <c r="AC1334" s="11"/>
      <c r="AD1334" s="11"/>
      <c r="AE1334" s="11"/>
      <c r="AF1334" s="11"/>
    </row>
    <row r="1335" spans="6:32" x14ac:dyDescent="0.45">
      <c r="F1335" s="9" t="e">
        <f>IF('Prediction Log'!#REF!=0, "",'Prediction Log'!#REF!)</f>
        <v>#REF!</v>
      </c>
      <c r="G1335" s="9"/>
      <c r="H1335" s="9"/>
      <c r="I1335" s="9" t="e">
        <f>IF('Prediction Log'!#REF!=0, "",'Prediction Log'!#REF!)</f>
        <v>#REF!</v>
      </c>
      <c r="J1335" s="24"/>
      <c r="AA1335" s="1" t="str">
        <f t="shared" si="156"/>
        <v/>
      </c>
      <c r="AB1335" s="11"/>
      <c r="AC1335" s="11"/>
      <c r="AD1335" s="11"/>
      <c r="AE1335" s="11"/>
      <c r="AF1335" s="11"/>
    </row>
    <row r="1336" spans="6:32" x14ac:dyDescent="0.45">
      <c r="F1336" s="9" t="e">
        <f>IF('Prediction Log'!#REF!=0, "",'Prediction Log'!#REF!)</f>
        <v>#REF!</v>
      </c>
      <c r="G1336" s="9"/>
      <c r="H1336" s="9"/>
      <c r="I1336" s="9" t="e">
        <f>IF('Prediction Log'!#REF!=0, "",'Prediction Log'!#REF!)</f>
        <v>#REF!</v>
      </c>
      <c r="J1336" s="24"/>
      <c r="AA1336" s="1" t="str">
        <f t="shared" si="156"/>
        <v/>
      </c>
      <c r="AB1336" s="11"/>
      <c r="AC1336" s="11"/>
      <c r="AD1336" s="11"/>
      <c r="AE1336" s="11"/>
      <c r="AF1336" s="11"/>
    </row>
    <row r="1337" spans="6:32" x14ac:dyDescent="0.45">
      <c r="F1337" s="9" t="e">
        <f>IF('Prediction Log'!#REF!=0, "",'Prediction Log'!#REF!)</f>
        <v>#REF!</v>
      </c>
      <c r="G1337" s="9"/>
      <c r="H1337" s="9"/>
      <c r="I1337" s="9" t="e">
        <f>IF('Prediction Log'!#REF!=0, "",'Prediction Log'!#REF!)</f>
        <v>#REF!</v>
      </c>
      <c r="J1337" s="24"/>
      <c r="AA1337" s="1" t="str">
        <f t="shared" si="156"/>
        <v/>
      </c>
      <c r="AB1337" s="11"/>
      <c r="AC1337" s="11"/>
      <c r="AD1337" s="11"/>
      <c r="AE1337" s="11"/>
      <c r="AF1337" s="11"/>
    </row>
    <row r="1338" spans="6:32" x14ac:dyDescent="0.45">
      <c r="F1338" s="9" t="e">
        <f>IF('Prediction Log'!#REF!=0, "",'Prediction Log'!#REF!)</f>
        <v>#REF!</v>
      </c>
      <c r="G1338" s="9"/>
      <c r="H1338" s="9"/>
      <c r="I1338" s="9" t="e">
        <f>IF('Prediction Log'!#REF!=0, "",'Prediction Log'!#REF!)</f>
        <v>#REF!</v>
      </c>
      <c r="J1338" s="24"/>
      <c r="AA1338" s="1" t="str">
        <f t="shared" si="156"/>
        <v/>
      </c>
      <c r="AB1338" s="11"/>
      <c r="AC1338" s="11"/>
      <c r="AD1338" s="11"/>
      <c r="AE1338" s="11"/>
      <c r="AF1338" s="11"/>
    </row>
    <row r="1339" spans="6:32" x14ac:dyDescent="0.45">
      <c r="F1339" s="9" t="e">
        <f>IF('Prediction Log'!#REF!=0, "",'Prediction Log'!#REF!)</f>
        <v>#REF!</v>
      </c>
      <c r="G1339" s="9"/>
      <c r="H1339" s="9"/>
      <c r="I1339" s="9" t="e">
        <f>IF('Prediction Log'!#REF!=0, "",'Prediction Log'!#REF!)</f>
        <v>#REF!</v>
      </c>
      <c r="J1339" s="24"/>
      <c r="AA1339" s="1" t="str">
        <f t="shared" si="156"/>
        <v/>
      </c>
      <c r="AB1339" s="11"/>
      <c r="AC1339" s="11"/>
      <c r="AD1339" s="11"/>
      <c r="AE1339" s="11"/>
      <c r="AF1339" s="11"/>
    </row>
    <row r="1340" spans="6:32" x14ac:dyDescent="0.45">
      <c r="F1340" s="9" t="e">
        <f>IF('Prediction Log'!#REF!=0, "",'Prediction Log'!#REF!)</f>
        <v>#REF!</v>
      </c>
      <c r="G1340" s="9"/>
      <c r="H1340" s="9"/>
      <c r="I1340" s="9" t="e">
        <f>IF('Prediction Log'!#REF!=0, "",'Prediction Log'!#REF!)</f>
        <v>#REF!</v>
      </c>
      <c r="J1340" s="24"/>
      <c r="AA1340" s="1" t="str">
        <f t="shared" si="156"/>
        <v/>
      </c>
      <c r="AB1340" s="11"/>
      <c r="AC1340" s="11"/>
      <c r="AD1340" s="11"/>
      <c r="AE1340" s="11"/>
      <c r="AF1340" s="11"/>
    </row>
    <row r="1341" spans="6:32" x14ac:dyDescent="0.45">
      <c r="F1341" s="9" t="e">
        <f>IF('Prediction Log'!#REF!=0, "",'Prediction Log'!#REF!)</f>
        <v>#REF!</v>
      </c>
      <c r="G1341" s="9"/>
      <c r="H1341" s="9"/>
      <c r="I1341" s="9" t="e">
        <f>IF('Prediction Log'!#REF!=0, "",'Prediction Log'!#REF!)</f>
        <v>#REF!</v>
      </c>
      <c r="J1341" s="24"/>
      <c r="AA1341" s="1" t="str">
        <f t="shared" si="156"/>
        <v/>
      </c>
      <c r="AB1341" s="11"/>
      <c r="AC1341" s="11"/>
      <c r="AD1341" s="11"/>
      <c r="AE1341" s="11"/>
      <c r="AF1341" s="11"/>
    </row>
    <row r="1342" spans="6:32" x14ac:dyDescent="0.45">
      <c r="F1342" s="9" t="e">
        <f>IF('Prediction Log'!#REF!=0, "",'Prediction Log'!#REF!)</f>
        <v>#REF!</v>
      </c>
      <c r="G1342" s="9"/>
      <c r="H1342" s="9"/>
      <c r="I1342" s="9" t="e">
        <f>IF('Prediction Log'!#REF!=0, "",'Prediction Log'!#REF!)</f>
        <v>#REF!</v>
      </c>
      <c r="J1342" s="24"/>
      <c r="AA1342" s="1" t="str">
        <f t="shared" si="156"/>
        <v/>
      </c>
      <c r="AB1342" s="11"/>
      <c r="AC1342" s="11"/>
      <c r="AD1342" s="11"/>
      <c r="AE1342" s="11"/>
      <c r="AF1342" s="11"/>
    </row>
    <row r="1343" spans="6:32" x14ac:dyDescent="0.45">
      <c r="F1343" s="9" t="e">
        <f>IF('Prediction Log'!#REF!=0, "",'Prediction Log'!#REF!)</f>
        <v>#REF!</v>
      </c>
      <c r="G1343" s="9"/>
      <c r="H1343" s="9"/>
      <c r="I1343" s="9" t="e">
        <f>IF('Prediction Log'!#REF!=0, "",'Prediction Log'!#REF!)</f>
        <v>#REF!</v>
      </c>
      <c r="J1343" s="24"/>
      <c r="AA1343" s="1" t="str">
        <f t="shared" si="156"/>
        <v/>
      </c>
      <c r="AB1343" s="11"/>
      <c r="AC1343" s="11"/>
      <c r="AD1343" s="11"/>
      <c r="AE1343" s="11"/>
      <c r="AF1343" s="11"/>
    </row>
    <row r="1344" spans="6:32" x14ac:dyDescent="0.45">
      <c r="F1344" s="9" t="e">
        <f>IF('Prediction Log'!#REF!=0, "",'Prediction Log'!#REF!)</f>
        <v>#REF!</v>
      </c>
      <c r="G1344" s="9"/>
      <c r="H1344" s="9"/>
      <c r="I1344" s="9" t="e">
        <f>IF('Prediction Log'!#REF!=0, "",'Prediction Log'!#REF!)</f>
        <v>#REF!</v>
      </c>
      <c r="J1344" s="24"/>
      <c r="AA1344" s="1" t="str">
        <f t="shared" si="156"/>
        <v/>
      </c>
      <c r="AB1344" s="11"/>
      <c r="AC1344" s="11"/>
      <c r="AD1344" s="11"/>
      <c r="AE1344" s="11"/>
      <c r="AF1344" s="11"/>
    </row>
    <row r="1345" spans="6:32" x14ac:dyDescent="0.45">
      <c r="F1345" s="9" t="e">
        <f>IF('Prediction Log'!#REF!=0, "",'Prediction Log'!#REF!)</f>
        <v>#REF!</v>
      </c>
      <c r="G1345" s="9"/>
      <c r="H1345" s="9"/>
      <c r="I1345" s="9" t="e">
        <f>IF('Prediction Log'!#REF!=0, "",'Prediction Log'!#REF!)</f>
        <v>#REF!</v>
      </c>
      <c r="J1345" s="24"/>
      <c r="AA1345" s="1" t="str">
        <f t="shared" si="156"/>
        <v/>
      </c>
      <c r="AB1345" s="11"/>
      <c r="AC1345" s="11"/>
      <c r="AD1345" s="11"/>
      <c r="AE1345" s="11"/>
      <c r="AF1345" s="11"/>
    </row>
    <row r="1346" spans="6:32" x14ac:dyDescent="0.45">
      <c r="F1346" s="9" t="e">
        <f>IF('Prediction Log'!#REF!=0, "",'Prediction Log'!#REF!)</f>
        <v>#REF!</v>
      </c>
      <c r="G1346" s="9"/>
      <c r="H1346" s="9"/>
      <c r="I1346" s="9" t="e">
        <f>IF('Prediction Log'!#REF!=0, "",'Prediction Log'!#REF!)</f>
        <v>#REF!</v>
      </c>
      <c r="J1346" s="24"/>
      <c r="AA1346" s="1" t="str">
        <f t="shared" si="156"/>
        <v/>
      </c>
      <c r="AB1346" s="11"/>
      <c r="AC1346" s="11"/>
      <c r="AD1346" s="11"/>
      <c r="AE1346" s="11"/>
      <c r="AF1346" s="11"/>
    </row>
    <row r="1347" spans="6:32" x14ac:dyDescent="0.45">
      <c r="F1347" s="9" t="e">
        <f>IF('Prediction Log'!#REF!=0, "",'Prediction Log'!#REF!)</f>
        <v>#REF!</v>
      </c>
      <c r="G1347" s="9"/>
      <c r="H1347" s="9"/>
      <c r="I1347" s="9" t="e">
        <f>IF('Prediction Log'!#REF!=0, "",'Prediction Log'!#REF!)</f>
        <v>#REF!</v>
      </c>
      <c r="J1347" s="24"/>
      <c r="AA1347" s="1" t="str">
        <f t="shared" si="156"/>
        <v/>
      </c>
      <c r="AB1347" s="11"/>
      <c r="AC1347" s="11"/>
      <c r="AD1347" s="11"/>
      <c r="AE1347" s="11"/>
      <c r="AF1347" s="11"/>
    </row>
    <row r="1348" spans="6:32" x14ac:dyDescent="0.45">
      <c r="F1348" s="9" t="e">
        <f>IF('Prediction Log'!#REF!=0, "",'Prediction Log'!#REF!)</f>
        <v>#REF!</v>
      </c>
      <c r="G1348" s="9"/>
      <c r="H1348" s="9"/>
      <c r="I1348" s="9" t="e">
        <f>IF('Prediction Log'!#REF!=0, "",'Prediction Log'!#REF!)</f>
        <v>#REF!</v>
      </c>
      <c r="J1348" s="24"/>
      <c r="AA1348" s="1" t="str">
        <f t="shared" si="156"/>
        <v/>
      </c>
      <c r="AB1348" s="11"/>
      <c r="AC1348" s="11"/>
      <c r="AD1348" s="11"/>
      <c r="AE1348" s="11"/>
      <c r="AF1348" s="11"/>
    </row>
    <row r="1349" spans="6:32" x14ac:dyDescent="0.45">
      <c r="F1349" s="9" t="e">
        <f>IF('Prediction Log'!#REF!=0, "",'Prediction Log'!#REF!)</f>
        <v>#REF!</v>
      </c>
      <c r="G1349" s="9"/>
      <c r="H1349" s="9"/>
      <c r="I1349" s="9" t="e">
        <f>IF('Prediction Log'!#REF!=0, "",'Prediction Log'!#REF!)</f>
        <v>#REF!</v>
      </c>
      <c r="J1349" s="24"/>
      <c r="AA1349" s="1" t="str">
        <f t="shared" si="156"/>
        <v/>
      </c>
      <c r="AB1349" s="11"/>
      <c r="AC1349" s="11"/>
      <c r="AD1349" s="11"/>
      <c r="AE1349" s="11"/>
      <c r="AF1349" s="11"/>
    </row>
    <row r="1350" spans="6:32" x14ac:dyDescent="0.45">
      <c r="F1350" s="9" t="e">
        <f>IF('Prediction Log'!#REF!=0, "",'Prediction Log'!#REF!)</f>
        <v>#REF!</v>
      </c>
      <c r="G1350" s="9"/>
      <c r="H1350" s="9"/>
      <c r="I1350" s="9" t="e">
        <f>IF('Prediction Log'!#REF!=0, "",'Prediction Log'!#REF!)</f>
        <v>#REF!</v>
      </c>
      <c r="J1350" s="24"/>
      <c r="AA1350" s="1" t="str">
        <f t="shared" si="156"/>
        <v/>
      </c>
      <c r="AB1350" s="11"/>
      <c r="AC1350" s="11"/>
      <c r="AD1350" s="11"/>
      <c r="AE1350" s="11"/>
      <c r="AF1350" s="11"/>
    </row>
    <row r="1351" spans="6:32" x14ac:dyDescent="0.45">
      <c r="F1351" s="9" t="e">
        <f>IF('Prediction Log'!#REF!=0, "",'Prediction Log'!#REF!)</f>
        <v>#REF!</v>
      </c>
      <c r="G1351" s="9"/>
      <c r="H1351" s="9"/>
      <c r="I1351" s="9" t="e">
        <f>IF('Prediction Log'!#REF!=0, "",'Prediction Log'!#REF!)</f>
        <v>#REF!</v>
      </c>
      <c r="J1351" s="24"/>
      <c r="AA1351" s="1" t="str">
        <f t="shared" si="156"/>
        <v/>
      </c>
      <c r="AB1351" s="11"/>
      <c r="AC1351" s="11"/>
      <c r="AD1351" s="11"/>
      <c r="AE1351" s="11"/>
      <c r="AF1351" s="11"/>
    </row>
    <row r="1352" spans="6:32" x14ac:dyDescent="0.45">
      <c r="F1352" s="9" t="e">
        <f>IF('Prediction Log'!#REF!=0, "",'Prediction Log'!#REF!)</f>
        <v>#REF!</v>
      </c>
      <c r="G1352" s="9"/>
      <c r="H1352" s="9"/>
      <c r="I1352" s="9" t="e">
        <f>IF('Prediction Log'!#REF!=0, "",'Prediction Log'!#REF!)</f>
        <v>#REF!</v>
      </c>
      <c r="J1352" s="24"/>
      <c r="AA1352" s="1" t="str">
        <f t="shared" si="156"/>
        <v/>
      </c>
      <c r="AB1352" s="11"/>
      <c r="AC1352" s="11"/>
      <c r="AD1352" s="11"/>
      <c r="AE1352" s="11"/>
      <c r="AF1352" s="11"/>
    </row>
    <row r="1353" spans="6:32" x14ac:dyDescent="0.45">
      <c r="F1353" s="9" t="e">
        <f>IF('Prediction Log'!#REF!=0, "",'Prediction Log'!#REF!)</f>
        <v>#REF!</v>
      </c>
      <c r="G1353" s="9"/>
      <c r="H1353" s="9"/>
      <c r="I1353" s="9" t="e">
        <f>IF('Prediction Log'!#REF!=0, "",'Prediction Log'!#REF!)</f>
        <v>#REF!</v>
      </c>
      <c r="J1353" s="24"/>
      <c r="AA1353" s="1" t="str">
        <f t="shared" si="156"/>
        <v/>
      </c>
      <c r="AB1353" s="11"/>
      <c r="AC1353" s="11"/>
      <c r="AD1353" s="11"/>
      <c r="AE1353" s="11"/>
      <c r="AF1353" s="11"/>
    </row>
    <row r="1354" spans="6:32" x14ac:dyDescent="0.45">
      <c r="F1354" s="9" t="e">
        <f>IF('Prediction Log'!#REF!=0, "",'Prediction Log'!#REF!)</f>
        <v>#REF!</v>
      </c>
      <c r="G1354" s="9"/>
      <c r="H1354" s="9"/>
      <c r="I1354" s="9" t="e">
        <f>IF('Prediction Log'!#REF!=0, "",'Prediction Log'!#REF!)</f>
        <v>#REF!</v>
      </c>
      <c r="J1354" s="24"/>
      <c r="AA1354" s="1" t="str">
        <f t="shared" si="156"/>
        <v/>
      </c>
      <c r="AB1354" s="11"/>
      <c r="AC1354" s="11"/>
      <c r="AD1354" s="11"/>
      <c r="AE1354" s="11"/>
      <c r="AF1354" s="11"/>
    </row>
    <row r="1355" spans="6:32" x14ac:dyDescent="0.45">
      <c r="F1355" s="9" t="e">
        <f>IF('Prediction Log'!#REF!=0, "",'Prediction Log'!#REF!)</f>
        <v>#REF!</v>
      </c>
      <c r="G1355" s="9"/>
      <c r="H1355" s="9"/>
      <c r="I1355" s="9" t="e">
        <f>IF('Prediction Log'!#REF!=0, "",'Prediction Log'!#REF!)</f>
        <v>#REF!</v>
      </c>
      <c r="J1355" s="24"/>
      <c r="AA1355" s="1" t="str">
        <f t="shared" si="156"/>
        <v/>
      </c>
      <c r="AB1355" s="11"/>
      <c r="AC1355" s="11"/>
      <c r="AD1355" s="11"/>
      <c r="AE1355" s="11"/>
      <c r="AF1355" s="11"/>
    </row>
    <row r="1356" spans="6:32" x14ac:dyDescent="0.45">
      <c r="F1356" s="9" t="e">
        <f>IF('Prediction Log'!#REF!=0, "",'Prediction Log'!#REF!)</f>
        <v>#REF!</v>
      </c>
      <c r="G1356" s="9"/>
      <c r="H1356" s="9"/>
      <c r="I1356" s="9" t="e">
        <f>IF('Prediction Log'!#REF!=0, "",'Prediction Log'!#REF!)</f>
        <v>#REF!</v>
      </c>
      <c r="J1356" s="24"/>
      <c r="AA1356" s="1" t="str">
        <f t="shared" si="156"/>
        <v/>
      </c>
      <c r="AB1356" s="11"/>
      <c r="AC1356" s="11"/>
      <c r="AD1356" s="11"/>
      <c r="AE1356" s="11"/>
      <c r="AF1356" s="11"/>
    </row>
    <row r="1357" spans="6:32" x14ac:dyDescent="0.45">
      <c r="F1357" s="9" t="e">
        <f>IF('Prediction Log'!#REF!=0, "",'Prediction Log'!#REF!)</f>
        <v>#REF!</v>
      </c>
      <c r="G1357" s="9"/>
      <c r="H1357" s="9"/>
      <c r="I1357" s="9" t="e">
        <f>IF('Prediction Log'!#REF!=0, "",'Prediction Log'!#REF!)</f>
        <v>#REF!</v>
      </c>
      <c r="J1357" s="24"/>
      <c r="AA1357" s="1" t="str">
        <f t="shared" si="156"/>
        <v/>
      </c>
      <c r="AB1357" s="11"/>
      <c r="AC1357" s="11"/>
      <c r="AD1357" s="11"/>
      <c r="AE1357" s="11"/>
      <c r="AF1357" s="11"/>
    </row>
    <row r="1358" spans="6:32" x14ac:dyDescent="0.45">
      <c r="F1358" s="9" t="e">
        <f>IF('Prediction Log'!#REF!=0, "",'Prediction Log'!#REF!)</f>
        <v>#REF!</v>
      </c>
      <c r="G1358" s="9"/>
      <c r="H1358" s="9"/>
      <c r="I1358" s="9" t="e">
        <f>IF('Prediction Log'!#REF!=0, "",'Prediction Log'!#REF!)</f>
        <v>#REF!</v>
      </c>
      <c r="J1358" s="24"/>
      <c r="AA1358" s="1" t="str">
        <f t="shared" si="156"/>
        <v/>
      </c>
      <c r="AB1358" s="11"/>
      <c r="AC1358" s="11"/>
      <c r="AD1358" s="11"/>
      <c r="AE1358" s="11"/>
      <c r="AF1358" s="11"/>
    </row>
    <row r="1359" spans="6:32" x14ac:dyDescent="0.45">
      <c r="F1359" s="9" t="e">
        <f>IF('Prediction Log'!#REF!=0, "",'Prediction Log'!#REF!)</f>
        <v>#REF!</v>
      </c>
      <c r="G1359" s="9"/>
      <c r="H1359" s="9"/>
      <c r="I1359" s="9" t="e">
        <f>IF('Prediction Log'!#REF!=0, "",'Prediction Log'!#REF!)</f>
        <v>#REF!</v>
      </c>
      <c r="J1359" s="24"/>
      <c r="AA1359" s="1" t="str">
        <f t="shared" si="156"/>
        <v/>
      </c>
      <c r="AB1359" s="11"/>
      <c r="AC1359" s="11"/>
      <c r="AD1359" s="11"/>
      <c r="AE1359" s="11"/>
      <c r="AF1359" s="11"/>
    </row>
    <row r="1360" spans="6:32" x14ac:dyDescent="0.45">
      <c r="F1360" s="9" t="e">
        <f>IF('Prediction Log'!#REF!=0, "",'Prediction Log'!#REF!)</f>
        <v>#REF!</v>
      </c>
      <c r="G1360" s="9"/>
      <c r="H1360" s="9"/>
      <c r="I1360" s="9" t="e">
        <f>IF('Prediction Log'!#REF!=0, "",'Prediction Log'!#REF!)</f>
        <v>#REF!</v>
      </c>
      <c r="J1360" s="24"/>
      <c r="AA1360" s="1" t="str">
        <f t="shared" si="156"/>
        <v/>
      </c>
      <c r="AB1360" s="11"/>
      <c r="AC1360" s="11"/>
      <c r="AD1360" s="11"/>
      <c r="AE1360" s="11"/>
      <c r="AF1360" s="11"/>
    </row>
    <row r="1361" spans="6:32" x14ac:dyDescent="0.45">
      <c r="F1361" s="9" t="e">
        <f>IF('Prediction Log'!#REF!=0, "",'Prediction Log'!#REF!)</f>
        <v>#REF!</v>
      </c>
      <c r="G1361" s="9"/>
      <c r="H1361" s="9"/>
      <c r="I1361" s="9" t="e">
        <f>IF('Prediction Log'!#REF!=0, "",'Prediction Log'!#REF!)</f>
        <v>#REF!</v>
      </c>
      <c r="J1361" s="24"/>
      <c r="AA1361" s="1" t="str">
        <f t="shared" si="156"/>
        <v/>
      </c>
      <c r="AB1361" s="11"/>
      <c r="AC1361" s="11"/>
      <c r="AD1361" s="11"/>
      <c r="AE1361" s="11"/>
      <c r="AF1361" s="11"/>
    </row>
    <row r="1362" spans="6:32" x14ac:dyDescent="0.45">
      <c r="F1362" s="9" t="e">
        <f>IF('Prediction Log'!#REF!=0, "",'Prediction Log'!#REF!)</f>
        <v>#REF!</v>
      </c>
      <c r="G1362" s="9"/>
      <c r="H1362" s="9"/>
      <c r="I1362" s="9" t="e">
        <f>IF('Prediction Log'!#REF!=0, "",'Prediction Log'!#REF!)</f>
        <v>#REF!</v>
      </c>
      <c r="J1362" s="24"/>
      <c r="AA1362" s="1" t="str">
        <f t="shared" si="156"/>
        <v/>
      </c>
      <c r="AB1362" s="11"/>
      <c r="AC1362" s="11"/>
      <c r="AD1362" s="11"/>
      <c r="AE1362" s="11"/>
      <c r="AF1362" s="11"/>
    </row>
    <row r="1363" spans="6:32" x14ac:dyDescent="0.45">
      <c r="F1363" s="9" t="e">
        <f>IF('Prediction Log'!#REF!=0, "",'Prediction Log'!#REF!)</f>
        <v>#REF!</v>
      </c>
      <c r="G1363" s="9"/>
      <c r="H1363" s="9"/>
      <c r="I1363" s="9" t="e">
        <f>IF('Prediction Log'!#REF!=0, "",'Prediction Log'!#REF!)</f>
        <v>#REF!</v>
      </c>
      <c r="J1363" s="24"/>
      <c r="AA1363" s="1" t="str">
        <f t="shared" si="156"/>
        <v/>
      </c>
      <c r="AB1363" s="11"/>
      <c r="AC1363" s="11"/>
      <c r="AD1363" s="11"/>
      <c r="AE1363" s="11"/>
      <c r="AF1363" s="11"/>
    </row>
    <row r="1364" spans="6:32" x14ac:dyDescent="0.45">
      <c r="F1364" s="9" t="e">
        <f>IF('Prediction Log'!#REF!=0, "",'Prediction Log'!#REF!)</f>
        <v>#REF!</v>
      </c>
      <c r="G1364" s="9"/>
      <c r="H1364" s="9"/>
      <c r="I1364" s="9" t="e">
        <f>IF('Prediction Log'!#REF!=0, "",'Prediction Log'!#REF!)</f>
        <v>#REF!</v>
      </c>
      <c r="J1364" s="24"/>
      <c r="AA1364" s="1" t="str">
        <f t="shared" si="156"/>
        <v/>
      </c>
      <c r="AB1364" s="11"/>
      <c r="AC1364" s="11"/>
      <c r="AD1364" s="11"/>
      <c r="AE1364" s="11"/>
      <c r="AF1364" s="11"/>
    </row>
    <row r="1365" spans="6:32" x14ac:dyDescent="0.45">
      <c r="F1365" s="9" t="e">
        <f>IF('Prediction Log'!#REF!=0, "",'Prediction Log'!#REF!)</f>
        <v>#REF!</v>
      </c>
      <c r="G1365" s="9"/>
      <c r="H1365" s="9"/>
      <c r="I1365" s="9" t="e">
        <f>IF('Prediction Log'!#REF!=0, "",'Prediction Log'!#REF!)</f>
        <v>#REF!</v>
      </c>
      <c r="J1365" s="24"/>
      <c r="AA1365" s="1" t="str">
        <f t="shared" si="156"/>
        <v/>
      </c>
      <c r="AB1365" s="11"/>
      <c r="AC1365" s="11"/>
      <c r="AD1365" s="11"/>
      <c r="AE1365" s="11"/>
      <c r="AF1365" s="11"/>
    </row>
    <row r="1366" spans="6:32" x14ac:dyDescent="0.45">
      <c r="F1366" s="9" t="e">
        <f>IF('Prediction Log'!#REF!=0, "",'Prediction Log'!#REF!)</f>
        <v>#REF!</v>
      </c>
      <c r="G1366" s="9"/>
      <c r="H1366" s="9"/>
      <c r="I1366" s="9" t="e">
        <f>IF('Prediction Log'!#REF!=0, "",'Prediction Log'!#REF!)</f>
        <v>#REF!</v>
      </c>
      <c r="J1366" s="24"/>
      <c r="AA1366" s="1" t="str">
        <f t="shared" si="156"/>
        <v/>
      </c>
      <c r="AB1366" s="11"/>
      <c r="AC1366" s="11"/>
      <c r="AD1366" s="11"/>
      <c r="AE1366" s="11"/>
      <c r="AF1366" s="11"/>
    </row>
    <row r="1367" spans="6:32" x14ac:dyDescent="0.45">
      <c r="F1367" s="9" t="e">
        <f>IF('Prediction Log'!#REF!=0, "",'Prediction Log'!#REF!)</f>
        <v>#REF!</v>
      </c>
      <c r="G1367" s="9"/>
      <c r="H1367" s="9"/>
      <c r="I1367" s="9" t="e">
        <f>IF('Prediction Log'!#REF!=0, "",'Prediction Log'!#REF!)</f>
        <v>#REF!</v>
      </c>
      <c r="J1367" s="24"/>
      <c r="AA1367" s="1" t="str">
        <f t="shared" si="156"/>
        <v/>
      </c>
      <c r="AB1367" s="11"/>
      <c r="AC1367" s="11"/>
      <c r="AD1367" s="11"/>
      <c r="AE1367" s="11"/>
      <c r="AF1367" s="11"/>
    </row>
    <row r="1368" spans="6:32" x14ac:dyDescent="0.45">
      <c r="F1368" s="9" t="e">
        <f>IF('Prediction Log'!#REF!=0, "",'Prediction Log'!#REF!)</f>
        <v>#REF!</v>
      </c>
      <c r="G1368" s="9"/>
      <c r="H1368" s="9"/>
      <c r="I1368" s="9" t="e">
        <f>IF('Prediction Log'!#REF!=0, "",'Prediction Log'!#REF!)</f>
        <v>#REF!</v>
      </c>
      <c r="J1368" s="24"/>
      <c r="AA1368" s="1" t="str">
        <f t="shared" ref="AA1368:AA1431" si="157">IF(Z1368="W", U1368, IF(Z1368="L",-N1368, ""))</f>
        <v/>
      </c>
      <c r="AB1368" s="11"/>
      <c r="AC1368" s="11"/>
      <c r="AD1368" s="11"/>
      <c r="AE1368" s="11"/>
      <c r="AF1368" s="11"/>
    </row>
    <row r="1369" spans="6:32" x14ac:dyDescent="0.45">
      <c r="F1369" s="9" t="e">
        <f>IF('Prediction Log'!#REF!=0, "",'Prediction Log'!#REF!)</f>
        <v>#REF!</v>
      </c>
      <c r="G1369" s="9"/>
      <c r="H1369" s="9"/>
      <c r="I1369" s="9" t="e">
        <f>IF('Prediction Log'!#REF!=0, "",'Prediction Log'!#REF!)</f>
        <v>#REF!</v>
      </c>
      <c r="J1369" s="24"/>
      <c r="AA1369" s="1" t="str">
        <f t="shared" si="157"/>
        <v/>
      </c>
      <c r="AB1369" s="11"/>
      <c r="AC1369" s="11"/>
      <c r="AD1369" s="11"/>
      <c r="AE1369" s="11"/>
      <c r="AF1369" s="11"/>
    </row>
    <row r="1370" spans="6:32" x14ac:dyDescent="0.45">
      <c r="F1370" s="9" t="e">
        <f>IF('Prediction Log'!#REF!=0, "",'Prediction Log'!#REF!)</f>
        <v>#REF!</v>
      </c>
      <c r="G1370" s="9"/>
      <c r="H1370" s="9"/>
      <c r="I1370" s="9" t="e">
        <f>IF('Prediction Log'!#REF!=0, "",'Prediction Log'!#REF!)</f>
        <v>#REF!</v>
      </c>
      <c r="J1370" s="24"/>
      <c r="AA1370" s="1" t="str">
        <f t="shared" si="157"/>
        <v/>
      </c>
      <c r="AB1370" s="11"/>
      <c r="AC1370" s="11"/>
      <c r="AD1370" s="11"/>
      <c r="AE1370" s="11"/>
      <c r="AF1370" s="11"/>
    </row>
    <row r="1371" spans="6:32" x14ac:dyDescent="0.45">
      <c r="F1371" s="9" t="e">
        <f>IF('Prediction Log'!#REF!=0, "",'Prediction Log'!#REF!)</f>
        <v>#REF!</v>
      </c>
      <c r="G1371" s="9"/>
      <c r="H1371" s="9"/>
      <c r="I1371" s="9" t="e">
        <f>IF('Prediction Log'!#REF!=0, "",'Prediction Log'!#REF!)</f>
        <v>#REF!</v>
      </c>
      <c r="J1371" s="24"/>
      <c r="AA1371" s="1" t="str">
        <f t="shared" si="157"/>
        <v/>
      </c>
      <c r="AB1371" s="11"/>
      <c r="AC1371" s="11"/>
      <c r="AD1371" s="11"/>
      <c r="AE1371" s="11"/>
      <c r="AF1371" s="11"/>
    </row>
    <row r="1372" spans="6:32" x14ac:dyDescent="0.45">
      <c r="F1372" s="9" t="e">
        <f>IF('Prediction Log'!#REF!=0, "",'Prediction Log'!#REF!)</f>
        <v>#REF!</v>
      </c>
      <c r="G1372" s="9"/>
      <c r="H1372" s="9"/>
      <c r="I1372" s="9" t="e">
        <f>IF('Prediction Log'!#REF!=0, "",'Prediction Log'!#REF!)</f>
        <v>#REF!</v>
      </c>
      <c r="J1372" s="24"/>
      <c r="AA1372" s="1" t="str">
        <f t="shared" si="157"/>
        <v/>
      </c>
      <c r="AB1372" s="11"/>
      <c r="AC1372" s="11"/>
      <c r="AD1372" s="11"/>
      <c r="AE1372" s="11"/>
      <c r="AF1372" s="11"/>
    </row>
    <row r="1373" spans="6:32" x14ac:dyDescent="0.45">
      <c r="F1373" s="9" t="e">
        <f>IF('Prediction Log'!#REF!=0, "",'Prediction Log'!#REF!)</f>
        <v>#REF!</v>
      </c>
      <c r="G1373" s="9"/>
      <c r="H1373" s="9"/>
      <c r="I1373" s="9" t="e">
        <f>IF('Prediction Log'!#REF!=0, "",'Prediction Log'!#REF!)</f>
        <v>#REF!</v>
      </c>
      <c r="J1373" s="24"/>
      <c r="AA1373" s="1" t="str">
        <f t="shared" si="157"/>
        <v/>
      </c>
      <c r="AB1373" s="11"/>
      <c r="AC1373" s="11"/>
      <c r="AD1373" s="11"/>
      <c r="AE1373" s="11"/>
      <c r="AF1373" s="11"/>
    </row>
    <row r="1374" spans="6:32" x14ac:dyDescent="0.45">
      <c r="F1374" s="9" t="e">
        <f>IF('Prediction Log'!#REF!=0, "",'Prediction Log'!#REF!)</f>
        <v>#REF!</v>
      </c>
      <c r="G1374" s="9"/>
      <c r="H1374" s="9"/>
      <c r="I1374" s="9" t="e">
        <f>IF('Prediction Log'!#REF!=0, "",'Prediction Log'!#REF!)</f>
        <v>#REF!</v>
      </c>
      <c r="J1374" s="24"/>
      <c r="AA1374" s="1" t="str">
        <f t="shared" si="157"/>
        <v/>
      </c>
      <c r="AB1374" s="11"/>
      <c r="AC1374" s="11"/>
      <c r="AD1374" s="11"/>
      <c r="AE1374" s="11"/>
      <c r="AF1374" s="11"/>
    </row>
    <row r="1375" spans="6:32" x14ac:dyDescent="0.45">
      <c r="F1375" s="9" t="e">
        <f>IF('Prediction Log'!#REF!=0, "",'Prediction Log'!#REF!)</f>
        <v>#REF!</v>
      </c>
      <c r="G1375" s="9"/>
      <c r="H1375" s="9"/>
      <c r="I1375" s="9" t="e">
        <f>IF('Prediction Log'!#REF!=0, "",'Prediction Log'!#REF!)</f>
        <v>#REF!</v>
      </c>
      <c r="J1375" s="24"/>
      <c r="AA1375" s="1" t="str">
        <f t="shared" si="157"/>
        <v/>
      </c>
      <c r="AB1375" s="11"/>
      <c r="AC1375" s="11"/>
      <c r="AD1375" s="11"/>
      <c r="AE1375" s="11"/>
      <c r="AF1375" s="11"/>
    </row>
    <row r="1376" spans="6:32" x14ac:dyDescent="0.45">
      <c r="F1376" s="9" t="e">
        <f>IF('Prediction Log'!#REF!=0, "",'Prediction Log'!#REF!)</f>
        <v>#REF!</v>
      </c>
      <c r="G1376" s="9"/>
      <c r="H1376" s="9"/>
      <c r="I1376" s="9" t="e">
        <f>IF('Prediction Log'!#REF!=0, "",'Prediction Log'!#REF!)</f>
        <v>#REF!</v>
      </c>
      <c r="J1376" s="24"/>
      <c r="AA1376" s="1" t="str">
        <f t="shared" si="157"/>
        <v/>
      </c>
      <c r="AB1376" s="11"/>
      <c r="AC1376" s="11"/>
      <c r="AD1376" s="11"/>
      <c r="AE1376" s="11"/>
      <c r="AF1376" s="11"/>
    </row>
    <row r="1377" spans="6:32" x14ac:dyDescent="0.45">
      <c r="F1377" s="9" t="e">
        <f>IF('Prediction Log'!#REF!=0, "",'Prediction Log'!#REF!)</f>
        <v>#REF!</v>
      </c>
      <c r="G1377" s="9"/>
      <c r="H1377" s="9"/>
      <c r="I1377" s="9" t="e">
        <f>IF('Prediction Log'!#REF!=0, "",'Prediction Log'!#REF!)</f>
        <v>#REF!</v>
      </c>
      <c r="J1377" s="24"/>
      <c r="AA1377" s="1" t="str">
        <f t="shared" si="157"/>
        <v/>
      </c>
      <c r="AB1377" s="11"/>
      <c r="AC1377" s="11"/>
      <c r="AD1377" s="11"/>
      <c r="AE1377" s="11"/>
      <c r="AF1377" s="11"/>
    </row>
    <row r="1378" spans="6:32" x14ac:dyDescent="0.45">
      <c r="F1378" s="9" t="e">
        <f>IF('Prediction Log'!#REF!=0, "",'Prediction Log'!#REF!)</f>
        <v>#REF!</v>
      </c>
      <c r="G1378" s="9"/>
      <c r="H1378" s="9"/>
      <c r="I1378" s="9" t="e">
        <f>IF('Prediction Log'!#REF!=0, "",'Prediction Log'!#REF!)</f>
        <v>#REF!</v>
      </c>
      <c r="J1378" s="24"/>
      <c r="AA1378" s="1" t="str">
        <f t="shared" si="157"/>
        <v/>
      </c>
      <c r="AB1378" s="11"/>
      <c r="AC1378" s="11"/>
      <c r="AD1378" s="11"/>
      <c r="AE1378" s="11"/>
      <c r="AF1378" s="11"/>
    </row>
    <row r="1379" spans="6:32" x14ac:dyDescent="0.45">
      <c r="F1379" s="9" t="e">
        <f>IF('Prediction Log'!#REF!=0, "",'Prediction Log'!#REF!)</f>
        <v>#REF!</v>
      </c>
      <c r="G1379" s="9"/>
      <c r="H1379" s="9"/>
      <c r="I1379" s="9" t="e">
        <f>IF('Prediction Log'!#REF!=0, "",'Prediction Log'!#REF!)</f>
        <v>#REF!</v>
      </c>
      <c r="J1379" s="24"/>
      <c r="AA1379" s="1" t="str">
        <f t="shared" si="157"/>
        <v/>
      </c>
      <c r="AB1379" s="11"/>
      <c r="AC1379" s="11"/>
      <c r="AD1379" s="11"/>
      <c r="AE1379" s="11"/>
      <c r="AF1379" s="11"/>
    </row>
    <row r="1380" spans="6:32" x14ac:dyDescent="0.45">
      <c r="F1380" s="9" t="e">
        <f>IF('Prediction Log'!#REF!=0, "",'Prediction Log'!#REF!)</f>
        <v>#REF!</v>
      </c>
      <c r="G1380" s="9"/>
      <c r="H1380" s="9"/>
      <c r="I1380" s="9" t="e">
        <f>IF('Prediction Log'!#REF!=0, "",'Prediction Log'!#REF!)</f>
        <v>#REF!</v>
      </c>
      <c r="J1380" s="24"/>
      <c r="AA1380" s="1" t="str">
        <f t="shared" si="157"/>
        <v/>
      </c>
      <c r="AB1380" s="11"/>
      <c r="AC1380" s="11"/>
      <c r="AD1380" s="11"/>
      <c r="AE1380" s="11"/>
      <c r="AF1380" s="11"/>
    </row>
    <row r="1381" spans="6:32" x14ac:dyDescent="0.45">
      <c r="F1381" s="9" t="e">
        <f>IF('Prediction Log'!#REF!=0, "",'Prediction Log'!#REF!)</f>
        <v>#REF!</v>
      </c>
      <c r="G1381" s="9"/>
      <c r="H1381" s="9"/>
      <c r="I1381" s="9" t="e">
        <f>IF('Prediction Log'!#REF!=0, "",'Prediction Log'!#REF!)</f>
        <v>#REF!</v>
      </c>
      <c r="J1381" s="24"/>
      <c r="AA1381" s="1" t="str">
        <f t="shared" si="157"/>
        <v/>
      </c>
      <c r="AB1381" s="11"/>
      <c r="AC1381" s="11"/>
      <c r="AD1381" s="11"/>
      <c r="AE1381" s="11"/>
      <c r="AF1381" s="11"/>
    </row>
    <row r="1382" spans="6:32" x14ac:dyDescent="0.45">
      <c r="F1382" s="9" t="e">
        <f>IF('Prediction Log'!#REF!=0, "",'Prediction Log'!#REF!)</f>
        <v>#REF!</v>
      </c>
      <c r="G1382" s="9"/>
      <c r="H1382" s="9"/>
      <c r="I1382" s="9" t="e">
        <f>IF('Prediction Log'!#REF!=0, "",'Prediction Log'!#REF!)</f>
        <v>#REF!</v>
      </c>
      <c r="J1382" s="24"/>
      <c r="AA1382" s="1" t="str">
        <f t="shared" si="157"/>
        <v/>
      </c>
      <c r="AB1382" s="11"/>
      <c r="AC1382" s="11"/>
      <c r="AD1382" s="11"/>
      <c r="AE1382" s="11"/>
      <c r="AF1382" s="11"/>
    </row>
    <row r="1383" spans="6:32" x14ac:dyDescent="0.45">
      <c r="F1383" s="9" t="e">
        <f>IF('Prediction Log'!#REF!=0, "",'Prediction Log'!#REF!)</f>
        <v>#REF!</v>
      </c>
      <c r="G1383" s="9"/>
      <c r="H1383" s="9"/>
      <c r="I1383" s="9" t="e">
        <f>IF('Prediction Log'!#REF!=0, "",'Prediction Log'!#REF!)</f>
        <v>#REF!</v>
      </c>
      <c r="J1383" s="24"/>
      <c r="AA1383" s="1" t="str">
        <f t="shared" si="157"/>
        <v/>
      </c>
      <c r="AB1383" s="11"/>
      <c r="AC1383" s="11"/>
      <c r="AD1383" s="11"/>
      <c r="AE1383" s="11"/>
      <c r="AF1383" s="11"/>
    </row>
    <row r="1384" spans="6:32" x14ac:dyDescent="0.45">
      <c r="F1384" s="9" t="e">
        <f>IF('Prediction Log'!#REF!=0, "",'Prediction Log'!#REF!)</f>
        <v>#REF!</v>
      </c>
      <c r="G1384" s="9"/>
      <c r="H1384" s="9"/>
      <c r="I1384" s="9" t="e">
        <f>IF('Prediction Log'!#REF!=0, "",'Prediction Log'!#REF!)</f>
        <v>#REF!</v>
      </c>
      <c r="J1384" s="24"/>
      <c r="AA1384" s="1" t="str">
        <f t="shared" si="157"/>
        <v/>
      </c>
      <c r="AB1384" s="11"/>
      <c r="AC1384" s="11"/>
      <c r="AD1384" s="11"/>
      <c r="AE1384" s="11"/>
      <c r="AF1384" s="11"/>
    </row>
    <row r="1385" spans="6:32" x14ac:dyDescent="0.45">
      <c r="F1385" s="9" t="e">
        <f>IF('Prediction Log'!#REF!=0, "",'Prediction Log'!#REF!)</f>
        <v>#REF!</v>
      </c>
      <c r="G1385" s="9"/>
      <c r="H1385" s="9"/>
      <c r="I1385" s="9" t="e">
        <f>IF('Prediction Log'!#REF!=0, "",'Prediction Log'!#REF!)</f>
        <v>#REF!</v>
      </c>
      <c r="J1385" s="24"/>
      <c r="AA1385" s="1" t="str">
        <f t="shared" si="157"/>
        <v/>
      </c>
      <c r="AB1385" s="11"/>
      <c r="AC1385" s="11"/>
      <c r="AD1385" s="11"/>
      <c r="AE1385" s="11"/>
      <c r="AF1385" s="11"/>
    </row>
    <row r="1386" spans="6:32" x14ac:dyDescent="0.45">
      <c r="F1386" s="9" t="e">
        <f>IF('Prediction Log'!#REF!=0, "",'Prediction Log'!#REF!)</f>
        <v>#REF!</v>
      </c>
      <c r="G1386" s="9"/>
      <c r="H1386" s="9"/>
      <c r="I1386" s="9" t="e">
        <f>IF('Prediction Log'!#REF!=0, "",'Prediction Log'!#REF!)</f>
        <v>#REF!</v>
      </c>
      <c r="J1386" s="24"/>
      <c r="AA1386" s="1" t="str">
        <f t="shared" si="157"/>
        <v/>
      </c>
      <c r="AB1386" s="11"/>
      <c r="AC1386" s="11"/>
      <c r="AD1386" s="11"/>
      <c r="AE1386" s="11"/>
      <c r="AF1386" s="11"/>
    </row>
    <row r="1387" spans="6:32" x14ac:dyDescent="0.45">
      <c r="F1387" s="9" t="e">
        <f>IF('Prediction Log'!#REF!=0, "",'Prediction Log'!#REF!)</f>
        <v>#REF!</v>
      </c>
      <c r="G1387" s="9"/>
      <c r="H1387" s="9"/>
      <c r="I1387" s="9" t="e">
        <f>IF('Prediction Log'!#REF!=0, "",'Prediction Log'!#REF!)</f>
        <v>#REF!</v>
      </c>
      <c r="J1387" s="24"/>
      <c r="AA1387" s="1" t="str">
        <f t="shared" si="157"/>
        <v/>
      </c>
      <c r="AB1387" s="11"/>
      <c r="AC1387" s="11"/>
      <c r="AD1387" s="11"/>
      <c r="AE1387" s="11"/>
      <c r="AF1387" s="11"/>
    </row>
    <row r="1388" spans="6:32" x14ac:dyDescent="0.45">
      <c r="F1388" s="9" t="e">
        <f>IF('Prediction Log'!#REF!=0, "",'Prediction Log'!#REF!)</f>
        <v>#REF!</v>
      </c>
      <c r="G1388" s="9"/>
      <c r="H1388" s="9"/>
      <c r="I1388" s="9" t="e">
        <f>IF('Prediction Log'!#REF!=0, "",'Prediction Log'!#REF!)</f>
        <v>#REF!</v>
      </c>
      <c r="J1388" s="24"/>
      <c r="AA1388" s="1" t="str">
        <f t="shared" si="157"/>
        <v/>
      </c>
      <c r="AB1388" s="11"/>
      <c r="AC1388" s="11"/>
      <c r="AD1388" s="11"/>
      <c r="AE1388" s="11"/>
      <c r="AF1388" s="11"/>
    </row>
    <row r="1389" spans="6:32" x14ac:dyDescent="0.45">
      <c r="F1389" s="9" t="e">
        <f>IF('Prediction Log'!#REF!=0, "",'Prediction Log'!#REF!)</f>
        <v>#REF!</v>
      </c>
      <c r="G1389" s="9"/>
      <c r="H1389" s="9"/>
      <c r="I1389" s="9" t="e">
        <f>IF('Prediction Log'!#REF!=0, "",'Prediction Log'!#REF!)</f>
        <v>#REF!</v>
      </c>
      <c r="J1389" s="24"/>
      <c r="AA1389" s="1" t="str">
        <f t="shared" si="157"/>
        <v/>
      </c>
      <c r="AB1389" s="11"/>
      <c r="AC1389" s="11"/>
      <c r="AD1389" s="11"/>
      <c r="AE1389" s="11"/>
      <c r="AF1389" s="11"/>
    </row>
    <row r="1390" spans="6:32" x14ac:dyDescent="0.45">
      <c r="F1390" s="9" t="e">
        <f>IF('Prediction Log'!#REF!=0, "",'Prediction Log'!#REF!)</f>
        <v>#REF!</v>
      </c>
      <c r="G1390" s="9"/>
      <c r="H1390" s="9"/>
      <c r="I1390" s="9" t="e">
        <f>IF('Prediction Log'!#REF!=0, "",'Prediction Log'!#REF!)</f>
        <v>#REF!</v>
      </c>
      <c r="J1390" s="24"/>
      <c r="AA1390" s="1" t="str">
        <f t="shared" si="157"/>
        <v/>
      </c>
      <c r="AB1390" s="11"/>
      <c r="AC1390" s="11"/>
      <c r="AD1390" s="11"/>
      <c r="AE1390" s="11"/>
      <c r="AF1390" s="11"/>
    </row>
    <row r="1391" spans="6:32" x14ac:dyDescent="0.45">
      <c r="F1391" s="9" t="e">
        <f>IF('Prediction Log'!#REF!=0, "",'Prediction Log'!#REF!)</f>
        <v>#REF!</v>
      </c>
      <c r="G1391" s="9"/>
      <c r="H1391" s="9"/>
      <c r="I1391" s="9" t="e">
        <f>IF('Prediction Log'!#REF!=0, "",'Prediction Log'!#REF!)</f>
        <v>#REF!</v>
      </c>
      <c r="J1391" s="24"/>
      <c r="AA1391" s="1" t="str">
        <f t="shared" si="157"/>
        <v/>
      </c>
      <c r="AB1391" s="11"/>
      <c r="AC1391" s="11"/>
      <c r="AD1391" s="11"/>
      <c r="AE1391" s="11"/>
      <c r="AF1391" s="11"/>
    </row>
    <row r="1392" spans="6:32" x14ac:dyDescent="0.45">
      <c r="F1392" s="9" t="e">
        <f>IF('Prediction Log'!#REF!=0, "",'Prediction Log'!#REF!)</f>
        <v>#REF!</v>
      </c>
      <c r="G1392" s="9"/>
      <c r="H1392" s="9"/>
      <c r="I1392" s="9" t="e">
        <f>IF('Prediction Log'!#REF!=0, "",'Prediction Log'!#REF!)</f>
        <v>#REF!</v>
      </c>
      <c r="J1392" s="24"/>
      <c r="AA1392" s="1" t="str">
        <f t="shared" si="157"/>
        <v/>
      </c>
      <c r="AB1392" s="11"/>
      <c r="AC1392" s="11"/>
      <c r="AD1392" s="11"/>
      <c r="AE1392" s="11"/>
      <c r="AF1392" s="11"/>
    </row>
    <row r="1393" spans="6:32" x14ac:dyDescent="0.45">
      <c r="F1393" s="9" t="e">
        <f>IF('Prediction Log'!#REF!=0, "",'Prediction Log'!#REF!)</f>
        <v>#REF!</v>
      </c>
      <c r="G1393" s="9"/>
      <c r="H1393" s="9"/>
      <c r="I1393" s="9" t="e">
        <f>IF('Prediction Log'!#REF!=0, "",'Prediction Log'!#REF!)</f>
        <v>#REF!</v>
      </c>
      <c r="J1393" s="24"/>
      <c r="AA1393" s="1" t="str">
        <f t="shared" si="157"/>
        <v/>
      </c>
      <c r="AB1393" s="11"/>
      <c r="AC1393" s="11"/>
      <c r="AD1393" s="11"/>
      <c r="AE1393" s="11"/>
      <c r="AF1393" s="11"/>
    </row>
    <row r="1394" spans="6:32" x14ac:dyDescent="0.45">
      <c r="F1394" s="9" t="e">
        <f>IF('Prediction Log'!#REF!=0, "",'Prediction Log'!#REF!)</f>
        <v>#REF!</v>
      </c>
      <c r="G1394" s="9"/>
      <c r="H1394" s="9"/>
      <c r="I1394" s="9" t="e">
        <f>IF('Prediction Log'!#REF!=0, "",'Prediction Log'!#REF!)</f>
        <v>#REF!</v>
      </c>
      <c r="J1394" s="24"/>
      <c r="AA1394" s="1" t="str">
        <f t="shared" si="157"/>
        <v/>
      </c>
      <c r="AB1394" s="11"/>
      <c r="AC1394" s="11"/>
      <c r="AD1394" s="11"/>
      <c r="AE1394" s="11"/>
      <c r="AF1394" s="11"/>
    </row>
    <row r="1395" spans="6:32" x14ac:dyDescent="0.45">
      <c r="F1395" s="9" t="e">
        <f>IF('Prediction Log'!#REF!=0, "",'Prediction Log'!#REF!)</f>
        <v>#REF!</v>
      </c>
      <c r="G1395" s="9"/>
      <c r="H1395" s="9"/>
      <c r="I1395" s="9" t="e">
        <f>IF('Prediction Log'!#REF!=0, "",'Prediction Log'!#REF!)</f>
        <v>#REF!</v>
      </c>
      <c r="J1395" s="24"/>
      <c r="AA1395" s="1" t="str">
        <f t="shared" si="157"/>
        <v/>
      </c>
      <c r="AB1395" s="11"/>
      <c r="AC1395" s="11"/>
      <c r="AD1395" s="11"/>
      <c r="AE1395" s="11"/>
      <c r="AF1395" s="11"/>
    </row>
    <row r="1396" spans="6:32" x14ac:dyDescent="0.45">
      <c r="F1396" s="9" t="e">
        <f>IF('Prediction Log'!#REF!=0, "",'Prediction Log'!#REF!)</f>
        <v>#REF!</v>
      </c>
      <c r="G1396" s="9"/>
      <c r="H1396" s="9"/>
      <c r="I1396" s="9" t="e">
        <f>IF('Prediction Log'!#REF!=0, "",'Prediction Log'!#REF!)</f>
        <v>#REF!</v>
      </c>
      <c r="J1396" s="24"/>
      <c r="AA1396" s="1" t="str">
        <f t="shared" si="157"/>
        <v/>
      </c>
      <c r="AB1396" s="11"/>
      <c r="AC1396" s="11"/>
      <c r="AD1396" s="11"/>
      <c r="AE1396" s="11"/>
      <c r="AF1396" s="11"/>
    </row>
    <row r="1397" spans="6:32" x14ac:dyDescent="0.45">
      <c r="F1397" s="9" t="e">
        <f>IF('Prediction Log'!#REF!=0, "",'Prediction Log'!#REF!)</f>
        <v>#REF!</v>
      </c>
      <c r="G1397" s="9"/>
      <c r="H1397" s="9"/>
      <c r="I1397" s="9" t="e">
        <f>IF('Prediction Log'!#REF!=0, "",'Prediction Log'!#REF!)</f>
        <v>#REF!</v>
      </c>
      <c r="J1397" s="24"/>
      <c r="AA1397" s="1" t="str">
        <f t="shared" si="157"/>
        <v/>
      </c>
      <c r="AB1397" s="11"/>
      <c r="AC1397" s="11"/>
      <c r="AD1397" s="11"/>
      <c r="AE1397" s="11"/>
      <c r="AF1397" s="11"/>
    </row>
    <row r="1398" spans="6:32" x14ac:dyDescent="0.45">
      <c r="F1398" s="9" t="e">
        <f>IF('Prediction Log'!#REF!=0, "",'Prediction Log'!#REF!)</f>
        <v>#REF!</v>
      </c>
      <c r="G1398" s="9"/>
      <c r="H1398" s="9"/>
      <c r="I1398" s="9" t="e">
        <f>IF('Prediction Log'!#REF!=0, "",'Prediction Log'!#REF!)</f>
        <v>#REF!</v>
      </c>
      <c r="J1398" s="24"/>
      <c r="AA1398" s="1" t="str">
        <f t="shared" si="157"/>
        <v/>
      </c>
      <c r="AB1398" s="11"/>
      <c r="AC1398" s="11"/>
      <c r="AD1398" s="11"/>
      <c r="AE1398" s="11"/>
      <c r="AF1398" s="11"/>
    </row>
    <row r="1399" spans="6:32" x14ac:dyDescent="0.45">
      <c r="F1399" s="9" t="e">
        <f>IF('Prediction Log'!#REF!=0, "",'Prediction Log'!#REF!)</f>
        <v>#REF!</v>
      </c>
      <c r="G1399" s="9"/>
      <c r="H1399" s="9"/>
      <c r="I1399" s="9" t="e">
        <f>IF('Prediction Log'!#REF!=0, "",'Prediction Log'!#REF!)</f>
        <v>#REF!</v>
      </c>
      <c r="J1399" s="24"/>
      <c r="AA1399" s="1" t="str">
        <f t="shared" si="157"/>
        <v/>
      </c>
      <c r="AB1399" s="11"/>
      <c r="AC1399" s="11"/>
      <c r="AD1399" s="11"/>
      <c r="AE1399" s="11"/>
      <c r="AF1399" s="11"/>
    </row>
    <row r="1400" spans="6:32" x14ac:dyDescent="0.45">
      <c r="F1400" s="9" t="e">
        <f>IF('Prediction Log'!#REF!=0, "",'Prediction Log'!#REF!)</f>
        <v>#REF!</v>
      </c>
      <c r="G1400" s="9"/>
      <c r="H1400" s="9"/>
      <c r="I1400" s="9" t="e">
        <f>IF('Prediction Log'!#REF!=0, "",'Prediction Log'!#REF!)</f>
        <v>#REF!</v>
      </c>
      <c r="J1400" s="24"/>
      <c r="AA1400" s="1" t="str">
        <f t="shared" si="157"/>
        <v/>
      </c>
      <c r="AB1400" s="11"/>
      <c r="AC1400" s="11"/>
      <c r="AD1400" s="11"/>
      <c r="AE1400" s="11"/>
      <c r="AF1400" s="11"/>
    </row>
    <row r="1401" spans="6:32" x14ac:dyDescent="0.45">
      <c r="F1401" s="9" t="e">
        <f>IF('Prediction Log'!#REF!=0, "",'Prediction Log'!#REF!)</f>
        <v>#REF!</v>
      </c>
      <c r="G1401" s="9"/>
      <c r="H1401" s="9"/>
      <c r="I1401" s="9" t="e">
        <f>IF('Prediction Log'!#REF!=0, "",'Prediction Log'!#REF!)</f>
        <v>#REF!</v>
      </c>
      <c r="J1401" s="24"/>
      <c r="AA1401" s="1" t="str">
        <f t="shared" si="157"/>
        <v/>
      </c>
      <c r="AB1401" s="11"/>
      <c r="AC1401" s="11"/>
      <c r="AD1401" s="11"/>
      <c r="AE1401" s="11"/>
      <c r="AF1401" s="11"/>
    </row>
    <row r="1402" spans="6:32" x14ac:dyDescent="0.45">
      <c r="F1402" s="9" t="e">
        <f>IF('Prediction Log'!#REF!=0, "",'Prediction Log'!#REF!)</f>
        <v>#REF!</v>
      </c>
      <c r="G1402" s="9"/>
      <c r="H1402" s="9"/>
      <c r="I1402" s="9" t="e">
        <f>IF('Prediction Log'!#REF!=0, "",'Prediction Log'!#REF!)</f>
        <v>#REF!</v>
      </c>
      <c r="J1402" s="24"/>
      <c r="AA1402" s="1" t="str">
        <f t="shared" si="157"/>
        <v/>
      </c>
      <c r="AB1402" s="11"/>
      <c r="AC1402" s="11"/>
      <c r="AD1402" s="11"/>
      <c r="AE1402" s="11"/>
      <c r="AF1402" s="11"/>
    </row>
    <row r="1403" spans="6:32" x14ac:dyDescent="0.45">
      <c r="F1403" s="9" t="e">
        <f>IF('Prediction Log'!#REF!=0, "",'Prediction Log'!#REF!)</f>
        <v>#REF!</v>
      </c>
      <c r="G1403" s="9"/>
      <c r="H1403" s="9"/>
      <c r="I1403" s="9" t="e">
        <f>IF('Prediction Log'!#REF!=0, "",'Prediction Log'!#REF!)</f>
        <v>#REF!</v>
      </c>
      <c r="J1403" s="24"/>
      <c r="AA1403" s="1" t="str">
        <f t="shared" si="157"/>
        <v/>
      </c>
      <c r="AB1403" s="11"/>
      <c r="AC1403" s="11"/>
      <c r="AD1403" s="11"/>
      <c r="AE1403" s="11"/>
      <c r="AF1403" s="11"/>
    </row>
    <row r="1404" spans="6:32" x14ac:dyDescent="0.45">
      <c r="F1404" s="9" t="e">
        <f>IF('Prediction Log'!#REF!=0, "",'Prediction Log'!#REF!)</f>
        <v>#REF!</v>
      </c>
      <c r="G1404" s="9"/>
      <c r="H1404" s="9"/>
      <c r="I1404" s="9" t="e">
        <f>IF('Prediction Log'!#REF!=0, "",'Prediction Log'!#REF!)</f>
        <v>#REF!</v>
      </c>
      <c r="J1404" s="24"/>
      <c r="AA1404" s="1" t="str">
        <f t="shared" si="157"/>
        <v/>
      </c>
      <c r="AB1404" s="11"/>
      <c r="AC1404" s="11"/>
      <c r="AD1404" s="11"/>
      <c r="AE1404" s="11"/>
      <c r="AF1404" s="11"/>
    </row>
    <row r="1405" spans="6:32" x14ac:dyDescent="0.45">
      <c r="F1405" s="9" t="e">
        <f>IF('Prediction Log'!#REF!=0, "",'Prediction Log'!#REF!)</f>
        <v>#REF!</v>
      </c>
      <c r="G1405" s="9"/>
      <c r="H1405" s="9"/>
      <c r="I1405" s="9" t="e">
        <f>IF('Prediction Log'!#REF!=0, "",'Prediction Log'!#REF!)</f>
        <v>#REF!</v>
      </c>
      <c r="J1405" s="24"/>
      <c r="AA1405" s="1" t="str">
        <f t="shared" si="157"/>
        <v/>
      </c>
      <c r="AB1405" s="11"/>
      <c r="AC1405" s="11"/>
      <c r="AD1405" s="11"/>
      <c r="AE1405" s="11"/>
      <c r="AF1405" s="11"/>
    </row>
    <row r="1406" spans="6:32" x14ac:dyDescent="0.45">
      <c r="F1406" s="9" t="e">
        <f>IF('Prediction Log'!#REF!=0, "",'Prediction Log'!#REF!)</f>
        <v>#REF!</v>
      </c>
      <c r="G1406" s="9"/>
      <c r="H1406" s="9"/>
      <c r="I1406" s="9" t="e">
        <f>IF('Prediction Log'!#REF!=0, "",'Prediction Log'!#REF!)</f>
        <v>#REF!</v>
      </c>
      <c r="J1406" s="24"/>
      <c r="AA1406" s="1" t="str">
        <f t="shared" si="157"/>
        <v/>
      </c>
      <c r="AB1406" s="11"/>
      <c r="AC1406" s="11"/>
      <c r="AD1406" s="11"/>
      <c r="AE1406" s="11"/>
      <c r="AF1406" s="11"/>
    </row>
    <row r="1407" spans="6:32" x14ac:dyDescent="0.45">
      <c r="F1407" s="9" t="e">
        <f>IF('Prediction Log'!#REF!=0, "",'Prediction Log'!#REF!)</f>
        <v>#REF!</v>
      </c>
      <c r="G1407" s="9"/>
      <c r="H1407" s="9"/>
      <c r="I1407" s="9" t="e">
        <f>IF('Prediction Log'!#REF!=0, "",'Prediction Log'!#REF!)</f>
        <v>#REF!</v>
      </c>
      <c r="J1407" s="24"/>
      <c r="AA1407" s="1" t="str">
        <f t="shared" si="157"/>
        <v/>
      </c>
      <c r="AB1407" s="11"/>
      <c r="AC1407" s="11"/>
      <c r="AD1407" s="11"/>
      <c r="AE1407" s="11"/>
      <c r="AF1407" s="11"/>
    </row>
    <row r="1408" spans="6:32" x14ac:dyDescent="0.45">
      <c r="F1408" s="9" t="e">
        <f>IF('Prediction Log'!#REF!=0, "",'Prediction Log'!#REF!)</f>
        <v>#REF!</v>
      </c>
      <c r="G1408" s="9"/>
      <c r="H1408" s="9"/>
      <c r="I1408" s="9" t="e">
        <f>IF('Prediction Log'!#REF!=0, "",'Prediction Log'!#REF!)</f>
        <v>#REF!</v>
      </c>
      <c r="J1408" s="24"/>
      <c r="AA1408" s="1" t="str">
        <f t="shared" si="157"/>
        <v/>
      </c>
      <c r="AB1408" s="11"/>
      <c r="AC1408" s="11"/>
      <c r="AD1408" s="11"/>
      <c r="AE1408" s="11"/>
      <c r="AF1408" s="11"/>
    </row>
    <row r="1409" spans="6:32" x14ac:dyDescent="0.45">
      <c r="F1409" s="9" t="e">
        <f>IF('Prediction Log'!#REF!=0, "",'Prediction Log'!#REF!)</f>
        <v>#REF!</v>
      </c>
      <c r="G1409" s="9"/>
      <c r="H1409" s="9"/>
      <c r="I1409" s="9" t="e">
        <f>IF('Prediction Log'!#REF!=0, "",'Prediction Log'!#REF!)</f>
        <v>#REF!</v>
      </c>
      <c r="J1409" s="24"/>
      <c r="AA1409" s="1" t="str">
        <f t="shared" si="157"/>
        <v/>
      </c>
      <c r="AB1409" s="11"/>
      <c r="AC1409" s="11"/>
      <c r="AD1409" s="11"/>
      <c r="AE1409" s="11"/>
      <c r="AF1409" s="11"/>
    </row>
    <row r="1410" spans="6:32" x14ac:dyDescent="0.45">
      <c r="F1410" s="9" t="e">
        <f>IF('Prediction Log'!#REF!=0, "",'Prediction Log'!#REF!)</f>
        <v>#REF!</v>
      </c>
      <c r="G1410" s="9"/>
      <c r="H1410" s="9"/>
      <c r="I1410" s="9" t="e">
        <f>IF('Prediction Log'!#REF!=0, "",'Prediction Log'!#REF!)</f>
        <v>#REF!</v>
      </c>
      <c r="J1410" s="24"/>
      <c r="AA1410" s="1" t="str">
        <f t="shared" si="157"/>
        <v/>
      </c>
      <c r="AB1410" s="11"/>
      <c r="AC1410" s="11"/>
      <c r="AD1410" s="11"/>
      <c r="AE1410" s="11"/>
      <c r="AF1410" s="11"/>
    </row>
    <row r="1411" spans="6:32" x14ac:dyDescent="0.45">
      <c r="F1411" s="9" t="e">
        <f>IF('Prediction Log'!#REF!=0, "",'Prediction Log'!#REF!)</f>
        <v>#REF!</v>
      </c>
      <c r="G1411" s="9"/>
      <c r="H1411" s="9"/>
      <c r="I1411" s="9" t="e">
        <f>IF('Prediction Log'!#REF!=0, "",'Prediction Log'!#REF!)</f>
        <v>#REF!</v>
      </c>
      <c r="J1411" s="24"/>
      <c r="AA1411" s="1" t="str">
        <f t="shared" si="157"/>
        <v/>
      </c>
      <c r="AB1411" s="11"/>
      <c r="AC1411" s="11"/>
      <c r="AD1411" s="11"/>
      <c r="AE1411" s="11"/>
      <c r="AF1411" s="11"/>
    </row>
    <row r="1412" spans="6:32" x14ac:dyDescent="0.45">
      <c r="F1412" s="9" t="e">
        <f>IF('Prediction Log'!#REF!=0, "",'Prediction Log'!#REF!)</f>
        <v>#REF!</v>
      </c>
      <c r="G1412" s="9"/>
      <c r="H1412" s="9"/>
      <c r="I1412" s="9" t="e">
        <f>IF('Prediction Log'!#REF!=0, "",'Prediction Log'!#REF!)</f>
        <v>#REF!</v>
      </c>
      <c r="J1412" s="24"/>
      <c r="AA1412" s="1" t="str">
        <f t="shared" si="157"/>
        <v/>
      </c>
      <c r="AB1412" s="11"/>
      <c r="AC1412" s="11"/>
      <c r="AD1412" s="11"/>
      <c r="AE1412" s="11"/>
      <c r="AF1412" s="11"/>
    </row>
    <row r="1413" spans="6:32" x14ac:dyDescent="0.45">
      <c r="F1413" s="9" t="e">
        <f>IF('Prediction Log'!#REF!=0, "",'Prediction Log'!#REF!)</f>
        <v>#REF!</v>
      </c>
      <c r="G1413" s="9"/>
      <c r="H1413" s="9"/>
      <c r="I1413" s="9" t="e">
        <f>IF('Prediction Log'!#REF!=0, "",'Prediction Log'!#REF!)</f>
        <v>#REF!</v>
      </c>
      <c r="J1413" s="24"/>
      <c r="AA1413" s="1" t="str">
        <f t="shared" si="157"/>
        <v/>
      </c>
      <c r="AB1413" s="11"/>
      <c r="AC1413" s="11"/>
      <c r="AD1413" s="11"/>
      <c r="AE1413" s="11"/>
      <c r="AF1413" s="11"/>
    </row>
    <row r="1414" spans="6:32" x14ac:dyDescent="0.45">
      <c r="F1414" s="9" t="e">
        <f>IF('Prediction Log'!#REF!=0, "",'Prediction Log'!#REF!)</f>
        <v>#REF!</v>
      </c>
      <c r="G1414" s="9"/>
      <c r="H1414" s="9"/>
      <c r="I1414" s="9" t="e">
        <f>IF('Prediction Log'!#REF!=0, "",'Prediction Log'!#REF!)</f>
        <v>#REF!</v>
      </c>
      <c r="J1414" s="24"/>
      <c r="AA1414" s="1" t="str">
        <f t="shared" si="157"/>
        <v/>
      </c>
      <c r="AB1414" s="11"/>
      <c r="AC1414" s="11"/>
      <c r="AD1414" s="11"/>
      <c r="AE1414" s="11"/>
      <c r="AF1414" s="11"/>
    </row>
    <row r="1415" spans="6:32" x14ac:dyDescent="0.45">
      <c r="F1415" s="9" t="e">
        <f>IF('Prediction Log'!#REF!=0, "",'Prediction Log'!#REF!)</f>
        <v>#REF!</v>
      </c>
      <c r="G1415" s="9"/>
      <c r="H1415" s="9"/>
      <c r="I1415" s="9" t="e">
        <f>IF('Prediction Log'!#REF!=0, "",'Prediction Log'!#REF!)</f>
        <v>#REF!</v>
      </c>
      <c r="J1415" s="24"/>
      <c r="AA1415" s="1" t="str">
        <f t="shared" si="157"/>
        <v/>
      </c>
      <c r="AB1415" s="11"/>
      <c r="AC1415" s="11"/>
      <c r="AD1415" s="11"/>
      <c r="AE1415" s="11"/>
      <c r="AF1415" s="11"/>
    </row>
    <row r="1416" spans="6:32" x14ac:dyDescent="0.45">
      <c r="F1416" s="9" t="e">
        <f>IF('Prediction Log'!#REF!=0, "",'Prediction Log'!#REF!)</f>
        <v>#REF!</v>
      </c>
      <c r="G1416" s="9"/>
      <c r="H1416" s="9"/>
      <c r="I1416" s="9" t="e">
        <f>IF('Prediction Log'!#REF!=0, "",'Prediction Log'!#REF!)</f>
        <v>#REF!</v>
      </c>
      <c r="J1416" s="24"/>
      <c r="AA1416" s="1" t="str">
        <f t="shared" si="157"/>
        <v/>
      </c>
      <c r="AB1416" s="11"/>
      <c r="AC1416" s="11"/>
      <c r="AD1416" s="11"/>
      <c r="AE1416" s="11"/>
      <c r="AF1416" s="11"/>
    </row>
    <row r="1417" spans="6:32" x14ac:dyDescent="0.45">
      <c r="F1417" s="9" t="e">
        <f>IF('Prediction Log'!#REF!=0, "",'Prediction Log'!#REF!)</f>
        <v>#REF!</v>
      </c>
      <c r="G1417" s="9"/>
      <c r="H1417" s="9"/>
      <c r="I1417" s="9" t="e">
        <f>IF('Prediction Log'!#REF!=0, "",'Prediction Log'!#REF!)</f>
        <v>#REF!</v>
      </c>
      <c r="J1417" s="24"/>
      <c r="AA1417" s="1" t="str">
        <f t="shared" si="157"/>
        <v/>
      </c>
      <c r="AB1417" s="11"/>
      <c r="AC1417" s="11"/>
      <c r="AD1417" s="11"/>
      <c r="AE1417" s="11"/>
      <c r="AF1417" s="11"/>
    </row>
    <row r="1418" spans="6:32" x14ac:dyDescent="0.45">
      <c r="F1418" s="9" t="e">
        <f>IF('Prediction Log'!#REF!=0, "",'Prediction Log'!#REF!)</f>
        <v>#REF!</v>
      </c>
      <c r="G1418" s="9"/>
      <c r="H1418" s="9"/>
      <c r="I1418" s="9" t="e">
        <f>IF('Prediction Log'!#REF!=0, "",'Prediction Log'!#REF!)</f>
        <v>#REF!</v>
      </c>
      <c r="J1418" s="24"/>
      <c r="AA1418" s="1" t="str">
        <f t="shared" si="157"/>
        <v/>
      </c>
      <c r="AB1418" s="11"/>
      <c r="AC1418" s="11"/>
      <c r="AD1418" s="11"/>
      <c r="AE1418" s="11"/>
      <c r="AF1418" s="11"/>
    </row>
    <row r="1419" spans="6:32" x14ac:dyDescent="0.45">
      <c r="F1419" s="9" t="e">
        <f>IF('Prediction Log'!#REF!=0, "",'Prediction Log'!#REF!)</f>
        <v>#REF!</v>
      </c>
      <c r="G1419" s="9"/>
      <c r="H1419" s="9"/>
      <c r="I1419" s="9" t="e">
        <f>IF('Prediction Log'!#REF!=0, "",'Prediction Log'!#REF!)</f>
        <v>#REF!</v>
      </c>
      <c r="J1419" s="24"/>
      <c r="AA1419" s="1" t="str">
        <f t="shared" si="157"/>
        <v/>
      </c>
      <c r="AB1419" s="11"/>
      <c r="AC1419" s="11"/>
      <c r="AD1419" s="11"/>
      <c r="AE1419" s="11"/>
      <c r="AF1419" s="11"/>
    </row>
    <row r="1420" spans="6:32" x14ac:dyDescent="0.45">
      <c r="F1420" s="9" t="e">
        <f>IF('Prediction Log'!#REF!=0, "",'Prediction Log'!#REF!)</f>
        <v>#REF!</v>
      </c>
      <c r="G1420" s="9"/>
      <c r="H1420" s="9"/>
      <c r="I1420" s="9" t="e">
        <f>IF('Prediction Log'!#REF!=0, "",'Prediction Log'!#REF!)</f>
        <v>#REF!</v>
      </c>
      <c r="J1420" s="24"/>
      <c r="AA1420" s="1" t="str">
        <f t="shared" si="157"/>
        <v/>
      </c>
      <c r="AB1420" s="11"/>
      <c r="AC1420" s="11"/>
      <c r="AD1420" s="11"/>
      <c r="AE1420" s="11"/>
      <c r="AF1420" s="11"/>
    </row>
    <row r="1421" spans="6:32" x14ac:dyDescent="0.45">
      <c r="F1421" s="9" t="e">
        <f>IF('Prediction Log'!#REF!=0, "",'Prediction Log'!#REF!)</f>
        <v>#REF!</v>
      </c>
      <c r="G1421" s="9"/>
      <c r="H1421" s="9"/>
      <c r="I1421" s="9" t="e">
        <f>IF('Prediction Log'!#REF!=0, "",'Prediction Log'!#REF!)</f>
        <v>#REF!</v>
      </c>
      <c r="J1421" s="24"/>
      <c r="AA1421" s="1" t="str">
        <f t="shared" si="157"/>
        <v/>
      </c>
      <c r="AB1421" s="11"/>
      <c r="AC1421" s="11"/>
      <c r="AD1421" s="11"/>
      <c r="AE1421" s="11"/>
      <c r="AF1421" s="11"/>
    </row>
    <row r="1422" spans="6:32" x14ac:dyDescent="0.45">
      <c r="F1422" s="9" t="e">
        <f>IF('Prediction Log'!#REF!=0, "",'Prediction Log'!#REF!)</f>
        <v>#REF!</v>
      </c>
      <c r="G1422" s="9"/>
      <c r="H1422" s="9"/>
      <c r="I1422" s="9" t="e">
        <f>IF('Prediction Log'!#REF!=0, "",'Prediction Log'!#REF!)</f>
        <v>#REF!</v>
      </c>
      <c r="J1422" s="24"/>
      <c r="AA1422" s="1" t="str">
        <f t="shared" si="157"/>
        <v/>
      </c>
      <c r="AB1422" s="11"/>
      <c r="AC1422" s="11"/>
      <c r="AD1422" s="11"/>
      <c r="AE1422" s="11"/>
      <c r="AF1422" s="11"/>
    </row>
    <row r="1423" spans="6:32" x14ac:dyDescent="0.45">
      <c r="F1423" s="9" t="e">
        <f>IF('Prediction Log'!#REF!=0, "",'Prediction Log'!#REF!)</f>
        <v>#REF!</v>
      </c>
      <c r="G1423" s="9"/>
      <c r="H1423" s="9"/>
      <c r="I1423" s="9" t="e">
        <f>IF('Prediction Log'!#REF!=0, "",'Prediction Log'!#REF!)</f>
        <v>#REF!</v>
      </c>
      <c r="J1423" s="24"/>
      <c r="AA1423" s="1" t="str">
        <f t="shared" si="157"/>
        <v/>
      </c>
      <c r="AB1423" s="11"/>
      <c r="AC1423" s="11"/>
      <c r="AD1423" s="11"/>
      <c r="AE1423" s="11"/>
      <c r="AF1423" s="11"/>
    </row>
    <row r="1424" spans="6:32" x14ac:dyDescent="0.45">
      <c r="F1424" s="9" t="e">
        <f>IF('Prediction Log'!#REF!=0, "",'Prediction Log'!#REF!)</f>
        <v>#REF!</v>
      </c>
      <c r="G1424" s="9"/>
      <c r="H1424" s="9"/>
      <c r="I1424" s="9" t="e">
        <f>IF('Prediction Log'!#REF!=0, "",'Prediction Log'!#REF!)</f>
        <v>#REF!</v>
      </c>
      <c r="J1424" s="24"/>
      <c r="AA1424" s="1" t="str">
        <f t="shared" si="157"/>
        <v/>
      </c>
      <c r="AB1424" s="11"/>
      <c r="AC1424" s="11"/>
      <c r="AD1424" s="11"/>
      <c r="AE1424" s="11"/>
      <c r="AF1424" s="11"/>
    </row>
    <row r="1425" spans="6:32" x14ac:dyDescent="0.45">
      <c r="F1425" s="9" t="e">
        <f>IF('Prediction Log'!#REF!=0, "",'Prediction Log'!#REF!)</f>
        <v>#REF!</v>
      </c>
      <c r="G1425" s="9"/>
      <c r="H1425" s="9"/>
      <c r="I1425" s="9" t="e">
        <f>IF('Prediction Log'!#REF!=0, "",'Prediction Log'!#REF!)</f>
        <v>#REF!</v>
      </c>
      <c r="J1425" s="24"/>
      <c r="AA1425" s="1" t="str">
        <f t="shared" si="157"/>
        <v/>
      </c>
      <c r="AB1425" s="11"/>
      <c r="AC1425" s="11"/>
      <c r="AD1425" s="11"/>
      <c r="AE1425" s="11"/>
      <c r="AF1425" s="11"/>
    </row>
    <row r="1426" spans="6:32" x14ac:dyDescent="0.45">
      <c r="F1426" s="9" t="e">
        <f>IF('Prediction Log'!#REF!=0, "",'Prediction Log'!#REF!)</f>
        <v>#REF!</v>
      </c>
      <c r="G1426" s="9"/>
      <c r="H1426" s="9"/>
      <c r="I1426" s="9" t="e">
        <f>IF('Prediction Log'!#REF!=0, "",'Prediction Log'!#REF!)</f>
        <v>#REF!</v>
      </c>
      <c r="J1426" s="24"/>
      <c r="AA1426" s="1" t="str">
        <f t="shared" si="157"/>
        <v/>
      </c>
      <c r="AB1426" s="11"/>
      <c r="AC1426" s="11"/>
      <c r="AD1426" s="11"/>
      <c r="AE1426" s="11"/>
      <c r="AF1426" s="11"/>
    </row>
    <row r="1427" spans="6:32" x14ac:dyDescent="0.45">
      <c r="F1427" s="9" t="e">
        <f>IF('Prediction Log'!#REF!=0, "",'Prediction Log'!#REF!)</f>
        <v>#REF!</v>
      </c>
      <c r="G1427" s="9"/>
      <c r="H1427" s="9"/>
      <c r="I1427" s="9" t="e">
        <f>IF('Prediction Log'!#REF!=0, "",'Prediction Log'!#REF!)</f>
        <v>#REF!</v>
      </c>
      <c r="J1427" s="24"/>
      <c r="AA1427" s="1" t="str">
        <f t="shared" si="157"/>
        <v/>
      </c>
      <c r="AB1427" s="11"/>
      <c r="AC1427" s="11"/>
      <c r="AD1427" s="11"/>
      <c r="AE1427" s="11"/>
      <c r="AF1427" s="11"/>
    </row>
    <row r="1428" spans="6:32" x14ac:dyDescent="0.45">
      <c r="F1428" s="9" t="e">
        <f>IF('Prediction Log'!#REF!=0, "",'Prediction Log'!#REF!)</f>
        <v>#REF!</v>
      </c>
      <c r="G1428" s="9"/>
      <c r="H1428" s="9"/>
      <c r="I1428" s="9" t="e">
        <f>IF('Prediction Log'!#REF!=0, "",'Prediction Log'!#REF!)</f>
        <v>#REF!</v>
      </c>
      <c r="J1428" s="24"/>
      <c r="AA1428" s="1" t="str">
        <f t="shared" si="157"/>
        <v/>
      </c>
      <c r="AB1428" s="11"/>
      <c r="AC1428" s="11"/>
      <c r="AD1428" s="11"/>
      <c r="AE1428" s="11"/>
      <c r="AF1428" s="11"/>
    </row>
    <row r="1429" spans="6:32" x14ac:dyDescent="0.45">
      <c r="F1429" s="9" t="e">
        <f>IF('Prediction Log'!#REF!=0, "",'Prediction Log'!#REF!)</f>
        <v>#REF!</v>
      </c>
      <c r="G1429" s="9"/>
      <c r="H1429" s="9"/>
      <c r="I1429" s="9" t="e">
        <f>IF('Prediction Log'!#REF!=0, "",'Prediction Log'!#REF!)</f>
        <v>#REF!</v>
      </c>
      <c r="J1429" s="24"/>
      <c r="AA1429" s="1" t="str">
        <f t="shared" si="157"/>
        <v/>
      </c>
      <c r="AB1429" s="11"/>
      <c r="AC1429" s="11"/>
      <c r="AD1429" s="11"/>
      <c r="AE1429" s="11"/>
      <c r="AF1429" s="11"/>
    </row>
    <row r="1430" spans="6:32" x14ac:dyDescent="0.45">
      <c r="F1430" s="9" t="e">
        <f>IF('Prediction Log'!#REF!=0, "",'Prediction Log'!#REF!)</f>
        <v>#REF!</v>
      </c>
      <c r="G1430" s="9"/>
      <c r="H1430" s="9"/>
      <c r="I1430" s="9" t="e">
        <f>IF('Prediction Log'!#REF!=0, "",'Prediction Log'!#REF!)</f>
        <v>#REF!</v>
      </c>
      <c r="J1430" s="24"/>
      <c r="AA1430" s="1" t="str">
        <f t="shared" si="157"/>
        <v/>
      </c>
      <c r="AB1430" s="11"/>
      <c r="AC1430" s="11"/>
      <c r="AD1430" s="11"/>
      <c r="AE1430" s="11"/>
      <c r="AF1430" s="11"/>
    </row>
    <row r="1431" spans="6:32" x14ac:dyDescent="0.45">
      <c r="F1431" s="9" t="e">
        <f>IF('Prediction Log'!#REF!=0, "",'Prediction Log'!#REF!)</f>
        <v>#REF!</v>
      </c>
      <c r="G1431" s="9"/>
      <c r="H1431" s="9"/>
      <c r="I1431" s="9" t="e">
        <f>IF('Prediction Log'!#REF!=0, "",'Prediction Log'!#REF!)</f>
        <v>#REF!</v>
      </c>
      <c r="J1431" s="24"/>
      <c r="AA1431" s="1" t="str">
        <f t="shared" si="157"/>
        <v/>
      </c>
      <c r="AB1431" s="11"/>
      <c r="AC1431" s="11"/>
      <c r="AD1431" s="11"/>
      <c r="AE1431" s="11"/>
      <c r="AF1431" s="11"/>
    </row>
    <row r="1432" spans="6:32" x14ac:dyDescent="0.45">
      <c r="F1432" s="9" t="e">
        <f>IF('Prediction Log'!#REF!=0, "",'Prediction Log'!#REF!)</f>
        <v>#REF!</v>
      </c>
      <c r="G1432" s="9"/>
      <c r="H1432" s="9"/>
      <c r="I1432" s="9" t="e">
        <f>IF('Prediction Log'!#REF!=0, "",'Prediction Log'!#REF!)</f>
        <v>#REF!</v>
      </c>
      <c r="J1432" s="24"/>
      <c r="AA1432" s="1" t="str">
        <f t="shared" ref="AA1432:AA1495" si="158">IF(Z1432="W", U1432, IF(Z1432="L",-N1432, ""))</f>
        <v/>
      </c>
      <c r="AB1432" s="11"/>
      <c r="AC1432" s="11"/>
      <c r="AD1432" s="11"/>
      <c r="AE1432" s="11"/>
      <c r="AF1432" s="11"/>
    </row>
    <row r="1433" spans="6:32" x14ac:dyDescent="0.45">
      <c r="F1433" s="9" t="e">
        <f>IF('Prediction Log'!#REF!=0, "",'Prediction Log'!#REF!)</f>
        <v>#REF!</v>
      </c>
      <c r="G1433" s="9"/>
      <c r="H1433" s="9"/>
      <c r="I1433" s="9" t="e">
        <f>IF('Prediction Log'!#REF!=0, "",'Prediction Log'!#REF!)</f>
        <v>#REF!</v>
      </c>
      <c r="J1433" s="24"/>
      <c r="AA1433" s="1" t="str">
        <f t="shared" si="158"/>
        <v/>
      </c>
      <c r="AB1433" s="11"/>
      <c r="AC1433" s="11"/>
      <c r="AD1433" s="11"/>
      <c r="AE1433" s="11"/>
      <c r="AF1433" s="11"/>
    </row>
    <row r="1434" spans="6:32" x14ac:dyDescent="0.45">
      <c r="F1434" s="9" t="e">
        <f>IF('Prediction Log'!#REF!=0, "",'Prediction Log'!#REF!)</f>
        <v>#REF!</v>
      </c>
      <c r="G1434" s="9"/>
      <c r="H1434" s="9"/>
      <c r="I1434" s="9" t="e">
        <f>IF('Prediction Log'!#REF!=0, "",'Prediction Log'!#REF!)</f>
        <v>#REF!</v>
      </c>
      <c r="J1434" s="24"/>
      <c r="AA1434" s="1" t="str">
        <f t="shared" si="158"/>
        <v/>
      </c>
      <c r="AB1434" s="11"/>
      <c r="AC1434" s="11"/>
      <c r="AD1434" s="11"/>
      <c r="AE1434" s="11"/>
      <c r="AF1434" s="11"/>
    </row>
    <row r="1435" spans="6:32" x14ac:dyDescent="0.45">
      <c r="F1435" s="9" t="e">
        <f>IF('Prediction Log'!#REF!=0, "",'Prediction Log'!#REF!)</f>
        <v>#REF!</v>
      </c>
      <c r="G1435" s="9"/>
      <c r="H1435" s="9"/>
      <c r="I1435" s="9" t="e">
        <f>IF('Prediction Log'!#REF!=0, "",'Prediction Log'!#REF!)</f>
        <v>#REF!</v>
      </c>
      <c r="J1435" s="24"/>
      <c r="AA1435" s="1" t="str">
        <f t="shared" si="158"/>
        <v/>
      </c>
      <c r="AB1435" s="11"/>
      <c r="AC1435" s="11"/>
      <c r="AD1435" s="11"/>
      <c r="AE1435" s="11"/>
      <c r="AF1435" s="11"/>
    </row>
    <row r="1436" spans="6:32" x14ac:dyDescent="0.45">
      <c r="F1436" s="9" t="e">
        <f>IF('Prediction Log'!#REF!=0, "",'Prediction Log'!#REF!)</f>
        <v>#REF!</v>
      </c>
      <c r="G1436" s="9"/>
      <c r="H1436" s="9"/>
      <c r="I1436" s="9" t="e">
        <f>IF('Prediction Log'!#REF!=0, "",'Prediction Log'!#REF!)</f>
        <v>#REF!</v>
      </c>
      <c r="J1436" s="24"/>
      <c r="AA1436" s="1" t="str">
        <f t="shared" si="158"/>
        <v/>
      </c>
      <c r="AB1436" s="11"/>
      <c r="AC1436" s="11"/>
      <c r="AD1436" s="11"/>
      <c r="AE1436" s="11"/>
      <c r="AF1436" s="11"/>
    </row>
    <row r="1437" spans="6:32" x14ac:dyDescent="0.45">
      <c r="F1437" s="9" t="e">
        <f>IF('Prediction Log'!#REF!=0, "",'Prediction Log'!#REF!)</f>
        <v>#REF!</v>
      </c>
      <c r="G1437" s="9"/>
      <c r="H1437" s="9"/>
      <c r="I1437" s="9" t="e">
        <f>IF('Prediction Log'!#REF!=0, "",'Prediction Log'!#REF!)</f>
        <v>#REF!</v>
      </c>
      <c r="J1437" s="24"/>
      <c r="AA1437" s="1" t="str">
        <f t="shared" si="158"/>
        <v/>
      </c>
      <c r="AB1437" s="11"/>
      <c r="AC1437" s="11"/>
      <c r="AD1437" s="11"/>
      <c r="AE1437" s="11"/>
      <c r="AF1437" s="11"/>
    </row>
    <row r="1438" spans="6:32" x14ac:dyDescent="0.45">
      <c r="F1438" s="9" t="e">
        <f>IF('Prediction Log'!#REF!=0, "",'Prediction Log'!#REF!)</f>
        <v>#REF!</v>
      </c>
      <c r="G1438" s="9"/>
      <c r="H1438" s="9"/>
      <c r="I1438" s="9" t="e">
        <f>IF('Prediction Log'!#REF!=0, "",'Prediction Log'!#REF!)</f>
        <v>#REF!</v>
      </c>
      <c r="J1438" s="24"/>
      <c r="AA1438" s="1" t="str">
        <f t="shared" si="158"/>
        <v/>
      </c>
      <c r="AB1438" s="11"/>
      <c r="AC1438" s="11"/>
      <c r="AD1438" s="11"/>
      <c r="AE1438" s="11"/>
      <c r="AF1438" s="11"/>
    </row>
    <row r="1439" spans="6:32" x14ac:dyDescent="0.45">
      <c r="F1439" s="9" t="e">
        <f>IF('Prediction Log'!#REF!=0, "",'Prediction Log'!#REF!)</f>
        <v>#REF!</v>
      </c>
      <c r="G1439" s="9"/>
      <c r="H1439" s="9"/>
      <c r="I1439" s="9" t="e">
        <f>IF('Prediction Log'!#REF!=0, "",'Prediction Log'!#REF!)</f>
        <v>#REF!</v>
      </c>
      <c r="J1439" s="24"/>
      <c r="AA1439" s="1" t="str">
        <f t="shared" si="158"/>
        <v/>
      </c>
      <c r="AB1439" s="11"/>
      <c r="AC1439" s="11"/>
      <c r="AD1439" s="11"/>
      <c r="AE1439" s="11"/>
      <c r="AF1439" s="11"/>
    </row>
    <row r="1440" spans="6:32" x14ac:dyDescent="0.45">
      <c r="F1440" s="9" t="e">
        <f>IF('Prediction Log'!#REF!=0, "",'Prediction Log'!#REF!)</f>
        <v>#REF!</v>
      </c>
      <c r="G1440" s="9"/>
      <c r="H1440" s="9"/>
      <c r="I1440" s="9" t="e">
        <f>IF('Prediction Log'!#REF!=0, "",'Prediction Log'!#REF!)</f>
        <v>#REF!</v>
      </c>
      <c r="J1440" s="24"/>
      <c r="AA1440" s="1" t="str">
        <f t="shared" si="158"/>
        <v/>
      </c>
      <c r="AB1440" s="11"/>
      <c r="AC1440" s="11"/>
      <c r="AD1440" s="11"/>
      <c r="AE1440" s="11"/>
      <c r="AF1440" s="11"/>
    </row>
    <row r="1441" spans="6:32" x14ac:dyDescent="0.45">
      <c r="F1441" s="9" t="e">
        <f>IF('Prediction Log'!#REF!=0, "",'Prediction Log'!#REF!)</f>
        <v>#REF!</v>
      </c>
      <c r="G1441" s="9"/>
      <c r="H1441" s="9"/>
      <c r="I1441" s="9" t="e">
        <f>IF('Prediction Log'!#REF!=0, "",'Prediction Log'!#REF!)</f>
        <v>#REF!</v>
      </c>
      <c r="J1441" s="24"/>
      <c r="AA1441" s="1" t="str">
        <f t="shared" si="158"/>
        <v/>
      </c>
      <c r="AB1441" s="11"/>
      <c r="AC1441" s="11"/>
      <c r="AD1441" s="11"/>
      <c r="AE1441" s="11"/>
      <c r="AF1441" s="11"/>
    </row>
    <row r="1442" spans="6:32" x14ac:dyDescent="0.45">
      <c r="F1442" s="9" t="e">
        <f>IF('Prediction Log'!#REF!=0, "",'Prediction Log'!#REF!)</f>
        <v>#REF!</v>
      </c>
      <c r="G1442" s="9"/>
      <c r="H1442" s="9"/>
      <c r="I1442" s="9" t="e">
        <f>IF('Prediction Log'!#REF!=0, "",'Prediction Log'!#REF!)</f>
        <v>#REF!</v>
      </c>
      <c r="J1442" s="24"/>
      <c r="AA1442" s="1" t="str">
        <f t="shared" si="158"/>
        <v/>
      </c>
      <c r="AB1442" s="11"/>
      <c r="AC1442" s="11"/>
      <c r="AD1442" s="11"/>
      <c r="AE1442" s="11"/>
      <c r="AF1442" s="11"/>
    </row>
    <row r="1443" spans="6:32" x14ac:dyDescent="0.45">
      <c r="F1443" s="9" t="e">
        <f>IF('Prediction Log'!#REF!=0, "",'Prediction Log'!#REF!)</f>
        <v>#REF!</v>
      </c>
      <c r="G1443" s="9"/>
      <c r="H1443" s="9"/>
      <c r="I1443" s="9" t="e">
        <f>IF('Prediction Log'!#REF!=0, "",'Prediction Log'!#REF!)</f>
        <v>#REF!</v>
      </c>
      <c r="J1443" s="24"/>
      <c r="AA1443" s="1" t="str">
        <f t="shared" si="158"/>
        <v/>
      </c>
      <c r="AB1443" s="11"/>
      <c r="AC1443" s="11"/>
      <c r="AD1443" s="11"/>
      <c r="AE1443" s="11"/>
      <c r="AF1443" s="11"/>
    </row>
    <row r="1444" spans="6:32" x14ac:dyDescent="0.45">
      <c r="F1444" s="9" t="e">
        <f>IF('Prediction Log'!#REF!=0, "",'Prediction Log'!#REF!)</f>
        <v>#REF!</v>
      </c>
      <c r="G1444" s="9"/>
      <c r="H1444" s="9"/>
      <c r="I1444" s="9" t="e">
        <f>IF('Prediction Log'!#REF!=0, "",'Prediction Log'!#REF!)</f>
        <v>#REF!</v>
      </c>
      <c r="J1444" s="24"/>
      <c r="AA1444" s="1" t="str">
        <f t="shared" si="158"/>
        <v/>
      </c>
      <c r="AB1444" s="11"/>
      <c r="AC1444" s="11"/>
      <c r="AD1444" s="11"/>
      <c r="AE1444" s="11"/>
      <c r="AF1444" s="11"/>
    </row>
    <row r="1445" spans="6:32" x14ac:dyDescent="0.45">
      <c r="F1445" s="9" t="e">
        <f>IF('Prediction Log'!#REF!=0, "",'Prediction Log'!#REF!)</f>
        <v>#REF!</v>
      </c>
      <c r="G1445" s="9"/>
      <c r="H1445" s="9"/>
      <c r="I1445" s="9" t="e">
        <f>IF('Prediction Log'!#REF!=0, "",'Prediction Log'!#REF!)</f>
        <v>#REF!</v>
      </c>
      <c r="J1445" s="24"/>
      <c r="AA1445" s="1" t="str">
        <f t="shared" si="158"/>
        <v/>
      </c>
      <c r="AB1445" s="11"/>
      <c r="AC1445" s="11"/>
      <c r="AD1445" s="11"/>
      <c r="AE1445" s="11"/>
      <c r="AF1445" s="11"/>
    </row>
    <row r="1446" spans="6:32" x14ac:dyDescent="0.45">
      <c r="F1446" s="9" t="e">
        <f>IF('Prediction Log'!#REF!=0, "",'Prediction Log'!#REF!)</f>
        <v>#REF!</v>
      </c>
      <c r="G1446" s="9"/>
      <c r="H1446" s="9"/>
      <c r="I1446" s="9" t="e">
        <f>IF('Prediction Log'!#REF!=0, "",'Prediction Log'!#REF!)</f>
        <v>#REF!</v>
      </c>
      <c r="J1446" s="24"/>
      <c r="AA1446" s="1" t="str">
        <f t="shared" si="158"/>
        <v/>
      </c>
      <c r="AB1446" s="11"/>
      <c r="AC1446" s="11"/>
      <c r="AD1446" s="11"/>
      <c r="AE1446" s="11"/>
      <c r="AF1446" s="11"/>
    </row>
    <row r="1447" spans="6:32" x14ac:dyDescent="0.45">
      <c r="F1447" s="9" t="e">
        <f>IF('Prediction Log'!#REF!=0, "",'Prediction Log'!#REF!)</f>
        <v>#REF!</v>
      </c>
      <c r="G1447" s="9"/>
      <c r="H1447" s="9"/>
      <c r="I1447" s="9" t="e">
        <f>IF('Prediction Log'!#REF!=0, "",'Prediction Log'!#REF!)</f>
        <v>#REF!</v>
      </c>
      <c r="J1447" s="24"/>
      <c r="AA1447" s="1" t="str">
        <f t="shared" si="158"/>
        <v/>
      </c>
      <c r="AB1447" s="11"/>
      <c r="AC1447" s="11"/>
      <c r="AD1447" s="11"/>
      <c r="AE1447" s="11"/>
      <c r="AF1447" s="11"/>
    </row>
    <row r="1448" spans="6:32" x14ac:dyDescent="0.45">
      <c r="F1448" s="9" t="e">
        <f>IF('Prediction Log'!#REF!=0, "",'Prediction Log'!#REF!)</f>
        <v>#REF!</v>
      </c>
      <c r="G1448" s="9"/>
      <c r="H1448" s="9"/>
      <c r="I1448" s="9" t="e">
        <f>IF('Prediction Log'!#REF!=0, "",'Prediction Log'!#REF!)</f>
        <v>#REF!</v>
      </c>
      <c r="J1448" s="24"/>
      <c r="AA1448" s="1" t="str">
        <f t="shared" si="158"/>
        <v/>
      </c>
      <c r="AB1448" s="11"/>
      <c r="AC1448" s="11"/>
      <c r="AD1448" s="11"/>
      <c r="AE1448" s="11"/>
      <c r="AF1448" s="11"/>
    </row>
    <row r="1449" spans="6:32" x14ac:dyDescent="0.45">
      <c r="F1449" s="9" t="e">
        <f>IF('Prediction Log'!#REF!=0, "",'Prediction Log'!#REF!)</f>
        <v>#REF!</v>
      </c>
      <c r="G1449" s="9"/>
      <c r="H1449" s="9"/>
      <c r="I1449" s="9" t="e">
        <f>IF('Prediction Log'!#REF!=0, "",'Prediction Log'!#REF!)</f>
        <v>#REF!</v>
      </c>
      <c r="J1449" s="24"/>
      <c r="AA1449" s="1" t="str">
        <f t="shared" si="158"/>
        <v/>
      </c>
      <c r="AB1449" s="11"/>
      <c r="AC1449" s="11"/>
      <c r="AD1449" s="11"/>
      <c r="AE1449" s="11"/>
      <c r="AF1449" s="11"/>
    </row>
    <row r="1450" spans="6:32" x14ac:dyDescent="0.45">
      <c r="F1450" s="9" t="e">
        <f>IF('Prediction Log'!#REF!=0, "",'Prediction Log'!#REF!)</f>
        <v>#REF!</v>
      </c>
      <c r="G1450" s="9"/>
      <c r="H1450" s="9"/>
      <c r="I1450" s="9" t="e">
        <f>IF('Prediction Log'!#REF!=0, "",'Prediction Log'!#REF!)</f>
        <v>#REF!</v>
      </c>
      <c r="J1450" s="24"/>
      <c r="AA1450" s="1" t="str">
        <f t="shared" si="158"/>
        <v/>
      </c>
      <c r="AB1450" s="11"/>
      <c r="AC1450" s="11"/>
      <c r="AD1450" s="11"/>
      <c r="AE1450" s="11"/>
      <c r="AF1450" s="11"/>
    </row>
    <row r="1451" spans="6:32" x14ac:dyDescent="0.45">
      <c r="F1451" s="9" t="e">
        <f>IF('Prediction Log'!#REF!=0, "",'Prediction Log'!#REF!)</f>
        <v>#REF!</v>
      </c>
      <c r="G1451" s="9"/>
      <c r="H1451" s="9"/>
      <c r="I1451" s="9" t="e">
        <f>IF('Prediction Log'!#REF!=0, "",'Prediction Log'!#REF!)</f>
        <v>#REF!</v>
      </c>
      <c r="J1451" s="24"/>
      <c r="AA1451" s="1" t="str">
        <f t="shared" si="158"/>
        <v/>
      </c>
      <c r="AB1451" s="11"/>
      <c r="AC1451" s="11"/>
      <c r="AD1451" s="11"/>
      <c r="AE1451" s="11"/>
      <c r="AF1451" s="11"/>
    </row>
    <row r="1452" spans="6:32" x14ac:dyDescent="0.45">
      <c r="F1452" s="9" t="e">
        <f>IF('Prediction Log'!#REF!=0, "",'Prediction Log'!#REF!)</f>
        <v>#REF!</v>
      </c>
      <c r="G1452" s="9"/>
      <c r="H1452" s="9"/>
      <c r="I1452" s="9" t="e">
        <f>IF('Prediction Log'!#REF!=0, "",'Prediction Log'!#REF!)</f>
        <v>#REF!</v>
      </c>
      <c r="J1452" s="24"/>
      <c r="AA1452" s="1" t="str">
        <f t="shared" si="158"/>
        <v/>
      </c>
      <c r="AB1452" s="11"/>
      <c r="AC1452" s="11"/>
      <c r="AD1452" s="11"/>
      <c r="AE1452" s="11"/>
      <c r="AF1452" s="11"/>
    </row>
    <row r="1453" spans="6:32" x14ac:dyDescent="0.45">
      <c r="F1453" s="9" t="e">
        <f>IF('Prediction Log'!#REF!=0, "",'Prediction Log'!#REF!)</f>
        <v>#REF!</v>
      </c>
      <c r="G1453" s="9"/>
      <c r="H1453" s="9"/>
      <c r="I1453" s="9" t="e">
        <f>IF('Prediction Log'!#REF!=0, "",'Prediction Log'!#REF!)</f>
        <v>#REF!</v>
      </c>
      <c r="J1453" s="24"/>
      <c r="AA1453" s="1" t="str">
        <f t="shared" si="158"/>
        <v/>
      </c>
      <c r="AB1453" s="11"/>
      <c r="AC1453" s="11"/>
      <c r="AD1453" s="11"/>
      <c r="AE1453" s="11"/>
      <c r="AF1453" s="11"/>
    </row>
    <row r="1454" spans="6:32" x14ac:dyDescent="0.45">
      <c r="F1454" s="9" t="e">
        <f>IF('Prediction Log'!#REF!=0, "",'Prediction Log'!#REF!)</f>
        <v>#REF!</v>
      </c>
      <c r="G1454" s="9"/>
      <c r="H1454" s="9"/>
      <c r="I1454" s="9" t="e">
        <f>IF('Prediction Log'!#REF!=0, "",'Prediction Log'!#REF!)</f>
        <v>#REF!</v>
      </c>
      <c r="J1454" s="24"/>
      <c r="AA1454" s="1" t="str">
        <f t="shared" si="158"/>
        <v/>
      </c>
      <c r="AB1454" s="11"/>
      <c r="AC1454" s="11"/>
      <c r="AD1454" s="11"/>
      <c r="AE1454" s="11"/>
      <c r="AF1454" s="11"/>
    </row>
    <row r="1455" spans="6:32" x14ac:dyDescent="0.45">
      <c r="F1455" s="9" t="e">
        <f>IF('Prediction Log'!#REF!=0, "",'Prediction Log'!#REF!)</f>
        <v>#REF!</v>
      </c>
      <c r="G1455" s="9"/>
      <c r="H1455" s="9"/>
      <c r="I1455" s="9" t="e">
        <f>IF('Prediction Log'!#REF!=0, "",'Prediction Log'!#REF!)</f>
        <v>#REF!</v>
      </c>
      <c r="J1455" s="24"/>
      <c r="AA1455" s="1" t="str">
        <f t="shared" si="158"/>
        <v/>
      </c>
      <c r="AB1455" s="11"/>
      <c r="AC1455" s="11"/>
      <c r="AD1455" s="11"/>
      <c r="AE1455" s="11"/>
      <c r="AF1455" s="11"/>
    </row>
    <row r="1456" spans="6:32" x14ac:dyDescent="0.45">
      <c r="F1456" s="9" t="e">
        <f>IF('Prediction Log'!#REF!=0, "",'Prediction Log'!#REF!)</f>
        <v>#REF!</v>
      </c>
      <c r="G1456" s="9"/>
      <c r="H1456" s="9"/>
      <c r="I1456" s="9" t="e">
        <f>IF('Prediction Log'!#REF!=0, "",'Prediction Log'!#REF!)</f>
        <v>#REF!</v>
      </c>
      <c r="J1456" s="24"/>
      <c r="AA1456" s="1" t="str">
        <f t="shared" si="158"/>
        <v/>
      </c>
      <c r="AB1456" s="11"/>
      <c r="AC1456" s="11"/>
      <c r="AD1456" s="11"/>
      <c r="AE1456" s="11"/>
      <c r="AF1456" s="11"/>
    </row>
    <row r="1457" spans="6:32" x14ac:dyDescent="0.45">
      <c r="F1457" s="9" t="e">
        <f>IF('Prediction Log'!#REF!=0, "",'Prediction Log'!#REF!)</f>
        <v>#REF!</v>
      </c>
      <c r="G1457" s="9"/>
      <c r="H1457" s="9"/>
      <c r="I1457" s="9" t="e">
        <f>IF('Prediction Log'!#REF!=0, "",'Prediction Log'!#REF!)</f>
        <v>#REF!</v>
      </c>
      <c r="J1457" s="24"/>
      <c r="AA1457" s="1" t="str">
        <f t="shared" si="158"/>
        <v/>
      </c>
      <c r="AB1457" s="11"/>
      <c r="AC1457" s="11"/>
      <c r="AD1457" s="11"/>
      <c r="AE1457" s="11"/>
      <c r="AF1457" s="11"/>
    </row>
    <row r="1458" spans="6:32" x14ac:dyDescent="0.45">
      <c r="F1458" s="9" t="e">
        <f>IF('Prediction Log'!#REF!=0, "",'Prediction Log'!#REF!)</f>
        <v>#REF!</v>
      </c>
      <c r="G1458" s="9"/>
      <c r="H1458" s="9"/>
      <c r="I1458" s="9" t="e">
        <f>IF('Prediction Log'!#REF!=0, "",'Prediction Log'!#REF!)</f>
        <v>#REF!</v>
      </c>
      <c r="J1458" s="24"/>
      <c r="AA1458" s="1" t="str">
        <f t="shared" si="158"/>
        <v/>
      </c>
      <c r="AB1458" s="11"/>
      <c r="AC1458" s="11"/>
      <c r="AD1458" s="11"/>
      <c r="AE1458" s="11"/>
      <c r="AF1458" s="11"/>
    </row>
    <row r="1459" spans="6:32" x14ac:dyDescent="0.45">
      <c r="F1459" s="9" t="e">
        <f>IF('Prediction Log'!#REF!=0, "",'Prediction Log'!#REF!)</f>
        <v>#REF!</v>
      </c>
      <c r="G1459" s="9"/>
      <c r="H1459" s="9"/>
      <c r="I1459" s="9" t="e">
        <f>IF('Prediction Log'!#REF!=0, "",'Prediction Log'!#REF!)</f>
        <v>#REF!</v>
      </c>
      <c r="J1459" s="24"/>
      <c r="AA1459" s="1" t="str">
        <f t="shared" si="158"/>
        <v/>
      </c>
      <c r="AB1459" s="11"/>
      <c r="AC1459" s="11"/>
      <c r="AD1459" s="11"/>
      <c r="AE1459" s="11"/>
      <c r="AF1459" s="11"/>
    </row>
    <row r="1460" spans="6:32" x14ac:dyDescent="0.45">
      <c r="F1460" s="9" t="e">
        <f>IF('Prediction Log'!#REF!=0, "",'Prediction Log'!#REF!)</f>
        <v>#REF!</v>
      </c>
      <c r="G1460" s="9"/>
      <c r="H1460" s="9"/>
      <c r="I1460" s="9" t="e">
        <f>IF('Prediction Log'!#REF!=0, "",'Prediction Log'!#REF!)</f>
        <v>#REF!</v>
      </c>
      <c r="J1460" s="24"/>
      <c r="AA1460" s="1" t="str">
        <f t="shared" si="158"/>
        <v/>
      </c>
      <c r="AB1460" s="11"/>
      <c r="AC1460" s="11"/>
      <c r="AD1460" s="11"/>
      <c r="AE1460" s="11"/>
      <c r="AF1460" s="11"/>
    </row>
    <row r="1461" spans="6:32" x14ac:dyDescent="0.45">
      <c r="F1461" s="9" t="e">
        <f>IF('Prediction Log'!#REF!=0, "",'Prediction Log'!#REF!)</f>
        <v>#REF!</v>
      </c>
      <c r="G1461" s="9"/>
      <c r="H1461" s="9"/>
      <c r="I1461" s="9" t="e">
        <f>IF('Prediction Log'!#REF!=0, "",'Prediction Log'!#REF!)</f>
        <v>#REF!</v>
      </c>
      <c r="J1461" s="24"/>
      <c r="AA1461" s="1" t="str">
        <f t="shared" si="158"/>
        <v/>
      </c>
      <c r="AB1461" s="11"/>
      <c r="AC1461" s="11"/>
      <c r="AD1461" s="11"/>
      <c r="AE1461" s="11"/>
      <c r="AF1461" s="11"/>
    </row>
    <row r="1462" spans="6:32" x14ac:dyDescent="0.45">
      <c r="F1462" s="9" t="e">
        <f>IF('Prediction Log'!#REF!=0, "",'Prediction Log'!#REF!)</f>
        <v>#REF!</v>
      </c>
      <c r="G1462" s="9"/>
      <c r="H1462" s="9"/>
      <c r="I1462" s="9" t="e">
        <f>IF('Prediction Log'!#REF!=0, "",'Prediction Log'!#REF!)</f>
        <v>#REF!</v>
      </c>
      <c r="J1462" s="24"/>
      <c r="AA1462" s="1" t="str">
        <f t="shared" si="158"/>
        <v/>
      </c>
      <c r="AB1462" s="11"/>
      <c r="AC1462" s="11"/>
      <c r="AD1462" s="11"/>
      <c r="AE1462" s="11"/>
      <c r="AF1462" s="11"/>
    </row>
    <row r="1463" spans="6:32" x14ac:dyDescent="0.45">
      <c r="F1463" s="9" t="e">
        <f>IF('Prediction Log'!#REF!=0, "",'Prediction Log'!#REF!)</f>
        <v>#REF!</v>
      </c>
      <c r="G1463" s="9"/>
      <c r="H1463" s="9"/>
      <c r="I1463" s="9" t="e">
        <f>IF('Prediction Log'!#REF!=0, "",'Prediction Log'!#REF!)</f>
        <v>#REF!</v>
      </c>
      <c r="J1463" s="24"/>
      <c r="AA1463" s="1" t="str">
        <f t="shared" si="158"/>
        <v/>
      </c>
      <c r="AB1463" s="11"/>
      <c r="AC1463" s="11"/>
      <c r="AD1463" s="11"/>
      <c r="AE1463" s="11"/>
      <c r="AF1463" s="11"/>
    </row>
    <row r="1464" spans="6:32" x14ac:dyDescent="0.45">
      <c r="F1464" s="9" t="e">
        <f>IF('Prediction Log'!#REF!=0, "",'Prediction Log'!#REF!)</f>
        <v>#REF!</v>
      </c>
      <c r="G1464" s="9"/>
      <c r="H1464" s="9"/>
      <c r="I1464" s="9" t="e">
        <f>IF('Prediction Log'!#REF!=0, "",'Prediction Log'!#REF!)</f>
        <v>#REF!</v>
      </c>
      <c r="J1464" s="24"/>
      <c r="AA1464" s="1" t="str">
        <f t="shared" si="158"/>
        <v/>
      </c>
      <c r="AB1464" s="11"/>
      <c r="AC1464" s="11"/>
      <c r="AD1464" s="11"/>
      <c r="AE1464" s="11"/>
      <c r="AF1464" s="11"/>
    </row>
    <row r="1465" spans="6:32" x14ac:dyDescent="0.45">
      <c r="F1465" s="9" t="e">
        <f>IF('Prediction Log'!#REF!=0, "",'Prediction Log'!#REF!)</f>
        <v>#REF!</v>
      </c>
      <c r="G1465" s="9"/>
      <c r="H1465" s="9"/>
      <c r="I1465" s="9" t="e">
        <f>IF('Prediction Log'!#REF!=0, "",'Prediction Log'!#REF!)</f>
        <v>#REF!</v>
      </c>
      <c r="J1465" s="24"/>
      <c r="AA1465" s="1" t="str">
        <f t="shared" si="158"/>
        <v/>
      </c>
      <c r="AB1465" s="11"/>
      <c r="AC1465" s="11"/>
      <c r="AD1465" s="11"/>
      <c r="AE1465" s="11"/>
      <c r="AF1465" s="11"/>
    </row>
    <row r="1466" spans="6:32" x14ac:dyDescent="0.45">
      <c r="F1466" s="9" t="e">
        <f>IF('Prediction Log'!#REF!=0, "",'Prediction Log'!#REF!)</f>
        <v>#REF!</v>
      </c>
      <c r="G1466" s="9"/>
      <c r="H1466" s="9"/>
      <c r="I1466" s="9" t="e">
        <f>IF('Prediction Log'!#REF!=0, "",'Prediction Log'!#REF!)</f>
        <v>#REF!</v>
      </c>
      <c r="J1466" s="24"/>
      <c r="AA1466" s="1" t="str">
        <f t="shared" si="158"/>
        <v/>
      </c>
      <c r="AB1466" s="11"/>
      <c r="AC1466" s="11"/>
      <c r="AD1466" s="11"/>
      <c r="AE1466" s="11"/>
      <c r="AF1466" s="11"/>
    </row>
    <row r="1467" spans="6:32" x14ac:dyDescent="0.45">
      <c r="F1467" s="9" t="e">
        <f>IF('Prediction Log'!#REF!=0, "",'Prediction Log'!#REF!)</f>
        <v>#REF!</v>
      </c>
      <c r="G1467" s="9"/>
      <c r="H1467" s="9"/>
      <c r="I1467" s="9" t="e">
        <f>IF('Prediction Log'!#REF!=0, "",'Prediction Log'!#REF!)</f>
        <v>#REF!</v>
      </c>
      <c r="J1467" s="24"/>
      <c r="AA1467" s="1" t="str">
        <f t="shared" si="158"/>
        <v/>
      </c>
      <c r="AB1467" s="11"/>
      <c r="AC1467" s="11"/>
      <c r="AD1467" s="11"/>
      <c r="AE1467" s="11"/>
      <c r="AF1467" s="11"/>
    </row>
    <row r="1468" spans="6:32" x14ac:dyDescent="0.45">
      <c r="F1468" s="9" t="e">
        <f>IF('Prediction Log'!#REF!=0, "",'Prediction Log'!#REF!)</f>
        <v>#REF!</v>
      </c>
      <c r="G1468" s="9"/>
      <c r="H1468" s="9"/>
      <c r="I1468" s="9" t="e">
        <f>IF('Prediction Log'!#REF!=0, "",'Prediction Log'!#REF!)</f>
        <v>#REF!</v>
      </c>
      <c r="J1468" s="24"/>
      <c r="AA1468" s="1" t="str">
        <f t="shared" si="158"/>
        <v/>
      </c>
      <c r="AB1468" s="11"/>
      <c r="AC1468" s="11"/>
      <c r="AD1468" s="11"/>
      <c r="AE1468" s="11"/>
      <c r="AF1468" s="11"/>
    </row>
    <row r="1469" spans="6:32" x14ac:dyDescent="0.45">
      <c r="F1469" s="9" t="e">
        <f>IF('Prediction Log'!#REF!=0, "",'Prediction Log'!#REF!)</f>
        <v>#REF!</v>
      </c>
      <c r="G1469" s="9"/>
      <c r="H1469" s="9"/>
      <c r="I1469" s="9" t="e">
        <f>IF('Prediction Log'!#REF!=0, "",'Prediction Log'!#REF!)</f>
        <v>#REF!</v>
      </c>
      <c r="J1469" s="24"/>
      <c r="AA1469" s="1" t="str">
        <f t="shared" si="158"/>
        <v/>
      </c>
      <c r="AB1469" s="11"/>
      <c r="AC1469" s="11"/>
      <c r="AD1469" s="11"/>
      <c r="AE1469" s="11"/>
      <c r="AF1469" s="11"/>
    </row>
    <row r="1470" spans="6:32" x14ac:dyDescent="0.45">
      <c r="F1470" s="9" t="e">
        <f>IF('Prediction Log'!#REF!=0, "",'Prediction Log'!#REF!)</f>
        <v>#REF!</v>
      </c>
      <c r="G1470" s="9"/>
      <c r="H1470" s="9"/>
      <c r="I1470" s="9" t="e">
        <f>IF('Prediction Log'!#REF!=0, "",'Prediction Log'!#REF!)</f>
        <v>#REF!</v>
      </c>
      <c r="J1470" s="24"/>
      <c r="AA1470" s="1" t="str">
        <f t="shared" si="158"/>
        <v/>
      </c>
      <c r="AB1470" s="11"/>
      <c r="AC1470" s="11"/>
      <c r="AD1470" s="11"/>
      <c r="AE1470" s="11"/>
      <c r="AF1470" s="11"/>
    </row>
    <row r="1471" spans="6:32" x14ac:dyDescent="0.45">
      <c r="F1471" s="9" t="e">
        <f>IF('Prediction Log'!#REF!=0, "",'Prediction Log'!#REF!)</f>
        <v>#REF!</v>
      </c>
      <c r="G1471" s="9"/>
      <c r="H1471" s="9"/>
      <c r="I1471" s="9" t="e">
        <f>IF('Prediction Log'!#REF!=0, "",'Prediction Log'!#REF!)</f>
        <v>#REF!</v>
      </c>
      <c r="J1471" s="24"/>
      <c r="AA1471" s="1" t="str">
        <f t="shared" si="158"/>
        <v/>
      </c>
      <c r="AB1471" s="11"/>
      <c r="AC1471" s="11"/>
      <c r="AD1471" s="11"/>
      <c r="AE1471" s="11"/>
      <c r="AF1471" s="11"/>
    </row>
    <row r="1472" spans="6:32" x14ac:dyDescent="0.45">
      <c r="F1472" s="9" t="e">
        <f>IF('Prediction Log'!#REF!=0, "",'Prediction Log'!#REF!)</f>
        <v>#REF!</v>
      </c>
      <c r="G1472" s="9"/>
      <c r="H1472" s="9"/>
      <c r="I1472" s="9" t="e">
        <f>IF('Prediction Log'!#REF!=0, "",'Prediction Log'!#REF!)</f>
        <v>#REF!</v>
      </c>
      <c r="J1472" s="24"/>
      <c r="AA1472" s="1" t="str">
        <f t="shared" si="158"/>
        <v/>
      </c>
      <c r="AB1472" s="11"/>
      <c r="AC1472" s="11"/>
      <c r="AD1472" s="11"/>
      <c r="AE1472" s="11"/>
      <c r="AF1472" s="11"/>
    </row>
    <row r="1473" spans="6:32" x14ac:dyDescent="0.45">
      <c r="F1473" s="9" t="e">
        <f>IF('Prediction Log'!#REF!=0, "",'Prediction Log'!#REF!)</f>
        <v>#REF!</v>
      </c>
      <c r="G1473" s="9"/>
      <c r="H1473" s="9"/>
      <c r="I1473" s="9" t="e">
        <f>IF('Prediction Log'!#REF!=0, "",'Prediction Log'!#REF!)</f>
        <v>#REF!</v>
      </c>
      <c r="J1473" s="24"/>
      <c r="AA1473" s="1" t="str">
        <f t="shared" si="158"/>
        <v/>
      </c>
      <c r="AB1473" s="11"/>
      <c r="AC1473" s="11"/>
      <c r="AD1473" s="11"/>
      <c r="AE1473" s="11"/>
      <c r="AF1473" s="11"/>
    </row>
    <row r="1474" spans="6:32" x14ac:dyDescent="0.45">
      <c r="F1474" s="9" t="e">
        <f>IF('Prediction Log'!#REF!=0, "",'Prediction Log'!#REF!)</f>
        <v>#REF!</v>
      </c>
      <c r="G1474" s="9"/>
      <c r="H1474" s="9"/>
      <c r="I1474" s="9" t="e">
        <f>IF('Prediction Log'!#REF!=0, "",'Prediction Log'!#REF!)</f>
        <v>#REF!</v>
      </c>
      <c r="J1474" s="24"/>
      <c r="AA1474" s="1" t="str">
        <f t="shared" si="158"/>
        <v/>
      </c>
      <c r="AB1474" s="11"/>
      <c r="AC1474" s="11"/>
      <c r="AD1474" s="11"/>
      <c r="AE1474" s="11"/>
      <c r="AF1474" s="11"/>
    </row>
    <row r="1475" spans="6:32" x14ac:dyDescent="0.45">
      <c r="F1475" s="9" t="e">
        <f>IF('Prediction Log'!#REF!=0, "",'Prediction Log'!#REF!)</f>
        <v>#REF!</v>
      </c>
      <c r="G1475" s="9"/>
      <c r="H1475" s="9"/>
      <c r="I1475" s="9" t="e">
        <f>IF('Prediction Log'!#REF!=0, "",'Prediction Log'!#REF!)</f>
        <v>#REF!</v>
      </c>
      <c r="J1475" s="24"/>
      <c r="AA1475" s="1" t="str">
        <f t="shared" si="158"/>
        <v/>
      </c>
      <c r="AB1475" s="11"/>
      <c r="AC1475" s="11"/>
      <c r="AD1475" s="11"/>
      <c r="AE1475" s="11"/>
      <c r="AF1475" s="11"/>
    </row>
    <row r="1476" spans="6:32" x14ac:dyDescent="0.45">
      <c r="F1476" s="9" t="e">
        <f>IF('Prediction Log'!#REF!=0, "",'Prediction Log'!#REF!)</f>
        <v>#REF!</v>
      </c>
      <c r="G1476" s="9"/>
      <c r="H1476" s="9"/>
      <c r="I1476" s="9" t="e">
        <f>IF('Prediction Log'!#REF!=0, "",'Prediction Log'!#REF!)</f>
        <v>#REF!</v>
      </c>
      <c r="J1476" s="24"/>
      <c r="AA1476" s="1" t="str">
        <f t="shared" si="158"/>
        <v/>
      </c>
      <c r="AB1476" s="11"/>
      <c r="AC1476" s="11"/>
      <c r="AD1476" s="11"/>
      <c r="AE1476" s="11"/>
      <c r="AF1476" s="11"/>
    </row>
    <row r="1477" spans="6:32" x14ac:dyDescent="0.45">
      <c r="F1477" s="9" t="e">
        <f>IF('Prediction Log'!#REF!=0, "",'Prediction Log'!#REF!)</f>
        <v>#REF!</v>
      </c>
      <c r="G1477" s="9"/>
      <c r="H1477" s="9"/>
      <c r="I1477" s="9" t="e">
        <f>IF('Prediction Log'!#REF!=0, "",'Prediction Log'!#REF!)</f>
        <v>#REF!</v>
      </c>
      <c r="J1477" s="24"/>
      <c r="AA1477" s="1" t="str">
        <f t="shared" si="158"/>
        <v/>
      </c>
      <c r="AB1477" s="11"/>
      <c r="AC1477" s="11"/>
      <c r="AD1477" s="11"/>
      <c r="AE1477" s="11"/>
      <c r="AF1477" s="11"/>
    </row>
    <row r="1478" spans="6:32" x14ac:dyDescent="0.45">
      <c r="F1478" s="9" t="e">
        <f>IF('Prediction Log'!#REF!=0, "",'Prediction Log'!#REF!)</f>
        <v>#REF!</v>
      </c>
      <c r="G1478" s="9"/>
      <c r="H1478" s="9"/>
      <c r="I1478" s="9" t="e">
        <f>IF('Prediction Log'!#REF!=0, "",'Prediction Log'!#REF!)</f>
        <v>#REF!</v>
      </c>
      <c r="J1478" s="24"/>
      <c r="AA1478" s="1" t="str">
        <f t="shared" si="158"/>
        <v/>
      </c>
      <c r="AB1478" s="11"/>
      <c r="AC1478" s="11"/>
      <c r="AD1478" s="11"/>
      <c r="AE1478" s="11"/>
      <c r="AF1478" s="11"/>
    </row>
    <row r="1479" spans="6:32" x14ac:dyDescent="0.45">
      <c r="F1479" s="9" t="e">
        <f>IF('Prediction Log'!#REF!=0, "",'Prediction Log'!#REF!)</f>
        <v>#REF!</v>
      </c>
      <c r="G1479" s="9"/>
      <c r="H1479" s="9"/>
      <c r="I1479" s="9" t="e">
        <f>IF('Prediction Log'!#REF!=0, "",'Prediction Log'!#REF!)</f>
        <v>#REF!</v>
      </c>
      <c r="J1479" s="24"/>
      <c r="AA1479" s="1" t="str">
        <f t="shared" si="158"/>
        <v/>
      </c>
      <c r="AB1479" s="11"/>
      <c r="AC1479" s="11"/>
      <c r="AD1479" s="11"/>
      <c r="AE1479" s="11"/>
      <c r="AF1479" s="11"/>
    </row>
    <row r="1480" spans="6:32" x14ac:dyDescent="0.45">
      <c r="F1480" s="9" t="e">
        <f>IF('Prediction Log'!#REF!=0, "",'Prediction Log'!#REF!)</f>
        <v>#REF!</v>
      </c>
      <c r="G1480" s="9"/>
      <c r="H1480" s="9"/>
      <c r="I1480" s="9" t="e">
        <f>IF('Prediction Log'!#REF!=0, "",'Prediction Log'!#REF!)</f>
        <v>#REF!</v>
      </c>
      <c r="J1480" s="24"/>
      <c r="AA1480" s="1" t="str">
        <f t="shared" si="158"/>
        <v/>
      </c>
      <c r="AB1480" s="11"/>
      <c r="AC1480" s="11"/>
      <c r="AD1480" s="11"/>
      <c r="AE1480" s="11"/>
      <c r="AF1480" s="11"/>
    </row>
    <row r="1481" spans="6:32" x14ac:dyDescent="0.45">
      <c r="F1481" s="9" t="e">
        <f>IF('Prediction Log'!#REF!=0, "",'Prediction Log'!#REF!)</f>
        <v>#REF!</v>
      </c>
      <c r="G1481" s="9"/>
      <c r="H1481" s="9"/>
      <c r="I1481" s="9" t="e">
        <f>IF('Prediction Log'!#REF!=0, "",'Prediction Log'!#REF!)</f>
        <v>#REF!</v>
      </c>
      <c r="J1481" s="24"/>
      <c r="AA1481" s="1" t="str">
        <f t="shared" si="158"/>
        <v/>
      </c>
      <c r="AB1481" s="11"/>
      <c r="AC1481" s="11"/>
      <c r="AD1481" s="11"/>
      <c r="AE1481" s="11"/>
      <c r="AF1481" s="11"/>
    </row>
    <row r="1482" spans="6:32" x14ac:dyDescent="0.45">
      <c r="F1482" s="9" t="e">
        <f>IF('Prediction Log'!#REF!=0, "",'Prediction Log'!#REF!)</f>
        <v>#REF!</v>
      </c>
      <c r="G1482" s="9"/>
      <c r="H1482" s="9"/>
      <c r="I1482" s="9" t="e">
        <f>IF('Prediction Log'!#REF!=0, "",'Prediction Log'!#REF!)</f>
        <v>#REF!</v>
      </c>
      <c r="J1482" s="24"/>
      <c r="AA1482" s="1" t="str">
        <f t="shared" si="158"/>
        <v/>
      </c>
      <c r="AB1482" s="11"/>
      <c r="AC1482" s="11"/>
      <c r="AD1482" s="11"/>
      <c r="AE1482" s="11"/>
      <c r="AF1482" s="11"/>
    </row>
    <row r="1483" spans="6:32" x14ac:dyDescent="0.45">
      <c r="F1483" s="9" t="e">
        <f>IF('Prediction Log'!#REF!=0, "",'Prediction Log'!#REF!)</f>
        <v>#REF!</v>
      </c>
      <c r="G1483" s="9"/>
      <c r="H1483" s="9"/>
      <c r="I1483" s="9" t="e">
        <f>IF('Prediction Log'!#REF!=0, "",'Prediction Log'!#REF!)</f>
        <v>#REF!</v>
      </c>
      <c r="J1483" s="24"/>
      <c r="AA1483" s="1" t="str">
        <f t="shared" si="158"/>
        <v/>
      </c>
      <c r="AB1483" s="11"/>
      <c r="AC1483" s="11"/>
      <c r="AD1483" s="11"/>
      <c r="AE1483" s="11"/>
      <c r="AF1483" s="11"/>
    </row>
    <row r="1484" spans="6:32" x14ac:dyDescent="0.45">
      <c r="F1484" s="9" t="e">
        <f>IF('Prediction Log'!#REF!=0, "",'Prediction Log'!#REF!)</f>
        <v>#REF!</v>
      </c>
      <c r="G1484" s="9"/>
      <c r="H1484" s="9"/>
      <c r="I1484" s="9" t="e">
        <f>IF('Prediction Log'!#REF!=0, "",'Prediction Log'!#REF!)</f>
        <v>#REF!</v>
      </c>
      <c r="J1484" s="24"/>
      <c r="AA1484" s="1" t="str">
        <f t="shared" si="158"/>
        <v/>
      </c>
      <c r="AB1484" s="11"/>
      <c r="AC1484" s="11"/>
      <c r="AD1484" s="11"/>
      <c r="AE1484" s="11"/>
      <c r="AF1484" s="11"/>
    </row>
    <row r="1485" spans="6:32" x14ac:dyDescent="0.45">
      <c r="F1485" s="9" t="e">
        <f>IF('Prediction Log'!#REF!=0, "",'Prediction Log'!#REF!)</f>
        <v>#REF!</v>
      </c>
      <c r="G1485" s="9"/>
      <c r="H1485" s="9"/>
      <c r="I1485" s="9" t="e">
        <f>IF('Prediction Log'!#REF!=0, "",'Prediction Log'!#REF!)</f>
        <v>#REF!</v>
      </c>
      <c r="J1485" s="24"/>
      <c r="AA1485" s="1" t="str">
        <f t="shared" si="158"/>
        <v/>
      </c>
      <c r="AB1485" s="11"/>
      <c r="AC1485" s="11"/>
      <c r="AD1485" s="11"/>
      <c r="AE1485" s="11"/>
      <c r="AF1485" s="11"/>
    </row>
    <row r="1486" spans="6:32" x14ac:dyDescent="0.45">
      <c r="F1486" s="9" t="e">
        <f>IF('Prediction Log'!#REF!=0, "",'Prediction Log'!#REF!)</f>
        <v>#REF!</v>
      </c>
      <c r="G1486" s="9"/>
      <c r="H1486" s="9"/>
      <c r="I1486" s="9" t="e">
        <f>IF('Prediction Log'!#REF!=0, "",'Prediction Log'!#REF!)</f>
        <v>#REF!</v>
      </c>
      <c r="J1486" s="24"/>
      <c r="AA1486" s="1" t="str">
        <f t="shared" si="158"/>
        <v/>
      </c>
      <c r="AB1486" s="11"/>
      <c r="AC1486" s="11"/>
      <c r="AD1486" s="11"/>
      <c r="AE1486" s="11"/>
      <c r="AF1486" s="11"/>
    </row>
    <row r="1487" spans="6:32" x14ac:dyDescent="0.45">
      <c r="F1487" s="9" t="e">
        <f>IF('Prediction Log'!#REF!=0, "",'Prediction Log'!#REF!)</f>
        <v>#REF!</v>
      </c>
      <c r="G1487" s="9"/>
      <c r="H1487" s="9"/>
      <c r="I1487" s="9" t="e">
        <f>IF('Prediction Log'!#REF!=0, "",'Prediction Log'!#REF!)</f>
        <v>#REF!</v>
      </c>
      <c r="J1487" s="24"/>
      <c r="AA1487" s="1" t="str">
        <f t="shared" si="158"/>
        <v/>
      </c>
      <c r="AB1487" s="11"/>
      <c r="AC1487" s="11"/>
      <c r="AD1487" s="11"/>
      <c r="AE1487" s="11"/>
      <c r="AF1487" s="11"/>
    </row>
    <row r="1488" spans="6:32" x14ac:dyDescent="0.45">
      <c r="F1488" s="9" t="e">
        <f>IF('Prediction Log'!#REF!=0, "",'Prediction Log'!#REF!)</f>
        <v>#REF!</v>
      </c>
      <c r="G1488" s="9"/>
      <c r="H1488" s="9"/>
      <c r="I1488" s="9" t="e">
        <f>IF('Prediction Log'!#REF!=0, "",'Prediction Log'!#REF!)</f>
        <v>#REF!</v>
      </c>
      <c r="J1488" s="24"/>
      <c r="AA1488" s="1" t="str">
        <f t="shared" si="158"/>
        <v/>
      </c>
      <c r="AB1488" s="11"/>
      <c r="AC1488" s="11"/>
      <c r="AD1488" s="11"/>
      <c r="AE1488" s="11"/>
      <c r="AF1488" s="11"/>
    </row>
    <row r="1489" spans="6:32" x14ac:dyDescent="0.45">
      <c r="F1489" s="9" t="e">
        <f>IF('Prediction Log'!#REF!=0, "",'Prediction Log'!#REF!)</f>
        <v>#REF!</v>
      </c>
      <c r="G1489" s="9"/>
      <c r="H1489" s="9"/>
      <c r="I1489" s="9" t="e">
        <f>IF('Prediction Log'!#REF!=0, "",'Prediction Log'!#REF!)</f>
        <v>#REF!</v>
      </c>
      <c r="J1489" s="24"/>
      <c r="AA1489" s="1" t="str">
        <f t="shared" si="158"/>
        <v/>
      </c>
      <c r="AB1489" s="11"/>
      <c r="AC1489" s="11"/>
      <c r="AD1489" s="11"/>
      <c r="AE1489" s="11"/>
      <c r="AF1489" s="11"/>
    </row>
    <row r="1490" spans="6:32" x14ac:dyDescent="0.45">
      <c r="F1490" s="9" t="e">
        <f>IF('Prediction Log'!#REF!=0, "",'Prediction Log'!#REF!)</f>
        <v>#REF!</v>
      </c>
      <c r="G1490" s="9"/>
      <c r="H1490" s="9"/>
      <c r="I1490" s="9" t="e">
        <f>IF('Prediction Log'!#REF!=0, "",'Prediction Log'!#REF!)</f>
        <v>#REF!</v>
      </c>
      <c r="J1490" s="24"/>
      <c r="AA1490" s="1" t="str">
        <f t="shared" si="158"/>
        <v/>
      </c>
      <c r="AB1490" s="11"/>
      <c r="AC1490" s="11"/>
      <c r="AD1490" s="11"/>
      <c r="AE1490" s="11"/>
      <c r="AF1490" s="11"/>
    </row>
    <row r="1491" spans="6:32" x14ac:dyDescent="0.45">
      <c r="F1491" s="9" t="e">
        <f>IF('Prediction Log'!#REF!=0, "",'Prediction Log'!#REF!)</f>
        <v>#REF!</v>
      </c>
      <c r="G1491" s="9"/>
      <c r="H1491" s="9"/>
      <c r="I1491" s="9" t="e">
        <f>IF('Prediction Log'!#REF!=0, "",'Prediction Log'!#REF!)</f>
        <v>#REF!</v>
      </c>
      <c r="J1491" s="24"/>
      <c r="AA1491" s="1" t="str">
        <f t="shared" si="158"/>
        <v/>
      </c>
      <c r="AB1491" s="11"/>
      <c r="AC1491" s="11"/>
      <c r="AD1491" s="11"/>
      <c r="AE1491" s="11"/>
      <c r="AF1491" s="11"/>
    </row>
    <row r="1492" spans="6:32" x14ac:dyDescent="0.45">
      <c r="F1492" s="9" t="e">
        <f>IF('Prediction Log'!#REF!=0, "",'Prediction Log'!#REF!)</f>
        <v>#REF!</v>
      </c>
      <c r="G1492" s="9"/>
      <c r="H1492" s="9"/>
      <c r="I1492" s="9" t="e">
        <f>IF('Prediction Log'!#REF!=0, "",'Prediction Log'!#REF!)</f>
        <v>#REF!</v>
      </c>
      <c r="J1492" s="24"/>
      <c r="AA1492" s="1" t="str">
        <f t="shared" si="158"/>
        <v/>
      </c>
      <c r="AB1492" s="11"/>
      <c r="AC1492" s="11"/>
      <c r="AD1492" s="11"/>
      <c r="AE1492" s="11"/>
      <c r="AF1492" s="11"/>
    </row>
    <row r="1493" spans="6:32" x14ac:dyDescent="0.45">
      <c r="F1493" s="9" t="e">
        <f>IF('Prediction Log'!#REF!=0, "",'Prediction Log'!#REF!)</f>
        <v>#REF!</v>
      </c>
      <c r="G1493" s="9"/>
      <c r="H1493" s="9"/>
      <c r="I1493" s="9" t="e">
        <f>IF('Prediction Log'!#REF!=0, "",'Prediction Log'!#REF!)</f>
        <v>#REF!</v>
      </c>
      <c r="J1493" s="24"/>
      <c r="AA1493" s="1" t="str">
        <f t="shared" si="158"/>
        <v/>
      </c>
      <c r="AB1493" s="11"/>
      <c r="AC1493" s="11"/>
      <c r="AD1493" s="11"/>
      <c r="AE1493" s="11"/>
      <c r="AF1493" s="11"/>
    </row>
    <row r="1494" spans="6:32" x14ac:dyDescent="0.45">
      <c r="F1494" s="9" t="e">
        <f>IF('Prediction Log'!#REF!=0, "",'Prediction Log'!#REF!)</f>
        <v>#REF!</v>
      </c>
      <c r="G1494" s="9"/>
      <c r="H1494" s="9"/>
      <c r="I1494" s="9" t="e">
        <f>IF('Prediction Log'!#REF!=0, "",'Prediction Log'!#REF!)</f>
        <v>#REF!</v>
      </c>
      <c r="J1494" s="24"/>
      <c r="AA1494" s="1" t="str">
        <f t="shared" si="158"/>
        <v/>
      </c>
      <c r="AB1494" s="11"/>
      <c r="AC1494" s="11"/>
      <c r="AD1494" s="11"/>
      <c r="AE1494" s="11"/>
      <c r="AF1494" s="11"/>
    </row>
    <row r="1495" spans="6:32" x14ac:dyDescent="0.45">
      <c r="F1495" s="9" t="e">
        <f>IF('Prediction Log'!#REF!=0, "",'Prediction Log'!#REF!)</f>
        <v>#REF!</v>
      </c>
      <c r="G1495" s="9"/>
      <c r="H1495" s="9"/>
      <c r="I1495" s="9" t="e">
        <f>IF('Prediction Log'!#REF!=0, "",'Prediction Log'!#REF!)</f>
        <v>#REF!</v>
      </c>
      <c r="J1495" s="24"/>
      <c r="AA1495" s="1" t="str">
        <f t="shared" si="158"/>
        <v/>
      </c>
      <c r="AB1495" s="11"/>
      <c r="AC1495" s="11"/>
      <c r="AD1495" s="11"/>
      <c r="AE1495" s="11"/>
      <c r="AF1495" s="11"/>
    </row>
    <row r="1496" spans="6:32" x14ac:dyDescent="0.45">
      <c r="F1496" s="9" t="e">
        <f>IF('Prediction Log'!#REF!=0, "",'Prediction Log'!#REF!)</f>
        <v>#REF!</v>
      </c>
      <c r="G1496" s="9"/>
      <c r="H1496" s="9"/>
      <c r="I1496" s="9" t="e">
        <f>IF('Prediction Log'!#REF!=0, "",'Prediction Log'!#REF!)</f>
        <v>#REF!</v>
      </c>
      <c r="J1496" s="24"/>
      <c r="AA1496" s="1" t="str">
        <f t="shared" ref="AA1496:AA1559" si="159">IF(Z1496="W", U1496, IF(Z1496="L",-N1496, ""))</f>
        <v/>
      </c>
      <c r="AB1496" s="11"/>
      <c r="AC1496" s="11"/>
      <c r="AD1496" s="11"/>
      <c r="AE1496" s="11"/>
      <c r="AF1496" s="11"/>
    </row>
    <row r="1497" spans="6:32" x14ac:dyDescent="0.45">
      <c r="F1497" s="9" t="e">
        <f>IF('Prediction Log'!#REF!=0, "",'Prediction Log'!#REF!)</f>
        <v>#REF!</v>
      </c>
      <c r="G1497" s="9"/>
      <c r="H1497" s="9"/>
      <c r="I1497" s="9" t="e">
        <f>IF('Prediction Log'!#REF!=0, "",'Prediction Log'!#REF!)</f>
        <v>#REF!</v>
      </c>
      <c r="J1497" s="24"/>
      <c r="AA1497" s="1" t="str">
        <f t="shared" si="159"/>
        <v/>
      </c>
      <c r="AB1497" s="11"/>
      <c r="AC1497" s="11"/>
      <c r="AD1497" s="11"/>
      <c r="AE1497" s="11"/>
      <c r="AF1497" s="11"/>
    </row>
    <row r="1498" spans="6:32" x14ac:dyDescent="0.45">
      <c r="F1498" s="9" t="e">
        <f>IF('Prediction Log'!#REF!=0, "",'Prediction Log'!#REF!)</f>
        <v>#REF!</v>
      </c>
      <c r="G1498" s="9"/>
      <c r="H1498" s="9"/>
      <c r="I1498" s="9" t="e">
        <f>IF('Prediction Log'!#REF!=0, "",'Prediction Log'!#REF!)</f>
        <v>#REF!</v>
      </c>
      <c r="J1498" s="24"/>
      <c r="AA1498" s="1" t="str">
        <f t="shared" si="159"/>
        <v/>
      </c>
      <c r="AB1498" s="11"/>
      <c r="AC1498" s="11"/>
      <c r="AD1498" s="11"/>
      <c r="AE1498" s="11"/>
      <c r="AF1498" s="11"/>
    </row>
    <row r="1499" spans="6:32" x14ac:dyDescent="0.45">
      <c r="F1499" s="9" t="e">
        <f>IF('Prediction Log'!#REF!=0, "",'Prediction Log'!#REF!)</f>
        <v>#REF!</v>
      </c>
      <c r="G1499" s="9"/>
      <c r="H1499" s="9"/>
      <c r="I1499" s="9" t="e">
        <f>IF('Prediction Log'!#REF!=0, "",'Prediction Log'!#REF!)</f>
        <v>#REF!</v>
      </c>
      <c r="J1499" s="24"/>
      <c r="AA1499" s="1" t="str">
        <f t="shared" si="159"/>
        <v/>
      </c>
      <c r="AB1499" s="11"/>
      <c r="AC1499" s="11"/>
      <c r="AD1499" s="11"/>
      <c r="AE1499" s="11"/>
      <c r="AF1499" s="11"/>
    </row>
    <row r="1500" spans="6:32" x14ac:dyDescent="0.45">
      <c r="F1500" s="9" t="e">
        <f>IF('Prediction Log'!#REF!=0, "",'Prediction Log'!#REF!)</f>
        <v>#REF!</v>
      </c>
      <c r="G1500" s="9"/>
      <c r="H1500" s="9"/>
      <c r="I1500" s="9" t="e">
        <f>IF('Prediction Log'!#REF!=0, "",'Prediction Log'!#REF!)</f>
        <v>#REF!</v>
      </c>
      <c r="J1500" s="24"/>
      <c r="AA1500" s="1" t="str">
        <f t="shared" si="159"/>
        <v/>
      </c>
      <c r="AB1500" s="11"/>
      <c r="AC1500" s="11"/>
      <c r="AD1500" s="11"/>
      <c r="AE1500" s="11"/>
      <c r="AF1500" s="11"/>
    </row>
    <row r="1501" spans="6:32" x14ac:dyDescent="0.45">
      <c r="F1501" s="9" t="e">
        <f>IF('Prediction Log'!#REF!=0, "",'Prediction Log'!#REF!)</f>
        <v>#REF!</v>
      </c>
      <c r="G1501" s="9"/>
      <c r="H1501" s="9"/>
      <c r="I1501" s="9" t="e">
        <f>IF('Prediction Log'!#REF!=0, "",'Prediction Log'!#REF!)</f>
        <v>#REF!</v>
      </c>
      <c r="J1501" s="24"/>
      <c r="AA1501" s="1" t="str">
        <f t="shared" si="159"/>
        <v/>
      </c>
      <c r="AB1501" s="11"/>
      <c r="AC1501" s="11"/>
      <c r="AD1501" s="11"/>
      <c r="AE1501" s="11"/>
      <c r="AF1501" s="11"/>
    </row>
    <row r="1502" spans="6:32" x14ac:dyDescent="0.45">
      <c r="F1502" s="9" t="e">
        <f>IF('Prediction Log'!#REF!=0, "",'Prediction Log'!#REF!)</f>
        <v>#REF!</v>
      </c>
      <c r="G1502" s="9"/>
      <c r="H1502" s="9"/>
      <c r="I1502" s="9" t="e">
        <f>IF('Prediction Log'!#REF!=0, "",'Prediction Log'!#REF!)</f>
        <v>#REF!</v>
      </c>
      <c r="J1502" s="24"/>
      <c r="AA1502" s="1" t="str">
        <f t="shared" si="159"/>
        <v/>
      </c>
      <c r="AB1502" s="11"/>
      <c r="AC1502" s="11"/>
      <c r="AD1502" s="11"/>
      <c r="AE1502" s="11"/>
      <c r="AF1502" s="11"/>
    </row>
    <row r="1503" spans="6:32" x14ac:dyDescent="0.45">
      <c r="F1503" s="9" t="e">
        <f>IF('Prediction Log'!#REF!=0, "",'Prediction Log'!#REF!)</f>
        <v>#REF!</v>
      </c>
      <c r="G1503" s="9"/>
      <c r="H1503" s="9"/>
      <c r="I1503" s="9" t="e">
        <f>IF('Prediction Log'!#REF!=0, "",'Prediction Log'!#REF!)</f>
        <v>#REF!</v>
      </c>
      <c r="J1503" s="24"/>
      <c r="AA1503" s="1" t="str">
        <f t="shared" si="159"/>
        <v/>
      </c>
      <c r="AB1503" s="11"/>
      <c r="AC1503" s="11"/>
      <c r="AD1503" s="11"/>
      <c r="AE1503" s="11"/>
      <c r="AF1503" s="11"/>
    </row>
    <row r="1504" spans="6:32" x14ac:dyDescent="0.45">
      <c r="F1504" s="9" t="e">
        <f>IF('Prediction Log'!#REF!=0, "",'Prediction Log'!#REF!)</f>
        <v>#REF!</v>
      </c>
      <c r="G1504" s="9"/>
      <c r="H1504" s="9"/>
      <c r="I1504" s="9" t="e">
        <f>IF('Prediction Log'!#REF!=0, "",'Prediction Log'!#REF!)</f>
        <v>#REF!</v>
      </c>
      <c r="J1504" s="24"/>
      <c r="AA1504" s="1" t="str">
        <f t="shared" si="159"/>
        <v/>
      </c>
      <c r="AB1504" s="11"/>
      <c r="AC1504" s="11"/>
      <c r="AD1504" s="11"/>
      <c r="AE1504" s="11"/>
      <c r="AF1504" s="11"/>
    </row>
    <row r="1505" spans="6:32" x14ac:dyDescent="0.45">
      <c r="F1505" s="9" t="e">
        <f>IF('Prediction Log'!#REF!=0, "",'Prediction Log'!#REF!)</f>
        <v>#REF!</v>
      </c>
      <c r="G1505" s="9"/>
      <c r="H1505" s="9"/>
      <c r="I1505" s="9" t="e">
        <f>IF('Prediction Log'!#REF!=0, "",'Prediction Log'!#REF!)</f>
        <v>#REF!</v>
      </c>
      <c r="J1505" s="24"/>
      <c r="AA1505" s="1" t="str">
        <f t="shared" si="159"/>
        <v/>
      </c>
      <c r="AB1505" s="11"/>
      <c r="AC1505" s="11"/>
      <c r="AD1505" s="11"/>
      <c r="AE1505" s="11"/>
      <c r="AF1505" s="11"/>
    </row>
    <row r="1506" spans="6:32" x14ac:dyDescent="0.45">
      <c r="F1506" s="9" t="e">
        <f>IF('Prediction Log'!#REF!=0, "",'Prediction Log'!#REF!)</f>
        <v>#REF!</v>
      </c>
      <c r="G1506" s="9"/>
      <c r="H1506" s="9"/>
      <c r="I1506" s="9" t="e">
        <f>IF('Prediction Log'!#REF!=0, "",'Prediction Log'!#REF!)</f>
        <v>#REF!</v>
      </c>
      <c r="J1506" s="24"/>
      <c r="AA1506" s="1" t="str">
        <f t="shared" si="159"/>
        <v/>
      </c>
      <c r="AB1506" s="11"/>
      <c r="AC1506" s="11"/>
      <c r="AD1506" s="11"/>
      <c r="AE1506" s="11"/>
      <c r="AF1506" s="11"/>
    </row>
    <row r="1507" spans="6:32" x14ac:dyDescent="0.45">
      <c r="F1507" s="9" t="e">
        <f>IF('Prediction Log'!#REF!=0, "",'Prediction Log'!#REF!)</f>
        <v>#REF!</v>
      </c>
      <c r="G1507" s="9"/>
      <c r="H1507" s="9"/>
      <c r="I1507" s="9" t="e">
        <f>IF('Prediction Log'!#REF!=0, "",'Prediction Log'!#REF!)</f>
        <v>#REF!</v>
      </c>
      <c r="J1507" s="24"/>
      <c r="AA1507" s="1" t="str">
        <f t="shared" si="159"/>
        <v/>
      </c>
      <c r="AB1507" s="11"/>
      <c r="AC1507" s="11"/>
      <c r="AD1507" s="11"/>
      <c r="AE1507" s="11"/>
      <c r="AF1507" s="11"/>
    </row>
    <row r="1508" spans="6:32" x14ac:dyDescent="0.45">
      <c r="F1508" s="9" t="e">
        <f>IF('Prediction Log'!#REF!=0, "",'Prediction Log'!#REF!)</f>
        <v>#REF!</v>
      </c>
      <c r="G1508" s="9"/>
      <c r="H1508" s="9"/>
      <c r="I1508" s="9" t="e">
        <f>IF('Prediction Log'!#REF!=0, "",'Prediction Log'!#REF!)</f>
        <v>#REF!</v>
      </c>
      <c r="J1508" s="24"/>
      <c r="AA1508" s="1" t="str">
        <f t="shared" si="159"/>
        <v/>
      </c>
      <c r="AB1508" s="11"/>
      <c r="AC1508" s="11"/>
      <c r="AD1508" s="11"/>
      <c r="AE1508" s="11"/>
      <c r="AF1508" s="11"/>
    </row>
    <row r="1509" spans="6:32" x14ac:dyDescent="0.45">
      <c r="F1509" s="9" t="e">
        <f>IF('Prediction Log'!#REF!=0, "",'Prediction Log'!#REF!)</f>
        <v>#REF!</v>
      </c>
      <c r="G1509" s="9"/>
      <c r="H1509" s="9"/>
      <c r="I1509" s="9" t="e">
        <f>IF('Prediction Log'!#REF!=0, "",'Prediction Log'!#REF!)</f>
        <v>#REF!</v>
      </c>
      <c r="J1509" s="24"/>
      <c r="AA1509" s="1" t="str">
        <f t="shared" si="159"/>
        <v/>
      </c>
      <c r="AB1509" s="11"/>
      <c r="AC1509" s="11"/>
      <c r="AD1509" s="11"/>
      <c r="AE1509" s="11"/>
      <c r="AF1509" s="11"/>
    </row>
    <row r="1510" spans="6:32" x14ac:dyDescent="0.45">
      <c r="F1510" s="9" t="e">
        <f>IF('Prediction Log'!#REF!=0, "",'Prediction Log'!#REF!)</f>
        <v>#REF!</v>
      </c>
      <c r="G1510" s="9"/>
      <c r="H1510" s="9"/>
      <c r="I1510" s="9" t="e">
        <f>IF('Prediction Log'!#REF!=0, "",'Prediction Log'!#REF!)</f>
        <v>#REF!</v>
      </c>
      <c r="J1510" s="24"/>
      <c r="AA1510" s="1" t="str">
        <f t="shared" si="159"/>
        <v/>
      </c>
      <c r="AB1510" s="11"/>
      <c r="AC1510" s="11"/>
      <c r="AD1510" s="11"/>
      <c r="AE1510" s="11"/>
      <c r="AF1510" s="11"/>
    </row>
    <row r="1511" spans="6:32" x14ac:dyDescent="0.45">
      <c r="F1511" s="9" t="e">
        <f>IF('Prediction Log'!#REF!=0, "",'Prediction Log'!#REF!)</f>
        <v>#REF!</v>
      </c>
      <c r="G1511" s="9"/>
      <c r="H1511" s="9"/>
      <c r="I1511" s="9" t="e">
        <f>IF('Prediction Log'!#REF!=0, "",'Prediction Log'!#REF!)</f>
        <v>#REF!</v>
      </c>
      <c r="J1511" s="24"/>
      <c r="AA1511" s="1" t="str">
        <f t="shared" si="159"/>
        <v/>
      </c>
      <c r="AB1511" s="11"/>
      <c r="AC1511" s="11"/>
      <c r="AD1511" s="11"/>
      <c r="AE1511" s="11"/>
      <c r="AF1511" s="11"/>
    </row>
    <row r="1512" spans="6:32" x14ac:dyDescent="0.45">
      <c r="F1512" s="9" t="e">
        <f>IF('Prediction Log'!#REF!=0, "",'Prediction Log'!#REF!)</f>
        <v>#REF!</v>
      </c>
      <c r="G1512" s="9"/>
      <c r="H1512" s="9"/>
      <c r="I1512" s="9" t="e">
        <f>IF('Prediction Log'!#REF!=0, "",'Prediction Log'!#REF!)</f>
        <v>#REF!</v>
      </c>
      <c r="J1512" s="24"/>
      <c r="AA1512" s="1" t="str">
        <f t="shared" si="159"/>
        <v/>
      </c>
      <c r="AB1512" s="11"/>
      <c r="AC1512" s="11"/>
      <c r="AD1512" s="11"/>
      <c r="AE1512" s="11"/>
      <c r="AF1512" s="11"/>
    </row>
    <row r="1513" spans="6:32" x14ac:dyDescent="0.45">
      <c r="F1513" s="9" t="e">
        <f>IF('Prediction Log'!#REF!=0, "",'Prediction Log'!#REF!)</f>
        <v>#REF!</v>
      </c>
      <c r="G1513" s="9"/>
      <c r="H1513" s="9"/>
      <c r="I1513" s="9" t="e">
        <f>IF('Prediction Log'!#REF!=0, "",'Prediction Log'!#REF!)</f>
        <v>#REF!</v>
      </c>
      <c r="J1513" s="24"/>
      <c r="AA1513" s="1" t="str">
        <f t="shared" si="159"/>
        <v/>
      </c>
      <c r="AB1513" s="11"/>
      <c r="AC1513" s="11"/>
      <c r="AD1513" s="11"/>
      <c r="AE1513" s="11"/>
      <c r="AF1513" s="11"/>
    </row>
    <row r="1514" spans="6:32" x14ac:dyDescent="0.45">
      <c r="F1514" s="9" t="e">
        <f>IF('Prediction Log'!#REF!=0, "",'Prediction Log'!#REF!)</f>
        <v>#REF!</v>
      </c>
      <c r="G1514" s="9"/>
      <c r="H1514" s="9"/>
      <c r="I1514" s="9" t="e">
        <f>IF('Prediction Log'!#REF!=0, "",'Prediction Log'!#REF!)</f>
        <v>#REF!</v>
      </c>
      <c r="J1514" s="24"/>
      <c r="AA1514" s="1" t="str">
        <f t="shared" si="159"/>
        <v/>
      </c>
      <c r="AB1514" s="11"/>
      <c r="AC1514" s="11"/>
      <c r="AD1514" s="11"/>
      <c r="AE1514" s="11"/>
      <c r="AF1514" s="11"/>
    </row>
    <row r="1515" spans="6:32" x14ac:dyDescent="0.45">
      <c r="F1515" s="9" t="e">
        <f>IF('Prediction Log'!#REF!=0, "",'Prediction Log'!#REF!)</f>
        <v>#REF!</v>
      </c>
      <c r="G1515" s="9"/>
      <c r="H1515" s="9"/>
      <c r="I1515" s="9" t="e">
        <f>IF('Prediction Log'!#REF!=0, "",'Prediction Log'!#REF!)</f>
        <v>#REF!</v>
      </c>
      <c r="J1515" s="24"/>
      <c r="AA1515" s="1" t="str">
        <f t="shared" si="159"/>
        <v/>
      </c>
      <c r="AB1515" s="11"/>
      <c r="AC1515" s="11"/>
      <c r="AD1515" s="11"/>
      <c r="AE1515" s="11"/>
      <c r="AF1515" s="11"/>
    </row>
    <row r="1516" spans="6:32" x14ac:dyDescent="0.45">
      <c r="F1516" s="9" t="e">
        <f>IF('Prediction Log'!#REF!=0, "",'Prediction Log'!#REF!)</f>
        <v>#REF!</v>
      </c>
      <c r="G1516" s="9"/>
      <c r="H1516" s="9"/>
      <c r="I1516" s="9" t="e">
        <f>IF('Prediction Log'!#REF!=0, "",'Prediction Log'!#REF!)</f>
        <v>#REF!</v>
      </c>
      <c r="J1516" s="24"/>
      <c r="AA1516" s="1" t="str">
        <f t="shared" si="159"/>
        <v/>
      </c>
      <c r="AB1516" s="11"/>
      <c r="AC1516" s="11"/>
      <c r="AD1516" s="11"/>
      <c r="AE1516" s="11"/>
      <c r="AF1516" s="11"/>
    </row>
    <row r="1517" spans="6:32" x14ac:dyDescent="0.45">
      <c r="F1517" s="9" t="e">
        <f>IF('Prediction Log'!#REF!=0, "",'Prediction Log'!#REF!)</f>
        <v>#REF!</v>
      </c>
      <c r="G1517" s="9"/>
      <c r="H1517" s="9"/>
      <c r="I1517" s="9" t="e">
        <f>IF('Prediction Log'!#REF!=0, "",'Prediction Log'!#REF!)</f>
        <v>#REF!</v>
      </c>
      <c r="J1517" s="24"/>
      <c r="AA1517" s="1" t="str">
        <f t="shared" si="159"/>
        <v/>
      </c>
      <c r="AB1517" s="11"/>
      <c r="AC1517" s="11"/>
      <c r="AD1517" s="11"/>
      <c r="AE1517" s="11"/>
      <c r="AF1517" s="11"/>
    </row>
    <row r="1518" spans="6:32" x14ac:dyDescent="0.45">
      <c r="F1518" s="9" t="e">
        <f>IF('Prediction Log'!#REF!=0, "",'Prediction Log'!#REF!)</f>
        <v>#REF!</v>
      </c>
      <c r="G1518" s="9"/>
      <c r="H1518" s="9"/>
      <c r="I1518" s="9" t="e">
        <f>IF('Prediction Log'!#REF!=0, "",'Prediction Log'!#REF!)</f>
        <v>#REF!</v>
      </c>
      <c r="J1518" s="24"/>
      <c r="AA1518" s="1" t="str">
        <f t="shared" si="159"/>
        <v/>
      </c>
      <c r="AB1518" s="11"/>
      <c r="AC1518" s="11"/>
      <c r="AD1518" s="11"/>
      <c r="AE1518" s="11"/>
      <c r="AF1518" s="11"/>
    </row>
    <row r="1519" spans="6:32" x14ac:dyDescent="0.45">
      <c r="F1519" s="9" t="e">
        <f>IF('Prediction Log'!#REF!=0, "",'Prediction Log'!#REF!)</f>
        <v>#REF!</v>
      </c>
      <c r="G1519" s="9"/>
      <c r="H1519" s="9"/>
      <c r="I1519" s="9" t="e">
        <f>IF('Prediction Log'!#REF!=0, "",'Prediction Log'!#REF!)</f>
        <v>#REF!</v>
      </c>
      <c r="J1519" s="24"/>
      <c r="AA1519" s="1" t="str">
        <f t="shared" si="159"/>
        <v/>
      </c>
      <c r="AB1519" s="11"/>
      <c r="AC1519" s="11"/>
      <c r="AD1519" s="11"/>
      <c r="AE1519" s="11"/>
      <c r="AF1519" s="11"/>
    </row>
    <row r="1520" spans="6:32" x14ac:dyDescent="0.45">
      <c r="F1520" s="9" t="e">
        <f>IF('Prediction Log'!#REF!=0, "",'Prediction Log'!#REF!)</f>
        <v>#REF!</v>
      </c>
      <c r="G1520" s="9"/>
      <c r="H1520" s="9"/>
      <c r="I1520" s="9" t="e">
        <f>IF('Prediction Log'!#REF!=0, "",'Prediction Log'!#REF!)</f>
        <v>#REF!</v>
      </c>
      <c r="J1520" s="24"/>
      <c r="AA1520" s="1" t="str">
        <f t="shared" si="159"/>
        <v/>
      </c>
      <c r="AB1520" s="11"/>
      <c r="AC1520" s="11"/>
      <c r="AD1520" s="11"/>
      <c r="AE1520" s="11"/>
      <c r="AF1520" s="11"/>
    </row>
    <row r="1521" spans="6:32" x14ac:dyDescent="0.45">
      <c r="F1521" s="9" t="e">
        <f>IF('Prediction Log'!#REF!=0, "",'Prediction Log'!#REF!)</f>
        <v>#REF!</v>
      </c>
      <c r="G1521" s="9"/>
      <c r="H1521" s="9"/>
      <c r="I1521" s="9" t="e">
        <f>IF('Prediction Log'!#REF!=0, "",'Prediction Log'!#REF!)</f>
        <v>#REF!</v>
      </c>
      <c r="J1521" s="24"/>
      <c r="AA1521" s="1" t="str">
        <f t="shared" si="159"/>
        <v/>
      </c>
      <c r="AB1521" s="11"/>
      <c r="AC1521" s="11"/>
      <c r="AD1521" s="11"/>
      <c r="AE1521" s="11"/>
      <c r="AF1521" s="11"/>
    </row>
    <row r="1522" spans="6:32" x14ac:dyDescent="0.45">
      <c r="F1522" s="9" t="e">
        <f>IF('Prediction Log'!#REF!=0, "",'Prediction Log'!#REF!)</f>
        <v>#REF!</v>
      </c>
      <c r="G1522" s="9"/>
      <c r="H1522" s="9"/>
      <c r="I1522" s="9" t="e">
        <f>IF('Prediction Log'!#REF!=0, "",'Prediction Log'!#REF!)</f>
        <v>#REF!</v>
      </c>
      <c r="J1522" s="24"/>
      <c r="AA1522" s="1" t="str">
        <f t="shared" si="159"/>
        <v/>
      </c>
      <c r="AB1522" s="11"/>
      <c r="AC1522" s="11"/>
      <c r="AD1522" s="11"/>
      <c r="AE1522" s="11"/>
      <c r="AF1522" s="11"/>
    </row>
    <row r="1523" spans="6:32" x14ac:dyDescent="0.45">
      <c r="F1523" s="9" t="e">
        <f>IF('Prediction Log'!#REF!=0, "",'Prediction Log'!#REF!)</f>
        <v>#REF!</v>
      </c>
      <c r="G1523" s="9"/>
      <c r="H1523" s="9"/>
      <c r="I1523" s="9" t="e">
        <f>IF('Prediction Log'!#REF!=0, "",'Prediction Log'!#REF!)</f>
        <v>#REF!</v>
      </c>
      <c r="J1523" s="24"/>
      <c r="AA1523" s="1" t="str">
        <f t="shared" si="159"/>
        <v/>
      </c>
      <c r="AB1523" s="11"/>
      <c r="AC1523" s="11"/>
      <c r="AD1523" s="11"/>
      <c r="AE1523" s="11"/>
      <c r="AF1523" s="11"/>
    </row>
    <row r="1524" spans="6:32" x14ac:dyDescent="0.45">
      <c r="F1524" s="9" t="e">
        <f>IF('Prediction Log'!#REF!=0, "",'Prediction Log'!#REF!)</f>
        <v>#REF!</v>
      </c>
      <c r="G1524" s="9"/>
      <c r="H1524" s="9"/>
      <c r="I1524" s="9" t="e">
        <f>IF('Prediction Log'!#REF!=0, "",'Prediction Log'!#REF!)</f>
        <v>#REF!</v>
      </c>
      <c r="J1524" s="24"/>
      <c r="AA1524" s="1" t="str">
        <f t="shared" si="159"/>
        <v/>
      </c>
      <c r="AB1524" s="11"/>
      <c r="AC1524" s="11"/>
      <c r="AD1524" s="11"/>
      <c r="AE1524" s="11"/>
      <c r="AF1524" s="11"/>
    </row>
    <row r="1525" spans="6:32" x14ac:dyDescent="0.45">
      <c r="F1525" s="9" t="e">
        <f>IF('Prediction Log'!#REF!=0, "",'Prediction Log'!#REF!)</f>
        <v>#REF!</v>
      </c>
      <c r="G1525" s="9"/>
      <c r="H1525" s="9"/>
      <c r="I1525" s="9" t="e">
        <f>IF('Prediction Log'!#REF!=0, "",'Prediction Log'!#REF!)</f>
        <v>#REF!</v>
      </c>
      <c r="J1525" s="24"/>
      <c r="AA1525" s="1" t="str">
        <f t="shared" si="159"/>
        <v/>
      </c>
      <c r="AB1525" s="11"/>
      <c r="AC1525" s="11"/>
      <c r="AD1525" s="11"/>
      <c r="AE1525" s="11"/>
      <c r="AF1525" s="11"/>
    </row>
    <row r="1526" spans="6:32" x14ac:dyDescent="0.45">
      <c r="F1526" s="9" t="e">
        <f>IF('Prediction Log'!#REF!=0, "",'Prediction Log'!#REF!)</f>
        <v>#REF!</v>
      </c>
      <c r="G1526" s="9"/>
      <c r="H1526" s="9"/>
      <c r="I1526" s="9" t="e">
        <f>IF('Prediction Log'!#REF!=0, "",'Prediction Log'!#REF!)</f>
        <v>#REF!</v>
      </c>
      <c r="J1526" s="24"/>
      <c r="AA1526" s="1" t="str">
        <f t="shared" si="159"/>
        <v/>
      </c>
      <c r="AB1526" s="11"/>
      <c r="AC1526" s="11"/>
      <c r="AD1526" s="11"/>
      <c r="AE1526" s="11"/>
      <c r="AF1526" s="11"/>
    </row>
    <row r="1527" spans="6:32" x14ac:dyDescent="0.45">
      <c r="F1527" s="9" t="e">
        <f>IF('Prediction Log'!#REF!=0, "",'Prediction Log'!#REF!)</f>
        <v>#REF!</v>
      </c>
      <c r="G1527" s="9"/>
      <c r="H1527" s="9"/>
      <c r="I1527" s="9" t="e">
        <f>IF('Prediction Log'!#REF!=0, "",'Prediction Log'!#REF!)</f>
        <v>#REF!</v>
      </c>
      <c r="J1527" s="24"/>
      <c r="AA1527" s="1" t="str">
        <f t="shared" si="159"/>
        <v/>
      </c>
      <c r="AB1527" s="11"/>
      <c r="AC1527" s="11"/>
      <c r="AD1527" s="11"/>
      <c r="AE1527" s="11"/>
      <c r="AF1527" s="11"/>
    </row>
    <row r="1528" spans="6:32" x14ac:dyDescent="0.45">
      <c r="F1528" s="9" t="e">
        <f>IF('Prediction Log'!#REF!=0, "",'Prediction Log'!#REF!)</f>
        <v>#REF!</v>
      </c>
      <c r="G1528" s="9"/>
      <c r="H1528" s="9"/>
      <c r="I1528" s="9" t="e">
        <f>IF('Prediction Log'!#REF!=0, "",'Prediction Log'!#REF!)</f>
        <v>#REF!</v>
      </c>
      <c r="J1528" s="24"/>
      <c r="AA1528" s="1" t="str">
        <f t="shared" si="159"/>
        <v/>
      </c>
      <c r="AB1528" s="11"/>
      <c r="AC1528" s="11"/>
      <c r="AD1528" s="11"/>
      <c r="AE1528" s="11"/>
      <c r="AF1528" s="11"/>
    </row>
    <row r="1529" spans="6:32" x14ac:dyDescent="0.45">
      <c r="F1529" s="9" t="e">
        <f>IF('Prediction Log'!#REF!=0, "",'Prediction Log'!#REF!)</f>
        <v>#REF!</v>
      </c>
      <c r="G1529" s="9"/>
      <c r="H1529" s="9"/>
      <c r="I1529" s="9" t="e">
        <f>IF('Prediction Log'!#REF!=0, "",'Prediction Log'!#REF!)</f>
        <v>#REF!</v>
      </c>
      <c r="J1529" s="24"/>
      <c r="AA1529" s="1" t="str">
        <f t="shared" si="159"/>
        <v/>
      </c>
      <c r="AB1529" s="11"/>
      <c r="AC1529" s="11"/>
      <c r="AD1529" s="11"/>
      <c r="AE1529" s="11"/>
      <c r="AF1529" s="11"/>
    </row>
    <row r="1530" spans="6:32" x14ac:dyDescent="0.45">
      <c r="F1530" s="9" t="e">
        <f>IF('Prediction Log'!#REF!=0, "",'Prediction Log'!#REF!)</f>
        <v>#REF!</v>
      </c>
      <c r="G1530" s="9"/>
      <c r="H1530" s="9"/>
      <c r="I1530" s="9" t="e">
        <f>IF('Prediction Log'!#REF!=0, "",'Prediction Log'!#REF!)</f>
        <v>#REF!</v>
      </c>
      <c r="J1530" s="24"/>
      <c r="AA1530" s="1" t="str">
        <f t="shared" si="159"/>
        <v/>
      </c>
      <c r="AB1530" s="11"/>
      <c r="AC1530" s="11"/>
      <c r="AD1530" s="11"/>
      <c r="AE1530" s="11"/>
      <c r="AF1530" s="11"/>
    </row>
    <row r="1531" spans="6:32" x14ac:dyDescent="0.45">
      <c r="F1531" s="9" t="e">
        <f>IF('Prediction Log'!#REF!=0, "",'Prediction Log'!#REF!)</f>
        <v>#REF!</v>
      </c>
      <c r="G1531" s="9"/>
      <c r="H1531" s="9"/>
      <c r="I1531" s="9" t="e">
        <f>IF('Prediction Log'!#REF!=0, "",'Prediction Log'!#REF!)</f>
        <v>#REF!</v>
      </c>
      <c r="J1531" s="24"/>
      <c r="AA1531" s="1" t="str">
        <f t="shared" si="159"/>
        <v/>
      </c>
      <c r="AB1531" s="11"/>
      <c r="AC1531" s="11"/>
      <c r="AD1531" s="11"/>
      <c r="AE1531" s="11"/>
      <c r="AF1531" s="11"/>
    </row>
    <row r="1532" spans="6:32" x14ac:dyDescent="0.45">
      <c r="F1532" s="9" t="e">
        <f>IF('Prediction Log'!#REF!=0, "",'Prediction Log'!#REF!)</f>
        <v>#REF!</v>
      </c>
      <c r="G1532" s="9"/>
      <c r="H1532" s="9"/>
      <c r="I1532" s="9" t="e">
        <f>IF('Prediction Log'!#REF!=0, "",'Prediction Log'!#REF!)</f>
        <v>#REF!</v>
      </c>
      <c r="J1532" s="24"/>
      <c r="AA1532" s="1" t="str">
        <f t="shared" si="159"/>
        <v/>
      </c>
      <c r="AB1532" s="11"/>
      <c r="AC1532" s="11"/>
      <c r="AD1532" s="11"/>
      <c r="AE1532" s="11"/>
      <c r="AF1532" s="11"/>
    </row>
    <row r="1533" spans="6:32" x14ac:dyDescent="0.45">
      <c r="F1533" s="9" t="e">
        <f>IF('Prediction Log'!#REF!=0, "",'Prediction Log'!#REF!)</f>
        <v>#REF!</v>
      </c>
      <c r="G1533" s="9"/>
      <c r="H1533" s="9"/>
      <c r="I1533" s="9" t="e">
        <f>IF('Prediction Log'!#REF!=0, "",'Prediction Log'!#REF!)</f>
        <v>#REF!</v>
      </c>
      <c r="J1533" s="24"/>
      <c r="AA1533" s="1" t="str">
        <f t="shared" si="159"/>
        <v/>
      </c>
      <c r="AB1533" s="11"/>
      <c r="AC1533" s="11"/>
      <c r="AD1533" s="11"/>
      <c r="AE1533" s="11"/>
      <c r="AF1533" s="11"/>
    </row>
    <row r="1534" spans="6:32" x14ac:dyDescent="0.45">
      <c r="F1534" s="9" t="e">
        <f>IF('Prediction Log'!#REF!=0, "",'Prediction Log'!#REF!)</f>
        <v>#REF!</v>
      </c>
      <c r="G1534" s="9"/>
      <c r="H1534" s="9"/>
      <c r="I1534" s="9" t="e">
        <f>IF('Prediction Log'!#REF!=0, "",'Prediction Log'!#REF!)</f>
        <v>#REF!</v>
      </c>
      <c r="J1534" s="24"/>
      <c r="AA1534" s="1" t="str">
        <f t="shared" si="159"/>
        <v/>
      </c>
      <c r="AB1534" s="11"/>
      <c r="AC1534" s="11"/>
      <c r="AD1534" s="11"/>
      <c r="AE1534" s="11"/>
      <c r="AF1534" s="11"/>
    </row>
    <row r="1535" spans="6:32" x14ac:dyDescent="0.45">
      <c r="F1535" s="9" t="e">
        <f>IF('Prediction Log'!#REF!=0, "",'Prediction Log'!#REF!)</f>
        <v>#REF!</v>
      </c>
      <c r="G1535" s="9"/>
      <c r="H1535" s="9"/>
      <c r="I1535" s="9" t="e">
        <f>IF('Prediction Log'!#REF!=0, "",'Prediction Log'!#REF!)</f>
        <v>#REF!</v>
      </c>
      <c r="J1535" s="24"/>
      <c r="AA1535" s="1" t="str">
        <f t="shared" si="159"/>
        <v/>
      </c>
      <c r="AB1535" s="11"/>
      <c r="AC1535" s="11"/>
      <c r="AD1535" s="11"/>
      <c r="AE1535" s="11"/>
      <c r="AF1535" s="11"/>
    </row>
    <row r="1536" spans="6:32" x14ac:dyDescent="0.45">
      <c r="F1536" s="9" t="e">
        <f>IF('Prediction Log'!#REF!=0, "",'Prediction Log'!#REF!)</f>
        <v>#REF!</v>
      </c>
      <c r="G1536" s="9"/>
      <c r="H1536" s="9"/>
      <c r="I1536" s="9" t="e">
        <f>IF('Prediction Log'!#REF!=0, "",'Prediction Log'!#REF!)</f>
        <v>#REF!</v>
      </c>
      <c r="J1536" s="24"/>
      <c r="AA1536" s="1" t="str">
        <f t="shared" si="159"/>
        <v/>
      </c>
      <c r="AB1536" s="11"/>
      <c r="AC1536" s="11"/>
      <c r="AD1536" s="11"/>
      <c r="AE1536" s="11"/>
      <c r="AF1536" s="11"/>
    </row>
    <row r="1537" spans="6:32" x14ac:dyDescent="0.45">
      <c r="F1537" s="9" t="e">
        <f>IF('Prediction Log'!#REF!=0, "",'Prediction Log'!#REF!)</f>
        <v>#REF!</v>
      </c>
      <c r="G1537" s="9"/>
      <c r="H1537" s="9"/>
      <c r="I1537" s="9" t="e">
        <f>IF('Prediction Log'!#REF!=0, "",'Prediction Log'!#REF!)</f>
        <v>#REF!</v>
      </c>
      <c r="J1537" s="24"/>
      <c r="AA1537" s="1" t="str">
        <f t="shared" si="159"/>
        <v/>
      </c>
      <c r="AB1537" s="11"/>
      <c r="AC1537" s="11"/>
      <c r="AD1537" s="11"/>
      <c r="AE1537" s="11"/>
      <c r="AF1537" s="11"/>
    </row>
    <row r="1538" spans="6:32" x14ac:dyDescent="0.45">
      <c r="F1538" s="9" t="e">
        <f>IF('Prediction Log'!#REF!=0, "",'Prediction Log'!#REF!)</f>
        <v>#REF!</v>
      </c>
      <c r="G1538" s="9"/>
      <c r="H1538" s="9"/>
      <c r="I1538" s="9" t="e">
        <f>IF('Prediction Log'!#REF!=0, "",'Prediction Log'!#REF!)</f>
        <v>#REF!</v>
      </c>
      <c r="J1538" s="24"/>
      <c r="AA1538" s="1" t="str">
        <f t="shared" si="159"/>
        <v/>
      </c>
      <c r="AB1538" s="11"/>
      <c r="AC1538" s="11"/>
      <c r="AD1538" s="11"/>
      <c r="AE1538" s="11"/>
      <c r="AF1538" s="11"/>
    </row>
    <row r="1539" spans="6:32" x14ac:dyDescent="0.45">
      <c r="F1539" s="9" t="e">
        <f>IF('Prediction Log'!#REF!=0, "",'Prediction Log'!#REF!)</f>
        <v>#REF!</v>
      </c>
      <c r="G1539" s="9"/>
      <c r="H1539" s="9"/>
      <c r="I1539" s="9" t="e">
        <f>IF('Prediction Log'!#REF!=0, "",'Prediction Log'!#REF!)</f>
        <v>#REF!</v>
      </c>
      <c r="J1539" s="24"/>
      <c r="AA1539" s="1" t="str">
        <f t="shared" si="159"/>
        <v/>
      </c>
      <c r="AB1539" s="11"/>
      <c r="AC1539" s="11"/>
      <c r="AD1539" s="11"/>
      <c r="AE1539" s="11"/>
      <c r="AF1539" s="11"/>
    </row>
    <row r="1540" spans="6:32" x14ac:dyDescent="0.45">
      <c r="F1540" s="9" t="e">
        <f>IF('Prediction Log'!#REF!=0, "",'Prediction Log'!#REF!)</f>
        <v>#REF!</v>
      </c>
      <c r="G1540" s="9"/>
      <c r="H1540" s="9"/>
      <c r="I1540" s="9" t="e">
        <f>IF('Prediction Log'!#REF!=0, "",'Prediction Log'!#REF!)</f>
        <v>#REF!</v>
      </c>
      <c r="J1540" s="24"/>
      <c r="AA1540" s="1" t="str">
        <f t="shared" si="159"/>
        <v/>
      </c>
      <c r="AB1540" s="11"/>
      <c r="AC1540" s="11"/>
      <c r="AD1540" s="11"/>
      <c r="AE1540" s="11"/>
      <c r="AF1540" s="11"/>
    </row>
    <row r="1541" spans="6:32" x14ac:dyDescent="0.45">
      <c r="F1541" s="9" t="e">
        <f>IF('Prediction Log'!#REF!=0, "",'Prediction Log'!#REF!)</f>
        <v>#REF!</v>
      </c>
      <c r="G1541" s="9"/>
      <c r="H1541" s="9"/>
      <c r="I1541" s="9" t="e">
        <f>IF('Prediction Log'!#REF!=0, "",'Prediction Log'!#REF!)</f>
        <v>#REF!</v>
      </c>
      <c r="J1541" s="24"/>
      <c r="AA1541" s="1" t="str">
        <f t="shared" si="159"/>
        <v/>
      </c>
      <c r="AB1541" s="11"/>
      <c r="AC1541" s="11"/>
      <c r="AD1541" s="11"/>
      <c r="AE1541" s="11"/>
      <c r="AF1541" s="11"/>
    </row>
    <row r="1542" spans="6:32" x14ac:dyDescent="0.45">
      <c r="F1542" s="9" t="e">
        <f>IF('Prediction Log'!#REF!=0, "",'Prediction Log'!#REF!)</f>
        <v>#REF!</v>
      </c>
      <c r="G1542" s="9"/>
      <c r="H1542" s="9"/>
      <c r="I1542" s="9" t="e">
        <f>IF('Prediction Log'!#REF!=0, "",'Prediction Log'!#REF!)</f>
        <v>#REF!</v>
      </c>
      <c r="J1542" s="24"/>
      <c r="AA1542" s="1" t="str">
        <f t="shared" si="159"/>
        <v/>
      </c>
      <c r="AB1542" s="11"/>
      <c r="AC1542" s="11"/>
      <c r="AD1542" s="11"/>
      <c r="AE1542" s="11"/>
      <c r="AF1542" s="11"/>
    </row>
    <row r="1543" spans="6:32" x14ac:dyDescent="0.45">
      <c r="F1543" s="9" t="e">
        <f>IF('Prediction Log'!#REF!=0, "",'Prediction Log'!#REF!)</f>
        <v>#REF!</v>
      </c>
      <c r="G1543" s="9"/>
      <c r="H1543" s="9"/>
      <c r="I1543" s="9" t="e">
        <f>IF('Prediction Log'!#REF!=0, "",'Prediction Log'!#REF!)</f>
        <v>#REF!</v>
      </c>
      <c r="J1543" s="24"/>
      <c r="AA1543" s="1" t="str">
        <f t="shared" si="159"/>
        <v/>
      </c>
      <c r="AB1543" s="11"/>
      <c r="AC1543" s="11"/>
      <c r="AD1543" s="11"/>
      <c r="AE1543" s="11"/>
      <c r="AF1543" s="11"/>
    </row>
    <row r="1544" spans="6:32" x14ac:dyDescent="0.45">
      <c r="F1544" s="9" t="e">
        <f>IF('Prediction Log'!#REF!=0, "",'Prediction Log'!#REF!)</f>
        <v>#REF!</v>
      </c>
      <c r="G1544" s="9"/>
      <c r="H1544" s="9"/>
      <c r="I1544" s="9" t="e">
        <f>IF('Prediction Log'!#REF!=0, "",'Prediction Log'!#REF!)</f>
        <v>#REF!</v>
      </c>
      <c r="J1544" s="24"/>
      <c r="AA1544" s="1" t="str">
        <f t="shared" si="159"/>
        <v/>
      </c>
      <c r="AB1544" s="11"/>
      <c r="AC1544" s="11"/>
      <c r="AD1544" s="11"/>
      <c r="AE1544" s="11"/>
      <c r="AF1544" s="11"/>
    </row>
    <row r="1545" spans="6:32" x14ac:dyDescent="0.45">
      <c r="F1545" s="9" t="e">
        <f>IF('Prediction Log'!#REF!=0, "",'Prediction Log'!#REF!)</f>
        <v>#REF!</v>
      </c>
      <c r="G1545" s="9"/>
      <c r="H1545" s="9"/>
      <c r="I1545" s="9" t="e">
        <f>IF('Prediction Log'!#REF!=0, "",'Prediction Log'!#REF!)</f>
        <v>#REF!</v>
      </c>
      <c r="J1545" s="24"/>
      <c r="AA1545" s="1" t="str">
        <f t="shared" si="159"/>
        <v/>
      </c>
      <c r="AB1545" s="11"/>
      <c r="AC1545" s="11"/>
      <c r="AD1545" s="11"/>
      <c r="AE1545" s="11"/>
      <c r="AF1545" s="11"/>
    </row>
    <row r="1546" spans="6:32" x14ac:dyDescent="0.45">
      <c r="F1546" s="9" t="e">
        <f>IF('Prediction Log'!#REF!=0, "",'Prediction Log'!#REF!)</f>
        <v>#REF!</v>
      </c>
      <c r="G1546" s="9"/>
      <c r="H1546" s="9"/>
      <c r="I1546" s="9" t="e">
        <f>IF('Prediction Log'!#REF!=0, "",'Prediction Log'!#REF!)</f>
        <v>#REF!</v>
      </c>
      <c r="J1546" s="24"/>
      <c r="AA1546" s="1" t="str">
        <f t="shared" si="159"/>
        <v/>
      </c>
      <c r="AB1546" s="11"/>
      <c r="AC1546" s="11"/>
      <c r="AD1546" s="11"/>
      <c r="AE1546" s="11"/>
      <c r="AF1546" s="11"/>
    </row>
    <row r="1547" spans="6:32" x14ac:dyDescent="0.45">
      <c r="F1547" s="9" t="e">
        <f>IF('Prediction Log'!#REF!=0, "",'Prediction Log'!#REF!)</f>
        <v>#REF!</v>
      </c>
      <c r="G1547" s="9"/>
      <c r="H1547" s="9"/>
      <c r="I1547" s="9" t="e">
        <f>IF('Prediction Log'!#REF!=0, "",'Prediction Log'!#REF!)</f>
        <v>#REF!</v>
      </c>
      <c r="J1547" s="24"/>
      <c r="AA1547" s="1" t="str">
        <f t="shared" si="159"/>
        <v/>
      </c>
      <c r="AB1547" s="11"/>
      <c r="AC1547" s="11"/>
      <c r="AD1547" s="11"/>
      <c r="AE1547" s="11"/>
      <c r="AF1547" s="11"/>
    </row>
    <row r="1548" spans="6:32" x14ac:dyDescent="0.45">
      <c r="F1548" s="9" t="e">
        <f>IF('Prediction Log'!#REF!=0, "",'Prediction Log'!#REF!)</f>
        <v>#REF!</v>
      </c>
      <c r="G1548" s="9"/>
      <c r="H1548" s="9"/>
      <c r="I1548" s="9" t="e">
        <f>IF('Prediction Log'!#REF!=0, "",'Prediction Log'!#REF!)</f>
        <v>#REF!</v>
      </c>
      <c r="J1548" s="24"/>
      <c r="AA1548" s="1" t="str">
        <f t="shared" si="159"/>
        <v/>
      </c>
      <c r="AB1548" s="11"/>
      <c r="AC1548" s="11"/>
      <c r="AD1548" s="11"/>
      <c r="AE1548" s="11"/>
      <c r="AF1548" s="11"/>
    </row>
    <row r="1549" spans="6:32" x14ac:dyDescent="0.45">
      <c r="F1549" s="9" t="e">
        <f>IF('Prediction Log'!#REF!=0, "",'Prediction Log'!#REF!)</f>
        <v>#REF!</v>
      </c>
      <c r="G1549" s="9"/>
      <c r="H1549" s="9"/>
      <c r="I1549" s="9" t="e">
        <f>IF('Prediction Log'!#REF!=0, "",'Prediction Log'!#REF!)</f>
        <v>#REF!</v>
      </c>
      <c r="J1549" s="24"/>
      <c r="AA1549" s="1" t="str">
        <f t="shared" si="159"/>
        <v/>
      </c>
      <c r="AB1549" s="11"/>
      <c r="AC1549" s="11"/>
      <c r="AD1549" s="11"/>
      <c r="AE1549" s="11"/>
      <c r="AF1549" s="11"/>
    </row>
    <row r="1550" spans="6:32" x14ac:dyDescent="0.45">
      <c r="F1550" s="9" t="e">
        <f>IF('Prediction Log'!#REF!=0, "",'Prediction Log'!#REF!)</f>
        <v>#REF!</v>
      </c>
      <c r="G1550" s="9"/>
      <c r="H1550" s="9"/>
      <c r="I1550" s="9" t="e">
        <f>IF('Prediction Log'!#REF!=0, "",'Prediction Log'!#REF!)</f>
        <v>#REF!</v>
      </c>
      <c r="J1550" s="24"/>
      <c r="AA1550" s="1" t="str">
        <f t="shared" si="159"/>
        <v/>
      </c>
      <c r="AB1550" s="11"/>
      <c r="AC1550" s="11"/>
      <c r="AD1550" s="11"/>
      <c r="AE1550" s="11"/>
      <c r="AF1550" s="11"/>
    </row>
    <row r="1551" spans="6:32" x14ac:dyDescent="0.45">
      <c r="F1551" s="9" t="e">
        <f>IF('Prediction Log'!#REF!=0, "",'Prediction Log'!#REF!)</f>
        <v>#REF!</v>
      </c>
      <c r="G1551" s="9"/>
      <c r="H1551" s="9"/>
      <c r="I1551" s="9" t="e">
        <f>IF('Prediction Log'!#REF!=0, "",'Prediction Log'!#REF!)</f>
        <v>#REF!</v>
      </c>
      <c r="J1551" s="24"/>
      <c r="AA1551" s="1" t="str">
        <f t="shared" si="159"/>
        <v/>
      </c>
      <c r="AB1551" s="11"/>
      <c r="AC1551" s="11"/>
      <c r="AD1551" s="11"/>
      <c r="AE1551" s="11"/>
      <c r="AF1551" s="11"/>
    </row>
    <row r="1552" spans="6:32" x14ac:dyDescent="0.45">
      <c r="F1552" s="9" t="e">
        <f>IF('Prediction Log'!#REF!=0, "",'Prediction Log'!#REF!)</f>
        <v>#REF!</v>
      </c>
      <c r="G1552" s="9"/>
      <c r="H1552" s="9"/>
      <c r="I1552" s="9" t="e">
        <f>IF('Prediction Log'!#REF!=0, "",'Prediction Log'!#REF!)</f>
        <v>#REF!</v>
      </c>
      <c r="J1552" s="24"/>
      <c r="AA1552" s="1" t="str">
        <f t="shared" si="159"/>
        <v/>
      </c>
      <c r="AB1552" s="11"/>
      <c r="AC1552" s="11"/>
      <c r="AD1552" s="11"/>
      <c r="AE1552" s="11"/>
      <c r="AF1552" s="11"/>
    </row>
    <row r="1553" spans="6:32" x14ac:dyDescent="0.45">
      <c r="F1553" s="9" t="e">
        <f>IF('Prediction Log'!#REF!=0, "",'Prediction Log'!#REF!)</f>
        <v>#REF!</v>
      </c>
      <c r="G1553" s="9"/>
      <c r="H1553" s="9"/>
      <c r="I1553" s="9" t="e">
        <f>IF('Prediction Log'!#REF!=0, "",'Prediction Log'!#REF!)</f>
        <v>#REF!</v>
      </c>
      <c r="J1553" s="24"/>
      <c r="AA1553" s="1" t="str">
        <f t="shared" si="159"/>
        <v/>
      </c>
      <c r="AB1553" s="11"/>
      <c r="AC1553" s="11"/>
      <c r="AD1553" s="11"/>
      <c r="AE1553" s="11"/>
      <c r="AF1553" s="11"/>
    </row>
    <row r="1554" spans="6:32" x14ac:dyDescent="0.45">
      <c r="F1554" s="9" t="e">
        <f>IF('Prediction Log'!#REF!=0, "",'Prediction Log'!#REF!)</f>
        <v>#REF!</v>
      </c>
      <c r="G1554" s="9"/>
      <c r="H1554" s="9"/>
      <c r="I1554" s="9" t="e">
        <f>IF('Prediction Log'!#REF!=0, "",'Prediction Log'!#REF!)</f>
        <v>#REF!</v>
      </c>
      <c r="J1554" s="24"/>
      <c r="AA1554" s="1" t="str">
        <f t="shared" si="159"/>
        <v/>
      </c>
      <c r="AB1554" s="11"/>
      <c r="AC1554" s="11"/>
      <c r="AD1554" s="11"/>
      <c r="AE1554" s="11"/>
      <c r="AF1554" s="11"/>
    </row>
    <row r="1555" spans="6:32" x14ac:dyDescent="0.45">
      <c r="F1555" s="9" t="e">
        <f>IF('Prediction Log'!#REF!=0, "",'Prediction Log'!#REF!)</f>
        <v>#REF!</v>
      </c>
      <c r="G1555" s="9"/>
      <c r="H1555" s="9"/>
      <c r="I1555" s="9" t="e">
        <f>IF('Prediction Log'!#REF!=0, "",'Prediction Log'!#REF!)</f>
        <v>#REF!</v>
      </c>
      <c r="J1555" s="24"/>
      <c r="AA1555" s="1" t="str">
        <f t="shared" si="159"/>
        <v/>
      </c>
      <c r="AB1555" s="11"/>
      <c r="AC1555" s="11"/>
      <c r="AD1555" s="11"/>
      <c r="AE1555" s="11"/>
      <c r="AF1555" s="11"/>
    </row>
    <row r="1556" spans="6:32" x14ac:dyDescent="0.45">
      <c r="F1556" s="9" t="e">
        <f>IF('Prediction Log'!#REF!=0, "",'Prediction Log'!#REF!)</f>
        <v>#REF!</v>
      </c>
      <c r="G1556" s="9"/>
      <c r="H1556" s="9"/>
      <c r="I1556" s="9" t="e">
        <f>IF('Prediction Log'!#REF!=0, "",'Prediction Log'!#REF!)</f>
        <v>#REF!</v>
      </c>
      <c r="J1556" s="24"/>
      <c r="AA1556" s="1" t="str">
        <f t="shared" si="159"/>
        <v/>
      </c>
      <c r="AB1556" s="11"/>
      <c r="AC1556" s="11"/>
      <c r="AD1556" s="11"/>
      <c r="AE1556" s="11"/>
      <c r="AF1556" s="11"/>
    </row>
    <row r="1557" spans="6:32" x14ac:dyDescent="0.45">
      <c r="F1557" s="9" t="e">
        <f>IF('Prediction Log'!#REF!=0, "",'Prediction Log'!#REF!)</f>
        <v>#REF!</v>
      </c>
      <c r="G1557" s="9"/>
      <c r="H1557" s="9"/>
      <c r="I1557" s="9" t="e">
        <f>IF('Prediction Log'!#REF!=0, "",'Prediction Log'!#REF!)</f>
        <v>#REF!</v>
      </c>
      <c r="J1557" s="24"/>
      <c r="AA1557" s="1" t="str">
        <f t="shared" si="159"/>
        <v/>
      </c>
      <c r="AB1557" s="11"/>
      <c r="AC1557" s="11"/>
      <c r="AD1557" s="11"/>
      <c r="AE1557" s="11"/>
      <c r="AF1557" s="11"/>
    </row>
    <row r="1558" spans="6:32" x14ac:dyDescent="0.45">
      <c r="F1558" s="9" t="e">
        <f>IF('Prediction Log'!#REF!=0, "",'Prediction Log'!#REF!)</f>
        <v>#REF!</v>
      </c>
      <c r="G1558" s="9"/>
      <c r="H1558" s="9"/>
      <c r="I1558" s="9" t="e">
        <f>IF('Prediction Log'!#REF!=0, "",'Prediction Log'!#REF!)</f>
        <v>#REF!</v>
      </c>
      <c r="J1558" s="24"/>
      <c r="AA1558" s="1" t="str">
        <f t="shared" si="159"/>
        <v/>
      </c>
      <c r="AB1558" s="11"/>
      <c r="AC1558" s="11"/>
      <c r="AD1558" s="11"/>
      <c r="AE1558" s="11"/>
      <c r="AF1558" s="11"/>
    </row>
    <row r="1559" spans="6:32" x14ac:dyDescent="0.45">
      <c r="F1559" s="9" t="e">
        <f>IF('Prediction Log'!#REF!=0, "",'Prediction Log'!#REF!)</f>
        <v>#REF!</v>
      </c>
      <c r="G1559" s="9"/>
      <c r="H1559" s="9"/>
      <c r="I1559" s="9" t="e">
        <f>IF('Prediction Log'!#REF!=0, "",'Prediction Log'!#REF!)</f>
        <v>#REF!</v>
      </c>
      <c r="J1559" s="24"/>
      <c r="AA1559" s="1" t="str">
        <f t="shared" si="159"/>
        <v/>
      </c>
      <c r="AB1559" s="11"/>
      <c r="AC1559" s="11"/>
      <c r="AD1559" s="11"/>
      <c r="AE1559" s="11"/>
      <c r="AF1559" s="11"/>
    </row>
    <row r="1560" spans="6:32" x14ac:dyDescent="0.45">
      <c r="F1560" s="9" t="e">
        <f>IF('Prediction Log'!#REF!=0, "",'Prediction Log'!#REF!)</f>
        <v>#REF!</v>
      </c>
      <c r="G1560" s="9"/>
      <c r="H1560" s="9"/>
      <c r="I1560" s="9" t="e">
        <f>IF('Prediction Log'!#REF!=0, "",'Prediction Log'!#REF!)</f>
        <v>#REF!</v>
      </c>
      <c r="J1560" s="24"/>
      <c r="AA1560" s="1" t="str">
        <f t="shared" ref="AA1560:AA1623" si="160">IF(Z1560="W", U1560, IF(Z1560="L",-N1560, ""))</f>
        <v/>
      </c>
      <c r="AB1560" s="11"/>
      <c r="AC1560" s="11"/>
      <c r="AD1560" s="11"/>
      <c r="AE1560" s="11"/>
      <c r="AF1560" s="11"/>
    </row>
    <row r="1561" spans="6:32" x14ac:dyDescent="0.45">
      <c r="F1561" s="9" t="e">
        <f>IF('Prediction Log'!#REF!=0, "",'Prediction Log'!#REF!)</f>
        <v>#REF!</v>
      </c>
      <c r="G1561" s="9"/>
      <c r="H1561" s="9"/>
      <c r="I1561" s="9" t="e">
        <f>IF('Prediction Log'!#REF!=0, "",'Prediction Log'!#REF!)</f>
        <v>#REF!</v>
      </c>
      <c r="J1561" s="24"/>
      <c r="AA1561" s="1" t="str">
        <f t="shared" si="160"/>
        <v/>
      </c>
      <c r="AB1561" s="11"/>
      <c r="AC1561" s="11"/>
      <c r="AD1561" s="11"/>
      <c r="AE1561" s="11"/>
      <c r="AF1561" s="11"/>
    </row>
    <row r="1562" spans="6:32" x14ac:dyDescent="0.45">
      <c r="F1562" s="9" t="e">
        <f>IF('Prediction Log'!#REF!=0, "",'Prediction Log'!#REF!)</f>
        <v>#REF!</v>
      </c>
      <c r="G1562" s="9"/>
      <c r="H1562" s="9"/>
      <c r="I1562" s="9" t="e">
        <f>IF('Prediction Log'!#REF!=0, "",'Prediction Log'!#REF!)</f>
        <v>#REF!</v>
      </c>
      <c r="J1562" s="24"/>
      <c r="AA1562" s="1" t="str">
        <f t="shared" si="160"/>
        <v/>
      </c>
      <c r="AB1562" s="11"/>
      <c r="AC1562" s="11"/>
      <c r="AD1562" s="11"/>
      <c r="AE1562" s="11"/>
      <c r="AF1562" s="11"/>
    </row>
    <row r="1563" spans="6:32" x14ac:dyDescent="0.45">
      <c r="F1563" s="9" t="e">
        <f>IF('Prediction Log'!#REF!=0, "",'Prediction Log'!#REF!)</f>
        <v>#REF!</v>
      </c>
      <c r="G1563" s="9"/>
      <c r="H1563" s="9"/>
      <c r="I1563" s="9" t="e">
        <f>IF('Prediction Log'!#REF!=0, "",'Prediction Log'!#REF!)</f>
        <v>#REF!</v>
      </c>
      <c r="J1563" s="24"/>
      <c r="AA1563" s="1" t="str">
        <f t="shared" si="160"/>
        <v/>
      </c>
      <c r="AB1563" s="11"/>
      <c r="AC1563" s="11"/>
      <c r="AD1563" s="11"/>
      <c r="AE1563" s="11"/>
      <c r="AF1563" s="11"/>
    </row>
    <row r="1564" spans="6:32" x14ac:dyDescent="0.45">
      <c r="F1564" s="9" t="e">
        <f>IF('Prediction Log'!#REF!=0, "",'Prediction Log'!#REF!)</f>
        <v>#REF!</v>
      </c>
      <c r="G1564" s="9"/>
      <c r="H1564" s="9"/>
      <c r="I1564" s="9" t="e">
        <f>IF('Prediction Log'!#REF!=0, "",'Prediction Log'!#REF!)</f>
        <v>#REF!</v>
      </c>
      <c r="J1564" s="24"/>
      <c r="AA1564" s="1" t="str">
        <f t="shared" si="160"/>
        <v/>
      </c>
      <c r="AB1564" s="11"/>
      <c r="AC1564" s="11"/>
      <c r="AD1564" s="11"/>
      <c r="AE1564" s="11"/>
      <c r="AF1564" s="11"/>
    </row>
    <row r="1565" spans="6:32" x14ac:dyDescent="0.45">
      <c r="F1565" s="9" t="e">
        <f>IF('Prediction Log'!#REF!=0, "",'Prediction Log'!#REF!)</f>
        <v>#REF!</v>
      </c>
      <c r="G1565" s="9"/>
      <c r="H1565" s="9"/>
      <c r="I1565" s="9" t="e">
        <f>IF('Prediction Log'!#REF!=0, "",'Prediction Log'!#REF!)</f>
        <v>#REF!</v>
      </c>
      <c r="J1565" s="24"/>
      <c r="AA1565" s="1" t="str">
        <f t="shared" si="160"/>
        <v/>
      </c>
      <c r="AB1565" s="11"/>
      <c r="AC1565" s="11"/>
      <c r="AD1565" s="11"/>
      <c r="AE1565" s="11"/>
      <c r="AF1565" s="11"/>
    </row>
    <row r="1566" spans="6:32" x14ac:dyDescent="0.45">
      <c r="F1566" s="9" t="e">
        <f>IF('Prediction Log'!#REF!=0, "",'Prediction Log'!#REF!)</f>
        <v>#REF!</v>
      </c>
      <c r="G1566" s="9"/>
      <c r="H1566" s="9"/>
      <c r="I1566" s="9" t="e">
        <f>IF('Prediction Log'!#REF!=0, "",'Prediction Log'!#REF!)</f>
        <v>#REF!</v>
      </c>
      <c r="J1566" s="24"/>
      <c r="AA1566" s="1" t="str">
        <f t="shared" si="160"/>
        <v/>
      </c>
      <c r="AB1566" s="11"/>
      <c r="AC1566" s="11"/>
      <c r="AD1566" s="11"/>
      <c r="AE1566" s="11"/>
      <c r="AF1566" s="11"/>
    </row>
    <row r="1567" spans="6:32" x14ac:dyDescent="0.45">
      <c r="F1567" s="9" t="e">
        <f>IF('Prediction Log'!#REF!=0, "",'Prediction Log'!#REF!)</f>
        <v>#REF!</v>
      </c>
      <c r="G1567" s="9"/>
      <c r="H1567" s="9"/>
      <c r="I1567" s="9" t="e">
        <f>IF('Prediction Log'!#REF!=0, "",'Prediction Log'!#REF!)</f>
        <v>#REF!</v>
      </c>
      <c r="J1567" s="24"/>
      <c r="AA1567" s="1" t="str">
        <f t="shared" si="160"/>
        <v/>
      </c>
      <c r="AB1567" s="11"/>
      <c r="AC1567" s="11"/>
      <c r="AD1567" s="11"/>
      <c r="AE1567" s="11"/>
      <c r="AF1567" s="11"/>
    </row>
    <row r="1568" spans="6:32" x14ac:dyDescent="0.45">
      <c r="F1568" s="9" t="e">
        <f>IF('Prediction Log'!#REF!=0, "",'Prediction Log'!#REF!)</f>
        <v>#REF!</v>
      </c>
      <c r="G1568" s="9"/>
      <c r="H1568" s="9"/>
      <c r="I1568" s="9" t="e">
        <f>IF('Prediction Log'!#REF!=0, "",'Prediction Log'!#REF!)</f>
        <v>#REF!</v>
      </c>
      <c r="J1568" s="24"/>
      <c r="AA1568" s="1" t="str">
        <f t="shared" si="160"/>
        <v/>
      </c>
      <c r="AB1568" s="11"/>
      <c r="AC1568" s="11"/>
      <c r="AD1568" s="11"/>
      <c r="AE1568" s="11"/>
      <c r="AF1568" s="11"/>
    </row>
    <row r="1569" spans="6:32" x14ac:dyDescent="0.45">
      <c r="F1569" s="9" t="e">
        <f>IF('Prediction Log'!#REF!=0, "",'Prediction Log'!#REF!)</f>
        <v>#REF!</v>
      </c>
      <c r="G1569" s="9"/>
      <c r="H1569" s="9"/>
      <c r="I1569" s="9" t="e">
        <f>IF('Prediction Log'!#REF!=0, "",'Prediction Log'!#REF!)</f>
        <v>#REF!</v>
      </c>
      <c r="J1569" s="24"/>
      <c r="AA1569" s="1" t="str">
        <f t="shared" si="160"/>
        <v/>
      </c>
      <c r="AB1569" s="11"/>
      <c r="AC1569" s="11"/>
      <c r="AD1569" s="11"/>
      <c r="AE1569" s="11"/>
      <c r="AF1569" s="11"/>
    </row>
    <row r="1570" spans="6:32" x14ac:dyDescent="0.45">
      <c r="F1570" s="9" t="e">
        <f>IF('Prediction Log'!#REF!=0, "",'Prediction Log'!#REF!)</f>
        <v>#REF!</v>
      </c>
      <c r="G1570" s="9"/>
      <c r="H1570" s="9"/>
      <c r="I1570" s="9" t="e">
        <f>IF('Prediction Log'!#REF!=0, "",'Prediction Log'!#REF!)</f>
        <v>#REF!</v>
      </c>
      <c r="J1570" s="24"/>
      <c r="AA1570" s="1" t="str">
        <f t="shared" si="160"/>
        <v/>
      </c>
      <c r="AB1570" s="11"/>
      <c r="AC1570" s="11"/>
      <c r="AD1570" s="11"/>
      <c r="AE1570" s="11"/>
      <c r="AF1570" s="11"/>
    </row>
    <row r="1571" spans="6:32" x14ac:dyDescent="0.45">
      <c r="F1571" s="9" t="e">
        <f>IF('Prediction Log'!#REF!=0, "",'Prediction Log'!#REF!)</f>
        <v>#REF!</v>
      </c>
      <c r="G1571" s="9"/>
      <c r="H1571" s="9"/>
      <c r="I1571" s="9" t="e">
        <f>IF('Prediction Log'!#REF!=0, "",'Prediction Log'!#REF!)</f>
        <v>#REF!</v>
      </c>
      <c r="J1571" s="24"/>
      <c r="AA1571" s="1" t="str">
        <f t="shared" si="160"/>
        <v/>
      </c>
      <c r="AB1571" s="11"/>
      <c r="AC1571" s="11"/>
      <c r="AD1571" s="11"/>
      <c r="AE1571" s="11"/>
      <c r="AF1571" s="11"/>
    </row>
    <row r="1572" spans="6:32" x14ac:dyDescent="0.45">
      <c r="F1572" s="9" t="e">
        <f>IF('Prediction Log'!#REF!=0, "",'Prediction Log'!#REF!)</f>
        <v>#REF!</v>
      </c>
      <c r="G1572" s="9"/>
      <c r="H1572" s="9"/>
      <c r="I1572" s="9" t="e">
        <f>IF('Prediction Log'!#REF!=0, "",'Prediction Log'!#REF!)</f>
        <v>#REF!</v>
      </c>
      <c r="J1572" s="24"/>
      <c r="AA1572" s="1" t="str">
        <f t="shared" si="160"/>
        <v/>
      </c>
      <c r="AB1572" s="11"/>
      <c r="AC1572" s="11"/>
      <c r="AD1572" s="11"/>
      <c r="AE1572" s="11"/>
      <c r="AF1572" s="11"/>
    </row>
    <row r="1573" spans="6:32" x14ac:dyDescent="0.45">
      <c r="F1573" s="9" t="e">
        <f>IF('Prediction Log'!#REF!=0, "",'Prediction Log'!#REF!)</f>
        <v>#REF!</v>
      </c>
      <c r="G1573" s="9"/>
      <c r="H1573" s="9"/>
      <c r="I1573" s="9" t="e">
        <f>IF('Prediction Log'!#REF!=0, "",'Prediction Log'!#REF!)</f>
        <v>#REF!</v>
      </c>
      <c r="J1573" s="24"/>
      <c r="AA1573" s="1" t="str">
        <f t="shared" si="160"/>
        <v/>
      </c>
      <c r="AB1573" s="11"/>
      <c r="AC1573" s="11"/>
      <c r="AD1573" s="11"/>
      <c r="AE1573" s="11"/>
      <c r="AF1573" s="11"/>
    </row>
    <row r="1574" spans="6:32" x14ac:dyDescent="0.45">
      <c r="F1574" s="9" t="e">
        <f>IF('Prediction Log'!#REF!=0, "",'Prediction Log'!#REF!)</f>
        <v>#REF!</v>
      </c>
      <c r="G1574" s="9"/>
      <c r="H1574" s="9"/>
      <c r="I1574" s="9" t="e">
        <f>IF('Prediction Log'!#REF!=0, "",'Prediction Log'!#REF!)</f>
        <v>#REF!</v>
      </c>
      <c r="J1574" s="24"/>
      <c r="AA1574" s="1" t="str">
        <f t="shared" si="160"/>
        <v/>
      </c>
      <c r="AB1574" s="11"/>
      <c r="AC1574" s="11"/>
      <c r="AD1574" s="11"/>
      <c r="AE1574" s="11"/>
      <c r="AF1574" s="11"/>
    </row>
    <row r="1575" spans="6:32" x14ac:dyDescent="0.45">
      <c r="F1575" s="9" t="e">
        <f>IF('Prediction Log'!#REF!=0, "",'Prediction Log'!#REF!)</f>
        <v>#REF!</v>
      </c>
      <c r="G1575" s="9"/>
      <c r="H1575" s="9"/>
      <c r="I1575" s="9" t="e">
        <f>IF('Prediction Log'!#REF!=0, "",'Prediction Log'!#REF!)</f>
        <v>#REF!</v>
      </c>
      <c r="J1575" s="24"/>
      <c r="AA1575" s="1" t="str">
        <f t="shared" si="160"/>
        <v/>
      </c>
      <c r="AB1575" s="11"/>
      <c r="AC1575" s="11"/>
      <c r="AD1575" s="11"/>
      <c r="AE1575" s="11"/>
      <c r="AF1575" s="11"/>
    </row>
    <row r="1576" spans="6:32" x14ac:dyDescent="0.45">
      <c r="F1576" s="9" t="e">
        <f>IF('Prediction Log'!#REF!=0, "",'Prediction Log'!#REF!)</f>
        <v>#REF!</v>
      </c>
      <c r="G1576" s="9"/>
      <c r="H1576" s="9"/>
      <c r="I1576" s="9" t="e">
        <f>IF('Prediction Log'!#REF!=0, "",'Prediction Log'!#REF!)</f>
        <v>#REF!</v>
      </c>
      <c r="J1576" s="24"/>
      <c r="AA1576" s="1" t="str">
        <f t="shared" si="160"/>
        <v/>
      </c>
      <c r="AB1576" s="11"/>
      <c r="AC1576" s="11"/>
      <c r="AD1576" s="11"/>
      <c r="AE1576" s="11"/>
      <c r="AF1576" s="11"/>
    </row>
    <row r="1577" spans="6:32" x14ac:dyDescent="0.45">
      <c r="F1577" s="9" t="e">
        <f>IF('Prediction Log'!#REF!=0, "",'Prediction Log'!#REF!)</f>
        <v>#REF!</v>
      </c>
      <c r="G1577" s="9"/>
      <c r="H1577" s="9"/>
      <c r="I1577" s="9" t="e">
        <f>IF('Prediction Log'!#REF!=0, "",'Prediction Log'!#REF!)</f>
        <v>#REF!</v>
      </c>
      <c r="J1577" s="24"/>
      <c r="AA1577" s="1" t="str">
        <f t="shared" si="160"/>
        <v/>
      </c>
      <c r="AB1577" s="11"/>
      <c r="AC1577" s="11"/>
      <c r="AD1577" s="11"/>
      <c r="AE1577" s="11"/>
      <c r="AF1577" s="11"/>
    </row>
    <row r="1578" spans="6:32" x14ac:dyDescent="0.45">
      <c r="F1578" s="9" t="e">
        <f>IF('Prediction Log'!#REF!=0, "",'Prediction Log'!#REF!)</f>
        <v>#REF!</v>
      </c>
      <c r="G1578" s="9"/>
      <c r="H1578" s="9"/>
      <c r="I1578" s="9" t="e">
        <f>IF('Prediction Log'!#REF!=0, "",'Prediction Log'!#REF!)</f>
        <v>#REF!</v>
      </c>
      <c r="J1578" s="24"/>
      <c r="AA1578" s="1" t="str">
        <f t="shared" si="160"/>
        <v/>
      </c>
      <c r="AB1578" s="11"/>
      <c r="AC1578" s="11"/>
      <c r="AD1578" s="11"/>
      <c r="AE1578" s="11"/>
      <c r="AF1578" s="11"/>
    </row>
    <row r="1579" spans="6:32" x14ac:dyDescent="0.45">
      <c r="F1579" s="9" t="e">
        <f>IF('Prediction Log'!#REF!=0, "",'Prediction Log'!#REF!)</f>
        <v>#REF!</v>
      </c>
      <c r="G1579" s="9"/>
      <c r="H1579" s="9"/>
      <c r="I1579" s="9" t="e">
        <f>IF('Prediction Log'!#REF!=0, "",'Prediction Log'!#REF!)</f>
        <v>#REF!</v>
      </c>
      <c r="J1579" s="24"/>
      <c r="AA1579" s="1" t="str">
        <f t="shared" si="160"/>
        <v/>
      </c>
      <c r="AB1579" s="11"/>
      <c r="AC1579" s="11"/>
      <c r="AD1579" s="11"/>
      <c r="AE1579" s="11"/>
      <c r="AF1579" s="11"/>
    </row>
    <row r="1580" spans="6:32" x14ac:dyDescent="0.45">
      <c r="F1580" s="9" t="e">
        <f>IF('Prediction Log'!#REF!=0, "",'Prediction Log'!#REF!)</f>
        <v>#REF!</v>
      </c>
      <c r="G1580" s="9"/>
      <c r="H1580" s="9"/>
      <c r="I1580" s="9" t="e">
        <f>IF('Prediction Log'!#REF!=0, "",'Prediction Log'!#REF!)</f>
        <v>#REF!</v>
      </c>
      <c r="J1580" s="24"/>
      <c r="AA1580" s="1" t="str">
        <f t="shared" si="160"/>
        <v/>
      </c>
      <c r="AB1580" s="11"/>
      <c r="AC1580" s="11"/>
      <c r="AD1580" s="11"/>
      <c r="AE1580" s="11"/>
      <c r="AF1580" s="11"/>
    </row>
    <row r="1581" spans="6:32" x14ac:dyDescent="0.45">
      <c r="F1581" s="9" t="e">
        <f>IF('Prediction Log'!#REF!=0, "",'Prediction Log'!#REF!)</f>
        <v>#REF!</v>
      </c>
      <c r="G1581" s="9"/>
      <c r="H1581" s="9"/>
      <c r="I1581" s="9" t="e">
        <f>IF('Prediction Log'!#REF!=0, "",'Prediction Log'!#REF!)</f>
        <v>#REF!</v>
      </c>
      <c r="J1581" s="24"/>
      <c r="AA1581" s="1" t="str">
        <f t="shared" si="160"/>
        <v/>
      </c>
      <c r="AB1581" s="11"/>
      <c r="AC1581" s="11"/>
      <c r="AD1581" s="11"/>
      <c r="AE1581" s="11"/>
      <c r="AF1581" s="11"/>
    </row>
    <row r="1582" spans="6:32" x14ac:dyDescent="0.45">
      <c r="F1582" s="9" t="e">
        <f>IF('Prediction Log'!#REF!=0, "",'Prediction Log'!#REF!)</f>
        <v>#REF!</v>
      </c>
      <c r="G1582" s="9"/>
      <c r="H1582" s="9"/>
      <c r="I1582" s="9" t="e">
        <f>IF('Prediction Log'!#REF!=0, "",'Prediction Log'!#REF!)</f>
        <v>#REF!</v>
      </c>
      <c r="J1582" s="24"/>
      <c r="AA1582" s="1" t="str">
        <f t="shared" si="160"/>
        <v/>
      </c>
      <c r="AB1582" s="11"/>
      <c r="AC1582" s="11"/>
      <c r="AD1582" s="11"/>
      <c r="AE1582" s="11"/>
      <c r="AF1582" s="11"/>
    </row>
    <row r="1583" spans="6:32" x14ac:dyDescent="0.45">
      <c r="F1583" s="9" t="e">
        <f>IF('Prediction Log'!#REF!=0, "",'Prediction Log'!#REF!)</f>
        <v>#REF!</v>
      </c>
      <c r="G1583" s="9"/>
      <c r="H1583" s="9"/>
      <c r="I1583" s="9" t="e">
        <f>IF('Prediction Log'!#REF!=0, "",'Prediction Log'!#REF!)</f>
        <v>#REF!</v>
      </c>
      <c r="J1583" s="24"/>
      <c r="AA1583" s="1" t="str">
        <f t="shared" si="160"/>
        <v/>
      </c>
      <c r="AB1583" s="11"/>
      <c r="AC1583" s="11"/>
      <c r="AD1583" s="11"/>
      <c r="AE1583" s="11"/>
      <c r="AF1583" s="11"/>
    </row>
    <row r="1584" spans="6:32" x14ac:dyDescent="0.45">
      <c r="F1584" s="9" t="e">
        <f>IF('Prediction Log'!#REF!=0, "",'Prediction Log'!#REF!)</f>
        <v>#REF!</v>
      </c>
      <c r="G1584" s="9"/>
      <c r="H1584" s="9"/>
      <c r="I1584" s="9" t="e">
        <f>IF('Prediction Log'!#REF!=0, "",'Prediction Log'!#REF!)</f>
        <v>#REF!</v>
      </c>
      <c r="J1584" s="24"/>
      <c r="AA1584" s="1" t="str">
        <f t="shared" si="160"/>
        <v/>
      </c>
      <c r="AB1584" s="11"/>
      <c r="AC1584" s="11"/>
      <c r="AD1584" s="11"/>
      <c r="AE1584" s="11"/>
      <c r="AF1584" s="11"/>
    </row>
    <row r="1585" spans="6:32" x14ac:dyDescent="0.45">
      <c r="F1585" s="9" t="e">
        <f>IF('Prediction Log'!#REF!=0, "",'Prediction Log'!#REF!)</f>
        <v>#REF!</v>
      </c>
      <c r="G1585" s="9"/>
      <c r="H1585" s="9"/>
      <c r="I1585" s="9" t="e">
        <f>IF('Prediction Log'!#REF!=0, "",'Prediction Log'!#REF!)</f>
        <v>#REF!</v>
      </c>
      <c r="J1585" s="24"/>
      <c r="AA1585" s="1" t="str">
        <f t="shared" si="160"/>
        <v/>
      </c>
      <c r="AB1585" s="11"/>
      <c r="AC1585" s="11"/>
      <c r="AD1585" s="11"/>
      <c r="AE1585" s="11"/>
      <c r="AF1585" s="11"/>
    </row>
    <row r="1586" spans="6:32" x14ac:dyDescent="0.45">
      <c r="F1586" s="9" t="e">
        <f>IF('Prediction Log'!#REF!=0, "",'Prediction Log'!#REF!)</f>
        <v>#REF!</v>
      </c>
      <c r="G1586" s="9"/>
      <c r="H1586" s="9"/>
      <c r="I1586" s="9" t="e">
        <f>IF('Prediction Log'!#REF!=0, "",'Prediction Log'!#REF!)</f>
        <v>#REF!</v>
      </c>
      <c r="J1586" s="24"/>
      <c r="AA1586" s="1" t="str">
        <f t="shared" si="160"/>
        <v/>
      </c>
      <c r="AB1586" s="11"/>
      <c r="AC1586" s="11"/>
      <c r="AD1586" s="11"/>
      <c r="AE1586" s="11"/>
      <c r="AF1586" s="11"/>
    </row>
    <row r="1587" spans="6:32" x14ac:dyDescent="0.45">
      <c r="F1587" s="9" t="e">
        <f>IF('Prediction Log'!#REF!=0, "",'Prediction Log'!#REF!)</f>
        <v>#REF!</v>
      </c>
      <c r="G1587" s="9"/>
      <c r="H1587" s="9"/>
      <c r="I1587" s="9" t="e">
        <f>IF('Prediction Log'!#REF!=0, "",'Prediction Log'!#REF!)</f>
        <v>#REF!</v>
      </c>
      <c r="J1587" s="24"/>
      <c r="AA1587" s="1" t="str">
        <f t="shared" si="160"/>
        <v/>
      </c>
      <c r="AB1587" s="11"/>
      <c r="AC1587" s="11"/>
      <c r="AD1587" s="11"/>
      <c r="AE1587" s="11"/>
      <c r="AF1587" s="11"/>
    </row>
    <row r="1588" spans="6:32" x14ac:dyDescent="0.45">
      <c r="F1588" s="9" t="e">
        <f>IF('Prediction Log'!#REF!=0, "",'Prediction Log'!#REF!)</f>
        <v>#REF!</v>
      </c>
      <c r="G1588" s="9"/>
      <c r="H1588" s="9"/>
      <c r="I1588" s="9" t="e">
        <f>IF('Prediction Log'!#REF!=0, "",'Prediction Log'!#REF!)</f>
        <v>#REF!</v>
      </c>
      <c r="J1588" s="24"/>
      <c r="AA1588" s="1" t="str">
        <f t="shared" si="160"/>
        <v/>
      </c>
      <c r="AB1588" s="11"/>
      <c r="AC1588" s="11"/>
      <c r="AD1588" s="11"/>
      <c r="AE1588" s="11"/>
      <c r="AF1588" s="11"/>
    </row>
    <row r="1589" spans="6:32" x14ac:dyDescent="0.45">
      <c r="F1589" s="9" t="e">
        <f>IF('Prediction Log'!#REF!=0, "",'Prediction Log'!#REF!)</f>
        <v>#REF!</v>
      </c>
      <c r="G1589" s="9"/>
      <c r="H1589" s="9"/>
      <c r="I1589" s="9" t="e">
        <f>IF('Prediction Log'!#REF!=0, "",'Prediction Log'!#REF!)</f>
        <v>#REF!</v>
      </c>
      <c r="J1589" s="24"/>
      <c r="AA1589" s="1" t="str">
        <f t="shared" si="160"/>
        <v/>
      </c>
      <c r="AB1589" s="11"/>
      <c r="AC1589" s="11"/>
      <c r="AD1589" s="11"/>
      <c r="AE1589" s="11"/>
      <c r="AF1589" s="11"/>
    </row>
    <row r="1590" spans="6:32" x14ac:dyDescent="0.45">
      <c r="F1590" s="9" t="e">
        <f>IF('Prediction Log'!#REF!=0, "",'Prediction Log'!#REF!)</f>
        <v>#REF!</v>
      </c>
      <c r="G1590" s="9"/>
      <c r="H1590" s="9"/>
      <c r="I1590" s="9" t="e">
        <f>IF('Prediction Log'!#REF!=0, "",'Prediction Log'!#REF!)</f>
        <v>#REF!</v>
      </c>
      <c r="J1590" s="24"/>
      <c r="AA1590" s="1" t="str">
        <f t="shared" si="160"/>
        <v/>
      </c>
      <c r="AB1590" s="11"/>
      <c r="AC1590" s="11"/>
      <c r="AD1590" s="11"/>
      <c r="AE1590" s="11"/>
      <c r="AF1590" s="11"/>
    </row>
    <row r="1591" spans="6:32" x14ac:dyDescent="0.45">
      <c r="F1591" s="9" t="e">
        <f>IF('Prediction Log'!#REF!=0, "",'Prediction Log'!#REF!)</f>
        <v>#REF!</v>
      </c>
      <c r="G1591" s="9"/>
      <c r="H1591" s="9"/>
      <c r="I1591" s="9" t="e">
        <f>IF('Prediction Log'!#REF!=0, "",'Prediction Log'!#REF!)</f>
        <v>#REF!</v>
      </c>
      <c r="J1591" s="24"/>
      <c r="AA1591" s="1" t="str">
        <f t="shared" si="160"/>
        <v/>
      </c>
      <c r="AB1591" s="11"/>
      <c r="AC1591" s="11"/>
      <c r="AD1591" s="11"/>
      <c r="AE1591" s="11"/>
      <c r="AF1591" s="11"/>
    </row>
    <row r="1592" spans="6:32" x14ac:dyDescent="0.45">
      <c r="F1592" s="9" t="e">
        <f>IF('Prediction Log'!#REF!=0, "",'Prediction Log'!#REF!)</f>
        <v>#REF!</v>
      </c>
      <c r="G1592" s="9"/>
      <c r="H1592" s="9"/>
      <c r="I1592" s="9" t="e">
        <f>IF('Prediction Log'!#REF!=0, "",'Prediction Log'!#REF!)</f>
        <v>#REF!</v>
      </c>
      <c r="J1592" s="24"/>
      <c r="AA1592" s="1" t="str">
        <f t="shared" si="160"/>
        <v/>
      </c>
      <c r="AB1592" s="11"/>
      <c r="AC1592" s="11"/>
      <c r="AD1592" s="11"/>
      <c r="AE1592" s="11"/>
      <c r="AF1592" s="11"/>
    </row>
    <row r="1593" spans="6:32" x14ac:dyDescent="0.45">
      <c r="F1593" s="9" t="e">
        <f>IF('Prediction Log'!#REF!=0, "",'Prediction Log'!#REF!)</f>
        <v>#REF!</v>
      </c>
      <c r="G1593" s="9"/>
      <c r="H1593" s="9"/>
      <c r="I1593" s="9" t="e">
        <f>IF('Prediction Log'!#REF!=0, "",'Prediction Log'!#REF!)</f>
        <v>#REF!</v>
      </c>
      <c r="J1593" s="24"/>
      <c r="AA1593" s="1" t="str">
        <f t="shared" si="160"/>
        <v/>
      </c>
      <c r="AB1593" s="11"/>
      <c r="AC1593" s="11"/>
      <c r="AD1593" s="11"/>
      <c r="AE1593" s="11"/>
      <c r="AF1593" s="11"/>
    </row>
    <row r="1594" spans="6:32" x14ac:dyDescent="0.45">
      <c r="F1594" s="9" t="e">
        <f>IF('Prediction Log'!#REF!=0, "",'Prediction Log'!#REF!)</f>
        <v>#REF!</v>
      </c>
      <c r="G1594" s="9"/>
      <c r="H1594" s="9"/>
      <c r="I1594" s="9" t="e">
        <f>IF('Prediction Log'!#REF!=0, "",'Prediction Log'!#REF!)</f>
        <v>#REF!</v>
      </c>
      <c r="J1594" s="24"/>
      <c r="AA1594" s="1" t="str">
        <f t="shared" si="160"/>
        <v/>
      </c>
      <c r="AB1594" s="11"/>
      <c r="AC1594" s="11"/>
      <c r="AD1594" s="11"/>
      <c r="AE1594" s="11"/>
      <c r="AF1594" s="11"/>
    </row>
    <row r="1595" spans="6:32" x14ac:dyDescent="0.45">
      <c r="F1595" s="9" t="e">
        <f>IF('Prediction Log'!#REF!=0, "",'Prediction Log'!#REF!)</f>
        <v>#REF!</v>
      </c>
      <c r="G1595" s="9"/>
      <c r="H1595" s="9"/>
      <c r="I1595" s="9" t="e">
        <f>IF('Prediction Log'!#REF!=0, "",'Prediction Log'!#REF!)</f>
        <v>#REF!</v>
      </c>
      <c r="J1595" s="24"/>
      <c r="AA1595" s="1" t="str">
        <f t="shared" si="160"/>
        <v/>
      </c>
      <c r="AB1595" s="11"/>
      <c r="AC1595" s="11"/>
      <c r="AD1595" s="11"/>
      <c r="AE1595" s="11"/>
      <c r="AF1595" s="11"/>
    </row>
    <row r="1596" spans="6:32" x14ac:dyDescent="0.45">
      <c r="F1596" s="9" t="e">
        <f>IF('Prediction Log'!#REF!=0, "",'Prediction Log'!#REF!)</f>
        <v>#REF!</v>
      </c>
      <c r="G1596" s="9"/>
      <c r="H1596" s="9"/>
      <c r="I1596" s="9" t="e">
        <f>IF('Prediction Log'!#REF!=0, "",'Prediction Log'!#REF!)</f>
        <v>#REF!</v>
      </c>
      <c r="J1596" s="24"/>
      <c r="AA1596" s="1" t="str">
        <f t="shared" si="160"/>
        <v/>
      </c>
      <c r="AB1596" s="11"/>
      <c r="AC1596" s="11"/>
      <c r="AD1596" s="11"/>
      <c r="AE1596" s="11"/>
      <c r="AF1596" s="11"/>
    </row>
    <row r="1597" spans="6:32" x14ac:dyDescent="0.45">
      <c r="F1597" s="9" t="e">
        <f>IF('Prediction Log'!#REF!=0, "",'Prediction Log'!#REF!)</f>
        <v>#REF!</v>
      </c>
      <c r="G1597" s="9"/>
      <c r="H1597" s="9"/>
      <c r="I1597" s="9" t="e">
        <f>IF('Prediction Log'!#REF!=0, "",'Prediction Log'!#REF!)</f>
        <v>#REF!</v>
      </c>
      <c r="J1597" s="24"/>
      <c r="AA1597" s="1" t="str">
        <f t="shared" si="160"/>
        <v/>
      </c>
      <c r="AB1597" s="11"/>
      <c r="AC1597" s="11"/>
      <c r="AD1597" s="11"/>
      <c r="AE1597" s="11"/>
      <c r="AF1597" s="11"/>
    </row>
    <row r="1598" spans="6:32" x14ac:dyDescent="0.45">
      <c r="F1598" s="9" t="e">
        <f>IF('Prediction Log'!#REF!=0, "",'Prediction Log'!#REF!)</f>
        <v>#REF!</v>
      </c>
      <c r="G1598" s="9"/>
      <c r="H1598" s="9"/>
      <c r="I1598" s="9" t="e">
        <f>IF('Prediction Log'!#REF!=0, "",'Prediction Log'!#REF!)</f>
        <v>#REF!</v>
      </c>
      <c r="J1598" s="24"/>
      <c r="AA1598" s="1" t="str">
        <f t="shared" si="160"/>
        <v/>
      </c>
      <c r="AB1598" s="11"/>
      <c r="AC1598" s="11"/>
      <c r="AD1598" s="11"/>
      <c r="AE1598" s="11"/>
      <c r="AF1598" s="11"/>
    </row>
    <row r="1599" spans="6:32" x14ac:dyDescent="0.45">
      <c r="F1599" s="9" t="e">
        <f>IF('Prediction Log'!#REF!=0, "",'Prediction Log'!#REF!)</f>
        <v>#REF!</v>
      </c>
      <c r="G1599" s="9"/>
      <c r="H1599" s="9"/>
      <c r="I1599" s="9" t="e">
        <f>IF('Prediction Log'!#REF!=0, "",'Prediction Log'!#REF!)</f>
        <v>#REF!</v>
      </c>
      <c r="J1599" s="24"/>
      <c r="AA1599" s="1" t="str">
        <f t="shared" si="160"/>
        <v/>
      </c>
      <c r="AB1599" s="11"/>
      <c r="AC1599" s="11"/>
      <c r="AD1599" s="11"/>
      <c r="AE1599" s="11"/>
      <c r="AF1599" s="11"/>
    </row>
    <row r="1600" spans="6:32" x14ac:dyDescent="0.45">
      <c r="F1600" s="9" t="e">
        <f>IF('Prediction Log'!#REF!=0, "",'Prediction Log'!#REF!)</f>
        <v>#REF!</v>
      </c>
      <c r="G1600" s="9"/>
      <c r="H1600" s="9"/>
      <c r="I1600" s="9" t="e">
        <f>IF('Prediction Log'!#REF!=0, "",'Prediction Log'!#REF!)</f>
        <v>#REF!</v>
      </c>
      <c r="J1600" s="24"/>
      <c r="AA1600" s="1" t="str">
        <f t="shared" si="160"/>
        <v/>
      </c>
      <c r="AB1600" s="11"/>
      <c r="AC1600" s="11"/>
      <c r="AD1600" s="11"/>
      <c r="AE1600" s="11"/>
      <c r="AF1600" s="11"/>
    </row>
    <row r="1601" spans="6:32" x14ac:dyDescent="0.45">
      <c r="F1601" s="9" t="e">
        <f>IF('Prediction Log'!#REF!=0, "",'Prediction Log'!#REF!)</f>
        <v>#REF!</v>
      </c>
      <c r="G1601" s="9"/>
      <c r="H1601" s="9"/>
      <c r="I1601" s="9" t="e">
        <f>IF('Prediction Log'!#REF!=0, "",'Prediction Log'!#REF!)</f>
        <v>#REF!</v>
      </c>
      <c r="J1601" s="24"/>
      <c r="AA1601" s="1" t="str">
        <f t="shared" si="160"/>
        <v/>
      </c>
      <c r="AB1601" s="11"/>
      <c r="AC1601" s="11"/>
      <c r="AD1601" s="11"/>
      <c r="AE1601" s="11"/>
      <c r="AF1601" s="11"/>
    </row>
    <row r="1602" spans="6:32" x14ac:dyDescent="0.45">
      <c r="F1602" s="9" t="e">
        <f>IF('Prediction Log'!#REF!=0, "",'Prediction Log'!#REF!)</f>
        <v>#REF!</v>
      </c>
      <c r="G1602" s="9"/>
      <c r="H1602" s="9"/>
      <c r="I1602" s="9" t="e">
        <f>IF('Prediction Log'!#REF!=0, "",'Prediction Log'!#REF!)</f>
        <v>#REF!</v>
      </c>
      <c r="J1602" s="24"/>
      <c r="AA1602" s="1" t="str">
        <f t="shared" si="160"/>
        <v/>
      </c>
      <c r="AB1602" s="11"/>
      <c r="AC1602" s="11"/>
      <c r="AD1602" s="11"/>
      <c r="AE1602" s="11"/>
      <c r="AF1602" s="11"/>
    </row>
    <row r="1603" spans="6:32" x14ac:dyDescent="0.45">
      <c r="F1603" s="9" t="e">
        <f>IF('Prediction Log'!#REF!=0, "",'Prediction Log'!#REF!)</f>
        <v>#REF!</v>
      </c>
      <c r="G1603" s="9"/>
      <c r="H1603" s="9"/>
      <c r="I1603" s="9" t="e">
        <f>IF('Prediction Log'!#REF!=0, "",'Prediction Log'!#REF!)</f>
        <v>#REF!</v>
      </c>
      <c r="J1603" s="24"/>
      <c r="AA1603" s="1" t="str">
        <f t="shared" si="160"/>
        <v/>
      </c>
      <c r="AB1603" s="11"/>
      <c r="AC1603" s="11"/>
      <c r="AD1603" s="11"/>
      <c r="AE1603" s="11"/>
      <c r="AF1603" s="11"/>
    </row>
    <row r="1604" spans="6:32" x14ac:dyDescent="0.45">
      <c r="F1604" s="9" t="e">
        <f>IF('Prediction Log'!#REF!=0, "",'Prediction Log'!#REF!)</f>
        <v>#REF!</v>
      </c>
      <c r="G1604" s="9"/>
      <c r="H1604" s="9"/>
      <c r="I1604" s="9" t="e">
        <f>IF('Prediction Log'!#REF!=0, "",'Prediction Log'!#REF!)</f>
        <v>#REF!</v>
      </c>
      <c r="J1604" s="24"/>
      <c r="AA1604" s="1" t="str">
        <f t="shared" si="160"/>
        <v/>
      </c>
      <c r="AB1604" s="11"/>
      <c r="AC1604" s="11"/>
      <c r="AD1604" s="11"/>
      <c r="AE1604" s="11"/>
      <c r="AF1604" s="11"/>
    </row>
    <row r="1605" spans="6:32" x14ac:dyDescent="0.45">
      <c r="F1605" s="9" t="e">
        <f>IF('Prediction Log'!#REF!=0, "",'Prediction Log'!#REF!)</f>
        <v>#REF!</v>
      </c>
      <c r="G1605" s="9"/>
      <c r="H1605" s="9"/>
      <c r="I1605" s="9" t="e">
        <f>IF('Prediction Log'!#REF!=0, "",'Prediction Log'!#REF!)</f>
        <v>#REF!</v>
      </c>
      <c r="J1605" s="24"/>
      <c r="AA1605" s="1" t="str">
        <f t="shared" si="160"/>
        <v/>
      </c>
      <c r="AB1605" s="11"/>
      <c r="AC1605" s="11"/>
      <c r="AD1605" s="11"/>
      <c r="AE1605" s="11"/>
      <c r="AF1605" s="11"/>
    </row>
    <row r="1606" spans="6:32" x14ac:dyDescent="0.45">
      <c r="F1606" s="9" t="e">
        <f>IF('Prediction Log'!#REF!=0, "",'Prediction Log'!#REF!)</f>
        <v>#REF!</v>
      </c>
      <c r="G1606" s="9"/>
      <c r="H1606" s="9"/>
      <c r="I1606" s="9" t="e">
        <f>IF('Prediction Log'!#REF!=0, "",'Prediction Log'!#REF!)</f>
        <v>#REF!</v>
      </c>
      <c r="J1606" s="24"/>
      <c r="AA1606" s="1" t="str">
        <f t="shared" si="160"/>
        <v/>
      </c>
      <c r="AB1606" s="11"/>
      <c r="AC1606" s="11"/>
      <c r="AD1606" s="11"/>
      <c r="AE1606" s="11"/>
      <c r="AF1606" s="11"/>
    </row>
    <row r="1607" spans="6:32" x14ac:dyDescent="0.45">
      <c r="F1607" s="9" t="e">
        <f>IF('Prediction Log'!#REF!=0, "",'Prediction Log'!#REF!)</f>
        <v>#REF!</v>
      </c>
      <c r="G1607" s="9"/>
      <c r="H1607" s="9"/>
      <c r="I1607" s="9" t="e">
        <f>IF('Prediction Log'!#REF!=0, "",'Prediction Log'!#REF!)</f>
        <v>#REF!</v>
      </c>
      <c r="J1607" s="24"/>
      <c r="AA1607" s="1" t="str">
        <f t="shared" si="160"/>
        <v/>
      </c>
      <c r="AB1607" s="11"/>
      <c r="AC1607" s="11"/>
      <c r="AD1607" s="11"/>
      <c r="AE1607" s="11"/>
      <c r="AF1607" s="11"/>
    </row>
    <row r="1608" spans="6:32" x14ac:dyDescent="0.45">
      <c r="F1608" s="9" t="e">
        <f>IF('Prediction Log'!#REF!=0, "",'Prediction Log'!#REF!)</f>
        <v>#REF!</v>
      </c>
      <c r="G1608" s="9"/>
      <c r="H1608" s="9"/>
      <c r="I1608" s="9" t="e">
        <f>IF('Prediction Log'!#REF!=0, "",'Prediction Log'!#REF!)</f>
        <v>#REF!</v>
      </c>
      <c r="J1608" s="24"/>
      <c r="AA1608" s="1" t="str">
        <f t="shared" si="160"/>
        <v/>
      </c>
      <c r="AB1608" s="11"/>
      <c r="AC1608" s="11"/>
      <c r="AD1608" s="11"/>
      <c r="AE1608" s="11"/>
      <c r="AF1608" s="11"/>
    </row>
    <row r="1609" spans="6:32" x14ac:dyDescent="0.45">
      <c r="F1609" s="9" t="e">
        <f>IF('Prediction Log'!#REF!=0, "",'Prediction Log'!#REF!)</f>
        <v>#REF!</v>
      </c>
      <c r="G1609" s="9"/>
      <c r="H1609" s="9"/>
      <c r="I1609" s="9" t="e">
        <f>IF('Prediction Log'!#REF!=0, "",'Prediction Log'!#REF!)</f>
        <v>#REF!</v>
      </c>
      <c r="J1609" s="24"/>
      <c r="AA1609" s="1" t="str">
        <f t="shared" si="160"/>
        <v/>
      </c>
      <c r="AB1609" s="11"/>
      <c r="AC1609" s="11"/>
      <c r="AD1609" s="11"/>
      <c r="AE1609" s="11"/>
      <c r="AF1609" s="11"/>
    </row>
    <row r="1610" spans="6:32" x14ac:dyDescent="0.45">
      <c r="F1610" s="9" t="e">
        <f>IF('Prediction Log'!#REF!=0, "",'Prediction Log'!#REF!)</f>
        <v>#REF!</v>
      </c>
      <c r="G1610" s="9"/>
      <c r="H1610" s="9"/>
      <c r="I1610" s="9" t="e">
        <f>IF('Prediction Log'!#REF!=0, "",'Prediction Log'!#REF!)</f>
        <v>#REF!</v>
      </c>
      <c r="J1610" s="24"/>
      <c r="AA1610" s="1" t="str">
        <f t="shared" si="160"/>
        <v/>
      </c>
      <c r="AB1610" s="11"/>
      <c r="AC1610" s="11"/>
      <c r="AD1610" s="11"/>
      <c r="AE1610" s="11"/>
      <c r="AF1610" s="11"/>
    </row>
    <row r="1611" spans="6:32" x14ac:dyDescent="0.45">
      <c r="F1611" s="9" t="e">
        <f>IF('Prediction Log'!#REF!=0, "",'Prediction Log'!#REF!)</f>
        <v>#REF!</v>
      </c>
      <c r="G1611" s="9"/>
      <c r="H1611" s="9"/>
      <c r="I1611" s="9" t="e">
        <f>IF('Prediction Log'!#REF!=0, "",'Prediction Log'!#REF!)</f>
        <v>#REF!</v>
      </c>
      <c r="J1611" s="24"/>
      <c r="AA1611" s="1" t="str">
        <f t="shared" si="160"/>
        <v/>
      </c>
      <c r="AB1611" s="11"/>
      <c r="AC1611" s="11"/>
      <c r="AD1611" s="11"/>
      <c r="AE1611" s="11"/>
      <c r="AF1611" s="11"/>
    </row>
    <row r="1612" spans="6:32" x14ac:dyDescent="0.45">
      <c r="F1612" s="9" t="e">
        <f>IF('Prediction Log'!#REF!=0, "",'Prediction Log'!#REF!)</f>
        <v>#REF!</v>
      </c>
      <c r="G1612" s="9"/>
      <c r="H1612" s="9"/>
      <c r="I1612" s="9" t="e">
        <f>IF('Prediction Log'!#REF!=0, "",'Prediction Log'!#REF!)</f>
        <v>#REF!</v>
      </c>
      <c r="J1612" s="24"/>
      <c r="AA1612" s="1" t="str">
        <f t="shared" si="160"/>
        <v/>
      </c>
      <c r="AB1612" s="11"/>
      <c r="AC1612" s="11"/>
      <c r="AD1612" s="11"/>
      <c r="AE1612" s="11"/>
      <c r="AF1612" s="11"/>
    </row>
    <row r="1613" spans="6:32" x14ac:dyDescent="0.45">
      <c r="F1613" s="9" t="e">
        <f>IF('Prediction Log'!#REF!=0, "",'Prediction Log'!#REF!)</f>
        <v>#REF!</v>
      </c>
      <c r="G1613" s="9"/>
      <c r="H1613" s="9"/>
      <c r="I1613" s="9" t="e">
        <f>IF('Prediction Log'!#REF!=0, "",'Prediction Log'!#REF!)</f>
        <v>#REF!</v>
      </c>
      <c r="J1613" s="24"/>
      <c r="AA1613" s="1" t="str">
        <f t="shared" si="160"/>
        <v/>
      </c>
      <c r="AB1613" s="11"/>
      <c r="AC1613" s="11"/>
      <c r="AD1613" s="11"/>
      <c r="AE1613" s="11"/>
      <c r="AF1613" s="11"/>
    </row>
    <row r="1614" spans="6:32" x14ac:dyDescent="0.45">
      <c r="F1614" s="9" t="e">
        <f>IF('Prediction Log'!#REF!=0, "",'Prediction Log'!#REF!)</f>
        <v>#REF!</v>
      </c>
      <c r="G1614" s="9"/>
      <c r="H1614" s="9"/>
      <c r="I1614" s="9" t="e">
        <f>IF('Prediction Log'!#REF!=0, "",'Prediction Log'!#REF!)</f>
        <v>#REF!</v>
      </c>
      <c r="J1614" s="24"/>
      <c r="AA1614" s="1" t="str">
        <f t="shared" si="160"/>
        <v/>
      </c>
      <c r="AB1614" s="11"/>
      <c r="AC1614" s="11"/>
      <c r="AD1614" s="11"/>
      <c r="AE1614" s="11"/>
      <c r="AF1614" s="11"/>
    </row>
    <row r="1615" spans="6:32" x14ac:dyDescent="0.45">
      <c r="F1615" s="9" t="e">
        <f>IF('Prediction Log'!#REF!=0, "",'Prediction Log'!#REF!)</f>
        <v>#REF!</v>
      </c>
      <c r="G1615" s="9"/>
      <c r="H1615" s="9"/>
      <c r="I1615" s="9" t="e">
        <f>IF('Prediction Log'!#REF!=0, "",'Prediction Log'!#REF!)</f>
        <v>#REF!</v>
      </c>
      <c r="J1615" s="24"/>
      <c r="AA1615" s="1" t="str">
        <f t="shared" si="160"/>
        <v/>
      </c>
      <c r="AB1615" s="11"/>
      <c r="AC1615" s="11"/>
      <c r="AD1615" s="11"/>
      <c r="AE1615" s="11"/>
      <c r="AF1615" s="11"/>
    </row>
    <row r="1616" spans="6:32" x14ac:dyDescent="0.45">
      <c r="F1616" s="9" t="e">
        <f>IF('Prediction Log'!#REF!=0, "",'Prediction Log'!#REF!)</f>
        <v>#REF!</v>
      </c>
      <c r="G1616" s="9"/>
      <c r="H1616" s="9"/>
      <c r="I1616" s="9" t="e">
        <f>IF('Prediction Log'!#REF!=0, "",'Prediction Log'!#REF!)</f>
        <v>#REF!</v>
      </c>
      <c r="J1616" s="24"/>
      <c r="AA1616" s="1" t="str">
        <f t="shared" si="160"/>
        <v/>
      </c>
      <c r="AB1616" s="11"/>
      <c r="AC1616" s="11"/>
      <c r="AD1616" s="11"/>
      <c r="AE1616" s="11"/>
      <c r="AF1616" s="11"/>
    </row>
    <row r="1617" spans="6:32" x14ac:dyDescent="0.45">
      <c r="F1617" s="9" t="e">
        <f>IF('Prediction Log'!#REF!=0, "",'Prediction Log'!#REF!)</f>
        <v>#REF!</v>
      </c>
      <c r="G1617" s="9"/>
      <c r="H1617" s="9"/>
      <c r="I1617" s="9" t="e">
        <f>IF('Prediction Log'!#REF!=0, "",'Prediction Log'!#REF!)</f>
        <v>#REF!</v>
      </c>
      <c r="J1617" s="24"/>
      <c r="AA1617" s="1" t="str">
        <f t="shared" si="160"/>
        <v/>
      </c>
      <c r="AB1617" s="11"/>
      <c r="AC1617" s="11"/>
      <c r="AD1617" s="11"/>
      <c r="AE1617" s="11"/>
      <c r="AF1617" s="11"/>
    </row>
    <row r="1618" spans="6:32" x14ac:dyDescent="0.45">
      <c r="F1618" s="9" t="e">
        <f>IF('Prediction Log'!#REF!=0, "",'Prediction Log'!#REF!)</f>
        <v>#REF!</v>
      </c>
      <c r="G1618" s="9"/>
      <c r="H1618" s="9"/>
      <c r="I1618" s="9" t="e">
        <f>IF('Prediction Log'!#REF!=0, "",'Prediction Log'!#REF!)</f>
        <v>#REF!</v>
      </c>
      <c r="J1618" s="24"/>
      <c r="AA1618" s="1" t="str">
        <f t="shared" si="160"/>
        <v/>
      </c>
      <c r="AB1618" s="11"/>
      <c r="AC1618" s="11"/>
      <c r="AD1618" s="11"/>
      <c r="AE1618" s="11"/>
      <c r="AF1618" s="11"/>
    </row>
    <row r="1619" spans="6:32" x14ac:dyDescent="0.45">
      <c r="F1619" s="9" t="e">
        <f>IF('Prediction Log'!#REF!=0, "",'Prediction Log'!#REF!)</f>
        <v>#REF!</v>
      </c>
      <c r="G1619" s="9"/>
      <c r="H1619" s="9"/>
      <c r="I1619" s="9" t="e">
        <f>IF('Prediction Log'!#REF!=0, "",'Prediction Log'!#REF!)</f>
        <v>#REF!</v>
      </c>
      <c r="J1619" s="24"/>
      <c r="AA1619" s="1" t="str">
        <f t="shared" si="160"/>
        <v/>
      </c>
      <c r="AB1619" s="11"/>
      <c r="AC1619" s="11"/>
      <c r="AD1619" s="11"/>
      <c r="AE1619" s="11"/>
      <c r="AF1619" s="11"/>
    </row>
    <row r="1620" spans="6:32" x14ac:dyDescent="0.45">
      <c r="F1620" s="9" t="e">
        <f>IF('Prediction Log'!#REF!=0, "",'Prediction Log'!#REF!)</f>
        <v>#REF!</v>
      </c>
      <c r="G1620" s="9"/>
      <c r="H1620" s="9"/>
      <c r="I1620" s="9" t="e">
        <f>IF('Prediction Log'!#REF!=0, "",'Prediction Log'!#REF!)</f>
        <v>#REF!</v>
      </c>
      <c r="J1620" s="24"/>
      <c r="AA1620" s="1" t="str">
        <f t="shared" si="160"/>
        <v/>
      </c>
      <c r="AB1620" s="11"/>
      <c r="AC1620" s="11"/>
      <c r="AD1620" s="11"/>
      <c r="AE1620" s="11"/>
      <c r="AF1620" s="11"/>
    </row>
    <row r="1621" spans="6:32" x14ac:dyDescent="0.45">
      <c r="F1621" s="9" t="e">
        <f>IF('Prediction Log'!#REF!=0, "",'Prediction Log'!#REF!)</f>
        <v>#REF!</v>
      </c>
      <c r="G1621" s="9"/>
      <c r="H1621" s="9"/>
      <c r="I1621" s="9" t="e">
        <f>IF('Prediction Log'!#REF!=0, "",'Prediction Log'!#REF!)</f>
        <v>#REF!</v>
      </c>
      <c r="J1621" s="24"/>
      <c r="AA1621" s="1" t="str">
        <f t="shared" si="160"/>
        <v/>
      </c>
      <c r="AB1621" s="11"/>
      <c r="AC1621" s="11"/>
      <c r="AD1621" s="11"/>
      <c r="AE1621" s="11"/>
      <c r="AF1621" s="11"/>
    </row>
    <row r="1622" spans="6:32" x14ac:dyDescent="0.45">
      <c r="F1622" s="9" t="e">
        <f>IF('Prediction Log'!#REF!=0, "",'Prediction Log'!#REF!)</f>
        <v>#REF!</v>
      </c>
      <c r="G1622" s="9"/>
      <c r="H1622" s="9"/>
      <c r="I1622" s="9" t="e">
        <f>IF('Prediction Log'!#REF!=0, "",'Prediction Log'!#REF!)</f>
        <v>#REF!</v>
      </c>
      <c r="J1622" s="24"/>
      <c r="AA1622" s="1" t="str">
        <f t="shared" si="160"/>
        <v/>
      </c>
      <c r="AB1622" s="11"/>
      <c r="AC1622" s="11"/>
      <c r="AD1622" s="11"/>
      <c r="AE1622" s="11"/>
      <c r="AF1622" s="11"/>
    </row>
    <row r="1623" spans="6:32" x14ac:dyDescent="0.45">
      <c r="F1623" s="9" t="e">
        <f>IF('Prediction Log'!#REF!=0, "",'Prediction Log'!#REF!)</f>
        <v>#REF!</v>
      </c>
      <c r="G1623" s="9"/>
      <c r="H1623" s="9"/>
      <c r="I1623" s="9" t="e">
        <f>IF('Prediction Log'!#REF!=0, "",'Prediction Log'!#REF!)</f>
        <v>#REF!</v>
      </c>
      <c r="J1623" s="24"/>
      <c r="AA1623" s="1" t="str">
        <f t="shared" si="160"/>
        <v/>
      </c>
      <c r="AB1623" s="11"/>
      <c r="AC1623" s="11"/>
      <c r="AD1623" s="11"/>
      <c r="AE1623" s="11"/>
      <c r="AF1623" s="11"/>
    </row>
    <row r="1624" spans="6:32" x14ac:dyDescent="0.45">
      <c r="F1624" s="9" t="e">
        <f>IF('Prediction Log'!#REF!=0, "",'Prediction Log'!#REF!)</f>
        <v>#REF!</v>
      </c>
      <c r="G1624" s="9"/>
      <c r="H1624" s="9"/>
      <c r="I1624" s="9" t="e">
        <f>IF('Prediction Log'!#REF!=0, "",'Prediction Log'!#REF!)</f>
        <v>#REF!</v>
      </c>
      <c r="J1624" s="24"/>
      <c r="AA1624" s="1" t="str">
        <f t="shared" ref="AA1624:AA1687" si="161">IF(Z1624="W", U1624, IF(Z1624="L",-N1624, ""))</f>
        <v/>
      </c>
      <c r="AB1624" s="11"/>
      <c r="AC1624" s="11"/>
      <c r="AD1624" s="11"/>
      <c r="AE1624" s="11"/>
      <c r="AF1624" s="11"/>
    </row>
    <row r="1625" spans="6:32" x14ac:dyDescent="0.45">
      <c r="F1625" s="9" t="e">
        <f>IF('Prediction Log'!#REF!=0, "",'Prediction Log'!#REF!)</f>
        <v>#REF!</v>
      </c>
      <c r="G1625" s="9"/>
      <c r="H1625" s="9"/>
      <c r="I1625" s="9" t="e">
        <f>IF('Prediction Log'!#REF!=0, "",'Prediction Log'!#REF!)</f>
        <v>#REF!</v>
      </c>
      <c r="J1625" s="24"/>
      <c r="AA1625" s="1" t="str">
        <f t="shared" si="161"/>
        <v/>
      </c>
      <c r="AB1625" s="11"/>
      <c r="AC1625" s="11"/>
      <c r="AD1625" s="11"/>
      <c r="AE1625" s="11"/>
      <c r="AF1625" s="11"/>
    </row>
    <row r="1626" spans="6:32" x14ac:dyDescent="0.45">
      <c r="F1626" s="9" t="e">
        <f>IF('Prediction Log'!#REF!=0, "",'Prediction Log'!#REF!)</f>
        <v>#REF!</v>
      </c>
      <c r="G1626" s="9"/>
      <c r="H1626" s="9"/>
      <c r="I1626" s="9" t="e">
        <f>IF('Prediction Log'!#REF!=0, "",'Prediction Log'!#REF!)</f>
        <v>#REF!</v>
      </c>
      <c r="J1626" s="24"/>
      <c r="AA1626" s="1" t="str">
        <f t="shared" si="161"/>
        <v/>
      </c>
      <c r="AB1626" s="11"/>
      <c r="AC1626" s="11"/>
      <c r="AD1626" s="11"/>
      <c r="AE1626" s="11"/>
      <c r="AF1626" s="11"/>
    </row>
    <row r="1627" spans="6:32" x14ac:dyDescent="0.45">
      <c r="F1627" s="9" t="e">
        <f>IF('Prediction Log'!#REF!=0, "",'Prediction Log'!#REF!)</f>
        <v>#REF!</v>
      </c>
      <c r="G1627" s="9"/>
      <c r="H1627" s="9"/>
      <c r="I1627" s="9" t="e">
        <f>IF('Prediction Log'!#REF!=0, "",'Prediction Log'!#REF!)</f>
        <v>#REF!</v>
      </c>
      <c r="J1627" s="24"/>
      <c r="AA1627" s="1" t="str">
        <f t="shared" si="161"/>
        <v/>
      </c>
      <c r="AB1627" s="11"/>
      <c r="AC1627" s="11"/>
      <c r="AD1627" s="11"/>
      <c r="AE1627" s="11"/>
      <c r="AF1627" s="11"/>
    </row>
    <row r="1628" spans="6:32" x14ac:dyDescent="0.45">
      <c r="F1628" s="9" t="e">
        <f>IF('Prediction Log'!#REF!=0, "",'Prediction Log'!#REF!)</f>
        <v>#REF!</v>
      </c>
      <c r="G1628" s="9"/>
      <c r="H1628" s="9"/>
      <c r="I1628" s="9" t="e">
        <f>IF('Prediction Log'!#REF!=0, "",'Prediction Log'!#REF!)</f>
        <v>#REF!</v>
      </c>
      <c r="J1628" s="24"/>
      <c r="AA1628" s="1" t="str">
        <f t="shared" si="161"/>
        <v/>
      </c>
      <c r="AB1628" s="11"/>
      <c r="AC1628" s="11"/>
      <c r="AD1628" s="11"/>
      <c r="AE1628" s="11"/>
      <c r="AF1628" s="11"/>
    </row>
    <row r="1629" spans="6:32" x14ac:dyDescent="0.45">
      <c r="F1629" s="9" t="e">
        <f>IF('Prediction Log'!#REF!=0, "",'Prediction Log'!#REF!)</f>
        <v>#REF!</v>
      </c>
      <c r="G1629" s="9"/>
      <c r="H1629" s="9"/>
      <c r="I1629" s="9" t="e">
        <f>IF('Prediction Log'!#REF!=0, "",'Prediction Log'!#REF!)</f>
        <v>#REF!</v>
      </c>
      <c r="J1629" s="24"/>
      <c r="AA1629" s="1" t="str">
        <f t="shared" si="161"/>
        <v/>
      </c>
      <c r="AB1629" s="11"/>
      <c r="AC1629" s="11"/>
      <c r="AD1629" s="11"/>
      <c r="AE1629" s="11"/>
      <c r="AF1629" s="11"/>
    </row>
    <row r="1630" spans="6:32" x14ac:dyDescent="0.45">
      <c r="F1630" s="9" t="e">
        <f>IF('Prediction Log'!#REF!=0, "",'Prediction Log'!#REF!)</f>
        <v>#REF!</v>
      </c>
      <c r="G1630" s="9"/>
      <c r="H1630" s="9"/>
      <c r="I1630" s="9" t="e">
        <f>IF('Prediction Log'!#REF!=0, "",'Prediction Log'!#REF!)</f>
        <v>#REF!</v>
      </c>
      <c r="J1630" s="24"/>
      <c r="AA1630" s="1" t="str">
        <f t="shared" si="161"/>
        <v/>
      </c>
      <c r="AB1630" s="11"/>
      <c r="AC1630" s="11"/>
      <c r="AD1630" s="11"/>
      <c r="AE1630" s="11"/>
      <c r="AF1630" s="11"/>
    </row>
    <row r="1631" spans="6:32" x14ac:dyDescent="0.45">
      <c r="F1631" s="9" t="e">
        <f>IF('Prediction Log'!#REF!=0, "",'Prediction Log'!#REF!)</f>
        <v>#REF!</v>
      </c>
      <c r="G1631" s="9"/>
      <c r="H1631" s="9"/>
      <c r="I1631" s="9" t="e">
        <f>IF('Prediction Log'!#REF!=0, "",'Prediction Log'!#REF!)</f>
        <v>#REF!</v>
      </c>
      <c r="J1631" s="24"/>
      <c r="AA1631" s="1" t="str">
        <f t="shared" si="161"/>
        <v/>
      </c>
      <c r="AB1631" s="11"/>
      <c r="AC1631" s="11"/>
      <c r="AD1631" s="11"/>
      <c r="AE1631" s="11"/>
      <c r="AF1631" s="11"/>
    </row>
    <row r="1632" spans="6:32" x14ac:dyDescent="0.45">
      <c r="F1632" s="9" t="e">
        <f>IF('Prediction Log'!#REF!=0, "",'Prediction Log'!#REF!)</f>
        <v>#REF!</v>
      </c>
      <c r="G1632" s="9"/>
      <c r="H1632" s="9"/>
      <c r="I1632" s="9" t="e">
        <f>IF('Prediction Log'!#REF!=0, "",'Prediction Log'!#REF!)</f>
        <v>#REF!</v>
      </c>
      <c r="J1632" s="24"/>
      <c r="AA1632" s="1" t="str">
        <f t="shared" si="161"/>
        <v/>
      </c>
      <c r="AB1632" s="11"/>
      <c r="AC1632" s="11"/>
      <c r="AD1632" s="11"/>
      <c r="AE1632" s="11"/>
      <c r="AF1632" s="11"/>
    </row>
    <row r="1633" spans="6:32" x14ac:dyDescent="0.45">
      <c r="F1633" s="9" t="e">
        <f>IF('Prediction Log'!#REF!=0, "",'Prediction Log'!#REF!)</f>
        <v>#REF!</v>
      </c>
      <c r="G1633" s="9"/>
      <c r="H1633" s="9"/>
      <c r="I1633" s="9" t="e">
        <f>IF('Prediction Log'!#REF!=0, "",'Prediction Log'!#REF!)</f>
        <v>#REF!</v>
      </c>
      <c r="J1633" s="24"/>
      <c r="AA1633" s="1" t="str">
        <f t="shared" si="161"/>
        <v/>
      </c>
      <c r="AB1633" s="11"/>
      <c r="AC1633" s="11"/>
      <c r="AD1633" s="11"/>
      <c r="AE1633" s="11"/>
      <c r="AF1633" s="11"/>
    </row>
    <row r="1634" spans="6:32" x14ac:dyDescent="0.45">
      <c r="F1634" s="9" t="e">
        <f>IF('Prediction Log'!#REF!=0, "",'Prediction Log'!#REF!)</f>
        <v>#REF!</v>
      </c>
      <c r="G1634" s="9"/>
      <c r="H1634" s="9"/>
      <c r="I1634" s="9" t="e">
        <f>IF('Prediction Log'!#REF!=0, "",'Prediction Log'!#REF!)</f>
        <v>#REF!</v>
      </c>
      <c r="J1634" s="24"/>
      <c r="AA1634" s="1" t="str">
        <f t="shared" si="161"/>
        <v/>
      </c>
      <c r="AB1634" s="11"/>
      <c r="AC1634" s="11"/>
      <c r="AD1634" s="11"/>
      <c r="AE1634" s="11"/>
      <c r="AF1634" s="11"/>
    </row>
    <row r="1635" spans="6:32" x14ac:dyDescent="0.45">
      <c r="F1635" s="9" t="e">
        <f>IF('Prediction Log'!#REF!=0, "",'Prediction Log'!#REF!)</f>
        <v>#REF!</v>
      </c>
      <c r="G1635" s="9"/>
      <c r="H1635" s="9"/>
      <c r="I1635" s="9" t="e">
        <f>IF('Prediction Log'!#REF!=0, "",'Prediction Log'!#REF!)</f>
        <v>#REF!</v>
      </c>
      <c r="J1635" s="24"/>
      <c r="AA1635" s="1" t="str">
        <f t="shared" si="161"/>
        <v/>
      </c>
      <c r="AB1635" s="11"/>
      <c r="AC1635" s="11"/>
      <c r="AD1635" s="11"/>
      <c r="AE1635" s="11"/>
      <c r="AF1635" s="11"/>
    </row>
    <row r="1636" spans="6:32" x14ac:dyDescent="0.45">
      <c r="F1636" s="9" t="e">
        <f>IF('Prediction Log'!#REF!=0, "",'Prediction Log'!#REF!)</f>
        <v>#REF!</v>
      </c>
      <c r="G1636" s="9"/>
      <c r="H1636" s="9"/>
      <c r="I1636" s="9" t="e">
        <f>IF('Prediction Log'!#REF!=0, "",'Prediction Log'!#REF!)</f>
        <v>#REF!</v>
      </c>
      <c r="J1636" s="24"/>
      <c r="AA1636" s="1" t="str">
        <f t="shared" si="161"/>
        <v/>
      </c>
      <c r="AB1636" s="11"/>
      <c r="AC1636" s="11"/>
      <c r="AD1636" s="11"/>
      <c r="AE1636" s="11"/>
      <c r="AF1636" s="11"/>
    </row>
    <row r="1637" spans="6:32" x14ac:dyDescent="0.45">
      <c r="F1637" s="9" t="e">
        <f>IF('Prediction Log'!#REF!=0, "",'Prediction Log'!#REF!)</f>
        <v>#REF!</v>
      </c>
      <c r="G1637" s="9"/>
      <c r="H1637" s="9"/>
      <c r="I1637" s="9" t="e">
        <f>IF('Prediction Log'!#REF!=0, "",'Prediction Log'!#REF!)</f>
        <v>#REF!</v>
      </c>
      <c r="J1637" s="24"/>
      <c r="AA1637" s="1" t="str">
        <f t="shared" si="161"/>
        <v/>
      </c>
      <c r="AB1637" s="11"/>
      <c r="AC1637" s="11"/>
      <c r="AD1637" s="11"/>
      <c r="AE1637" s="11"/>
      <c r="AF1637" s="11"/>
    </row>
    <row r="1638" spans="6:32" x14ac:dyDescent="0.45">
      <c r="F1638" s="9" t="e">
        <f>IF('Prediction Log'!#REF!=0, "",'Prediction Log'!#REF!)</f>
        <v>#REF!</v>
      </c>
      <c r="G1638" s="9"/>
      <c r="H1638" s="9"/>
      <c r="I1638" s="9" t="e">
        <f>IF('Prediction Log'!#REF!=0, "",'Prediction Log'!#REF!)</f>
        <v>#REF!</v>
      </c>
      <c r="J1638" s="24"/>
      <c r="AA1638" s="1" t="str">
        <f t="shared" si="161"/>
        <v/>
      </c>
      <c r="AB1638" s="11"/>
      <c r="AC1638" s="11"/>
      <c r="AD1638" s="11"/>
      <c r="AE1638" s="11"/>
      <c r="AF1638" s="11"/>
    </row>
    <row r="1639" spans="6:32" x14ac:dyDescent="0.45">
      <c r="F1639" s="9" t="e">
        <f>IF('Prediction Log'!#REF!=0, "",'Prediction Log'!#REF!)</f>
        <v>#REF!</v>
      </c>
      <c r="G1639" s="9"/>
      <c r="H1639" s="9"/>
      <c r="I1639" s="9" t="e">
        <f>IF('Prediction Log'!#REF!=0, "",'Prediction Log'!#REF!)</f>
        <v>#REF!</v>
      </c>
      <c r="J1639" s="24"/>
      <c r="AA1639" s="1" t="str">
        <f t="shared" si="161"/>
        <v/>
      </c>
      <c r="AB1639" s="11"/>
      <c r="AC1639" s="11"/>
      <c r="AD1639" s="11"/>
      <c r="AE1639" s="11"/>
      <c r="AF1639" s="11"/>
    </row>
    <row r="1640" spans="6:32" x14ac:dyDescent="0.45">
      <c r="F1640" s="9" t="e">
        <f>IF('Prediction Log'!#REF!=0, "",'Prediction Log'!#REF!)</f>
        <v>#REF!</v>
      </c>
      <c r="G1640" s="9"/>
      <c r="H1640" s="9"/>
      <c r="I1640" s="9" t="e">
        <f>IF('Prediction Log'!#REF!=0, "",'Prediction Log'!#REF!)</f>
        <v>#REF!</v>
      </c>
      <c r="J1640" s="24"/>
      <c r="AA1640" s="1" t="str">
        <f t="shared" si="161"/>
        <v/>
      </c>
      <c r="AB1640" s="11"/>
      <c r="AC1640" s="11"/>
      <c r="AD1640" s="11"/>
      <c r="AE1640" s="11"/>
      <c r="AF1640" s="11"/>
    </row>
    <row r="1641" spans="6:32" x14ac:dyDescent="0.45">
      <c r="F1641" s="9" t="e">
        <f>IF('Prediction Log'!#REF!=0, "",'Prediction Log'!#REF!)</f>
        <v>#REF!</v>
      </c>
      <c r="G1641" s="9"/>
      <c r="H1641" s="9"/>
      <c r="I1641" s="9" t="e">
        <f>IF('Prediction Log'!#REF!=0, "",'Prediction Log'!#REF!)</f>
        <v>#REF!</v>
      </c>
      <c r="J1641" s="24"/>
      <c r="AA1641" s="1" t="str">
        <f t="shared" si="161"/>
        <v/>
      </c>
      <c r="AB1641" s="11"/>
      <c r="AC1641" s="11"/>
      <c r="AD1641" s="11"/>
      <c r="AE1641" s="11"/>
      <c r="AF1641" s="11"/>
    </row>
    <row r="1642" spans="6:32" x14ac:dyDescent="0.45">
      <c r="F1642" s="9" t="e">
        <f>IF('Prediction Log'!#REF!=0, "",'Prediction Log'!#REF!)</f>
        <v>#REF!</v>
      </c>
      <c r="G1642" s="9"/>
      <c r="H1642" s="9"/>
      <c r="I1642" s="9" t="e">
        <f>IF('Prediction Log'!#REF!=0, "",'Prediction Log'!#REF!)</f>
        <v>#REF!</v>
      </c>
      <c r="J1642" s="24"/>
      <c r="AA1642" s="1" t="str">
        <f t="shared" si="161"/>
        <v/>
      </c>
      <c r="AB1642" s="11"/>
      <c r="AC1642" s="11"/>
      <c r="AD1642" s="11"/>
      <c r="AE1642" s="11"/>
      <c r="AF1642" s="11"/>
    </row>
    <row r="1643" spans="6:32" x14ac:dyDescent="0.45">
      <c r="F1643" s="9" t="e">
        <f>IF('Prediction Log'!#REF!=0, "",'Prediction Log'!#REF!)</f>
        <v>#REF!</v>
      </c>
      <c r="G1643" s="9"/>
      <c r="H1643" s="9"/>
      <c r="I1643" s="9" t="e">
        <f>IF('Prediction Log'!#REF!=0, "",'Prediction Log'!#REF!)</f>
        <v>#REF!</v>
      </c>
      <c r="J1643" s="24"/>
      <c r="AA1643" s="1" t="str">
        <f t="shared" si="161"/>
        <v/>
      </c>
      <c r="AB1643" s="11"/>
      <c r="AC1643" s="11"/>
      <c r="AD1643" s="11"/>
      <c r="AE1643" s="11"/>
      <c r="AF1643" s="11"/>
    </row>
    <row r="1644" spans="6:32" x14ac:dyDescent="0.45">
      <c r="F1644" s="9" t="e">
        <f>IF('Prediction Log'!#REF!=0, "",'Prediction Log'!#REF!)</f>
        <v>#REF!</v>
      </c>
      <c r="G1644" s="9"/>
      <c r="H1644" s="9"/>
      <c r="I1644" s="9" t="e">
        <f>IF('Prediction Log'!#REF!=0, "",'Prediction Log'!#REF!)</f>
        <v>#REF!</v>
      </c>
      <c r="J1644" s="24"/>
      <c r="AA1644" s="1" t="str">
        <f t="shared" si="161"/>
        <v/>
      </c>
      <c r="AB1644" s="11"/>
      <c r="AC1644" s="11"/>
      <c r="AD1644" s="11"/>
      <c r="AE1644" s="11"/>
      <c r="AF1644" s="11"/>
    </row>
    <row r="1645" spans="6:32" x14ac:dyDescent="0.45">
      <c r="F1645" s="9" t="e">
        <f>IF('Prediction Log'!#REF!=0, "",'Prediction Log'!#REF!)</f>
        <v>#REF!</v>
      </c>
      <c r="G1645" s="9"/>
      <c r="H1645" s="9"/>
      <c r="I1645" s="9" t="e">
        <f>IF('Prediction Log'!#REF!=0, "",'Prediction Log'!#REF!)</f>
        <v>#REF!</v>
      </c>
      <c r="J1645" s="24"/>
      <c r="AA1645" s="1" t="str">
        <f t="shared" si="161"/>
        <v/>
      </c>
      <c r="AB1645" s="11"/>
      <c r="AC1645" s="11"/>
      <c r="AD1645" s="11"/>
      <c r="AE1645" s="11"/>
      <c r="AF1645" s="11"/>
    </row>
    <row r="1646" spans="6:32" x14ac:dyDescent="0.45">
      <c r="F1646" s="9" t="e">
        <f>IF('Prediction Log'!#REF!=0, "",'Prediction Log'!#REF!)</f>
        <v>#REF!</v>
      </c>
      <c r="G1646" s="9"/>
      <c r="H1646" s="9"/>
      <c r="I1646" s="9" t="e">
        <f>IF('Prediction Log'!#REF!=0, "",'Prediction Log'!#REF!)</f>
        <v>#REF!</v>
      </c>
      <c r="J1646" s="24"/>
      <c r="AA1646" s="1" t="str">
        <f t="shared" si="161"/>
        <v/>
      </c>
      <c r="AB1646" s="11"/>
      <c r="AC1646" s="11"/>
      <c r="AD1646" s="11"/>
      <c r="AE1646" s="11"/>
      <c r="AF1646" s="11"/>
    </row>
    <row r="1647" spans="6:32" x14ac:dyDescent="0.45">
      <c r="F1647" s="9" t="e">
        <f>IF('Prediction Log'!#REF!=0, "",'Prediction Log'!#REF!)</f>
        <v>#REF!</v>
      </c>
      <c r="G1647" s="9"/>
      <c r="H1647" s="9"/>
      <c r="I1647" s="9" t="e">
        <f>IF('Prediction Log'!#REF!=0, "",'Prediction Log'!#REF!)</f>
        <v>#REF!</v>
      </c>
      <c r="J1647" s="24"/>
      <c r="AA1647" s="1" t="str">
        <f t="shared" si="161"/>
        <v/>
      </c>
      <c r="AB1647" s="11"/>
      <c r="AC1647" s="11"/>
      <c r="AD1647" s="11"/>
      <c r="AE1647" s="11"/>
      <c r="AF1647" s="11"/>
    </row>
    <row r="1648" spans="6:32" x14ac:dyDescent="0.45">
      <c r="F1648" s="9" t="e">
        <f>IF('Prediction Log'!#REF!=0, "",'Prediction Log'!#REF!)</f>
        <v>#REF!</v>
      </c>
      <c r="G1648" s="9"/>
      <c r="H1648" s="9"/>
      <c r="I1648" s="9" t="e">
        <f>IF('Prediction Log'!#REF!=0, "",'Prediction Log'!#REF!)</f>
        <v>#REF!</v>
      </c>
      <c r="J1648" s="24"/>
      <c r="AA1648" s="1" t="str">
        <f t="shared" si="161"/>
        <v/>
      </c>
      <c r="AB1648" s="11"/>
      <c r="AC1648" s="11"/>
      <c r="AD1648" s="11"/>
      <c r="AE1648" s="11"/>
      <c r="AF1648" s="11"/>
    </row>
    <row r="1649" spans="6:32" x14ac:dyDescent="0.45">
      <c r="F1649" s="9" t="e">
        <f>IF('Prediction Log'!#REF!=0, "",'Prediction Log'!#REF!)</f>
        <v>#REF!</v>
      </c>
      <c r="G1649" s="9"/>
      <c r="H1649" s="9"/>
      <c r="I1649" s="9" t="e">
        <f>IF('Prediction Log'!#REF!=0, "",'Prediction Log'!#REF!)</f>
        <v>#REF!</v>
      </c>
      <c r="J1649" s="24"/>
      <c r="AA1649" s="1" t="str">
        <f t="shared" si="161"/>
        <v/>
      </c>
      <c r="AB1649" s="11"/>
      <c r="AC1649" s="11"/>
      <c r="AD1649" s="11"/>
      <c r="AE1649" s="11"/>
      <c r="AF1649" s="11"/>
    </row>
    <row r="1650" spans="6:32" x14ac:dyDescent="0.45">
      <c r="F1650" s="9" t="e">
        <f>IF('Prediction Log'!#REF!=0, "",'Prediction Log'!#REF!)</f>
        <v>#REF!</v>
      </c>
      <c r="G1650" s="9"/>
      <c r="H1650" s="9"/>
      <c r="I1650" s="9" t="e">
        <f>IF('Prediction Log'!#REF!=0, "",'Prediction Log'!#REF!)</f>
        <v>#REF!</v>
      </c>
      <c r="J1650" s="24"/>
      <c r="AA1650" s="1" t="str">
        <f t="shared" si="161"/>
        <v/>
      </c>
      <c r="AB1650" s="11"/>
      <c r="AC1650" s="11"/>
      <c r="AD1650" s="11"/>
      <c r="AE1650" s="11"/>
      <c r="AF1650" s="11"/>
    </row>
    <row r="1651" spans="6:32" x14ac:dyDescent="0.45">
      <c r="F1651" s="9" t="e">
        <f>IF('Prediction Log'!#REF!=0, "",'Prediction Log'!#REF!)</f>
        <v>#REF!</v>
      </c>
      <c r="G1651" s="9"/>
      <c r="H1651" s="9"/>
      <c r="I1651" s="9" t="e">
        <f>IF('Prediction Log'!#REF!=0, "",'Prediction Log'!#REF!)</f>
        <v>#REF!</v>
      </c>
      <c r="J1651" s="24"/>
      <c r="AA1651" s="1" t="str">
        <f t="shared" si="161"/>
        <v/>
      </c>
      <c r="AB1651" s="11"/>
      <c r="AC1651" s="11"/>
      <c r="AD1651" s="11"/>
      <c r="AE1651" s="11"/>
      <c r="AF1651" s="11"/>
    </row>
    <row r="1652" spans="6:32" x14ac:dyDescent="0.45">
      <c r="F1652" s="9" t="e">
        <f>IF('Prediction Log'!#REF!=0, "",'Prediction Log'!#REF!)</f>
        <v>#REF!</v>
      </c>
      <c r="G1652" s="9"/>
      <c r="H1652" s="9"/>
      <c r="I1652" s="9" t="e">
        <f>IF('Prediction Log'!#REF!=0, "",'Prediction Log'!#REF!)</f>
        <v>#REF!</v>
      </c>
      <c r="J1652" s="24"/>
      <c r="AA1652" s="1" t="str">
        <f t="shared" si="161"/>
        <v/>
      </c>
      <c r="AB1652" s="11"/>
      <c r="AC1652" s="11"/>
      <c r="AD1652" s="11"/>
      <c r="AE1652" s="11"/>
      <c r="AF1652" s="11"/>
    </row>
    <row r="1653" spans="6:32" x14ac:dyDescent="0.45">
      <c r="F1653" s="9" t="e">
        <f>IF('Prediction Log'!#REF!=0, "",'Prediction Log'!#REF!)</f>
        <v>#REF!</v>
      </c>
      <c r="G1653" s="9"/>
      <c r="H1653" s="9"/>
      <c r="I1653" s="9" t="e">
        <f>IF('Prediction Log'!#REF!=0, "",'Prediction Log'!#REF!)</f>
        <v>#REF!</v>
      </c>
      <c r="J1653" s="24"/>
      <c r="AA1653" s="1" t="str">
        <f t="shared" si="161"/>
        <v/>
      </c>
      <c r="AB1653" s="11"/>
      <c r="AC1653" s="11"/>
      <c r="AD1653" s="11"/>
      <c r="AE1653" s="11"/>
      <c r="AF1653" s="11"/>
    </row>
    <row r="1654" spans="6:32" x14ac:dyDescent="0.45">
      <c r="F1654" s="9" t="e">
        <f>IF('Prediction Log'!#REF!=0, "",'Prediction Log'!#REF!)</f>
        <v>#REF!</v>
      </c>
      <c r="G1654" s="9"/>
      <c r="H1654" s="9"/>
      <c r="I1654" s="9" t="e">
        <f>IF('Prediction Log'!#REF!=0, "",'Prediction Log'!#REF!)</f>
        <v>#REF!</v>
      </c>
      <c r="J1654" s="24"/>
      <c r="AA1654" s="1" t="str">
        <f t="shared" si="161"/>
        <v/>
      </c>
      <c r="AB1654" s="11"/>
      <c r="AC1654" s="11"/>
      <c r="AD1654" s="11"/>
      <c r="AE1654" s="11"/>
      <c r="AF1654" s="11"/>
    </row>
    <row r="1655" spans="6:32" x14ac:dyDescent="0.45">
      <c r="F1655" s="9" t="e">
        <f>IF('Prediction Log'!#REF!=0, "",'Prediction Log'!#REF!)</f>
        <v>#REF!</v>
      </c>
      <c r="G1655" s="9"/>
      <c r="H1655" s="9"/>
      <c r="I1655" s="9" t="e">
        <f>IF('Prediction Log'!#REF!=0, "",'Prediction Log'!#REF!)</f>
        <v>#REF!</v>
      </c>
      <c r="J1655" s="24"/>
      <c r="AA1655" s="1" t="str">
        <f t="shared" si="161"/>
        <v/>
      </c>
      <c r="AB1655" s="11"/>
      <c r="AC1655" s="11"/>
      <c r="AD1655" s="11"/>
      <c r="AE1655" s="11"/>
      <c r="AF1655" s="11"/>
    </row>
    <row r="1656" spans="6:32" x14ac:dyDescent="0.45">
      <c r="F1656" s="9" t="e">
        <f>IF('Prediction Log'!#REF!=0, "",'Prediction Log'!#REF!)</f>
        <v>#REF!</v>
      </c>
      <c r="G1656" s="9"/>
      <c r="H1656" s="9"/>
      <c r="I1656" s="9" t="e">
        <f>IF('Prediction Log'!#REF!=0, "",'Prediction Log'!#REF!)</f>
        <v>#REF!</v>
      </c>
      <c r="J1656" s="24"/>
      <c r="AA1656" s="1" t="str">
        <f t="shared" si="161"/>
        <v/>
      </c>
      <c r="AB1656" s="11"/>
      <c r="AC1656" s="11"/>
      <c r="AD1656" s="11"/>
      <c r="AE1656" s="11"/>
      <c r="AF1656" s="11"/>
    </row>
    <row r="1657" spans="6:32" x14ac:dyDescent="0.45">
      <c r="F1657" s="9" t="e">
        <f>IF('Prediction Log'!#REF!=0, "",'Prediction Log'!#REF!)</f>
        <v>#REF!</v>
      </c>
      <c r="G1657" s="9"/>
      <c r="H1657" s="9"/>
      <c r="I1657" s="9" t="e">
        <f>IF('Prediction Log'!#REF!=0, "",'Prediction Log'!#REF!)</f>
        <v>#REF!</v>
      </c>
      <c r="J1657" s="24"/>
      <c r="AA1657" s="1" t="str">
        <f t="shared" si="161"/>
        <v/>
      </c>
      <c r="AB1657" s="11"/>
      <c r="AC1657" s="11"/>
      <c r="AD1657" s="11"/>
      <c r="AE1657" s="11"/>
      <c r="AF1657" s="11"/>
    </row>
    <row r="1658" spans="6:32" x14ac:dyDescent="0.45">
      <c r="F1658" s="9" t="e">
        <f>IF('Prediction Log'!#REF!=0, "",'Prediction Log'!#REF!)</f>
        <v>#REF!</v>
      </c>
      <c r="G1658" s="9"/>
      <c r="H1658" s="9"/>
      <c r="I1658" s="9" t="e">
        <f>IF('Prediction Log'!#REF!=0, "",'Prediction Log'!#REF!)</f>
        <v>#REF!</v>
      </c>
      <c r="J1658" s="24"/>
      <c r="AA1658" s="1" t="str">
        <f t="shared" si="161"/>
        <v/>
      </c>
      <c r="AB1658" s="11"/>
      <c r="AC1658" s="11"/>
      <c r="AD1658" s="11"/>
      <c r="AE1658" s="11"/>
      <c r="AF1658" s="11"/>
    </row>
    <row r="1659" spans="6:32" x14ac:dyDescent="0.45">
      <c r="F1659" s="9" t="e">
        <f>IF('Prediction Log'!#REF!=0, "",'Prediction Log'!#REF!)</f>
        <v>#REF!</v>
      </c>
      <c r="G1659" s="9"/>
      <c r="H1659" s="9"/>
      <c r="I1659" s="9" t="e">
        <f>IF('Prediction Log'!#REF!=0, "",'Prediction Log'!#REF!)</f>
        <v>#REF!</v>
      </c>
      <c r="J1659" s="24"/>
      <c r="AA1659" s="1" t="str">
        <f t="shared" si="161"/>
        <v/>
      </c>
      <c r="AB1659" s="11"/>
      <c r="AC1659" s="11"/>
      <c r="AD1659" s="11"/>
      <c r="AE1659" s="11"/>
      <c r="AF1659" s="11"/>
    </row>
    <row r="1660" spans="6:32" x14ac:dyDescent="0.45">
      <c r="F1660" s="9" t="e">
        <f>IF('Prediction Log'!#REF!=0, "",'Prediction Log'!#REF!)</f>
        <v>#REF!</v>
      </c>
      <c r="G1660" s="9"/>
      <c r="H1660" s="9"/>
      <c r="I1660" s="9" t="e">
        <f>IF('Prediction Log'!#REF!=0, "",'Prediction Log'!#REF!)</f>
        <v>#REF!</v>
      </c>
      <c r="J1660" s="24"/>
      <c r="AA1660" s="1" t="str">
        <f t="shared" si="161"/>
        <v/>
      </c>
      <c r="AB1660" s="11"/>
      <c r="AC1660" s="11"/>
      <c r="AD1660" s="11"/>
      <c r="AE1660" s="11"/>
      <c r="AF1660" s="11"/>
    </row>
    <row r="1661" spans="6:32" x14ac:dyDescent="0.45">
      <c r="F1661" s="9" t="e">
        <f>IF('Prediction Log'!#REF!=0, "",'Prediction Log'!#REF!)</f>
        <v>#REF!</v>
      </c>
      <c r="G1661" s="9"/>
      <c r="H1661" s="9"/>
      <c r="I1661" s="9" t="e">
        <f>IF('Prediction Log'!#REF!=0, "",'Prediction Log'!#REF!)</f>
        <v>#REF!</v>
      </c>
      <c r="J1661" s="24"/>
      <c r="AA1661" s="1" t="str">
        <f t="shared" si="161"/>
        <v/>
      </c>
      <c r="AB1661" s="11"/>
      <c r="AC1661" s="11"/>
      <c r="AD1661" s="11"/>
      <c r="AE1661" s="11"/>
      <c r="AF1661" s="11"/>
    </row>
    <row r="1662" spans="6:32" x14ac:dyDescent="0.45">
      <c r="F1662" s="9" t="e">
        <f>IF('Prediction Log'!#REF!=0, "",'Prediction Log'!#REF!)</f>
        <v>#REF!</v>
      </c>
      <c r="G1662" s="9"/>
      <c r="H1662" s="9"/>
      <c r="I1662" s="9" t="e">
        <f>IF('Prediction Log'!#REF!=0, "",'Prediction Log'!#REF!)</f>
        <v>#REF!</v>
      </c>
      <c r="J1662" s="24"/>
      <c r="AA1662" s="1" t="str">
        <f t="shared" si="161"/>
        <v/>
      </c>
      <c r="AB1662" s="11"/>
      <c r="AC1662" s="11"/>
      <c r="AD1662" s="11"/>
      <c r="AE1662" s="11"/>
      <c r="AF1662" s="11"/>
    </row>
    <row r="1663" spans="6:32" x14ac:dyDescent="0.45">
      <c r="F1663" s="9" t="e">
        <f>IF('Prediction Log'!#REF!=0, "",'Prediction Log'!#REF!)</f>
        <v>#REF!</v>
      </c>
      <c r="G1663" s="9"/>
      <c r="H1663" s="9"/>
      <c r="I1663" s="9" t="e">
        <f>IF('Prediction Log'!#REF!=0, "",'Prediction Log'!#REF!)</f>
        <v>#REF!</v>
      </c>
      <c r="J1663" s="24"/>
      <c r="AA1663" s="1" t="str">
        <f t="shared" si="161"/>
        <v/>
      </c>
      <c r="AB1663" s="11"/>
      <c r="AC1663" s="11"/>
      <c r="AD1663" s="11"/>
      <c r="AE1663" s="11"/>
      <c r="AF1663" s="11"/>
    </row>
    <row r="1664" spans="6:32" x14ac:dyDescent="0.45">
      <c r="F1664" s="9" t="e">
        <f>IF('Prediction Log'!#REF!=0, "",'Prediction Log'!#REF!)</f>
        <v>#REF!</v>
      </c>
      <c r="G1664" s="9"/>
      <c r="H1664" s="9"/>
      <c r="I1664" s="9" t="e">
        <f>IF('Prediction Log'!#REF!=0, "",'Prediction Log'!#REF!)</f>
        <v>#REF!</v>
      </c>
      <c r="J1664" s="24"/>
      <c r="AA1664" s="1" t="str">
        <f t="shared" si="161"/>
        <v/>
      </c>
      <c r="AB1664" s="11"/>
      <c r="AC1664" s="11"/>
      <c r="AD1664" s="11"/>
      <c r="AE1664" s="11"/>
      <c r="AF1664" s="11"/>
    </row>
    <row r="1665" spans="6:32" x14ac:dyDescent="0.45">
      <c r="F1665" s="9" t="e">
        <f>IF('Prediction Log'!#REF!=0, "",'Prediction Log'!#REF!)</f>
        <v>#REF!</v>
      </c>
      <c r="G1665" s="9"/>
      <c r="H1665" s="9"/>
      <c r="I1665" s="9" t="e">
        <f>IF('Prediction Log'!#REF!=0, "",'Prediction Log'!#REF!)</f>
        <v>#REF!</v>
      </c>
      <c r="J1665" s="24"/>
      <c r="AA1665" s="1" t="str">
        <f t="shared" si="161"/>
        <v/>
      </c>
      <c r="AB1665" s="11"/>
      <c r="AC1665" s="11"/>
      <c r="AD1665" s="11"/>
      <c r="AE1665" s="11"/>
      <c r="AF1665" s="11"/>
    </row>
    <row r="1666" spans="6:32" x14ac:dyDescent="0.45">
      <c r="F1666" s="9" t="e">
        <f>IF('Prediction Log'!#REF!=0, "",'Prediction Log'!#REF!)</f>
        <v>#REF!</v>
      </c>
      <c r="G1666" s="9"/>
      <c r="H1666" s="9"/>
      <c r="I1666" s="9" t="e">
        <f>IF('Prediction Log'!#REF!=0, "",'Prediction Log'!#REF!)</f>
        <v>#REF!</v>
      </c>
      <c r="J1666" s="24"/>
      <c r="AA1666" s="1" t="str">
        <f t="shared" si="161"/>
        <v/>
      </c>
      <c r="AB1666" s="11"/>
      <c r="AC1666" s="11"/>
      <c r="AD1666" s="11"/>
      <c r="AE1666" s="11"/>
      <c r="AF1666" s="11"/>
    </row>
    <row r="1667" spans="6:32" x14ac:dyDescent="0.45">
      <c r="F1667" s="9" t="e">
        <f>IF('Prediction Log'!#REF!=0, "",'Prediction Log'!#REF!)</f>
        <v>#REF!</v>
      </c>
      <c r="G1667" s="9"/>
      <c r="H1667" s="9"/>
      <c r="I1667" s="9" t="e">
        <f>IF('Prediction Log'!#REF!=0, "",'Prediction Log'!#REF!)</f>
        <v>#REF!</v>
      </c>
      <c r="J1667" s="24"/>
      <c r="AA1667" s="1" t="str">
        <f t="shared" si="161"/>
        <v/>
      </c>
      <c r="AB1667" s="11"/>
      <c r="AC1667" s="11"/>
      <c r="AD1667" s="11"/>
      <c r="AE1667" s="11"/>
      <c r="AF1667" s="11"/>
    </row>
    <row r="1668" spans="6:32" x14ac:dyDescent="0.45">
      <c r="F1668" s="9" t="e">
        <f>IF('Prediction Log'!#REF!=0, "",'Prediction Log'!#REF!)</f>
        <v>#REF!</v>
      </c>
      <c r="G1668" s="9"/>
      <c r="H1668" s="9"/>
      <c r="I1668" s="9" t="e">
        <f>IF('Prediction Log'!#REF!=0, "",'Prediction Log'!#REF!)</f>
        <v>#REF!</v>
      </c>
      <c r="J1668" s="24"/>
      <c r="AA1668" s="1" t="str">
        <f t="shared" si="161"/>
        <v/>
      </c>
      <c r="AB1668" s="11"/>
      <c r="AC1668" s="11"/>
      <c r="AD1668" s="11"/>
      <c r="AE1668" s="11"/>
      <c r="AF1668" s="11"/>
    </row>
    <row r="1669" spans="6:32" x14ac:dyDescent="0.45">
      <c r="F1669" s="9" t="e">
        <f>IF('Prediction Log'!#REF!=0, "",'Prediction Log'!#REF!)</f>
        <v>#REF!</v>
      </c>
      <c r="G1669" s="9"/>
      <c r="H1669" s="9"/>
      <c r="I1669" s="9" t="e">
        <f>IF('Prediction Log'!#REF!=0, "",'Prediction Log'!#REF!)</f>
        <v>#REF!</v>
      </c>
      <c r="J1669" s="24"/>
      <c r="AA1669" s="1" t="str">
        <f t="shared" si="161"/>
        <v/>
      </c>
      <c r="AB1669" s="11"/>
      <c r="AC1669" s="11"/>
      <c r="AD1669" s="11"/>
      <c r="AE1669" s="11"/>
      <c r="AF1669" s="11"/>
    </row>
    <row r="1670" spans="6:32" x14ac:dyDescent="0.45">
      <c r="F1670" s="9" t="e">
        <f>IF('Prediction Log'!#REF!=0, "",'Prediction Log'!#REF!)</f>
        <v>#REF!</v>
      </c>
      <c r="G1670" s="9"/>
      <c r="H1670" s="9"/>
      <c r="I1670" s="9" t="e">
        <f>IF('Prediction Log'!#REF!=0, "",'Prediction Log'!#REF!)</f>
        <v>#REF!</v>
      </c>
      <c r="J1670" s="24"/>
      <c r="AA1670" s="1" t="str">
        <f t="shared" si="161"/>
        <v/>
      </c>
      <c r="AB1670" s="11"/>
      <c r="AC1670" s="11"/>
      <c r="AD1670" s="11"/>
      <c r="AE1670" s="11"/>
      <c r="AF1670" s="11"/>
    </row>
    <row r="1671" spans="6:32" x14ac:dyDescent="0.45">
      <c r="F1671" s="9" t="e">
        <f>IF('Prediction Log'!#REF!=0, "",'Prediction Log'!#REF!)</f>
        <v>#REF!</v>
      </c>
      <c r="G1671" s="9"/>
      <c r="H1671" s="9"/>
      <c r="I1671" s="9" t="e">
        <f>IF('Prediction Log'!#REF!=0, "",'Prediction Log'!#REF!)</f>
        <v>#REF!</v>
      </c>
      <c r="J1671" s="24"/>
      <c r="AA1671" s="1" t="str">
        <f t="shared" si="161"/>
        <v/>
      </c>
      <c r="AB1671" s="11"/>
      <c r="AC1671" s="11"/>
      <c r="AD1671" s="11"/>
      <c r="AE1671" s="11"/>
      <c r="AF1671" s="11"/>
    </row>
    <row r="1672" spans="6:32" x14ac:dyDescent="0.45">
      <c r="F1672" s="9" t="e">
        <f>IF('Prediction Log'!#REF!=0, "",'Prediction Log'!#REF!)</f>
        <v>#REF!</v>
      </c>
      <c r="G1672" s="9"/>
      <c r="H1672" s="9"/>
      <c r="I1672" s="9" t="e">
        <f>IF('Prediction Log'!#REF!=0, "",'Prediction Log'!#REF!)</f>
        <v>#REF!</v>
      </c>
      <c r="J1672" s="24"/>
      <c r="AA1672" s="1" t="str">
        <f t="shared" si="161"/>
        <v/>
      </c>
      <c r="AB1672" s="11"/>
      <c r="AC1672" s="11"/>
      <c r="AD1672" s="11"/>
      <c r="AE1672" s="11"/>
      <c r="AF1672" s="11"/>
    </row>
    <row r="1673" spans="6:32" x14ac:dyDescent="0.45">
      <c r="F1673" s="9" t="e">
        <f>IF('Prediction Log'!#REF!=0, "",'Prediction Log'!#REF!)</f>
        <v>#REF!</v>
      </c>
      <c r="G1673" s="9"/>
      <c r="H1673" s="9"/>
      <c r="I1673" s="9" t="e">
        <f>IF('Prediction Log'!#REF!=0, "",'Prediction Log'!#REF!)</f>
        <v>#REF!</v>
      </c>
      <c r="J1673" s="24"/>
      <c r="AA1673" s="1" t="str">
        <f t="shared" si="161"/>
        <v/>
      </c>
      <c r="AB1673" s="11"/>
      <c r="AC1673" s="11"/>
      <c r="AD1673" s="11"/>
      <c r="AE1673" s="11"/>
      <c r="AF1673" s="11"/>
    </row>
    <row r="1674" spans="6:32" x14ac:dyDescent="0.45">
      <c r="F1674" s="9" t="e">
        <f>IF('Prediction Log'!#REF!=0, "",'Prediction Log'!#REF!)</f>
        <v>#REF!</v>
      </c>
      <c r="G1674" s="9"/>
      <c r="H1674" s="9"/>
      <c r="I1674" s="9" t="e">
        <f>IF('Prediction Log'!#REF!=0, "",'Prediction Log'!#REF!)</f>
        <v>#REF!</v>
      </c>
      <c r="J1674" s="24"/>
      <c r="AA1674" s="1" t="str">
        <f t="shared" si="161"/>
        <v/>
      </c>
      <c r="AB1674" s="11"/>
      <c r="AC1674" s="11"/>
      <c r="AD1674" s="11"/>
      <c r="AE1674" s="11"/>
      <c r="AF1674" s="11"/>
    </row>
    <row r="1675" spans="6:32" x14ac:dyDescent="0.45">
      <c r="F1675" s="9" t="e">
        <f>IF('Prediction Log'!#REF!=0, "",'Prediction Log'!#REF!)</f>
        <v>#REF!</v>
      </c>
      <c r="G1675" s="9"/>
      <c r="H1675" s="9"/>
      <c r="I1675" s="9" t="e">
        <f>IF('Prediction Log'!#REF!=0, "",'Prediction Log'!#REF!)</f>
        <v>#REF!</v>
      </c>
      <c r="J1675" s="24"/>
      <c r="AA1675" s="1" t="str">
        <f t="shared" si="161"/>
        <v/>
      </c>
      <c r="AB1675" s="11"/>
      <c r="AC1675" s="11"/>
      <c r="AD1675" s="11"/>
      <c r="AE1675" s="11"/>
      <c r="AF1675" s="11"/>
    </row>
    <row r="1676" spans="6:32" x14ac:dyDescent="0.45">
      <c r="F1676" s="9" t="e">
        <f>IF('Prediction Log'!#REF!=0, "",'Prediction Log'!#REF!)</f>
        <v>#REF!</v>
      </c>
      <c r="G1676" s="9"/>
      <c r="H1676" s="9"/>
      <c r="I1676" s="9" t="e">
        <f>IF('Prediction Log'!#REF!=0, "",'Prediction Log'!#REF!)</f>
        <v>#REF!</v>
      </c>
      <c r="J1676" s="24"/>
      <c r="AA1676" s="1" t="str">
        <f t="shared" si="161"/>
        <v/>
      </c>
      <c r="AB1676" s="11"/>
      <c r="AC1676" s="11"/>
      <c r="AD1676" s="11"/>
      <c r="AE1676" s="11"/>
      <c r="AF1676" s="11"/>
    </row>
    <row r="1677" spans="6:32" x14ac:dyDescent="0.45">
      <c r="F1677" s="9" t="e">
        <f>IF('Prediction Log'!#REF!=0, "",'Prediction Log'!#REF!)</f>
        <v>#REF!</v>
      </c>
      <c r="G1677" s="9"/>
      <c r="H1677" s="9"/>
      <c r="I1677" s="9" t="e">
        <f>IF('Prediction Log'!#REF!=0, "",'Prediction Log'!#REF!)</f>
        <v>#REF!</v>
      </c>
      <c r="J1677" s="24"/>
      <c r="AA1677" s="1" t="str">
        <f t="shared" si="161"/>
        <v/>
      </c>
      <c r="AB1677" s="11"/>
      <c r="AC1677" s="11"/>
      <c r="AD1677" s="11"/>
      <c r="AE1677" s="11"/>
      <c r="AF1677" s="11"/>
    </row>
    <row r="1678" spans="6:32" x14ac:dyDescent="0.45">
      <c r="F1678" s="9" t="e">
        <f>IF('Prediction Log'!#REF!=0, "",'Prediction Log'!#REF!)</f>
        <v>#REF!</v>
      </c>
      <c r="G1678" s="9"/>
      <c r="H1678" s="9"/>
      <c r="I1678" s="9" t="e">
        <f>IF('Prediction Log'!#REF!=0, "",'Prediction Log'!#REF!)</f>
        <v>#REF!</v>
      </c>
      <c r="J1678" s="24"/>
      <c r="AA1678" s="1" t="str">
        <f t="shared" si="161"/>
        <v/>
      </c>
      <c r="AB1678" s="11"/>
      <c r="AC1678" s="11"/>
      <c r="AD1678" s="11"/>
      <c r="AE1678" s="11"/>
      <c r="AF1678" s="11"/>
    </row>
    <row r="1679" spans="6:32" x14ac:dyDescent="0.45">
      <c r="F1679" s="9" t="e">
        <f>IF('Prediction Log'!#REF!=0, "",'Prediction Log'!#REF!)</f>
        <v>#REF!</v>
      </c>
      <c r="G1679" s="9"/>
      <c r="H1679" s="9"/>
      <c r="I1679" s="9" t="e">
        <f>IF('Prediction Log'!#REF!=0, "",'Prediction Log'!#REF!)</f>
        <v>#REF!</v>
      </c>
      <c r="J1679" s="24"/>
      <c r="AA1679" s="1" t="str">
        <f t="shared" si="161"/>
        <v/>
      </c>
      <c r="AB1679" s="11"/>
      <c r="AC1679" s="11"/>
      <c r="AD1679" s="11"/>
      <c r="AE1679" s="11"/>
      <c r="AF1679" s="11"/>
    </row>
    <row r="1680" spans="6:32" x14ac:dyDescent="0.45">
      <c r="F1680" s="9" t="e">
        <f>IF('Prediction Log'!#REF!=0, "",'Prediction Log'!#REF!)</f>
        <v>#REF!</v>
      </c>
      <c r="G1680" s="9"/>
      <c r="H1680" s="9"/>
      <c r="I1680" s="9" t="e">
        <f>IF('Prediction Log'!#REF!=0, "",'Prediction Log'!#REF!)</f>
        <v>#REF!</v>
      </c>
      <c r="J1680" s="24"/>
      <c r="AA1680" s="1" t="str">
        <f t="shared" si="161"/>
        <v/>
      </c>
      <c r="AB1680" s="11"/>
      <c r="AC1680" s="11"/>
      <c r="AD1680" s="11"/>
      <c r="AE1680" s="11"/>
      <c r="AF1680" s="11"/>
    </row>
    <row r="1681" spans="6:32" x14ac:dyDescent="0.45">
      <c r="F1681" s="9" t="e">
        <f>IF('Prediction Log'!#REF!=0, "",'Prediction Log'!#REF!)</f>
        <v>#REF!</v>
      </c>
      <c r="G1681" s="9"/>
      <c r="H1681" s="9"/>
      <c r="I1681" s="9" t="e">
        <f>IF('Prediction Log'!#REF!=0, "",'Prediction Log'!#REF!)</f>
        <v>#REF!</v>
      </c>
      <c r="J1681" s="24"/>
      <c r="AA1681" s="1" t="str">
        <f t="shared" si="161"/>
        <v/>
      </c>
      <c r="AB1681" s="11"/>
      <c r="AC1681" s="11"/>
      <c r="AD1681" s="11"/>
      <c r="AE1681" s="11"/>
      <c r="AF1681" s="11"/>
    </row>
    <row r="1682" spans="6:32" x14ac:dyDescent="0.45">
      <c r="F1682" s="9" t="e">
        <f>IF('Prediction Log'!#REF!=0, "",'Prediction Log'!#REF!)</f>
        <v>#REF!</v>
      </c>
      <c r="G1682" s="9"/>
      <c r="H1682" s="9"/>
      <c r="I1682" s="9" t="e">
        <f>IF('Prediction Log'!#REF!=0, "",'Prediction Log'!#REF!)</f>
        <v>#REF!</v>
      </c>
      <c r="J1682" s="24"/>
      <c r="AA1682" s="1" t="str">
        <f t="shared" si="161"/>
        <v/>
      </c>
      <c r="AB1682" s="11"/>
      <c r="AC1682" s="11"/>
      <c r="AD1682" s="11"/>
      <c r="AE1682" s="11"/>
      <c r="AF1682" s="11"/>
    </row>
    <row r="1683" spans="6:32" x14ac:dyDescent="0.45">
      <c r="F1683" s="9" t="e">
        <f>IF('Prediction Log'!#REF!=0, "",'Prediction Log'!#REF!)</f>
        <v>#REF!</v>
      </c>
      <c r="G1683" s="9"/>
      <c r="H1683" s="9"/>
      <c r="I1683" s="9" t="e">
        <f>IF('Prediction Log'!#REF!=0, "",'Prediction Log'!#REF!)</f>
        <v>#REF!</v>
      </c>
      <c r="J1683" s="24"/>
      <c r="AA1683" s="1" t="str">
        <f t="shared" si="161"/>
        <v/>
      </c>
      <c r="AB1683" s="11"/>
      <c r="AC1683" s="11"/>
      <c r="AD1683" s="11"/>
      <c r="AE1683" s="11"/>
      <c r="AF1683" s="11"/>
    </row>
    <row r="1684" spans="6:32" x14ac:dyDescent="0.45">
      <c r="F1684" s="9" t="e">
        <f>IF('Prediction Log'!#REF!=0, "",'Prediction Log'!#REF!)</f>
        <v>#REF!</v>
      </c>
      <c r="G1684" s="9"/>
      <c r="H1684" s="9"/>
      <c r="I1684" s="9" t="e">
        <f>IF('Prediction Log'!#REF!=0, "",'Prediction Log'!#REF!)</f>
        <v>#REF!</v>
      </c>
      <c r="J1684" s="24"/>
      <c r="AA1684" s="1" t="str">
        <f t="shared" si="161"/>
        <v/>
      </c>
      <c r="AB1684" s="11"/>
      <c r="AC1684" s="11"/>
      <c r="AD1684" s="11"/>
      <c r="AE1684" s="11"/>
      <c r="AF1684" s="11"/>
    </row>
    <row r="1685" spans="6:32" x14ac:dyDescent="0.45">
      <c r="F1685" s="9" t="e">
        <f>IF('Prediction Log'!#REF!=0, "",'Prediction Log'!#REF!)</f>
        <v>#REF!</v>
      </c>
      <c r="G1685" s="9"/>
      <c r="H1685" s="9"/>
      <c r="I1685" s="9" t="e">
        <f>IF('Prediction Log'!#REF!=0, "",'Prediction Log'!#REF!)</f>
        <v>#REF!</v>
      </c>
      <c r="J1685" s="24"/>
      <c r="AA1685" s="1" t="str">
        <f t="shared" si="161"/>
        <v/>
      </c>
      <c r="AB1685" s="11"/>
      <c r="AC1685" s="11"/>
      <c r="AD1685" s="11"/>
      <c r="AE1685" s="11"/>
      <c r="AF1685" s="11"/>
    </row>
    <row r="1686" spans="6:32" x14ac:dyDescent="0.45">
      <c r="F1686" s="9" t="e">
        <f>IF('Prediction Log'!#REF!=0, "",'Prediction Log'!#REF!)</f>
        <v>#REF!</v>
      </c>
      <c r="G1686" s="9"/>
      <c r="H1686" s="9"/>
      <c r="I1686" s="9" t="e">
        <f>IF('Prediction Log'!#REF!=0, "",'Prediction Log'!#REF!)</f>
        <v>#REF!</v>
      </c>
      <c r="J1686" s="24"/>
      <c r="AA1686" s="1" t="str">
        <f t="shared" si="161"/>
        <v/>
      </c>
      <c r="AB1686" s="11"/>
      <c r="AC1686" s="11"/>
      <c r="AD1686" s="11"/>
      <c r="AE1686" s="11"/>
      <c r="AF1686" s="11"/>
    </row>
    <row r="1687" spans="6:32" x14ac:dyDescent="0.45">
      <c r="F1687" s="9" t="e">
        <f>IF('Prediction Log'!#REF!=0, "",'Prediction Log'!#REF!)</f>
        <v>#REF!</v>
      </c>
      <c r="G1687" s="9"/>
      <c r="H1687" s="9"/>
      <c r="I1687" s="9" t="e">
        <f>IF('Prediction Log'!#REF!=0, "",'Prediction Log'!#REF!)</f>
        <v>#REF!</v>
      </c>
      <c r="J1687" s="24"/>
      <c r="AA1687" s="1" t="str">
        <f t="shared" si="161"/>
        <v/>
      </c>
      <c r="AB1687" s="11"/>
      <c r="AC1687" s="11"/>
      <c r="AD1687" s="11"/>
      <c r="AE1687" s="11"/>
      <c r="AF1687" s="11"/>
    </row>
    <row r="1688" spans="6:32" x14ac:dyDescent="0.45">
      <c r="F1688" s="9" t="e">
        <f>IF('Prediction Log'!#REF!=0, "",'Prediction Log'!#REF!)</f>
        <v>#REF!</v>
      </c>
      <c r="G1688" s="9"/>
      <c r="H1688" s="9"/>
      <c r="I1688" s="9" t="e">
        <f>IF('Prediction Log'!#REF!=0, "",'Prediction Log'!#REF!)</f>
        <v>#REF!</v>
      </c>
      <c r="J1688" s="24"/>
      <c r="AA1688" s="1" t="str">
        <f t="shared" ref="AA1688:AA1751" si="162">IF(Z1688="W", U1688, IF(Z1688="L",-N1688, ""))</f>
        <v/>
      </c>
      <c r="AB1688" s="11"/>
      <c r="AC1688" s="11"/>
      <c r="AD1688" s="11"/>
      <c r="AE1688" s="11"/>
      <c r="AF1688" s="11"/>
    </row>
    <row r="1689" spans="6:32" x14ac:dyDescent="0.45">
      <c r="F1689" s="9" t="e">
        <f>IF('Prediction Log'!#REF!=0, "",'Prediction Log'!#REF!)</f>
        <v>#REF!</v>
      </c>
      <c r="G1689" s="9"/>
      <c r="H1689" s="9"/>
      <c r="I1689" s="9" t="e">
        <f>IF('Prediction Log'!#REF!=0, "",'Prediction Log'!#REF!)</f>
        <v>#REF!</v>
      </c>
      <c r="J1689" s="24"/>
      <c r="AA1689" s="1" t="str">
        <f t="shared" si="162"/>
        <v/>
      </c>
      <c r="AB1689" s="11"/>
      <c r="AC1689" s="11"/>
      <c r="AD1689" s="11"/>
      <c r="AE1689" s="11"/>
      <c r="AF1689" s="11"/>
    </row>
    <row r="1690" spans="6:32" x14ac:dyDescent="0.45">
      <c r="F1690" s="9" t="e">
        <f>IF('Prediction Log'!#REF!=0, "",'Prediction Log'!#REF!)</f>
        <v>#REF!</v>
      </c>
      <c r="G1690" s="9"/>
      <c r="H1690" s="9"/>
      <c r="I1690" s="9" t="e">
        <f>IF('Prediction Log'!#REF!=0, "",'Prediction Log'!#REF!)</f>
        <v>#REF!</v>
      </c>
      <c r="J1690" s="24"/>
      <c r="AA1690" s="1" t="str">
        <f t="shared" si="162"/>
        <v/>
      </c>
      <c r="AB1690" s="11"/>
      <c r="AC1690" s="11"/>
      <c r="AD1690" s="11"/>
      <c r="AE1690" s="11"/>
      <c r="AF1690" s="11"/>
    </row>
    <row r="1691" spans="6:32" x14ac:dyDescent="0.45">
      <c r="F1691" s="9" t="e">
        <f>IF('Prediction Log'!#REF!=0, "",'Prediction Log'!#REF!)</f>
        <v>#REF!</v>
      </c>
      <c r="G1691" s="9"/>
      <c r="H1691" s="9"/>
      <c r="I1691" s="9" t="e">
        <f>IF('Prediction Log'!#REF!=0, "",'Prediction Log'!#REF!)</f>
        <v>#REF!</v>
      </c>
      <c r="J1691" s="24"/>
      <c r="AA1691" s="1" t="str">
        <f t="shared" si="162"/>
        <v/>
      </c>
      <c r="AB1691" s="11"/>
      <c r="AC1691" s="11"/>
      <c r="AD1691" s="11"/>
      <c r="AE1691" s="11"/>
      <c r="AF1691" s="11"/>
    </row>
    <row r="1692" spans="6:32" x14ac:dyDescent="0.45">
      <c r="F1692" s="9" t="e">
        <f>IF('Prediction Log'!#REF!=0, "",'Prediction Log'!#REF!)</f>
        <v>#REF!</v>
      </c>
      <c r="G1692" s="9"/>
      <c r="H1692" s="9"/>
      <c r="I1692" s="9" t="e">
        <f>IF('Prediction Log'!#REF!=0, "",'Prediction Log'!#REF!)</f>
        <v>#REF!</v>
      </c>
      <c r="J1692" s="24"/>
      <c r="AA1692" s="1" t="str">
        <f t="shared" si="162"/>
        <v/>
      </c>
      <c r="AB1692" s="11"/>
      <c r="AC1692" s="11"/>
      <c r="AD1692" s="11"/>
      <c r="AE1692" s="11"/>
      <c r="AF1692" s="11"/>
    </row>
    <row r="1693" spans="6:32" x14ac:dyDescent="0.45">
      <c r="F1693" s="9" t="e">
        <f>IF('Prediction Log'!#REF!=0, "",'Prediction Log'!#REF!)</f>
        <v>#REF!</v>
      </c>
      <c r="G1693" s="9"/>
      <c r="H1693" s="9"/>
      <c r="I1693" s="9" t="e">
        <f>IF('Prediction Log'!#REF!=0, "",'Prediction Log'!#REF!)</f>
        <v>#REF!</v>
      </c>
      <c r="J1693" s="24"/>
      <c r="AA1693" s="1" t="str">
        <f t="shared" si="162"/>
        <v/>
      </c>
      <c r="AB1693" s="11"/>
      <c r="AC1693" s="11"/>
      <c r="AD1693" s="11"/>
      <c r="AE1693" s="11"/>
      <c r="AF1693" s="11"/>
    </row>
    <row r="1694" spans="6:32" x14ac:dyDescent="0.45">
      <c r="F1694" s="9" t="e">
        <f>IF('Prediction Log'!#REF!=0, "",'Prediction Log'!#REF!)</f>
        <v>#REF!</v>
      </c>
      <c r="G1694" s="9"/>
      <c r="H1694" s="9"/>
      <c r="I1694" s="9" t="e">
        <f>IF('Prediction Log'!#REF!=0, "",'Prediction Log'!#REF!)</f>
        <v>#REF!</v>
      </c>
      <c r="J1694" s="24"/>
      <c r="AA1694" s="1" t="str">
        <f t="shared" si="162"/>
        <v/>
      </c>
      <c r="AB1694" s="11"/>
      <c r="AC1694" s="11"/>
      <c r="AD1694" s="11"/>
      <c r="AE1694" s="11"/>
      <c r="AF1694" s="11"/>
    </row>
    <row r="1695" spans="6:32" x14ac:dyDescent="0.45">
      <c r="F1695" s="9" t="e">
        <f>IF('Prediction Log'!#REF!=0, "",'Prediction Log'!#REF!)</f>
        <v>#REF!</v>
      </c>
      <c r="G1695" s="9"/>
      <c r="H1695" s="9"/>
      <c r="I1695" s="9" t="e">
        <f>IF('Prediction Log'!#REF!=0, "",'Prediction Log'!#REF!)</f>
        <v>#REF!</v>
      </c>
      <c r="J1695" s="24"/>
      <c r="AA1695" s="1" t="str">
        <f t="shared" si="162"/>
        <v/>
      </c>
      <c r="AB1695" s="11"/>
      <c r="AC1695" s="11"/>
      <c r="AD1695" s="11"/>
      <c r="AE1695" s="11"/>
      <c r="AF1695" s="11"/>
    </row>
    <row r="1696" spans="6:32" x14ac:dyDescent="0.45">
      <c r="F1696" s="9" t="e">
        <f>IF('Prediction Log'!#REF!=0, "",'Prediction Log'!#REF!)</f>
        <v>#REF!</v>
      </c>
      <c r="G1696" s="9"/>
      <c r="H1696" s="9"/>
      <c r="I1696" s="9" t="e">
        <f>IF('Prediction Log'!#REF!=0, "",'Prediction Log'!#REF!)</f>
        <v>#REF!</v>
      </c>
      <c r="J1696" s="24"/>
      <c r="AA1696" s="1" t="str">
        <f t="shared" si="162"/>
        <v/>
      </c>
      <c r="AB1696" s="11"/>
      <c r="AC1696" s="11"/>
      <c r="AD1696" s="11"/>
      <c r="AE1696" s="11"/>
      <c r="AF1696" s="11"/>
    </row>
    <row r="1697" spans="6:32" x14ac:dyDescent="0.45">
      <c r="F1697" s="9" t="e">
        <f>IF('Prediction Log'!#REF!=0, "",'Prediction Log'!#REF!)</f>
        <v>#REF!</v>
      </c>
      <c r="G1697" s="9"/>
      <c r="H1697" s="9"/>
      <c r="I1697" s="9" t="e">
        <f>IF('Prediction Log'!#REF!=0, "",'Prediction Log'!#REF!)</f>
        <v>#REF!</v>
      </c>
      <c r="J1697" s="24"/>
      <c r="AA1697" s="1" t="str">
        <f t="shared" si="162"/>
        <v/>
      </c>
      <c r="AB1697" s="11"/>
      <c r="AC1697" s="11"/>
      <c r="AD1697" s="11"/>
      <c r="AE1697" s="11"/>
      <c r="AF1697" s="11"/>
    </row>
    <row r="1698" spans="6:32" x14ac:dyDescent="0.45">
      <c r="F1698" s="9" t="e">
        <f>IF('Prediction Log'!#REF!=0, "",'Prediction Log'!#REF!)</f>
        <v>#REF!</v>
      </c>
      <c r="G1698" s="9"/>
      <c r="H1698" s="9"/>
      <c r="I1698" s="9" t="e">
        <f>IF('Prediction Log'!#REF!=0, "",'Prediction Log'!#REF!)</f>
        <v>#REF!</v>
      </c>
      <c r="J1698" s="24"/>
      <c r="AA1698" s="1" t="str">
        <f t="shared" si="162"/>
        <v/>
      </c>
      <c r="AB1698" s="11"/>
      <c r="AC1698" s="11"/>
      <c r="AD1698" s="11"/>
      <c r="AE1698" s="11"/>
      <c r="AF1698" s="11"/>
    </row>
    <row r="1699" spans="6:32" x14ac:dyDescent="0.45">
      <c r="F1699" s="9" t="e">
        <f>IF('Prediction Log'!#REF!=0, "",'Prediction Log'!#REF!)</f>
        <v>#REF!</v>
      </c>
      <c r="G1699" s="9"/>
      <c r="H1699" s="9"/>
      <c r="I1699" s="9" t="e">
        <f>IF('Prediction Log'!#REF!=0, "",'Prediction Log'!#REF!)</f>
        <v>#REF!</v>
      </c>
      <c r="J1699" s="24"/>
      <c r="AA1699" s="1" t="str">
        <f t="shared" si="162"/>
        <v/>
      </c>
      <c r="AB1699" s="11"/>
      <c r="AC1699" s="11"/>
      <c r="AD1699" s="11"/>
      <c r="AE1699" s="11"/>
      <c r="AF1699" s="11"/>
    </row>
    <row r="1700" spans="6:32" x14ac:dyDescent="0.45">
      <c r="F1700" s="9" t="e">
        <f>IF('Prediction Log'!#REF!=0, "",'Prediction Log'!#REF!)</f>
        <v>#REF!</v>
      </c>
      <c r="G1700" s="9"/>
      <c r="H1700" s="9"/>
      <c r="I1700" s="9" t="e">
        <f>IF('Prediction Log'!#REF!=0, "",'Prediction Log'!#REF!)</f>
        <v>#REF!</v>
      </c>
      <c r="J1700" s="24"/>
      <c r="AA1700" s="1" t="str">
        <f t="shared" si="162"/>
        <v/>
      </c>
      <c r="AB1700" s="11"/>
      <c r="AC1700" s="11"/>
      <c r="AD1700" s="11"/>
      <c r="AE1700" s="11"/>
      <c r="AF1700" s="11"/>
    </row>
    <row r="1701" spans="6:32" x14ac:dyDescent="0.45">
      <c r="F1701" s="9" t="e">
        <f>IF('Prediction Log'!#REF!=0, "",'Prediction Log'!#REF!)</f>
        <v>#REF!</v>
      </c>
      <c r="G1701" s="9"/>
      <c r="H1701" s="9"/>
      <c r="I1701" s="9" t="e">
        <f>IF('Prediction Log'!#REF!=0, "",'Prediction Log'!#REF!)</f>
        <v>#REF!</v>
      </c>
      <c r="J1701" s="24"/>
      <c r="AA1701" s="1" t="str">
        <f t="shared" si="162"/>
        <v/>
      </c>
      <c r="AB1701" s="11"/>
      <c r="AC1701" s="11"/>
      <c r="AD1701" s="11"/>
      <c r="AE1701" s="11"/>
      <c r="AF1701" s="11"/>
    </row>
    <row r="1702" spans="6:32" x14ac:dyDescent="0.45">
      <c r="F1702" s="9" t="e">
        <f>IF('Prediction Log'!#REF!=0, "",'Prediction Log'!#REF!)</f>
        <v>#REF!</v>
      </c>
      <c r="G1702" s="9"/>
      <c r="H1702" s="9"/>
      <c r="I1702" s="9" t="e">
        <f>IF('Prediction Log'!#REF!=0, "",'Prediction Log'!#REF!)</f>
        <v>#REF!</v>
      </c>
      <c r="J1702" s="24"/>
      <c r="AA1702" s="1" t="str">
        <f t="shared" si="162"/>
        <v/>
      </c>
      <c r="AB1702" s="11"/>
      <c r="AC1702" s="11"/>
      <c r="AD1702" s="11"/>
      <c r="AE1702" s="11"/>
      <c r="AF1702" s="11"/>
    </row>
    <row r="1703" spans="6:32" x14ac:dyDescent="0.45">
      <c r="F1703" s="9" t="e">
        <f>IF('Prediction Log'!#REF!=0, "",'Prediction Log'!#REF!)</f>
        <v>#REF!</v>
      </c>
      <c r="G1703" s="9"/>
      <c r="H1703" s="9"/>
      <c r="I1703" s="9" t="e">
        <f>IF('Prediction Log'!#REF!=0, "",'Prediction Log'!#REF!)</f>
        <v>#REF!</v>
      </c>
      <c r="J1703" s="24"/>
      <c r="AA1703" s="1" t="str">
        <f t="shared" si="162"/>
        <v/>
      </c>
      <c r="AB1703" s="11"/>
      <c r="AC1703" s="11"/>
      <c r="AD1703" s="11"/>
      <c r="AE1703" s="11"/>
      <c r="AF1703" s="11"/>
    </row>
    <row r="1704" spans="6:32" x14ac:dyDescent="0.45">
      <c r="F1704" s="9" t="e">
        <f>IF('Prediction Log'!#REF!=0, "",'Prediction Log'!#REF!)</f>
        <v>#REF!</v>
      </c>
      <c r="G1704" s="9"/>
      <c r="H1704" s="9"/>
      <c r="I1704" s="9" t="e">
        <f>IF('Prediction Log'!#REF!=0, "",'Prediction Log'!#REF!)</f>
        <v>#REF!</v>
      </c>
      <c r="J1704" s="24"/>
      <c r="AA1704" s="1" t="str">
        <f t="shared" si="162"/>
        <v/>
      </c>
      <c r="AB1704" s="11"/>
      <c r="AC1704" s="11"/>
      <c r="AD1704" s="11"/>
      <c r="AE1704" s="11"/>
      <c r="AF1704" s="11"/>
    </row>
    <row r="1705" spans="6:32" x14ac:dyDescent="0.45">
      <c r="F1705" s="9" t="e">
        <f>IF('Prediction Log'!#REF!=0, "",'Prediction Log'!#REF!)</f>
        <v>#REF!</v>
      </c>
      <c r="G1705" s="9"/>
      <c r="H1705" s="9"/>
      <c r="I1705" s="9" t="e">
        <f>IF('Prediction Log'!#REF!=0, "",'Prediction Log'!#REF!)</f>
        <v>#REF!</v>
      </c>
      <c r="J1705" s="24"/>
      <c r="AA1705" s="1" t="str">
        <f t="shared" si="162"/>
        <v/>
      </c>
      <c r="AB1705" s="11"/>
      <c r="AC1705" s="11"/>
      <c r="AD1705" s="11"/>
      <c r="AE1705" s="11"/>
      <c r="AF1705" s="11"/>
    </row>
    <row r="1706" spans="6:32" x14ac:dyDescent="0.45">
      <c r="F1706" s="9" t="e">
        <f>IF('Prediction Log'!#REF!=0, "",'Prediction Log'!#REF!)</f>
        <v>#REF!</v>
      </c>
      <c r="G1706" s="9"/>
      <c r="H1706" s="9"/>
      <c r="I1706" s="9" t="e">
        <f>IF('Prediction Log'!#REF!=0, "",'Prediction Log'!#REF!)</f>
        <v>#REF!</v>
      </c>
      <c r="J1706" s="24"/>
      <c r="AA1706" s="1" t="str">
        <f t="shared" si="162"/>
        <v/>
      </c>
      <c r="AB1706" s="11"/>
      <c r="AC1706" s="11"/>
      <c r="AD1706" s="11"/>
      <c r="AE1706" s="11"/>
      <c r="AF1706" s="11"/>
    </row>
    <row r="1707" spans="6:32" x14ac:dyDescent="0.45">
      <c r="F1707" s="9" t="e">
        <f>IF('Prediction Log'!#REF!=0, "",'Prediction Log'!#REF!)</f>
        <v>#REF!</v>
      </c>
      <c r="G1707" s="9"/>
      <c r="H1707" s="9"/>
      <c r="I1707" s="9" t="e">
        <f>IF('Prediction Log'!#REF!=0, "",'Prediction Log'!#REF!)</f>
        <v>#REF!</v>
      </c>
      <c r="J1707" s="24"/>
      <c r="AA1707" s="1" t="str">
        <f t="shared" si="162"/>
        <v/>
      </c>
      <c r="AB1707" s="11"/>
      <c r="AC1707" s="11"/>
      <c r="AD1707" s="11"/>
      <c r="AE1707" s="11"/>
      <c r="AF1707" s="11"/>
    </row>
    <row r="1708" spans="6:32" x14ac:dyDescent="0.45">
      <c r="F1708" s="9" t="e">
        <f>IF('Prediction Log'!#REF!=0, "",'Prediction Log'!#REF!)</f>
        <v>#REF!</v>
      </c>
      <c r="G1708" s="9"/>
      <c r="H1708" s="9"/>
      <c r="I1708" s="9" t="e">
        <f>IF('Prediction Log'!#REF!=0, "",'Prediction Log'!#REF!)</f>
        <v>#REF!</v>
      </c>
      <c r="J1708" s="24"/>
      <c r="AA1708" s="1" t="str">
        <f t="shared" si="162"/>
        <v/>
      </c>
      <c r="AB1708" s="11"/>
      <c r="AC1708" s="11"/>
      <c r="AD1708" s="11"/>
      <c r="AE1708" s="11"/>
      <c r="AF1708" s="11"/>
    </row>
    <row r="1709" spans="6:32" x14ac:dyDescent="0.45">
      <c r="F1709" s="9" t="e">
        <f>IF('Prediction Log'!#REF!=0, "",'Prediction Log'!#REF!)</f>
        <v>#REF!</v>
      </c>
      <c r="G1709" s="9"/>
      <c r="H1709" s="9"/>
      <c r="I1709" s="9" t="e">
        <f>IF('Prediction Log'!#REF!=0, "",'Prediction Log'!#REF!)</f>
        <v>#REF!</v>
      </c>
      <c r="J1709" s="24"/>
      <c r="AA1709" s="1" t="str">
        <f t="shared" si="162"/>
        <v/>
      </c>
      <c r="AB1709" s="11"/>
      <c r="AC1709" s="11"/>
      <c r="AD1709" s="11"/>
      <c r="AE1709" s="11"/>
      <c r="AF1709" s="11"/>
    </row>
    <row r="1710" spans="6:32" x14ac:dyDescent="0.45">
      <c r="F1710" s="9" t="e">
        <f>IF('Prediction Log'!#REF!=0, "",'Prediction Log'!#REF!)</f>
        <v>#REF!</v>
      </c>
      <c r="G1710" s="9"/>
      <c r="H1710" s="9"/>
      <c r="I1710" s="9" t="e">
        <f>IF('Prediction Log'!#REF!=0, "",'Prediction Log'!#REF!)</f>
        <v>#REF!</v>
      </c>
      <c r="J1710" s="24"/>
      <c r="AA1710" s="1" t="str">
        <f t="shared" si="162"/>
        <v/>
      </c>
      <c r="AB1710" s="11"/>
      <c r="AC1710" s="11"/>
      <c r="AD1710" s="11"/>
      <c r="AE1710" s="11"/>
      <c r="AF1710" s="11"/>
    </row>
    <row r="1711" spans="6:32" x14ac:dyDescent="0.45">
      <c r="F1711" s="9" t="e">
        <f>IF('Prediction Log'!#REF!=0, "",'Prediction Log'!#REF!)</f>
        <v>#REF!</v>
      </c>
      <c r="G1711" s="9"/>
      <c r="H1711" s="9"/>
      <c r="I1711" s="9" t="e">
        <f>IF('Prediction Log'!#REF!=0, "",'Prediction Log'!#REF!)</f>
        <v>#REF!</v>
      </c>
      <c r="J1711" s="24"/>
      <c r="AA1711" s="1" t="str">
        <f t="shared" si="162"/>
        <v/>
      </c>
      <c r="AB1711" s="11"/>
      <c r="AC1711" s="11"/>
      <c r="AD1711" s="11"/>
      <c r="AE1711" s="11"/>
      <c r="AF1711" s="11"/>
    </row>
    <row r="1712" spans="6:32" x14ac:dyDescent="0.45">
      <c r="F1712" s="9" t="e">
        <f>IF('Prediction Log'!#REF!=0, "",'Prediction Log'!#REF!)</f>
        <v>#REF!</v>
      </c>
      <c r="G1712" s="9"/>
      <c r="H1712" s="9"/>
      <c r="I1712" s="9" t="e">
        <f>IF('Prediction Log'!#REF!=0, "",'Prediction Log'!#REF!)</f>
        <v>#REF!</v>
      </c>
      <c r="J1712" s="24"/>
      <c r="AA1712" s="1" t="str">
        <f t="shared" si="162"/>
        <v/>
      </c>
      <c r="AB1712" s="11"/>
      <c r="AC1712" s="11"/>
      <c r="AD1712" s="11"/>
      <c r="AE1712" s="11"/>
      <c r="AF1712" s="11"/>
    </row>
    <row r="1713" spans="6:32" x14ac:dyDescent="0.45">
      <c r="F1713" s="9" t="e">
        <f>IF('Prediction Log'!#REF!=0, "",'Prediction Log'!#REF!)</f>
        <v>#REF!</v>
      </c>
      <c r="G1713" s="9"/>
      <c r="H1713" s="9"/>
      <c r="I1713" s="9" t="e">
        <f>IF('Prediction Log'!#REF!=0, "",'Prediction Log'!#REF!)</f>
        <v>#REF!</v>
      </c>
      <c r="J1713" s="24"/>
      <c r="AA1713" s="1" t="str">
        <f t="shared" si="162"/>
        <v/>
      </c>
      <c r="AB1713" s="11"/>
      <c r="AC1713" s="11"/>
      <c r="AD1713" s="11"/>
      <c r="AE1713" s="11"/>
      <c r="AF1713" s="11"/>
    </row>
    <row r="1714" spans="6:32" x14ac:dyDescent="0.45">
      <c r="F1714" s="9" t="e">
        <f>IF('Prediction Log'!#REF!=0, "",'Prediction Log'!#REF!)</f>
        <v>#REF!</v>
      </c>
      <c r="G1714" s="9"/>
      <c r="H1714" s="9"/>
      <c r="I1714" s="9" t="e">
        <f>IF('Prediction Log'!#REF!=0, "",'Prediction Log'!#REF!)</f>
        <v>#REF!</v>
      </c>
      <c r="J1714" s="24"/>
      <c r="AA1714" s="1" t="str">
        <f t="shared" si="162"/>
        <v/>
      </c>
      <c r="AB1714" s="11"/>
      <c r="AC1714" s="11"/>
      <c r="AD1714" s="11"/>
      <c r="AE1714" s="11"/>
      <c r="AF1714" s="11"/>
    </row>
    <row r="1715" spans="6:32" x14ac:dyDescent="0.45">
      <c r="F1715" s="9" t="e">
        <f>IF('Prediction Log'!#REF!=0, "",'Prediction Log'!#REF!)</f>
        <v>#REF!</v>
      </c>
      <c r="G1715" s="9"/>
      <c r="H1715" s="9"/>
      <c r="I1715" s="9" t="e">
        <f>IF('Prediction Log'!#REF!=0, "",'Prediction Log'!#REF!)</f>
        <v>#REF!</v>
      </c>
      <c r="J1715" s="24"/>
      <c r="AA1715" s="1" t="str">
        <f t="shared" si="162"/>
        <v/>
      </c>
      <c r="AB1715" s="11"/>
      <c r="AC1715" s="11"/>
      <c r="AD1715" s="11"/>
      <c r="AE1715" s="11"/>
      <c r="AF1715" s="11"/>
    </row>
    <row r="1716" spans="6:32" x14ac:dyDescent="0.45">
      <c r="F1716" s="9" t="e">
        <f>IF('Prediction Log'!#REF!=0, "",'Prediction Log'!#REF!)</f>
        <v>#REF!</v>
      </c>
      <c r="G1716" s="9"/>
      <c r="H1716" s="9"/>
      <c r="I1716" s="9" t="e">
        <f>IF('Prediction Log'!#REF!=0, "",'Prediction Log'!#REF!)</f>
        <v>#REF!</v>
      </c>
      <c r="J1716" s="24"/>
      <c r="AA1716" s="1" t="str">
        <f t="shared" si="162"/>
        <v/>
      </c>
      <c r="AB1716" s="11"/>
      <c r="AC1716" s="11"/>
      <c r="AD1716" s="11"/>
      <c r="AE1716" s="11"/>
      <c r="AF1716" s="11"/>
    </row>
    <row r="1717" spans="6:32" x14ac:dyDescent="0.45">
      <c r="F1717" s="9" t="e">
        <f>IF('Prediction Log'!#REF!=0, "",'Prediction Log'!#REF!)</f>
        <v>#REF!</v>
      </c>
      <c r="G1717" s="9"/>
      <c r="H1717" s="9"/>
      <c r="I1717" s="9" t="e">
        <f>IF('Prediction Log'!#REF!=0, "",'Prediction Log'!#REF!)</f>
        <v>#REF!</v>
      </c>
      <c r="J1717" s="24"/>
      <c r="AA1717" s="1" t="str">
        <f t="shared" si="162"/>
        <v/>
      </c>
      <c r="AB1717" s="11"/>
      <c r="AC1717" s="11"/>
      <c r="AD1717" s="11"/>
      <c r="AE1717" s="11"/>
      <c r="AF1717" s="11"/>
    </row>
    <row r="1718" spans="6:32" x14ac:dyDescent="0.45">
      <c r="F1718" s="9" t="e">
        <f>IF('Prediction Log'!#REF!=0, "",'Prediction Log'!#REF!)</f>
        <v>#REF!</v>
      </c>
      <c r="G1718" s="9"/>
      <c r="H1718" s="9"/>
      <c r="I1718" s="9" t="e">
        <f>IF('Prediction Log'!#REF!=0, "",'Prediction Log'!#REF!)</f>
        <v>#REF!</v>
      </c>
      <c r="J1718" s="24"/>
      <c r="AA1718" s="1" t="str">
        <f t="shared" si="162"/>
        <v/>
      </c>
      <c r="AB1718" s="11"/>
      <c r="AC1718" s="11"/>
      <c r="AD1718" s="11"/>
      <c r="AE1718" s="11"/>
      <c r="AF1718" s="11"/>
    </row>
    <row r="1719" spans="6:32" x14ac:dyDescent="0.45">
      <c r="F1719" s="9" t="e">
        <f>IF('Prediction Log'!#REF!=0, "",'Prediction Log'!#REF!)</f>
        <v>#REF!</v>
      </c>
      <c r="G1719" s="9"/>
      <c r="H1719" s="9"/>
      <c r="I1719" s="9" t="e">
        <f>IF('Prediction Log'!#REF!=0, "",'Prediction Log'!#REF!)</f>
        <v>#REF!</v>
      </c>
      <c r="J1719" s="24"/>
      <c r="AA1719" s="1" t="str">
        <f t="shared" si="162"/>
        <v/>
      </c>
      <c r="AB1719" s="11"/>
      <c r="AC1719" s="11"/>
      <c r="AD1719" s="11"/>
      <c r="AE1719" s="11"/>
      <c r="AF1719" s="11"/>
    </row>
    <row r="1720" spans="6:32" x14ac:dyDescent="0.45">
      <c r="F1720" s="9" t="e">
        <f>IF('Prediction Log'!#REF!=0, "",'Prediction Log'!#REF!)</f>
        <v>#REF!</v>
      </c>
      <c r="G1720" s="9"/>
      <c r="H1720" s="9"/>
      <c r="I1720" s="9" t="e">
        <f>IF('Prediction Log'!#REF!=0, "",'Prediction Log'!#REF!)</f>
        <v>#REF!</v>
      </c>
      <c r="J1720" s="24"/>
      <c r="AA1720" s="1" t="str">
        <f t="shared" si="162"/>
        <v/>
      </c>
      <c r="AB1720" s="11"/>
      <c r="AC1720" s="11"/>
      <c r="AD1720" s="11"/>
      <c r="AE1720" s="11"/>
      <c r="AF1720" s="11"/>
    </row>
    <row r="1721" spans="6:32" x14ac:dyDescent="0.45">
      <c r="F1721" s="9" t="e">
        <f>IF('Prediction Log'!#REF!=0, "",'Prediction Log'!#REF!)</f>
        <v>#REF!</v>
      </c>
      <c r="G1721" s="9"/>
      <c r="H1721" s="9"/>
      <c r="I1721" s="9" t="e">
        <f>IF('Prediction Log'!#REF!=0, "",'Prediction Log'!#REF!)</f>
        <v>#REF!</v>
      </c>
      <c r="J1721" s="24"/>
      <c r="AA1721" s="1" t="str">
        <f t="shared" si="162"/>
        <v/>
      </c>
      <c r="AB1721" s="11"/>
      <c r="AC1721" s="11"/>
      <c r="AD1721" s="11"/>
      <c r="AE1721" s="11"/>
      <c r="AF1721" s="11"/>
    </row>
    <row r="1722" spans="6:32" x14ac:dyDescent="0.45">
      <c r="F1722" s="9" t="e">
        <f>IF('Prediction Log'!#REF!=0, "",'Prediction Log'!#REF!)</f>
        <v>#REF!</v>
      </c>
      <c r="G1722" s="9"/>
      <c r="H1722" s="9"/>
      <c r="I1722" s="9" t="e">
        <f>IF('Prediction Log'!#REF!=0, "",'Prediction Log'!#REF!)</f>
        <v>#REF!</v>
      </c>
      <c r="J1722" s="24"/>
      <c r="AA1722" s="1" t="str">
        <f t="shared" si="162"/>
        <v/>
      </c>
      <c r="AB1722" s="11"/>
      <c r="AC1722" s="11"/>
      <c r="AD1722" s="11"/>
      <c r="AE1722" s="11"/>
      <c r="AF1722" s="11"/>
    </row>
    <row r="1723" spans="6:32" x14ac:dyDescent="0.45">
      <c r="F1723" s="9" t="e">
        <f>IF('Prediction Log'!#REF!=0, "",'Prediction Log'!#REF!)</f>
        <v>#REF!</v>
      </c>
      <c r="G1723" s="9"/>
      <c r="H1723" s="9"/>
      <c r="I1723" s="9" t="e">
        <f>IF('Prediction Log'!#REF!=0, "",'Prediction Log'!#REF!)</f>
        <v>#REF!</v>
      </c>
      <c r="J1723" s="24"/>
      <c r="AA1723" s="1" t="str">
        <f t="shared" si="162"/>
        <v/>
      </c>
      <c r="AB1723" s="11"/>
      <c r="AC1723" s="11"/>
      <c r="AD1723" s="11"/>
      <c r="AE1723" s="11"/>
      <c r="AF1723" s="11"/>
    </row>
    <row r="1724" spans="6:32" x14ac:dyDescent="0.45">
      <c r="F1724" s="9" t="e">
        <f>IF('Prediction Log'!#REF!=0, "",'Prediction Log'!#REF!)</f>
        <v>#REF!</v>
      </c>
      <c r="G1724" s="9"/>
      <c r="H1724" s="9"/>
      <c r="I1724" s="9" t="e">
        <f>IF('Prediction Log'!#REF!=0, "",'Prediction Log'!#REF!)</f>
        <v>#REF!</v>
      </c>
      <c r="J1724" s="24"/>
      <c r="AA1724" s="1" t="str">
        <f t="shared" si="162"/>
        <v/>
      </c>
      <c r="AB1724" s="11"/>
      <c r="AC1724" s="11"/>
      <c r="AD1724" s="11"/>
      <c r="AE1724" s="11"/>
      <c r="AF1724" s="11"/>
    </row>
    <row r="1725" spans="6:32" x14ac:dyDescent="0.45">
      <c r="F1725" s="9" t="e">
        <f>IF('Prediction Log'!#REF!=0, "",'Prediction Log'!#REF!)</f>
        <v>#REF!</v>
      </c>
      <c r="G1725" s="9"/>
      <c r="H1725" s="9"/>
      <c r="I1725" s="9" t="e">
        <f>IF('Prediction Log'!#REF!=0, "",'Prediction Log'!#REF!)</f>
        <v>#REF!</v>
      </c>
      <c r="J1725" s="24"/>
      <c r="AA1725" s="1" t="str">
        <f t="shared" si="162"/>
        <v/>
      </c>
      <c r="AB1725" s="11"/>
      <c r="AC1725" s="11"/>
      <c r="AD1725" s="11"/>
      <c r="AE1725" s="11"/>
      <c r="AF1725" s="11"/>
    </row>
    <row r="1726" spans="6:32" x14ac:dyDescent="0.45">
      <c r="F1726" s="9" t="e">
        <f>IF('Prediction Log'!#REF!=0, "",'Prediction Log'!#REF!)</f>
        <v>#REF!</v>
      </c>
      <c r="G1726" s="9"/>
      <c r="H1726" s="9"/>
      <c r="I1726" s="9" t="e">
        <f>IF('Prediction Log'!#REF!=0, "",'Prediction Log'!#REF!)</f>
        <v>#REF!</v>
      </c>
      <c r="J1726" s="24"/>
      <c r="AA1726" s="1" t="str">
        <f t="shared" si="162"/>
        <v/>
      </c>
      <c r="AB1726" s="11"/>
      <c r="AC1726" s="11"/>
      <c r="AD1726" s="11"/>
      <c r="AE1726" s="11"/>
      <c r="AF1726" s="11"/>
    </row>
    <row r="1727" spans="6:32" x14ac:dyDescent="0.45">
      <c r="F1727" s="9" t="e">
        <f>IF('Prediction Log'!#REF!=0, "",'Prediction Log'!#REF!)</f>
        <v>#REF!</v>
      </c>
      <c r="G1727" s="9"/>
      <c r="H1727" s="9"/>
      <c r="I1727" s="9" t="e">
        <f>IF('Prediction Log'!#REF!=0, "",'Prediction Log'!#REF!)</f>
        <v>#REF!</v>
      </c>
      <c r="J1727" s="24"/>
      <c r="AA1727" s="1" t="str">
        <f t="shared" si="162"/>
        <v/>
      </c>
      <c r="AB1727" s="11"/>
      <c r="AC1727" s="11"/>
      <c r="AD1727" s="11"/>
      <c r="AE1727" s="11"/>
      <c r="AF1727" s="11"/>
    </row>
    <row r="1728" spans="6:32" x14ac:dyDescent="0.45">
      <c r="F1728" s="9" t="e">
        <f>IF('Prediction Log'!#REF!=0, "",'Prediction Log'!#REF!)</f>
        <v>#REF!</v>
      </c>
      <c r="G1728" s="9"/>
      <c r="H1728" s="9"/>
      <c r="I1728" s="9" t="e">
        <f>IF('Prediction Log'!#REF!=0, "",'Prediction Log'!#REF!)</f>
        <v>#REF!</v>
      </c>
      <c r="J1728" s="24"/>
      <c r="AA1728" s="1" t="str">
        <f t="shared" si="162"/>
        <v/>
      </c>
      <c r="AB1728" s="11"/>
      <c r="AC1728" s="11"/>
      <c r="AD1728" s="11"/>
      <c r="AE1728" s="11"/>
      <c r="AF1728" s="11"/>
    </row>
    <row r="1729" spans="6:32" x14ac:dyDescent="0.45">
      <c r="F1729" s="9" t="e">
        <f>IF('Prediction Log'!#REF!=0, "",'Prediction Log'!#REF!)</f>
        <v>#REF!</v>
      </c>
      <c r="G1729" s="9"/>
      <c r="H1729" s="9"/>
      <c r="I1729" s="9" t="e">
        <f>IF('Prediction Log'!#REF!=0, "",'Prediction Log'!#REF!)</f>
        <v>#REF!</v>
      </c>
      <c r="J1729" s="24"/>
      <c r="AA1729" s="1" t="str">
        <f t="shared" si="162"/>
        <v/>
      </c>
      <c r="AB1729" s="11"/>
      <c r="AC1729" s="11"/>
      <c r="AD1729" s="11"/>
      <c r="AE1729" s="11"/>
      <c r="AF1729" s="11"/>
    </row>
    <row r="1730" spans="6:32" x14ac:dyDescent="0.45">
      <c r="F1730" s="9" t="e">
        <f>IF('Prediction Log'!#REF!=0, "",'Prediction Log'!#REF!)</f>
        <v>#REF!</v>
      </c>
      <c r="G1730" s="9"/>
      <c r="H1730" s="9"/>
      <c r="I1730" s="9" t="e">
        <f>IF('Prediction Log'!#REF!=0, "",'Prediction Log'!#REF!)</f>
        <v>#REF!</v>
      </c>
      <c r="J1730" s="24"/>
      <c r="AA1730" s="1" t="str">
        <f t="shared" si="162"/>
        <v/>
      </c>
      <c r="AB1730" s="11"/>
      <c r="AC1730" s="11"/>
      <c r="AD1730" s="11"/>
      <c r="AE1730" s="11"/>
      <c r="AF1730" s="11"/>
    </row>
    <row r="1731" spans="6:32" x14ac:dyDescent="0.45">
      <c r="F1731" s="9" t="e">
        <f>IF('Prediction Log'!#REF!=0, "",'Prediction Log'!#REF!)</f>
        <v>#REF!</v>
      </c>
      <c r="G1731" s="9"/>
      <c r="H1731" s="9"/>
      <c r="I1731" s="9" t="e">
        <f>IF('Prediction Log'!#REF!=0, "",'Prediction Log'!#REF!)</f>
        <v>#REF!</v>
      </c>
      <c r="J1731" s="24"/>
      <c r="AA1731" s="1" t="str">
        <f t="shared" si="162"/>
        <v/>
      </c>
      <c r="AB1731" s="11"/>
      <c r="AC1731" s="11"/>
      <c r="AD1731" s="11"/>
      <c r="AE1731" s="11"/>
      <c r="AF1731" s="11"/>
    </row>
    <row r="1732" spans="6:32" x14ac:dyDescent="0.45">
      <c r="F1732" s="9" t="e">
        <f>IF('Prediction Log'!#REF!=0, "",'Prediction Log'!#REF!)</f>
        <v>#REF!</v>
      </c>
      <c r="G1732" s="9"/>
      <c r="H1732" s="9"/>
      <c r="I1732" s="9" t="e">
        <f>IF('Prediction Log'!#REF!=0, "",'Prediction Log'!#REF!)</f>
        <v>#REF!</v>
      </c>
      <c r="J1732" s="24"/>
      <c r="AA1732" s="1" t="str">
        <f t="shared" si="162"/>
        <v/>
      </c>
      <c r="AB1732" s="11"/>
      <c r="AC1732" s="11"/>
      <c r="AD1732" s="11"/>
      <c r="AE1732" s="11"/>
      <c r="AF1732" s="11"/>
    </row>
    <row r="1733" spans="6:32" x14ac:dyDescent="0.45">
      <c r="F1733" s="9" t="e">
        <f>IF('Prediction Log'!#REF!=0, "",'Prediction Log'!#REF!)</f>
        <v>#REF!</v>
      </c>
      <c r="G1733" s="9"/>
      <c r="H1733" s="9"/>
      <c r="I1733" s="9" t="e">
        <f>IF('Prediction Log'!#REF!=0, "",'Prediction Log'!#REF!)</f>
        <v>#REF!</v>
      </c>
      <c r="J1733" s="24"/>
      <c r="AA1733" s="1" t="str">
        <f t="shared" si="162"/>
        <v/>
      </c>
      <c r="AB1733" s="11"/>
      <c r="AC1733" s="11"/>
      <c r="AD1733" s="11"/>
      <c r="AE1733" s="11"/>
      <c r="AF1733" s="11"/>
    </row>
    <row r="1734" spans="6:32" x14ac:dyDescent="0.45">
      <c r="F1734" s="9" t="e">
        <f>IF('Prediction Log'!#REF!=0, "",'Prediction Log'!#REF!)</f>
        <v>#REF!</v>
      </c>
      <c r="G1734" s="9"/>
      <c r="H1734" s="9"/>
      <c r="I1734" s="9" t="e">
        <f>IF('Prediction Log'!#REF!=0, "",'Prediction Log'!#REF!)</f>
        <v>#REF!</v>
      </c>
      <c r="J1734" s="24"/>
      <c r="AA1734" s="1" t="str">
        <f t="shared" si="162"/>
        <v/>
      </c>
      <c r="AB1734" s="11"/>
      <c r="AC1734" s="11"/>
      <c r="AD1734" s="11"/>
      <c r="AE1734" s="11"/>
      <c r="AF1734" s="11"/>
    </row>
    <row r="1735" spans="6:32" x14ac:dyDescent="0.45">
      <c r="F1735" s="9" t="e">
        <f>IF('Prediction Log'!#REF!=0, "",'Prediction Log'!#REF!)</f>
        <v>#REF!</v>
      </c>
      <c r="G1735" s="9"/>
      <c r="H1735" s="9"/>
      <c r="I1735" s="9" t="e">
        <f>IF('Prediction Log'!#REF!=0, "",'Prediction Log'!#REF!)</f>
        <v>#REF!</v>
      </c>
      <c r="J1735" s="24"/>
      <c r="AA1735" s="1" t="str">
        <f t="shared" si="162"/>
        <v/>
      </c>
      <c r="AB1735" s="11"/>
      <c r="AC1735" s="11"/>
      <c r="AD1735" s="11"/>
      <c r="AE1735" s="11"/>
      <c r="AF1735" s="11"/>
    </row>
    <row r="1736" spans="6:32" x14ac:dyDescent="0.45">
      <c r="F1736" s="9" t="e">
        <f>IF('Prediction Log'!#REF!=0, "",'Prediction Log'!#REF!)</f>
        <v>#REF!</v>
      </c>
      <c r="G1736" s="9"/>
      <c r="H1736" s="9"/>
      <c r="I1736" s="9" t="e">
        <f>IF('Prediction Log'!#REF!=0, "",'Prediction Log'!#REF!)</f>
        <v>#REF!</v>
      </c>
      <c r="J1736" s="24"/>
      <c r="AA1736" s="1" t="str">
        <f t="shared" si="162"/>
        <v/>
      </c>
      <c r="AB1736" s="11"/>
      <c r="AC1736" s="11"/>
      <c r="AD1736" s="11"/>
      <c r="AE1736" s="11"/>
      <c r="AF1736" s="11"/>
    </row>
    <row r="1737" spans="6:32" x14ac:dyDescent="0.45">
      <c r="F1737" s="9" t="e">
        <f>IF('Prediction Log'!#REF!=0, "",'Prediction Log'!#REF!)</f>
        <v>#REF!</v>
      </c>
      <c r="G1737" s="9"/>
      <c r="H1737" s="9"/>
      <c r="I1737" s="9" t="e">
        <f>IF('Prediction Log'!#REF!=0, "",'Prediction Log'!#REF!)</f>
        <v>#REF!</v>
      </c>
      <c r="J1737" s="24"/>
      <c r="AA1737" s="1" t="str">
        <f t="shared" si="162"/>
        <v/>
      </c>
      <c r="AB1737" s="11"/>
      <c r="AC1737" s="11"/>
      <c r="AD1737" s="11"/>
      <c r="AE1737" s="11"/>
      <c r="AF1737" s="11"/>
    </row>
    <row r="1738" spans="6:32" x14ac:dyDescent="0.45">
      <c r="F1738" s="9" t="e">
        <f>IF('Prediction Log'!#REF!=0, "",'Prediction Log'!#REF!)</f>
        <v>#REF!</v>
      </c>
      <c r="G1738" s="9"/>
      <c r="H1738" s="9"/>
      <c r="I1738" s="9" t="e">
        <f>IF('Prediction Log'!#REF!=0, "",'Prediction Log'!#REF!)</f>
        <v>#REF!</v>
      </c>
      <c r="J1738" s="24"/>
      <c r="AA1738" s="1" t="str">
        <f t="shared" si="162"/>
        <v/>
      </c>
      <c r="AB1738" s="11"/>
      <c r="AC1738" s="11"/>
      <c r="AD1738" s="11"/>
      <c r="AE1738" s="11"/>
      <c r="AF1738" s="11"/>
    </row>
    <row r="1739" spans="6:32" x14ac:dyDescent="0.45">
      <c r="F1739" s="9" t="e">
        <f>IF('Prediction Log'!#REF!=0, "",'Prediction Log'!#REF!)</f>
        <v>#REF!</v>
      </c>
      <c r="G1739" s="9"/>
      <c r="H1739" s="9"/>
      <c r="I1739" s="9" t="e">
        <f>IF('Prediction Log'!#REF!=0, "",'Prediction Log'!#REF!)</f>
        <v>#REF!</v>
      </c>
      <c r="J1739" s="24"/>
      <c r="AA1739" s="1" t="str">
        <f t="shared" si="162"/>
        <v/>
      </c>
      <c r="AB1739" s="11"/>
      <c r="AC1739" s="11"/>
      <c r="AD1739" s="11"/>
      <c r="AE1739" s="11"/>
      <c r="AF1739" s="11"/>
    </row>
    <row r="1740" spans="6:32" x14ac:dyDescent="0.45">
      <c r="F1740" s="9" t="e">
        <f>IF('Prediction Log'!#REF!=0, "",'Prediction Log'!#REF!)</f>
        <v>#REF!</v>
      </c>
      <c r="G1740" s="9"/>
      <c r="H1740" s="9"/>
      <c r="I1740" s="9" t="e">
        <f>IF('Prediction Log'!#REF!=0, "",'Prediction Log'!#REF!)</f>
        <v>#REF!</v>
      </c>
      <c r="J1740" s="24"/>
      <c r="AA1740" s="1" t="str">
        <f t="shared" si="162"/>
        <v/>
      </c>
      <c r="AB1740" s="11"/>
      <c r="AC1740" s="11"/>
      <c r="AD1740" s="11"/>
      <c r="AE1740" s="11"/>
      <c r="AF1740" s="11"/>
    </row>
    <row r="1741" spans="6:32" x14ac:dyDescent="0.45">
      <c r="F1741" s="9" t="e">
        <f>IF('Prediction Log'!#REF!=0, "",'Prediction Log'!#REF!)</f>
        <v>#REF!</v>
      </c>
      <c r="G1741" s="9"/>
      <c r="H1741" s="9"/>
      <c r="I1741" s="9" t="e">
        <f>IF('Prediction Log'!#REF!=0, "",'Prediction Log'!#REF!)</f>
        <v>#REF!</v>
      </c>
      <c r="J1741" s="24"/>
      <c r="AA1741" s="1" t="str">
        <f t="shared" si="162"/>
        <v/>
      </c>
      <c r="AB1741" s="11"/>
      <c r="AC1741" s="11"/>
      <c r="AD1741" s="11"/>
      <c r="AE1741" s="11"/>
      <c r="AF1741" s="11"/>
    </row>
    <row r="1742" spans="6:32" x14ac:dyDescent="0.45">
      <c r="F1742" s="9" t="e">
        <f>IF('Prediction Log'!#REF!=0, "",'Prediction Log'!#REF!)</f>
        <v>#REF!</v>
      </c>
      <c r="G1742" s="9"/>
      <c r="H1742" s="9"/>
      <c r="I1742" s="9" t="e">
        <f>IF('Prediction Log'!#REF!=0, "",'Prediction Log'!#REF!)</f>
        <v>#REF!</v>
      </c>
      <c r="J1742" s="24"/>
      <c r="AA1742" s="1" t="str">
        <f t="shared" si="162"/>
        <v/>
      </c>
      <c r="AB1742" s="11"/>
      <c r="AC1742" s="11"/>
      <c r="AD1742" s="11"/>
      <c r="AE1742" s="11"/>
      <c r="AF1742" s="11"/>
    </row>
    <row r="1743" spans="6:32" x14ac:dyDescent="0.45">
      <c r="F1743" s="9" t="e">
        <f>IF('Prediction Log'!#REF!=0, "",'Prediction Log'!#REF!)</f>
        <v>#REF!</v>
      </c>
      <c r="G1743" s="9"/>
      <c r="H1743" s="9"/>
      <c r="I1743" s="9" t="e">
        <f>IF('Prediction Log'!#REF!=0, "",'Prediction Log'!#REF!)</f>
        <v>#REF!</v>
      </c>
      <c r="J1743" s="24"/>
      <c r="AA1743" s="1" t="str">
        <f t="shared" si="162"/>
        <v/>
      </c>
      <c r="AB1743" s="11"/>
      <c r="AC1743" s="11"/>
      <c r="AD1743" s="11"/>
      <c r="AE1743" s="11"/>
      <c r="AF1743" s="11"/>
    </row>
    <row r="1744" spans="6:32" x14ac:dyDescent="0.45">
      <c r="F1744" s="9" t="e">
        <f>IF('Prediction Log'!#REF!=0, "",'Prediction Log'!#REF!)</f>
        <v>#REF!</v>
      </c>
      <c r="G1744" s="9"/>
      <c r="H1744" s="9"/>
      <c r="I1744" s="9" t="e">
        <f>IF('Prediction Log'!#REF!=0, "",'Prediction Log'!#REF!)</f>
        <v>#REF!</v>
      </c>
      <c r="J1744" s="24"/>
      <c r="AA1744" s="1" t="str">
        <f t="shared" si="162"/>
        <v/>
      </c>
      <c r="AB1744" s="11"/>
      <c r="AC1744" s="11"/>
      <c r="AD1744" s="11"/>
      <c r="AE1744" s="11"/>
      <c r="AF1744" s="11"/>
    </row>
    <row r="1745" spans="6:32" x14ac:dyDescent="0.45">
      <c r="F1745" s="9" t="e">
        <f>IF('Prediction Log'!#REF!=0, "",'Prediction Log'!#REF!)</f>
        <v>#REF!</v>
      </c>
      <c r="G1745" s="9"/>
      <c r="H1745" s="9"/>
      <c r="I1745" s="9" t="e">
        <f>IF('Prediction Log'!#REF!=0, "",'Prediction Log'!#REF!)</f>
        <v>#REF!</v>
      </c>
      <c r="J1745" s="24"/>
      <c r="AA1745" s="1" t="str">
        <f t="shared" si="162"/>
        <v/>
      </c>
      <c r="AB1745" s="11"/>
      <c r="AC1745" s="11"/>
      <c r="AD1745" s="11"/>
      <c r="AE1745" s="11"/>
      <c r="AF1745" s="11"/>
    </row>
    <row r="1746" spans="6:32" x14ac:dyDescent="0.45">
      <c r="F1746" s="9" t="e">
        <f>IF('Prediction Log'!#REF!=0, "",'Prediction Log'!#REF!)</f>
        <v>#REF!</v>
      </c>
      <c r="G1746" s="9"/>
      <c r="H1746" s="9"/>
      <c r="I1746" s="9" t="e">
        <f>IF('Prediction Log'!#REF!=0, "",'Prediction Log'!#REF!)</f>
        <v>#REF!</v>
      </c>
      <c r="J1746" s="24"/>
      <c r="AA1746" s="1" t="str">
        <f t="shared" si="162"/>
        <v/>
      </c>
      <c r="AB1746" s="11"/>
      <c r="AC1746" s="11"/>
      <c r="AD1746" s="11"/>
      <c r="AE1746" s="11"/>
      <c r="AF1746" s="11"/>
    </row>
    <row r="1747" spans="6:32" x14ac:dyDescent="0.45">
      <c r="F1747" s="9" t="e">
        <f>IF('Prediction Log'!#REF!=0, "",'Prediction Log'!#REF!)</f>
        <v>#REF!</v>
      </c>
      <c r="G1747" s="9"/>
      <c r="H1747" s="9"/>
      <c r="I1747" s="9" t="e">
        <f>IF('Prediction Log'!#REF!=0, "",'Prediction Log'!#REF!)</f>
        <v>#REF!</v>
      </c>
      <c r="J1747" s="24"/>
      <c r="AA1747" s="1" t="str">
        <f t="shared" si="162"/>
        <v/>
      </c>
      <c r="AB1747" s="11"/>
      <c r="AC1747" s="11"/>
      <c r="AD1747" s="11"/>
      <c r="AE1747" s="11"/>
      <c r="AF1747" s="11"/>
    </row>
    <row r="1748" spans="6:32" x14ac:dyDescent="0.45">
      <c r="F1748" s="9" t="e">
        <f>IF('Prediction Log'!#REF!=0, "",'Prediction Log'!#REF!)</f>
        <v>#REF!</v>
      </c>
      <c r="G1748" s="9"/>
      <c r="H1748" s="9"/>
      <c r="I1748" s="9" t="e">
        <f>IF('Prediction Log'!#REF!=0, "",'Prediction Log'!#REF!)</f>
        <v>#REF!</v>
      </c>
      <c r="J1748" s="24"/>
      <c r="AA1748" s="1" t="str">
        <f t="shared" si="162"/>
        <v/>
      </c>
      <c r="AB1748" s="11"/>
      <c r="AC1748" s="11"/>
      <c r="AD1748" s="11"/>
      <c r="AE1748" s="11"/>
      <c r="AF1748" s="11"/>
    </row>
    <row r="1749" spans="6:32" x14ac:dyDescent="0.45">
      <c r="F1749" s="9" t="e">
        <f>IF('Prediction Log'!#REF!=0, "",'Prediction Log'!#REF!)</f>
        <v>#REF!</v>
      </c>
      <c r="G1749" s="9"/>
      <c r="H1749" s="9"/>
      <c r="I1749" s="9" t="e">
        <f>IF('Prediction Log'!#REF!=0, "",'Prediction Log'!#REF!)</f>
        <v>#REF!</v>
      </c>
      <c r="J1749" s="24"/>
      <c r="AA1749" s="1" t="str">
        <f t="shared" si="162"/>
        <v/>
      </c>
      <c r="AB1749" s="11"/>
      <c r="AC1749" s="11"/>
      <c r="AD1749" s="11"/>
      <c r="AE1749" s="11"/>
      <c r="AF1749" s="11"/>
    </row>
    <row r="1750" spans="6:32" x14ac:dyDescent="0.45">
      <c r="F1750" s="9" t="e">
        <f>IF('Prediction Log'!#REF!=0, "",'Prediction Log'!#REF!)</f>
        <v>#REF!</v>
      </c>
      <c r="G1750" s="9"/>
      <c r="H1750" s="9"/>
      <c r="I1750" s="9" t="e">
        <f>IF('Prediction Log'!#REF!=0, "",'Prediction Log'!#REF!)</f>
        <v>#REF!</v>
      </c>
      <c r="J1750" s="24"/>
      <c r="AA1750" s="1" t="str">
        <f t="shared" si="162"/>
        <v/>
      </c>
      <c r="AB1750" s="11"/>
      <c r="AC1750" s="11"/>
      <c r="AD1750" s="11"/>
      <c r="AE1750" s="11"/>
      <c r="AF1750" s="11"/>
    </row>
    <row r="1751" spans="6:32" x14ac:dyDescent="0.45">
      <c r="F1751" s="9" t="e">
        <f>IF('Prediction Log'!#REF!=0, "",'Prediction Log'!#REF!)</f>
        <v>#REF!</v>
      </c>
      <c r="G1751" s="9"/>
      <c r="H1751" s="9"/>
      <c r="I1751" s="9" t="e">
        <f>IF('Prediction Log'!#REF!=0, "",'Prediction Log'!#REF!)</f>
        <v>#REF!</v>
      </c>
      <c r="J1751" s="24"/>
      <c r="AA1751" s="1" t="str">
        <f t="shared" si="162"/>
        <v/>
      </c>
      <c r="AB1751" s="11"/>
      <c r="AC1751" s="11"/>
      <c r="AD1751" s="11"/>
      <c r="AE1751" s="11"/>
      <c r="AF1751" s="11"/>
    </row>
    <row r="1752" spans="6:32" x14ac:dyDescent="0.45">
      <c r="F1752" s="9" t="e">
        <f>IF('Prediction Log'!#REF!=0, "",'Prediction Log'!#REF!)</f>
        <v>#REF!</v>
      </c>
      <c r="G1752" s="9"/>
      <c r="H1752" s="9"/>
      <c r="I1752" s="9" t="e">
        <f>IF('Prediction Log'!#REF!=0, "",'Prediction Log'!#REF!)</f>
        <v>#REF!</v>
      </c>
      <c r="J1752" s="24"/>
      <c r="AA1752" s="1" t="str">
        <f t="shared" ref="AA1752:AA1815" si="163">IF(Z1752="W", U1752, IF(Z1752="L",-N1752, ""))</f>
        <v/>
      </c>
      <c r="AB1752" s="11"/>
      <c r="AC1752" s="11"/>
      <c r="AD1752" s="11"/>
      <c r="AE1752" s="11"/>
      <c r="AF1752" s="11"/>
    </row>
    <row r="1753" spans="6:32" x14ac:dyDescent="0.45">
      <c r="F1753" s="9" t="e">
        <f>IF('Prediction Log'!#REF!=0, "",'Prediction Log'!#REF!)</f>
        <v>#REF!</v>
      </c>
      <c r="G1753" s="9"/>
      <c r="H1753" s="9"/>
      <c r="I1753" s="9" t="e">
        <f>IF('Prediction Log'!#REF!=0, "",'Prediction Log'!#REF!)</f>
        <v>#REF!</v>
      </c>
      <c r="J1753" s="24"/>
      <c r="AA1753" s="1" t="str">
        <f t="shared" si="163"/>
        <v/>
      </c>
      <c r="AB1753" s="11"/>
      <c r="AC1753" s="11"/>
      <c r="AD1753" s="11"/>
      <c r="AE1753" s="11"/>
      <c r="AF1753" s="11"/>
    </row>
    <row r="1754" spans="6:32" x14ac:dyDescent="0.45">
      <c r="F1754" s="9" t="e">
        <f>IF('Prediction Log'!#REF!=0, "",'Prediction Log'!#REF!)</f>
        <v>#REF!</v>
      </c>
      <c r="G1754" s="9"/>
      <c r="H1754" s="9"/>
      <c r="I1754" s="9" t="e">
        <f>IF('Prediction Log'!#REF!=0, "",'Prediction Log'!#REF!)</f>
        <v>#REF!</v>
      </c>
      <c r="J1754" s="24"/>
      <c r="AA1754" s="1" t="str">
        <f t="shared" si="163"/>
        <v/>
      </c>
      <c r="AB1754" s="11"/>
      <c r="AC1754" s="11"/>
      <c r="AD1754" s="11"/>
      <c r="AE1754" s="11"/>
      <c r="AF1754" s="11"/>
    </row>
    <row r="1755" spans="6:32" x14ac:dyDescent="0.45">
      <c r="F1755" s="9" t="e">
        <f>IF('Prediction Log'!#REF!=0, "",'Prediction Log'!#REF!)</f>
        <v>#REF!</v>
      </c>
      <c r="G1755" s="9"/>
      <c r="H1755" s="9"/>
      <c r="I1755" s="9" t="e">
        <f>IF('Prediction Log'!#REF!=0, "",'Prediction Log'!#REF!)</f>
        <v>#REF!</v>
      </c>
      <c r="J1755" s="24"/>
      <c r="AA1755" s="1" t="str">
        <f t="shared" si="163"/>
        <v/>
      </c>
      <c r="AB1755" s="11"/>
      <c r="AC1755" s="11"/>
      <c r="AD1755" s="11"/>
      <c r="AE1755" s="11"/>
      <c r="AF1755" s="11"/>
    </row>
    <row r="1756" spans="6:32" x14ac:dyDescent="0.45">
      <c r="F1756" s="9" t="e">
        <f>IF('Prediction Log'!#REF!=0, "",'Prediction Log'!#REF!)</f>
        <v>#REF!</v>
      </c>
      <c r="G1756" s="9"/>
      <c r="H1756" s="9"/>
      <c r="I1756" s="9" t="e">
        <f>IF('Prediction Log'!#REF!=0, "",'Prediction Log'!#REF!)</f>
        <v>#REF!</v>
      </c>
      <c r="J1756" s="24"/>
      <c r="AA1756" s="1" t="str">
        <f t="shared" si="163"/>
        <v/>
      </c>
      <c r="AB1756" s="11"/>
      <c r="AC1756" s="11"/>
      <c r="AD1756" s="11"/>
      <c r="AE1756" s="11"/>
      <c r="AF1756" s="11"/>
    </row>
    <row r="1757" spans="6:32" x14ac:dyDescent="0.45">
      <c r="F1757" s="9" t="e">
        <f>IF('Prediction Log'!#REF!=0, "",'Prediction Log'!#REF!)</f>
        <v>#REF!</v>
      </c>
      <c r="G1757" s="9"/>
      <c r="H1757" s="9"/>
      <c r="I1757" s="9" t="e">
        <f>IF('Prediction Log'!#REF!=0, "",'Prediction Log'!#REF!)</f>
        <v>#REF!</v>
      </c>
      <c r="J1757" s="24"/>
      <c r="AA1757" s="1" t="str">
        <f t="shared" si="163"/>
        <v/>
      </c>
      <c r="AB1757" s="11"/>
      <c r="AC1757" s="11"/>
      <c r="AD1757" s="11"/>
      <c r="AE1757" s="11"/>
      <c r="AF1757" s="11"/>
    </row>
    <row r="1758" spans="6:32" x14ac:dyDescent="0.45">
      <c r="F1758" s="9" t="e">
        <f>IF('Prediction Log'!#REF!=0, "",'Prediction Log'!#REF!)</f>
        <v>#REF!</v>
      </c>
      <c r="G1758" s="9"/>
      <c r="H1758" s="9"/>
      <c r="I1758" s="9" t="e">
        <f>IF('Prediction Log'!#REF!=0, "",'Prediction Log'!#REF!)</f>
        <v>#REF!</v>
      </c>
      <c r="J1758" s="24"/>
      <c r="AA1758" s="1" t="str">
        <f t="shared" si="163"/>
        <v/>
      </c>
      <c r="AB1758" s="11"/>
      <c r="AC1758" s="11"/>
      <c r="AD1758" s="11"/>
      <c r="AE1758" s="11"/>
      <c r="AF1758" s="11"/>
    </row>
    <row r="1759" spans="6:32" x14ac:dyDescent="0.45">
      <c r="F1759" s="9" t="e">
        <f>IF('Prediction Log'!#REF!=0, "",'Prediction Log'!#REF!)</f>
        <v>#REF!</v>
      </c>
      <c r="G1759" s="9"/>
      <c r="H1759" s="9"/>
      <c r="I1759" s="9" t="e">
        <f>IF('Prediction Log'!#REF!=0, "",'Prediction Log'!#REF!)</f>
        <v>#REF!</v>
      </c>
      <c r="J1759" s="24"/>
      <c r="AA1759" s="1" t="str">
        <f t="shared" si="163"/>
        <v/>
      </c>
      <c r="AB1759" s="11"/>
      <c r="AC1759" s="11"/>
      <c r="AD1759" s="11"/>
      <c r="AE1759" s="11"/>
      <c r="AF1759" s="11"/>
    </row>
    <row r="1760" spans="6:32" x14ac:dyDescent="0.45">
      <c r="F1760" s="9" t="e">
        <f>IF('Prediction Log'!#REF!=0, "",'Prediction Log'!#REF!)</f>
        <v>#REF!</v>
      </c>
      <c r="G1760" s="9"/>
      <c r="H1760" s="9"/>
      <c r="I1760" s="9" t="e">
        <f>IF('Prediction Log'!#REF!=0, "",'Prediction Log'!#REF!)</f>
        <v>#REF!</v>
      </c>
      <c r="J1760" s="24"/>
      <c r="AA1760" s="1" t="str">
        <f t="shared" si="163"/>
        <v/>
      </c>
      <c r="AB1760" s="11"/>
      <c r="AC1760" s="11"/>
      <c r="AD1760" s="11"/>
      <c r="AE1760" s="11"/>
      <c r="AF1760" s="11"/>
    </row>
    <row r="1761" spans="6:32" x14ac:dyDescent="0.45">
      <c r="F1761" s="9" t="e">
        <f>IF('Prediction Log'!#REF!=0, "",'Prediction Log'!#REF!)</f>
        <v>#REF!</v>
      </c>
      <c r="G1761" s="9"/>
      <c r="H1761" s="9"/>
      <c r="I1761" s="9" t="e">
        <f>IF('Prediction Log'!#REF!=0, "",'Prediction Log'!#REF!)</f>
        <v>#REF!</v>
      </c>
      <c r="J1761" s="24"/>
      <c r="AA1761" s="1" t="str">
        <f t="shared" si="163"/>
        <v/>
      </c>
      <c r="AB1761" s="11"/>
      <c r="AC1761" s="11"/>
      <c r="AD1761" s="11"/>
      <c r="AE1761" s="11"/>
      <c r="AF1761" s="11"/>
    </row>
    <row r="1762" spans="6:32" x14ac:dyDescent="0.45">
      <c r="F1762" s="9" t="e">
        <f>IF('Prediction Log'!#REF!=0, "",'Prediction Log'!#REF!)</f>
        <v>#REF!</v>
      </c>
      <c r="G1762" s="9"/>
      <c r="H1762" s="9"/>
      <c r="I1762" s="9" t="e">
        <f>IF('Prediction Log'!#REF!=0, "",'Prediction Log'!#REF!)</f>
        <v>#REF!</v>
      </c>
      <c r="J1762" s="24"/>
      <c r="AA1762" s="1" t="str">
        <f t="shared" si="163"/>
        <v/>
      </c>
      <c r="AB1762" s="11"/>
      <c r="AC1762" s="11"/>
      <c r="AD1762" s="11"/>
      <c r="AE1762" s="11"/>
      <c r="AF1762" s="11"/>
    </row>
    <row r="1763" spans="6:32" x14ac:dyDescent="0.45">
      <c r="F1763" s="9" t="e">
        <f>IF('Prediction Log'!#REF!=0, "",'Prediction Log'!#REF!)</f>
        <v>#REF!</v>
      </c>
      <c r="G1763" s="9"/>
      <c r="H1763" s="9"/>
      <c r="I1763" s="9" t="e">
        <f>IF('Prediction Log'!#REF!=0, "",'Prediction Log'!#REF!)</f>
        <v>#REF!</v>
      </c>
      <c r="J1763" s="24"/>
      <c r="AA1763" s="1" t="str">
        <f t="shared" si="163"/>
        <v/>
      </c>
      <c r="AB1763" s="11"/>
      <c r="AC1763" s="11"/>
      <c r="AD1763" s="11"/>
      <c r="AE1763" s="11"/>
      <c r="AF1763" s="11"/>
    </row>
    <row r="1764" spans="6:32" x14ac:dyDescent="0.45">
      <c r="F1764" s="9" t="e">
        <f>IF('Prediction Log'!#REF!=0, "",'Prediction Log'!#REF!)</f>
        <v>#REF!</v>
      </c>
      <c r="G1764" s="9"/>
      <c r="H1764" s="9"/>
      <c r="I1764" s="9" t="e">
        <f>IF('Prediction Log'!#REF!=0, "",'Prediction Log'!#REF!)</f>
        <v>#REF!</v>
      </c>
      <c r="J1764" s="24"/>
      <c r="AA1764" s="1" t="str">
        <f t="shared" si="163"/>
        <v/>
      </c>
      <c r="AB1764" s="11"/>
      <c r="AC1764" s="11"/>
      <c r="AD1764" s="11"/>
      <c r="AE1764" s="11"/>
      <c r="AF1764" s="11"/>
    </row>
    <row r="1765" spans="6:32" x14ac:dyDescent="0.45">
      <c r="F1765" s="9" t="e">
        <f>IF('Prediction Log'!#REF!=0, "",'Prediction Log'!#REF!)</f>
        <v>#REF!</v>
      </c>
      <c r="G1765" s="9"/>
      <c r="H1765" s="9"/>
      <c r="I1765" s="9" t="e">
        <f>IF('Prediction Log'!#REF!=0, "",'Prediction Log'!#REF!)</f>
        <v>#REF!</v>
      </c>
      <c r="J1765" s="24"/>
      <c r="AA1765" s="1" t="str">
        <f t="shared" si="163"/>
        <v/>
      </c>
      <c r="AB1765" s="11"/>
      <c r="AC1765" s="11"/>
      <c r="AD1765" s="11"/>
      <c r="AE1765" s="11"/>
      <c r="AF1765" s="11"/>
    </row>
    <row r="1766" spans="6:32" x14ac:dyDescent="0.45">
      <c r="F1766" s="9" t="e">
        <f>IF('Prediction Log'!#REF!=0, "",'Prediction Log'!#REF!)</f>
        <v>#REF!</v>
      </c>
      <c r="G1766" s="9"/>
      <c r="H1766" s="9"/>
      <c r="I1766" s="9" t="e">
        <f>IF('Prediction Log'!#REF!=0, "",'Prediction Log'!#REF!)</f>
        <v>#REF!</v>
      </c>
      <c r="J1766" s="24"/>
      <c r="AA1766" s="1" t="str">
        <f t="shared" si="163"/>
        <v/>
      </c>
      <c r="AB1766" s="11"/>
      <c r="AC1766" s="11"/>
      <c r="AD1766" s="11"/>
      <c r="AE1766" s="11"/>
      <c r="AF1766" s="11"/>
    </row>
    <row r="1767" spans="6:32" x14ac:dyDescent="0.45">
      <c r="F1767" s="9" t="e">
        <f>IF('Prediction Log'!#REF!=0, "",'Prediction Log'!#REF!)</f>
        <v>#REF!</v>
      </c>
      <c r="G1767" s="9"/>
      <c r="H1767" s="9"/>
      <c r="I1767" s="9" t="e">
        <f>IF('Prediction Log'!#REF!=0, "",'Prediction Log'!#REF!)</f>
        <v>#REF!</v>
      </c>
      <c r="J1767" s="24"/>
      <c r="AA1767" s="1" t="str">
        <f t="shared" si="163"/>
        <v/>
      </c>
      <c r="AB1767" s="11"/>
      <c r="AC1767" s="11"/>
      <c r="AD1767" s="11"/>
      <c r="AE1767" s="11"/>
      <c r="AF1767" s="11"/>
    </row>
    <row r="1768" spans="6:32" x14ac:dyDescent="0.45">
      <c r="F1768" s="9" t="e">
        <f>IF('Prediction Log'!#REF!=0, "",'Prediction Log'!#REF!)</f>
        <v>#REF!</v>
      </c>
      <c r="G1768" s="9"/>
      <c r="H1768" s="9"/>
      <c r="I1768" s="9" t="e">
        <f>IF('Prediction Log'!#REF!=0, "",'Prediction Log'!#REF!)</f>
        <v>#REF!</v>
      </c>
      <c r="J1768" s="24"/>
      <c r="AA1768" s="1" t="str">
        <f t="shared" si="163"/>
        <v/>
      </c>
      <c r="AB1768" s="11"/>
      <c r="AC1768" s="11"/>
      <c r="AD1768" s="11"/>
      <c r="AE1768" s="11"/>
      <c r="AF1768" s="11"/>
    </row>
    <row r="1769" spans="6:32" x14ac:dyDescent="0.45">
      <c r="F1769" s="9" t="e">
        <f>IF('Prediction Log'!#REF!=0, "",'Prediction Log'!#REF!)</f>
        <v>#REF!</v>
      </c>
      <c r="G1769" s="9"/>
      <c r="H1769" s="9"/>
      <c r="I1769" s="9" t="e">
        <f>IF('Prediction Log'!#REF!=0, "",'Prediction Log'!#REF!)</f>
        <v>#REF!</v>
      </c>
      <c r="J1769" s="24"/>
      <c r="AA1769" s="1" t="str">
        <f t="shared" si="163"/>
        <v/>
      </c>
      <c r="AB1769" s="11"/>
      <c r="AC1769" s="11"/>
      <c r="AD1769" s="11"/>
      <c r="AE1769" s="11"/>
      <c r="AF1769" s="11"/>
    </row>
    <row r="1770" spans="6:32" x14ac:dyDescent="0.45">
      <c r="F1770" s="9" t="e">
        <f>IF('Prediction Log'!#REF!=0, "",'Prediction Log'!#REF!)</f>
        <v>#REF!</v>
      </c>
      <c r="G1770" s="9"/>
      <c r="H1770" s="9"/>
      <c r="I1770" s="9" t="e">
        <f>IF('Prediction Log'!#REF!=0, "",'Prediction Log'!#REF!)</f>
        <v>#REF!</v>
      </c>
      <c r="J1770" s="24"/>
      <c r="AA1770" s="1" t="str">
        <f t="shared" si="163"/>
        <v/>
      </c>
      <c r="AB1770" s="11"/>
      <c r="AC1770" s="11"/>
      <c r="AD1770" s="11"/>
      <c r="AE1770" s="11"/>
      <c r="AF1770" s="11"/>
    </row>
    <row r="1771" spans="6:32" x14ac:dyDescent="0.45">
      <c r="F1771" s="9" t="e">
        <f>IF('Prediction Log'!#REF!=0, "",'Prediction Log'!#REF!)</f>
        <v>#REF!</v>
      </c>
      <c r="G1771" s="9"/>
      <c r="H1771" s="9"/>
      <c r="I1771" s="9" t="e">
        <f>IF('Prediction Log'!#REF!=0, "",'Prediction Log'!#REF!)</f>
        <v>#REF!</v>
      </c>
      <c r="J1771" s="24"/>
      <c r="AA1771" s="1" t="str">
        <f t="shared" si="163"/>
        <v/>
      </c>
      <c r="AB1771" s="11"/>
      <c r="AC1771" s="11"/>
      <c r="AD1771" s="11"/>
      <c r="AE1771" s="11"/>
      <c r="AF1771" s="11"/>
    </row>
    <row r="1772" spans="6:32" x14ac:dyDescent="0.45">
      <c r="F1772" s="9" t="e">
        <f>IF('Prediction Log'!#REF!=0, "",'Prediction Log'!#REF!)</f>
        <v>#REF!</v>
      </c>
      <c r="G1772" s="9"/>
      <c r="H1772" s="9"/>
      <c r="I1772" s="9" t="e">
        <f>IF('Prediction Log'!#REF!=0, "",'Prediction Log'!#REF!)</f>
        <v>#REF!</v>
      </c>
      <c r="J1772" s="24"/>
      <c r="AA1772" s="1" t="str">
        <f t="shared" si="163"/>
        <v/>
      </c>
      <c r="AB1772" s="11"/>
      <c r="AC1772" s="11"/>
      <c r="AD1772" s="11"/>
      <c r="AE1772" s="11"/>
      <c r="AF1772" s="11"/>
    </row>
    <row r="1773" spans="6:32" x14ac:dyDescent="0.45">
      <c r="F1773" s="9" t="e">
        <f>IF('Prediction Log'!#REF!=0, "",'Prediction Log'!#REF!)</f>
        <v>#REF!</v>
      </c>
      <c r="G1773" s="9"/>
      <c r="H1773" s="9"/>
      <c r="I1773" s="9" t="e">
        <f>IF('Prediction Log'!#REF!=0, "",'Prediction Log'!#REF!)</f>
        <v>#REF!</v>
      </c>
      <c r="J1773" s="24"/>
      <c r="AA1773" s="1" t="str">
        <f t="shared" si="163"/>
        <v/>
      </c>
      <c r="AB1773" s="11"/>
      <c r="AC1773" s="11"/>
      <c r="AD1773" s="11"/>
      <c r="AE1773" s="11"/>
      <c r="AF1773" s="11"/>
    </row>
    <row r="1774" spans="6:32" x14ac:dyDescent="0.45">
      <c r="F1774" s="9" t="e">
        <f>IF('Prediction Log'!#REF!=0, "",'Prediction Log'!#REF!)</f>
        <v>#REF!</v>
      </c>
      <c r="G1774" s="9"/>
      <c r="H1774" s="9"/>
      <c r="I1774" s="9" t="e">
        <f>IF('Prediction Log'!#REF!=0, "",'Prediction Log'!#REF!)</f>
        <v>#REF!</v>
      </c>
      <c r="J1774" s="24"/>
      <c r="AA1774" s="1" t="str">
        <f t="shared" si="163"/>
        <v/>
      </c>
      <c r="AB1774" s="11"/>
      <c r="AC1774" s="11"/>
      <c r="AD1774" s="11"/>
      <c r="AE1774" s="11"/>
      <c r="AF1774" s="11"/>
    </row>
    <row r="1775" spans="6:32" x14ac:dyDescent="0.45">
      <c r="F1775" s="9" t="e">
        <f>IF('Prediction Log'!#REF!=0, "",'Prediction Log'!#REF!)</f>
        <v>#REF!</v>
      </c>
      <c r="G1775" s="9"/>
      <c r="H1775" s="9"/>
      <c r="I1775" s="9" t="e">
        <f>IF('Prediction Log'!#REF!=0, "",'Prediction Log'!#REF!)</f>
        <v>#REF!</v>
      </c>
      <c r="J1775" s="24"/>
      <c r="AA1775" s="1" t="str">
        <f t="shared" si="163"/>
        <v/>
      </c>
      <c r="AB1775" s="11"/>
      <c r="AC1775" s="11"/>
      <c r="AD1775" s="11"/>
      <c r="AE1775" s="11"/>
      <c r="AF1775" s="11"/>
    </row>
    <row r="1776" spans="6:32" x14ac:dyDescent="0.45">
      <c r="F1776" s="9" t="e">
        <f>IF('Prediction Log'!#REF!=0, "",'Prediction Log'!#REF!)</f>
        <v>#REF!</v>
      </c>
      <c r="G1776" s="9"/>
      <c r="H1776" s="9"/>
      <c r="I1776" s="9" t="e">
        <f>IF('Prediction Log'!#REF!=0, "",'Prediction Log'!#REF!)</f>
        <v>#REF!</v>
      </c>
      <c r="J1776" s="24"/>
      <c r="AA1776" s="1" t="str">
        <f t="shared" si="163"/>
        <v/>
      </c>
      <c r="AB1776" s="11"/>
      <c r="AC1776" s="11"/>
      <c r="AD1776" s="11"/>
      <c r="AE1776" s="11"/>
      <c r="AF1776" s="11"/>
    </row>
    <row r="1777" spans="6:32" x14ac:dyDescent="0.45">
      <c r="F1777" s="9" t="e">
        <f>IF('Prediction Log'!#REF!=0, "",'Prediction Log'!#REF!)</f>
        <v>#REF!</v>
      </c>
      <c r="G1777" s="9"/>
      <c r="H1777" s="9"/>
      <c r="I1777" s="9" t="e">
        <f>IF('Prediction Log'!#REF!=0, "",'Prediction Log'!#REF!)</f>
        <v>#REF!</v>
      </c>
      <c r="J1777" s="24"/>
      <c r="AA1777" s="1" t="str">
        <f t="shared" si="163"/>
        <v/>
      </c>
      <c r="AB1777" s="11"/>
      <c r="AC1777" s="11"/>
      <c r="AD1777" s="11"/>
      <c r="AE1777" s="11"/>
      <c r="AF1777" s="11"/>
    </row>
    <row r="1778" spans="6:32" x14ac:dyDescent="0.45">
      <c r="F1778" s="9" t="e">
        <f>IF('Prediction Log'!#REF!=0, "",'Prediction Log'!#REF!)</f>
        <v>#REF!</v>
      </c>
      <c r="G1778" s="9"/>
      <c r="H1778" s="9"/>
      <c r="I1778" s="9" t="e">
        <f>IF('Prediction Log'!#REF!=0, "",'Prediction Log'!#REF!)</f>
        <v>#REF!</v>
      </c>
      <c r="J1778" s="24"/>
      <c r="AA1778" s="1" t="str">
        <f t="shared" si="163"/>
        <v/>
      </c>
      <c r="AB1778" s="11"/>
      <c r="AC1778" s="11"/>
      <c r="AD1778" s="11"/>
      <c r="AE1778" s="11"/>
      <c r="AF1778" s="11"/>
    </row>
    <row r="1779" spans="6:32" x14ac:dyDescent="0.45">
      <c r="F1779" s="9" t="e">
        <f>IF('Prediction Log'!#REF!=0, "",'Prediction Log'!#REF!)</f>
        <v>#REF!</v>
      </c>
      <c r="G1779" s="9"/>
      <c r="H1779" s="9"/>
      <c r="I1779" s="9" t="e">
        <f>IF('Prediction Log'!#REF!=0, "",'Prediction Log'!#REF!)</f>
        <v>#REF!</v>
      </c>
      <c r="J1779" s="24"/>
      <c r="AA1779" s="1" t="str">
        <f t="shared" si="163"/>
        <v/>
      </c>
      <c r="AB1779" s="11"/>
      <c r="AC1779" s="11"/>
      <c r="AD1779" s="11"/>
      <c r="AE1779" s="11"/>
      <c r="AF1779" s="11"/>
    </row>
    <row r="1780" spans="6:32" x14ac:dyDescent="0.45">
      <c r="F1780" s="9" t="e">
        <f>IF('Prediction Log'!#REF!=0, "",'Prediction Log'!#REF!)</f>
        <v>#REF!</v>
      </c>
      <c r="G1780" s="9"/>
      <c r="H1780" s="9"/>
      <c r="I1780" s="9" t="e">
        <f>IF('Prediction Log'!#REF!=0, "",'Prediction Log'!#REF!)</f>
        <v>#REF!</v>
      </c>
      <c r="J1780" s="24"/>
      <c r="AA1780" s="1" t="str">
        <f t="shared" si="163"/>
        <v/>
      </c>
      <c r="AB1780" s="11"/>
      <c r="AC1780" s="11"/>
      <c r="AD1780" s="11"/>
      <c r="AE1780" s="11"/>
      <c r="AF1780" s="11"/>
    </row>
    <row r="1781" spans="6:32" x14ac:dyDescent="0.45">
      <c r="F1781" s="9" t="e">
        <f>IF('Prediction Log'!#REF!=0, "",'Prediction Log'!#REF!)</f>
        <v>#REF!</v>
      </c>
      <c r="G1781" s="9"/>
      <c r="H1781" s="9"/>
      <c r="I1781" s="9" t="e">
        <f>IF('Prediction Log'!#REF!=0, "",'Prediction Log'!#REF!)</f>
        <v>#REF!</v>
      </c>
      <c r="J1781" s="24"/>
      <c r="AA1781" s="1" t="str">
        <f t="shared" si="163"/>
        <v/>
      </c>
      <c r="AB1781" s="11"/>
      <c r="AC1781" s="11"/>
      <c r="AD1781" s="11"/>
      <c r="AE1781" s="11"/>
      <c r="AF1781" s="11"/>
    </row>
    <row r="1782" spans="6:32" x14ac:dyDescent="0.45">
      <c r="F1782" s="9" t="e">
        <f>IF('Prediction Log'!#REF!=0, "",'Prediction Log'!#REF!)</f>
        <v>#REF!</v>
      </c>
      <c r="G1782" s="9"/>
      <c r="H1782" s="9"/>
      <c r="I1782" s="9" t="e">
        <f>IF('Prediction Log'!#REF!=0, "",'Prediction Log'!#REF!)</f>
        <v>#REF!</v>
      </c>
      <c r="J1782" s="24"/>
      <c r="AA1782" s="1" t="str">
        <f t="shared" si="163"/>
        <v/>
      </c>
      <c r="AB1782" s="11"/>
      <c r="AC1782" s="11"/>
      <c r="AD1782" s="11"/>
      <c r="AE1782" s="11"/>
      <c r="AF1782" s="11"/>
    </row>
    <row r="1783" spans="6:32" x14ac:dyDescent="0.45">
      <c r="F1783" s="9" t="e">
        <f>IF('Prediction Log'!#REF!=0, "",'Prediction Log'!#REF!)</f>
        <v>#REF!</v>
      </c>
      <c r="G1783" s="9"/>
      <c r="H1783" s="9"/>
      <c r="I1783" s="9" t="e">
        <f>IF('Prediction Log'!#REF!=0, "",'Prediction Log'!#REF!)</f>
        <v>#REF!</v>
      </c>
      <c r="J1783" s="24"/>
      <c r="AA1783" s="1" t="str">
        <f t="shared" si="163"/>
        <v/>
      </c>
      <c r="AB1783" s="11"/>
      <c r="AC1783" s="11"/>
      <c r="AD1783" s="11"/>
      <c r="AE1783" s="11"/>
      <c r="AF1783" s="11"/>
    </row>
    <row r="1784" spans="6:32" x14ac:dyDescent="0.45">
      <c r="F1784" s="9" t="e">
        <f>IF('Prediction Log'!#REF!=0, "",'Prediction Log'!#REF!)</f>
        <v>#REF!</v>
      </c>
      <c r="G1784" s="9"/>
      <c r="H1784" s="9"/>
      <c r="I1784" s="9" t="e">
        <f>IF('Prediction Log'!#REF!=0, "",'Prediction Log'!#REF!)</f>
        <v>#REF!</v>
      </c>
      <c r="J1784" s="24"/>
      <c r="AA1784" s="1" t="str">
        <f t="shared" si="163"/>
        <v/>
      </c>
      <c r="AB1784" s="11"/>
      <c r="AC1784" s="11"/>
      <c r="AD1784" s="11"/>
      <c r="AE1784" s="11"/>
      <c r="AF1784" s="11"/>
    </row>
    <row r="1785" spans="6:32" x14ac:dyDescent="0.45">
      <c r="F1785" s="9" t="e">
        <f>IF('Prediction Log'!#REF!=0, "",'Prediction Log'!#REF!)</f>
        <v>#REF!</v>
      </c>
      <c r="G1785" s="9"/>
      <c r="H1785" s="9"/>
      <c r="I1785" s="9" t="e">
        <f>IF('Prediction Log'!#REF!=0, "",'Prediction Log'!#REF!)</f>
        <v>#REF!</v>
      </c>
      <c r="J1785" s="24"/>
      <c r="AA1785" s="1" t="str">
        <f t="shared" si="163"/>
        <v/>
      </c>
      <c r="AB1785" s="11"/>
      <c r="AC1785" s="11"/>
      <c r="AD1785" s="11"/>
      <c r="AE1785" s="11"/>
      <c r="AF1785" s="11"/>
    </row>
    <row r="1786" spans="6:32" x14ac:dyDescent="0.45">
      <c r="F1786" s="9" t="e">
        <f>IF('Prediction Log'!#REF!=0, "",'Prediction Log'!#REF!)</f>
        <v>#REF!</v>
      </c>
      <c r="G1786" s="9"/>
      <c r="H1786" s="9"/>
      <c r="I1786" s="9" t="e">
        <f>IF('Prediction Log'!#REF!=0, "",'Prediction Log'!#REF!)</f>
        <v>#REF!</v>
      </c>
      <c r="J1786" s="24"/>
      <c r="AA1786" s="1" t="str">
        <f t="shared" si="163"/>
        <v/>
      </c>
      <c r="AB1786" s="11"/>
      <c r="AC1786" s="11"/>
      <c r="AD1786" s="11"/>
      <c r="AE1786" s="11"/>
      <c r="AF1786" s="11"/>
    </row>
    <row r="1787" spans="6:32" x14ac:dyDescent="0.45">
      <c r="F1787" s="9" t="e">
        <f>IF('Prediction Log'!#REF!=0, "",'Prediction Log'!#REF!)</f>
        <v>#REF!</v>
      </c>
      <c r="G1787" s="9"/>
      <c r="H1787" s="9"/>
      <c r="I1787" s="9" t="e">
        <f>IF('Prediction Log'!#REF!=0, "",'Prediction Log'!#REF!)</f>
        <v>#REF!</v>
      </c>
      <c r="J1787" s="24"/>
      <c r="AA1787" s="1" t="str">
        <f t="shared" si="163"/>
        <v/>
      </c>
      <c r="AB1787" s="11"/>
      <c r="AC1787" s="11"/>
      <c r="AD1787" s="11"/>
      <c r="AE1787" s="11"/>
      <c r="AF1787" s="11"/>
    </row>
    <row r="1788" spans="6:32" x14ac:dyDescent="0.45">
      <c r="F1788" s="9" t="e">
        <f>IF('Prediction Log'!#REF!=0, "",'Prediction Log'!#REF!)</f>
        <v>#REF!</v>
      </c>
      <c r="G1788" s="9"/>
      <c r="H1788" s="9"/>
      <c r="I1788" s="9" t="e">
        <f>IF('Prediction Log'!#REF!=0, "",'Prediction Log'!#REF!)</f>
        <v>#REF!</v>
      </c>
      <c r="J1788" s="24"/>
      <c r="AA1788" s="1" t="str">
        <f t="shared" si="163"/>
        <v/>
      </c>
      <c r="AB1788" s="11"/>
      <c r="AC1788" s="11"/>
      <c r="AD1788" s="11"/>
      <c r="AE1788" s="11"/>
      <c r="AF1788" s="11"/>
    </row>
    <row r="1789" spans="6:32" x14ac:dyDescent="0.45">
      <c r="F1789" s="9" t="e">
        <f>IF('Prediction Log'!#REF!=0, "",'Prediction Log'!#REF!)</f>
        <v>#REF!</v>
      </c>
      <c r="G1789" s="9"/>
      <c r="H1789" s="9"/>
      <c r="I1789" s="9" t="e">
        <f>IF('Prediction Log'!#REF!=0, "",'Prediction Log'!#REF!)</f>
        <v>#REF!</v>
      </c>
      <c r="J1789" s="24"/>
      <c r="AA1789" s="1" t="str">
        <f t="shared" si="163"/>
        <v/>
      </c>
      <c r="AB1789" s="11"/>
      <c r="AC1789" s="11"/>
      <c r="AD1789" s="11"/>
      <c r="AE1789" s="11"/>
      <c r="AF1789" s="11"/>
    </row>
    <row r="1790" spans="6:32" x14ac:dyDescent="0.45">
      <c r="F1790" s="9" t="e">
        <f>IF('Prediction Log'!#REF!=0, "",'Prediction Log'!#REF!)</f>
        <v>#REF!</v>
      </c>
      <c r="G1790" s="9"/>
      <c r="H1790" s="9"/>
      <c r="I1790" s="9" t="e">
        <f>IF('Prediction Log'!#REF!=0, "",'Prediction Log'!#REF!)</f>
        <v>#REF!</v>
      </c>
      <c r="J1790" s="24"/>
      <c r="AA1790" s="1" t="str">
        <f t="shared" si="163"/>
        <v/>
      </c>
      <c r="AB1790" s="11"/>
      <c r="AC1790" s="11"/>
      <c r="AD1790" s="11"/>
      <c r="AE1790" s="11"/>
      <c r="AF1790" s="11"/>
    </row>
    <row r="1791" spans="6:32" x14ac:dyDescent="0.45">
      <c r="F1791" s="9" t="e">
        <f>IF('Prediction Log'!#REF!=0, "",'Prediction Log'!#REF!)</f>
        <v>#REF!</v>
      </c>
      <c r="G1791" s="9"/>
      <c r="H1791" s="9"/>
      <c r="I1791" s="9" t="e">
        <f>IF('Prediction Log'!#REF!=0, "",'Prediction Log'!#REF!)</f>
        <v>#REF!</v>
      </c>
      <c r="J1791" s="24"/>
      <c r="AA1791" s="1" t="str">
        <f t="shared" si="163"/>
        <v/>
      </c>
      <c r="AB1791" s="11"/>
      <c r="AC1791" s="11"/>
      <c r="AD1791" s="11"/>
      <c r="AE1791" s="11"/>
      <c r="AF1791" s="11"/>
    </row>
    <row r="1792" spans="6:32" x14ac:dyDescent="0.45">
      <c r="F1792" s="9" t="e">
        <f>IF('Prediction Log'!#REF!=0, "",'Prediction Log'!#REF!)</f>
        <v>#REF!</v>
      </c>
      <c r="G1792" s="9"/>
      <c r="H1792" s="9"/>
      <c r="I1792" s="9" t="e">
        <f>IF('Prediction Log'!#REF!=0, "",'Prediction Log'!#REF!)</f>
        <v>#REF!</v>
      </c>
      <c r="J1792" s="24"/>
      <c r="AA1792" s="1" t="str">
        <f t="shared" si="163"/>
        <v/>
      </c>
      <c r="AB1792" s="11"/>
      <c r="AC1792" s="11"/>
      <c r="AD1792" s="11"/>
      <c r="AE1792" s="11"/>
      <c r="AF1792" s="11"/>
    </row>
    <row r="1793" spans="6:32" x14ac:dyDescent="0.45">
      <c r="F1793" s="9" t="e">
        <f>IF('Prediction Log'!#REF!=0, "",'Prediction Log'!#REF!)</f>
        <v>#REF!</v>
      </c>
      <c r="G1793" s="9"/>
      <c r="H1793" s="9"/>
      <c r="I1793" s="9" t="e">
        <f>IF('Prediction Log'!#REF!=0, "",'Prediction Log'!#REF!)</f>
        <v>#REF!</v>
      </c>
      <c r="J1793" s="24"/>
      <c r="AA1793" s="1" t="str">
        <f t="shared" si="163"/>
        <v/>
      </c>
      <c r="AB1793" s="11"/>
      <c r="AC1793" s="11"/>
      <c r="AD1793" s="11"/>
      <c r="AE1793" s="11"/>
      <c r="AF1793" s="11"/>
    </row>
    <row r="1794" spans="6:32" x14ac:dyDescent="0.45">
      <c r="F1794" s="9" t="e">
        <f>IF('Prediction Log'!#REF!=0, "",'Prediction Log'!#REF!)</f>
        <v>#REF!</v>
      </c>
      <c r="G1794" s="9"/>
      <c r="H1794" s="9"/>
      <c r="I1794" s="9" t="e">
        <f>IF('Prediction Log'!#REF!=0, "",'Prediction Log'!#REF!)</f>
        <v>#REF!</v>
      </c>
      <c r="J1794" s="24"/>
      <c r="AA1794" s="1" t="str">
        <f t="shared" si="163"/>
        <v/>
      </c>
      <c r="AB1794" s="11"/>
      <c r="AC1794" s="11"/>
      <c r="AD1794" s="11"/>
      <c r="AE1794" s="11"/>
      <c r="AF1794" s="11"/>
    </row>
    <row r="1795" spans="6:32" x14ac:dyDescent="0.45">
      <c r="F1795" s="9" t="e">
        <f>IF('Prediction Log'!#REF!=0, "",'Prediction Log'!#REF!)</f>
        <v>#REF!</v>
      </c>
      <c r="G1795" s="9"/>
      <c r="H1795" s="9"/>
      <c r="I1795" s="9" t="e">
        <f>IF('Prediction Log'!#REF!=0, "",'Prediction Log'!#REF!)</f>
        <v>#REF!</v>
      </c>
      <c r="J1795" s="24"/>
      <c r="AA1795" s="1" t="str">
        <f t="shared" si="163"/>
        <v/>
      </c>
      <c r="AB1795" s="11"/>
      <c r="AC1795" s="11"/>
      <c r="AD1795" s="11"/>
      <c r="AE1795" s="11"/>
      <c r="AF1795" s="11"/>
    </row>
    <row r="1796" spans="6:32" x14ac:dyDescent="0.45">
      <c r="F1796" s="9" t="e">
        <f>IF('Prediction Log'!#REF!=0, "",'Prediction Log'!#REF!)</f>
        <v>#REF!</v>
      </c>
      <c r="G1796" s="9"/>
      <c r="H1796" s="9"/>
      <c r="I1796" s="9" t="e">
        <f>IF('Prediction Log'!#REF!=0, "",'Prediction Log'!#REF!)</f>
        <v>#REF!</v>
      </c>
      <c r="J1796" s="24"/>
      <c r="AA1796" s="1" t="str">
        <f t="shared" si="163"/>
        <v/>
      </c>
      <c r="AB1796" s="11"/>
      <c r="AC1796" s="11"/>
      <c r="AD1796" s="11"/>
      <c r="AE1796" s="11"/>
      <c r="AF1796" s="11"/>
    </row>
    <row r="1797" spans="6:32" x14ac:dyDescent="0.45">
      <c r="F1797" s="9" t="e">
        <f>IF('Prediction Log'!#REF!=0, "",'Prediction Log'!#REF!)</f>
        <v>#REF!</v>
      </c>
      <c r="G1797" s="9"/>
      <c r="H1797" s="9"/>
      <c r="I1797" s="9" t="e">
        <f>IF('Prediction Log'!#REF!=0, "",'Prediction Log'!#REF!)</f>
        <v>#REF!</v>
      </c>
      <c r="J1797" s="24"/>
      <c r="AA1797" s="1" t="str">
        <f t="shared" si="163"/>
        <v/>
      </c>
      <c r="AB1797" s="11"/>
      <c r="AC1797" s="11"/>
      <c r="AD1797" s="11"/>
      <c r="AE1797" s="11"/>
      <c r="AF1797" s="11"/>
    </row>
    <row r="1798" spans="6:32" x14ac:dyDescent="0.45">
      <c r="F1798" s="9" t="e">
        <f>IF('Prediction Log'!#REF!=0, "",'Prediction Log'!#REF!)</f>
        <v>#REF!</v>
      </c>
      <c r="G1798" s="9"/>
      <c r="H1798" s="9"/>
      <c r="I1798" s="9" t="e">
        <f>IF('Prediction Log'!#REF!=0, "",'Prediction Log'!#REF!)</f>
        <v>#REF!</v>
      </c>
      <c r="J1798" s="24"/>
      <c r="AA1798" s="1" t="str">
        <f t="shared" si="163"/>
        <v/>
      </c>
      <c r="AB1798" s="11"/>
      <c r="AC1798" s="11"/>
      <c r="AD1798" s="11"/>
      <c r="AE1798" s="11"/>
      <c r="AF1798" s="11"/>
    </row>
    <row r="1799" spans="6:32" x14ac:dyDescent="0.45">
      <c r="F1799" s="9" t="e">
        <f>IF('Prediction Log'!#REF!=0, "",'Prediction Log'!#REF!)</f>
        <v>#REF!</v>
      </c>
      <c r="G1799" s="9"/>
      <c r="H1799" s="9"/>
      <c r="I1799" s="9" t="e">
        <f>IF('Prediction Log'!#REF!=0, "",'Prediction Log'!#REF!)</f>
        <v>#REF!</v>
      </c>
      <c r="J1799" s="24"/>
      <c r="AA1799" s="1" t="str">
        <f t="shared" si="163"/>
        <v/>
      </c>
      <c r="AB1799" s="11"/>
      <c r="AC1799" s="11"/>
      <c r="AD1799" s="11"/>
      <c r="AE1799" s="11"/>
      <c r="AF1799" s="11"/>
    </row>
    <row r="1800" spans="6:32" x14ac:dyDescent="0.45">
      <c r="F1800" s="9" t="e">
        <f>IF('Prediction Log'!#REF!=0, "",'Prediction Log'!#REF!)</f>
        <v>#REF!</v>
      </c>
      <c r="G1800" s="9"/>
      <c r="H1800" s="9"/>
      <c r="I1800" s="9" t="e">
        <f>IF('Prediction Log'!#REF!=0, "",'Prediction Log'!#REF!)</f>
        <v>#REF!</v>
      </c>
      <c r="J1800" s="24"/>
      <c r="AA1800" s="1" t="str">
        <f t="shared" si="163"/>
        <v/>
      </c>
      <c r="AB1800" s="11"/>
      <c r="AC1800" s="11"/>
      <c r="AD1800" s="11"/>
      <c r="AE1800" s="11"/>
      <c r="AF1800" s="11"/>
    </row>
    <row r="1801" spans="6:32" x14ac:dyDescent="0.45">
      <c r="F1801" s="9" t="e">
        <f>IF('Prediction Log'!#REF!=0, "",'Prediction Log'!#REF!)</f>
        <v>#REF!</v>
      </c>
      <c r="G1801" s="9"/>
      <c r="H1801" s="9"/>
      <c r="I1801" s="9" t="e">
        <f>IF('Prediction Log'!#REF!=0, "",'Prediction Log'!#REF!)</f>
        <v>#REF!</v>
      </c>
      <c r="J1801" s="24"/>
      <c r="AA1801" s="1" t="str">
        <f t="shared" si="163"/>
        <v/>
      </c>
      <c r="AB1801" s="11"/>
      <c r="AC1801" s="11"/>
      <c r="AD1801" s="11"/>
      <c r="AE1801" s="11"/>
      <c r="AF1801" s="11"/>
    </row>
    <row r="1802" spans="6:32" x14ac:dyDescent="0.45">
      <c r="F1802" s="9" t="e">
        <f>IF('Prediction Log'!#REF!=0, "",'Prediction Log'!#REF!)</f>
        <v>#REF!</v>
      </c>
      <c r="G1802" s="9"/>
      <c r="H1802" s="9"/>
      <c r="I1802" s="9" t="e">
        <f>IF('Prediction Log'!#REF!=0, "",'Prediction Log'!#REF!)</f>
        <v>#REF!</v>
      </c>
      <c r="J1802" s="24"/>
      <c r="AA1802" s="1" t="str">
        <f t="shared" si="163"/>
        <v/>
      </c>
      <c r="AB1802" s="11"/>
      <c r="AC1802" s="11"/>
      <c r="AD1802" s="11"/>
      <c r="AE1802" s="11"/>
      <c r="AF1802" s="11"/>
    </row>
    <row r="1803" spans="6:32" x14ac:dyDescent="0.45">
      <c r="F1803" s="9" t="e">
        <f>IF('Prediction Log'!#REF!=0, "",'Prediction Log'!#REF!)</f>
        <v>#REF!</v>
      </c>
      <c r="G1803" s="9"/>
      <c r="H1803" s="9"/>
      <c r="I1803" s="9" t="e">
        <f>IF('Prediction Log'!#REF!=0, "",'Prediction Log'!#REF!)</f>
        <v>#REF!</v>
      </c>
      <c r="J1803" s="24"/>
      <c r="AA1803" s="1" t="str">
        <f t="shared" si="163"/>
        <v/>
      </c>
      <c r="AB1803" s="11"/>
      <c r="AC1803" s="11"/>
      <c r="AD1803" s="11"/>
      <c r="AE1803" s="11"/>
      <c r="AF1803" s="11"/>
    </row>
    <row r="1804" spans="6:32" x14ac:dyDescent="0.45">
      <c r="F1804" s="9" t="e">
        <f>IF('Prediction Log'!#REF!=0, "",'Prediction Log'!#REF!)</f>
        <v>#REF!</v>
      </c>
      <c r="G1804" s="9"/>
      <c r="H1804" s="9"/>
      <c r="I1804" s="9" t="e">
        <f>IF('Prediction Log'!#REF!=0, "",'Prediction Log'!#REF!)</f>
        <v>#REF!</v>
      </c>
      <c r="J1804" s="24"/>
      <c r="AA1804" s="1" t="str">
        <f t="shared" si="163"/>
        <v/>
      </c>
      <c r="AB1804" s="11"/>
      <c r="AC1804" s="11"/>
      <c r="AD1804" s="11"/>
      <c r="AE1804" s="11"/>
      <c r="AF1804" s="11"/>
    </row>
    <row r="1805" spans="6:32" x14ac:dyDescent="0.45">
      <c r="F1805" s="9" t="e">
        <f>IF('Prediction Log'!#REF!=0, "",'Prediction Log'!#REF!)</f>
        <v>#REF!</v>
      </c>
      <c r="G1805" s="9"/>
      <c r="H1805" s="9"/>
      <c r="I1805" s="9" t="e">
        <f>IF('Prediction Log'!#REF!=0, "",'Prediction Log'!#REF!)</f>
        <v>#REF!</v>
      </c>
      <c r="J1805" s="24"/>
      <c r="AA1805" s="1" t="str">
        <f t="shared" si="163"/>
        <v/>
      </c>
      <c r="AB1805" s="11"/>
      <c r="AC1805" s="11"/>
      <c r="AD1805" s="11"/>
      <c r="AE1805" s="11"/>
      <c r="AF1805" s="11"/>
    </row>
    <row r="1806" spans="6:32" x14ac:dyDescent="0.45">
      <c r="F1806" s="9" t="e">
        <f>IF('Prediction Log'!#REF!=0, "",'Prediction Log'!#REF!)</f>
        <v>#REF!</v>
      </c>
      <c r="G1806" s="9"/>
      <c r="H1806" s="9"/>
      <c r="I1806" s="9" t="e">
        <f>IF('Prediction Log'!#REF!=0, "",'Prediction Log'!#REF!)</f>
        <v>#REF!</v>
      </c>
      <c r="J1806" s="24"/>
      <c r="AA1806" s="1" t="str">
        <f t="shared" si="163"/>
        <v/>
      </c>
      <c r="AB1806" s="11"/>
      <c r="AC1806" s="11"/>
      <c r="AD1806" s="11"/>
      <c r="AE1806" s="11"/>
      <c r="AF1806" s="11"/>
    </row>
    <row r="1807" spans="6:32" x14ac:dyDescent="0.45">
      <c r="F1807" s="9" t="e">
        <f>IF('Prediction Log'!#REF!=0, "",'Prediction Log'!#REF!)</f>
        <v>#REF!</v>
      </c>
      <c r="G1807" s="9"/>
      <c r="H1807" s="9"/>
      <c r="I1807" s="9" t="e">
        <f>IF('Prediction Log'!#REF!=0, "",'Prediction Log'!#REF!)</f>
        <v>#REF!</v>
      </c>
      <c r="J1807" s="24"/>
      <c r="AA1807" s="1" t="str">
        <f t="shared" si="163"/>
        <v/>
      </c>
      <c r="AB1807" s="11"/>
      <c r="AC1807" s="11"/>
      <c r="AD1807" s="11"/>
      <c r="AE1807" s="11"/>
      <c r="AF1807" s="11"/>
    </row>
    <row r="1808" spans="6:32" x14ac:dyDescent="0.45">
      <c r="F1808" s="9" t="e">
        <f>IF('Prediction Log'!#REF!=0, "",'Prediction Log'!#REF!)</f>
        <v>#REF!</v>
      </c>
      <c r="G1808" s="9"/>
      <c r="H1808" s="9"/>
      <c r="I1808" s="9" t="e">
        <f>IF('Prediction Log'!#REF!=0, "",'Prediction Log'!#REF!)</f>
        <v>#REF!</v>
      </c>
      <c r="J1808" s="24"/>
      <c r="AA1808" s="1" t="str">
        <f t="shared" si="163"/>
        <v/>
      </c>
      <c r="AB1808" s="11"/>
      <c r="AC1808" s="11"/>
      <c r="AD1808" s="11"/>
      <c r="AE1808" s="11"/>
      <c r="AF1808" s="11"/>
    </row>
    <row r="1809" spans="6:32" x14ac:dyDescent="0.45">
      <c r="F1809" s="9" t="e">
        <f>IF('Prediction Log'!#REF!=0, "",'Prediction Log'!#REF!)</f>
        <v>#REF!</v>
      </c>
      <c r="G1809" s="9"/>
      <c r="H1809" s="9"/>
      <c r="I1809" s="9" t="e">
        <f>IF('Prediction Log'!#REF!=0, "",'Prediction Log'!#REF!)</f>
        <v>#REF!</v>
      </c>
      <c r="J1809" s="24"/>
      <c r="AA1809" s="1" t="str">
        <f t="shared" si="163"/>
        <v/>
      </c>
      <c r="AB1809" s="11"/>
      <c r="AC1809" s="11"/>
      <c r="AD1809" s="11"/>
      <c r="AE1809" s="11"/>
      <c r="AF1809" s="11"/>
    </row>
    <row r="1810" spans="6:32" x14ac:dyDescent="0.45">
      <c r="F1810" s="9" t="e">
        <f>IF('Prediction Log'!#REF!=0, "",'Prediction Log'!#REF!)</f>
        <v>#REF!</v>
      </c>
      <c r="G1810" s="9"/>
      <c r="H1810" s="9"/>
      <c r="I1810" s="9" t="e">
        <f>IF('Prediction Log'!#REF!=0, "",'Prediction Log'!#REF!)</f>
        <v>#REF!</v>
      </c>
      <c r="J1810" s="24"/>
      <c r="AA1810" s="1" t="str">
        <f t="shared" si="163"/>
        <v/>
      </c>
      <c r="AB1810" s="11"/>
      <c r="AC1810" s="11"/>
      <c r="AD1810" s="11"/>
      <c r="AE1810" s="11"/>
      <c r="AF1810" s="11"/>
    </row>
    <row r="1811" spans="6:32" x14ac:dyDescent="0.45">
      <c r="F1811" s="9" t="e">
        <f>IF('Prediction Log'!#REF!=0, "",'Prediction Log'!#REF!)</f>
        <v>#REF!</v>
      </c>
      <c r="G1811" s="9"/>
      <c r="H1811" s="9"/>
      <c r="I1811" s="9" t="e">
        <f>IF('Prediction Log'!#REF!=0, "",'Prediction Log'!#REF!)</f>
        <v>#REF!</v>
      </c>
      <c r="J1811" s="24"/>
      <c r="AA1811" s="1" t="str">
        <f t="shared" si="163"/>
        <v/>
      </c>
      <c r="AB1811" s="11"/>
      <c r="AC1811" s="11"/>
      <c r="AD1811" s="11"/>
      <c r="AE1811" s="11"/>
      <c r="AF1811" s="11"/>
    </row>
    <row r="1812" spans="6:32" x14ac:dyDescent="0.45">
      <c r="F1812" s="9" t="e">
        <f>IF('Prediction Log'!#REF!=0, "",'Prediction Log'!#REF!)</f>
        <v>#REF!</v>
      </c>
      <c r="G1812" s="9"/>
      <c r="H1812" s="9"/>
      <c r="I1812" s="9" t="e">
        <f>IF('Prediction Log'!#REF!=0, "",'Prediction Log'!#REF!)</f>
        <v>#REF!</v>
      </c>
      <c r="J1812" s="24"/>
      <c r="AA1812" s="1" t="str">
        <f t="shared" si="163"/>
        <v/>
      </c>
      <c r="AB1812" s="11"/>
      <c r="AC1812" s="11"/>
      <c r="AD1812" s="11"/>
      <c r="AE1812" s="11"/>
      <c r="AF1812" s="11"/>
    </row>
    <row r="1813" spans="6:32" x14ac:dyDescent="0.45">
      <c r="F1813" s="9" t="e">
        <f>IF('Prediction Log'!#REF!=0, "",'Prediction Log'!#REF!)</f>
        <v>#REF!</v>
      </c>
      <c r="G1813" s="9"/>
      <c r="H1813" s="9"/>
      <c r="I1813" s="9" t="e">
        <f>IF('Prediction Log'!#REF!=0, "",'Prediction Log'!#REF!)</f>
        <v>#REF!</v>
      </c>
      <c r="J1813" s="24"/>
      <c r="AA1813" s="1" t="str">
        <f t="shared" si="163"/>
        <v/>
      </c>
      <c r="AB1813" s="11"/>
      <c r="AC1813" s="11"/>
      <c r="AD1813" s="11"/>
      <c r="AE1813" s="11"/>
      <c r="AF1813" s="11"/>
    </row>
    <row r="1814" spans="6:32" x14ac:dyDescent="0.45">
      <c r="F1814" s="9" t="e">
        <f>IF('Prediction Log'!#REF!=0, "",'Prediction Log'!#REF!)</f>
        <v>#REF!</v>
      </c>
      <c r="G1814" s="9"/>
      <c r="H1814" s="9"/>
      <c r="I1814" s="9" t="e">
        <f>IF('Prediction Log'!#REF!=0, "",'Prediction Log'!#REF!)</f>
        <v>#REF!</v>
      </c>
      <c r="J1814" s="24"/>
      <c r="AA1814" s="1" t="str">
        <f t="shared" si="163"/>
        <v/>
      </c>
      <c r="AB1814" s="11"/>
      <c r="AC1814" s="11"/>
      <c r="AD1814" s="11"/>
      <c r="AE1814" s="11"/>
      <c r="AF1814" s="11"/>
    </row>
    <row r="1815" spans="6:32" x14ac:dyDescent="0.45">
      <c r="F1815" s="9" t="e">
        <f>IF('Prediction Log'!#REF!=0, "",'Prediction Log'!#REF!)</f>
        <v>#REF!</v>
      </c>
      <c r="G1815" s="9"/>
      <c r="H1815" s="9"/>
      <c r="I1815" s="9" t="e">
        <f>IF('Prediction Log'!#REF!=0, "",'Prediction Log'!#REF!)</f>
        <v>#REF!</v>
      </c>
      <c r="J1815" s="24"/>
      <c r="AA1815" s="1" t="str">
        <f t="shared" si="163"/>
        <v/>
      </c>
      <c r="AB1815" s="11"/>
      <c r="AC1815" s="11"/>
      <c r="AD1815" s="11"/>
      <c r="AE1815" s="11"/>
      <c r="AF1815" s="11"/>
    </row>
    <row r="1816" spans="6:32" x14ac:dyDescent="0.45">
      <c r="F1816" s="9" t="e">
        <f>IF('Prediction Log'!#REF!=0, "",'Prediction Log'!#REF!)</f>
        <v>#REF!</v>
      </c>
      <c r="G1816" s="9"/>
      <c r="H1816" s="9"/>
      <c r="I1816" s="9" t="e">
        <f>IF('Prediction Log'!#REF!=0, "",'Prediction Log'!#REF!)</f>
        <v>#REF!</v>
      </c>
      <c r="J1816" s="24"/>
      <c r="AA1816" s="1" t="str">
        <f t="shared" ref="AA1816:AA1873" si="164">IF(Z1816="W", U1816, IF(Z1816="L",-N1816, ""))</f>
        <v/>
      </c>
      <c r="AB1816" s="11"/>
      <c r="AC1816" s="11"/>
      <c r="AD1816" s="11"/>
      <c r="AE1816" s="11"/>
      <c r="AF1816" s="11"/>
    </row>
    <row r="1817" spans="6:32" x14ac:dyDescent="0.45">
      <c r="F1817" s="9" t="e">
        <f>IF('Prediction Log'!#REF!=0, "",'Prediction Log'!#REF!)</f>
        <v>#REF!</v>
      </c>
      <c r="G1817" s="9"/>
      <c r="H1817" s="9"/>
      <c r="I1817" s="9" t="e">
        <f>IF('Prediction Log'!#REF!=0, "",'Prediction Log'!#REF!)</f>
        <v>#REF!</v>
      </c>
      <c r="J1817" s="24"/>
      <c r="AA1817" s="1" t="str">
        <f t="shared" si="164"/>
        <v/>
      </c>
      <c r="AB1817" s="11"/>
      <c r="AC1817" s="11"/>
      <c r="AD1817" s="11"/>
      <c r="AE1817" s="11"/>
      <c r="AF1817" s="11"/>
    </row>
    <row r="1818" spans="6:32" x14ac:dyDescent="0.45">
      <c r="F1818" s="9" t="e">
        <f>IF('Prediction Log'!#REF!=0, "",'Prediction Log'!#REF!)</f>
        <v>#REF!</v>
      </c>
      <c r="G1818" s="9"/>
      <c r="H1818" s="9"/>
      <c r="I1818" s="9" t="e">
        <f>IF('Prediction Log'!#REF!=0, "",'Prediction Log'!#REF!)</f>
        <v>#REF!</v>
      </c>
      <c r="J1818" s="24"/>
      <c r="AA1818" s="1" t="str">
        <f t="shared" si="164"/>
        <v/>
      </c>
      <c r="AB1818" s="11"/>
      <c r="AC1818" s="11"/>
      <c r="AD1818" s="11"/>
      <c r="AE1818" s="11"/>
      <c r="AF1818" s="11"/>
    </row>
    <row r="1819" spans="6:32" x14ac:dyDescent="0.45">
      <c r="F1819" s="9" t="e">
        <f>IF('Prediction Log'!#REF!=0, "",'Prediction Log'!#REF!)</f>
        <v>#REF!</v>
      </c>
      <c r="G1819" s="9"/>
      <c r="H1819" s="9"/>
      <c r="I1819" s="9" t="e">
        <f>IF('Prediction Log'!#REF!=0, "",'Prediction Log'!#REF!)</f>
        <v>#REF!</v>
      </c>
      <c r="J1819" s="24"/>
      <c r="AA1819" s="1" t="str">
        <f t="shared" si="164"/>
        <v/>
      </c>
      <c r="AB1819" s="11"/>
      <c r="AC1819" s="11"/>
      <c r="AD1819" s="11"/>
      <c r="AE1819" s="11"/>
      <c r="AF1819" s="11"/>
    </row>
    <row r="1820" spans="6:32" x14ac:dyDescent="0.45">
      <c r="F1820" s="9" t="e">
        <f>IF('Prediction Log'!#REF!=0, "",'Prediction Log'!#REF!)</f>
        <v>#REF!</v>
      </c>
      <c r="G1820" s="9"/>
      <c r="H1820" s="9"/>
      <c r="I1820" s="9" t="e">
        <f>IF('Prediction Log'!#REF!=0, "",'Prediction Log'!#REF!)</f>
        <v>#REF!</v>
      </c>
      <c r="J1820" s="24"/>
      <c r="AA1820" s="1" t="str">
        <f t="shared" si="164"/>
        <v/>
      </c>
      <c r="AB1820" s="11"/>
      <c r="AC1820" s="11"/>
      <c r="AD1820" s="11"/>
      <c r="AE1820" s="11"/>
      <c r="AF1820" s="11"/>
    </row>
    <row r="1821" spans="6:32" x14ac:dyDescent="0.45">
      <c r="F1821" s="9" t="e">
        <f>IF('Prediction Log'!#REF!=0, "",'Prediction Log'!#REF!)</f>
        <v>#REF!</v>
      </c>
      <c r="G1821" s="9"/>
      <c r="H1821" s="9"/>
      <c r="I1821" s="9" t="e">
        <f>IF('Prediction Log'!#REF!=0, "",'Prediction Log'!#REF!)</f>
        <v>#REF!</v>
      </c>
      <c r="J1821" s="24"/>
      <c r="AA1821" s="1" t="str">
        <f t="shared" si="164"/>
        <v/>
      </c>
      <c r="AB1821" s="11"/>
      <c r="AC1821" s="11"/>
      <c r="AD1821" s="11"/>
      <c r="AE1821" s="11"/>
      <c r="AF1821" s="11"/>
    </row>
    <row r="1822" spans="6:32" x14ac:dyDescent="0.45">
      <c r="F1822" s="9" t="e">
        <f>IF('Prediction Log'!#REF!=0, "",'Prediction Log'!#REF!)</f>
        <v>#REF!</v>
      </c>
      <c r="G1822" s="9"/>
      <c r="H1822" s="9"/>
      <c r="I1822" s="9" t="e">
        <f>IF('Prediction Log'!#REF!=0, "",'Prediction Log'!#REF!)</f>
        <v>#REF!</v>
      </c>
      <c r="J1822" s="24"/>
      <c r="AA1822" s="1" t="str">
        <f t="shared" si="164"/>
        <v/>
      </c>
      <c r="AB1822" s="11"/>
      <c r="AC1822" s="11"/>
      <c r="AD1822" s="11"/>
      <c r="AE1822" s="11"/>
      <c r="AF1822" s="11"/>
    </row>
    <row r="1823" spans="6:32" x14ac:dyDescent="0.45">
      <c r="F1823" s="9" t="e">
        <f>IF('Prediction Log'!#REF!=0, "",'Prediction Log'!#REF!)</f>
        <v>#REF!</v>
      </c>
      <c r="G1823" s="9"/>
      <c r="H1823" s="9"/>
      <c r="I1823" s="9" t="e">
        <f>IF('Prediction Log'!#REF!=0, "",'Prediction Log'!#REF!)</f>
        <v>#REF!</v>
      </c>
      <c r="J1823" s="24"/>
      <c r="AA1823" s="1" t="str">
        <f t="shared" si="164"/>
        <v/>
      </c>
      <c r="AB1823" s="11"/>
      <c r="AC1823" s="11"/>
      <c r="AD1823" s="11"/>
      <c r="AE1823" s="11"/>
      <c r="AF1823" s="11"/>
    </row>
    <row r="1824" spans="6:32" x14ac:dyDescent="0.45">
      <c r="F1824" s="9" t="e">
        <f>IF('Prediction Log'!#REF!=0, "",'Prediction Log'!#REF!)</f>
        <v>#REF!</v>
      </c>
      <c r="G1824" s="9"/>
      <c r="H1824" s="9"/>
      <c r="I1824" s="9" t="e">
        <f>IF('Prediction Log'!#REF!=0, "",'Prediction Log'!#REF!)</f>
        <v>#REF!</v>
      </c>
      <c r="J1824" s="24"/>
      <c r="AA1824" s="1" t="str">
        <f t="shared" si="164"/>
        <v/>
      </c>
      <c r="AB1824" s="11"/>
      <c r="AC1824" s="11"/>
      <c r="AD1824" s="11"/>
      <c r="AE1824" s="11"/>
      <c r="AF1824" s="11"/>
    </row>
    <row r="1825" spans="6:32" x14ac:dyDescent="0.45">
      <c r="F1825" s="9" t="e">
        <f>IF('Prediction Log'!#REF!=0, "",'Prediction Log'!#REF!)</f>
        <v>#REF!</v>
      </c>
      <c r="G1825" s="9"/>
      <c r="H1825" s="9"/>
      <c r="I1825" s="9" t="e">
        <f>IF('Prediction Log'!#REF!=0, "",'Prediction Log'!#REF!)</f>
        <v>#REF!</v>
      </c>
      <c r="J1825" s="24"/>
      <c r="AA1825" s="1" t="str">
        <f t="shared" si="164"/>
        <v/>
      </c>
      <c r="AB1825" s="11"/>
      <c r="AC1825" s="11"/>
      <c r="AD1825" s="11"/>
      <c r="AE1825" s="11"/>
      <c r="AF1825" s="11"/>
    </row>
    <row r="1826" spans="6:32" x14ac:dyDescent="0.45">
      <c r="F1826" s="9" t="e">
        <f>IF('Prediction Log'!#REF!=0, "",'Prediction Log'!#REF!)</f>
        <v>#REF!</v>
      </c>
      <c r="G1826" s="9"/>
      <c r="H1826" s="9"/>
      <c r="I1826" s="9" t="e">
        <f>IF('Prediction Log'!#REF!=0, "",'Prediction Log'!#REF!)</f>
        <v>#REF!</v>
      </c>
      <c r="J1826" s="24"/>
      <c r="AA1826" s="1" t="str">
        <f t="shared" si="164"/>
        <v/>
      </c>
      <c r="AB1826" s="11"/>
      <c r="AC1826" s="11"/>
      <c r="AD1826" s="11"/>
      <c r="AE1826" s="11"/>
      <c r="AF1826" s="11"/>
    </row>
    <row r="1827" spans="6:32" x14ac:dyDescent="0.45">
      <c r="F1827" s="9" t="e">
        <f>IF('Prediction Log'!#REF!=0, "",'Prediction Log'!#REF!)</f>
        <v>#REF!</v>
      </c>
      <c r="G1827" s="9"/>
      <c r="H1827" s="9"/>
      <c r="I1827" s="9" t="e">
        <f>IF('Prediction Log'!#REF!=0, "",'Prediction Log'!#REF!)</f>
        <v>#REF!</v>
      </c>
      <c r="J1827" s="24"/>
      <c r="AA1827" s="1" t="str">
        <f t="shared" si="164"/>
        <v/>
      </c>
      <c r="AB1827" s="11"/>
      <c r="AC1827" s="11"/>
      <c r="AD1827" s="11"/>
      <c r="AE1827" s="11"/>
      <c r="AF1827" s="11"/>
    </row>
    <row r="1828" spans="6:32" x14ac:dyDescent="0.45">
      <c r="F1828" s="9" t="e">
        <f>IF('Prediction Log'!#REF!=0, "",'Prediction Log'!#REF!)</f>
        <v>#REF!</v>
      </c>
      <c r="G1828" s="9"/>
      <c r="H1828" s="9"/>
      <c r="I1828" s="9" t="e">
        <f>IF('Prediction Log'!#REF!=0, "",'Prediction Log'!#REF!)</f>
        <v>#REF!</v>
      </c>
      <c r="J1828" s="24"/>
      <c r="AA1828" s="1" t="str">
        <f t="shared" si="164"/>
        <v/>
      </c>
      <c r="AB1828" s="11"/>
      <c r="AC1828" s="11"/>
      <c r="AD1828" s="11"/>
      <c r="AE1828" s="11"/>
      <c r="AF1828" s="11"/>
    </row>
    <row r="1829" spans="6:32" x14ac:dyDescent="0.45">
      <c r="F1829" s="9" t="e">
        <f>IF('Prediction Log'!#REF!=0, "",'Prediction Log'!#REF!)</f>
        <v>#REF!</v>
      </c>
      <c r="G1829" s="9"/>
      <c r="H1829" s="9"/>
      <c r="I1829" s="9" t="e">
        <f>IF('Prediction Log'!#REF!=0, "",'Prediction Log'!#REF!)</f>
        <v>#REF!</v>
      </c>
      <c r="J1829" s="24"/>
      <c r="AA1829" s="1" t="str">
        <f t="shared" si="164"/>
        <v/>
      </c>
      <c r="AB1829" s="11"/>
      <c r="AC1829" s="11"/>
      <c r="AD1829" s="11"/>
      <c r="AE1829" s="11"/>
      <c r="AF1829" s="11"/>
    </row>
    <row r="1830" spans="6:32" x14ac:dyDescent="0.45">
      <c r="F1830" s="9" t="e">
        <f>IF('Prediction Log'!#REF!=0, "",'Prediction Log'!#REF!)</f>
        <v>#REF!</v>
      </c>
      <c r="G1830" s="9"/>
      <c r="H1830" s="9"/>
      <c r="I1830" s="9" t="e">
        <f>IF('Prediction Log'!#REF!=0, "",'Prediction Log'!#REF!)</f>
        <v>#REF!</v>
      </c>
      <c r="J1830" s="24"/>
      <c r="AA1830" s="1" t="str">
        <f t="shared" si="164"/>
        <v/>
      </c>
      <c r="AB1830" s="11"/>
      <c r="AC1830" s="11"/>
      <c r="AD1830" s="11"/>
      <c r="AE1830" s="11"/>
      <c r="AF1830" s="11"/>
    </row>
    <row r="1831" spans="6:32" x14ac:dyDescent="0.45">
      <c r="F1831" s="9" t="e">
        <f>IF('Prediction Log'!#REF!=0, "",'Prediction Log'!#REF!)</f>
        <v>#REF!</v>
      </c>
      <c r="G1831" s="9"/>
      <c r="H1831" s="9"/>
      <c r="I1831" s="9" t="e">
        <f>IF('Prediction Log'!#REF!=0, "",'Prediction Log'!#REF!)</f>
        <v>#REF!</v>
      </c>
      <c r="J1831" s="24"/>
      <c r="AA1831" s="1" t="str">
        <f t="shared" si="164"/>
        <v/>
      </c>
      <c r="AB1831" s="11"/>
      <c r="AC1831" s="11"/>
      <c r="AD1831" s="11"/>
      <c r="AE1831" s="11"/>
      <c r="AF1831" s="11"/>
    </row>
    <row r="1832" spans="6:32" x14ac:dyDescent="0.45">
      <c r="F1832" s="9" t="e">
        <f>IF('Prediction Log'!#REF!=0, "",'Prediction Log'!#REF!)</f>
        <v>#REF!</v>
      </c>
      <c r="G1832" s="9"/>
      <c r="H1832" s="9"/>
      <c r="I1832" s="9" t="e">
        <f>IF('Prediction Log'!#REF!=0, "",'Prediction Log'!#REF!)</f>
        <v>#REF!</v>
      </c>
      <c r="J1832" s="24"/>
      <c r="AA1832" s="1" t="str">
        <f t="shared" si="164"/>
        <v/>
      </c>
      <c r="AB1832" s="11"/>
      <c r="AC1832" s="11"/>
      <c r="AD1832" s="11"/>
      <c r="AE1832" s="11"/>
      <c r="AF1832" s="11"/>
    </row>
    <row r="1833" spans="6:32" x14ac:dyDescent="0.45">
      <c r="F1833" s="9" t="e">
        <f>IF('Prediction Log'!#REF!=0, "",'Prediction Log'!#REF!)</f>
        <v>#REF!</v>
      </c>
      <c r="G1833" s="9"/>
      <c r="H1833" s="9"/>
      <c r="I1833" s="9" t="e">
        <f>IF('Prediction Log'!#REF!=0, "",'Prediction Log'!#REF!)</f>
        <v>#REF!</v>
      </c>
      <c r="J1833" s="24"/>
      <c r="AA1833" s="1" t="str">
        <f t="shared" si="164"/>
        <v/>
      </c>
      <c r="AB1833" s="11"/>
      <c r="AC1833" s="11"/>
      <c r="AD1833" s="11"/>
      <c r="AE1833" s="11"/>
      <c r="AF1833" s="11"/>
    </row>
    <row r="1834" spans="6:32" x14ac:dyDescent="0.45">
      <c r="F1834" s="9" t="e">
        <f>IF('Prediction Log'!#REF!=0, "",'Prediction Log'!#REF!)</f>
        <v>#REF!</v>
      </c>
      <c r="G1834" s="9"/>
      <c r="H1834" s="9"/>
      <c r="I1834" s="9" t="e">
        <f>IF('Prediction Log'!#REF!=0, "",'Prediction Log'!#REF!)</f>
        <v>#REF!</v>
      </c>
      <c r="J1834" s="24"/>
      <c r="AA1834" s="1" t="str">
        <f t="shared" si="164"/>
        <v/>
      </c>
      <c r="AB1834" s="11"/>
      <c r="AC1834" s="11"/>
      <c r="AD1834" s="11"/>
      <c r="AE1834" s="11"/>
      <c r="AF1834" s="11"/>
    </row>
    <row r="1835" spans="6:32" x14ac:dyDescent="0.45">
      <c r="F1835" s="9" t="e">
        <f>IF('Prediction Log'!#REF!=0, "",'Prediction Log'!#REF!)</f>
        <v>#REF!</v>
      </c>
      <c r="G1835" s="9"/>
      <c r="H1835" s="9"/>
      <c r="I1835" s="9" t="e">
        <f>IF('Prediction Log'!#REF!=0, "",'Prediction Log'!#REF!)</f>
        <v>#REF!</v>
      </c>
      <c r="J1835" s="24"/>
      <c r="AA1835" s="1" t="str">
        <f t="shared" si="164"/>
        <v/>
      </c>
      <c r="AB1835" s="11"/>
      <c r="AC1835" s="11"/>
      <c r="AD1835" s="11"/>
      <c r="AE1835" s="11"/>
      <c r="AF1835" s="11"/>
    </row>
    <row r="1836" spans="6:32" x14ac:dyDescent="0.45">
      <c r="F1836" s="9" t="e">
        <f>IF('Prediction Log'!#REF!=0, "",'Prediction Log'!#REF!)</f>
        <v>#REF!</v>
      </c>
      <c r="G1836" s="9"/>
      <c r="H1836" s="9"/>
      <c r="I1836" s="9" t="e">
        <f>IF('Prediction Log'!#REF!=0, "",'Prediction Log'!#REF!)</f>
        <v>#REF!</v>
      </c>
      <c r="J1836" s="24"/>
      <c r="AA1836" s="1" t="str">
        <f t="shared" si="164"/>
        <v/>
      </c>
      <c r="AB1836" s="11"/>
      <c r="AC1836" s="11"/>
      <c r="AD1836" s="11"/>
      <c r="AE1836" s="11"/>
      <c r="AF1836" s="11"/>
    </row>
    <row r="1837" spans="6:32" x14ac:dyDescent="0.45">
      <c r="F1837" s="9" t="e">
        <f>IF('Prediction Log'!#REF!=0, "",'Prediction Log'!#REF!)</f>
        <v>#REF!</v>
      </c>
      <c r="G1837" s="9"/>
      <c r="H1837" s="9"/>
      <c r="I1837" s="9" t="e">
        <f>IF('Prediction Log'!#REF!=0, "",'Prediction Log'!#REF!)</f>
        <v>#REF!</v>
      </c>
      <c r="J1837" s="24"/>
      <c r="AA1837" s="1" t="str">
        <f t="shared" si="164"/>
        <v/>
      </c>
      <c r="AB1837" s="11"/>
      <c r="AC1837" s="11"/>
      <c r="AD1837" s="11"/>
      <c r="AE1837" s="11"/>
      <c r="AF1837" s="11"/>
    </row>
    <row r="1838" spans="6:32" x14ac:dyDescent="0.45">
      <c r="F1838" s="9" t="e">
        <f>IF('Prediction Log'!#REF!=0, "",'Prediction Log'!#REF!)</f>
        <v>#REF!</v>
      </c>
      <c r="G1838" s="9"/>
      <c r="H1838" s="9"/>
      <c r="I1838" s="9" t="e">
        <f>IF('Prediction Log'!#REF!=0, "",'Prediction Log'!#REF!)</f>
        <v>#REF!</v>
      </c>
      <c r="J1838" s="24"/>
      <c r="AA1838" s="1" t="str">
        <f t="shared" si="164"/>
        <v/>
      </c>
      <c r="AB1838" s="11"/>
      <c r="AC1838" s="11"/>
      <c r="AD1838" s="11"/>
      <c r="AE1838" s="11"/>
      <c r="AF1838" s="11"/>
    </row>
    <row r="1839" spans="6:32" x14ac:dyDescent="0.45">
      <c r="F1839" s="9" t="e">
        <f>IF('Prediction Log'!#REF!=0, "",'Prediction Log'!#REF!)</f>
        <v>#REF!</v>
      </c>
      <c r="G1839" s="9"/>
      <c r="H1839" s="9"/>
      <c r="I1839" s="9" t="e">
        <f>IF('Prediction Log'!#REF!=0, "",'Prediction Log'!#REF!)</f>
        <v>#REF!</v>
      </c>
      <c r="J1839" s="24"/>
      <c r="AA1839" s="1" t="str">
        <f t="shared" si="164"/>
        <v/>
      </c>
      <c r="AB1839" s="11"/>
      <c r="AC1839" s="11"/>
      <c r="AD1839" s="11"/>
      <c r="AE1839" s="11"/>
      <c r="AF1839" s="11"/>
    </row>
    <row r="1840" spans="6:32" x14ac:dyDescent="0.45">
      <c r="F1840" s="9" t="e">
        <f>IF('Prediction Log'!#REF!=0, "",'Prediction Log'!#REF!)</f>
        <v>#REF!</v>
      </c>
      <c r="G1840" s="9"/>
      <c r="H1840" s="9"/>
      <c r="I1840" s="9" t="e">
        <f>IF('Prediction Log'!#REF!=0, "",'Prediction Log'!#REF!)</f>
        <v>#REF!</v>
      </c>
      <c r="J1840" s="24"/>
      <c r="AA1840" s="1" t="str">
        <f t="shared" si="164"/>
        <v/>
      </c>
      <c r="AB1840" s="11"/>
      <c r="AC1840" s="11"/>
      <c r="AD1840" s="11"/>
      <c r="AE1840" s="11"/>
      <c r="AF1840" s="11"/>
    </row>
    <row r="1841" spans="6:32" x14ac:dyDescent="0.45">
      <c r="F1841" s="9" t="e">
        <f>IF('Prediction Log'!#REF!=0, "",'Prediction Log'!#REF!)</f>
        <v>#REF!</v>
      </c>
      <c r="G1841" s="9"/>
      <c r="H1841" s="9"/>
      <c r="I1841" s="9" t="e">
        <f>IF('Prediction Log'!#REF!=0, "",'Prediction Log'!#REF!)</f>
        <v>#REF!</v>
      </c>
      <c r="J1841" s="24"/>
      <c r="AA1841" s="1" t="str">
        <f t="shared" si="164"/>
        <v/>
      </c>
      <c r="AB1841" s="11"/>
      <c r="AC1841" s="11"/>
      <c r="AD1841" s="11"/>
      <c r="AE1841" s="11"/>
      <c r="AF1841" s="11"/>
    </row>
    <row r="1842" spans="6:32" x14ac:dyDescent="0.45">
      <c r="F1842" s="9" t="e">
        <f>IF('Prediction Log'!#REF!=0, "",'Prediction Log'!#REF!)</f>
        <v>#REF!</v>
      </c>
      <c r="G1842" s="9"/>
      <c r="H1842" s="9"/>
      <c r="I1842" s="9" t="e">
        <f>IF('Prediction Log'!#REF!=0, "",'Prediction Log'!#REF!)</f>
        <v>#REF!</v>
      </c>
      <c r="J1842" s="24"/>
      <c r="AA1842" s="1" t="str">
        <f t="shared" si="164"/>
        <v/>
      </c>
      <c r="AB1842" s="11"/>
      <c r="AC1842" s="11"/>
      <c r="AD1842" s="11"/>
      <c r="AE1842" s="11"/>
      <c r="AF1842" s="11"/>
    </row>
    <row r="1843" spans="6:32" x14ac:dyDescent="0.45">
      <c r="F1843" s="9" t="e">
        <f>IF('Prediction Log'!#REF!=0, "",'Prediction Log'!#REF!)</f>
        <v>#REF!</v>
      </c>
      <c r="G1843" s="9"/>
      <c r="H1843" s="9"/>
      <c r="I1843" s="9" t="e">
        <f>IF('Prediction Log'!#REF!=0, "",'Prediction Log'!#REF!)</f>
        <v>#REF!</v>
      </c>
      <c r="J1843" s="24"/>
      <c r="AA1843" s="1" t="str">
        <f t="shared" si="164"/>
        <v/>
      </c>
      <c r="AB1843" s="11"/>
      <c r="AC1843" s="11"/>
      <c r="AD1843" s="11"/>
      <c r="AE1843" s="11"/>
      <c r="AF1843" s="11"/>
    </row>
    <row r="1844" spans="6:32" x14ac:dyDescent="0.45">
      <c r="F1844" s="9" t="e">
        <f>IF('Prediction Log'!#REF!=0, "",'Prediction Log'!#REF!)</f>
        <v>#REF!</v>
      </c>
      <c r="G1844" s="9"/>
      <c r="H1844" s="9"/>
      <c r="I1844" s="9" t="e">
        <f>IF('Prediction Log'!#REF!=0, "",'Prediction Log'!#REF!)</f>
        <v>#REF!</v>
      </c>
      <c r="J1844" s="24"/>
      <c r="AA1844" s="1" t="str">
        <f t="shared" si="164"/>
        <v/>
      </c>
      <c r="AB1844" s="11"/>
      <c r="AC1844" s="11"/>
      <c r="AD1844" s="11"/>
      <c r="AE1844" s="11"/>
      <c r="AF1844" s="11"/>
    </row>
    <row r="1845" spans="6:32" x14ac:dyDescent="0.45">
      <c r="F1845" s="9" t="e">
        <f>IF('Prediction Log'!#REF!=0, "",'Prediction Log'!#REF!)</f>
        <v>#REF!</v>
      </c>
      <c r="G1845" s="9"/>
      <c r="H1845" s="9"/>
      <c r="I1845" s="9" t="e">
        <f>IF('Prediction Log'!#REF!=0, "",'Prediction Log'!#REF!)</f>
        <v>#REF!</v>
      </c>
      <c r="J1845" s="24"/>
      <c r="AA1845" s="1" t="str">
        <f t="shared" si="164"/>
        <v/>
      </c>
      <c r="AB1845" s="11"/>
      <c r="AC1845" s="11"/>
      <c r="AD1845" s="11"/>
      <c r="AE1845" s="11"/>
      <c r="AF1845" s="11"/>
    </row>
    <row r="1846" spans="6:32" x14ac:dyDescent="0.45">
      <c r="F1846" s="9" t="e">
        <f>IF('Prediction Log'!#REF!=0, "",'Prediction Log'!#REF!)</f>
        <v>#REF!</v>
      </c>
      <c r="G1846" s="9"/>
      <c r="H1846" s="9"/>
      <c r="I1846" s="9" t="e">
        <f>IF('Prediction Log'!#REF!=0, "",'Prediction Log'!#REF!)</f>
        <v>#REF!</v>
      </c>
      <c r="J1846" s="24"/>
      <c r="AA1846" s="1" t="str">
        <f t="shared" si="164"/>
        <v/>
      </c>
      <c r="AB1846" s="11"/>
      <c r="AC1846" s="11"/>
      <c r="AD1846" s="11"/>
      <c r="AE1846" s="11"/>
      <c r="AF1846" s="11"/>
    </row>
    <row r="1847" spans="6:32" x14ac:dyDescent="0.45">
      <c r="F1847" s="9" t="e">
        <f>IF('Prediction Log'!#REF!=0, "",'Prediction Log'!#REF!)</f>
        <v>#REF!</v>
      </c>
      <c r="G1847" s="9"/>
      <c r="H1847" s="9"/>
      <c r="I1847" s="9" t="e">
        <f>IF('Prediction Log'!#REF!=0, "",'Prediction Log'!#REF!)</f>
        <v>#REF!</v>
      </c>
      <c r="J1847" s="24"/>
      <c r="AA1847" s="1" t="str">
        <f t="shared" si="164"/>
        <v/>
      </c>
      <c r="AB1847" s="11"/>
      <c r="AC1847" s="11"/>
      <c r="AD1847" s="11"/>
      <c r="AE1847" s="11"/>
      <c r="AF1847" s="11"/>
    </row>
    <row r="1848" spans="6:32" x14ac:dyDescent="0.45">
      <c r="F1848" s="9" t="e">
        <f>IF('Prediction Log'!#REF!=0, "",'Prediction Log'!#REF!)</f>
        <v>#REF!</v>
      </c>
      <c r="G1848" s="9"/>
      <c r="H1848" s="9"/>
      <c r="I1848" s="9" t="e">
        <f>IF('Prediction Log'!#REF!=0, "",'Prediction Log'!#REF!)</f>
        <v>#REF!</v>
      </c>
      <c r="J1848" s="24"/>
      <c r="AA1848" s="1" t="str">
        <f t="shared" si="164"/>
        <v/>
      </c>
      <c r="AB1848" s="11"/>
      <c r="AC1848" s="11"/>
      <c r="AD1848" s="11"/>
      <c r="AE1848" s="11"/>
      <c r="AF1848" s="11"/>
    </row>
    <row r="1849" spans="6:32" x14ac:dyDescent="0.45">
      <c r="F1849" s="9" t="e">
        <f>IF('Prediction Log'!#REF!=0, "",'Prediction Log'!#REF!)</f>
        <v>#REF!</v>
      </c>
      <c r="G1849" s="9"/>
      <c r="H1849" s="9"/>
      <c r="I1849" s="9" t="e">
        <f>IF('Prediction Log'!#REF!=0, "",'Prediction Log'!#REF!)</f>
        <v>#REF!</v>
      </c>
      <c r="J1849" s="24"/>
      <c r="AA1849" s="1" t="str">
        <f t="shared" si="164"/>
        <v/>
      </c>
      <c r="AB1849" s="11"/>
      <c r="AC1849" s="11"/>
      <c r="AD1849" s="11"/>
      <c r="AE1849" s="11"/>
      <c r="AF1849" s="11"/>
    </row>
    <row r="1850" spans="6:32" x14ac:dyDescent="0.45">
      <c r="F1850" s="9" t="e">
        <f>IF('Prediction Log'!#REF!=0, "",'Prediction Log'!#REF!)</f>
        <v>#REF!</v>
      </c>
      <c r="G1850" s="9"/>
      <c r="H1850" s="9"/>
      <c r="I1850" s="9" t="e">
        <f>IF('Prediction Log'!#REF!=0, "",'Prediction Log'!#REF!)</f>
        <v>#REF!</v>
      </c>
      <c r="J1850" s="24"/>
      <c r="AA1850" s="1" t="str">
        <f t="shared" si="164"/>
        <v/>
      </c>
      <c r="AB1850" s="11"/>
      <c r="AC1850" s="11"/>
      <c r="AD1850" s="11"/>
      <c r="AE1850" s="11"/>
      <c r="AF1850" s="11"/>
    </row>
    <row r="1851" spans="6:32" x14ac:dyDescent="0.45">
      <c r="F1851" s="9" t="e">
        <f>IF('Prediction Log'!#REF!=0, "",'Prediction Log'!#REF!)</f>
        <v>#REF!</v>
      </c>
      <c r="G1851" s="9"/>
      <c r="H1851" s="9"/>
      <c r="I1851" s="9" t="e">
        <f>IF('Prediction Log'!#REF!=0, "",'Prediction Log'!#REF!)</f>
        <v>#REF!</v>
      </c>
      <c r="J1851" s="24"/>
      <c r="AA1851" s="1" t="str">
        <f t="shared" si="164"/>
        <v/>
      </c>
      <c r="AB1851" s="11"/>
      <c r="AC1851" s="11"/>
      <c r="AD1851" s="11"/>
      <c r="AE1851" s="11"/>
      <c r="AF1851" s="11"/>
    </row>
    <row r="1852" spans="6:32" x14ac:dyDescent="0.45">
      <c r="F1852" s="9" t="e">
        <f>IF('Prediction Log'!#REF!=0, "",'Prediction Log'!#REF!)</f>
        <v>#REF!</v>
      </c>
      <c r="G1852" s="9"/>
      <c r="H1852" s="9"/>
      <c r="I1852" s="9" t="e">
        <f>IF('Prediction Log'!#REF!=0, "",'Prediction Log'!#REF!)</f>
        <v>#REF!</v>
      </c>
      <c r="J1852" s="24"/>
      <c r="AA1852" s="1" t="str">
        <f t="shared" si="164"/>
        <v/>
      </c>
      <c r="AB1852" s="11"/>
      <c r="AC1852" s="11"/>
      <c r="AD1852" s="11"/>
      <c r="AE1852" s="11"/>
      <c r="AF1852" s="11"/>
    </row>
    <row r="1853" spans="6:32" x14ac:dyDescent="0.45">
      <c r="F1853" s="9" t="e">
        <f>IF('Prediction Log'!#REF!=0, "",'Prediction Log'!#REF!)</f>
        <v>#REF!</v>
      </c>
      <c r="G1853" s="9"/>
      <c r="H1853" s="9"/>
      <c r="I1853" s="9" t="e">
        <f>IF('Prediction Log'!#REF!=0, "",'Prediction Log'!#REF!)</f>
        <v>#REF!</v>
      </c>
      <c r="J1853" s="24"/>
      <c r="AA1853" s="1" t="str">
        <f t="shared" si="164"/>
        <v/>
      </c>
      <c r="AB1853" s="11"/>
      <c r="AC1853" s="11"/>
      <c r="AD1853" s="11"/>
      <c r="AE1853" s="11"/>
      <c r="AF1853" s="11"/>
    </row>
    <row r="1854" spans="6:32" x14ac:dyDescent="0.45">
      <c r="F1854" s="9" t="e">
        <f>IF('Prediction Log'!#REF!=0, "",'Prediction Log'!#REF!)</f>
        <v>#REF!</v>
      </c>
      <c r="G1854" s="9"/>
      <c r="H1854" s="9"/>
      <c r="I1854" s="9" t="e">
        <f>IF('Prediction Log'!#REF!=0, "",'Prediction Log'!#REF!)</f>
        <v>#REF!</v>
      </c>
      <c r="J1854" s="24"/>
      <c r="AA1854" s="1" t="str">
        <f t="shared" si="164"/>
        <v/>
      </c>
      <c r="AB1854" s="11"/>
      <c r="AC1854" s="11"/>
      <c r="AD1854" s="11"/>
      <c r="AE1854" s="11"/>
      <c r="AF1854" s="11"/>
    </row>
    <row r="1855" spans="6:32" x14ac:dyDescent="0.45">
      <c r="F1855" s="9" t="e">
        <f>IF('Prediction Log'!#REF!=0, "",'Prediction Log'!#REF!)</f>
        <v>#REF!</v>
      </c>
      <c r="G1855" s="9"/>
      <c r="H1855" s="9"/>
      <c r="I1855" s="9" t="e">
        <f>IF('Prediction Log'!#REF!=0, "",'Prediction Log'!#REF!)</f>
        <v>#REF!</v>
      </c>
      <c r="J1855" s="24"/>
      <c r="AA1855" s="1" t="str">
        <f t="shared" si="164"/>
        <v/>
      </c>
      <c r="AB1855" s="11"/>
      <c r="AC1855" s="11"/>
      <c r="AD1855" s="11"/>
      <c r="AE1855" s="11"/>
      <c r="AF1855" s="11"/>
    </row>
    <row r="1856" spans="6:32" x14ac:dyDescent="0.45">
      <c r="F1856" s="9" t="e">
        <f>IF('Prediction Log'!#REF!=0, "",'Prediction Log'!#REF!)</f>
        <v>#REF!</v>
      </c>
      <c r="G1856" s="9"/>
      <c r="H1856" s="9"/>
      <c r="I1856" s="9" t="e">
        <f>IF('Prediction Log'!#REF!=0, "",'Prediction Log'!#REF!)</f>
        <v>#REF!</v>
      </c>
      <c r="J1856" s="24"/>
      <c r="AA1856" s="1" t="str">
        <f t="shared" si="164"/>
        <v/>
      </c>
      <c r="AB1856" s="11"/>
      <c r="AC1856" s="11"/>
      <c r="AD1856" s="11"/>
      <c r="AE1856" s="11"/>
      <c r="AF1856" s="11"/>
    </row>
    <row r="1857" spans="6:32" x14ac:dyDescent="0.45">
      <c r="F1857" s="9" t="e">
        <f>IF('Prediction Log'!#REF!=0, "",'Prediction Log'!#REF!)</f>
        <v>#REF!</v>
      </c>
      <c r="G1857" s="9"/>
      <c r="H1857" s="9"/>
      <c r="I1857" s="9" t="e">
        <f>IF('Prediction Log'!#REF!=0, "",'Prediction Log'!#REF!)</f>
        <v>#REF!</v>
      </c>
      <c r="J1857" s="24"/>
      <c r="AA1857" s="1" t="str">
        <f t="shared" si="164"/>
        <v/>
      </c>
      <c r="AB1857" s="11"/>
      <c r="AC1857" s="11"/>
      <c r="AD1857" s="11"/>
      <c r="AE1857" s="11"/>
      <c r="AF1857" s="11"/>
    </row>
    <row r="1858" spans="6:32" x14ac:dyDescent="0.45">
      <c r="F1858" s="9" t="e">
        <f>IF('Prediction Log'!#REF!=0, "",'Prediction Log'!#REF!)</f>
        <v>#REF!</v>
      </c>
      <c r="G1858" s="9"/>
      <c r="H1858" s="9"/>
      <c r="I1858" s="9" t="e">
        <f>IF('Prediction Log'!#REF!=0, "",'Prediction Log'!#REF!)</f>
        <v>#REF!</v>
      </c>
      <c r="J1858" s="24"/>
      <c r="AA1858" s="1" t="str">
        <f t="shared" si="164"/>
        <v/>
      </c>
      <c r="AB1858" s="11"/>
      <c r="AC1858" s="11"/>
      <c r="AD1858" s="11"/>
      <c r="AE1858" s="11"/>
      <c r="AF1858" s="11"/>
    </row>
    <row r="1859" spans="6:32" x14ac:dyDescent="0.45">
      <c r="F1859" s="9" t="e">
        <f>IF('Prediction Log'!#REF!=0, "",'Prediction Log'!#REF!)</f>
        <v>#REF!</v>
      </c>
      <c r="G1859" s="9"/>
      <c r="H1859" s="9"/>
      <c r="I1859" s="9" t="e">
        <f>IF('Prediction Log'!#REF!=0, "",'Prediction Log'!#REF!)</f>
        <v>#REF!</v>
      </c>
      <c r="J1859" s="24"/>
      <c r="AA1859" s="1" t="str">
        <f t="shared" si="164"/>
        <v/>
      </c>
      <c r="AB1859" s="11"/>
      <c r="AC1859" s="11"/>
      <c r="AD1859" s="11"/>
      <c r="AE1859" s="11"/>
      <c r="AF1859" s="11"/>
    </row>
    <row r="1860" spans="6:32" x14ac:dyDescent="0.45">
      <c r="F1860" s="9" t="e">
        <f>IF('Prediction Log'!#REF!=0, "",'Prediction Log'!#REF!)</f>
        <v>#REF!</v>
      </c>
      <c r="G1860" s="9"/>
      <c r="H1860" s="9"/>
      <c r="I1860" s="9" t="e">
        <f>IF('Prediction Log'!#REF!=0, "",'Prediction Log'!#REF!)</f>
        <v>#REF!</v>
      </c>
      <c r="J1860" s="24"/>
      <c r="AA1860" s="1" t="str">
        <f t="shared" si="164"/>
        <v/>
      </c>
      <c r="AB1860" s="11"/>
      <c r="AC1860" s="11"/>
      <c r="AD1860" s="11"/>
      <c r="AE1860" s="11"/>
      <c r="AF1860" s="11"/>
    </row>
    <row r="1861" spans="6:32" x14ac:dyDescent="0.45">
      <c r="F1861" s="9" t="e">
        <f>IF('Prediction Log'!#REF!=0, "",'Prediction Log'!#REF!)</f>
        <v>#REF!</v>
      </c>
      <c r="G1861" s="9"/>
      <c r="H1861" s="9"/>
      <c r="I1861" s="9" t="e">
        <f>IF('Prediction Log'!#REF!=0, "",'Prediction Log'!#REF!)</f>
        <v>#REF!</v>
      </c>
      <c r="J1861" s="24"/>
      <c r="AA1861" s="1" t="str">
        <f t="shared" si="164"/>
        <v/>
      </c>
      <c r="AB1861" s="11"/>
      <c r="AC1861" s="11"/>
      <c r="AD1861" s="11"/>
      <c r="AE1861" s="11"/>
      <c r="AF1861" s="11"/>
    </row>
    <row r="1862" spans="6:32" x14ac:dyDescent="0.45">
      <c r="F1862" s="9" t="e">
        <f>IF('Prediction Log'!#REF!=0, "",'Prediction Log'!#REF!)</f>
        <v>#REF!</v>
      </c>
      <c r="G1862" s="9"/>
      <c r="H1862" s="9"/>
      <c r="I1862" s="9" t="e">
        <f>IF('Prediction Log'!#REF!=0, "",'Prediction Log'!#REF!)</f>
        <v>#REF!</v>
      </c>
      <c r="J1862" s="24"/>
      <c r="AA1862" s="1" t="str">
        <f t="shared" si="164"/>
        <v/>
      </c>
      <c r="AB1862" s="11"/>
      <c r="AC1862" s="11"/>
      <c r="AD1862" s="11"/>
      <c r="AE1862" s="11"/>
      <c r="AF1862" s="11"/>
    </row>
    <row r="1863" spans="6:32" x14ac:dyDescent="0.45">
      <c r="F1863" s="9" t="e">
        <f>IF('Prediction Log'!#REF!=0, "",'Prediction Log'!#REF!)</f>
        <v>#REF!</v>
      </c>
      <c r="G1863" s="9"/>
      <c r="H1863" s="9"/>
      <c r="I1863" s="9" t="e">
        <f>IF('Prediction Log'!#REF!=0, "",'Prediction Log'!#REF!)</f>
        <v>#REF!</v>
      </c>
      <c r="J1863" s="24"/>
      <c r="AA1863" s="1" t="str">
        <f t="shared" si="164"/>
        <v/>
      </c>
      <c r="AB1863" s="11"/>
      <c r="AC1863" s="11"/>
      <c r="AD1863" s="11"/>
      <c r="AE1863" s="11"/>
      <c r="AF1863" s="11"/>
    </row>
    <row r="1864" spans="6:32" x14ac:dyDescent="0.45">
      <c r="F1864" s="9" t="e">
        <f>IF('Prediction Log'!#REF!=0, "",'Prediction Log'!#REF!)</f>
        <v>#REF!</v>
      </c>
      <c r="G1864" s="9"/>
      <c r="H1864" s="9"/>
      <c r="I1864" s="9" t="e">
        <f>IF('Prediction Log'!#REF!=0, "",'Prediction Log'!#REF!)</f>
        <v>#REF!</v>
      </c>
      <c r="J1864" s="24"/>
      <c r="AA1864" s="1" t="str">
        <f t="shared" si="164"/>
        <v/>
      </c>
      <c r="AB1864" s="11"/>
      <c r="AC1864" s="11"/>
      <c r="AD1864" s="11"/>
      <c r="AE1864" s="11"/>
      <c r="AF1864" s="11"/>
    </row>
    <row r="1865" spans="6:32" x14ac:dyDescent="0.45">
      <c r="F1865" s="9" t="e">
        <f>IF('Prediction Log'!#REF!=0, "",'Prediction Log'!#REF!)</f>
        <v>#REF!</v>
      </c>
      <c r="G1865" s="9"/>
      <c r="H1865" s="9"/>
      <c r="I1865" s="9" t="e">
        <f>IF('Prediction Log'!#REF!=0, "",'Prediction Log'!#REF!)</f>
        <v>#REF!</v>
      </c>
      <c r="J1865" s="24"/>
      <c r="AA1865" s="1" t="str">
        <f t="shared" si="164"/>
        <v/>
      </c>
      <c r="AB1865" s="11"/>
      <c r="AC1865" s="11"/>
      <c r="AD1865" s="11"/>
      <c r="AE1865" s="11"/>
      <c r="AF1865" s="11"/>
    </row>
    <row r="1866" spans="6:32" x14ac:dyDescent="0.45">
      <c r="F1866" s="9" t="e">
        <f>IF('Prediction Log'!#REF!=0, "",'Prediction Log'!#REF!)</f>
        <v>#REF!</v>
      </c>
      <c r="G1866" s="9"/>
      <c r="H1866" s="9"/>
      <c r="I1866" s="9" t="e">
        <f>IF('Prediction Log'!#REF!=0, "",'Prediction Log'!#REF!)</f>
        <v>#REF!</v>
      </c>
      <c r="J1866" s="24"/>
      <c r="AA1866" s="1" t="str">
        <f t="shared" si="164"/>
        <v/>
      </c>
      <c r="AB1866" s="11"/>
      <c r="AC1866" s="11"/>
      <c r="AD1866" s="11"/>
      <c r="AE1866" s="11"/>
      <c r="AF1866" s="11"/>
    </row>
    <row r="1867" spans="6:32" x14ac:dyDescent="0.45">
      <c r="F1867" s="9" t="e">
        <f>IF('Prediction Log'!#REF!=0, "",'Prediction Log'!#REF!)</f>
        <v>#REF!</v>
      </c>
      <c r="G1867" s="9"/>
      <c r="H1867" s="9"/>
      <c r="I1867" s="9" t="e">
        <f>IF('Prediction Log'!#REF!=0, "",'Prediction Log'!#REF!)</f>
        <v>#REF!</v>
      </c>
      <c r="J1867" s="24"/>
      <c r="AA1867" s="1" t="str">
        <f t="shared" si="164"/>
        <v/>
      </c>
      <c r="AB1867" s="11"/>
      <c r="AC1867" s="11"/>
      <c r="AD1867" s="11"/>
      <c r="AE1867" s="11"/>
      <c r="AF1867" s="11"/>
    </row>
    <row r="1868" spans="6:32" x14ac:dyDescent="0.45">
      <c r="F1868" s="9" t="e">
        <f>IF('Prediction Log'!#REF!=0, "",'Prediction Log'!#REF!)</f>
        <v>#REF!</v>
      </c>
      <c r="G1868" s="9"/>
      <c r="H1868" s="9"/>
      <c r="I1868" s="9" t="e">
        <f>IF('Prediction Log'!#REF!=0, "",'Prediction Log'!#REF!)</f>
        <v>#REF!</v>
      </c>
      <c r="J1868" s="24"/>
      <c r="AA1868" s="1" t="str">
        <f t="shared" si="164"/>
        <v/>
      </c>
      <c r="AB1868" s="11"/>
      <c r="AC1868" s="11"/>
      <c r="AD1868" s="11"/>
      <c r="AE1868" s="11"/>
      <c r="AF1868" s="11"/>
    </row>
    <row r="1869" spans="6:32" x14ac:dyDescent="0.45">
      <c r="F1869" s="9" t="e">
        <f>IF('Prediction Log'!#REF!=0, "",'Prediction Log'!#REF!)</f>
        <v>#REF!</v>
      </c>
      <c r="G1869" s="9"/>
      <c r="H1869" s="9"/>
      <c r="I1869" s="9" t="e">
        <f>IF('Prediction Log'!#REF!=0, "",'Prediction Log'!#REF!)</f>
        <v>#REF!</v>
      </c>
      <c r="J1869" s="24"/>
      <c r="AA1869" s="1" t="str">
        <f t="shared" si="164"/>
        <v/>
      </c>
      <c r="AB1869" s="11"/>
      <c r="AC1869" s="11"/>
      <c r="AD1869" s="11"/>
      <c r="AE1869" s="11"/>
      <c r="AF1869" s="11"/>
    </row>
    <row r="1870" spans="6:32" x14ac:dyDescent="0.45">
      <c r="F1870" s="9" t="e">
        <f>IF('Prediction Log'!#REF!=0, "",'Prediction Log'!#REF!)</f>
        <v>#REF!</v>
      </c>
      <c r="G1870" s="9"/>
      <c r="H1870" s="9"/>
      <c r="I1870" s="9" t="e">
        <f>IF('Prediction Log'!#REF!=0, "",'Prediction Log'!#REF!)</f>
        <v>#REF!</v>
      </c>
      <c r="J1870" s="24"/>
      <c r="AA1870" s="1" t="str">
        <f t="shared" si="164"/>
        <v/>
      </c>
      <c r="AB1870" s="11"/>
      <c r="AC1870" s="11"/>
      <c r="AD1870" s="11"/>
      <c r="AE1870" s="11"/>
      <c r="AF1870" s="11"/>
    </row>
    <row r="1871" spans="6:32" x14ac:dyDescent="0.45">
      <c r="F1871" s="9" t="e">
        <f>IF('Prediction Log'!#REF!=0, "",'Prediction Log'!#REF!)</f>
        <v>#REF!</v>
      </c>
      <c r="G1871" s="9"/>
      <c r="H1871" s="9"/>
      <c r="I1871" s="9" t="e">
        <f>IF('Prediction Log'!#REF!=0, "",'Prediction Log'!#REF!)</f>
        <v>#REF!</v>
      </c>
      <c r="J1871" s="24"/>
      <c r="AA1871" s="1" t="str">
        <f t="shared" si="164"/>
        <v/>
      </c>
      <c r="AB1871" s="11"/>
      <c r="AC1871" s="11"/>
      <c r="AD1871" s="11"/>
      <c r="AE1871" s="11"/>
      <c r="AF1871" s="11"/>
    </row>
    <row r="1872" spans="6:32" x14ac:dyDescent="0.45">
      <c r="F1872" s="9" t="e">
        <f>IF('Prediction Log'!#REF!=0, "",'Prediction Log'!#REF!)</f>
        <v>#REF!</v>
      </c>
      <c r="G1872" s="9"/>
      <c r="H1872" s="9"/>
      <c r="I1872" s="9" t="e">
        <f>IF('Prediction Log'!#REF!=0, "",'Prediction Log'!#REF!)</f>
        <v>#REF!</v>
      </c>
      <c r="J1872" s="24"/>
      <c r="AA1872" s="1" t="str">
        <f t="shared" si="164"/>
        <v/>
      </c>
      <c r="AB1872" s="11"/>
      <c r="AC1872" s="11"/>
      <c r="AD1872" s="11"/>
      <c r="AE1872" s="11"/>
      <c r="AF1872" s="11"/>
    </row>
    <row r="1873" spans="6:32" x14ac:dyDescent="0.45">
      <c r="F1873" s="9" t="e">
        <f>IF('Prediction Log'!#REF!=0, "",'Prediction Log'!#REF!)</f>
        <v>#REF!</v>
      </c>
      <c r="G1873" s="9"/>
      <c r="H1873" s="9"/>
      <c r="I1873" s="9" t="e">
        <f>IF('Prediction Log'!#REF!=0, "",'Prediction Log'!#REF!)</f>
        <v>#REF!</v>
      </c>
      <c r="J1873" s="24"/>
      <c r="AA1873" s="1" t="str">
        <f t="shared" si="164"/>
        <v/>
      </c>
      <c r="AB1873" s="11"/>
      <c r="AC1873" s="11"/>
      <c r="AD1873" s="11"/>
      <c r="AE1873" s="11"/>
      <c r="AF1873" s="11"/>
    </row>
  </sheetData>
  <mergeCells count="4">
    <mergeCell ref="AH1:AK1"/>
    <mergeCell ref="AH5:AK5"/>
    <mergeCell ref="AH9:AK9"/>
    <mergeCell ref="AH13:AK13"/>
  </mergeCells>
  <conditionalFormatting sqref="AK15">
    <cfRule type="cellIs" dxfId="0" priority="1" operator="notEqual">
      <formula>SUM($AF$2:$AF$947)</formula>
    </cfRule>
  </conditionalFormatting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workbookViewId="0">
      <selection activeCell="D24" sqref="D24"/>
    </sheetView>
  </sheetViews>
  <sheetFormatPr defaultColWidth="10.6640625" defaultRowHeight="14.25" x14ac:dyDescent="0.45"/>
  <cols>
    <col min="3" max="3" width="13.46484375" customWidth="1"/>
    <col min="4" max="4" width="20.86328125" customWidth="1"/>
  </cols>
  <sheetData>
    <row r="1" spans="1:12" x14ac:dyDescent="0.45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</row>
    <row r="2" spans="1:12" x14ac:dyDescent="0.45">
      <c r="A2">
        <v>-3.8635845644251199</v>
      </c>
      <c r="B2">
        <v>-1.1022264167179401</v>
      </c>
      <c r="C2">
        <v>-0.35381594059291699</v>
      </c>
      <c r="D2">
        <v>-0.23748126858692001</v>
      </c>
      <c r="E2">
        <v>-4.96814365560177E-2</v>
      </c>
      <c r="F2">
        <v>-7.6944141411164499E-2</v>
      </c>
      <c r="G2">
        <v>-1.7403954604668599</v>
      </c>
      <c r="H2">
        <v>0.63554021122357596</v>
      </c>
      <c r="I2">
        <v>-0.24838927616734399</v>
      </c>
      <c r="J2">
        <v>5.1295576284665101</v>
      </c>
      <c r="K2">
        <v>2.8614063897989799</v>
      </c>
      <c r="L2">
        <v>-6.7722693368110303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>
      <selection activeCell="B2" sqref="B2"/>
    </sheetView>
  </sheetViews>
  <sheetFormatPr defaultColWidth="10.6640625" defaultRowHeight="14.25" x14ac:dyDescent="0.45"/>
  <sheetData>
    <row r="1" spans="1:12" x14ac:dyDescent="0.45">
      <c r="A1" t="s">
        <v>165</v>
      </c>
      <c r="B1" t="s">
        <v>166</v>
      </c>
      <c r="C1" t="s">
        <v>167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</row>
    <row r="2" spans="1:12" x14ac:dyDescent="0.45">
      <c r="A2">
        <v>1.5006452889456501</v>
      </c>
      <c r="B2">
        <v>0.27671948435527799</v>
      </c>
      <c r="C2">
        <v>2.7526368978928901</v>
      </c>
      <c r="D2">
        <v>9.4761035819473597E-3</v>
      </c>
      <c r="E2">
        <v>3.4025060811236199E-2</v>
      </c>
      <c r="F2">
        <v>0.32011770365919001</v>
      </c>
      <c r="G2">
        <v>2.8431038981172101</v>
      </c>
      <c r="H2">
        <v>6.9135747073941795E-2</v>
      </c>
      <c r="I2">
        <v>-3.0605986285021101</v>
      </c>
      <c r="J2">
        <v>-0.76401995355778196</v>
      </c>
      <c r="K2">
        <v>0.28179960620559602</v>
      </c>
      <c r="L2">
        <v>7.0467841674679399E-2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4"/>
  <sheetViews>
    <sheetView zoomScale="70" zoomScaleNormal="70" workbookViewId="0">
      <selection activeCell="K8" sqref="K8"/>
    </sheetView>
  </sheetViews>
  <sheetFormatPr defaultColWidth="10.6640625" defaultRowHeight="14.25" x14ac:dyDescent="0.45"/>
  <cols>
    <col min="11" max="11" width="15.46484375" customWidth="1"/>
  </cols>
  <sheetData>
    <row r="1" spans="1:12" x14ac:dyDescent="0.45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</row>
    <row r="2" spans="1:12" x14ac:dyDescent="0.45">
      <c r="A2">
        <v>2005</v>
      </c>
      <c r="B2" t="s">
        <v>190</v>
      </c>
      <c r="C2" t="s">
        <v>191</v>
      </c>
      <c r="D2">
        <v>41.4</v>
      </c>
      <c r="E2">
        <v>1</v>
      </c>
      <c r="F2">
        <v>1796</v>
      </c>
      <c r="G2" t="s">
        <v>192</v>
      </c>
      <c r="H2" t="s">
        <v>193</v>
      </c>
      <c r="I2" t="s">
        <v>194</v>
      </c>
      <c r="J2">
        <v>8.1999999999999993</v>
      </c>
      <c r="K2">
        <v>0.94450000000000001</v>
      </c>
      <c r="L2">
        <v>1</v>
      </c>
    </row>
    <row r="3" spans="1:12" x14ac:dyDescent="0.45">
      <c r="A3">
        <v>2006</v>
      </c>
      <c r="B3" t="s">
        <v>195</v>
      </c>
      <c r="C3" t="s">
        <v>196</v>
      </c>
      <c r="D3">
        <v>130.4</v>
      </c>
      <c r="E3">
        <v>0.125</v>
      </c>
      <c r="F3">
        <v>1049</v>
      </c>
      <c r="G3" t="s">
        <v>197</v>
      </c>
      <c r="H3" t="s">
        <v>198</v>
      </c>
      <c r="I3" t="s">
        <v>199</v>
      </c>
      <c r="J3">
        <v>-21</v>
      </c>
      <c r="K3">
        <v>0.32914285714285701</v>
      </c>
    </row>
    <row r="4" spans="1:12" x14ac:dyDescent="0.45">
      <c r="A4">
        <v>333</v>
      </c>
      <c r="B4" t="s">
        <v>200</v>
      </c>
      <c r="C4" t="s">
        <v>201</v>
      </c>
      <c r="D4">
        <v>7.4</v>
      </c>
      <c r="E4">
        <v>0.875</v>
      </c>
      <c r="F4">
        <v>1989</v>
      </c>
      <c r="G4" t="s">
        <v>202</v>
      </c>
      <c r="H4" t="s">
        <v>203</v>
      </c>
      <c r="I4" t="s">
        <v>204</v>
      </c>
      <c r="J4">
        <v>22.8</v>
      </c>
      <c r="K4">
        <v>0.84185714285714297</v>
      </c>
      <c r="L4">
        <v>1</v>
      </c>
    </row>
    <row r="5" spans="1:12" x14ac:dyDescent="0.45">
      <c r="A5">
        <v>2026</v>
      </c>
      <c r="B5" t="s">
        <v>205</v>
      </c>
      <c r="C5" t="s">
        <v>206</v>
      </c>
      <c r="D5">
        <v>93.2</v>
      </c>
      <c r="E5">
        <v>0.42857142857142899</v>
      </c>
      <c r="F5">
        <v>1529</v>
      </c>
      <c r="G5" t="s">
        <v>207</v>
      </c>
      <c r="H5" t="s">
        <v>208</v>
      </c>
      <c r="I5" t="s">
        <v>209</v>
      </c>
      <c r="J5">
        <v>-6</v>
      </c>
      <c r="K5">
        <v>0.68516666666666703</v>
      </c>
    </row>
    <row r="6" spans="1:12" x14ac:dyDescent="0.45">
      <c r="A6">
        <v>12</v>
      </c>
      <c r="B6" t="s">
        <v>210</v>
      </c>
      <c r="C6" t="s">
        <v>211</v>
      </c>
      <c r="D6">
        <v>77</v>
      </c>
      <c r="E6">
        <v>0.57142857142857095</v>
      </c>
      <c r="F6">
        <v>1606</v>
      </c>
      <c r="G6" t="s">
        <v>212</v>
      </c>
      <c r="H6" t="s">
        <v>213</v>
      </c>
      <c r="I6" t="s">
        <v>214</v>
      </c>
      <c r="J6">
        <v>8.3000000000000007</v>
      </c>
      <c r="K6">
        <v>0.70314285714285696</v>
      </c>
    </row>
    <row r="7" spans="1:12" x14ac:dyDescent="0.45">
      <c r="A7">
        <v>9</v>
      </c>
      <c r="B7" t="s">
        <v>215</v>
      </c>
      <c r="C7" t="s">
        <v>211</v>
      </c>
      <c r="D7">
        <v>33.4</v>
      </c>
      <c r="E7">
        <v>0.14285714285714299</v>
      </c>
      <c r="F7">
        <v>1401</v>
      </c>
      <c r="G7" t="s">
        <v>216</v>
      </c>
      <c r="H7" t="s">
        <v>217</v>
      </c>
      <c r="I7" t="s">
        <v>218</v>
      </c>
      <c r="J7">
        <v>-5</v>
      </c>
      <c r="K7">
        <v>0.34699999999999998</v>
      </c>
    </row>
    <row r="8" spans="1:12" x14ac:dyDescent="0.45">
      <c r="A8">
        <v>8</v>
      </c>
      <c r="B8" t="s">
        <v>219</v>
      </c>
      <c r="C8" t="s">
        <v>201</v>
      </c>
      <c r="D8">
        <v>30</v>
      </c>
      <c r="E8">
        <v>0.25</v>
      </c>
      <c r="F8">
        <v>1596</v>
      </c>
      <c r="G8" t="s">
        <v>220</v>
      </c>
      <c r="H8" t="s">
        <v>221</v>
      </c>
      <c r="I8" t="s">
        <v>222</v>
      </c>
      <c r="J8">
        <v>4.4000000000000004</v>
      </c>
      <c r="K8">
        <v>0.50900000000000001</v>
      </c>
    </row>
    <row r="9" spans="1:12" x14ac:dyDescent="0.45">
      <c r="A9">
        <v>2032</v>
      </c>
      <c r="B9" t="s">
        <v>223</v>
      </c>
      <c r="C9" t="s">
        <v>206</v>
      </c>
      <c r="D9">
        <v>121.6</v>
      </c>
      <c r="E9">
        <v>0.42857142857142899</v>
      </c>
      <c r="F9">
        <v>1067</v>
      </c>
      <c r="G9" t="s">
        <v>224</v>
      </c>
      <c r="H9" t="s">
        <v>225</v>
      </c>
      <c r="I9" t="s">
        <v>226</v>
      </c>
      <c r="J9">
        <v>-14</v>
      </c>
      <c r="K9">
        <v>0.42466666666666703</v>
      </c>
    </row>
    <row r="10" spans="1:12" x14ac:dyDescent="0.45">
      <c r="A10">
        <v>349</v>
      </c>
      <c r="B10" t="s">
        <v>227</v>
      </c>
      <c r="C10" t="s">
        <v>228</v>
      </c>
      <c r="D10">
        <v>94.6</v>
      </c>
      <c r="E10">
        <v>0.28571428571428598</v>
      </c>
      <c r="F10">
        <v>1286</v>
      </c>
      <c r="G10" t="s">
        <v>229</v>
      </c>
      <c r="H10" t="s">
        <v>230</v>
      </c>
      <c r="I10" t="s">
        <v>231</v>
      </c>
      <c r="J10">
        <v>-12.4</v>
      </c>
      <c r="K10">
        <v>0.55916666666666703</v>
      </c>
    </row>
    <row r="11" spans="1:12" x14ac:dyDescent="0.45">
      <c r="A11">
        <v>2</v>
      </c>
      <c r="B11" t="s">
        <v>232</v>
      </c>
      <c r="C11" t="s">
        <v>201</v>
      </c>
      <c r="D11">
        <v>35</v>
      </c>
      <c r="E11">
        <v>0.42857142857142899</v>
      </c>
      <c r="F11">
        <v>1548</v>
      </c>
      <c r="G11" t="s">
        <v>233</v>
      </c>
      <c r="H11" t="s">
        <v>234</v>
      </c>
      <c r="I11" t="s">
        <v>235</v>
      </c>
      <c r="J11">
        <v>4.0999999999999996</v>
      </c>
      <c r="K11">
        <v>0.51416666666666699</v>
      </c>
    </row>
    <row r="12" spans="1:12" x14ac:dyDescent="0.45">
      <c r="A12">
        <v>2050</v>
      </c>
      <c r="B12" t="s">
        <v>236</v>
      </c>
      <c r="C12" t="s">
        <v>196</v>
      </c>
      <c r="D12">
        <v>123.2</v>
      </c>
      <c r="E12">
        <v>0.25</v>
      </c>
      <c r="F12">
        <v>1163</v>
      </c>
      <c r="G12" t="s">
        <v>237</v>
      </c>
      <c r="H12" t="s">
        <v>238</v>
      </c>
      <c r="I12" t="s">
        <v>239</v>
      </c>
      <c r="J12">
        <v>-18.3</v>
      </c>
      <c r="K12">
        <v>0.24099999999999999</v>
      </c>
    </row>
    <row r="13" spans="1:12" x14ac:dyDescent="0.45">
      <c r="A13">
        <v>239</v>
      </c>
      <c r="B13" t="s">
        <v>240</v>
      </c>
      <c r="C13" t="s">
        <v>241</v>
      </c>
      <c r="D13">
        <v>67.2</v>
      </c>
      <c r="E13">
        <v>0.42857142857142899</v>
      </c>
      <c r="F13">
        <v>1467</v>
      </c>
      <c r="G13" t="s">
        <v>242</v>
      </c>
      <c r="H13" t="s">
        <v>243</v>
      </c>
      <c r="I13" t="s">
        <v>244</v>
      </c>
      <c r="J13">
        <v>-0.2</v>
      </c>
      <c r="K13">
        <v>0.243666666666667</v>
      </c>
    </row>
    <row r="14" spans="1:12" x14ac:dyDescent="0.45">
      <c r="A14">
        <v>68</v>
      </c>
      <c r="B14" t="s">
        <v>245</v>
      </c>
      <c r="C14" t="s">
        <v>191</v>
      </c>
      <c r="D14">
        <v>74.2</v>
      </c>
      <c r="E14">
        <v>0.42857142857142899</v>
      </c>
      <c r="F14">
        <v>1533</v>
      </c>
      <c r="G14" t="s">
        <v>246</v>
      </c>
      <c r="H14" t="s">
        <v>247</v>
      </c>
      <c r="I14" t="s">
        <v>248</v>
      </c>
      <c r="J14">
        <v>0</v>
      </c>
      <c r="K14">
        <v>0.5</v>
      </c>
    </row>
    <row r="15" spans="1:12" x14ac:dyDescent="0.45">
      <c r="A15">
        <v>103</v>
      </c>
      <c r="B15" t="s">
        <v>249</v>
      </c>
      <c r="C15" t="s">
        <v>250</v>
      </c>
      <c r="D15">
        <v>73.400000000000006</v>
      </c>
      <c r="E15">
        <v>0.57142857142857095</v>
      </c>
      <c r="F15">
        <v>1357</v>
      </c>
      <c r="G15" t="s">
        <v>251</v>
      </c>
      <c r="H15" t="s">
        <v>252</v>
      </c>
      <c r="I15" t="s">
        <v>218</v>
      </c>
      <c r="J15">
        <v>-4.5999999999999996</v>
      </c>
      <c r="K15">
        <v>0.38500000000000001</v>
      </c>
    </row>
    <row r="16" spans="1:12" x14ac:dyDescent="0.45">
      <c r="A16">
        <v>189</v>
      </c>
      <c r="B16" t="s">
        <v>253</v>
      </c>
      <c r="C16" t="s">
        <v>196</v>
      </c>
      <c r="D16">
        <v>97.4</v>
      </c>
      <c r="E16">
        <v>0.5</v>
      </c>
      <c r="F16">
        <v>1283</v>
      </c>
      <c r="G16" t="s">
        <v>254</v>
      </c>
      <c r="H16" t="s">
        <v>255</v>
      </c>
      <c r="I16" t="s">
        <v>256</v>
      </c>
      <c r="J16">
        <v>-14.2</v>
      </c>
      <c r="K16">
        <v>0.42571428571428599</v>
      </c>
    </row>
    <row r="17" spans="1:12" x14ac:dyDescent="0.45">
      <c r="A17">
        <v>2084</v>
      </c>
      <c r="B17" t="s">
        <v>257</v>
      </c>
      <c r="C17" t="s">
        <v>196</v>
      </c>
      <c r="D17">
        <v>57.2</v>
      </c>
      <c r="E17">
        <v>0.375</v>
      </c>
      <c r="F17">
        <v>1387</v>
      </c>
      <c r="G17" t="s">
        <v>258</v>
      </c>
      <c r="H17" t="s">
        <v>259</v>
      </c>
      <c r="I17" t="s">
        <v>260</v>
      </c>
      <c r="J17">
        <v>-13.3</v>
      </c>
      <c r="K17">
        <v>0.202833333333333</v>
      </c>
    </row>
    <row r="18" spans="1:12" x14ac:dyDescent="0.45">
      <c r="A18">
        <v>252</v>
      </c>
      <c r="B18" t="s">
        <v>261</v>
      </c>
      <c r="C18" t="s">
        <v>241</v>
      </c>
      <c r="D18">
        <v>113.6</v>
      </c>
      <c r="E18">
        <v>0.71428571428571397</v>
      </c>
      <c r="F18">
        <v>1501</v>
      </c>
      <c r="G18" t="s">
        <v>262</v>
      </c>
      <c r="H18" t="s">
        <v>263</v>
      </c>
      <c r="I18" t="s">
        <v>264</v>
      </c>
      <c r="J18">
        <v>3.1</v>
      </c>
      <c r="K18">
        <v>0.417833333333333</v>
      </c>
    </row>
    <row r="19" spans="1:12" x14ac:dyDescent="0.45">
      <c r="A19">
        <v>25</v>
      </c>
      <c r="B19" t="s">
        <v>265</v>
      </c>
      <c r="C19" t="s">
        <v>211</v>
      </c>
      <c r="D19">
        <v>59.4</v>
      </c>
      <c r="E19">
        <v>0.42857142857142899</v>
      </c>
      <c r="F19">
        <v>1491</v>
      </c>
      <c r="G19" t="s">
        <v>266</v>
      </c>
      <c r="H19" t="s">
        <v>267</v>
      </c>
      <c r="I19" t="s">
        <v>264</v>
      </c>
      <c r="J19">
        <v>-1</v>
      </c>
      <c r="K19">
        <v>0.377</v>
      </c>
    </row>
    <row r="20" spans="1:12" x14ac:dyDescent="0.45">
      <c r="A20">
        <v>2117</v>
      </c>
      <c r="B20" t="s">
        <v>268</v>
      </c>
      <c r="C20" t="s">
        <v>196</v>
      </c>
      <c r="D20">
        <v>120.2</v>
      </c>
      <c r="E20">
        <v>0.5</v>
      </c>
      <c r="F20">
        <v>1269</v>
      </c>
      <c r="G20" t="s">
        <v>269</v>
      </c>
      <c r="H20" t="s">
        <v>270</v>
      </c>
      <c r="I20" t="s">
        <v>271</v>
      </c>
      <c r="J20">
        <v>-18.7</v>
      </c>
      <c r="K20">
        <v>0.39471428571428602</v>
      </c>
    </row>
    <row r="21" spans="1:12" x14ac:dyDescent="0.45">
      <c r="A21">
        <v>2429</v>
      </c>
      <c r="B21" t="s">
        <v>272</v>
      </c>
      <c r="C21" t="s">
        <v>273</v>
      </c>
      <c r="D21">
        <v>105.4</v>
      </c>
      <c r="E21">
        <v>0.28571428571428598</v>
      </c>
      <c r="F21">
        <v>1190</v>
      </c>
      <c r="G21" t="s">
        <v>274</v>
      </c>
      <c r="H21" t="s">
        <v>275</v>
      </c>
      <c r="I21" t="s">
        <v>276</v>
      </c>
      <c r="J21">
        <v>-18</v>
      </c>
      <c r="K21">
        <v>0.22716666666666699</v>
      </c>
    </row>
    <row r="22" spans="1:12" x14ac:dyDescent="0.45">
      <c r="A22">
        <v>2132</v>
      </c>
      <c r="B22" t="s">
        <v>277</v>
      </c>
      <c r="C22" t="s">
        <v>241</v>
      </c>
      <c r="D22">
        <v>69.2</v>
      </c>
      <c r="E22">
        <v>0.28571428571428598</v>
      </c>
      <c r="F22">
        <v>1514</v>
      </c>
      <c r="G22" t="s">
        <v>278</v>
      </c>
      <c r="H22" t="s">
        <v>279</v>
      </c>
      <c r="I22" t="s">
        <v>280</v>
      </c>
      <c r="J22">
        <v>1</v>
      </c>
      <c r="K22">
        <v>0.45550000000000002</v>
      </c>
    </row>
    <row r="23" spans="1:12" x14ac:dyDescent="0.45">
      <c r="A23">
        <v>228</v>
      </c>
      <c r="B23" t="s">
        <v>281</v>
      </c>
      <c r="C23" t="s">
        <v>250</v>
      </c>
      <c r="D23">
        <v>22.4</v>
      </c>
      <c r="E23">
        <v>0.57142857142857095</v>
      </c>
      <c r="F23">
        <v>1728</v>
      </c>
      <c r="G23" t="s">
        <v>282</v>
      </c>
      <c r="H23" t="s">
        <v>283</v>
      </c>
      <c r="I23" t="s">
        <v>284</v>
      </c>
      <c r="J23">
        <v>14.9</v>
      </c>
      <c r="K23">
        <v>0.81233333333333302</v>
      </c>
    </row>
    <row r="24" spans="1:12" x14ac:dyDescent="0.45">
      <c r="A24">
        <v>324</v>
      </c>
      <c r="B24" t="s">
        <v>285</v>
      </c>
      <c r="C24" t="s">
        <v>206</v>
      </c>
      <c r="D24">
        <v>73.2</v>
      </c>
      <c r="E24">
        <v>0.57142857142857095</v>
      </c>
      <c r="F24">
        <v>1421</v>
      </c>
      <c r="G24" t="s">
        <v>286</v>
      </c>
      <c r="H24" t="s">
        <v>287</v>
      </c>
      <c r="I24" t="s">
        <v>288</v>
      </c>
      <c r="J24">
        <v>-2.2999999999999998</v>
      </c>
      <c r="K24">
        <v>0.61099999999999999</v>
      </c>
    </row>
    <row r="25" spans="1:12" x14ac:dyDescent="0.45">
      <c r="A25">
        <v>38</v>
      </c>
      <c r="B25" t="s">
        <v>289</v>
      </c>
      <c r="C25" t="s">
        <v>211</v>
      </c>
      <c r="D25">
        <v>69.8</v>
      </c>
      <c r="E25">
        <v>0.57142857142857095</v>
      </c>
      <c r="F25">
        <v>1285</v>
      </c>
      <c r="G25" t="s">
        <v>290</v>
      </c>
      <c r="H25" t="s">
        <v>291</v>
      </c>
      <c r="I25" t="s">
        <v>218</v>
      </c>
      <c r="J25">
        <v>-2.5</v>
      </c>
      <c r="K25">
        <v>0.42971428571428599</v>
      </c>
    </row>
    <row r="26" spans="1:12" x14ac:dyDescent="0.45">
      <c r="A26">
        <v>36</v>
      </c>
      <c r="B26" t="s">
        <v>292</v>
      </c>
      <c r="C26" t="s">
        <v>191</v>
      </c>
      <c r="D26">
        <v>101.6</v>
      </c>
      <c r="E26">
        <v>0.42857142857142899</v>
      </c>
      <c r="F26">
        <v>1271</v>
      </c>
      <c r="G26" t="s">
        <v>293</v>
      </c>
      <c r="H26" t="s">
        <v>294</v>
      </c>
      <c r="I26" t="s">
        <v>295</v>
      </c>
      <c r="J26">
        <v>-11.6</v>
      </c>
      <c r="K26">
        <v>0.47216666666666701</v>
      </c>
    </row>
    <row r="27" spans="1:12" x14ac:dyDescent="0.45">
      <c r="A27">
        <v>41</v>
      </c>
      <c r="B27" t="s">
        <v>296</v>
      </c>
      <c r="C27" t="s">
        <v>228</v>
      </c>
      <c r="D27">
        <v>111.8</v>
      </c>
      <c r="E27">
        <v>0.14285714285714299</v>
      </c>
      <c r="F27">
        <v>1185</v>
      </c>
      <c r="G27" t="s">
        <v>297</v>
      </c>
      <c r="H27" t="s">
        <v>298</v>
      </c>
      <c r="I27" t="s">
        <v>299</v>
      </c>
      <c r="J27">
        <v>-18.100000000000001</v>
      </c>
      <c r="K27">
        <v>0.22450000000000001</v>
      </c>
    </row>
    <row r="28" spans="1:12" x14ac:dyDescent="0.45">
      <c r="A28">
        <v>150</v>
      </c>
      <c r="B28" t="s">
        <v>300</v>
      </c>
      <c r="C28" t="s">
        <v>250</v>
      </c>
      <c r="D28">
        <v>18</v>
      </c>
      <c r="E28">
        <v>0.71428571428571397</v>
      </c>
      <c r="F28">
        <v>1685</v>
      </c>
      <c r="G28" t="s">
        <v>301</v>
      </c>
      <c r="H28" t="s">
        <v>302</v>
      </c>
      <c r="I28" t="s">
        <v>303</v>
      </c>
      <c r="J28">
        <v>11.6</v>
      </c>
      <c r="K28">
        <v>0.833666666666667</v>
      </c>
      <c r="L28">
        <v>1</v>
      </c>
    </row>
    <row r="29" spans="1:12" x14ac:dyDescent="0.45">
      <c r="A29">
        <v>151</v>
      </c>
      <c r="B29" t="s">
        <v>304</v>
      </c>
      <c r="C29" t="s">
        <v>273</v>
      </c>
      <c r="D29">
        <v>98.6</v>
      </c>
      <c r="E29">
        <v>0.14285714285714299</v>
      </c>
      <c r="F29">
        <v>1344</v>
      </c>
      <c r="G29" t="s">
        <v>305</v>
      </c>
      <c r="H29" t="s">
        <v>306</v>
      </c>
      <c r="I29" t="s">
        <v>307</v>
      </c>
      <c r="J29">
        <v>-14.1</v>
      </c>
      <c r="K29">
        <v>0.248</v>
      </c>
    </row>
    <row r="30" spans="1:12" x14ac:dyDescent="0.45">
      <c r="A30">
        <v>2199</v>
      </c>
      <c r="B30" t="s">
        <v>308</v>
      </c>
      <c r="C30" t="s">
        <v>196</v>
      </c>
      <c r="D30">
        <v>119.6</v>
      </c>
      <c r="E30">
        <v>0.5</v>
      </c>
      <c r="F30">
        <v>1374</v>
      </c>
      <c r="G30" t="s">
        <v>309</v>
      </c>
      <c r="H30" t="s">
        <v>310</v>
      </c>
      <c r="I30" t="s">
        <v>311</v>
      </c>
      <c r="J30">
        <v>-15.2</v>
      </c>
      <c r="K30">
        <v>0.40542857142857103</v>
      </c>
    </row>
    <row r="31" spans="1:12" x14ac:dyDescent="0.45">
      <c r="A31">
        <v>57</v>
      </c>
      <c r="B31" t="s">
        <v>312</v>
      </c>
      <c r="C31" t="s">
        <v>201</v>
      </c>
      <c r="D31">
        <v>41.4</v>
      </c>
      <c r="E31">
        <v>0.71428571428571397</v>
      </c>
      <c r="F31">
        <v>1595</v>
      </c>
      <c r="G31" t="s">
        <v>313</v>
      </c>
      <c r="H31" t="s">
        <v>234</v>
      </c>
      <c r="I31" t="s">
        <v>314</v>
      </c>
      <c r="J31">
        <v>9.1999999999999993</v>
      </c>
      <c r="K31">
        <v>0.59299999999999997</v>
      </c>
    </row>
    <row r="32" spans="1:12" x14ac:dyDescent="0.45">
      <c r="A32">
        <v>2226</v>
      </c>
      <c r="B32" t="s">
        <v>315</v>
      </c>
      <c r="C32" t="s">
        <v>273</v>
      </c>
      <c r="D32">
        <v>84.6</v>
      </c>
      <c r="E32">
        <v>0.42857142857142899</v>
      </c>
      <c r="F32">
        <v>1406</v>
      </c>
      <c r="G32" t="s">
        <v>316</v>
      </c>
      <c r="H32" t="s">
        <v>317</v>
      </c>
      <c r="I32" t="s">
        <v>318</v>
      </c>
      <c r="J32">
        <v>-9.5</v>
      </c>
      <c r="K32">
        <v>0.36716666666666697</v>
      </c>
    </row>
    <row r="33" spans="1:12" x14ac:dyDescent="0.45">
      <c r="A33">
        <v>2229</v>
      </c>
      <c r="B33" t="s">
        <v>319</v>
      </c>
      <c r="C33" t="s">
        <v>320</v>
      </c>
      <c r="D33">
        <v>125.4</v>
      </c>
      <c r="E33">
        <v>0.5</v>
      </c>
      <c r="F33">
        <v>1071</v>
      </c>
      <c r="G33" t="s">
        <v>321</v>
      </c>
      <c r="H33" t="s">
        <v>322</v>
      </c>
      <c r="I33" t="s">
        <v>323</v>
      </c>
      <c r="J33">
        <v>-17.600000000000001</v>
      </c>
      <c r="K33">
        <v>0.40171428571428602</v>
      </c>
    </row>
    <row r="34" spans="1:12" x14ac:dyDescent="0.45">
      <c r="A34">
        <v>52</v>
      </c>
      <c r="B34" t="s">
        <v>324</v>
      </c>
      <c r="C34" t="s">
        <v>250</v>
      </c>
      <c r="D34">
        <v>9</v>
      </c>
      <c r="E34">
        <v>1</v>
      </c>
      <c r="F34">
        <v>1967</v>
      </c>
      <c r="G34" t="s">
        <v>325</v>
      </c>
      <c r="H34" t="s">
        <v>326</v>
      </c>
      <c r="I34" t="s">
        <v>327</v>
      </c>
      <c r="J34">
        <v>18.5</v>
      </c>
      <c r="K34">
        <v>0.79416666666666702</v>
      </c>
      <c r="L34">
        <v>1</v>
      </c>
    </row>
    <row r="35" spans="1:12" x14ac:dyDescent="0.45">
      <c r="A35">
        <v>278</v>
      </c>
      <c r="B35" t="s">
        <v>328</v>
      </c>
      <c r="C35" t="s">
        <v>191</v>
      </c>
      <c r="D35">
        <v>60.4</v>
      </c>
      <c r="E35">
        <v>0.85714285714285698</v>
      </c>
      <c r="F35">
        <v>1741</v>
      </c>
      <c r="G35" t="s">
        <v>329</v>
      </c>
      <c r="H35" t="s">
        <v>330</v>
      </c>
      <c r="I35" t="s">
        <v>314</v>
      </c>
      <c r="J35">
        <v>3.2</v>
      </c>
      <c r="K35">
        <v>0.66028571428571403</v>
      </c>
    </row>
    <row r="36" spans="1:12" x14ac:dyDescent="0.45">
      <c r="A36">
        <v>61</v>
      </c>
      <c r="B36" t="s">
        <v>331</v>
      </c>
      <c r="C36" t="s">
        <v>201</v>
      </c>
      <c r="D36">
        <v>19.600000000000001</v>
      </c>
      <c r="E36">
        <v>1</v>
      </c>
      <c r="F36">
        <v>2070</v>
      </c>
      <c r="G36" t="s">
        <v>332</v>
      </c>
      <c r="H36" t="s">
        <v>333</v>
      </c>
      <c r="I36" t="s">
        <v>334</v>
      </c>
      <c r="J36">
        <v>24</v>
      </c>
      <c r="K36">
        <v>0.98128571428571398</v>
      </c>
      <c r="L36">
        <v>1</v>
      </c>
    </row>
    <row r="37" spans="1:12" x14ac:dyDescent="0.45">
      <c r="A37">
        <v>290</v>
      </c>
      <c r="B37" t="s">
        <v>335</v>
      </c>
      <c r="C37" t="s">
        <v>206</v>
      </c>
      <c r="D37">
        <v>76.400000000000006</v>
      </c>
      <c r="E37">
        <v>0.71428571428571397</v>
      </c>
      <c r="F37">
        <v>1459</v>
      </c>
      <c r="G37" t="s">
        <v>336</v>
      </c>
      <c r="H37" t="s">
        <v>337</v>
      </c>
      <c r="I37" t="s">
        <v>338</v>
      </c>
      <c r="J37">
        <v>-5.5</v>
      </c>
      <c r="K37">
        <v>0.44833333333333297</v>
      </c>
    </row>
    <row r="38" spans="1:12" x14ac:dyDescent="0.45">
      <c r="A38">
        <v>2247</v>
      </c>
      <c r="B38" t="s">
        <v>339</v>
      </c>
      <c r="C38" t="s">
        <v>206</v>
      </c>
      <c r="D38">
        <v>72.599999999999994</v>
      </c>
      <c r="E38">
        <v>0.85714285714285698</v>
      </c>
      <c r="F38">
        <v>1539</v>
      </c>
      <c r="G38" t="s">
        <v>340</v>
      </c>
      <c r="H38" t="s">
        <v>341</v>
      </c>
      <c r="I38" t="s">
        <v>280</v>
      </c>
      <c r="J38">
        <v>-0.9</v>
      </c>
      <c r="K38">
        <v>0.80016666666666703</v>
      </c>
    </row>
    <row r="39" spans="1:12" x14ac:dyDescent="0.45">
      <c r="A39">
        <v>59</v>
      </c>
      <c r="B39" t="s">
        <v>342</v>
      </c>
      <c r="C39" t="s">
        <v>250</v>
      </c>
      <c r="D39">
        <v>70.2</v>
      </c>
      <c r="E39">
        <v>0.42857142857142899</v>
      </c>
      <c r="F39">
        <v>1327</v>
      </c>
      <c r="G39" t="s">
        <v>343</v>
      </c>
      <c r="H39" t="s">
        <v>344</v>
      </c>
      <c r="I39" t="s">
        <v>209</v>
      </c>
      <c r="J39">
        <v>-1.8</v>
      </c>
      <c r="K39">
        <v>0.47820000000000001</v>
      </c>
    </row>
    <row r="40" spans="1:12" x14ac:dyDescent="0.45">
      <c r="A40">
        <v>62</v>
      </c>
      <c r="B40" t="s">
        <v>345</v>
      </c>
      <c r="C40" t="s">
        <v>191</v>
      </c>
      <c r="D40">
        <v>127</v>
      </c>
      <c r="E40">
        <v>0.25</v>
      </c>
      <c r="F40">
        <v>1069</v>
      </c>
      <c r="G40" t="s">
        <v>346</v>
      </c>
      <c r="H40" t="s">
        <v>347</v>
      </c>
      <c r="I40" t="s">
        <v>348</v>
      </c>
      <c r="J40">
        <v>-16.600000000000001</v>
      </c>
      <c r="K40">
        <v>0.27557142857142902</v>
      </c>
    </row>
    <row r="41" spans="1:12" x14ac:dyDescent="0.45">
      <c r="A41">
        <v>248</v>
      </c>
      <c r="B41" t="s">
        <v>349</v>
      </c>
      <c r="C41" t="s">
        <v>241</v>
      </c>
      <c r="D41">
        <v>66</v>
      </c>
      <c r="E41">
        <v>0.42857142857142899</v>
      </c>
      <c r="F41">
        <v>1541</v>
      </c>
      <c r="G41" t="s">
        <v>350</v>
      </c>
      <c r="H41" t="s">
        <v>351</v>
      </c>
      <c r="I41" t="s">
        <v>352</v>
      </c>
      <c r="J41">
        <v>2.5</v>
      </c>
      <c r="K41">
        <v>0.26950000000000002</v>
      </c>
    </row>
    <row r="42" spans="1:12" x14ac:dyDescent="0.45">
      <c r="A42">
        <v>356</v>
      </c>
      <c r="B42" t="s">
        <v>353</v>
      </c>
      <c r="C42" t="s">
        <v>354</v>
      </c>
      <c r="D42">
        <v>67.400000000000006</v>
      </c>
      <c r="E42">
        <v>0.375</v>
      </c>
      <c r="F42">
        <v>1496</v>
      </c>
      <c r="G42" t="s">
        <v>355</v>
      </c>
      <c r="H42" t="s">
        <v>356</v>
      </c>
      <c r="I42" t="s">
        <v>280</v>
      </c>
      <c r="J42">
        <v>2</v>
      </c>
      <c r="K42">
        <v>0.39628571428571402</v>
      </c>
    </row>
    <row r="43" spans="1:12" x14ac:dyDescent="0.45">
      <c r="A43">
        <v>84</v>
      </c>
      <c r="B43" t="s">
        <v>357</v>
      </c>
      <c r="C43" t="s">
        <v>354</v>
      </c>
      <c r="D43">
        <v>99.4</v>
      </c>
      <c r="E43">
        <v>0.28571428571428598</v>
      </c>
      <c r="F43">
        <v>1280</v>
      </c>
      <c r="G43" t="s">
        <v>358</v>
      </c>
      <c r="H43" t="s">
        <v>317</v>
      </c>
      <c r="I43" t="s">
        <v>359</v>
      </c>
      <c r="J43">
        <v>-8.6999999999999993</v>
      </c>
      <c r="K43">
        <v>0.28866666666666702</v>
      </c>
    </row>
    <row r="44" spans="1:12" x14ac:dyDescent="0.45">
      <c r="A44">
        <v>2294</v>
      </c>
      <c r="B44" t="s">
        <v>360</v>
      </c>
      <c r="C44" t="s">
        <v>354</v>
      </c>
      <c r="D44">
        <v>39</v>
      </c>
      <c r="E44">
        <v>0.75</v>
      </c>
      <c r="F44">
        <v>1660</v>
      </c>
      <c r="G44" t="s">
        <v>361</v>
      </c>
      <c r="H44" t="s">
        <v>362</v>
      </c>
      <c r="I44" t="s">
        <v>363</v>
      </c>
      <c r="J44">
        <v>7</v>
      </c>
      <c r="K44">
        <v>0.66042857142857103</v>
      </c>
      <c r="L44">
        <v>1</v>
      </c>
    </row>
    <row r="45" spans="1:12" x14ac:dyDescent="0.45">
      <c r="A45">
        <v>66</v>
      </c>
      <c r="B45" t="s">
        <v>364</v>
      </c>
      <c r="C45" t="s">
        <v>241</v>
      </c>
      <c r="D45">
        <v>41.6</v>
      </c>
      <c r="E45">
        <v>0.57142857142857095</v>
      </c>
      <c r="F45">
        <v>1595</v>
      </c>
      <c r="G45" t="s">
        <v>365</v>
      </c>
      <c r="H45" t="s">
        <v>366</v>
      </c>
      <c r="I45" t="s">
        <v>367</v>
      </c>
      <c r="J45">
        <v>6.9</v>
      </c>
      <c r="K45">
        <v>0.66228571428571403</v>
      </c>
    </row>
    <row r="46" spans="1:12" x14ac:dyDescent="0.45">
      <c r="A46">
        <v>55</v>
      </c>
      <c r="B46" t="s">
        <v>368</v>
      </c>
      <c r="C46" t="s">
        <v>320</v>
      </c>
      <c r="D46">
        <v>92.4</v>
      </c>
      <c r="E46">
        <v>0.75</v>
      </c>
      <c r="F46">
        <v>1489</v>
      </c>
      <c r="G46" t="s">
        <v>369</v>
      </c>
      <c r="H46" t="s">
        <v>370</v>
      </c>
      <c r="I46" t="s">
        <v>295</v>
      </c>
      <c r="J46">
        <v>-7.8</v>
      </c>
      <c r="K46">
        <v>0.497857142857143</v>
      </c>
    </row>
    <row r="47" spans="1:12" x14ac:dyDescent="0.45">
      <c r="A47">
        <v>256</v>
      </c>
      <c r="B47" t="s">
        <v>371</v>
      </c>
      <c r="C47" t="s">
        <v>206</v>
      </c>
      <c r="D47">
        <v>42.2</v>
      </c>
      <c r="E47">
        <v>1</v>
      </c>
      <c r="F47">
        <v>1673</v>
      </c>
      <c r="G47" t="s">
        <v>372</v>
      </c>
      <c r="H47" t="s">
        <v>373</v>
      </c>
      <c r="I47" t="s">
        <v>374</v>
      </c>
      <c r="J47">
        <v>5.6</v>
      </c>
      <c r="K47">
        <v>0.81583333333333297</v>
      </c>
    </row>
    <row r="48" spans="1:12" x14ac:dyDescent="0.45">
      <c r="A48">
        <v>2305</v>
      </c>
      <c r="B48" t="s">
        <v>375</v>
      </c>
      <c r="C48" t="s">
        <v>241</v>
      </c>
      <c r="D48">
        <v>48.4</v>
      </c>
      <c r="E48">
        <v>0.71428571428571397</v>
      </c>
      <c r="F48">
        <v>1546</v>
      </c>
      <c r="G48" t="s">
        <v>376</v>
      </c>
      <c r="H48" t="s">
        <v>377</v>
      </c>
      <c r="I48" t="s">
        <v>378</v>
      </c>
      <c r="J48">
        <v>7.4</v>
      </c>
      <c r="K48">
        <v>0.79842857142857104</v>
      </c>
    </row>
    <row r="49" spans="1:12" x14ac:dyDescent="0.45">
      <c r="A49">
        <v>2306</v>
      </c>
      <c r="B49" t="s">
        <v>379</v>
      </c>
      <c r="C49" t="s">
        <v>241</v>
      </c>
      <c r="D49">
        <v>15.8</v>
      </c>
      <c r="E49">
        <v>0.71428571428571397</v>
      </c>
      <c r="F49">
        <v>1897</v>
      </c>
      <c r="G49" t="s">
        <v>380</v>
      </c>
      <c r="H49" t="s">
        <v>381</v>
      </c>
      <c r="I49" t="s">
        <v>382</v>
      </c>
      <c r="J49">
        <v>15.6</v>
      </c>
      <c r="K49">
        <v>0.62833333333333297</v>
      </c>
    </row>
    <row r="50" spans="1:12" x14ac:dyDescent="0.45">
      <c r="A50">
        <v>2309</v>
      </c>
      <c r="B50" t="s">
        <v>383</v>
      </c>
      <c r="C50" t="s">
        <v>196</v>
      </c>
      <c r="D50">
        <v>129.80000000000001</v>
      </c>
      <c r="E50">
        <v>0.125</v>
      </c>
      <c r="F50">
        <v>1085</v>
      </c>
      <c r="G50" t="s">
        <v>384</v>
      </c>
      <c r="H50" t="s">
        <v>385</v>
      </c>
      <c r="I50" t="s">
        <v>242</v>
      </c>
      <c r="J50">
        <v>-25.1</v>
      </c>
      <c r="K50">
        <v>0.188857142857143</v>
      </c>
    </row>
    <row r="51" spans="1:12" x14ac:dyDescent="0.45">
      <c r="A51">
        <v>96</v>
      </c>
      <c r="B51" t="s">
        <v>386</v>
      </c>
      <c r="C51" t="s">
        <v>201</v>
      </c>
      <c r="D51">
        <v>57.2</v>
      </c>
      <c r="E51">
        <v>0.71428571428571397</v>
      </c>
      <c r="F51">
        <v>1591</v>
      </c>
      <c r="G51" t="s">
        <v>387</v>
      </c>
      <c r="H51" t="s">
        <v>388</v>
      </c>
      <c r="I51" t="s">
        <v>378</v>
      </c>
      <c r="J51">
        <v>11.7</v>
      </c>
      <c r="K51">
        <v>0.61171428571428599</v>
      </c>
    </row>
    <row r="52" spans="1:12" x14ac:dyDescent="0.45">
      <c r="A52">
        <v>2335</v>
      </c>
      <c r="B52" t="s">
        <v>389</v>
      </c>
      <c r="C52" t="s">
        <v>320</v>
      </c>
      <c r="D52">
        <v>63</v>
      </c>
      <c r="E52">
        <v>1</v>
      </c>
      <c r="F52">
        <v>1608</v>
      </c>
      <c r="G52" t="s">
        <v>390</v>
      </c>
      <c r="H52" t="s">
        <v>391</v>
      </c>
      <c r="I52" t="s">
        <v>392</v>
      </c>
      <c r="J52">
        <v>3.3</v>
      </c>
      <c r="K52">
        <v>0.96499999999999997</v>
      </c>
    </row>
    <row r="53" spans="1:12" x14ac:dyDescent="0.45">
      <c r="A53">
        <v>309</v>
      </c>
      <c r="B53" t="s">
        <v>393</v>
      </c>
      <c r="C53" t="s">
        <v>206</v>
      </c>
      <c r="D53">
        <v>89.4</v>
      </c>
      <c r="E53">
        <v>0.57142857142857095</v>
      </c>
      <c r="F53">
        <v>1535</v>
      </c>
      <c r="G53" t="s">
        <v>394</v>
      </c>
      <c r="H53" t="s">
        <v>395</v>
      </c>
      <c r="I53" t="s">
        <v>396</v>
      </c>
      <c r="J53">
        <v>-1.7</v>
      </c>
      <c r="K53">
        <v>0.73066666666666702</v>
      </c>
    </row>
    <row r="54" spans="1:12" x14ac:dyDescent="0.45">
      <c r="A54">
        <v>2433</v>
      </c>
      <c r="B54" t="s">
        <v>397</v>
      </c>
      <c r="C54" t="s">
        <v>206</v>
      </c>
      <c r="D54">
        <v>118.6</v>
      </c>
      <c r="E54">
        <v>0.28571428571428598</v>
      </c>
      <c r="F54">
        <v>1095</v>
      </c>
      <c r="G54" t="s">
        <v>398</v>
      </c>
      <c r="H54" t="s">
        <v>399</v>
      </c>
      <c r="I54" t="s">
        <v>271</v>
      </c>
      <c r="J54">
        <v>-15.6</v>
      </c>
      <c r="K54">
        <v>0.172166666666667</v>
      </c>
    </row>
    <row r="55" spans="1:12" x14ac:dyDescent="0.45">
      <c r="A55">
        <v>2348</v>
      </c>
      <c r="B55" t="s">
        <v>400</v>
      </c>
      <c r="C55" t="s">
        <v>320</v>
      </c>
      <c r="D55">
        <v>107.2</v>
      </c>
      <c r="E55">
        <v>0.375</v>
      </c>
      <c r="F55">
        <v>1241</v>
      </c>
      <c r="G55" t="s">
        <v>401</v>
      </c>
      <c r="H55" t="s">
        <v>402</v>
      </c>
      <c r="I55" t="s">
        <v>403</v>
      </c>
      <c r="J55">
        <v>-12.6</v>
      </c>
      <c r="K55">
        <v>0.45524999999999999</v>
      </c>
    </row>
    <row r="56" spans="1:12" x14ac:dyDescent="0.45">
      <c r="A56">
        <v>97</v>
      </c>
      <c r="B56" t="s">
        <v>404</v>
      </c>
      <c r="C56" t="s">
        <v>250</v>
      </c>
      <c r="D56">
        <v>40.4</v>
      </c>
      <c r="E56">
        <v>0.85714285714285698</v>
      </c>
      <c r="F56">
        <v>1657</v>
      </c>
      <c r="G56" t="s">
        <v>405</v>
      </c>
      <c r="H56" t="s">
        <v>406</v>
      </c>
      <c r="I56" t="s">
        <v>407</v>
      </c>
      <c r="J56">
        <v>10.7</v>
      </c>
      <c r="K56">
        <v>0.74157142857142899</v>
      </c>
      <c r="L56">
        <v>1</v>
      </c>
    </row>
    <row r="57" spans="1:12" x14ac:dyDescent="0.45">
      <c r="A57">
        <v>99</v>
      </c>
      <c r="B57" t="s">
        <v>408</v>
      </c>
      <c r="C57" t="s">
        <v>201</v>
      </c>
      <c r="D57">
        <v>3.2</v>
      </c>
      <c r="E57">
        <v>0.75</v>
      </c>
      <c r="F57">
        <v>1967</v>
      </c>
      <c r="G57" t="s">
        <v>409</v>
      </c>
      <c r="H57" t="s">
        <v>410</v>
      </c>
      <c r="I57" t="s">
        <v>334</v>
      </c>
      <c r="J57">
        <v>18.899999999999999</v>
      </c>
      <c r="K57">
        <v>0.76257142857142901</v>
      </c>
      <c r="L57">
        <v>1</v>
      </c>
    </row>
    <row r="58" spans="1:12" x14ac:dyDescent="0.45">
      <c r="A58">
        <v>276</v>
      </c>
      <c r="B58" t="s">
        <v>411</v>
      </c>
      <c r="C58" t="s">
        <v>206</v>
      </c>
      <c r="D58">
        <v>88.2</v>
      </c>
      <c r="E58">
        <v>0.57142857142857095</v>
      </c>
      <c r="F58">
        <v>1507</v>
      </c>
      <c r="G58" t="s">
        <v>412</v>
      </c>
      <c r="H58" t="s">
        <v>252</v>
      </c>
      <c r="I58" t="s">
        <v>413</v>
      </c>
      <c r="J58">
        <v>-4.4000000000000004</v>
      </c>
      <c r="K58">
        <v>0.70099999999999996</v>
      </c>
    </row>
    <row r="59" spans="1:12" x14ac:dyDescent="0.45">
      <c r="A59">
        <v>120</v>
      </c>
      <c r="B59" t="s">
        <v>414</v>
      </c>
      <c r="C59" t="s">
        <v>354</v>
      </c>
      <c r="D59">
        <v>35.799999999999997</v>
      </c>
      <c r="E59">
        <v>0.71428571428571397</v>
      </c>
      <c r="F59">
        <v>1687</v>
      </c>
      <c r="G59" t="s">
        <v>415</v>
      </c>
      <c r="H59" t="s">
        <v>416</v>
      </c>
      <c r="I59" t="s">
        <v>417</v>
      </c>
      <c r="J59">
        <v>8.9</v>
      </c>
      <c r="K59">
        <v>0.77857142857142903</v>
      </c>
    </row>
    <row r="60" spans="1:12" x14ac:dyDescent="0.45">
      <c r="A60">
        <v>235</v>
      </c>
      <c r="B60" t="s">
        <v>418</v>
      </c>
      <c r="C60" t="s">
        <v>273</v>
      </c>
      <c r="D60">
        <v>52.6</v>
      </c>
      <c r="E60">
        <v>0.71428571428571397</v>
      </c>
      <c r="F60">
        <v>1605</v>
      </c>
      <c r="G60" t="s">
        <v>419</v>
      </c>
      <c r="H60" t="s">
        <v>420</v>
      </c>
      <c r="I60" t="s">
        <v>421</v>
      </c>
      <c r="J60">
        <v>1.1000000000000001</v>
      </c>
      <c r="K60">
        <v>0.56399999999999995</v>
      </c>
    </row>
    <row r="61" spans="1:12" x14ac:dyDescent="0.45">
      <c r="A61">
        <v>2390</v>
      </c>
      <c r="B61" t="s">
        <v>422</v>
      </c>
      <c r="C61" t="s">
        <v>250</v>
      </c>
      <c r="D61">
        <v>26.6</v>
      </c>
      <c r="E61">
        <v>0.71428571428571397</v>
      </c>
      <c r="F61">
        <v>1577</v>
      </c>
      <c r="G61" t="s">
        <v>423</v>
      </c>
      <c r="H61" t="s">
        <v>424</v>
      </c>
      <c r="I61" t="s">
        <v>425</v>
      </c>
      <c r="J61">
        <v>13.4</v>
      </c>
      <c r="K61">
        <v>0.89483333333333304</v>
      </c>
    </row>
    <row r="62" spans="1:12" x14ac:dyDescent="0.45">
      <c r="A62">
        <v>193</v>
      </c>
      <c r="B62" t="s">
        <v>426</v>
      </c>
      <c r="C62" t="s">
        <v>196</v>
      </c>
      <c r="D62">
        <v>73.599999999999994</v>
      </c>
      <c r="E62">
        <v>0.75</v>
      </c>
      <c r="F62">
        <v>1448</v>
      </c>
      <c r="G62" t="s">
        <v>427</v>
      </c>
      <c r="H62" t="s">
        <v>428</v>
      </c>
      <c r="I62" t="s">
        <v>429</v>
      </c>
      <c r="J62">
        <v>-3.8</v>
      </c>
      <c r="K62">
        <v>0.754571428571429</v>
      </c>
    </row>
    <row r="63" spans="1:12" x14ac:dyDescent="0.45">
      <c r="A63">
        <v>130</v>
      </c>
      <c r="B63" t="s">
        <v>430</v>
      </c>
      <c r="C63" t="s">
        <v>354</v>
      </c>
      <c r="D63">
        <v>13</v>
      </c>
      <c r="E63">
        <v>1</v>
      </c>
      <c r="F63">
        <v>2225</v>
      </c>
      <c r="G63" t="s">
        <v>431</v>
      </c>
      <c r="H63" t="s">
        <v>432</v>
      </c>
      <c r="I63" t="s">
        <v>433</v>
      </c>
      <c r="J63">
        <v>28.7</v>
      </c>
      <c r="K63">
        <v>0.998142857142857</v>
      </c>
      <c r="L63">
        <v>1</v>
      </c>
    </row>
    <row r="64" spans="1:12" x14ac:dyDescent="0.45">
      <c r="A64">
        <v>127</v>
      </c>
      <c r="B64" t="s">
        <v>434</v>
      </c>
      <c r="C64" t="s">
        <v>354</v>
      </c>
      <c r="D64">
        <v>79</v>
      </c>
      <c r="E64">
        <v>0.28571428571428598</v>
      </c>
      <c r="F64">
        <v>1360</v>
      </c>
      <c r="G64" t="s">
        <v>435</v>
      </c>
      <c r="H64" t="s">
        <v>436</v>
      </c>
      <c r="I64" t="s">
        <v>437</v>
      </c>
      <c r="J64">
        <v>-0.3</v>
      </c>
      <c r="K64">
        <v>0.51600000000000001</v>
      </c>
    </row>
    <row r="65" spans="1:12" x14ac:dyDescent="0.45">
      <c r="A65">
        <v>2393</v>
      </c>
      <c r="B65" t="s">
        <v>438</v>
      </c>
      <c r="C65" t="s">
        <v>320</v>
      </c>
      <c r="D65">
        <v>109</v>
      </c>
      <c r="E65">
        <v>0.25</v>
      </c>
      <c r="F65">
        <v>1288</v>
      </c>
      <c r="G65" t="s">
        <v>439</v>
      </c>
      <c r="H65" t="s">
        <v>440</v>
      </c>
      <c r="I65" t="s">
        <v>441</v>
      </c>
      <c r="J65">
        <v>-13</v>
      </c>
      <c r="K65">
        <v>0.36585714285714299</v>
      </c>
    </row>
    <row r="66" spans="1:12" x14ac:dyDescent="0.45">
      <c r="A66">
        <v>135</v>
      </c>
      <c r="B66" t="s">
        <v>442</v>
      </c>
      <c r="C66" t="s">
        <v>354</v>
      </c>
      <c r="D66">
        <v>60.4</v>
      </c>
      <c r="E66">
        <v>0.57142857142857095</v>
      </c>
      <c r="F66">
        <v>1579</v>
      </c>
      <c r="G66" t="s">
        <v>443</v>
      </c>
      <c r="H66" t="s">
        <v>444</v>
      </c>
      <c r="I66" t="s">
        <v>445</v>
      </c>
      <c r="J66">
        <v>2.4</v>
      </c>
      <c r="K66">
        <v>0.49933333333333302</v>
      </c>
    </row>
    <row r="67" spans="1:12" x14ac:dyDescent="0.45">
      <c r="A67">
        <v>344</v>
      </c>
      <c r="B67" t="s">
        <v>446</v>
      </c>
      <c r="C67" t="s">
        <v>201</v>
      </c>
      <c r="D67">
        <v>44.2</v>
      </c>
      <c r="E67">
        <v>0.57142857142857095</v>
      </c>
      <c r="F67">
        <v>1549</v>
      </c>
      <c r="G67" t="s">
        <v>447</v>
      </c>
      <c r="H67" t="s">
        <v>448</v>
      </c>
      <c r="I67" t="s">
        <v>449</v>
      </c>
      <c r="J67">
        <v>4.0999999999999996</v>
      </c>
      <c r="K67">
        <v>0.44500000000000001</v>
      </c>
    </row>
    <row r="68" spans="1:12" x14ac:dyDescent="0.45">
      <c r="A68">
        <v>142</v>
      </c>
      <c r="B68" t="s">
        <v>450</v>
      </c>
      <c r="C68" t="s">
        <v>201</v>
      </c>
      <c r="D68">
        <v>22.6</v>
      </c>
      <c r="E68">
        <v>0.875</v>
      </c>
      <c r="F68">
        <v>1627</v>
      </c>
      <c r="G68" t="s">
        <v>451</v>
      </c>
      <c r="H68" t="s">
        <v>452</v>
      </c>
      <c r="I68" t="s">
        <v>453</v>
      </c>
      <c r="J68">
        <v>14.9</v>
      </c>
      <c r="K68">
        <v>0.81</v>
      </c>
      <c r="L68">
        <v>1</v>
      </c>
    </row>
    <row r="69" spans="1:12" x14ac:dyDescent="0.45">
      <c r="A69">
        <v>2426</v>
      </c>
      <c r="B69" t="s">
        <v>454</v>
      </c>
      <c r="C69" t="s">
        <v>273</v>
      </c>
      <c r="D69">
        <v>89.8</v>
      </c>
      <c r="E69">
        <v>0.42857142857142899</v>
      </c>
      <c r="F69">
        <v>1356</v>
      </c>
      <c r="G69" t="s">
        <v>455</v>
      </c>
      <c r="H69" t="s">
        <v>456</v>
      </c>
      <c r="I69" t="s">
        <v>457</v>
      </c>
      <c r="J69">
        <v>-11.3</v>
      </c>
      <c r="K69">
        <v>0.58850000000000002</v>
      </c>
    </row>
    <row r="70" spans="1:12" x14ac:dyDescent="0.45">
      <c r="A70">
        <v>152</v>
      </c>
      <c r="B70" t="s">
        <v>458</v>
      </c>
      <c r="C70" t="s">
        <v>250</v>
      </c>
      <c r="D70">
        <v>62.8</v>
      </c>
      <c r="E70">
        <v>0.57142857142857095</v>
      </c>
      <c r="F70">
        <v>1502</v>
      </c>
      <c r="G70" t="s">
        <v>459</v>
      </c>
      <c r="H70" t="s">
        <v>444</v>
      </c>
      <c r="I70" t="s">
        <v>460</v>
      </c>
      <c r="J70">
        <v>3.2</v>
      </c>
      <c r="K70">
        <v>0.48771428571428599</v>
      </c>
    </row>
    <row r="71" spans="1:12" x14ac:dyDescent="0.45">
      <c r="A71">
        <v>158</v>
      </c>
      <c r="B71" t="s">
        <v>461</v>
      </c>
      <c r="C71" t="s">
        <v>354</v>
      </c>
      <c r="D71">
        <v>61.6</v>
      </c>
      <c r="E71">
        <v>0.57142857142857095</v>
      </c>
      <c r="F71">
        <v>1476</v>
      </c>
      <c r="G71" t="s">
        <v>462</v>
      </c>
      <c r="H71" t="s">
        <v>463</v>
      </c>
      <c r="I71" t="s">
        <v>464</v>
      </c>
      <c r="J71">
        <v>2.1</v>
      </c>
      <c r="K71">
        <v>0.733833333333333</v>
      </c>
    </row>
    <row r="72" spans="1:12" x14ac:dyDescent="0.45">
      <c r="A72">
        <v>2440</v>
      </c>
      <c r="B72" t="s">
        <v>465</v>
      </c>
      <c r="C72" t="s">
        <v>191</v>
      </c>
      <c r="D72">
        <v>116.4</v>
      </c>
      <c r="E72">
        <v>0.14285714285714299</v>
      </c>
      <c r="F72">
        <v>1219</v>
      </c>
      <c r="G72" t="s">
        <v>466</v>
      </c>
      <c r="H72" t="s">
        <v>467</v>
      </c>
      <c r="I72" t="s">
        <v>271</v>
      </c>
      <c r="J72">
        <v>-18.899999999999999</v>
      </c>
      <c r="K72">
        <v>0.11333333333333299</v>
      </c>
    </row>
    <row r="73" spans="1:12" x14ac:dyDescent="0.45">
      <c r="A73">
        <v>167</v>
      </c>
      <c r="B73" t="s">
        <v>468</v>
      </c>
      <c r="C73" t="s">
        <v>191</v>
      </c>
      <c r="D73">
        <v>119.8</v>
      </c>
      <c r="E73">
        <v>0.42857142857142899</v>
      </c>
      <c r="F73">
        <v>1114</v>
      </c>
      <c r="G73" t="s">
        <v>469</v>
      </c>
      <c r="H73" t="s">
        <v>298</v>
      </c>
      <c r="I73" t="s">
        <v>470</v>
      </c>
      <c r="J73">
        <v>-13.4</v>
      </c>
      <c r="K73">
        <v>0.33900000000000002</v>
      </c>
    </row>
    <row r="74" spans="1:12" x14ac:dyDescent="0.45">
      <c r="A74">
        <v>166</v>
      </c>
      <c r="B74" t="s">
        <v>471</v>
      </c>
      <c r="C74" t="s">
        <v>320</v>
      </c>
      <c r="D74">
        <v>104.4</v>
      </c>
      <c r="E74">
        <v>0.625</v>
      </c>
      <c r="F74">
        <v>1371</v>
      </c>
      <c r="G74" t="s">
        <v>472</v>
      </c>
      <c r="H74" t="s">
        <v>473</v>
      </c>
      <c r="I74" t="s">
        <v>276</v>
      </c>
      <c r="J74">
        <v>-6.6</v>
      </c>
      <c r="K74">
        <v>0.72142857142857097</v>
      </c>
    </row>
    <row r="75" spans="1:12" x14ac:dyDescent="0.45">
      <c r="A75">
        <v>153</v>
      </c>
      <c r="B75" t="s">
        <v>474</v>
      </c>
      <c r="C75" t="s">
        <v>250</v>
      </c>
      <c r="D75">
        <v>23.8</v>
      </c>
      <c r="E75">
        <v>0.85714285714285698</v>
      </c>
      <c r="F75">
        <v>1731</v>
      </c>
      <c r="G75" t="s">
        <v>475</v>
      </c>
      <c r="H75" t="s">
        <v>476</v>
      </c>
      <c r="I75" t="s">
        <v>453</v>
      </c>
      <c r="J75">
        <v>13.4</v>
      </c>
      <c r="K75">
        <v>0.80383333333333296</v>
      </c>
      <c r="L75">
        <v>1</v>
      </c>
    </row>
    <row r="76" spans="1:12" x14ac:dyDescent="0.45">
      <c r="A76">
        <v>2459</v>
      </c>
      <c r="B76" t="s">
        <v>477</v>
      </c>
      <c r="C76" t="s">
        <v>196</v>
      </c>
      <c r="D76">
        <v>87.8</v>
      </c>
      <c r="E76">
        <v>0.5</v>
      </c>
      <c r="F76">
        <v>1412</v>
      </c>
      <c r="G76" t="s">
        <v>478</v>
      </c>
      <c r="H76" t="s">
        <v>479</v>
      </c>
      <c r="I76" t="s">
        <v>318</v>
      </c>
      <c r="J76">
        <v>-9.8000000000000007</v>
      </c>
      <c r="K76">
        <v>0.59042857142857097</v>
      </c>
    </row>
    <row r="77" spans="1:12" x14ac:dyDescent="0.45">
      <c r="A77">
        <v>249</v>
      </c>
      <c r="B77" t="s">
        <v>480</v>
      </c>
      <c r="C77" t="s">
        <v>273</v>
      </c>
      <c r="D77">
        <v>102.8</v>
      </c>
      <c r="E77">
        <v>0.42857142857142899</v>
      </c>
      <c r="F77">
        <v>1385</v>
      </c>
      <c r="G77" t="s">
        <v>481</v>
      </c>
      <c r="H77" t="s">
        <v>482</v>
      </c>
      <c r="I77" t="s">
        <v>295</v>
      </c>
      <c r="J77">
        <v>-9.1999999999999993</v>
      </c>
      <c r="K77">
        <v>0.44666666666666699</v>
      </c>
    </row>
    <row r="78" spans="1:12" x14ac:dyDescent="0.45">
      <c r="A78">
        <v>77</v>
      </c>
      <c r="B78" t="s">
        <v>483</v>
      </c>
      <c r="C78" t="s">
        <v>354</v>
      </c>
      <c r="D78">
        <v>87.4</v>
      </c>
      <c r="E78">
        <v>0.42857142857142899</v>
      </c>
      <c r="F78">
        <v>1339</v>
      </c>
      <c r="G78" t="s">
        <v>484</v>
      </c>
      <c r="H78" t="s">
        <v>485</v>
      </c>
      <c r="I78" t="s">
        <v>486</v>
      </c>
      <c r="J78">
        <v>-7.6</v>
      </c>
      <c r="K78">
        <v>0.29716666666666702</v>
      </c>
    </row>
    <row r="79" spans="1:12" x14ac:dyDescent="0.45">
      <c r="A79">
        <v>87</v>
      </c>
      <c r="B79" t="s">
        <v>487</v>
      </c>
      <c r="C79" t="s">
        <v>228</v>
      </c>
      <c r="D79">
        <v>12.4</v>
      </c>
      <c r="E79">
        <v>0.75</v>
      </c>
      <c r="F79">
        <v>1892</v>
      </c>
      <c r="G79" t="s">
        <v>488</v>
      </c>
      <c r="H79" t="s">
        <v>489</v>
      </c>
      <c r="I79" t="s">
        <v>490</v>
      </c>
      <c r="J79">
        <v>19.8</v>
      </c>
      <c r="K79">
        <v>0.80212499999999998</v>
      </c>
      <c r="L79">
        <v>1</v>
      </c>
    </row>
    <row r="80" spans="1:12" x14ac:dyDescent="0.45">
      <c r="A80">
        <v>195</v>
      </c>
      <c r="B80" t="s">
        <v>491</v>
      </c>
      <c r="C80" t="s">
        <v>196</v>
      </c>
      <c r="D80">
        <v>82.4</v>
      </c>
      <c r="E80">
        <v>0.75</v>
      </c>
      <c r="F80">
        <v>1524</v>
      </c>
      <c r="G80" t="s">
        <v>492</v>
      </c>
      <c r="H80" t="s">
        <v>493</v>
      </c>
      <c r="I80" t="s">
        <v>352</v>
      </c>
      <c r="J80">
        <v>-4.7</v>
      </c>
      <c r="K80">
        <v>0.63400000000000001</v>
      </c>
    </row>
    <row r="81" spans="1:12" x14ac:dyDescent="0.45">
      <c r="A81">
        <v>194</v>
      </c>
      <c r="B81" t="s">
        <v>494</v>
      </c>
      <c r="C81" t="s">
        <v>354</v>
      </c>
      <c r="D81">
        <v>3.4</v>
      </c>
      <c r="E81">
        <v>1</v>
      </c>
      <c r="F81">
        <v>2081</v>
      </c>
      <c r="G81" t="s">
        <v>495</v>
      </c>
      <c r="H81" t="s">
        <v>496</v>
      </c>
      <c r="I81" t="s">
        <v>497</v>
      </c>
      <c r="J81">
        <v>22.1</v>
      </c>
      <c r="K81">
        <v>0.83599999999999997</v>
      </c>
      <c r="L81">
        <v>1</v>
      </c>
    </row>
    <row r="82" spans="1:12" x14ac:dyDescent="0.45">
      <c r="A82">
        <v>201</v>
      </c>
      <c r="B82" t="s">
        <v>498</v>
      </c>
      <c r="C82" t="s">
        <v>241</v>
      </c>
      <c r="D82">
        <v>5.6</v>
      </c>
      <c r="E82">
        <v>1</v>
      </c>
      <c r="F82">
        <v>1928</v>
      </c>
      <c r="G82" t="s">
        <v>499</v>
      </c>
      <c r="H82" t="s">
        <v>500</v>
      </c>
      <c r="I82" t="s">
        <v>501</v>
      </c>
      <c r="J82">
        <v>19.5</v>
      </c>
      <c r="K82">
        <v>0.91649999999999998</v>
      </c>
      <c r="L82">
        <v>1</v>
      </c>
    </row>
    <row r="83" spans="1:12" x14ac:dyDescent="0.45">
      <c r="A83">
        <v>197</v>
      </c>
      <c r="B83" t="s">
        <v>502</v>
      </c>
      <c r="C83" t="s">
        <v>241</v>
      </c>
      <c r="D83">
        <v>45.4</v>
      </c>
      <c r="E83">
        <v>0.71428571428571397</v>
      </c>
      <c r="F83">
        <v>1545</v>
      </c>
      <c r="G83" t="s">
        <v>503</v>
      </c>
      <c r="H83" t="s">
        <v>504</v>
      </c>
      <c r="I83" t="s">
        <v>505</v>
      </c>
      <c r="J83">
        <v>6.7</v>
      </c>
      <c r="K83">
        <v>0.32416666666666699</v>
      </c>
    </row>
    <row r="84" spans="1:12" x14ac:dyDescent="0.45">
      <c r="A84">
        <v>295</v>
      </c>
      <c r="B84" t="s">
        <v>506</v>
      </c>
      <c r="C84" t="s">
        <v>206</v>
      </c>
      <c r="D84">
        <v>106.6</v>
      </c>
      <c r="E84">
        <v>0.57142857142857095</v>
      </c>
      <c r="F84">
        <v>1380</v>
      </c>
      <c r="G84" t="s">
        <v>507</v>
      </c>
      <c r="H84" t="s">
        <v>508</v>
      </c>
      <c r="I84" t="s">
        <v>509</v>
      </c>
      <c r="J84">
        <v>-9.3000000000000007</v>
      </c>
      <c r="K84">
        <v>0.29849999999999999</v>
      </c>
    </row>
    <row r="85" spans="1:12" x14ac:dyDescent="0.45">
      <c r="A85">
        <v>145</v>
      </c>
      <c r="B85" t="s">
        <v>510</v>
      </c>
      <c r="C85" t="s">
        <v>201</v>
      </c>
      <c r="D85">
        <v>11</v>
      </c>
      <c r="E85">
        <v>0.85714285714285698</v>
      </c>
      <c r="F85">
        <v>1696</v>
      </c>
      <c r="G85" t="s">
        <v>511</v>
      </c>
      <c r="H85" t="s">
        <v>512</v>
      </c>
      <c r="I85" t="s">
        <v>513</v>
      </c>
      <c r="J85">
        <v>13.8</v>
      </c>
      <c r="K85">
        <v>0.625</v>
      </c>
      <c r="L85">
        <v>1</v>
      </c>
    </row>
    <row r="86" spans="1:12" x14ac:dyDescent="0.45">
      <c r="A86">
        <v>2483</v>
      </c>
      <c r="B86" t="s">
        <v>514</v>
      </c>
      <c r="C86" t="s">
        <v>211</v>
      </c>
      <c r="D86">
        <v>9.6</v>
      </c>
      <c r="E86">
        <v>0.85714285714285698</v>
      </c>
      <c r="F86">
        <v>1834</v>
      </c>
      <c r="G86" t="s">
        <v>515</v>
      </c>
      <c r="H86" t="s">
        <v>516</v>
      </c>
      <c r="I86" t="s">
        <v>327</v>
      </c>
      <c r="J86">
        <v>21.4</v>
      </c>
      <c r="K86">
        <v>0.88449999999999995</v>
      </c>
      <c r="L86">
        <v>1</v>
      </c>
    </row>
    <row r="87" spans="1:12" x14ac:dyDescent="0.45">
      <c r="A87">
        <v>204</v>
      </c>
      <c r="B87" t="s">
        <v>517</v>
      </c>
      <c r="C87" t="s">
        <v>211</v>
      </c>
      <c r="D87">
        <v>21.8</v>
      </c>
      <c r="E87">
        <v>0.85714285714285698</v>
      </c>
      <c r="F87">
        <v>1790</v>
      </c>
      <c r="G87" t="s">
        <v>518</v>
      </c>
      <c r="H87" t="s">
        <v>519</v>
      </c>
      <c r="I87" t="s">
        <v>303</v>
      </c>
      <c r="J87">
        <v>15.4</v>
      </c>
      <c r="K87">
        <v>0.84142857142857097</v>
      </c>
      <c r="L87">
        <v>1</v>
      </c>
    </row>
    <row r="88" spans="1:12" x14ac:dyDescent="0.45">
      <c r="A88">
        <v>213</v>
      </c>
      <c r="B88" t="s">
        <v>520</v>
      </c>
      <c r="C88" t="s">
        <v>354</v>
      </c>
      <c r="D88">
        <v>5</v>
      </c>
      <c r="E88">
        <v>0.85714285714285698</v>
      </c>
      <c r="F88">
        <v>2002</v>
      </c>
      <c r="G88" t="s">
        <v>521</v>
      </c>
      <c r="H88" t="s">
        <v>522</v>
      </c>
      <c r="I88" t="s">
        <v>327</v>
      </c>
      <c r="J88">
        <v>18.5</v>
      </c>
      <c r="K88">
        <v>0.90733333333333299</v>
      </c>
      <c r="L88">
        <v>1</v>
      </c>
    </row>
    <row r="89" spans="1:12" x14ac:dyDescent="0.45">
      <c r="A89">
        <v>221</v>
      </c>
      <c r="B89" t="s">
        <v>523</v>
      </c>
      <c r="C89" t="s">
        <v>250</v>
      </c>
      <c r="D89">
        <v>66</v>
      </c>
      <c r="E89">
        <v>0.28571428571428598</v>
      </c>
      <c r="F89">
        <v>1544</v>
      </c>
      <c r="G89" t="s">
        <v>524</v>
      </c>
      <c r="H89" t="s">
        <v>525</v>
      </c>
      <c r="I89" t="s">
        <v>526</v>
      </c>
      <c r="J89">
        <v>3.6</v>
      </c>
      <c r="K89">
        <v>0.35766666666666702</v>
      </c>
    </row>
    <row r="90" spans="1:12" x14ac:dyDescent="0.45">
      <c r="A90">
        <v>2509</v>
      </c>
      <c r="B90" t="s">
        <v>527</v>
      </c>
      <c r="C90" t="s">
        <v>354</v>
      </c>
      <c r="D90">
        <v>56.6</v>
      </c>
      <c r="E90">
        <v>0.28571428571428598</v>
      </c>
      <c r="F90">
        <v>1482</v>
      </c>
      <c r="G90" t="s">
        <v>528</v>
      </c>
      <c r="H90" t="s">
        <v>529</v>
      </c>
      <c r="I90" t="s">
        <v>530</v>
      </c>
      <c r="J90">
        <v>-2.2999999999999998</v>
      </c>
      <c r="K90">
        <v>0.373285714285714</v>
      </c>
    </row>
    <row r="91" spans="1:12" x14ac:dyDescent="0.45">
      <c r="A91">
        <v>242</v>
      </c>
      <c r="B91" t="s">
        <v>531</v>
      </c>
      <c r="C91" t="s">
        <v>273</v>
      </c>
      <c r="D91">
        <v>85.4</v>
      </c>
      <c r="E91">
        <v>0.57142857142857095</v>
      </c>
      <c r="F91">
        <v>1297</v>
      </c>
      <c r="G91" t="s">
        <v>532</v>
      </c>
      <c r="H91" t="s">
        <v>533</v>
      </c>
      <c r="I91" t="s">
        <v>534</v>
      </c>
      <c r="J91">
        <v>-8.9</v>
      </c>
      <c r="K91">
        <v>0.49916666666666698</v>
      </c>
    </row>
    <row r="92" spans="1:12" x14ac:dyDescent="0.45">
      <c r="A92">
        <v>164</v>
      </c>
      <c r="B92" t="s">
        <v>535</v>
      </c>
      <c r="C92" t="s">
        <v>354</v>
      </c>
      <c r="D92">
        <v>45</v>
      </c>
      <c r="E92">
        <v>0.75</v>
      </c>
      <c r="F92">
        <v>1475</v>
      </c>
      <c r="G92" t="s">
        <v>536</v>
      </c>
      <c r="H92" t="s">
        <v>537</v>
      </c>
      <c r="I92" t="s">
        <v>538</v>
      </c>
      <c r="J92">
        <v>3.5</v>
      </c>
      <c r="K92">
        <v>0.627</v>
      </c>
    </row>
    <row r="93" spans="1:12" x14ac:dyDescent="0.45">
      <c r="A93">
        <v>2534</v>
      </c>
      <c r="B93" t="s">
        <v>539</v>
      </c>
      <c r="C93" t="s">
        <v>320</v>
      </c>
      <c r="D93">
        <v>116.2</v>
      </c>
      <c r="E93">
        <v>0</v>
      </c>
      <c r="F93">
        <v>1329</v>
      </c>
      <c r="G93" t="s">
        <v>540</v>
      </c>
      <c r="H93" t="s">
        <v>541</v>
      </c>
      <c r="I93" t="s">
        <v>542</v>
      </c>
      <c r="J93">
        <v>-16.600000000000001</v>
      </c>
      <c r="K93">
        <v>0.16400000000000001</v>
      </c>
    </row>
    <row r="94" spans="1:12" x14ac:dyDescent="0.45">
      <c r="A94">
        <v>21</v>
      </c>
      <c r="B94" t="s">
        <v>543</v>
      </c>
      <c r="C94" t="s">
        <v>191</v>
      </c>
      <c r="D94">
        <v>113.2</v>
      </c>
      <c r="E94">
        <v>0.375</v>
      </c>
      <c r="F94">
        <v>1336</v>
      </c>
      <c r="G94" t="s">
        <v>544</v>
      </c>
      <c r="H94" t="s">
        <v>508</v>
      </c>
      <c r="I94" t="s">
        <v>545</v>
      </c>
      <c r="J94">
        <v>-11.7</v>
      </c>
      <c r="K94">
        <v>0.52742857142857102</v>
      </c>
    </row>
    <row r="95" spans="1:12" x14ac:dyDescent="0.45">
      <c r="A95">
        <v>23</v>
      </c>
      <c r="B95" t="s">
        <v>546</v>
      </c>
      <c r="C95" t="s">
        <v>191</v>
      </c>
      <c r="D95">
        <v>67.400000000000006</v>
      </c>
      <c r="E95">
        <v>0.375</v>
      </c>
      <c r="F95">
        <v>1444</v>
      </c>
      <c r="G95" t="s">
        <v>547</v>
      </c>
      <c r="H95" t="s">
        <v>548</v>
      </c>
      <c r="I95" t="s">
        <v>549</v>
      </c>
      <c r="J95">
        <v>-5.2</v>
      </c>
      <c r="K95">
        <v>0.27557142857142902</v>
      </c>
    </row>
    <row r="96" spans="1:12" x14ac:dyDescent="0.45">
      <c r="A96">
        <v>2567</v>
      </c>
      <c r="B96" t="s">
        <v>550</v>
      </c>
      <c r="C96" t="s">
        <v>273</v>
      </c>
      <c r="D96">
        <v>27.2</v>
      </c>
      <c r="E96">
        <v>0.71428571428571397</v>
      </c>
      <c r="F96">
        <v>1686</v>
      </c>
      <c r="G96" t="s">
        <v>551</v>
      </c>
      <c r="H96" t="s">
        <v>552</v>
      </c>
      <c r="I96" t="s">
        <v>553</v>
      </c>
      <c r="J96">
        <v>4</v>
      </c>
      <c r="K96">
        <v>0.63833333333333298</v>
      </c>
    </row>
    <row r="97" spans="1:12" x14ac:dyDescent="0.45">
      <c r="A97">
        <v>6</v>
      </c>
      <c r="B97" t="s">
        <v>554</v>
      </c>
      <c r="C97" t="s">
        <v>206</v>
      </c>
      <c r="D97">
        <v>42.8</v>
      </c>
      <c r="E97">
        <v>0.57142857142857095</v>
      </c>
      <c r="F97">
        <v>1734</v>
      </c>
      <c r="G97" t="s">
        <v>555</v>
      </c>
      <c r="H97" t="s">
        <v>556</v>
      </c>
      <c r="I97" t="s">
        <v>557</v>
      </c>
      <c r="J97">
        <v>3.3</v>
      </c>
      <c r="K97">
        <v>0.61099999999999999</v>
      </c>
    </row>
    <row r="98" spans="1:12" x14ac:dyDescent="0.45">
      <c r="A98">
        <v>2579</v>
      </c>
      <c r="B98" t="s">
        <v>558</v>
      </c>
      <c r="C98" t="s">
        <v>201</v>
      </c>
      <c r="D98">
        <v>45.8</v>
      </c>
      <c r="E98">
        <v>0.28571428571428598</v>
      </c>
      <c r="F98">
        <v>1502</v>
      </c>
      <c r="G98" t="s">
        <v>559</v>
      </c>
      <c r="H98" t="s">
        <v>560</v>
      </c>
      <c r="I98" t="s">
        <v>561</v>
      </c>
      <c r="J98">
        <v>3.4</v>
      </c>
      <c r="K98">
        <v>0.47749999999999998</v>
      </c>
    </row>
    <row r="99" spans="1:12" x14ac:dyDescent="0.45">
      <c r="A99">
        <v>2572</v>
      </c>
      <c r="B99" t="s">
        <v>562</v>
      </c>
      <c r="C99" t="s">
        <v>206</v>
      </c>
      <c r="D99">
        <v>124.6</v>
      </c>
      <c r="E99">
        <v>0.14285714285714299</v>
      </c>
      <c r="F99">
        <v>1097</v>
      </c>
      <c r="G99" t="s">
        <v>563</v>
      </c>
      <c r="H99" t="s">
        <v>564</v>
      </c>
      <c r="I99" t="s">
        <v>565</v>
      </c>
      <c r="J99">
        <v>-15.8</v>
      </c>
      <c r="K99">
        <v>0.38550000000000001</v>
      </c>
    </row>
    <row r="100" spans="1:12" x14ac:dyDescent="0.45">
      <c r="A100">
        <v>58</v>
      </c>
      <c r="B100" t="s">
        <v>566</v>
      </c>
      <c r="C100" t="s">
        <v>273</v>
      </c>
      <c r="D100">
        <v>110.2</v>
      </c>
      <c r="E100">
        <v>0.5</v>
      </c>
      <c r="F100">
        <v>1185</v>
      </c>
      <c r="G100" t="s">
        <v>567</v>
      </c>
      <c r="H100" t="s">
        <v>568</v>
      </c>
      <c r="I100" t="s">
        <v>569</v>
      </c>
      <c r="J100">
        <v>-15.1</v>
      </c>
      <c r="K100">
        <v>0.35714285714285698</v>
      </c>
    </row>
    <row r="101" spans="1:12" x14ac:dyDescent="0.45">
      <c r="A101">
        <v>24</v>
      </c>
      <c r="B101" t="s">
        <v>570</v>
      </c>
      <c r="C101" t="s">
        <v>211</v>
      </c>
      <c r="D101">
        <v>107.6</v>
      </c>
      <c r="E101">
        <v>0.28571428571428598</v>
      </c>
      <c r="F101">
        <v>1169</v>
      </c>
      <c r="G101" t="s">
        <v>571</v>
      </c>
      <c r="H101" t="s">
        <v>572</v>
      </c>
      <c r="I101" t="s">
        <v>359</v>
      </c>
      <c r="J101">
        <v>-9.6999999999999993</v>
      </c>
      <c r="K101">
        <v>0.307</v>
      </c>
    </row>
    <row r="102" spans="1:12" x14ac:dyDescent="0.45">
      <c r="A102">
        <v>183</v>
      </c>
      <c r="B102" t="s">
        <v>573</v>
      </c>
      <c r="C102" t="s">
        <v>250</v>
      </c>
      <c r="D102">
        <v>55.8</v>
      </c>
      <c r="E102">
        <v>0.57142857142857095</v>
      </c>
      <c r="F102">
        <v>1451</v>
      </c>
      <c r="G102" t="s">
        <v>574</v>
      </c>
      <c r="H102" t="s">
        <v>575</v>
      </c>
      <c r="I102" t="s">
        <v>576</v>
      </c>
      <c r="J102">
        <v>3.6</v>
      </c>
      <c r="K102">
        <v>0.56328571428571395</v>
      </c>
    </row>
    <row r="103" spans="1:12" x14ac:dyDescent="0.45">
      <c r="A103">
        <v>2628</v>
      </c>
      <c r="B103" t="s">
        <v>577</v>
      </c>
      <c r="C103" t="s">
        <v>241</v>
      </c>
      <c r="D103">
        <v>39.6</v>
      </c>
      <c r="E103">
        <v>0.5</v>
      </c>
      <c r="F103">
        <v>1616</v>
      </c>
      <c r="G103" t="s">
        <v>578</v>
      </c>
      <c r="H103" t="s">
        <v>579</v>
      </c>
      <c r="I103" t="s">
        <v>374</v>
      </c>
      <c r="J103">
        <v>10.199999999999999</v>
      </c>
      <c r="K103">
        <v>0.64600000000000002</v>
      </c>
    </row>
    <row r="104" spans="1:12" x14ac:dyDescent="0.45">
      <c r="A104">
        <v>218</v>
      </c>
      <c r="B104" t="s">
        <v>580</v>
      </c>
      <c r="C104" t="s">
        <v>273</v>
      </c>
      <c r="D104">
        <v>129.80000000000001</v>
      </c>
      <c r="E104">
        <v>0.25</v>
      </c>
      <c r="F104">
        <v>915</v>
      </c>
      <c r="G104" t="s">
        <v>581</v>
      </c>
      <c r="H104" t="s">
        <v>582</v>
      </c>
      <c r="I104" t="s">
        <v>583</v>
      </c>
      <c r="J104">
        <v>-19.8</v>
      </c>
      <c r="K104">
        <v>0.25642857142857101</v>
      </c>
    </row>
    <row r="105" spans="1:12" x14ac:dyDescent="0.45">
      <c r="A105">
        <v>2633</v>
      </c>
      <c r="B105" t="s">
        <v>584</v>
      </c>
      <c r="C105" t="s">
        <v>201</v>
      </c>
      <c r="D105">
        <v>23</v>
      </c>
      <c r="E105">
        <v>0.71428571428571397</v>
      </c>
      <c r="F105">
        <v>1879</v>
      </c>
      <c r="G105" t="s">
        <v>585</v>
      </c>
      <c r="H105" t="s">
        <v>586</v>
      </c>
      <c r="I105" t="s">
        <v>587</v>
      </c>
      <c r="J105">
        <v>15.3</v>
      </c>
      <c r="K105">
        <v>0.81100000000000005</v>
      </c>
      <c r="L105">
        <v>1</v>
      </c>
    </row>
    <row r="106" spans="1:12" x14ac:dyDescent="0.45">
      <c r="A106">
        <v>251</v>
      </c>
      <c r="B106" t="s">
        <v>588</v>
      </c>
      <c r="C106" t="s">
        <v>241</v>
      </c>
      <c r="D106">
        <v>7.2</v>
      </c>
      <c r="E106">
        <v>0.85714285714285698</v>
      </c>
      <c r="F106">
        <v>1912</v>
      </c>
      <c r="G106" t="s">
        <v>589</v>
      </c>
      <c r="H106" t="s">
        <v>333</v>
      </c>
      <c r="I106" t="s">
        <v>590</v>
      </c>
      <c r="J106">
        <v>20.7</v>
      </c>
      <c r="K106">
        <v>0.82399999999999995</v>
      </c>
      <c r="L106">
        <v>1</v>
      </c>
    </row>
    <row r="107" spans="1:12" x14ac:dyDescent="0.45">
      <c r="A107">
        <v>245</v>
      </c>
      <c r="B107" t="s">
        <v>591</v>
      </c>
      <c r="C107" t="s">
        <v>201</v>
      </c>
      <c r="D107">
        <v>19.2</v>
      </c>
      <c r="E107">
        <v>0.57142857142857095</v>
      </c>
      <c r="F107">
        <v>1738</v>
      </c>
      <c r="G107" t="s">
        <v>592</v>
      </c>
      <c r="H107" t="s">
        <v>593</v>
      </c>
      <c r="I107" t="s">
        <v>513</v>
      </c>
      <c r="J107">
        <v>15.2</v>
      </c>
      <c r="K107">
        <v>0.626571428571429</v>
      </c>
    </row>
    <row r="108" spans="1:12" x14ac:dyDescent="0.45">
      <c r="A108">
        <v>326</v>
      </c>
      <c r="B108" t="s">
        <v>594</v>
      </c>
      <c r="C108" t="s">
        <v>206</v>
      </c>
      <c r="D108">
        <v>91.4</v>
      </c>
      <c r="E108">
        <v>0.71428571428571397</v>
      </c>
      <c r="F108">
        <v>1376</v>
      </c>
      <c r="G108" t="s">
        <v>394</v>
      </c>
      <c r="H108" t="s">
        <v>595</v>
      </c>
      <c r="I108" t="s">
        <v>509</v>
      </c>
      <c r="J108">
        <v>-5.6</v>
      </c>
      <c r="K108">
        <v>0.60799999999999998</v>
      </c>
    </row>
    <row r="109" spans="1:12" x14ac:dyDescent="0.45">
      <c r="A109">
        <v>2641</v>
      </c>
      <c r="B109" t="s">
        <v>596</v>
      </c>
      <c r="C109" t="s">
        <v>241</v>
      </c>
      <c r="D109">
        <v>38.200000000000003</v>
      </c>
      <c r="E109">
        <v>0.375</v>
      </c>
      <c r="F109">
        <v>1607</v>
      </c>
      <c r="G109" t="s">
        <v>597</v>
      </c>
      <c r="H109" t="s">
        <v>598</v>
      </c>
      <c r="I109" t="s">
        <v>599</v>
      </c>
      <c r="J109">
        <v>9</v>
      </c>
      <c r="K109">
        <v>0.52028571428571402</v>
      </c>
    </row>
    <row r="110" spans="1:12" x14ac:dyDescent="0.45">
      <c r="A110">
        <v>2649</v>
      </c>
      <c r="B110" t="s">
        <v>600</v>
      </c>
      <c r="C110" t="s">
        <v>196</v>
      </c>
      <c r="D110">
        <v>72.599999999999994</v>
      </c>
      <c r="E110">
        <v>0.875</v>
      </c>
      <c r="F110">
        <v>1494</v>
      </c>
      <c r="G110" t="s">
        <v>601</v>
      </c>
      <c r="H110" t="s">
        <v>356</v>
      </c>
      <c r="I110" t="s">
        <v>209</v>
      </c>
      <c r="J110">
        <v>2.8</v>
      </c>
      <c r="K110">
        <v>0.84171428571428597</v>
      </c>
    </row>
    <row r="111" spans="1:12" x14ac:dyDescent="0.45">
      <c r="A111">
        <v>2653</v>
      </c>
      <c r="B111" t="s">
        <v>602</v>
      </c>
      <c r="C111" t="s">
        <v>206</v>
      </c>
      <c r="D111">
        <v>48.2</v>
      </c>
      <c r="E111">
        <v>0.71428571428571397</v>
      </c>
      <c r="F111">
        <v>1638</v>
      </c>
      <c r="G111" t="s">
        <v>603</v>
      </c>
      <c r="H111" t="s">
        <v>525</v>
      </c>
      <c r="I111" t="s">
        <v>378</v>
      </c>
      <c r="J111">
        <v>3.3</v>
      </c>
      <c r="K111">
        <v>0.70914285714285696</v>
      </c>
    </row>
    <row r="112" spans="1:12" x14ac:dyDescent="0.45">
      <c r="A112">
        <v>2655</v>
      </c>
      <c r="B112" t="s">
        <v>604</v>
      </c>
      <c r="C112" t="s">
        <v>273</v>
      </c>
      <c r="D112">
        <v>46.2</v>
      </c>
      <c r="E112">
        <v>0.85714285714285698</v>
      </c>
      <c r="F112">
        <v>1649</v>
      </c>
      <c r="G112" t="s">
        <v>605</v>
      </c>
      <c r="H112" t="s">
        <v>606</v>
      </c>
      <c r="I112" t="s">
        <v>607</v>
      </c>
      <c r="J112">
        <v>4.9000000000000004</v>
      </c>
      <c r="K112">
        <v>0.76583333333333303</v>
      </c>
      <c r="L112">
        <v>1</v>
      </c>
    </row>
    <row r="113" spans="1:12" x14ac:dyDescent="0.45">
      <c r="A113">
        <v>202</v>
      </c>
      <c r="B113" t="s">
        <v>608</v>
      </c>
      <c r="C113" t="s">
        <v>273</v>
      </c>
      <c r="D113">
        <v>106.4</v>
      </c>
      <c r="E113">
        <v>0.42857142857142899</v>
      </c>
      <c r="F113">
        <v>1222</v>
      </c>
      <c r="G113" t="s">
        <v>609</v>
      </c>
      <c r="H113" t="s">
        <v>610</v>
      </c>
      <c r="I113" t="s">
        <v>611</v>
      </c>
      <c r="J113">
        <v>-10.5</v>
      </c>
      <c r="K113">
        <v>0.57233333333333303</v>
      </c>
    </row>
    <row r="114" spans="1:12" x14ac:dyDescent="0.45">
      <c r="A114">
        <v>5</v>
      </c>
      <c r="B114" t="s">
        <v>612</v>
      </c>
      <c r="C114" t="s">
        <v>273</v>
      </c>
      <c r="D114">
        <v>98.2</v>
      </c>
      <c r="E114">
        <v>0.25</v>
      </c>
      <c r="F114">
        <v>1353</v>
      </c>
      <c r="G114" t="s">
        <v>613</v>
      </c>
      <c r="H114" t="s">
        <v>614</v>
      </c>
      <c r="I114" t="s">
        <v>231</v>
      </c>
      <c r="J114">
        <v>-12.9</v>
      </c>
      <c r="K114">
        <v>0.45828571428571402</v>
      </c>
    </row>
    <row r="115" spans="1:12" x14ac:dyDescent="0.45">
      <c r="A115">
        <v>2116</v>
      </c>
      <c r="B115" t="s">
        <v>615</v>
      </c>
      <c r="C115" t="s">
        <v>241</v>
      </c>
      <c r="D115">
        <v>44</v>
      </c>
      <c r="E115">
        <v>0.42857142857142899</v>
      </c>
      <c r="F115">
        <v>1551</v>
      </c>
      <c r="G115" t="s">
        <v>616</v>
      </c>
      <c r="H115" t="s">
        <v>617</v>
      </c>
      <c r="I115" t="s">
        <v>618</v>
      </c>
      <c r="J115">
        <v>8.6999999999999993</v>
      </c>
      <c r="K115">
        <v>0.72433333333333305</v>
      </c>
    </row>
    <row r="116" spans="1:12" x14ac:dyDescent="0.45">
      <c r="A116">
        <v>26</v>
      </c>
      <c r="B116" t="s">
        <v>619</v>
      </c>
      <c r="C116" t="s">
        <v>211</v>
      </c>
      <c r="D116">
        <v>26.4</v>
      </c>
      <c r="E116">
        <v>0.71428571428571397</v>
      </c>
      <c r="F116">
        <v>1747</v>
      </c>
      <c r="G116" t="s">
        <v>620</v>
      </c>
      <c r="H116" t="s">
        <v>621</v>
      </c>
      <c r="I116" t="s">
        <v>622</v>
      </c>
      <c r="J116">
        <v>14.2</v>
      </c>
      <c r="K116">
        <v>0.627</v>
      </c>
      <c r="L116">
        <v>1</v>
      </c>
    </row>
    <row r="117" spans="1:12" x14ac:dyDescent="0.45">
      <c r="A117">
        <v>113</v>
      </c>
      <c r="B117" t="s">
        <v>623</v>
      </c>
      <c r="C117" t="s">
        <v>228</v>
      </c>
      <c r="D117">
        <v>127.2</v>
      </c>
      <c r="E117">
        <v>0.125</v>
      </c>
      <c r="F117">
        <v>926</v>
      </c>
      <c r="G117" t="s">
        <v>624</v>
      </c>
      <c r="H117" t="s">
        <v>625</v>
      </c>
      <c r="I117" t="s">
        <v>626</v>
      </c>
      <c r="J117">
        <v>-21.8</v>
      </c>
      <c r="K117">
        <v>0.27600000000000002</v>
      </c>
    </row>
    <row r="118" spans="1:12" x14ac:dyDescent="0.45">
      <c r="A118">
        <v>2439</v>
      </c>
      <c r="B118" t="s">
        <v>627</v>
      </c>
      <c r="C118" t="s">
        <v>191</v>
      </c>
      <c r="D118">
        <v>82.4</v>
      </c>
      <c r="E118">
        <v>0.85714285714285698</v>
      </c>
      <c r="F118">
        <v>1429</v>
      </c>
      <c r="G118" t="s">
        <v>628</v>
      </c>
      <c r="H118" t="s">
        <v>629</v>
      </c>
      <c r="I118" t="s">
        <v>630</v>
      </c>
      <c r="J118">
        <v>-4.4000000000000004</v>
      </c>
      <c r="K118">
        <v>0.76100000000000001</v>
      </c>
    </row>
    <row r="119" spans="1:12" x14ac:dyDescent="0.45">
      <c r="A119">
        <v>30</v>
      </c>
      <c r="B119" t="s">
        <v>631</v>
      </c>
      <c r="C119" t="s">
        <v>211</v>
      </c>
      <c r="D119">
        <v>31</v>
      </c>
      <c r="E119">
        <v>0.75</v>
      </c>
      <c r="F119">
        <v>1764</v>
      </c>
      <c r="G119" t="s">
        <v>632</v>
      </c>
      <c r="H119" t="s">
        <v>633</v>
      </c>
      <c r="I119" t="s">
        <v>634</v>
      </c>
      <c r="J119">
        <v>17.7</v>
      </c>
      <c r="K119">
        <v>0.71271428571428597</v>
      </c>
      <c r="L119">
        <v>1</v>
      </c>
    </row>
    <row r="120" spans="1:12" x14ac:dyDescent="0.45">
      <c r="A120">
        <v>254</v>
      </c>
      <c r="B120" t="s">
        <v>635</v>
      </c>
      <c r="C120" t="s">
        <v>211</v>
      </c>
      <c r="D120">
        <v>25</v>
      </c>
      <c r="E120">
        <v>0.85714285714285698</v>
      </c>
      <c r="F120">
        <v>1779</v>
      </c>
      <c r="G120" t="s">
        <v>636</v>
      </c>
      <c r="H120" t="s">
        <v>637</v>
      </c>
      <c r="I120" t="s">
        <v>638</v>
      </c>
      <c r="J120">
        <v>12.5</v>
      </c>
      <c r="K120">
        <v>0.75949999999999995</v>
      </c>
      <c r="L120">
        <v>1</v>
      </c>
    </row>
    <row r="121" spans="1:12" x14ac:dyDescent="0.45">
      <c r="A121">
        <v>328</v>
      </c>
      <c r="B121" t="s">
        <v>639</v>
      </c>
      <c r="C121" t="s">
        <v>191</v>
      </c>
      <c r="D121">
        <v>84</v>
      </c>
      <c r="E121">
        <v>0.375</v>
      </c>
      <c r="F121">
        <v>1381</v>
      </c>
      <c r="G121" t="s">
        <v>640</v>
      </c>
      <c r="H121" t="s">
        <v>208</v>
      </c>
      <c r="I121" t="s">
        <v>641</v>
      </c>
      <c r="J121">
        <v>-9.3000000000000007</v>
      </c>
      <c r="K121">
        <v>0.50857142857142901</v>
      </c>
    </row>
    <row r="122" spans="1:12" x14ac:dyDescent="0.45">
      <c r="A122">
        <v>2638</v>
      </c>
      <c r="B122" t="s">
        <v>642</v>
      </c>
      <c r="C122" t="s">
        <v>320</v>
      </c>
      <c r="D122">
        <v>125</v>
      </c>
      <c r="E122">
        <v>0.25</v>
      </c>
      <c r="F122">
        <v>1145</v>
      </c>
      <c r="G122" t="s">
        <v>643</v>
      </c>
      <c r="H122" t="s">
        <v>644</v>
      </c>
      <c r="I122" t="s">
        <v>645</v>
      </c>
      <c r="J122">
        <v>-16.8</v>
      </c>
      <c r="K122">
        <v>0.40371428571428603</v>
      </c>
    </row>
    <row r="123" spans="1:12" x14ac:dyDescent="0.45">
      <c r="A123">
        <v>2636</v>
      </c>
      <c r="B123" t="s">
        <v>646</v>
      </c>
      <c r="C123" t="s">
        <v>273</v>
      </c>
      <c r="D123">
        <v>68</v>
      </c>
      <c r="E123">
        <v>0.57142857142857095</v>
      </c>
      <c r="F123">
        <v>1631</v>
      </c>
      <c r="G123" t="s">
        <v>647</v>
      </c>
      <c r="H123" t="s">
        <v>463</v>
      </c>
      <c r="I123" t="s">
        <v>218</v>
      </c>
      <c r="J123">
        <v>-0.6</v>
      </c>
      <c r="K123">
        <v>0.55383333333333296</v>
      </c>
    </row>
    <row r="124" spans="1:12" x14ac:dyDescent="0.45">
      <c r="A124">
        <v>238</v>
      </c>
      <c r="B124" t="s">
        <v>648</v>
      </c>
      <c r="C124" t="s">
        <v>201</v>
      </c>
      <c r="D124">
        <v>94.8</v>
      </c>
      <c r="E124">
        <v>0.25</v>
      </c>
      <c r="F124">
        <v>1292</v>
      </c>
      <c r="G124" t="s">
        <v>649</v>
      </c>
      <c r="H124" t="s">
        <v>650</v>
      </c>
      <c r="I124" t="s">
        <v>256</v>
      </c>
      <c r="J124">
        <v>-6.2</v>
      </c>
      <c r="K124">
        <v>0.16212499999999999</v>
      </c>
    </row>
    <row r="125" spans="1:12" x14ac:dyDescent="0.45">
      <c r="A125">
        <v>258</v>
      </c>
      <c r="B125" t="s">
        <v>651</v>
      </c>
      <c r="C125" t="s">
        <v>250</v>
      </c>
      <c r="D125">
        <v>76</v>
      </c>
      <c r="E125">
        <v>0.28571428571428598</v>
      </c>
      <c r="F125">
        <v>1338</v>
      </c>
      <c r="G125" t="s">
        <v>652</v>
      </c>
      <c r="H125" t="s">
        <v>653</v>
      </c>
      <c r="I125" t="s">
        <v>654</v>
      </c>
      <c r="J125">
        <v>-4.0999999999999996</v>
      </c>
      <c r="K125">
        <v>0.46233333333333299</v>
      </c>
    </row>
    <row r="126" spans="1:12" x14ac:dyDescent="0.45">
      <c r="A126">
        <v>259</v>
      </c>
      <c r="B126" t="s">
        <v>655</v>
      </c>
      <c r="C126" t="s">
        <v>250</v>
      </c>
      <c r="D126">
        <v>61.2</v>
      </c>
      <c r="E126">
        <v>0.42857142857142899</v>
      </c>
      <c r="F126">
        <v>1466</v>
      </c>
      <c r="G126" t="s">
        <v>656</v>
      </c>
      <c r="H126" t="s">
        <v>657</v>
      </c>
      <c r="I126" t="s">
        <v>658</v>
      </c>
      <c r="J126">
        <v>0.6</v>
      </c>
      <c r="K126">
        <v>0.46071428571428602</v>
      </c>
    </row>
    <row r="127" spans="1:12" x14ac:dyDescent="0.45">
      <c r="A127">
        <v>154</v>
      </c>
      <c r="B127" t="s">
        <v>659</v>
      </c>
      <c r="C127" t="s">
        <v>250</v>
      </c>
      <c r="D127">
        <v>79.8</v>
      </c>
      <c r="E127">
        <v>0.57142857142857095</v>
      </c>
      <c r="F127">
        <v>1502</v>
      </c>
      <c r="G127" t="s">
        <v>660</v>
      </c>
      <c r="H127" t="s">
        <v>661</v>
      </c>
      <c r="I127" t="s">
        <v>244</v>
      </c>
      <c r="J127">
        <v>1.6</v>
      </c>
      <c r="K127">
        <v>0.43233333333333301</v>
      </c>
    </row>
    <row r="128" spans="1:12" x14ac:dyDescent="0.45">
      <c r="A128">
        <v>264</v>
      </c>
      <c r="B128" t="s">
        <v>662</v>
      </c>
      <c r="C128" t="s">
        <v>211</v>
      </c>
      <c r="D128">
        <v>12.8</v>
      </c>
      <c r="E128">
        <v>1</v>
      </c>
      <c r="F128">
        <v>1892</v>
      </c>
      <c r="G128" t="s">
        <v>663</v>
      </c>
      <c r="H128" t="s">
        <v>489</v>
      </c>
      <c r="I128" t="s">
        <v>664</v>
      </c>
      <c r="J128">
        <v>20.7</v>
      </c>
      <c r="K128">
        <v>0.891166666666667</v>
      </c>
      <c r="L128">
        <v>1</v>
      </c>
    </row>
    <row r="129" spans="1:11" x14ac:dyDescent="0.45">
      <c r="A129">
        <v>265</v>
      </c>
      <c r="B129" t="s">
        <v>665</v>
      </c>
      <c r="C129" t="s">
        <v>211</v>
      </c>
      <c r="D129">
        <v>41.8</v>
      </c>
      <c r="E129">
        <v>0.57142857142857095</v>
      </c>
      <c r="F129">
        <v>1469</v>
      </c>
      <c r="G129" t="s">
        <v>666</v>
      </c>
      <c r="H129" t="s">
        <v>667</v>
      </c>
      <c r="I129" t="s">
        <v>553</v>
      </c>
      <c r="J129">
        <v>6.8</v>
      </c>
      <c r="K129">
        <v>0.65066666666666695</v>
      </c>
    </row>
    <row r="130" spans="1:11" x14ac:dyDescent="0.45">
      <c r="A130">
        <v>98</v>
      </c>
      <c r="B130" t="s">
        <v>668</v>
      </c>
      <c r="C130" t="s">
        <v>320</v>
      </c>
      <c r="D130">
        <v>78.2</v>
      </c>
      <c r="E130">
        <v>0.57142857142857095</v>
      </c>
      <c r="F130">
        <v>1525</v>
      </c>
      <c r="G130" t="s">
        <v>669</v>
      </c>
      <c r="H130" t="s">
        <v>670</v>
      </c>
      <c r="I130" t="s">
        <v>671</v>
      </c>
      <c r="J130">
        <v>-5.8</v>
      </c>
      <c r="K130">
        <v>0.51949999999999996</v>
      </c>
    </row>
    <row r="131" spans="1:11" x14ac:dyDescent="0.45">
      <c r="A131">
        <v>2711</v>
      </c>
      <c r="B131" t="s">
        <v>672</v>
      </c>
      <c r="C131" t="s">
        <v>196</v>
      </c>
      <c r="D131">
        <v>106.6</v>
      </c>
      <c r="E131">
        <v>0.25</v>
      </c>
      <c r="F131">
        <v>1242</v>
      </c>
      <c r="G131" t="s">
        <v>673</v>
      </c>
      <c r="H131" t="s">
        <v>674</v>
      </c>
      <c r="I131" t="s">
        <v>276</v>
      </c>
      <c r="J131">
        <v>-18.3</v>
      </c>
      <c r="K131">
        <v>0.378857142857143</v>
      </c>
    </row>
    <row r="132" spans="1:11" x14ac:dyDescent="0.45">
      <c r="A132">
        <v>277</v>
      </c>
      <c r="B132" t="s">
        <v>675</v>
      </c>
      <c r="C132" t="s">
        <v>241</v>
      </c>
      <c r="D132">
        <v>46.4</v>
      </c>
      <c r="E132">
        <v>0.57142857142857095</v>
      </c>
      <c r="F132">
        <v>1457</v>
      </c>
      <c r="G132" t="s">
        <v>676</v>
      </c>
      <c r="H132" t="s">
        <v>373</v>
      </c>
      <c r="I132" t="s">
        <v>421</v>
      </c>
      <c r="J132">
        <v>2.2999999999999998</v>
      </c>
      <c r="K132">
        <v>0.73299999999999998</v>
      </c>
    </row>
    <row r="133" spans="1:11" x14ac:dyDescent="0.45">
      <c r="A133">
        <v>275</v>
      </c>
      <c r="B133" t="s">
        <v>677</v>
      </c>
      <c r="C133" t="s">
        <v>354</v>
      </c>
      <c r="D133">
        <v>34.6</v>
      </c>
      <c r="E133">
        <v>0.71428571428571397</v>
      </c>
      <c r="F133">
        <v>1685</v>
      </c>
      <c r="G133" t="s">
        <v>678</v>
      </c>
      <c r="H133" t="s">
        <v>679</v>
      </c>
      <c r="I133" t="s">
        <v>680</v>
      </c>
      <c r="J133">
        <v>10.5</v>
      </c>
      <c r="K133">
        <v>0.68133333333333301</v>
      </c>
    </row>
    <row r="134" spans="1:11" x14ac:dyDescent="0.45">
      <c r="A134">
        <v>2751</v>
      </c>
      <c r="B134" t="s">
        <v>681</v>
      </c>
      <c r="C134" t="s">
        <v>191</v>
      </c>
      <c r="D134">
        <v>70.2</v>
      </c>
      <c r="E134">
        <v>0.71428571428571397</v>
      </c>
      <c r="F134">
        <v>1433</v>
      </c>
      <c r="G134" t="s">
        <v>682</v>
      </c>
      <c r="H134" t="s">
        <v>683</v>
      </c>
      <c r="I134" t="s">
        <v>280</v>
      </c>
      <c r="J134">
        <v>-3.8</v>
      </c>
      <c r="K134">
        <v>0.48028571428571398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20"/>
  <sheetViews>
    <sheetView workbookViewId="0">
      <selection activeCell="J2" sqref="J2"/>
    </sheetView>
  </sheetViews>
  <sheetFormatPr defaultColWidth="10.6640625" defaultRowHeight="14.25" x14ac:dyDescent="0.45"/>
  <sheetData>
    <row r="1" spans="1:15" x14ac:dyDescent="0.45">
      <c r="A1" t="s">
        <v>4</v>
      </c>
      <c r="B1" t="s">
        <v>14</v>
      </c>
      <c r="C1" t="s">
        <v>18</v>
      </c>
      <c r="D1" t="s">
        <v>35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O1" t="s">
        <v>31</v>
      </c>
    </row>
    <row r="2" spans="1:15" x14ac:dyDescent="0.45">
      <c r="A2">
        <f>Coefficients!$A$2</f>
        <v>-3.8635845644251199</v>
      </c>
      <c r="B2">
        <f>(Games!D2)*Coefficients!$B$2</f>
        <v>-26.453434001230562</v>
      </c>
      <c r="C2">
        <f>(VLOOKUP(Games!B2, Data!$B$2:$L$134, 4, FALSE)-VLOOKUP(Games!C2, Data!$B$2:$L$134, 4, FALSE))*Coefficients!$C$2</f>
        <v>0.1642716867038542</v>
      </c>
      <c r="D2">
        <f>(VLOOKUP(Games!B2, Data!$B$2:$L$134, 3, FALSE)-VLOOKUP(Games!C2, Data!$B$2:$L$134, 3, FALSE))*Coefficients!$D$2</f>
        <v>-24.365578157017996</v>
      </c>
      <c r="E2">
        <f>(VLOOKUP(Games!B2, Data!$B$2:$L$134, 5, FALSE)-VLOOKUP(Games!C2, Data!$B$2:$L$134, 5, FALSE))*Coefficients!$E$2</f>
        <v>38.30438758468965</v>
      </c>
      <c r="F2">
        <f>(VLOOKUP(Games!B2, Data!$B$2:$L$134, 6, FALSE)-VLOOKUP(Games!C2, Data!$B$2:$L$134, 6, FALSE))*Coefficients!$F$2</f>
        <v>1.686615579732726</v>
      </c>
      <c r="G2">
        <f>(VLOOKUP(Games!B2, Data!$B$2:$L$134, 7, FALSE)-VLOOKUP(Games!C2, Data!$B$2:$L$134, 7, FALSE))*Coefficients!$G$2</f>
        <v>56.736892011219638</v>
      </c>
      <c r="H2">
        <f>(VLOOKUP(Games!B2, Data!$B$2:$L$134, 8, FALSE)-VLOOKUP(Games!C2, Data!$B$2:$L$134, 8, FALSE))*Coefficients!$H$2</f>
        <v>-0.85797928515182742</v>
      </c>
      <c r="I2">
        <f>(VLOOKUP(Games!B2, Data!$B$2:$L$134, 9, FALSE)-VLOOKUP(Games!C2, Data!$B$2:$L$134, 9, FALSE))*Coefficients!$I$2</f>
        <v>5.9116647727827871</v>
      </c>
      <c r="J2">
        <f>(VLOOKUP(Games!B2, Data!$B$2:$L$134, 10, FALSE)-VLOOKUP(Games!C2, Data!$B$2:$L$134, 10, FALSE))*Coefficients!$J$2</f>
        <v>-1.9590024847762579</v>
      </c>
      <c r="K2">
        <f>(IF(AND(VLOOKUP(Games!B2, Data!$B$2:$L$134, 11, FALSE)=1, VLOOKUP(Games!C2, Data!$B$2:$L$134, 11, FALSE)&lt;&gt;1), 1,0))*Coefficients!K$2</f>
        <v>0</v>
      </c>
      <c r="L2">
        <f>(IF(AND(VLOOKUP(Games!B2, Data!$B$2:$L$134, 11, FALSE)&lt;&gt;1, VLOOKUP(Games!C2, Data!$B$2:$L$134, 11, FALSE)=1), 1,0))*Coefficients!L$2</f>
        <v>0</v>
      </c>
      <c r="O2">
        <f>SUM(A2:L2)</f>
        <v>45.304253142526889</v>
      </c>
    </row>
    <row r="3" spans="1:15" x14ac:dyDescent="0.45">
      <c r="A3">
        <f>Coefficients!$A$2</f>
        <v>-3.8635845644251199</v>
      </c>
      <c r="B3">
        <f>(Games!D3)*Coefficients!$B$2</f>
        <v>6.0622452919486705</v>
      </c>
      <c r="C3">
        <f>(VLOOKUP(Games!B3, Data!$B$2:$L$134, 4, FALSE)-VLOOKUP(Games!C3, Data!$B$2:$L$134, 4, FALSE))*Coefficients!$C$2</f>
        <v>-5.0545134370416772E-2</v>
      </c>
      <c r="D3">
        <f>(VLOOKUP(Games!B3, Data!$B$2:$L$134, 3, FALSE)-VLOOKUP(Games!C3, Data!$B$2:$L$134, 3, FALSE))*Coefficients!$D$2</f>
        <v>0.37997002973907201</v>
      </c>
      <c r="E3">
        <f>(VLOOKUP(Games!B3, Data!$B$2:$L$134, 5, FALSE)-VLOOKUP(Games!C3, Data!$B$2:$L$134, 5, FALSE))*Coefficients!$E$2</f>
        <v>-3.9248334879253983</v>
      </c>
      <c r="F3">
        <f>(VLOOKUP(Games!B3, Data!$B$2:$L$134, 6, FALSE)-VLOOKUP(Games!C3, Data!$B$2:$L$134, 6, FALSE))*Coefficients!$F$2</f>
        <v>-0.30085159291765318</v>
      </c>
      <c r="G3">
        <f>(VLOOKUP(Games!B3, Data!$B$2:$L$134, 7, FALSE)-VLOOKUP(Games!C3, Data!$B$2:$L$134, 7, FALSE))*Coefficients!$G$2</f>
        <v>-5.395225927447262</v>
      </c>
      <c r="H3">
        <f>(VLOOKUP(Games!B3, Data!$B$2:$L$134, 8, FALSE)-VLOOKUP(Games!C3, Data!$B$2:$L$134, 8, FALSE))*Coefficients!$H$2</f>
        <v>0.12710804224471517</v>
      </c>
      <c r="I3">
        <f>(VLOOKUP(Games!B3, Data!$B$2:$L$134, 9, FALSE)-VLOOKUP(Games!C3, Data!$B$2:$L$134, 9, FALSE))*Coefficients!$I$2</f>
        <v>-0.89420139420243872</v>
      </c>
      <c r="J3">
        <f>(VLOOKUP(Games!B3, Data!$B$2:$L$134, 10, FALSE)-VLOOKUP(Games!C3, Data!$B$2:$L$134, 10, FALSE))*Coefficients!$J$2</f>
        <v>-0.3659084441639428</v>
      </c>
      <c r="K3">
        <f>(IF(AND(VLOOKUP(Games!B3, Data!$B$2:$L$134, 11, FALSE)=1, VLOOKUP(Games!C3, Data!$B$2:$L$134, 11, FALSE)&lt;&gt;1), 1,0))*Coefficients!K$2</f>
        <v>0</v>
      </c>
      <c r="L3">
        <f>(IF(AND(VLOOKUP(Games!B3, Data!$B$2:$L$134, 11, FALSE)&lt;&gt;1, VLOOKUP(Games!C3, Data!$B$2:$L$134, 11, FALSE)=1), 1,0))*Coefficients!L$2</f>
        <v>0</v>
      </c>
      <c r="O3">
        <f t="shared" ref="O3:O65" si="0">SUM(A3:L3)</f>
        <v>-8.2258271815197741</v>
      </c>
    </row>
    <row r="4" spans="1:15" x14ac:dyDescent="0.45">
      <c r="A4">
        <f>Coefficients!$A$2</f>
        <v>-3.8635845644251199</v>
      </c>
      <c r="B4">
        <f>(Games!D4)*Coefficients!$B$2</f>
        <v>19.288962292563951</v>
      </c>
      <c r="C4">
        <f>(VLOOKUP(Games!B4, Data!$B$2:$L$134, 4, FALSE)-VLOOKUP(Games!C4, Data!$B$2:$L$134, 4, FALSE))*Coefficients!$C$2</f>
        <v>-0.20218053748166667</v>
      </c>
      <c r="D4">
        <f>(VLOOKUP(Games!B4, Data!$B$2:$L$134, 3, FALSE)-VLOOKUP(Games!C4, Data!$B$2:$L$134, 3, FALSE))*Coefficients!$D$2</f>
        <v>9.1192807137377283</v>
      </c>
      <c r="E4">
        <f>(VLOOKUP(Games!B4, Data!$B$2:$L$134, 5, FALSE)-VLOOKUP(Games!C4, Data!$B$2:$L$134, 5, FALSE))*Coefficients!$E$2</f>
        <v>-18.729901581618673</v>
      </c>
      <c r="F4">
        <f>(VLOOKUP(Games!B4, Data!$B$2:$L$134, 6, FALSE)-VLOOKUP(Games!C4, Data!$B$2:$L$134, 6, FALSE))*Coefficients!$F$2</f>
        <v>-1.4965635504471495</v>
      </c>
      <c r="G4">
        <f>(VLOOKUP(Games!B4, Data!$B$2:$L$134, 7, FALSE)-VLOOKUP(Games!C4, Data!$B$2:$L$134, 7, FALSE))*Coefficients!$G$2</f>
        <v>-29.064604189796558</v>
      </c>
      <c r="H4">
        <f>(VLOOKUP(Games!B4, Data!$B$2:$L$134, 8, FALSE)-VLOOKUP(Games!C4, Data!$B$2:$L$134, 8, FALSE))*Coefficients!$H$2</f>
        <v>0.51478757109109652</v>
      </c>
      <c r="I4">
        <f>(VLOOKUP(Games!B4, Data!$B$2:$L$134, 9, FALSE)-VLOOKUP(Games!C4, Data!$B$2:$L$134, 9, FALSE))*Coefficients!$I$2</f>
        <v>-2.6826041826073155</v>
      </c>
      <c r="J4">
        <f>(VLOOKUP(Games!B4, Data!$B$2:$L$134, 10, FALSE)-VLOOKUP(Games!C4, Data!$B$2:$L$134, 10, FALSE))*Coefficients!$J$2</f>
        <v>0.98572999093698233</v>
      </c>
      <c r="K4">
        <f>(IF(AND(VLOOKUP(Games!B4, Data!$B$2:$L$134, 11, FALSE)=1, VLOOKUP(Games!C4, Data!$B$2:$L$134, 11, FALSE)&lt;&gt;1), 1,0))*Coefficients!K$2</f>
        <v>2.8614063897989799</v>
      </c>
      <c r="L4">
        <f>(IF(AND(VLOOKUP(Games!B4, Data!$B$2:$L$134, 11, FALSE)&lt;&gt;1, VLOOKUP(Games!C4, Data!$B$2:$L$134, 11, FALSE)=1), 1,0))*Coefficients!L$2</f>
        <v>0</v>
      </c>
      <c r="O4">
        <f t="shared" si="0"/>
        <v>-23.269271648247745</v>
      </c>
    </row>
    <row r="5" spans="1:15" x14ac:dyDescent="0.45">
      <c r="A5">
        <f>Coefficients!$A$2</f>
        <v>-3.8635845644251199</v>
      </c>
      <c r="B5">
        <f>(Games!D5)*Coefficients!$B$2</f>
        <v>9.3689245421024907</v>
      </c>
      <c r="C5">
        <f>(VLOOKUP(Games!B5, Data!$B$2:$L$134, 4, FALSE)-VLOOKUP(Games!C5, Data!$B$2:$L$134, 4, FALSE))*Coefficients!$C$2</f>
        <v>-5.6863276166718914E-2</v>
      </c>
      <c r="D5">
        <f>(VLOOKUP(Games!B5, Data!$B$2:$L$134, 3, FALSE)-VLOOKUP(Games!C5, Data!$B$2:$L$134, 3, FALSE))*Coefficients!$D$2</f>
        <v>3.7047077899559522</v>
      </c>
      <c r="E5">
        <f>(VLOOKUP(Games!B5, Data!$B$2:$L$134, 5, FALSE)-VLOOKUP(Games!C5, Data!$B$2:$L$134, 5, FALSE))*Coefficients!$E$2</f>
        <v>-5.4649580211619471</v>
      </c>
      <c r="F5">
        <f>(VLOOKUP(Games!B5, Data!$B$2:$L$134, 6, FALSE)-VLOOKUP(Games!C5, Data!$B$2:$L$134, 6, FALSE))*Coefficients!$F$2</f>
        <v>-0.50706189189957418</v>
      </c>
      <c r="G5">
        <f>(VLOOKUP(Games!B5, Data!$B$2:$L$134, 7, FALSE)-VLOOKUP(Games!C5, Data!$B$2:$L$134, 7, FALSE))*Coefficients!$G$2</f>
        <v>-13.923163683734883</v>
      </c>
      <c r="H5">
        <f>(VLOOKUP(Games!B5, Data!$B$2:$L$134, 8, FALSE)-VLOOKUP(Games!C5, Data!$B$2:$L$134, 8, FALSE))*Coefficients!$H$2</f>
        <v>9.5331031683536405E-2</v>
      </c>
      <c r="I5">
        <f>(VLOOKUP(Games!B5, Data!$B$2:$L$134, 9, FALSE)-VLOOKUP(Games!C5, Data!$B$2:$L$134, 9, FALSE))*Coefficients!$I$2</f>
        <v>-1.8629195712550799</v>
      </c>
      <c r="J5">
        <f>(VLOOKUP(Games!B5, Data!$B$2:$L$134, 10, FALSE)-VLOOKUP(Games!C5, Data!$B$2:$L$134, 10, FALSE))*Coefficients!$J$2</f>
        <v>0.15828349253553833</v>
      </c>
      <c r="K5">
        <f>(IF(AND(VLOOKUP(Games!B5, Data!$B$2:$L$134, 11, FALSE)=1, VLOOKUP(Games!C5, Data!$B$2:$L$134, 11, FALSE)&lt;&gt;1), 1,0))*Coefficients!K$2</f>
        <v>0</v>
      </c>
      <c r="L5">
        <f>(IF(AND(VLOOKUP(Games!B5, Data!$B$2:$L$134, 11, FALSE)&lt;&gt;1, VLOOKUP(Games!C5, Data!$B$2:$L$134, 11, FALSE)=1), 1,0))*Coefficients!L$2</f>
        <v>0</v>
      </c>
      <c r="O5">
        <f t="shared" si="0"/>
        <v>-12.351304152365806</v>
      </c>
    </row>
    <row r="6" spans="1:15" x14ac:dyDescent="0.45">
      <c r="A6">
        <f>Coefficients!$A$2</f>
        <v>-3.8635845644251199</v>
      </c>
      <c r="B6">
        <f>(Games!D6)*Coefficients!$B$2</f>
        <v>3.8577924585127903</v>
      </c>
      <c r="C6">
        <f>(VLOOKUP(Games!B6, Data!$B$2:$L$134, 4, FALSE)-VLOOKUP(Games!C6, Data!$B$2:$L$134, 4, FALSE))*Coefficients!$C$2</f>
        <v>-6.3181417963021055E-2</v>
      </c>
      <c r="D6">
        <f>(VLOOKUP(Games!B6, Data!$B$2:$L$134, 3, FALSE)-VLOOKUP(Games!C6, Data!$B$2:$L$134, 3, FALSE))*Coefficients!$D$2</f>
        <v>5.0820991477600881</v>
      </c>
      <c r="E6">
        <f>(VLOOKUP(Games!B6, Data!$B$2:$L$134, 5, FALSE)-VLOOKUP(Games!C6, Data!$B$2:$L$134, 5, FALSE))*Coefficients!$E$2</f>
        <v>-4.0241963610374336</v>
      </c>
      <c r="F6">
        <f>(VLOOKUP(Games!B6, Data!$B$2:$L$134, 6, FALSE)-VLOOKUP(Games!C6, Data!$B$2:$L$134, 6, FALSE))*Coefficients!$F$2</f>
        <v>-0.29161829594831351</v>
      </c>
      <c r="G6">
        <f>(VLOOKUP(Games!B6, Data!$B$2:$L$134, 7, FALSE)-VLOOKUP(Games!C6, Data!$B$2:$L$134, 7, FALSE))*Coefficients!$G$2</f>
        <v>-8.7019773023342992</v>
      </c>
      <c r="H6">
        <f>(VLOOKUP(Games!B6, Data!$B$2:$L$134, 8, FALSE)-VLOOKUP(Games!C6, Data!$B$2:$L$134, 8, FALSE))*Coefficients!$H$2</f>
        <v>8.8975629571300646E-2</v>
      </c>
      <c r="I6">
        <f>(VLOOKUP(Games!B6, Data!$B$2:$L$134, 9, FALSE)-VLOOKUP(Games!C6, Data!$B$2:$L$134, 9, FALSE))*Coefficients!$I$2</f>
        <v>-1.1425906703697823</v>
      </c>
      <c r="J6">
        <f>(VLOOKUP(Games!B6, Data!$B$2:$L$134, 10, FALSE)-VLOOKUP(Games!C6, Data!$B$2:$L$134, 10, FALSE))*Coefficients!$J$2</f>
        <v>0.82634730748105689</v>
      </c>
      <c r="K6">
        <f>(IF(AND(VLOOKUP(Games!B6, Data!$B$2:$L$134, 11, FALSE)=1, VLOOKUP(Games!C6, Data!$B$2:$L$134, 11, FALSE)&lt;&gt;1), 1,0))*Coefficients!K$2</f>
        <v>2.8614063897989799</v>
      </c>
      <c r="L6">
        <f>(IF(AND(VLOOKUP(Games!B6, Data!$B$2:$L$134, 11, FALSE)&lt;&gt;1, VLOOKUP(Games!C6, Data!$B$2:$L$134, 11, FALSE)=1), 1,0))*Coefficients!L$2</f>
        <v>0</v>
      </c>
      <c r="O6">
        <f t="shared" si="0"/>
        <v>-5.3705276789537546</v>
      </c>
    </row>
    <row r="7" spans="1:15" x14ac:dyDescent="0.45">
      <c r="A7">
        <f>Coefficients!$A$2</f>
        <v>-3.8635845644251199</v>
      </c>
      <c r="B7">
        <f>(Games!D7)*Coefficients!$B$2</f>
        <v>21.493415125999832</v>
      </c>
      <c r="C7">
        <f>(VLOOKUP(Games!B7, Data!$B$2:$L$134, 4, FALSE)-VLOOKUP(Games!C7, Data!$B$2:$L$134, 4, FALSE))*Coefficients!$C$2</f>
        <v>-0.10109026874083354</v>
      </c>
      <c r="D7">
        <f>(VLOOKUP(Games!B7, Data!$B$2:$L$134, 3, FALSE)-VLOOKUP(Games!C7, Data!$B$2:$L$134, 3, FALSE))*Coefficients!$D$2</f>
        <v>7.6468968484988231</v>
      </c>
      <c r="E7">
        <f>(VLOOKUP(Games!B7, Data!$B$2:$L$134, 5, FALSE)-VLOOKUP(Games!C7, Data!$B$2:$L$134, 5, FALSE))*Coefficients!$E$2</f>
        <v>-18.133724342946461</v>
      </c>
      <c r="F7">
        <f>(VLOOKUP(Games!B7, Data!$B$2:$L$134, 6, FALSE)-VLOOKUP(Games!C7, Data!$B$2:$L$134, 6, FALSE))*Coefficients!$F$2</f>
        <v>-0.56400055654383574</v>
      </c>
      <c r="G7">
        <f>(VLOOKUP(Games!B7, Data!$B$2:$L$134, 7, FALSE)-VLOOKUP(Games!C7, Data!$B$2:$L$134, 7, FALSE))*Coefficients!$G$2</f>
        <v>-33.241553294917026</v>
      </c>
      <c r="H7">
        <f>(VLOOKUP(Games!B7, Data!$B$2:$L$134, 8, FALSE)-VLOOKUP(Games!C7, Data!$B$2:$L$134, 8, FALSE))*Coefficients!$H$2</f>
        <v>0.50207676686662506</v>
      </c>
      <c r="I7">
        <f>(VLOOKUP(Games!B7, Data!$B$2:$L$134, 9, FALSE)-VLOOKUP(Games!C7, Data!$B$2:$L$134, 9, FALSE))*Coefficients!$I$2</f>
        <v>-3.6264834320432215</v>
      </c>
      <c r="J7">
        <f>(VLOOKUP(Games!B7, Data!$B$2:$L$134, 10, FALSE)-VLOOKUP(Games!C7, Data!$B$2:$L$134, 10, FALSE))*Coefficients!$J$2</f>
        <v>1.1994615587897506</v>
      </c>
      <c r="K7">
        <f>(IF(AND(VLOOKUP(Games!B7, Data!$B$2:$L$134, 11, FALSE)=1, VLOOKUP(Games!C7, Data!$B$2:$L$134, 11, FALSE)&lt;&gt;1), 1,0))*Coefficients!K$2</f>
        <v>2.8614063897989799</v>
      </c>
      <c r="L7">
        <f>(IF(AND(VLOOKUP(Games!B7, Data!$B$2:$L$134, 11, FALSE)&lt;&gt;1, VLOOKUP(Games!C7, Data!$B$2:$L$134, 11, FALSE)=1), 1,0))*Coefficients!L$2</f>
        <v>0</v>
      </c>
      <c r="O7">
        <f t="shared" si="0"/>
        <v>-25.827179769662489</v>
      </c>
    </row>
    <row r="8" spans="1:15" x14ac:dyDescent="0.45">
      <c r="A8">
        <f>Coefficients!$A$2</f>
        <v>-3.8635845644251199</v>
      </c>
      <c r="B8">
        <f>(Games!D8)*Coefficients!$B$2</f>
        <v>22.595641542717772</v>
      </c>
      <c r="C8">
        <f>(VLOOKUP(Games!B8, Data!$B$2:$L$134, 4, FALSE)-VLOOKUP(Games!C8, Data!$B$2:$L$134, 4, FALSE))*Coefficients!$C$2</f>
        <v>-0.15163540311124993</v>
      </c>
      <c r="D8">
        <f>(VLOOKUP(Games!B8, Data!$B$2:$L$134, 3, FALSE)-VLOOKUP(Games!C8, Data!$B$2:$L$134, 3, FALSE))*Coefficients!$D$2</f>
        <v>13.441439802019671</v>
      </c>
      <c r="E8">
        <f>(VLOOKUP(Games!B8, Data!$B$2:$L$134, 5, FALSE)-VLOOKUP(Games!C8, Data!$B$2:$L$134, 5, FALSE))*Coefficients!$E$2</f>
        <v>-13.115899250788672</v>
      </c>
      <c r="F8">
        <f>(VLOOKUP(Games!B8, Data!$B$2:$L$134, 6, FALSE)-VLOOKUP(Games!C8, Data!$B$2:$L$134, 6, FALSE))*Coefficients!$F$2</f>
        <v>-1.1626259767226956</v>
      </c>
      <c r="G8">
        <f>(VLOOKUP(Games!B8, Data!$B$2:$L$134, 7, FALSE)-VLOOKUP(Games!C8, Data!$B$2:$L$134, 7, FALSE))*Coefficients!$G$2</f>
        <v>-26.454010999096269</v>
      </c>
      <c r="H8">
        <f>(VLOOKUP(Games!B8, Data!$B$2:$L$134, 8, FALSE)-VLOOKUP(Games!C8, Data!$B$2:$L$134, 8, FALSE))*Coefficients!$H$2</f>
        <v>0.50843216897886079</v>
      </c>
      <c r="I8">
        <f>(VLOOKUP(Games!B8, Data!$B$2:$L$134, 9, FALSE)-VLOOKUP(Games!C8, Data!$B$2:$L$134, 9, FALSE))*Coefficients!$I$2</f>
        <v>-3.5022887939595502</v>
      </c>
      <c r="J8">
        <f>(VLOOKUP(Games!B8, Data!$B$2:$L$134, 10, FALSE)-VLOOKUP(Games!C8, Data!$B$2:$L$134, 10, FALSE))*Coefficients!$J$2</f>
        <v>1.6371838097522247</v>
      </c>
      <c r="K8">
        <f>(IF(AND(VLOOKUP(Games!B8, Data!$B$2:$L$134, 11, FALSE)=1, VLOOKUP(Games!C8, Data!$B$2:$L$134, 11, FALSE)&lt;&gt;1), 1,0))*Coefficients!K$2</f>
        <v>2.8614063897989799</v>
      </c>
      <c r="L8">
        <f>(IF(AND(VLOOKUP(Games!B8, Data!$B$2:$L$134, 11, FALSE)&lt;&gt;1, VLOOKUP(Games!C8, Data!$B$2:$L$134, 11, FALSE)=1), 1,0))*Coefficients!L$2</f>
        <v>0</v>
      </c>
      <c r="O8">
        <f t="shared" si="0"/>
        <v>-7.2059412748360518</v>
      </c>
    </row>
    <row r="9" spans="1:15" x14ac:dyDescent="0.45">
      <c r="A9">
        <f>Coefficients!$A$2</f>
        <v>-3.8635845644251199</v>
      </c>
      <c r="B9">
        <f>(Games!D9)*Coefficients!$B$2</f>
        <v>-24.800094376153652</v>
      </c>
      <c r="C9">
        <f>(VLOOKUP(Games!B9, Data!$B$2:$L$134, 4, FALSE)-VLOOKUP(Games!C9, Data!$B$2:$L$134, 4, FALSE))*Coefficients!$C$2</f>
        <v>0.15163540311124993</v>
      </c>
      <c r="D9">
        <f>(VLOOKUP(Games!B9, Data!$B$2:$L$134, 3, FALSE)-VLOOKUP(Games!C9, Data!$B$2:$L$134, 3, FALSE))*Coefficients!$D$2</f>
        <v>-13.963898592910896</v>
      </c>
      <c r="E9">
        <f>(VLOOKUP(Games!B9, Data!$B$2:$L$134, 5, FALSE)-VLOOKUP(Games!C9, Data!$B$2:$L$134, 5, FALSE))*Coefficients!$E$2</f>
        <v>18.431812962282567</v>
      </c>
      <c r="F9">
        <f>(VLOOKUP(Games!B9, Data!$B$2:$L$134, 6, FALSE)-VLOOKUP(Games!C9, Data!$B$2:$L$134, 6, FALSE))*Coefficients!$F$2</f>
        <v>1.5858187544841003</v>
      </c>
      <c r="G9">
        <f>(VLOOKUP(Games!B9, Data!$B$2:$L$134, 7, FALSE)-VLOOKUP(Games!C9, Data!$B$2:$L$134, 7, FALSE))*Coefficients!$G$2</f>
        <v>36.896383761897425</v>
      </c>
      <c r="H9">
        <f>(VLOOKUP(Games!B9, Data!$B$2:$L$134, 8, FALSE)-VLOOKUP(Games!C9, Data!$B$2:$L$134, 8, FALSE))*Coefficients!$H$2</f>
        <v>-0.64189561333581169</v>
      </c>
      <c r="I9">
        <f>(VLOOKUP(Games!B9, Data!$B$2:$L$134, 9, FALSE)-VLOOKUP(Games!C9, Data!$B$2:$L$134, 9, FALSE))*Coefficients!$I$2</f>
        <v>4.5206848262456605</v>
      </c>
      <c r="J9">
        <f>(VLOOKUP(Games!B9, Data!$B$2:$L$134, 10, FALSE)-VLOOKUP(Games!C9, Data!$B$2:$L$134, 10, FALSE))*Coefficients!$J$2</f>
        <v>-2.8443397049846797</v>
      </c>
      <c r="K9">
        <f>(IF(AND(VLOOKUP(Games!B9, Data!$B$2:$L$134, 11, FALSE)=1, VLOOKUP(Games!C9, Data!$B$2:$L$134, 11, FALSE)&lt;&gt;1), 1,0))*Coefficients!K$2</f>
        <v>0</v>
      </c>
      <c r="L9">
        <f>(IF(AND(VLOOKUP(Games!B9, Data!$B$2:$L$134, 11, FALSE)&lt;&gt;1, VLOOKUP(Games!C9, Data!$B$2:$L$134, 11, FALSE)=1), 1,0))*Coefficients!L$2</f>
        <v>-6.7722693368110303</v>
      </c>
      <c r="O9">
        <f t="shared" si="0"/>
        <v>8.7002535193998103</v>
      </c>
    </row>
    <row r="10" spans="1:15" x14ac:dyDescent="0.45">
      <c r="A10">
        <f>Coefficients!$A$2</f>
        <v>-3.8635845644251199</v>
      </c>
      <c r="B10">
        <f>(Games!D10)*Coefficients!$B$2</f>
        <v>-10.471150958820431</v>
      </c>
      <c r="C10">
        <f>(VLOOKUP(Games!B10, Data!$B$2:$L$134, 4, FALSE)-VLOOKUP(Games!C10, Data!$B$2:$L$134, 4, FALSE))*Coefficients!$C$2</f>
        <v>0.20218053748166667</v>
      </c>
      <c r="D10">
        <f>(VLOOKUP(Games!B10, Data!$B$2:$L$134, 3, FALSE)-VLOOKUP(Games!C10, Data!$B$2:$L$134, 3, FALSE))*Coefficients!$D$2</f>
        <v>-11.494093399606928</v>
      </c>
      <c r="E10">
        <f>(VLOOKUP(Games!B10, Data!$B$2:$L$134, 5, FALSE)-VLOOKUP(Games!C10, Data!$B$2:$L$134, 5, FALSE))*Coefficients!$E$2</f>
        <v>21.859832084647788</v>
      </c>
      <c r="F10">
        <f>(VLOOKUP(Games!B10, Data!$B$2:$L$134, 6, FALSE)-VLOOKUP(Games!C10, Data!$B$2:$L$134, 6, FALSE))*Coefficients!$F$2</f>
        <v>1.0472097646059488</v>
      </c>
      <c r="G10">
        <f>(VLOOKUP(Games!B10, Data!$B$2:$L$134, 7, FALSE)-VLOOKUP(Games!C10, Data!$B$2:$L$134, 7, FALSE))*Coefficients!$G$2</f>
        <v>26.105931907002898</v>
      </c>
      <c r="H10">
        <f>(VLOOKUP(Games!B10, Data!$B$2:$L$134, 8, FALSE)-VLOOKUP(Games!C10, Data!$B$2:$L$134, 8, FALSE))*Coefficients!$H$2</f>
        <v>-0.55927538587674686</v>
      </c>
      <c r="I10">
        <f>(VLOOKUP(Games!B10, Data!$B$2:$L$134, 9, FALSE)-VLOOKUP(Games!C10, Data!$B$2:$L$134, 9, FALSE))*Coefficients!$I$2</f>
        <v>4.8435908852632075</v>
      </c>
      <c r="J10">
        <f>(VLOOKUP(Games!B10, Data!$B$2:$L$134, 10, FALSE)-VLOOKUP(Games!C10, Data!$B$2:$L$134, 10, FALSE))*Coefficients!$J$2</f>
        <v>-1.8261225157340775</v>
      </c>
      <c r="K10">
        <f>(IF(AND(VLOOKUP(Games!B10, Data!$B$2:$L$134, 11, FALSE)=1, VLOOKUP(Games!C10, Data!$B$2:$L$134, 11, FALSE)&lt;&gt;1), 1,0))*Coefficients!K$2</f>
        <v>0</v>
      </c>
      <c r="L10">
        <f>(IF(AND(VLOOKUP(Games!B10, Data!$B$2:$L$134, 11, FALSE)&lt;&gt;1, VLOOKUP(Games!C10, Data!$B$2:$L$134, 11, FALSE)=1), 1,0))*Coefficients!L$2</f>
        <v>-6.7722693368110303</v>
      </c>
      <c r="O10">
        <f t="shared" si="0"/>
        <v>19.072249017727174</v>
      </c>
    </row>
    <row r="11" spans="1:15" x14ac:dyDescent="0.45">
      <c r="A11">
        <f>Coefficients!$A$2</f>
        <v>-3.8635845644251199</v>
      </c>
      <c r="B11">
        <f>(Games!D11)*Coefficients!$B$2</f>
        <v>25.902320792871592</v>
      </c>
      <c r="C11">
        <f>(VLOOKUP(Games!B11, Data!$B$2:$L$134, 4, FALSE)-VLOOKUP(Games!C11, Data!$B$2:$L$134, 4, FALSE))*Coefficients!$C$2</f>
        <v>-0.20218053748166667</v>
      </c>
      <c r="D11">
        <f>(VLOOKUP(Games!B11, Data!$B$2:$L$134, 3, FALSE)-VLOOKUP(Games!C11, Data!$B$2:$L$134, 3, FALSE))*Coefficients!$D$2</f>
        <v>12.396522220237225</v>
      </c>
      <c r="E11">
        <f>(VLOOKUP(Games!B11, Data!$B$2:$L$134, 5, FALSE)-VLOOKUP(Games!C11, Data!$B$2:$L$134, 5, FALSE))*Coefficients!$E$2</f>
        <v>-19.524804566514955</v>
      </c>
      <c r="F11">
        <f>(VLOOKUP(Games!B11, Data!$B$2:$L$134, 6, FALSE)-VLOOKUP(Games!C11, Data!$B$2:$L$134, 6, FALSE))*Coefficients!$F$2</f>
        <v>-1.2734255403547725</v>
      </c>
      <c r="G11">
        <f>(VLOOKUP(Games!B11, Data!$B$2:$L$134, 7, FALSE)-VLOOKUP(Games!C11, Data!$B$2:$L$134, 7, FALSE))*Coefficients!$G$2</f>
        <v>-30.456920558170047</v>
      </c>
      <c r="H11">
        <f>(VLOOKUP(Games!B11, Data!$B$2:$L$134, 8, FALSE)-VLOOKUP(Games!C11, Data!$B$2:$L$134, 8, FALSE))*Coefficients!$H$2</f>
        <v>0.41310113729532438</v>
      </c>
      <c r="I11">
        <f>(VLOOKUP(Games!B11, Data!$B$2:$L$134, 9, FALSE)-VLOOKUP(Games!C11, Data!$B$2:$L$134, 9, FALSE))*Coefficients!$I$2</f>
        <v>-4.3468123329285202</v>
      </c>
      <c r="J11">
        <f>(VLOOKUP(Games!B11, Data!$B$2:$L$134, 10, FALSE)-VLOOKUP(Games!C11, Data!$B$2:$L$134, 10, FALSE))*Coefficients!$J$2</f>
        <v>1.7517439301213131</v>
      </c>
      <c r="K11">
        <f>(IF(AND(VLOOKUP(Games!B11, Data!$B$2:$L$134, 11, FALSE)=1, VLOOKUP(Games!C11, Data!$B$2:$L$134, 11, FALSE)&lt;&gt;1), 1,0))*Coefficients!K$2</f>
        <v>2.8614063897989799</v>
      </c>
      <c r="L11">
        <f>(IF(AND(VLOOKUP(Games!B11, Data!$B$2:$L$134, 11, FALSE)&lt;&gt;1, VLOOKUP(Games!C11, Data!$B$2:$L$134, 11, FALSE)=1), 1,0))*Coefficients!L$2</f>
        <v>0</v>
      </c>
      <c r="O11">
        <f t="shared" si="0"/>
        <v>-16.342633629550647</v>
      </c>
    </row>
    <row r="12" spans="1:15" x14ac:dyDescent="0.45">
      <c r="A12">
        <f>Coefficients!$A$2</f>
        <v>-3.8635845644251199</v>
      </c>
      <c r="B12">
        <f>(Games!D12)*Coefficients!$B$2</f>
        <v>-27.004547209589532</v>
      </c>
      <c r="C12">
        <f>(VLOOKUP(Games!B12, Data!$B$2:$L$134, 4, FALSE)-VLOOKUP(Games!C12, Data!$B$2:$L$134, 4, FALSE))*Coefficients!$C$2</f>
        <v>0.25272567185208344</v>
      </c>
      <c r="D12">
        <f>(VLOOKUP(Games!B12, Data!$B$2:$L$134, 3, FALSE)-VLOOKUP(Games!C12, Data!$B$2:$L$134, 3, FALSE))*Coefficients!$D$2</f>
        <v>-15.67376372673672</v>
      </c>
      <c r="E12">
        <f>(VLOOKUP(Games!B12, Data!$B$2:$L$134, 5, FALSE)-VLOOKUP(Games!C12, Data!$B$2:$L$134, 5, FALSE))*Coefficients!$E$2</f>
        <v>42.974442620955308</v>
      </c>
      <c r="F12">
        <f>(VLOOKUP(Games!B12, Data!$B$2:$L$134, 6, FALSE)-VLOOKUP(Games!C12, Data!$B$2:$L$134, 6, FALSE))*Coefficients!$F$2</f>
        <v>1.8843620231594187</v>
      </c>
      <c r="G12">
        <f>(VLOOKUP(Games!B12, Data!$B$2:$L$134, 7, FALSE)-VLOOKUP(Games!C12, Data!$B$2:$L$134, 7, FALSE))*Coefficients!$G$2</f>
        <v>49.949349715398874</v>
      </c>
      <c r="H12">
        <f>(VLOOKUP(Games!B12, Data!$B$2:$L$134, 8, FALSE)-VLOOKUP(Games!C12, Data!$B$2:$L$134, 8, FALSE))*Coefficients!$H$2</f>
        <v>-1.0677075548556076</v>
      </c>
      <c r="I12">
        <f>(VLOOKUP(Games!B12, Data!$B$2:$L$134, 9, FALSE)-VLOOKUP(Games!C12, Data!$B$2:$L$134, 9, FALSE))*Coefficients!$I$2</f>
        <v>7.203289008852976</v>
      </c>
      <c r="J12">
        <f>(VLOOKUP(Games!B12, Data!$B$2:$L$134, 10, FALSE)-VLOOKUP(Games!C12, Data!$B$2:$L$134, 10, FALSE))*Coefficients!$J$2</f>
        <v>-2.4731795708677806</v>
      </c>
      <c r="K12">
        <f>(IF(AND(VLOOKUP(Games!B12, Data!$B$2:$L$134, 11, FALSE)=1, VLOOKUP(Games!C12, Data!$B$2:$L$134, 11, FALSE)&lt;&gt;1), 1,0))*Coefficients!K$2</f>
        <v>0</v>
      </c>
      <c r="L12">
        <f>(IF(AND(VLOOKUP(Games!B12, Data!$B$2:$L$134, 11, FALSE)&lt;&gt;1, VLOOKUP(Games!C12, Data!$B$2:$L$134, 11, FALSE)=1), 1,0))*Coefficients!L$2</f>
        <v>-6.7722693368110303</v>
      </c>
      <c r="O12">
        <f t="shared" si="0"/>
        <v>45.409117076932873</v>
      </c>
    </row>
    <row r="13" spans="1:15" x14ac:dyDescent="0.45">
      <c r="A13">
        <f>Coefficients!$A$2</f>
        <v>-3.8635845644251199</v>
      </c>
      <c r="B13">
        <f>(Games!D13)*Coefficients!$B$2</f>
        <v>15.982283042410131</v>
      </c>
      <c r="C13">
        <f>(VLOOKUP(Games!B13, Data!$B$2:$L$134, 4, FALSE)-VLOOKUP(Games!C13, Data!$B$2:$L$134, 4, FALSE))*Coefficients!$C$2</f>
        <v>-0.10109026874083354</v>
      </c>
      <c r="D13">
        <f>(VLOOKUP(Games!B13, Data!$B$2:$L$134, 3, FALSE)-VLOOKUP(Games!C13, Data!$B$2:$L$134, 3, FALSE))*Coefficients!$D$2</f>
        <v>2.1373314172822799</v>
      </c>
      <c r="E13">
        <f>(VLOOKUP(Games!B13, Data!$B$2:$L$134, 5, FALSE)-VLOOKUP(Games!C13, Data!$B$2:$L$134, 5, FALSE))*Coefficients!$E$2</f>
        <v>-14.010165108796992</v>
      </c>
      <c r="F13">
        <f>(VLOOKUP(Games!B13, Data!$B$2:$L$134, 6, FALSE)-VLOOKUP(Games!C13, Data!$B$2:$L$134, 6, FALSE))*Coefficients!$F$2</f>
        <v>-0.58246715048251529</v>
      </c>
      <c r="G13">
        <f>(VLOOKUP(Games!B13, Data!$B$2:$L$134, 7, FALSE)-VLOOKUP(Games!C13, Data!$B$2:$L$134, 7, FALSE))*Coefficients!$G$2</f>
        <v>-18.97031051908877</v>
      </c>
      <c r="H13">
        <f>(VLOOKUP(Games!B13, Data!$B$2:$L$134, 8, FALSE)-VLOOKUP(Games!C13, Data!$B$2:$L$134, 8, FALSE))*Coefficients!$H$2</f>
        <v>0.24150528026495888</v>
      </c>
      <c r="I13">
        <f>(VLOOKUP(Games!B13, Data!$B$2:$L$134, 9, FALSE)-VLOOKUP(Games!C13, Data!$B$2:$L$134, 9, FALSE))*Coefficients!$I$2</f>
        <v>-1.7138860055546736</v>
      </c>
      <c r="J13">
        <f>(VLOOKUP(Games!B13, Data!$B$2:$L$134, 10, FALSE)-VLOOKUP(Games!C13, Data!$B$2:$L$134, 10, FALSE))*Coefficients!$J$2</f>
        <v>-0.20261752632442703</v>
      </c>
      <c r="K13">
        <f>(IF(AND(VLOOKUP(Games!B13, Data!$B$2:$L$134, 11, FALSE)=1, VLOOKUP(Games!C13, Data!$B$2:$L$134, 11, FALSE)&lt;&gt;1), 1,0))*Coefficients!K$2</f>
        <v>0</v>
      </c>
      <c r="L13">
        <f>(IF(AND(VLOOKUP(Games!B13, Data!$B$2:$L$134, 11, FALSE)&lt;&gt;1, VLOOKUP(Games!C13, Data!$B$2:$L$134, 11, FALSE)=1), 1,0))*Coefficients!L$2</f>
        <v>0</v>
      </c>
      <c r="O13">
        <f t="shared" si="0"/>
        <v>-21.08300140345596</v>
      </c>
    </row>
    <row r="14" spans="1:15" x14ac:dyDescent="0.45">
      <c r="A14">
        <f>Coefficients!$A$2</f>
        <v>-3.8635845644251199</v>
      </c>
      <c r="B14">
        <f>(Games!D14)*Coefficients!$B$2</f>
        <v>33.617905709897173</v>
      </c>
      <c r="C14">
        <f>(VLOOKUP(Games!B14, Data!$B$2:$L$134, 4, FALSE)-VLOOKUP(Games!C14, Data!$B$2:$L$134, 4, FALSE))*Coefficients!$C$2</f>
        <v>-0.16427168670385422</v>
      </c>
      <c r="D14">
        <f>(VLOOKUP(Games!B14, Data!$B$2:$L$134, 3, FALSE)-VLOOKUP(Games!C14, Data!$B$2:$L$134, 3, FALSE))*Coefficients!$D$2</f>
        <v>21.705787948844488</v>
      </c>
      <c r="E14">
        <f>(VLOOKUP(Games!B14, Data!$B$2:$L$134, 5, FALSE)-VLOOKUP(Games!C14, Data!$B$2:$L$134, 5, FALSE))*Coefficients!$E$2</f>
        <v>-33.833058294648055</v>
      </c>
      <c r="F14">
        <f>(VLOOKUP(Games!B14, Data!$B$2:$L$134, 6, FALSE)-VLOOKUP(Games!C14, Data!$B$2:$L$134, 6, FALSE))*Coefficients!$F$2</f>
        <v>-1.5496550080208531</v>
      </c>
      <c r="G14">
        <f>(VLOOKUP(Games!B14, Data!$B$2:$L$134, 7, FALSE)-VLOOKUP(Games!C14, Data!$B$2:$L$134, 7, FALSE))*Coefficients!$G$2</f>
        <v>-53.952259274472659</v>
      </c>
      <c r="H14">
        <f>(VLOOKUP(Games!B14, Data!$B$2:$L$134, 8, FALSE)-VLOOKUP(Games!C14, Data!$B$2:$L$134, 8, FALSE))*Coefficients!$H$2</f>
        <v>0.9278887083864209</v>
      </c>
      <c r="I14">
        <f>(VLOOKUP(Games!B14, Data!$B$2:$L$134, 9, FALSE)-VLOOKUP(Games!C14, Data!$B$2:$L$134, 9, FALSE))*Coefficients!$I$2</f>
        <v>-7.7745843440378666</v>
      </c>
      <c r="J14">
        <f>(VLOOKUP(Games!B14, Data!$B$2:$L$134, 10, FALSE)-VLOOKUP(Games!C14, Data!$B$2:$L$134, 10, FALSE))*Coefficients!$J$2</f>
        <v>1.0433764480949861</v>
      </c>
      <c r="K14">
        <f>(IF(AND(VLOOKUP(Games!B14, Data!$B$2:$L$134, 11, FALSE)=1, VLOOKUP(Games!C14, Data!$B$2:$L$134, 11, FALSE)&lt;&gt;1), 1,0))*Coefficients!K$2</f>
        <v>2.8614063897989799</v>
      </c>
      <c r="L14">
        <f>(IF(AND(VLOOKUP(Games!B14, Data!$B$2:$L$134, 11, FALSE)&lt;&gt;1, VLOOKUP(Games!C14, Data!$B$2:$L$134, 11, FALSE)=1), 1,0))*Coefficients!L$2</f>
        <v>0</v>
      </c>
      <c r="O14">
        <f t="shared" si="0"/>
        <v>-40.981047967286372</v>
      </c>
    </row>
    <row r="15" spans="1:15" x14ac:dyDescent="0.45">
      <c r="A15">
        <f>Coefficients!$A$2</f>
        <v>-3.8635845644251199</v>
      </c>
      <c r="B15">
        <f>(Games!D15)*Coefficients!$B$2</f>
        <v>31.413452876461292</v>
      </c>
      <c r="C15">
        <f>(VLOOKUP(Games!B15, Data!$B$2:$L$134, 4, FALSE)-VLOOKUP(Games!C15, Data!$B$2:$L$134, 4, FALSE))*Coefficients!$C$2</f>
        <v>-0.30327080622250024</v>
      </c>
      <c r="D15">
        <f>(VLOOKUP(Games!B15, Data!$B$2:$L$134, 3, FALSE)-VLOOKUP(Games!C15, Data!$B$2:$L$134, 3, FALSE))*Coefficients!$D$2</f>
        <v>4.8921141328905513</v>
      </c>
      <c r="E15">
        <f>(VLOOKUP(Games!B15, Data!$B$2:$L$134, 5, FALSE)-VLOOKUP(Games!C15, Data!$B$2:$L$134, 5, FALSE))*Coefficients!$E$2</f>
        <v>-24.393585349004692</v>
      </c>
      <c r="F15">
        <f>(VLOOKUP(Games!B15, Data!$B$2:$L$134, 6, FALSE)-VLOOKUP(Games!C15, Data!$B$2:$L$134, 6, FALSE))*Coefficients!$F$2</f>
        <v>-1.8874397888158652</v>
      </c>
      <c r="G15">
        <f>(VLOOKUP(Games!B15, Data!$B$2:$L$134, 7, FALSE)-VLOOKUP(Games!C15, Data!$B$2:$L$134, 7, FALSE))*Coefficients!$G$2</f>
        <v>-42.291609689344689</v>
      </c>
      <c r="H15">
        <f>(VLOOKUP(Games!B15, Data!$B$2:$L$134, 8, FALSE)-VLOOKUP(Games!C15, Data!$B$2:$L$134, 8, FALSE))*Coefficients!$H$2</f>
        <v>0.6990942323459336</v>
      </c>
      <c r="I15">
        <f>(VLOOKUP(Games!B15, Data!$B$2:$L$134, 9, FALSE)-VLOOKUP(Games!C15, Data!$B$2:$L$134, 9, FALSE))*Coefficients!$I$2</f>
        <v>-6.3836043975007408</v>
      </c>
      <c r="J15">
        <f>(VLOOKUP(Games!B15, Data!$B$2:$L$134, 10, FALSE)-VLOOKUP(Games!C15, Data!$B$2:$L$134, 10, FALSE))*Coefficients!$J$2</f>
        <v>2.7913342761571944</v>
      </c>
      <c r="K15">
        <f>(IF(AND(VLOOKUP(Games!B15, Data!$B$2:$L$134, 11, FALSE)=1, VLOOKUP(Games!C15, Data!$B$2:$L$134, 11, FALSE)&lt;&gt;1), 1,0))*Coefficients!K$2</f>
        <v>2.8614063897989799</v>
      </c>
      <c r="L15">
        <f>(IF(AND(VLOOKUP(Games!B15, Data!$B$2:$L$134, 11, FALSE)&lt;&gt;1, VLOOKUP(Games!C15, Data!$B$2:$L$134, 11, FALSE)=1), 1,0))*Coefficients!L$2</f>
        <v>0</v>
      </c>
      <c r="O15">
        <f t="shared" si="0"/>
        <v>-36.465692687659654</v>
      </c>
    </row>
    <row r="16" spans="1:15" x14ac:dyDescent="0.45">
      <c r="A16">
        <f>Coefficients!$A$2</f>
        <v>-3.8635845644251199</v>
      </c>
      <c r="B16">
        <f>(Games!D16)*Coefficients!$B$2</f>
        <v>-7.7155849170255806</v>
      </c>
      <c r="C16">
        <f>(VLOOKUP(Games!B16, Data!$B$2:$L$134, 4, FALSE)-VLOOKUP(Games!C16, Data!$B$2:$L$134, 4, FALSE))*Coefficients!$C$2</f>
        <v>0.1642716867038542</v>
      </c>
      <c r="D16">
        <f>(VLOOKUP(Games!B16, Data!$B$2:$L$134, 3, FALSE)-VLOOKUP(Games!C16, Data!$B$2:$L$134, 3, FALSE))*Coefficients!$D$2</f>
        <v>-10.829145847563552</v>
      </c>
      <c r="E16">
        <f>(VLOOKUP(Games!B16, Data!$B$2:$L$134, 5, FALSE)-VLOOKUP(Games!C16, Data!$B$2:$L$134, 5, FALSE))*Coefficients!$E$2</f>
        <v>12.519722012116461</v>
      </c>
      <c r="F16">
        <f>(VLOOKUP(Games!B16, Data!$B$2:$L$134, 6, FALSE)-VLOOKUP(Games!C16, Data!$B$2:$L$134, 6, FALSE))*Coefficients!$F$2</f>
        <v>1.2118702272258408</v>
      </c>
      <c r="G16">
        <f>(VLOOKUP(Games!B16, Data!$B$2:$L$134, 7, FALSE)-VLOOKUP(Games!C16, Data!$B$2:$L$134, 7, FALSE))*Coefficients!$G$2</f>
        <v>21.058785071649005</v>
      </c>
      <c r="H16">
        <f>(VLOOKUP(Games!B16, Data!$B$2:$L$134, 8, FALSE)-VLOOKUP(Games!C16, Data!$B$2:$L$134, 8, FALSE))*Coefficients!$H$2</f>
        <v>-0.39403493095861708</v>
      </c>
      <c r="I16">
        <f>(VLOOKUP(Games!B16, Data!$B$2:$L$134, 9, FALSE)-VLOOKUP(Games!C16, Data!$B$2:$L$134, 9, FALSE))*Coefficients!$I$2</f>
        <v>3.4774498663428157</v>
      </c>
      <c r="J16">
        <f>(VLOOKUP(Games!B16, Data!$B$2:$L$134, 10, FALSE)-VLOOKUP(Games!C16, Data!$B$2:$L$134, 10, FALSE))*Coefficients!$J$2</f>
        <v>-0.54226752072360362</v>
      </c>
      <c r="K16">
        <f>(IF(AND(VLOOKUP(Games!B16, Data!$B$2:$L$134, 11, FALSE)=1, VLOOKUP(Games!C16, Data!$B$2:$L$134, 11, FALSE)&lt;&gt;1), 1,0))*Coefficients!K$2</f>
        <v>0</v>
      </c>
      <c r="L16">
        <f>(IF(AND(VLOOKUP(Games!B16, Data!$B$2:$L$134, 11, FALSE)&lt;&gt;1, VLOOKUP(Games!C16, Data!$B$2:$L$134, 11, FALSE)=1), 1,0))*Coefficients!L$2</f>
        <v>0</v>
      </c>
      <c r="O16">
        <f t="shared" si="0"/>
        <v>15.087481083341505</v>
      </c>
    </row>
    <row r="17" spans="1:15" x14ac:dyDescent="0.45">
      <c r="A17">
        <f>Coefficients!$A$2</f>
        <v>-3.8635845644251199</v>
      </c>
      <c r="B17">
        <f>(Games!D17)*Coefficients!$B$2</f>
        <v>-3.3066792501538202</v>
      </c>
      <c r="C17">
        <f>(VLOOKUP(Games!B17, Data!$B$2:$L$134, 4, FALSE)-VLOOKUP(Games!C17, Data!$B$2:$L$134, 4, FALSE))*Coefficients!$C$2</f>
        <v>5.0545134370416772E-2</v>
      </c>
      <c r="D17">
        <f>(VLOOKUP(Games!B17, Data!$B$2:$L$134, 3, FALSE)-VLOOKUP(Games!C17, Data!$B$2:$L$134, 3, FALSE))*Coefficients!$D$2</f>
        <v>-0.23748126858692001</v>
      </c>
      <c r="E17">
        <f>(VLOOKUP(Games!B17, Data!$B$2:$L$134, 5, FALSE)-VLOOKUP(Games!C17, Data!$B$2:$L$134, 5, FALSE))*Coefficients!$E$2</f>
        <v>4.371966416929558</v>
      </c>
      <c r="F17">
        <f>(VLOOKUP(Games!B17, Data!$B$2:$L$134, 6, FALSE)-VLOOKUP(Games!C17, Data!$B$2:$L$134, 6, FALSE))*Coefficients!$F$2</f>
        <v>0.15157995857999407</v>
      </c>
      <c r="G17">
        <f>(VLOOKUP(Games!B17, Data!$B$2:$L$134, 7, FALSE)-VLOOKUP(Games!C17, Data!$B$2:$L$134, 7, FALSE))*Coefficients!$G$2</f>
        <v>5.5692654734939522</v>
      </c>
      <c r="H17">
        <f>(VLOOKUP(Games!B17, Data!$B$2:$L$134, 8, FALSE)-VLOOKUP(Games!C17, Data!$B$2:$L$134, 8, FALSE))*Coefficients!$H$2</f>
        <v>-0.13981884646918669</v>
      </c>
      <c r="I17">
        <f>(VLOOKUP(Games!B17, Data!$B$2:$L$134, 9, FALSE)-VLOOKUP(Games!C17, Data!$B$2:$L$134, 9, FALSE))*Coefficients!$I$2</f>
        <v>1.0929128151363137</v>
      </c>
      <c r="J17">
        <f>(VLOOKUP(Games!B17, Data!$B$2:$L$134, 10, FALSE)-VLOOKUP(Games!C17, Data!$B$2:$L$134, 10, FALSE))*Coefficients!$J$2</f>
        <v>2.09713414377139</v>
      </c>
      <c r="K17">
        <f>(IF(AND(VLOOKUP(Games!B17, Data!$B$2:$L$134, 11, FALSE)=1, VLOOKUP(Games!C17, Data!$B$2:$L$134, 11, FALSE)&lt;&gt;1), 1,0))*Coefficients!K$2</f>
        <v>0</v>
      </c>
      <c r="L17">
        <f>(IF(AND(VLOOKUP(Games!B17, Data!$B$2:$L$134, 11, FALSE)&lt;&gt;1, VLOOKUP(Games!C17, Data!$B$2:$L$134, 11, FALSE)=1), 1,0))*Coefficients!L$2</f>
        <v>0</v>
      </c>
      <c r="O17">
        <f t="shared" si="0"/>
        <v>5.7858400126465783</v>
      </c>
    </row>
    <row r="18" spans="1:15" x14ac:dyDescent="0.45">
      <c r="A18">
        <f>Coefficients!$A$2</f>
        <v>-3.8635845644251199</v>
      </c>
      <c r="B18">
        <f>(Games!D18)*Coefficients!$B$2</f>
        <v>-2.2044528334358802</v>
      </c>
      <c r="C18">
        <f>(VLOOKUP(Games!B18, Data!$B$2:$L$134, 4, FALSE)-VLOOKUP(Games!C18, Data!$B$2:$L$134, 4, FALSE))*Coefficients!$C$2</f>
        <v>4.4226992574114624E-2</v>
      </c>
      <c r="D18">
        <f>(VLOOKUP(Games!B18, Data!$B$2:$L$134, 3, FALSE)-VLOOKUP(Games!C18, Data!$B$2:$L$134, 3, FALSE))*Coefficients!$D$2</f>
        <v>-0.23748126858692001</v>
      </c>
      <c r="E18">
        <f>(VLOOKUP(Games!B18, Data!$B$2:$L$134, 5, FALSE)-VLOOKUP(Games!C18, Data!$B$2:$L$134, 5, FALSE))*Coefficients!$E$2</f>
        <v>2.2853460815768143</v>
      </c>
      <c r="F18">
        <f>(VLOOKUP(Games!B18, Data!$B$2:$L$134, 6, FALSE)-VLOOKUP(Games!C18, Data!$B$2:$L$134, 6, FALSE))*Coefficients!$F$2</f>
        <v>1.308050403989796E-2</v>
      </c>
      <c r="G18">
        <f>(VLOOKUP(Games!B18, Data!$B$2:$L$134, 7, FALSE)-VLOOKUP(Games!C18, Data!$B$2:$L$134, 7, FALSE))*Coefficients!$G$2</f>
        <v>3.3067513748870341</v>
      </c>
      <c r="H18">
        <f>(VLOOKUP(Games!B18, Data!$B$2:$L$134, 8, FALSE)-VLOOKUP(Games!C18, Data!$B$2:$L$134, 8, FALSE))*Coefficients!$H$2</f>
        <v>-2.5421608448943044E-2</v>
      </c>
      <c r="I18">
        <f>(VLOOKUP(Games!B18, Data!$B$2:$L$134, 9, FALSE)-VLOOKUP(Games!C18, Data!$B$2:$L$134, 9, FALSE))*Coefficients!$I$2</f>
        <v>1.6393692227044703</v>
      </c>
      <c r="J18">
        <f>(VLOOKUP(Games!B18, Data!$B$2:$L$134, 10, FALSE)-VLOOKUP(Games!C18, Data!$B$2:$L$134, 10, FALSE))*Coefficients!$J$2</f>
        <v>-0.44700430762350923</v>
      </c>
      <c r="K18">
        <f>(IF(AND(VLOOKUP(Games!B18, Data!$B$2:$L$134, 11, FALSE)=1, VLOOKUP(Games!C18, Data!$B$2:$L$134, 11, FALSE)&lt;&gt;1), 1,0))*Coefficients!K$2</f>
        <v>0</v>
      </c>
      <c r="L18">
        <f>(IF(AND(VLOOKUP(Games!B18, Data!$B$2:$L$134, 11, FALSE)&lt;&gt;1, VLOOKUP(Games!C18, Data!$B$2:$L$134, 11, FALSE)=1), 1,0))*Coefficients!L$2</f>
        <v>0</v>
      </c>
      <c r="O18">
        <f t="shared" si="0"/>
        <v>0.51082959326195954</v>
      </c>
    </row>
    <row r="19" spans="1:15" x14ac:dyDescent="0.45">
      <c r="A19">
        <f>Coefficients!$A$2</f>
        <v>-3.8635845644251199</v>
      </c>
      <c r="B19">
        <f>(Games!D19)*Coefficients!$B$2</f>
        <v>-2.7555660417948502</v>
      </c>
      <c r="C19">
        <f>(VLOOKUP(Games!B19, Data!$B$2:$L$134, 4, FALSE)-VLOOKUP(Games!C19, Data!$B$2:$L$134, 4, FALSE))*Coefficients!$C$2</f>
        <v>5.0545134370416397E-2</v>
      </c>
      <c r="D19">
        <f>(VLOOKUP(Games!B19, Data!$B$2:$L$134, 3, FALSE)-VLOOKUP(Games!C19, Data!$B$2:$L$134, 3, FALSE))*Coefficients!$D$2</f>
        <v>-3.9421890585428709</v>
      </c>
      <c r="E19">
        <f>(VLOOKUP(Games!B19, Data!$B$2:$L$134, 5, FALSE)-VLOOKUP(Games!C19, Data!$B$2:$L$134, 5, FALSE))*Coefficients!$E$2</f>
        <v>11.178323225103982</v>
      </c>
      <c r="F19">
        <f>(VLOOKUP(Games!B19, Data!$B$2:$L$134, 6, FALSE)-VLOOKUP(Games!C19, Data!$B$2:$L$134, 6, FALSE))*Coefficients!$F$2</f>
        <v>0.39010679695460404</v>
      </c>
      <c r="G19">
        <f>(VLOOKUP(Games!B19, Data!$B$2:$L$134, 7, FALSE)-VLOOKUP(Games!C19, Data!$B$2:$L$134, 7, FALSE))*Coefficients!$G$2</f>
        <v>10.790451854894531</v>
      </c>
      <c r="H19">
        <f>(VLOOKUP(Games!B19, Data!$B$2:$L$134, 8, FALSE)-VLOOKUP(Games!C19, Data!$B$2:$L$134, 8, FALSE))*Coefficients!$H$2</f>
        <v>-0.10804183590800791</v>
      </c>
      <c r="I19">
        <f>(VLOOKUP(Games!B19, Data!$B$2:$L$134, 9, FALSE)-VLOOKUP(Games!C19, Data!$B$2:$L$134, 9, FALSE))*Coefficients!$I$2</f>
        <v>2.2106645578893618</v>
      </c>
      <c r="J19">
        <f>(VLOOKUP(Games!B19, Data!$B$2:$L$134, 10, FALSE)-VLOOKUP(Games!C19, Data!$B$2:$L$134, 10, FALSE))*Coefficients!$J$2</f>
        <v>-0.95751742398041173</v>
      </c>
      <c r="K19">
        <f>(IF(AND(VLOOKUP(Games!B19, Data!$B$2:$L$134, 11, FALSE)=1, VLOOKUP(Games!C19, Data!$B$2:$L$134, 11, FALSE)&lt;&gt;1), 1,0))*Coefficients!K$2</f>
        <v>0</v>
      </c>
      <c r="L19">
        <f>(IF(AND(VLOOKUP(Games!B19, Data!$B$2:$L$134, 11, FALSE)&lt;&gt;1, VLOOKUP(Games!C19, Data!$B$2:$L$134, 11, FALSE)=1), 1,0))*Coefficients!L$2</f>
        <v>0</v>
      </c>
      <c r="O19">
        <f t="shared" si="0"/>
        <v>12.993192644561637</v>
      </c>
    </row>
    <row r="20" spans="1:15" x14ac:dyDescent="0.45">
      <c r="A20">
        <f>Coefficients!$A$2</f>
        <v>-3.8635845644251199</v>
      </c>
      <c r="B20">
        <f>(Games!D20)*Coefficients!$B$2</f>
        <v>-7.1644717086666105</v>
      </c>
      <c r="C20">
        <f>(VLOOKUP(Games!B20, Data!$B$2:$L$134, 4, FALSE)-VLOOKUP(Games!C20, Data!$B$2:$L$134, 4, FALSE))*Coefficients!$C$2</f>
        <v>0.15163540311124993</v>
      </c>
      <c r="D20">
        <f>(VLOOKUP(Games!B20, Data!$B$2:$L$134, 3, FALSE)-VLOOKUP(Games!C20, Data!$B$2:$L$134, 3, FALSE))*Coefficients!$D$2</f>
        <v>-5.6995504460860804</v>
      </c>
      <c r="E20">
        <f>(VLOOKUP(Games!B20, Data!$B$2:$L$134, 5, FALSE)-VLOOKUP(Games!C20, Data!$B$2:$L$134, 5, FALSE))*Coefficients!$E$2</f>
        <v>7.3528526102906193</v>
      </c>
      <c r="F20">
        <f>(VLOOKUP(Games!B20, Data!$B$2:$L$134, 6, FALSE)-VLOOKUP(Games!C20, Data!$B$2:$L$134, 6, FALSE))*Coefficients!$F$2</f>
        <v>0.87485488784494048</v>
      </c>
      <c r="G20">
        <f>(VLOOKUP(Games!B20, Data!$B$2:$L$134, 7, FALSE)-VLOOKUP(Games!C20, Data!$B$2:$L$134, 7, FALSE))*Coefficients!$G$2</f>
        <v>18.448191880948713</v>
      </c>
      <c r="H20">
        <f>(VLOOKUP(Games!B20, Data!$B$2:$L$134, 8, FALSE)-VLOOKUP(Games!C20, Data!$B$2:$L$134, 8, FALSE))*Coefficients!$H$2</f>
        <v>-0.20972826970378008</v>
      </c>
      <c r="I20">
        <f>(VLOOKUP(Games!B20, Data!$B$2:$L$134, 9, FALSE)-VLOOKUP(Games!C20, Data!$B$2:$L$134, 9, FALSE))*Coefficients!$I$2</f>
        <v>2.409375978823237</v>
      </c>
      <c r="J20">
        <f>(VLOOKUP(Games!B20, Data!$B$2:$L$134, 10, FALSE)-VLOOKUP(Games!C20, Data!$B$2:$L$134, 10, FALSE))*Coefficients!$J$2</f>
        <v>-0.56852597048836984</v>
      </c>
      <c r="K20">
        <f>(IF(AND(VLOOKUP(Games!B20, Data!$B$2:$L$134, 11, FALSE)=1, VLOOKUP(Games!C20, Data!$B$2:$L$134, 11, FALSE)&lt;&gt;1), 1,0))*Coefficients!K$2</f>
        <v>0</v>
      </c>
      <c r="L20">
        <f>(IF(AND(VLOOKUP(Games!B20, Data!$B$2:$L$134, 11, FALSE)&lt;&gt;1, VLOOKUP(Games!C20, Data!$B$2:$L$134, 11, FALSE)=1), 1,0))*Coefficients!L$2</f>
        <v>-6.7722693368110303</v>
      </c>
      <c r="O20">
        <f t="shared" si="0"/>
        <v>4.9587804648377674</v>
      </c>
    </row>
    <row r="21" spans="1:15" x14ac:dyDescent="0.45">
      <c r="A21">
        <f>Coefficients!$A$2</f>
        <v>-3.8635845644251199</v>
      </c>
      <c r="B21">
        <f>(Games!D21)*Coefficients!$B$2</f>
        <v>7.7155849170255806</v>
      </c>
      <c r="C21">
        <f>(VLOOKUP(Games!B21, Data!$B$2:$L$134, 4, FALSE)-VLOOKUP(Games!C21, Data!$B$2:$L$134, 4, FALSE))*Coefficients!$C$2</f>
        <v>3.7908850777812475E-2</v>
      </c>
      <c r="D21">
        <f>(VLOOKUP(Games!B21, Data!$B$2:$L$134, 3, FALSE)-VLOOKUP(Games!C21, Data!$B$2:$L$134, 3, FALSE))*Coefficients!$D$2</f>
        <v>-1.4248876115215201</v>
      </c>
      <c r="E21">
        <f>(VLOOKUP(Games!B21, Data!$B$2:$L$134, 5, FALSE)-VLOOKUP(Games!C21, Data!$B$2:$L$134, 5, FALSE))*Coefficients!$E$2</f>
        <v>0.74522154834026555</v>
      </c>
      <c r="F21">
        <f>(VLOOKUP(Games!B21, Data!$B$2:$L$134, 6, FALSE)-VLOOKUP(Games!C21, Data!$B$2:$L$134, 6, FALSE))*Coefficients!$F$2</f>
        <v>0.17158543534689674</v>
      </c>
      <c r="G21">
        <f>(VLOOKUP(Games!B21, Data!$B$2:$L$134, 7, FALSE)-VLOOKUP(Games!C21, Data!$B$2:$L$134, 7, FALSE))*Coefficients!$G$2</f>
        <v>-5.0471468353538915</v>
      </c>
      <c r="H21">
        <f>(VLOOKUP(Games!B21, Data!$B$2:$L$134, 8, FALSE)-VLOOKUP(Games!C21, Data!$B$2:$L$134, 8, FALSE))*Coefficients!$H$2</f>
        <v>-6.3554021122357654E-3</v>
      </c>
      <c r="I21">
        <f>(VLOOKUP(Games!B21, Data!$B$2:$L$134, 9, FALSE)-VLOOKUP(Games!C21, Data!$B$2:$L$134, 9, FALSE))*Coefficients!$I$2</f>
        <v>-1.2916242360701886</v>
      </c>
      <c r="J21">
        <f>(VLOOKUP(Games!B21, Data!$B$2:$L$134, 10, FALSE)-VLOOKUP(Games!C21, Data!$B$2:$L$134, 10, FALSE))*Coefficients!$J$2</f>
        <v>-0.23999001761753877</v>
      </c>
      <c r="K21">
        <f>(IF(AND(VLOOKUP(Games!B21, Data!$B$2:$L$134, 11, FALSE)=1, VLOOKUP(Games!C21, Data!$B$2:$L$134, 11, FALSE)&lt;&gt;1), 1,0))*Coefficients!K$2</f>
        <v>0</v>
      </c>
      <c r="L21">
        <f>(IF(AND(VLOOKUP(Games!B21, Data!$B$2:$L$134, 11, FALSE)&lt;&gt;1, VLOOKUP(Games!C21, Data!$B$2:$L$134, 11, FALSE)=1), 1,0))*Coefficients!L$2</f>
        <v>0</v>
      </c>
      <c r="O21">
        <f t="shared" si="0"/>
        <v>-3.2032879156099394</v>
      </c>
    </row>
    <row r="22" spans="1:15" x14ac:dyDescent="0.45">
      <c r="A22">
        <f>Coefficients!$A$2</f>
        <v>-3.8635845644251199</v>
      </c>
      <c r="B22">
        <f>(Games!D22)*Coefficients!$B$2</f>
        <v>-3.3066792501538202</v>
      </c>
      <c r="C22">
        <f>(VLOOKUP(Games!B22, Data!$B$2:$L$134, 4, FALSE)-VLOOKUP(Games!C22, Data!$B$2:$L$134, 4, FALSE))*Coefficients!$C$2</f>
        <v>-5.0545134370416772E-2</v>
      </c>
      <c r="D22">
        <f>(VLOOKUP(Games!B22, Data!$B$2:$L$134, 3, FALSE)-VLOOKUP(Games!C22, Data!$B$2:$L$134, 3, FALSE))*Coefficients!$D$2</f>
        <v>-0.99742132806506467</v>
      </c>
      <c r="E22">
        <f>(VLOOKUP(Games!B22, Data!$B$2:$L$134, 5, FALSE)-VLOOKUP(Games!C22, Data!$B$2:$L$134, 5, FALSE))*Coefficients!$E$2</f>
        <v>7.5018969199586722</v>
      </c>
      <c r="F22">
        <f>(VLOOKUP(Games!B22, Data!$B$2:$L$134, 6, FALSE)-VLOOKUP(Games!C22, Data!$B$2:$L$134, 6, FALSE))*Coefficients!$F$2</f>
        <v>-0.16696878686222696</v>
      </c>
      <c r="G22">
        <f>(VLOOKUP(Games!B22, Data!$B$2:$L$134, 7, FALSE)-VLOOKUP(Games!C22, Data!$B$2:$L$134, 7, FALSE))*Coefficients!$G$2</f>
        <v>2.0884745525602337</v>
      </c>
      <c r="H22">
        <f>(VLOOKUP(Games!B22, Data!$B$2:$L$134, 8, FALSE)-VLOOKUP(Games!C22, Data!$B$2:$L$134, 8, FALSE))*Coefficients!$H$2</f>
        <v>-5.0843216897886089E-2</v>
      </c>
      <c r="I22">
        <f>(VLOOKUP(Games!B22, Data!$B$2:$L$134, 9, FALSE)-VLOOKUP(Games!C22, Data!$B$2:$L$134, 9, FALSE))*Coefficients!$I$2</f>
        <v>0.372583914251016</v>
      </c>
      <c r="J22">
        <f>(VLOOKUP(Games!B22, Data!$B$2:$L$134, 10, FALSE)-VLOOKUP(Games!C22, Data!$B$2:$L$134, 10, FALSE))*Coefficients!$J$2</f>
        <v>0.42318850434848715</v>
      </c>
      <c r="K22">
        <f>(IF(AND(VLOOKUP(Games!B22, Data!$B$2:$L$134, 11, FALSE)=1, VLOOKUP(Games!C22, Data!$B$2:$L$134, 11, FALSE)&lt;&gt;1), 1,0))*Coefficients!K$2</f>
        <v>0</v>
      </c>
      <c r="L22">
        <f>(IF(AND(VLOOKUP(Games!B22, Data!$B$2:$L$134, 11, FALSE)&lt;&gt;1, VLOOKUP(Games!C22, Data!$B$2:$L$134, 11, FALSE)=1), 1,0))*Coefficients!L$2</f>
        <v>0</v>
      </c>
      <c r="O22">
        <f>SUM(A22:L22)</f>
        <v>1.9501016103438755</v>
      </c>
    </row>
    <row r="23" spans="1:15" x14ac:dyDescent="0.45">
      <c r="A23">
        <f>Coefficients!$A$2</f>
        <v>-3.8635845644251199</v>
      </c>
      <c r="B23">
        <f>(Games!D23)*Coefficients!$B$2</f>
        <v>3.8577924585127903</v>
      </c>
      <c r="C23">
        <f>(VLOOKUP(Games!B23, Data!$B$2:$L$134, 4, FALSE)-VLOOKUP(Games!C23, Data!$B$2:$L$134, 4, FALSE))*Coefficients!$C$2</f>
        <v>0.10109026874083354</v>
      </c>
      <c r="D23">
        <f>(VLOOKUP(Games!B23, Data!$B$2:$L$134, 3, FALSE)-VLOOKUP(Games!C23, Data!$B$2:$L$134, 3, FALSE))*Coefficients!$D$2</f>
        <v>-3.9896853122602587</v>
      </c>
      <c r="E23">
        <f>(VLOOKUP(Games!B23, Data!$B$2:$L$134, 5, FALSE)-VLOOKUP(Games!C23, Data!$B$2:$L$134, 5, FALSE))*Coefficients!$E$2</f>
        <v>0.1987257462240708</v>
      </c>
      <c r="F23">
        <f>(VLOOKUP(Games!B23, Data!$B$2:$L$134, 6, FALSE)-VLOOKUP(Games!C23, Data!$B$2:$L$134, 6, FALSE))*Coefficients!$F$2</f>
        <v>0.34240142927968203</v>
      </c>
      <c r="G23">
        <f>(VLOOKUP(Games!B23, Data!$B$2:$L$134, 7, FALSE)-VLOOKUP(Games!C23, Data!$B$2:$L$134, 7, FALSE))*Coefficients!$G$2</f>
        <v>4.8731072893072076</v>
      </c>
      <c r="H23">
        <f>(VLOOKUP(Games!B23, Data!$B$2:$L$134, 8, FALSE)-VLOOKUP(Games!C23, Data!$B$2:$L$134, 8, FALSE))*Coefficients!$H$2</f>
        <v>-5.7198619010121833E-2</v>
      </c>
      <c r="I23">
        <f>(VLOOKUP(Games!B23, Data!$B$2:$L$134, 9, FALSE)-VLOOKUP(Games!C23, Data!$B$2:$L$134, 9, FALSE))*Coefficients!$I$2</f>
        <v>0.19871142093387517</v>
      </c>
      <c r="J23">
        <f>(VLOOKUP(Games!B23, Data!$B$2:$L$134, 10, FALSE)-VLOOKUP(Games!C23, Data!$B$2:$L$134, 10, FALSE))*Coefficients!$J$2</f>
        <v>-0.35650425517842249</v>
      </c>
      <c r="K23">
        <f>(IF(AND(VLOOKUP(Games!B23, Data!$B$2:$L$134, 11, FALSE)=1, VLOOKUP(Games!C23, Data!$B$2:$L$134, 11, FALSE)&lt;&gt;1), 1,0))*Coefficients!K$2</f>
        <v>0</v>
      </c>
      <c r="L23">
        <f>(IF(AND(VLOOKUP(Games!B23, Data!$B$2:$L$134, 11, FALSE)&lt;&gt;1, VLOOKUP(Games!C23, Data!$B$2:$L$134, 11, FALSE)=1), 1,0))*Coefficients!L$2</f>
        <v>0</v>
      </c>
      <c r="O23">
        <f t="shared" si="0"/>
        <v>1.304855862124537</v>
      </c>
    </row>
    <row r="24" spans="1:15" x14ac:dyDescent="0.45">
      <c r="A24">
        <f>Coefficients!$A$2</f>
        <v>-3.8635845644251199</v>
      </c>
      <c r="B24">
        <f>(Games!D24)*Coefficients!$B$2</f>
        <v>7.1644717086666105</v>
      </c>
      <c r="C24">
        <f>(VLOOKUP(Games!B24, Data!$B$2:$L$134, 4, FALSE)-VLOOKUP(Games!C24, Data!$B$2:$L$134, 4, FALSE))*Coefficients!$C$2</f>
        <v>0.11372655233343744</v>
      </c>
      <c r="D24">
        <f>(VLOOKUP(Games!B24, Data!$B$2:$L$134, 3, FALSE)-VLOOKUP(Games!C24, Data!$B$2:$L$134, 3, FALSE))*Coefficients!$D$2</f>
        <v>3.3722340139342646</v>
      </c>
      <c r="E24">
        <f>(VLOOKUP(Games!B24, Data!$B$2:$L$134, 5, FALSE)-VLOOKUP(Games!C24, Data!$B$2:$L$134, 5, FALSE))*Coefficients!$E$2</f>
        <v>-2.3350275181328319</v>
      </c>
      <c r="F24">
        <f>(VLOOKUP(Games!B24, Data!$B$2:$L$134, 6, FALSE)-VLOOKUP(Games!C24, Data!$B$2:$L$134, 6, FALSE))*Coefficients!$F$2</f>
        <v>-0.10926068080385362</v>
      </c>
      <c r="G24">
        <f>(VLOOKUP(Games!B24, Data!$B$2:$L$134, 7, FALSE)-VLOOKUP(Games!C24, Data!$B$2:$L$134, 7, FALSE))*Coefficients!$G$2</f>
        <v>-4.5250281972138353</v>
      </c>
      <c r="H24">
        <f>(VLOOKUP(Games!B24, Data!$B$2:$L$134, 8, FALSE)-VLOOKUP(Games!C24, Data!$B$2:$L$134, 8, FALSE))*Coefficients!$H$2</f>
        <v>4.4487814785650323E-2</v>
      </c>
      <c r="I24">
        <f>(VLOOKUP(Games!B24, Data!$B$2:$L$134, 9, FALSE)-VLOOKUP(Games!C24, Data!$B$2:$L$134, 9, FALSE))*Coefficients!$I$2</f>
        <v>-7.451678285020337E-2</v>
      </c>
      <c r="J24">
        <f>(VLOOKUP(Games!B24, Data!$B$2:$L$134, 10, FALSE)-VLOOKUP(Games!C24, Data!$B$2:$L$134, 10, FALSE))*Coefficients!$J$2</f>
        <v>0.32829168822185667</v>
      </c>
      <c r="K24">
        <f>(IF(AND(VLOOKUP(Games!B24, Data!$B$2:$L$134, 11, FALSE)=1, VLOOKUP(Games!C24, Data!$B$2:$L$134, 11, FALSE)&lt;&gt;1), 1,0))*Coefficients!K$2</f>
        <v>0</v>
      </c>
      <c r="L24">
        <f>(IF(AND(VLOOKUP(Games!B24, Data!$B$2:$L$134, 11, FALSE)&lt;&gt;1, VLOOKUP(Games!C24, Data!$B$2:$L$134, 11, FALSE)=1), 1,0))*Coefficients!L$2</f>
        <v>0</v>
      </c>
      <c r="O24">
        <f t="shared" si="0"/>
        <v>0.11579403451597586</v>
      </c>
    </row>
    <row r="25" spans="1:15" x14ac:dyDescent="0.45">
      <c r="A25">
        <f>Coefficients!$A$2</f>
        <v>-3.8635845644251199</v>
      </c>
      <c r="B25">
        <f>(Games!D25)*Coefficients!$B$2</f>
        <v>3.8577924585127903</v>
      </c>
      <c r="C25">
        <f>(VLOOKUP(Games!B25, Data!$B$2:$L$134, 4, FALSE)-VLOOKUP(Games!C25, Data!$B$2:$L$134, 4, FALSE))*Coefficients!$C$2</f>
        <v>5.0545134370416772E-2</v>
      </c>
      <c r="D25">
        <f>(VLOOKUP(Games!B25, Data!$B$2:$L$134, 3, FALSE)-VLOOKUP(Games!C25, Data!$B$2:$L$134, 3, FALSE))*Coefficients!$D$2</f>
        <v>-0.47496253717384002</v>
      </c>
      <c r="E25">
        <f>(VLOOKUP(Games!B25, Data!$B$2:$L$134, 5, FALSE)-VLOOKUP(Games!C25, Data!$B$2:$L$134, 5, FALSE))*Coefficients!$E$2</f>
        <v>-2.3350275181328319</v>
      </c>
      <c r="F25">
        <f>(VLOOKUP(Games!B25, Data!$B$2:$L$134, 6, FALSE)-VLOOKUP(Games!C25, Data!$B$2:$L$134, 6, FALSE))*Coefficients!$F$2</f>
        <v>5.1552574745480223E-2</v>
      </c>
      <c r="G25">
        <f>(VLOOKUP(Games!B25, Data!$B$2:$L$134, 7, FALSE)-VLOOKUP(Games!C25, Data!$B$2:$L$134, 7, FALSE))*Coefficients!$G$2</f>
        <v>-10.094293670707788</v>
      </c>
      <c r="H25">
        <f>(VLOOKUP(Games!B25, Data!$B$2:$L$134, 8, FALSE)-VLOOKUP(Games!C25, Data!$B$2:$L$134, 8, FALSE))*Coefficients!$H$2</f>
        <v>1.9066206336707282E-2</v>
      </c>
      <c r="I25">
        <f>(VLOOKUP(Games!B25, Data!$B$2:$L$134, 9, FALSE)-VLOOKUP(Games!C25, Data!$B$2:$L$134, 9, FALSE))*Coefficients!$I$2</f>
        <v>-0.29806713140081276</v>
      </c>
      <c r="J25">
        <f>(VLOOKUP(Games!B25, Data!$B$2:$L$134, 10, FALSE)-VLOOKUP(Games!C25, Data!$B$2:$L$134, 10, FALSE))*Coefficients!$J$2</f>
        <v>1.0866112909634875</v>
      </c>
      <c r="K25">
        <f>(IF(AND(VLOOKUP(Games!B25, Data!$B$2:$L$134, 11, FALSE)=1, VLOOKUP(Games!C25, Data!$B$2:$L$134, 11, FALSE)&lt;&gt;1), 1,0))*Coefficients!K$2</f>
        <v>0</v>
      </c>
      <c r="L25">
        <f>(IF(AND(VLOOKUP(Games!B25, Data!$B$2:$L$134, 11, FALSE)&lt;&gt;1, VLOOKUP(Games!C25, Data!$B$2:$L$134, 11, FALSE)=1), 1,0))*Coefficients!L$2</f>
        <v>0</v>
      </c>
      <c r="O25">
        <f t="shared" si="0"/>
        <v>-12.000367756911512</v>
      </c>
    </row>
    <row r="26" spans="1:15" x14ac:dyDescent="0.45">
      <c r="A26">
        <f>Coefficients!$A$2</f>
        <v>-3.8635845644251199</v>
      </c>
      <c r="B26">
        <f>(Games!D26)*Coefficients!$B$2</f>
        <v>-6.0622452919486705</v>
      </c>
      <c r="C26">
        <f>(VLOOKUP(Games!B26, Data!$B$2:$L$134, 4, FALSE)-VLOOKUP(Games!C26, Data!$B$2:$L$134, 4, FALSE))*Coefficients!$C$2</f>
        <v>0.16427168670385422</v>
      </c>
      <c r="D26">
        <f>(VLOOKUP(Games!B26, Data!$B$2:$L$134, 3, FALSE)-VLOOKUP(Games!C26, Data!$B$2:$L$134, 3, FALSE))*Coefficients!$D$2</f>
        <v>-12.91898101112845</v>
      </c>
      <c r="E26">
        <f>(VLOOKUP(Games!B26, Data!$B$2:$L$134, 5, FALSE)-VLOOKUP(Games!C26, Data!$B$2:$L$134, 5, FALSE))*Coefficients!$E$2</f>
        <v>9.6878801284234513</v>
      </c>
      <c r="F26">
        <f>(VLOOKUP(Games!B26, Data!$B$2:$L$134, 6, FALSE)-VLOOKUP(Games!C26, Data!$B$2:$L$134, 6, FALSE))*Coefficients!$F$2</f>
        <v>0.9710350646088961</v>
      </c>
      <c r="G26">
        <f>(VLOOKUP(Games!B26, Data!$B$2:$L$134, 7, FALSE)-VLOOKUP(Games!C26, Data!$B$2:$L$134, 7, FALSE))*Coefficients!$G$2</f>
        <v>17.403954604668598</v>
      </c>
      <c r="H26">
        <f>(VLOOKUP(Games!B26, Data!$B$2:$L$134, 8, FALSE)-VLOOKUP(Games!C26, Data!$B$2:$L$134, 8, FALSE))*Coefficients!$H$2</f>
        <v>-0.36225792039743832</v>
      </c>
      <c r="I26">
        <f>(VLOOKUP(Games!B26, Data!$B$2:$L$134, 9, FALSE)-VLOOKUP(Games!C26, Data!$B$2:$L$134, 9, FALSE))*Coefficients!$I$2</f>
        <v>3.0303491692415965</v>
      </c>
      <c r="J26">
        <f>(VLOOKUP(Games!B26, Data!$B$2:$L$134, 10, FALSE)-VLOOKUP(Games!C26, Data!$B$2:$L$134, 10, FALSE))*Coefficients!$J$2</f>
        <v>-1.7355003309645007</v>
      </c>
      <c r="K26">
        <f>(IF(AND(VLOOKUP(Games!B26, Data!$B$2:$L$134, 11, FALSE)=1, VLOOKUP(Games!C26, Data!$B$2:$L$134, 11, FALSE)&lt;&gt;1), 1,0))*Coefficients!K$2</f>
        <v>0</v>
      </c>
      <c r="L26">
        <f>(IF(AND(VLOOKUP(Games!B26, Data!$B$2:$L$134, 11, FALSE)&lt;&gt;1, VLOOKUP(Games!C26, Data!$B$2:$L$134, 11, FALSE)=1), 1,0))*Coefficients!L$2</f>
        <v>0</v>
      </c>
      <c r="O26">
        <f t="shared" si="0"/>
        <v>6.3149215347822203</v>
      </c>
    </row>
    <row r="27" spans="1:15" x14ac:dyDescent="0.45">
      <c r="A27">
        <f>Coefficients!$A$2</f>
        <v>-3.8635845644251199</v>
      </c>
      <c r="B27">
        <f>(Games!D27)*Coefficients!$B$2</f>
        <v>18.186735875846011</v>
      </c>
      <c r="C27">
        <f>(VLOOKUP(Games!B27, Data!$B$2:$L$134, 4, FALSE)-VLOOKUP(Games!C27, Data!$B$2:$L$134, 4, FALSE))*Coefficients!$C$2</f>
        <v>-0.17690797029645849</v>
      </c>
      <c r="D27">
        <f>(VLOOKUP(Games!B27, Data!$B$2:$L$134, 3, FALSE)-VLOOKUP(Games!C27, Data!$B$2:$L$134, 3, FALSE))*Coefficients!$D$2</f>
        <v>5.7470466998034615</v>
      </c>
      <c r="E27">
        <f>(VLOOKUP(Games!B27, Data!$B$2:$L$134, 5, FALSE)-VLOOKUP(Games!C27, Data!$B$2:$L$134, 5, FALSE))*Coefficients!$E$2</f>
        <v>-14.010165108796992</v>
      </c>
      <c r="F27">
        <f>(VLOOKUP(Games!B27, Data!$B$2:$L$134, 6, FALSE)-VLOOKUP(Games!C27, Data!$B$2:$L$134, 6, FALSE))*Coefficients!$F$2</f>
        <v>-0.80098851209022248</v>
      </c>
      <c r="G27">
        <f>(VLOOKUP(Games!B27, Data!$B$2:$L$134, 7, FALSE)-VLOOKUP(Games!C27, Data!$B$2:$L$134, 7, FALSE))*Coefficients!$G$2</f>
        <v>-14.097203229781568</v>
      </c>
      <c r="H27">
        <f>(VLOOKUP(Games!B27, Data!$B$2:$L$134, 8, FALSE)-VLOOKUP(Games!C27, Data!$B$2:$L$134, 8, FALSE))*Coefficients!$H$2</f>
        <v>0.37496872462190989</v>
      </c>
      <c r="I27">
        <f>(VLOOKUP(Games!B27, Data!$B$2:$L$134, 9, FALSE)-VLOOKUP(Games!C27, Data!$B$2:$L$134, 9, FALSE))*Coefficients!$I$2</f>
        <v>-3.3780941558758788</v>
      </c>
      <c r="J27">
        <f>(VLOOKUP(Games!B27, Data!$B$2:$L$134, 10, FALSE)-VLOOKUP(Games!C27, Data!$B$2:$L$134, 10, FALSE))*Coefficients!$J$2</f>
        <v>1.3087699892058831</v>
      </c>
      <c r="K27">
        <f>(IF(AND(VLOOKUP(Games!B27, Data!$B$2:$L$134, 11, FALSE)=1, VLOOKUP(Games!C27, Data!$B$2:$L$134, 11, FALSE)&lt;&gt;1), 1,0))*Coefficients!K$2</f>
        <v>0</v>
      </c>
      <c r="L27">
        <f>(IF(AND(VLOOKUP(Games!B27, Data!$B$2:$L$134, 11, FALSE)&lt;&gt;1, VLOOKUP(Games!C27, Data!$B$2:$L$134, 11, FALSE)=1), 1,0))*Coefficients!L$2</f>
        <v>0</v>
      </c>
      <c r="O27">
        <f t="shared" si="0"/>
        <v>-10.709422251788974</v>
      </c>
    </row>
    <row r="28" spans="1:15" x14ac:dyDescent="0.45">
      <c r="A28">
        <f>Coefficients!$A$2</f>
        <v>-3.8635845644251199</v>
      </c>
      <c r="B28">
        <f>(Games!D28)*Coefficients!$B$2</f>
        <v>6.0622452919486705</v>
      </c>
      <c r="C28">
        <f>(VLOOKUP(Games!B28, Data!$B$2:$L$134, 4, FALSE)-VLOOKUP(Games!C28, Data!$B$2:$L$134, 4, FALSE))*Coefficients!$C$2</f>
        <v>5.0545134370416397E-2</v>
      </c>
      <c r="D28">
        <f>(VLOOKUP(Games!B28, Data!$B$2:$L$134, 3, FALSE)-VLOOKUP(Games!C28, Data!$B$2:$L$134, 3, FALSE))*Coefficients!$D$2</f>
        <v>0.75994005947814469</v>
      </c>
      <c r="E28">
        <f>(VLOOKUP(Games!B28, Data!$B$2:$L$134, 5, FALSE)-VLOOKUP(Games!C28, Data!$B$2:$L$134, 5, FALSE))*Coefficients!$E$2</f>
        <v>1.4904430966805311</v>
      </c>
      <c r="F28">
        <f>(VLOOKUP(Games!B28, Data!$B$2:$L$134, 6, FALSE)-VLOOKUP(Games!C28, Data!$B$2:$L$134, 6, FALSE))*Coefficients!$F$2</f>
        <v>-2.3852683837460996E-2</v>
      </c>
      <c r="G28">
        <f>(VLOOKUP(Games!B28, Data!$B$2:$L$134, 7, FALSE)-VLOOKUP(Games!C28, Data!$B$2:$L$134, 7, FALSE))*Coefficients!$G$2</f>
        <v>-4.3509886511671496</v>
      </c>
      <c r="H28">
        <f>(VLOOKUP(Games!B28, Data!$B$2:$L$134, 8, FALSE)-VLOOKUP(Games!C28, Data!$B$2:$L$134, 8, FALSE))*Coefficients!$H$2</f>
        <v>-3.8132412673414558E-2</v>
      </c>
      <c r="I28">
        <f>(VLOOKUP(Games!B28, Data!$B$2:$L$134, 9, FALSE)-VLOOKUP(Games!C28, Data!$B$2:$L$134, 9, FALSE))*Coefficients!$I$2</f>
        <v>-0.6954899732685631</v>
      </c>
      <c r="J28">
        <f>(VLOOKUP(Games!B28, Data!$B$2:$L$134, 10, FALSE)-VLOOKUP(Games!C28, Data!$B$2:$L$134, 10, FALSE))*Coefficients!$J$2</f>
        <v>0.47807477097307877</v>
      </c>
      <c r="K28">
        <f>(IF(AND(VLOOKUP(Games!B28, Data!$B$2:$L$134, 11, FALSE)=1, VLOOKUP(Games!C28, Data!$B$2:$L$134, 11, FALSE)&lt;&gt;1), 1,0))*Coefficients!K$2</f>
        <v>0</v>
      </c>
      <c r="L28">
        <f>(IF(AND(VLOOKUP(Games!B28, Data!$B$2:$L$134, 11, FALSE)&lt;&gt;1, VLOOKUP(Games!C28, Data!$B$2:$L$134, 11, FALSE)=1), 1,0))*Coefficients!L$2</f>
        <v>0</v>
      </c>
      <c r="O28">
        <f t="shared" si="0"/>
        <v>-0.13079993192086731</v>
      </c>
    </row>
    <row r="29" spans="1:15" x14ac:dyDescent="0.45">
      <c r="A29">
        <f>Coefficients!$A$2</f>
        <v>-3.8635845644251199</v>
      </c>
      <c r="B29">
        <f>(Games!D29)*Coefficients!$B$2</f>
        <v>8.2666981253845506</v>
      </c>
      <c r="C29">
        <f>(VLOOKUP(Games!B29, Data!$B$2:$L$134, 4, FALSE)-VLOOKUP(Games!C29, Data!$B$2:$L$134, 4, FALSE))*Coefficients!$C$2</f>
        <v>-0.13268097772234388</v>
      </c>
      <c r="D29">
        <f>(VLOOKUP(Games!B29, Data!$B$2:$L$134, 3, FALSE)-VLOOKUP(Games!C29, Data!$B$2:$L$134, 3, FALSE))*Coefficients!$D$2</f>
        <v>7.8368818633683599</v>
      </c>
      <c r="E29">
        <f>(VLOOKUP(Games!B29, Data!$B$2:$L$134, 5, FALSE)-VLOOKUP(Games!C29, Data!$B$2:$L$134, 5, FALSE))*Coefficients!$E$2</f>
        <v>-11.625456154108141</v>
      </c>
      <c r="F29">
        <f>(VLOOKUP(Games!B29, Data!$B$2:$L$134, 6, FALSE)-VLOOKUP(Games!C29, Data!$B$2:$L$134, 6, FALSE))*Coefficients!$F$2</f>
        <v>-1.2795810716676654</v>
      </c>
      <c r="G29">
        <f>(VLOOKUP(Games!B29, Data!$B$2:$L$134, 7, FALSE)-VLOOKUP(Games!C29, Data!$B$2:$L$134, 7, FALSE))*Coefficients!$G$2</f>
        <v>-22.451101440022498</v>
      </c>
      <c r="H29">
        <f>(VLOOKUP(Games!B29, Data!$B$2:$L$134, 8, FALSE)-VLOOKUP(Games!C29, Data!$B$2:$L$134, 8, FALSE))*Coefficients!$H$2</f>
        <v>0.43216734363203174</v>
      </c>
      <c r="I29">
        <f>(VLOOKUP(Games!B29, Data!$B$2:$L$134, 9, FALSE)-VLOOKUP(Games!C29, Data!$B$2:$L$134, 9, FALSE))*Coefficients!$I$2</f>
        <v>-1.6890470779379394</v>
      </c>
      <c r="J29">
        <f>(VLOOKUP(Games!B29, Data!$B$2:$L$134, 10, FALSE)-VLOOKUP(Games!C29, Data!$B$2:$L$134, 10, FALSE))*Coefficients!$J$2</f>
        <v>0.49536870812048217</v>
      </c>
      <c r="K29">
        <f>(IF(AND(VLOOKUP(Games!B29, Data!$B$2:$L$134, 11, FALSE)=1, VLOOKUP(Games!C29, Data!$B$2:$L$134, 11, FALSE)&lt;&gt;1), 1,0))*Coefficients!K$2</f>
        <v>0</v>
      </c>
      <c r="L29">
        <f>(IF(AND(VLOOKUP(Games!B29, Data!$B$2:$L$134, 11, FALSE)&lt;&gt;1, VLOOKUP(Games!C29, Data!$B$2:$L$134, 11, FALSE)=1), 1,0))*Coefficients!L$2</f>
        <v>0</v>
      </c>
      <c r="O29">
        <f t="shared" si="0"/>
        <v>-24.010335245378286</v>
      </c>
    </row>
    <row r="30" spans="1:15" x14ac:dyDescent="0.45">
      <c r="A30">
        <f>Coefficients!$A$2</f>
        <v>-3.8635845644251199</v>
      </c>
      <c r="B30">
        <f>(Games!D30)*Coefficients!$B$2</f>
        <v>-2.7555660417948502</v>
      </c>
      <c r="C30">
        <f>(VLOOKUP(Games!B30, Data!$B$2:$L$134, 4, FALSE)-VLOOKUP(Games!C30, Data!$B$2:$L$134, 4, FALSE))*Coefficients!$C$2</f>
        <v>0.12004469412973957</v>
      </c>
      <c r="D30">
        <f>(VLOOKUP(Games!B30, Data!$B$2:$L$134, 3, FALSE)-VLOOKUP(Games!C30, Data!$B$2:$L$134, 3, FALSE))*Coefficients!$D$2</f>
        <v>-7.789385609650977</v>
      </c>
      <c r="E30">
        <f>(VLOOKUP(Games!B30, Data!$B$2:$L$134, 5, FALSE)-VLOOKUP(Games!C30, Data!$B$2:$L$134, 5, FALSE))*Coefficients!$E$2</f>
        <v>9.3897915090873454</v>
      </c>
      <c r="F30">
        <f>(VLOOKUP(Games!B30, Data!$B$2:$L$134, 6, FALSE)-VLOOKUP(Games!C30, Data!$B$2:$L$134, 6, FALSE))*Coefficients!$F$2</f>
        <v>0.91255751713641109</v>
      </c>
      <c r="G30">
        <f>(VLOOKUP(Games!B30, Data!$B$2:$L$134, 7, FALSE)-VLOOKUP(Games!C30, Data!$B$2:$L$134, 7, FALSE))*Coefficients!$G$2</f>
        <v>15.141440506061683</v>
      </c>
      <c r="H30">
        <f>(VLOOKUP(Games!B30, Data!$B$2:$L$134, 8, FALSE)-VLOOKUP(Games!C30, Data!$B$2:$L$134, 8, FALSE))*Coefficients!$H$2</f>
        <v>-0.26692688871390191</v>
      </c>
      <c r="I30">
        <f>(VLOOKUP(Games!B30, Data!$B$2:$L$134, 9, FALSE)-VLOOKUP(Games!C30, Data!$B$2:$L$134, 9, FALSE))*Coefficients!$I$2</f>
        <v>2.111308847422424</v>
      </c>
      <c r="J30">
        <f>(VLOOKUP(Games!B30, Data!$B$2:$L$134, 10, FALSE)-VLOOKUP(Games!C30, Data!$B$2:$L$134, 10, FALSE))*Coefficients!$J$2</f>
        <v>-1.4621681887619298</v>
      </c>
      <c r="K30">
        <f>(IF(AND(VLOOKUP(Games!B30, Data!$B$2:$L$134, 11, FALSE)=1, VLOOKUP(Games!C30, Data!$B$2:$L$134, 11, FALSE)&lt;&gt;1), 1,0))*Coefficients!K$2</f>
        <v>0</v>
      </c>
      <c r="L30">
        <f>(IF(AND(VLOOKUP(Games!B30, Data!$B$2:$L$134, 11, FALSE)&lt;&gt;1, VLOOKUP(Games!C30, Data!$B$2:$L$134, 11, FALSE)=1), 1,0))*Coefficients!L$2</f>
        <v>0</v>
      </c>
      <c r="O30">
        <f t="shared" si="0"/>
        <v>11.537511780490824</v>
      </c>
    </row>
    <row r="31" spans="1:15" x14ac:dyDescent="0.45">
      <c r="A31">
        <f>Coefficients!$A$2</f>
        <v>-3.8635845644251199</v>
      </c>
      <c r="B31">
        <f>(Games!D31)*Coefficients!$B$2</f>
        <v>1.6533396250769101</v>
      </c>
      <c r="C31">
        <f>(VLOOKUP(Games!B31, Data!$B$2:$L$134, 4, FALSE)-VLOOKUP(Games!C31, Data!$B$2:$L$134, 4, FALSE))*Coefficients!$C$2</f>
        <v>-0.10109026874083317</v>
      </c>
      <c r="D31">
        <f>(VLOOKUP(Games!B31, Data!$B$2:$L$134, 3, FALSE)-VLOOKUP(Games!C31, Data!$B$2:$L$134, 3, FALSE))*Coefficients!$D$2</f>
        <v>-3.2772415064994953</v>
      </c>
      <c r="E31">
        <f>(VLOOKUP(Games!B31, Data!$B$2:$L$134, 5, FALSE)-VLOOKUP(Games!C31, Data!$B$2:$L$134, 5, FALSE))*Coefficients!$E$2</f>
        <v>2.0866203353527433</v>
      </c>
      <c r="F31">
        <f>(VLOOKUP(Games!B31, Data!$B$2:$L$134, 6, FALSE)-VLOOKUP(Games!C31, Data!$B$2:$L$134, 6, FALSE))*Coefficients!$F$2</f>
        <v>-3.9241512119693886E-2</v>
      </c>
      <c r="G31">
        <f>(VLOOKUP(Games!B31, Data!$B$2:$L$134, 7, FALSE)-VLOOKUP(Games!C31, Data!$B$2:$L$134, 7, FALSE))*Coefficients!$G$2</f>
        <v>5.0471468353538933</v>
      </c>
      <c r="H31">
        <f>(VLOOKUP(Games!B31, Data!$B$2:$L$134, 8, FALSE)-VLOOKUP(Games!C31, Data!$B$2:$L$134, 8, FALSE))*Coefficients!$H$2</f>
        <v>-2.5421608448943044E-2</v>
      </c>
      <c r="I31">
        <f>(VLOOKUP(Games!B31, Data!$B$2:$L$134, 9, FALSE)-VLOOKUP(Games!C31, Data!$B$2:$L$134, 9, FALSE))*Coefficients!$I$2</f>
        <v>0.49677855233468798</v>
      </c>
      <c r="J31">
        <f>(VLOOKUP(Games!B31, Data!$B$2:$L$134, 10, FALSE)-VLOOKUP(Games!C31, Data!$B$2:$L$134, 10, FALSE))*Coefficients!$J$2</f>
        <v>0.38300696959216263</v>
      </c>
      <c r="K31">
        <f>(IF(AND(VLOOKUP(Games!B31, Data!$B$2:$L$134, 11, FALSE)=1, VLOOKUP(Games!C31, Data!$B$2:$L$134, 11, FALSE)&lt;&gt;1), 1,0))*Coefficients!K$2</f>
        <v>0</v>
      </c>
      <c r="L31">
        <f>(IF(AND(VLOOKUP(Games!B31, Data!$B$2:$L$134, 11, FALSE)&lt;&gt;1, VLOOKUP(Games!C31, Data!$B$2:$L$134, 11, FALSE)=1), 1,0))*Coefficients!L$2</f>
        <v>0</v>
      </c>
      <c r="O31">
        <f t="shared" si="0"/>
        <v>2.3603128574763117</v>
      </c>
    </row>
    <row r="32" spans="1:15" x14ac:dyDescent="0.45">
      <c r="A32">
        <f>Coefficients!$A$2</f>
        <v>-3.8635845644251199</v>
      </c>
      <c r="B32">
        <f>(Games!D32)*Coefficients!$B$2</f>
        <v>12.675603792256311</v>
      </c>
      <c r="C32">
        <f>(VLOOKUP(Games!B32, Data!$B$2:$L$134, 4, FALSE)-VLOOKUP(Games!C32, Data!$B$2:$L$134, 4, FALSE))*Coefficients!$C$2</f>
        <v>-5.0545134370416397E-2</v>
      </c>
      <c r="D32">
        <f>(VLOOKUP(Games!B32, Data!$B$2:$L$134, 3, FALSE)-VLOOKUP(Games!C32, Data!$B$2:$L$134, 3, FALSE))*Coefficients!$D$2</f>
        <v>6.1270167295425368</v>
      </c>
      <c r="E32">
        <f>(VLOOKUP(Games!B32, Data!$B$2:$L$134, 5, FALSE)-VLOOKUP(Games!C32, Data!$B$2:$L$134, 5, FALSE))*Coefficients!$E$2</f>
        <v>-6.8063568081744252</v>
      </c>
      <c r="F32">
        <f>(VLOOKUP(Games!B32, Data!$B$2:$L$134, 6, FALSE)-VLOOKUP(Games!C32, Data!$B$2:$L$134, 6, FALSE))*Coefficients!$F$2</f>
        <v>-0.43781216462952594</v>
      </c>
      <c r="G32">
        <f>(VLOOKUP(Games!B32, Data!$B$2:$L$134, 7, FALSE)-VLOOKUP(Games!C32, Data!$B$2:$L$134, 7, FALSE))*Coefficients!$G$2</f>
        <v>-8.3538982102409278</v>
      </c>
      <c r="H32">
        <f>(VLOOKUP(Games!B32, Data!$B$2:$L$134, 8, FALSE)-VLOOKUP(Games!C32, Data!$B$2:$L$134, 8, FALSE))*Coefficients!$H$2</f>
        <v>8.8975629571300646E-2</v>
      </c>
      <c r="I32">
        <f>(VLOOKUP(Games!B32, Data!$B$2:$L$134, 9, FALSE)-VLOOKUP(Games!C32, Data!$B$2:$L$134, 9, FALSE))*Coefficients!$I$2</f>
        <v>-2.4093759788232365</v>
      </c>
      <c r="J32">
        <f>(VLOOKUP(Games!B32, Data!$B$2:$L$134, 10, FALSE)-VLOOKUP(Games!C32, Data!$B$2:$L$134, 10, FALSE))*Coefficients!$J$2</f>
        <v>2.2399068310970391</v>
      </c>
      <c r="K32">
        <f>(IF(AND(VLOOKUP(Games!B32, Data!$B$2:$L$134, 11, FALSE)=1, VLOOKUP(Games!C32, Data!$B$2:$L$134, 11, FALSE)&lt;&gt;1), 1,0))*Coefficients!K$2</f>
        <v>0</v>
      </c>
      <c r="L32">
        <f>(IF(AND(VLOOKUP(Games!B32, Data!$B$2:$L$134, 11, FALSE)&lt;&gt;1, VLOOKUP(Games!C32, Data!$B$2:$L$134, 11, FALSE)=1), 1,0))*Coefficients!L$2</f>
        <v>0</v>
      </c>
      <c r="O32">
        <f t="shared" si="0"/>
        <v>-0.79006987819646257</v>
      </c>
    </row>
    <row r="33" spans="1:15" x14ac:dyDescent="0.45">
      <c r="A33">
        <f>Coefficients!$A$2</f>
        <v>-3.8635845644251199</v>
      </c>
      <c r="B33">
        <f>(Games!D33)*Coefficients!$B$2</f>
        <v>8.2666981253845506</v>
      </c>
      <c r="C33">
        <f>(VLOOKUP(Games!B33, Data!$B$2:$L$134, 4, FALSE)-VLOOKUP(Games!C33, Data!$B$2:$L$134, 4, FALSE))*Coefficients!$C$2</f>
        <v>-0.20849867927796883</v>
      </c>
      <c r="D33">
        <f>(VLOOKUP(Games!B33, Data!$B$2:$L$134, 3, FALSE)-VLOOKUP(Games!C33, Data!$B$2:$L$134, 3, FALSE))*Coefficients!$D$2</f>
        <v>5.5095654312165427</v>
      </c>
      <c r="E33">
        <f>(VLOOKUP(Games!B33, Data!$B$2:$L$134, 5, FALSE)-VLOOKUP(Games!C33, Data!$B$2:$L$134, 5, FALSE))*Coefficients!$E$2</f>
        <v>-6.2101795695022126</v>
      </c>
      <c r="F33">
        <f>(VLOOKUP(Games!B33, Data!$B$2:$L$134, 6, FALSE)-VLOOKUP(Games!C33, Data!$B$2:$L$134, 6, FALSE))*Coefficients!$F$2</f>
        <v>-1.0048904868298083</v>
      </c>
      <c r="G33">
        <f>(VLOOKUP(Games!B33, Data!$B$2:$L$134, 7, FALSE)-VLOOKUP(Games!C33, Data!$B$2:$L$134, 7, FALSE))*Coefficients!$G$2</f>
        <v>-9.9202541246611009</v>
      </c>
      <c r="H33">
        <f>(VLOOKUP(Games!B33, Data!$B$2:$L$134, 8, FALSE)-VLOOKUP(Games!C33, Data!$B$2:$L$134, 8, FALSE))*Coefficients!$H$2</f>
        <v>0.26692688871390191</v>
      </c>
      <c r="I33">
        <f>(VLOOKUP(Games!B33, Data!$B$2:$L$134, 9, FALSE)-VLOOKUP(Games!C33, Data!$B$2:$L$134, 9, FALSE))*Coefficients!$I$2</f>
        <v>-2.8564766759244558</v>
      </c>
      <c r="J33">
        <f>(VLOOKUP(Games!B33, Data!$B$2:$L$134, 10, FALSE)-VLOOKUP(Games!C33, Data!$B$2:$L$134, 10, FALSE))*Coefficients!$J$2</f>
        <v>1.7055779114651151</v>
      </c>
      <c r="K33">
        <f>(IF(AND(VLOOKUP(Games!B33, Data!$B$2:$L$134, 11, FALSE)=1, VLOOKUP(Games!C33, Data!$B$2:$L$134, 11, FALSE)&lt;&gt;1), 1,0))*Coefficients!K$2</f>
        <v>2.8614063897989799</v>
      </c>
      <c r="L33">
        <f>(IF(AND(VLOOKUP(Games!B33, Data!$B$2:$L$134, 11, FALSE)&lt;&gt;1, VLOOKUP(Games!C33, Data!$B$2:$L$134, 11, FALSE)=1), 1,0))*Coefficients!L$2</f>
        <v>0</v>
      </c>
      <c r="O33">
        <f t="shared" si="0"/>
        <v>-5.4537093540415764</v>
      </c>
    </row>
    <row r="34" spans="1:15" x14ac:dyDescent="0.45">
      <c r="A34">
        <f>Coefficients!$A$2</f>
        <v>-3.8635845644251199</v>
      </c>
      <c r="B34">
        <f>(Games!D34)*Coefficients!$B$2</f>
        <v>12.675603792256311</v>
      </c>
      <c r="C34">
        <f>(VLOOKUP(Games!B34, Data!$B$2:$L$134, 4, FALSE)-VLOOKUP(Games!C34, Data!$B$2:$L$134, 4, FALSE))*Coefficients!$C$2</f>
        <v>0</v>
      </c>
      <c r="D34">
        <f>(VLOOKUP(Games!B34, Data!$B$2:$L$134, 3, FALSE)-VLOOKUP(Games!C34, Data!$B$2:$L$134, 3, FALSE))*Coefficients!$D$2</f>
        <v>7.5519043410640556</v>
      </c>
      <c r="E34">
        <f>(VLOOKUP(Games!B34, Data!$B$2:$L$134, 5, FALSE)-VLOOKUP(Games!C34, Data!$B$2:$L$134, 5, FALSE))*Coefficients!$E$2</f>
        <v>-1.8878945891286727</v>
      </c>
      <c r="F34">
        <f>(VLOOKUP(Games!B34, Data!$B$2:$L$134, 6, FALSE)-VLOOKUP(Games!C34, Data!$B$2:$L$134, 6, FALSE))*Coefficients!$F$2</f>
        <v>-0.39549288685338552</v>
      </c>
      <c r="G34">
        <f>(VLOOKUP(Games!B34, Data!$B$2:$L$134, 7, FALSE)-VLOOKUP(Games!C34, Data!$B$2:$L$134, 7, FALSE))*Coefficients!$G$2</f>
        <v>-13.052965953501449</v>
      </c>
      <c r="H34">
        <f>(VLOOKUP(Games!B34, Data!$B$2:$L$134, 8, FALSE)-VLOOKUP(Games!C34, Data!$B$2:$L$134, 8, FALSE))*Coefficients!$H$2</f>
        <v>0.29234849716284494</v>
      </c>
      <c r="I34">
        <f>(VLOOKUP(Games!B34, Data!$B$2:$L$134, 9, FALSE)-VLOOKUP(Games!C34, Data!$B$2:$L$134, 9, FALSE))*Coefficients!$I$2</f>
        <v>-1.3413020913036573</v>
      </c>
      <c r="J34">
        <f>(VLOOKUP(Games!B34, Data!$B$2:$L$134, 10, FALSE)-VLOOKUP(Games!C34, Data!$B$2:$L$134, 10, FALSE))*Coefficients!$J$2</f>
        <v>0.94896816126630412</v>
      </c>
      <c r="K34">
        <f>(IF(AND(VLOOKUP(Games!B34, Data!$B$2:$L$134, 11, FALSE)=1, VLOOKUP(Games!C34, Data!$B$2:$L$134, 11, FALSE)&lt;&gt;1), 1,0))*Coefficients!K$2</f>
        <v>0</v>
      </c>
      <c r="L34">
        <f>(IF(AND(VLOOKUP(Games!B34, Data!$B$2:$L$134, 11, FALSE)&lt;&gt;1, VLOOKUP(Games!C34, Data!$B$2:$L$134, 11, FALSE)=1), 1,0))*Coefficients!L$2</f>
        <v>0</v>
      </c>
      <c r="O34">
        <f t="shared" si="0"/>
        <v>0.9275847065372298</v>
      </c>
    </row>
    <row r="35" spans="1:15" x14ac:dyDescent="0.45">
      <c r="A35">
        <f>Coefficients!$A$2</f>
        <v>-3.8635845644251199</v>
      </c>
      <c r="B35">
        <f>(Games!D35)*Coefficients!$B$2</f>
        <v>8.2666981253845506</v>
      </c>
      <c r="C35">
        <f>(VLOOKUP(Games!B35, Data!$B$2:$L$134, 4, FALSE)-VLOOKUP(Games!C35, Data!$B$2:$L$134, 4, FALSE))*Coefficients!$C$2</f>
        <v>-0.15163540311124993</v>
      </c>
      <c r="D35">
        <f>(VLOOKUP(Games!B35, Data!$B$2:$L$134, 3, FALSE)-VLOOKUP(Games!C35, Data!$B$2:$L$134, 3, FALSE))*Coefficients!$D$2</f>
        <v>4.5596403568688615</v>
      </c>
      <c r="E35">
        <f>(VLOOKUP(Games!B35, Data!$B$2:$L$134, 5, FALSE)-VLOOKUP(Games!C35, Data!$B$2:$L$134, 5, FALSE))*Coefficients!$E$2</f>
        <v>-7.8496669758507966</v>
      </c>
      <c r="F35">
        <f>(VLOOKUP(Games!B35, Data!$B$2:$L$134, 6, FALSE)-VLOOKUP(Games!C35, Data!$B$2:$L$134, 6, FALSE))*Coefficients!$F$2</f>
        <v>-0.65787240906545641</v>
      </c>
      <c r="G35">
        <f>(VLOOKUP(Games!B35, Data!$B$2:$L$134, 7, FALSE)-VLOOKUP(Games!C35, Data!$B$2:$L$134, 7, FALSE))*Coefficients!$G$2</f>
        <v>-13.227005499548135</v>
      </c>
      <c r="H35">
        <f>(VLOOKUP(Games!B35, Data!$B$2:$L$134, 8, FALSE)-VLOOKUP(Games!C35, Data!$B$2:$L$134, 8, FALSE))*Coefficients!$H$2</f>
        <v>0.13346344435695096</v>
      </c>
      <c r="I35">
        <f>(VLOOKUP(Games!B35, Data!$B$2:$L$134, 9, FALSE)-VLOOKUP(Games!C35, Data!$B$2:$L$134, 9, FALSE))*Coefficients!$I$2</f>
        <v>-1.7884027884048765</v>
      </c>
      <c r="J35">
        <f>(VLOOKUP(Games!B35, Data!$B$2:$L$134, 10, FALSE)-VLOOKUP(Games!C35, Data!$B$2:$L$134, 10, FALSE))*Coefficients!$J$2</f>
        <v>1.4815872283554086</v>
      </c>
      <c r="K35">
        <f>(IF(AND(VLOOKUP(Games!B35, Data!$B$2:$L$134, 11, FALSE)=1, VLOOKUP(Games!C35, Data!$B$2:$L$134, 11, FALSE)&lt;&gt;1), 1,0))*Coefficients!K$2</f>
        <v>0</v>
      </c>
      <c r="L35">
        <f>(IF(AND(VLOOKUP(Games!B35, Data!$B$2:$L$134, 11, FALSE)&lt;&gt;1, VLOOKUP(Games!C35, Data!$B$2:$L$134, 11, FALSE)=1), 1,0))*Coefficients!L$2</f>
        <v>0</v>
      </c>
      <c r="O35">
        <f t="shared" si="0"/>
        <v>-13.096778485439863</v>
      </c>
    </row>
    <row r="36" spans="1:15" x14ac:dyDescent="0.45">
      <c r="A36">
        <f>Coefficients!$A$2</f>
        <v>-3.8635845644251199</v>
      </c>
      <c r="B36">
        <f>(Games!D36)*Coefficients!$B$2</f>
        <v>12.675603792256311</v>
      </c>
      <c r="C36">
        <f>(VLOOKUP(Games!B36, Data!$B$2:$L$134, 4, FALSE)-VLOOKUP(Games!C36, Data!$B$2:$L$134, 4, FALSE))*Coefficients!$C$2</f>
        <v>-8.2135843351927112E-2</v>
      </c>
      <c r="D36">
        <f>(VLOOKUP(Games!B36, Data!$B$2:$L$134, 3, FALSE)-VLOOKUP(Games!C36, Data!$B$2:$L$134, 3, FALSE))*Coefficients!$D$2</f>
        <v>0.75994005947814469</v>
      </c>
      <c r="E36">
        <f>(VLOOKUP(Games!B36, Data!$B$2:$L$134, 5, FALSE)-VLOOKUP(Games!C36, Data!$B$2:$L$134, 5, FALSE))*Coefficients!$E$2</f>
        <v>-5.8127280770540706</v>
      </c>
      <c r="F36">
        <f>(VLOOKUP(Games!B36, Data!$B$2:$L$134, 6, FALSE)-VLOOKUP(Games!C36, Data!$B$2:$L$134, 6, FALSE))*Coefficients!$F$2</f>
        <v>-0.42473166058962802</v>
      </c>
      <c r="G36">
        <f>(VLOOKUP(Games!B36, Data!$B$2:$L$134, 7, FALSE)-VLOOKUP(Games!C36, Data!$B$2:$L$134, 7, FALSE))*Coefficients!$G$2</f>
        <v>-8.5279377562876171</v>
      </c>
      <c r="H36">
        <f>(VLOOKUP(Games!B36, Data!$B$2:$L$134, 8, FALSE)-VLOOKUP(Games!C36, Data!$B$2:$L$134, 8, FALSE))*Coefficients!$H$2</f>
        <v>0.13981884646918669</v>
      </c>
      <c r="I36">
        <f>(VLOOKUP(Games!B36, Data!$B$2:$L$134, 9, FALSE)-VLOOKUP(Games!C36, Data!$B$2:$L$134, 9, FALSE))*Coefficients!$I$2</f>
        <v>-1.7884027884048765</v>
      </c>
      <c r="J36">
        <f>(VLOOKUP(Games!B36, Data!$B$2:$L$134, 10, FALSE)-VLOOKUP(Games!C36, Data!$B$2:$L$134, 10, FALSE))*Coefficients!$J$2</f>
        <v>2.1241253874830841</v>
      </c>
      <c r="K36">
        <f>(IF(AND(VLOOKUP(Games!B36, Data!$B$2:$L$134, 11, FALSE)=1, VLOOKUP(Games!C36, Data!$B$2:$L$134, 11, FALSE)&lt;&gt;1), 1,0))*Coefficients!K$2</f>
        <v>0</v>
      </c>
      <c r="L36">
        <f>(IF(AND(VLOOKUP(Games!B36, Data!$B$2:$L$134, 11, FALSE)&lt;&gt;1, VLOOKUP(Games!C36, Data!$B$2:$L$134, 11, FALSE)=1), 1,0))*Coefficients!L$2</f>
        <v>0</v>
      </c>
      <c r="O36">
        <f t="shared" si="0"/>
        <v>-4.8000326044265131</v>
      </c>
    </row>
    <row r="37" spans="1:15" x14ac:dyDescent="0.45">
      <c r="A37">
        <f>Coefficients!$A$2</f>
        <v>-3.8635845644251199</v>
      </c>
      <c r="B37">
        <f>(Games!D37)*Coefficients!$B$2</f>
        <v>-19.288962292563951</v>
      </c>
      <c r="C37">
        <f>(VLOOKUP(Games!B37, Data!$B$2:$L$134, 4, FALSE)-VLOOKUP(Games!C37, Data!$B$2:$L$134, 4, FALSE))*Coefficients!$C$2</f>
        <v>0.15163540311124993</v>
      </c>
      <c r="D37">
        <f>(VLOOKUP(Games!B37, Data!$B$2:$L$134, 3, FALSE)-VLOOKUP(Games!C37, Data!$B$2:$L$134, 3, FALSE))*Coefficients!$D$2</f>
        <v>-19.283479009257903</v>
      </c>
      <c r="E37">
        <f>(VLOOKUP(Games!B37, Data!$B$2:$L$134, 5, FALSE)-VLOOKUP(Games!C37, Data!$B$2:$L$134, 5, FALSE))*Coefficients!$E$2</f>
        <v>28.71587032937823</v>
      </c>
      <c r="F37">
        <f>(VLOOKUP(Games!B37, Data!$B$2:$L$134, 6, FALSE)-VLOOKUP(Games!C37, Data!$B$2:$L$134, 6, FALSE))*Coefficients!$F$2</f>
        <v>1.4088472292384222</v>
      </c>
      <c r="G37">
        <f>(VLOOKUP(Games!B37, Data!$B$2:$L$134, 7, FALSE)-VLOOKUP(Games!C37, Data!$B$2:$L$134, 7, FALSE))*Coefficients!$G$2</f>
        <v>37.244462853990797</v>
      </c>
      <c r="H37">
        <f>(VLOOKUP(Games!B37, Data!$B$2:$L$134, 8, FALSE)-VLOOKUP(Games!C37, Data!$B$2:$L$134, 8, FALSE))*Coefficients!$H$2</f>
        <v>-0.55927538587674686</v>
      </c>
      <c r="I37">
        <f>(VLOOKUP(Games!B37, Data!$B$2:$L$134, 9, FALSE)-VLOOKUP(Games!C37, Data!$B$2:$L$134, 9, FALSE))*Coefficients!$I$2</f>
        <v>5.9365037003995207</v>
      </c>
      <c r="J37">
        <f>(VLOOKUP(Games!B37, Data!$B$2:$L$134, 10, FALSE)-VLOOKUP(Games!C37, Data!$B$2:$L$134, 10, FALSE))*Coefficients!$J$2</f>
        <v>-1.6414584411092832</v>
      </c>
      <c r="K37">
        <f>(IF(AND(VLOOKUP(Games!B37, Data!$B$2:$L$134, 11, FALSE)=1, VLOOKUP(Games!C37, Data!$B$2:$L$134, 11, FALSE)&lt;&gt;1), 1,0))*Coefficients!K$2</f>
        <v>0</v>
      </c>
      <c r="L37">
        <f>(IF(AND(VLOOKUP(Games!B37, Data!$B$2:$L$134, 11, FALSE)&lt;&gt;1, VLOOKUP(Games!C37, Data!$B$2:$L$134, 11, FALSE)=1), 1,0))*Coefficients!L$2</f>
        <v>-6.7722693368110303</v>
      </c>
      <c r="O37">
        <f t="shared" si="0"/>
        <v>22.048290486074187</v>
      </c>
    </row>
    <row r="38" spans="1:15" x14ac:dyDescent="0.45">
      <c r="A38">
        <f>Coefficients!$A$2</f>
        <v>-3.8635845644251199</v>
      </c>
      <c r="B38">
        <f>(Games!D38)*Coefficients!$B$2</f>
        <v>-2.7555660417948502</v>
      </c>
      <c r="C38">
        <f>(VLOOKUP(Games!B38, Data!$B$2:$L$134, 4, FALSE)-VLOOKUP(Games!C38, Data!$B$2:$L$134, 4, FALSE))*Coefficients!$C$2</f>
        <v>-0.12004469412973957</v>
      </c>
      <c r="D38">
        <f>(VLOOKUP(Games!B38, Data!$B$2:$L$134, 3, FALSE)-VLOOKUP(Games!C38, Data!$B$2:$L$134, 3, FALSE))*Coefficients!$D$2</f>
        <v>-17.906087651453767</v>
      </c>
      <c r="E38">
        <f>(VLOOKUP(Games!B38, Data!$B$2:$L$134, 5, FALSE)-VLOOKUP(Games!C38, Data!$B$2:$L$134, 5, FALSE))*Coefficients!$E$2</f>
        <v>5.2662322749378765</v>
      </c>
      <c r="F38">
        <f>(VLOOKUP(Games!B38, Data!$B$2:$L$134, 6, FALSE)-VLOOKUP(Games!C38, Data!$B$2:$L$134, 6, FALSE))*Coefficients!$F$2</f>
        <v>0.13849945454009607</v>
      </c>
      <c r="G38">
        <f>(VLOOKUP(Games!B38, Data!$B$2:$L$134, 7, FALSE)-VLOOKUP(Games!C38, Data!$B$2:$L$134, 7, FALSE))*Coefficients!$G$2</f>
        <v>10.44237276280116</v>
      </c>
      <c r="H38">
        <f>(VLOOKUP(Games!B38, Data!$B$2:$L$134, 8, FALSE)-VLOOKUP(Games!C38, Data!$B$2:$L$134, 8, FALSE))*Coefficients!$H$2</f>
        <v>-0.13346344435695096</v>
      </c>
      <c r="I38">
        <f>(VLOOKUP(Games!B38, Data!$B$2:$L$134, 9, FALSE)-VLOOKUP(Games!C38, Data!$B$2:$L$134, 9, FALSE))*Coefficients!$I$2</f>
        <v>1.4654967293873296</v>
      </c>
      <c r="J38">
        <f>(VLOOKUP(Games!B38, Data!$B$2:$L$134, 10, FALSE)-VLOOKUP(Games!C38, Data!$B$2:$L$134, 10, FALSE))*Coefficients!$J$2</f>
        <v>-0.52553539226884305</v>
      </c>
      <c r="K38">
        <f>(IF(AND(VLOOKUP(Games!B38, Data!$B$2:$L$134, 11, FALSE)=1, VLOOKUP(Games!C38, Data!$B$2:$L$134, 11, FALSE)&lt;&gt;1), 1,0))*Coefficients!K$2</f>
        <v>0</v>
      </c>
      <c r="L38">
        <f>(IF(AND(VLOOKUP(Games!B38, Data!$B$2:$L$134, 11, FALSE)&lt;&gt;1, VLOOKUP(Games!C38, Data!$B$2:$L$134, 11, FALSE)=1), 1,0))*Coefficients!L$2</f>
        <v>0</v>
      </c>
      <c r="O38">
        <f t="shared" si="0"/>
        <v>-7.9916805667628079</v>
      </c>
    </row>
    <row r="39" spans="1:15" x14ac:dyDescent="0.45">
      <c r="A39">
        <f>Coefficients!$A$2</f>
        <v>-3.8635845644251199</v>
      </c>
      <c r="B39">
        <f>(Games!D39)*Coefficients!$B$2</f>
        <v>6.0622452919486705</v>
      </c>
      <c r="C39">
        <f>(VLOOKUP(Games!B39, Data!$B$2:$L$134, 4, FALSE)-VLOOKUP(Games!C39, Data!$B$2:$L$134, 4, FALSE))*Coefficients!$C$2</f>
        <v>-7.581770155562495E-2</v>
      </c>
      <c r="D39">
        <f>(VLOOKUP(Games!B39, Data!$B$2:$L$134, 3, FALSE)-VLOOKUP(Games!C39, Data!$B$2:$L$134, 3, FALSE))*Coefficients!$D$2</f>
        <v>5.6520541923686967</v>
      </c>
      <c r="E39">
        <f>(VLOOKUP(Games!B39, Data!$B$2:$L$134, 5, FALSE)-VLOOKUP(Games!C39, Data!$B$2:$L$134, 5, FALSE))*Coefficients!$E$2</f>
        <v>-13.960483672240974</v>
      </c>
      <c r="F39">
        <f>(VLOOKUP(Games!B39, Data!$B$2:$L$134, 6, FALSE)-VLOOKUP(Games!C39, Data!$B$2:$L$134, 6, FALSE))*Coefficients!$F$2</f>
        <v>-0.64248358078322365</v>
      </c>
      <c r="G39">
        <f>(VLOOKUP(Games!B39, Data!$B$2:$L$134, 7, FALSE)-VLOOKUP(Games!C39, Data!$B$2:$L$134, 7, FALSE))*Coefficients!$G$2</f>
        <v>-15.141440506061679</v>
      </c>
      <c r="H39">
        <f>(VLOOKUP(Games!B39, Data!$B$2:$L$134, 8, FALSE)-VLOOKUP(Games!C39, Data!$B$2:$L$134, 8, FALSE))*Coefficients!$H$2</f>
        <v>0.33683631194849528</v>
      </c>
      <c r="I39">
        <f>(VLOOKUP(Games!B39, Data!$B$2:$L$134, 9, FALSE)-VLOOKUP(Games!C39, Data!$B$2:$L$134, 9, FALSE))*Coefficients!$I$2</f>
        <v>-1.3413020913036577</v>
      </c>
      <c r="J39">
        <f>(VLOOKUP(Games!B39, Data!$B$2:$L$134, 10, FALSE)-VLOOKUP(Games!C39, Data!$B$2:$L$134, 10, FALSE))*Coefficients!$J$2</f>
        <v>-9.0622184769576994E-2</v>
      </c>
      <c r="K39">
        <f>(IF(AND(VLOOKUP(Games!B39, Data!$B$2:$L$134, 11, FALSE)=1, VLOOKUP(Games!C39, Data!$B$2:$L$134, 11, FALSE)&lt;&gt;1), 1,0))*Coefficients!K$2</f>
        <v>0</v>
      </c>
      <c r="L39">
        <f>(IF(AND(VLOOKUP(Games!B39, Data!$B$2:$L$134, 11, FALSE)&lt;&gt;1, VLOOKUP(Games!C39, Data!$B$2:$L$134, 11, FALSE)=1), 1,0))*Coefficients!L$2</f>
        <v>0</v>
      </c>
      <c r="O39">
        <f t="shared" si="0"/>
        <v>-23.064598504873992</v>
      </c>
    </row>
    <row r="40" spans="1:15" x14ac:dyDescent="0.45">
      <c r="A40">
        <f>Coefficients!$A$2</f>
        <v>-3.8635845644251199</v>
      </c>
      <c r="B40">
        <f>(Games!D40)*Coefficients!$B$2</f>
        <v>6.6133585003076405</v>
      </c>
      <c r="C40">
        <f>(VLOOKUP(Games!B40, Data!$B$2:$L$134, 4, FALSE)-VLOOKUP(Games!C40, Data!$B$2:$L$134, 4, FALSE))*Coefficients!$C$2</f>
        <v>5.0545134370416758E-2</v>
      </c>
      <c r="D40">
        <f>(VLOOKUP(Games!B40, Data!$B$2:$L$134, 3, FALSE)-VLOOKUP(Games!C40, Data!$B$2:$L$134, 3, FALSE))*Coefficients!$D$2</f>
        <v>1.6148726263910587</v>
      </c>
      <c r="E40">
        <f>(VLOOKUP(Games!B40, Data!$B$2:$L$134, 5, FALSE)-VLOOKUP(Games!C40, Data!$B$2:$L$134, 5, FALSE))*Coefficients!$E$2</f>
        <v>-7.6509412296267261</v>
      </c>
      <c r="F40">
        <f>(VLOOKUP(Games!B40, Data!$B$2:$L$134, 6, FALSE)-VLOOKUP(Games!C40, Data!$B$2:$L$134, 6, FALSE))*Coefficients!$F$2</f>
        <v>0.12772727474253309</v>
      </c>
      <c r="G40">
        <f>(VLOOKUP(Games!B40, Data!$B$2:$L$134, 7, FALSE)-VLOOKUP(Games!C40, Data!$B$2:$L$134, 7, FALSE))*Coefficients!$G$2</f>
        <v>-4.1769491051204639</v>
      </c>
      <c r="H40">
        <f>(VLOOKUP(Games!B40, Data!$B$2:$L$134, 8, FALSE)-VLOOKUP(Games!C40, Data!$B$2:$L$134, 8, FALSE))*Coefficients!$H$2</f>
        <v>8.2620227459064874E-2</v>
      </c>
      <c r="I40">
        <f>(VLOOKUP(Games!B40, Data!$B$2:$L$134, 9, FALSE)-VLOOKUP(Games!C40, Data!$B$2:$L$134, 9, FALSE))*Coefficients!$I$2</f>
        <v>-0.96871817705264163</v>
      </c>
      <c r="J40">
        <f>(VLOOKUP(Games!B40, Data!$B$2:$L$134, 10, FALSE)-VLOOKUP(Games!C40, Data!$B$2:$L$134, 10, FALSE))*Coefficients!$J$2</f>
        <v>0.10686578392638396</v>
      </c>
      <c r="K40">
        <f>(IF(AND(VLOOKUP(Games!B40, Data!$B$2:$L$134, 11, FALSE)=1, VLOOKUP(Games!C40, Data!$B$2:$L$134, 11, FALSE)&lt;&gt;1), 1,0))*Coefficients!K$2</f>
        <v>0</v>
      </c>
      <c r="L40">
        <f>(IF(AND(VLOOKUP(Games!B40, Data!$B$2:$L$134, 11, FALSE)&lt;&gt;1, VLOOKUP(Games!C40, Data!$B$2:$L$134, 11, FALSE)=1), 1,0))*Coefficients!L$2</f>
        <v>0</v>
      </c>
      <c r="O40">
        <f t="shared" si="0"/>
        <v>-8.0642035290278535</v>
      </c>
    </row>
    <row r="41" spans="1:15" x14ac:dyDescent="0.45">
      <c r="A41">
        <f>Coefficients!$A$2</f>
        <v>-3.8635845644251199</v>
      </c>
      <c r="B41">
        <f>(Games!D41)*Coefficients!$B$2</f>
        <v>1.1022264167179401</v>
      </c>
      <c r="C41">
        <f>(VLOOKUP(Games!B41, Data!$B$2:$L$134, 4, FALSE)-VLOOKUP(Games!C41, Data!$B$2:$L$134, 4, FALSE))*Coefficients!$C$2</f>
        <v>0.12636283592604172</v>
      </c>
      <c r="D41">
        <f>(VLOOKUP(Games!B41, Data!$B$2:$L$134, 3, FALSE)-VLOOKUP(Games!C41, Data!$B$2:$L$134, 3, FALSE))*Coefficients!$D$2</f>
        <v>-0.37997002973907068</v>
      </c>
      <c r="E41">
        <f>(VLOOKUP(Games!B41, Data!$B$2:$L$134, 5, FALSE)-VLOOKUP(Games!C41, Data!$B$2:$L$134, 5, FALSE))*Coefficients!$E$2</f>
        <v>0</v>
      </c>
      <c r="F41">
        <f>(VLOOKUP(Games!B41, Data!$B$2:$L$134, 6, FALSE)-VLOOKUP(Games!C41, Data!$B$2:$L$134, 6, FALSE))*Coefficients!$F$2</f>
        <v>0.27699890908019226</v>
      </c>
      <c r="G41">
        <f>(VLOOKUP(Games!B41, Data!$B$2:$L$134, 7, FALSE)-VLOOKUP(Games!C41, Data!$B$2:$L$134, 7, FALSE))*Coefficients!$G$2</f>
        <v>4.5250281972138353</v>
      </c>
      <c r="H41">
        <f>(VLOOKUP(Games!B41, Data!$B$2:$L$134, 8, FALSE)-VLOOKUP(Games!C41, Data!$B$2:$L$134, 8, FALSE))*Coefficients!$H$2</f>
        <v>-8.2620227459064804E-2</v>
      </c>
      <c r="I41">
        <f>(VLOOKUP(Games!B41, Data!$B$2:$L$134, 9, FALSE)-VLOOKUP(Games!C41, Data!$B$2:$L$134, 9, FALSE))*Coefficients!$I$2</f>
        <v>0.74516782850203245</v>
      </c>
      <c r="J41">
        <f>(VLOOKUP(Games!B41, Data!$B$2:$L$134, 10, FALSE)-VLOOKUP(Games!C41, Data!$B$2:$L$134, 10, FALSE))*Coefficients!$J$2</f>
        <v>-0.68039917971873554</v>
      </c>
      <c r="K41">
        <f>(IF(AND(VLOOKUP(Games!B41, Data!$B$2:$L$134, 11, FALSE)=1, VLOOKUP(Games!C41, Data!$B$2:$L$134, 11, FALSE)&lt;&gt;1), 1,0))*Coefficients!K$2</f>
        <v>0</v>
      </c>
      <c r="L41">
        <f>(IF(AND(VLOOKUP(Games!B41, Data!$B$2:$L$134, 11, FALSE)&lt;&gt;1, VLOOKUP(Games!C41, Data!$B$2:$L$134, 11, FALSE)=1), 1,0))*Coefficients!L$2</f>
        <v>0</v>
      </c>
      <c r="O41">
        <f t="shared" si="0"/>
        <v>1.7692101860980509</v>
      </c>
    </row>
    <row r="42" spans="1:15" x14ac:dyDescent="0.45">
      <c r="A42">
        <f>Coefficients!$A$2</f>
        <v>-3.8635845644251199</v>
      </c>
      <c r="B42">
        <f>(Games!D42)*Coefficients!$B$2</f>
        <v>-7.1644717086666105</v>
      </c>
      <c r="C42">
        <f>(VLOOKUP(Games!B42, Data!$B$2:$L$134, 4, FALSE)-VLOOKUP(Games!C42, Data!$B$2:$L$134, 4, FALSE))*Coefficients!$C$2</f>
        <v>8.8453985148229247E-2</v>
      </c>
      <c r="D42">
        <f>(VLOOKUP(Games!B42, Data!$B$2:$L$134, 3, FALSE)-VLOOKUP(Games!C42, Data!$B$2:$L$134, 3, FALSE))*Coefficients!$D$2</f>
        <v>-17.241140099410394</v>
      </c>
      <c r="E42">
        <f>(VLOOKUP(Games!B42, Data!$B$2:$L$134, 5, FALSE)-VLOOKUP(Games!C42, Data!$B$2:$L$134, 5, FALSE))*Coefficients!$E$2</f>
        <v>15.003793839917344</v>
      </c>
      <c r="F42">
        <f>(VLOOKUP(Games!B42, Data!$B$2:$L$134, 6, FALSE)-VLOOKUP(Games!C42, Data!$B$2:$L$134, 6, FALSE))*Coefficients!$F$2</f>
        <v>0.74866649593063062</v>
      </c>
      <c r="G42">
        <f>(VLOOKUP(Games!B42, Data!$B$2:$L$134, 7, FALSE)-VLOOKUP(Games!C42, Data!$B$2:$L$134, 7, FALSE))*Coefficients!$G$2</f>
        <v>15.837598690248422</v>
      </c>
      <c r="H42">
        <f>(VLOOKUP(Games!B42, Data!$B$2:$L$134, 8, FALSE)-VLOOKUP(Games!C42, Data!$B$2:$L$134, 8, FALSE))*Coefficients!$H$2</f>
        <v>-0.47029975630544618</v>
      </c>
      <c r="I42">
        <f>(VLOOKUP(Games!B42, Data!$B$2:$L$134, 9, FALSE)-VLOOKUP(Games!C42, Data!$B$2:$L$134, 9, FALSE))*Coefficients!$I$2</f>
        <v>2.9309934587746591</v>
      </c>
      <c r="J42">
        <f>(VLOOKUP(Games!B42, Data!$B$2:$L$134, 10, FALSE)-VLOOKUP(Games!C42, Data!$B$2:$L$134, 10, FALSE))*Coefficients!$J$2</f>
        <v>-7.1691674474041414E-2</v>
      </c>
      <c r="K42">
        <f>(IF(AND(VLOOKUP(Games!B42, Data!$B$2:$L$134, 11, FALSE)=1, VLOOKUP(Games!C42, Data!$B$2:$L$134, 11, FALSE)&lt;&gt;1), 1,0))*Coefficients!K$2</f>
        <v>0</v>
      </c>
      <c r="L42">
        <f>(IF(AND(VLOOKUP(Games!B42, Data!$B$2:$L$134, 11, FALSE)&lt;&gt;1, VLOOKUP(Games!C42, Data!$B$2:$L$134, 11, FALSE)=1), 1,0))*Coefficients!L$2</f>
        <v>0</v>
      </c>
      <c r="O42">
        <f t="shared" si="0"/>
        <v>5.7983186667376723</v>
      </c>
    </row>
    <row r="43" spans="1:15" x14ac:dyDescent="0.45">
      <c r="A43">
        <f>Coefficients!$A$2</f>
        <v>-3.8635845644251199</v>
      </c>
      <c r="B43">
        <f>(Games!D43)*Coefficients!$B$2</f>
        <v>-5.5111320835897004</v>
      </c>
      <c r="C43">
        <f>(VLOOKUP(Games!B43, Data!$B$2:$L$134, 4, FALSE)-VLOOKUP(Games!C43, Data!$B$2:$L$134, 4, FALSE))*Coefficients!$C$2</f>
        <v>8.8453985148229247E-2</v>
      </c>
      <c r="D43">
        <f>(VLOOKUP(Games!B43, Data!$B$2:$L$134, 3, FALSE)-VLOOKUP(Games!C43, Data!$B$2:$L$134, 3, FALSE))*Coefficients!$D$2</f>
        <v>-0.71244380576076005</v>
      </c>
      <c r="E43">
        <f>(VLOOKUP(Games!B43, Data!$B$2:$L$134, 5, FALSE)-VLOOKUP(Games!C43, Data!$B$2:$L$134, 5, FALSE))*Coefficients!$E$2</f>
        <v>5.2662322749378765</v>
      </c>
      <c r="F43">
        <f>(VLOOKUP(Games!B43, Data!$B$2:$L$134, 6, FALSE)-VLOOKUP(Games!C43, Data!$B$2:$L$134, 6, FALSE))*Coefficients!$F$2</f>
        <v>8.0791348481722772E-2</v>
      </c>
      <c r="G43">
        <f>(VLOOKUP(Games!B43, Data!$B$2:$L$134, 7, FALSE)-VLOOKUP(Games!C43, Data!$B$2:$L$134, 7, FALSE))*Coefficients!$G$2</f>
        <v>5.0471468353538942</v>
      </c>
      <c r="H43">
        <f>(VLOOKUP(Games!B43, Data!$B$2:$L$134, 8, FALSE)-VLOOKUP(Games!C43, Data!$B$2:$L$134, 8, FALSE))*Coefficients!$H$2</f>
        <v>-0.16524045491812975</v>
      </c>
      <c r="I43">
        <f>(VLOOKUP(Games!B43, Data!$B$2:$L$134, 9, FALSE)-VLOOKUP(Games!C43, Data!$B$2:$L$134, 9, FALSE))*Coefficients!$I$2</f>
        <v>-9.9355710466937239E-2</v>
      </c>
      <c r="J43">
        <f>(VLOOKUP(Games!B43, Data!$B$2:$L$134, 10, FALSE)-VLOOKUP(Games!C43, Data!$B$2:$L$134, 10, FALSE))*Coefficients!$J$2</f>
        <v>-0.78848628688999656</v>
      </c>
      <c r="K43">
        <f>(IF(AND(VLOOKUP(Games!B43, Data!$B$2:$L$134, 11, FALSE)=1, VLOOKUP(Games!C43, Data!$B$2:$L$134, 11, FALSE)&lt;&gt;1), 1,0))*Coefficients!K$2</f>
        <v>0</v>
      </c>
      <c r="L43">
        <f>(IF(AND(VLOOKUP(Games!B43, Data!$B$2:$L$134, 11, FALSE)&lt;&gt;1, VLOOKUP(Games!C43, Data!$B$2:$L$134, 11, FALSE)=1), 1,0))*Coefficients!L$2</f>
        <v>0</v>
      </c>
      <c r="O43">
        <f t="shared" si="0"/>
        <v>-0.65761846212892028</v>
      </c>
    </row>
    <row r="44" spans="1:15" x14ac:dyDescent="0.45">
      <c r="A44">
        <f>Coefficients!$A$2</f>
        <v>-3.8635845644251199</v>
      </c>
      <c r="B44">
        <f>(Games!D44)*Coefficients!$B$2</f>
        <v>0</v>
      </c>
      <c r="C44" t="e">
        <f>(VLOOKUP(Games!B44, Data!$B$2:$L$134, 4, FALSE)-VLOOKUP(Games!C44, Data!$B$2:$L$134, 4, FALSE))*Coefficients!$C$2</f>
        <v>#N/A</v>
      </c>
      <c r="D44" t="e">
        <f>(VLOOKUP(Games!B44, Data!$B$2:$L$134, 3, FALSE)-VLOOKUP(Games!C44, Data!$B$2:$L$134, 3, FALSE))*Coefficients!$D$2</f>
        <v>#N/A</v>
      </c>
      <c r="E44" t="e">
        <f>(VLOOKUP(Games!B44, Data!$B$2:$L$134, 5, FALSE)-VLOOKUP(Games!C44, Data!$B$2:$L$134, 5, FALSE))*Coefficients!$E$2</f>
        <v>#N/A</v>
      </c>
      <c r="F44" t="e">
        <f>(VLOOKUP(Games!B44, Data!$B$2:$L$134, 6, FALSE)-VLOOKUP(Games!C44, Data!$B$2:$L$134, 6, FALSE))*Coefficients!$F$2</f>
        <v>#N/A</v>
      </c>
      <c r="G44" t="e">
        <f>(VLOOKUP(Games!B44, Data!$B$2:$L$134, 7, FALSE)-VLOOKUP(Games!C44, Data!$B$2:$L$134, 7, FALSE))*Coefficients!$G$2</f>
        <v>#N/A</v>
      </c>
      <c r="H44" t="e">
        <f>(VLOOKUP(Games!B44, Data!$B$2:$L$134, 8, FALSE)-VLOOKUP(Games!C44, Data!$B$2:$L$134, 8, FALSE))*Coefficients!$H$2</f>
        <v>#N/A</v>
      </c>
      <c r="I44" t="e">
        <f>(VLOOKUP(Games!B44, Data!$B$2:$L$134, 9, FALSE)-VLOOKUP(Games!C44, Data!$B$2:$L$134, 9, FALSE))*Coefficients!$I$2</f>
        <v>#N/A</v>
      </c>
      <c r="J44" t="e">
        <f>(VLOOKUP(Games!B44, Data!$B$2:$L$134, 10, FALSE)-VLOOKUP(Games!C44, Data!$B$2:$L$134, 10, FALSE))*Coefficients!$J$2</f>
        <v>#N/A</v>
      </c>
      <c r="K44" t="e">
        <f>(IF(AND(VLOOKUP(Games!B44, Data!$B$2:$L$134, 11, FALSE)=1, VLOOKUP(Games!C44, Data!$B$2:$L$134, 11, FALSE)&lt;&gt;1), 1,0))*Coefficients!K$2</f>
        <v>#N/A</v>
      </c>
      <c r="L44" t="e">
        <f>(IF(AND(VLOOKUP(Games!B44, Data!$B$2:$L$134, 11, FALSE)&lt;&gt;1, VLOOKUP(Games!C44, Data!$B$2:$L$134, 11, FALSE)=1), 1,0))*Coefficients!L$2</f>
        <v>#N/A</v>
      </c>
      <c r="O44" t="e">
        <f t="shared" si="0"/>
        <v>#N/A</v>
      </c>
    </row>
    <row r="45" spans="1:15" x14ac:dyDescent="0.45">
      <c r="A45">
        <f>Coefficients!$A$2</f>
        <v>-3.8635845644251199</v>
      </c>
      <c r="B45">
        <f>(Games!D45)*Coefficients!$B$2</f>
        <v>0</v>
      </c>
      <c r="C45" t="e">
        <f>(VLOOKUP(Games!B45, Data!$B$2:$L$134, 4, FALSE)-VLOOKUP(Games!C45, Data!$B$2:$L$134, 4, FALSE))*Coefficients!$C$2</f>
        <v>#N/A</v>
      </c>
      <c r="D45" t="e">
        <f>(VLOOKUP(Games!B45, Data!$B$2:$L$134, 3, FALSE)-VLOOKUP(Games!C45, Data!$B$2:$L$134, 3, FALSE))*Coefficients!$D$2</f>
        <v>#N/A</v>
      </c>
      <c r="E45" t="e">
        <f>(VLOOKUP(Games!B45, Data!$B$2:$L$134, 5, FALSE)-VLOOKUP(Games!C45, Data!$B$2:$L$134, 5, FALSE))*Coefficients!$E$2</f>
        <v>#N/A</v>
      </c>
      <c r="F45" t="e">
        <f>(VLOOKUP(Games!B45, Data!$B$2:$L$134, 6, FALSE)-VLOOKUP(Games!C45, Data!$B$2:$L$134, 6, FALSE))*Coefficients!$F$2</f>
        <v>#N/A</v>
      </c>
      <c r="G45" t="e">
        <f>(VLOOKUP(Games!B45, Data!$B$2:$L$134, 7, FALSE)-VLOOKUP(Games!C45, Data!$B$2:$L$134, 7, FALSE))*Coefficients!$G$2</f>
        <v>#N/A</v>
      </c>
      <c r="H45" t="e">
        <f>(VLOOKUP(Games!B45, Data!$B$2:$L$134, 8, FALSE)-VLOOKUP(Games!C45, Data!$B$2:$L$134, 8, FALSE))*Coefficients!$H$2</f>
        <v>#N/A</v>
      </c>
      <c r="I45" t="e">
        <f>(VLOOKUP(Games!B45, Data!$B$2:$L$134, 9, FALSE)-VLOOKUP(Games!C45, Data!$B$2:$L$134, 9, FALSE))*Coefficients!$I$2</f>
        <v>#N/A</v>
      </c>
      <c r="J45" t="e">
        <f>(VLOOKUP(Games!B45, Data!$B$2:$L$134, 10, FALSE)-VLOOKUP(Games!C45, Data!$B$2:$L$134, 10, FALSE))*Coefficients!$J$2</f>
        <v>#N/A</v>
      </c>
      <c r="K45" t="e">
        <f>(IF(AND(VLOOKUP(Games!B45, Data!$B$2:$L$134, 11, FALSE)=1, VLOOKUP(Games!C45, Data!$B$2:$L$134, 11, FALSE)&lt;&gt;1), 1,0))*Coefficients!K$2</f>
        <v>#N/A</v>
      </c>
      <c r="L45" t="e">
        <f>(IF(AND(VLOOKUP(Games!B45, Data!$B$2:$L$134, 11, FALSE)&lt;&gt;1, VLOOKUP(Games!C45, Data!$B$2:$L$134, 11, FALSE)=1), 1,0))*Coefficients!L$2</f>
        <v>#N/A</v>
      </c>
      <c r="O45" t="e">
        <f t="shared" si="0"/>
        <v>#N/A</v>
      </c>
    </row>
    <row r="46" spans="1:15" x14ac:dyDescent="0.45">
      <c r="A46">
        <f>Coefficients!$A$2</f>
        <v>-3.8635845644251199</v>
      </c>
      <c r="B46">
        <f>(Games!D46)*Coefficients!$B$2</f>
        <v>0</v>
      </c>
      <c r="C46" t="e">
        <f>(VLOOKUP(Games!B46, Data!$B$2:$L$134, 4, FALSE)-VLOOKUP(Games!C46, Data!$B$2:$L$134, 4, FALSE))*Coefficients!$C$2</f>
        <v>#N/A</v>
      </c>
      <c r="D46" t="e">
        <f>(VLOOKUP(Games!B46, Data!$B$2:$L$134, 3, FALSE)-VLOOKUP(Games!C46, Data!$B$2:$L$134, 3, FALSE))*Coefficients!$D$2</f>
        <v>#N/A</v>
      </c>
      <c r="E46" t="e">
        <f>(VLOOKUP(Games!B46, Data!$B$2:$L$134, 5, FALSE)-VLOOKUP(Games!C46, Data!$B$2:$L$134, 5, FALSE))*Coefficients!$E$2</f>
        <v>#N/A</v>
      </c>
      <c r="F46" t="e">
        <f>(VLOOKUP(Games!B46, Data!$B$2:$L$134, 6, FALSE)-VLOOKUP(Games!C46, Data!$B$2:$L$134, 6, FALSE))*Coefficients!$F$2</f>
        <v>#N/A</v>
      </c>
      <c r="G46" t="e">
        <f>(VLOOKUP(Games!B46, Data!$B$2:$L$134, 7, FALSE)-VLOOKUP(Games!C46, Data!$B$2:$L$134, 7, FALSE))*Coefficients!$G$2</f>
        <v>#N/A</v>
      </c>
      <c r="H46" t="e">
        <f>(VLOOKUP(Games!B46, Data!$B$2:$L$134, 8, FALSE)-VLOOKUP(Games!C46, Data!$B$2:$L$134, 8, FALSE))*Coefficients!$H$2</f>
        <v>#N/A</v>
      </c>
      <c r="I46" t="e">
        <f>(VLOOKUP(Games!B46, Data!$B$2:$L$134, 9, FALSE)-VLOOKUP(Games!C46, Data!$B$2:$L$134, 9, FALSE))*Coefficients!$I$2</f>
        <v>#N/A</v>
      </c>
      <c r="J46" t="e">
        <f>(VLOOKUP(Games!B46, Data!$B$2:$L$134, 10, FALSE)-VLOOKUP(Games!C46, Data!$B$2:$L$134, 10, FALSE))*Coefficients!$J$2</f>
        <v>#N/A</v>
      </c>
      <c r="K46" t="e">
        <f>(IF(AND(VLOOKUP(Games!B46, Data!$B$2:$L$134, 11, FALSE)=1, VLOOKUP(Games!C46, Data!$B$2:$L$134, 11, FALSE)&lt;&gt;1), 1,0))*Coefficients!K$2</f>
        <v>#N/A</v>
      </c>
      <c r="L46" t="e">
        <f>(IF(AND(VLOOKUP(Games!B46, Data!$B$2:$L$134, 11, FALSE)&lt;&gt;1, VLOOKUP(Games!C46, Data!$B$2:$L$134, 11, FALSE)=1), 1,0))*Coefficients!L$2</f>
        <v>#N/A</v>
      </c>
      <c r="O46" t="e">
        <f t="shared" si="0"/>
        <v>#N/A</v>
      </c>
    </row>
    <row r="47" spans="1:15" x14ac:dyDescent="0.45">
      <c r="A47">
        <f>Coefficients!$A$2</f>
        <v>-3.8635845644251199</v>
      </c>
      <c r="B47">
        <f>(Games!D47)*Coefficients!$B$2</f>
        <v>0</v>
      </c>
      <c r="C47" t="e">
        <f>(VLOOKUP(Games!B47, Data!$B$2:$L$134, 4, FALSE)-VLOOKUP(Games!C47, Data!$B$2:$L$134, 4, FALSE))*Coefficients!$C$2</f>
        <v>#N/A</v>
      </c>
      <c r="D47" t="e">
        <f>(VLOOKUP(Games!B47, Data!$B$2:$L$134, 3, FALSE)-VLOOKUP(Games!C47, Data!$B$2:$L$134, 3, FALSE))*Coefficients!$D$2</f>
        <v>#N/A</v>
      </c>
      <c r="E47" t="e">
        <f>(VLOOKUP(Games!B47, Data!$B$2:$L$134, 5, FALSE)-VLOOKUP(Games!C47, Data!$B$2:$L$134, 5, FALSE))*Coefficients!$E$2</f>
        <v>#N/A</v>
      </c>
      <c r="F47" t="e">
        <f>(VLOOKUP(Games!B47, Data!$B$2:$L$134, 6, FALSE)-VLOOKUP(Games!C47, Data!$B$2:$L$134, 6, FALSE))*Coefficients!$F$2</f>
        <v>#N/A</v>
      </c>
      <c r="G47" t="e">
        <f>(VLOOKUP(Games!B47, Data!$B$2:$L$134, 7, FALSE)-VLOOKUP(Games!C47, Data!$B$2:$L$134, 7, FALSE))*Coefficients!$G$2</f>
        <v>#N/A</v>
      </c>
      <c r="H47" t="e">
        <f>(VLOOKUP(Games!B47, Data!$B$2:$L$134, 8, FALSE)-VLOOKUP(Games!C47, Data!$B$2:$L$134, 8, FALSE))*Coefficients!$H$2</f>
        <v>#N/A</v>
      </c>
      <c r="I47" t="e">
        <f>(VLOOKUP(Games!B47, Data!$B$2:$L$134, 9, FALSE)-VLOOKUP(Games!C47, Data!$B$2:$L$134, 9, FALSE))*Coefficients!$I$2</f>
        <v>#N/A</v>
      </c>
      <c r="J47" t="e">
        <f>(VLOOKUP(Games!B47, Data!$B$2:$L$134, 10, FALSE)-VLOOKUP(Games!C47, Data!$B$2:$L$134, 10, FALSE))*Coefficients!$J$2</f>
        <v>#N/A</v>
      </c>
      <c r="K47" t="e">
        <f>(IF(AND(VLOOKUP(Games!B47, Data!$B$2:$L$134, 11, FALSE)=1, VLOOKUP(Games!C47, Data!$B$2:$L$134, 11, FALSE)&lt;&gt;1), 1,0))*Coefficients!K$2</f>
        <v>#N/A</v>
      </c>
      <c r="L47" t="e">
        <f>(IF(AND(VLOOKUP(Games!B47, Data!$B$2:$L$134, 11, FALSE)&lt;&gt;1, VLOOKUP(Games!C47, Data!$B$2:$L$134, 11, FALSE)=1), 1,0))*Coefficients!L$2</f>
        <v>#N/A</v>
      </c>
      <c r="O47" t="e">
        <f t="shared" si="0"/>
        <v>#N/A</v>
      </c>
    </row>
    <row r="48" spans="1:15" x14ac:dyDescent="0.45">
      <c r="A48">
        <f>Coefficients!$A$2</f>
        <v>-3.8635845644251199</v>
      </c>
      <c r="B48">
        <f>(Games!D48)*Coefficients!$B$2</f>
        <v>0</v>
      </c>
      <c r="C48" t="e">
        <f>(VLOOKUP(Games!B48, Data!$B$2:$L$134, 4, FALSE)-VLOOKUP(Games!C48, Data!$B$2:$L$134, 4, FALSE))*Coefficients!$C$2</f>
        <v>#N/A</v>
      </c>
      <c r="D48" t="e">
        <f>(VLOOKUP(Games!B48, Data!$B$2:$L$134, 3, FALSE)-VLOOKUP(Games!C48, Data!$B$2:$L$134, 3, FALSE))*Coefficients!$D$2</f>
        <v>#N/A</v>
      </c>
      <c r="E48" t="e">
        <f>(VLOOKUP(Games!B48, Data!$B$2:$L$134, 5, FALSE)-VLOOKUP(Games!C48, Data!$B$2:$L$134, 5, FALSE))*Coefficients!$E$2</f>
        <v>#N/A</v>
      </c>
      <c r="F48" t="e">
        <f>(VLOOKUP(Games!B48, Data!$B$2:$L$134, 6, FALSE)-VLOOKUP(Games!C48, Data!$B$2:$L$134, 6, FALSE))*Coefficients!$F$2</f>
        <v>#N/A</v>
      </c>
      <c r="G48" t="e">
        <f>(VLOOKUP(Games!B48, Data!$B$2:$L$134, 7, FALSE)-VLOOKUP(Games!C48, Data!$B$2:$L$134, 7, FALSE))*Coefficients!$G$2</f>
        <v>#N/A</v>
      </c>
      <c r="H48" t="e">
        <f>(VLOOKUP(Games!B48, Data!$B$2:$L$134, 8, FALSE)-VLOOKUP(Games!C48, Data!$B$2:$L$134, 8, FALSE))*Coefficients!$H$2</f>
        <v>#N/A</v>
      </c>
      <c r="I48" t="e">
        <f>(VLOOKUP(Games!B48, Data!$B$2:$L$134, 9, FALSE)-VLOOKUP(Games!C48, Data!$B$2:$L$134, 9, FALSE))*Coefficients!$I$2</f>
        <v>#N/A</v>
      </c>
      <c r="J48" t="e">
        <f>(VLOOKUP(Games!B48, Data!$B$2:$L$134, 10, FALSE)-VLOOKUP(Games!C48, Data!$B$2:$L$134, 10, FALSE))*Coefficients!$J$2</f>
        <v>#N/A</v>
      </c>
      <c r="K48" t="e">
        <f>(IF(AND(VLOOKUP(Games!B48, Data!$B$2:$L$134, 11, FALSE)=1, VLOOKUP(Games!C48, Data!$B$2:$L$134, 11, FALSE)&lt;&gt;1), 1,0))*Coefficients!K$2</f>
        <v>#N/A</v>
      </c>
      <c r="L48" t="e">
        <f>(IF(AND(VLOOKUP(Games!B48, Data!$B$2:$L$134, 11, FALSE)&lt;&gt;1, VLOOKUP(Games!C48, Data!$B$2:$L$134, 11, FALSE)=1), 1,0))*Coefficients!L$2</f>
        <v>#N/A</v>
      </c>
      <c r="O48" t="e">
        <f t="shared" si="0"/>
        <v>#N/A</v>
      </c>
    </row>
    <row r="49" spans="1:15" x14ac:dyDescent="0.45">
      <c r="A49">
        <f>Coefficients!$A$2</f>
        <v>-3.8635845644251199</v>
      </c>
      <c r="B49">
        <f>(Games!D49)*Coefficients!$B$2</f>
        <v>0</v>
      </c>
      <c r="C49" t="e">
        <f>(VLOOKUP(Games!B49, Data!$B$2:$L$134, 4, FALSE)-VLOOKUP(Games!C49, Data!$B$2:$L$134, 4, FALSE))*Coefficients!$C$2</f>
        <v>#N/A</v>
      </c>
      <c r="D49" t="e">
        <f>(VLOOKUP(Games!B49, Data!$B$2:$L$134, 3, FALSE)-VLOOKUP(Games!C49, Data!$B$2:$L$134, 3, FALSE))*Coefficients!$D$2</f>
        <v>#N/A</v>
      </c>
      <c r="E49" t="e">
        <f>(VLOOKUP(Games!B49, Data!$B$2:$L$134, 5, FALSE)-VLOOKUP(Games!C49, Data!$B$2:$L$134, 5, FALSE))*Coefficients!$E$2</f>
        <v>#N/A</v>
      </c>
      <c r="F49" t="e">
        <f>(VLOOKUP(Games!B49, Data!$B$2:$L$134, 6, FALSE)-VLOOKUP(Games!C49, Data!$B$2:$L$134, 6, FALSE))*Coefficients!$F$2</f>
        <v>#N/A</v>
      </c>
      <c r="G49" t="e">
        <f>(VLOOKUP(Games!B49, Data!$B$2:$L$134, 7, FALSE)-VLOOKUP(Games!C49, Data!$B$2:$L$134, 7, FALSE))*Coefficients!$G$2</f>
        <v>#N/A</v>
      </c>
      <c r="H49" t="e">
        <f>(VLOOKUP(Games!B49, Data!$B$2:$L$134, 8, FALSE)-VLOOKUP(Games!C49, Data!$B$2:$L$134, 8, FALSE))*Coefficients!$H$2</f>
        <v>#N/A</v>
      </c>
      <c r="I49" t="e">
        <f>(VLOOKUP(Games!B49, Data!$B$2:$L$134, 9, FALSE)-VLOOKUP(Games!C49, Data!$B$2:$L$134, 9, FALSE))*Coefficients!$I$2</f>
        <v>#N/A</v>
      </c>
      <c r="J49" t="e">
        <f>(VLOOKUP(Games!B49, Data!$B$2:$L$134, 10, FALSE)-VLOOKUP(Games!C49, Data!$B$2:$L$134, 10, FALSE))*Coefficients!$J$2</f>
        <v>#N/A</v>
      </c>
      <c r="K49" t="e">
        <f>(IF(AND(VLOOKUP(Games!B49, Data!$B$2:$L$134, 11, FALSE)=1, VLOOKUP(Games!C49, Data!$B$2:$L$134, 11, FALSE)&lt;&gt;1), 1,0))*Coefficients!K$2</f>
        <v>#N/A</v>
      </c>
      <c r="L49" t="e">
        <f>(IF(AND(VLOOKUP(Games!B49, Data!$B$2:$L$134, 11, FALSE)&lt;&gt;1, VLOOKUP(Games!C49, Data!$B$2:$L$134, 11, FALSE)=1), 1,0))*Coefficients!L$2</f>
        <v>#N/A</v>
      </c>
      <c r="O49" t="e">
        <f t="shared" si="0"/>
        <v>#N/A</v>
      </c>
    </row>
    <row r="50" spans="1:15" x14ac:dyDescent="0.45">
      <c r="A50">
        <f>Coefficients!$A$2</f>
        <v>-3.8635845644251199</v>
      </c>
      <c r="B50">
        <f>(Games!D50)*Coefficients!$B$2</f>
        <v>0</v>
      </c>
      <c r="C50" t="e">
        <f>(VLOOKUP(Games!B50, Data!$B$2:$L$134, 4, FALSE)-VLOOKUP(Games!C50, Data!$B$2:$L$134, 4, FALSE))*Coefficients!$C$2</f>
        <v>#N/A</v>
      </c>
      <c r="D50" t="e">
        <f>(VLOOKUP(Games!B50, Data!$B$2:$L$134, 3, FALSE)-VLOOKUP(Games!C50, Data!$B$2:$L$134, 3, FALSE))*Coefficients!$D$2</f>
        <v>#N/A</v>
      </c>
      <c r="E50" t="e">
        <f>(VLOOKUP(Games!B50, Data!$B$2:$L$134, 5, FALSE)-VLOOKUP(Games!C50, Data!$B$2:$L$134, 5, FALSE))*Coefficients!$E$2</f>
        <v>#N/A</v>
      </c>
      <c r="F50" t="e">
        <f>(VLOOKUP(Games!B50, Data!$B$2:$L$134, 6, FALSE)-VLOOKUP(Games!C50, Data!$B$2:$L$134, 6, FALSE))*Coefficients!$F$2</f>
        <v>#N/A</v>
      </c>
      <c r="G50" t="e">
        <f>(VLOOKUP(Games!B50, Data!$B$2:$L$134, 7, FALSE)-VLOOKUP(Games!C50, Data!$B$2:$L$134, 7, FALSE))*Coefficients!$G$2</f>
        <v>#N/A</v>
      </c>
      <c r="H50" t="e">
        <f>(VLOOKUP(Games!B50, Data!$B$2:$L$134, 8, FALSE)-VLOOKUP(Games!C50, Data!$B$2:$L$134, 8, FALSE))*Coefficients!$H$2</f>
        <v>#N/A</v>
      </c>
      <c r="I50" t="e">
        <f>(VLOOKUP(Games!B50, Data!$B$2:$L$134, 9, FALSE)-VLOOKUP(Games!C50, Data!$B$2:$L$134, 9, FALSE))*Coefficients!$I$2</f>
        <v>#N/A</v>
      </c>
      <c r="J50" t="e">
        <f>(VLOOKUP(Games!B50, Data!$B$2:$L$134, 10, FALSE)-VLOOKUP(Games!C50, Data!$B$2:$L$134, 10, FALSE))*Coefficients!$J$2</f>
        <v>#N/A</v>
      </c>
      <c r="K50" t="e">
        <f>(IF(AND(VLOOKUP(Games!B50, Data!$B$2:$L$134, 11, FALSE)=1, VLOOKUP(Games!C50, Data!$B$2:$L$134, 11, FALSE)&lt;&gt;1), 1,0))*Coefficients!K$2</f>
        <v>#N/A</v>
      </c>
      <c r="L50" t="e">
        <f>(IF(AND(VLOOKUP(Games!B50, Data!$B$2:$L$134, 11, FALSE)&lt;&gt;1, VLOOKUP(Games!C50, Data!$B$2:$L$134, 11, FALSE)=1), 1,0))*Coefficients!L$2</f>
        <v>#N/A</v>
      </c>
      <c r="O50" t="e">
        <f t="shared" si="0"/>
        <v>#N/A</v>
      </c>
    </row>
    <row r="51" spans="1:15" x14ac:dyDescent="0.45">
      <c r="A51">
        <f>Coefficients!$A$2</f>
        <v>-3.8635845644251199</v>
      </c>
      <c r="B51">
        <f>(Games!D51)*Coefficients!$B$2</f>
        <v>0</v>
      </c>
      <c r="C51" t="e">
        <f>(VLOOKUP(Games!B51, Data!$B$2:$L$134, 4, FALSE)-VLOOKUP(Games!C51, Data!$B$2:$L$134, 4, FALSE))*Coefficients!$C$2</f>
        <v>#N/A</v>
      </c>
      <c r="D51" t="e">
        <f>(VLOOKUP(Games!B51, Data!$B$2:$L$134, 3, FALSE)-VLOOKUP(Games!C51, Data!$B$2:$L$134, 3, FALSE))*Coefficients!$D$2</f>
        <v>#N/A</v>
      </c>
      <c r="E51" t="e">
        <f>(VLOOKUP(Games!B51, Data!$B$2:$L$134, 5, FALSE)-VLOOKUP(Games!C51, Data!$B$2:$L$134, 5, FALSE))*Coefficients!$E$2</f>
        <v>#N/A</v>
      </c>
      <c r="F51" t="e">
        <f>(VLOOKUP(Games!B51, Data!$B$2:$L$134, 6, FALSE)-VLOOKUP(Games!C51, Data!$B$2:$L$134, 6, FALSE))*Coefficients!$F$2</f>
        <v>#N/A</v>
      </c>
      <c r="G51" t="e">
        <f>(VLOOKUP(Games!B51, Data!$B$2:$L$134, 7, FALSE)-VLOOKUP(Games!C51, Data!$B$2:$L$134, 7, FALSE))*Coefficients!$G$2</f>
        <v>#N/A</v>
      </c>
      <c r="H51" t="e">
        <f>(VLOOKUP(Games!B51, Data!$B$2:$L$134, 8, FALSE)-VLOOKUP(Games!C51, Data!$B$2:$L$134, 8, FALSE))*Coefficients!$H$2</f>
        <v>#N/A</v>
      </c>
      <c r="I51" t="e">
        <f>(VLOOKUP(Games!B51, Data!$B$2:$L$134, 9, FALSE)-VLOOKUP(Games!C51, Data!$B$2:$L$134, 9, FALSE))*Coefficients!$I$2</f>
        <v>#N/A</v>
      </c>
      <c r="J51" t="e">
        <f>(VLOOKUP(Games!B51, Data!$B$2:$L$134, 10, FALSE)-VLOOKUP(Games!C51, Data!$B$2:$L$134, 10, FALSE))*Coefficients!$J$2</f>
        <v>#N/A</v>
      </c>
      <c r="K51" t="e">
        <f>(IF(AND(VLOOKUP(Games!B51, Data!$B$2:$L$134, 11, FALSE)=1, VLOOKUP(Games!C51, Data!$B$2:$L$134, 11, FALSE)&lt;&gt;1), 1,0))*Coefficients!K$2</f>
        <v>#N/A</v>
      </c>
      <c r="L51" t="e">
        <f>(IF(AND(VLOOKUP(Games!B51, Data!$B$2:$L$134, 11, FALSE)&lt;&gt;1, VLOOKUP(Games!C51, Data!$B$2:$L$134, 11, FALSE)=1), 1,0))*Coefficients!L$2</f>
        <v>#N/A</v>
      </c>
      <c r="O51" t="e">
        <f t="shared" si="0"/>
        <v>#N/A</v>
      </c>
    </row>
    <row r="52" spans="1:15" x14ac:dyDescent="0.45">
      <c r="A52">
        <f>Coefficients!$A$2</f>
        <v>-3.8635845644251199</v>
      </c>
      <c r="B52">
        <f>(Games!D52)*Coefficients!$B$2</f>
        <v>0</v>
      </c>
      <c r="C52" t="e">
        <f>(VLOOKUP(Games!B52, Data!$B$2:$L$134, 4, FALSE)-VLOOKUP(Games!C52, Data!$B$2:$L$134, 4, FALSE))*Coefficients!$C$2</f>
        <v>#N/A</v>
      </c>
      <c r="D52" t="e">
        <f>(VLOOKUP(Games!B52, Data!$B$2:$L$134, 3, FALSE)-VLOOKUP(Games!C52, Data!$B$2:$L$134, 3, FALSE))*Coefficients!$D$2</f>
        <v>#N/A</v>
      </c>
      <c r="E52" t="e">
        <f>(VLOOKUP(Games!B52, Data!$B$2:$L$134, 5, FALSE)-VLOOKUP(Games!C52, Data!$B$2:$L$134, 5, FALSE))*Coefficients!$E$2</f>
        <v>#N/A</v>
      </c>
      <c r="F52" t="e">
        <f>(VLOOKUP(Games!B52, Data!$B$2:$L$134, 6, FALSE)-VLOOKUP(Games!C52, Data!$B$2:$L$134, 6, FALSE))*Coefficients!$F$2</f>
        <v>#N/A</v>
      </c>
      <c r="G52" t="e">
        <f>(VLOOKUP(Games!B52, Data!$B$2:$L$134, 7, FALSE)-VLOOKUP(Games!C52, Data!$B$2:$L$134, 7, FALSE))*Coefficients!$G$2</f>
        <v>#N/A</v>
      </c>
      <c r="H52" t="e">
        <f>(VLOOKUP(Games!B52, Data!$B$2:$L$134, 8, FALSE)-VLOOKUP(Games!C52, Data!$B$2:$L$134, 8, FALSE))*Coefficients!$H$2</f>
        <v>#N/A</v>
      </c>
      <c r="I52" t="e">
        <f>(VLOOKUP(Games!B52, Data!$B$2:$L$134, 9, FALSE)-VLOOKUP(Games!C52, Data!$B$2:$L$134, 9, FALSE))*Coefficients!$I$2</f>
        <v>#N/A</v>
      </c>
      <c r="J52" t="e">
        <f>(VLOOKUP(Games!B52, Data!$B$2:$L$134, 10, FALSE)-VLOOKUP(Games!C52, Data!$B$2:$L$134, 10, FALSE))*Coefficients!$J$2</f>
        <v>#N/A</v>
      </c>
      <c r="K52" t="e">
        <f>(IF(AND(VLOOKUP(Games!B52, Data!$B$2:$L$134, 11, FALSE)=1, VLOOKUP(Games!C52, Data!$B$2:$L$134, 11, FALSE)&lt;&gt;1), 1,0))*Coefficients!K$2</f>
        <v>#N/A</v>
      </c>
      <c r="L52" t="e">
        <f>(IF(AND(VLOOKUP(Games!B52, Data!$B$2:$L$134, 11, FALSE)&lt;&gt;1, VLOOKUP(Games!C52, Data!$B$2:$L$134, 11, FALSE)=1), 1,0))*Coefficients!L$2</f>
        <v>#N/A</v>
      </c>
      <c r="O52" t="e">
        <f t="shared" si="0"/>
        <v>#N/A</v>
      </c>
    </row>
    <row r="53" spans="1:15" x14ac:dyDescent="0.45">
      <c r="A53">
        <f>Coefficients!$A$2</f>
        <v>-3.8635845644251199</v>
      </c>
      <c r="B53">
        <f>(Games!D53)*Coefficients!$B$2</f>
        <v>0</v>
      </c>
      <c r="C53" t="e">
        <f>(VLOOKUP(Games!B53, Data!$B$2:$L$134, 4, FALSE)-VLOOKUP(Games!C53, Data!$B$2:$L$134, 4, FALSE))*Coefficients!$C$2</f>
        <v>#N/A</v>
      </c>
      <c r="D53" t="e">
        <f>(VLOOKUP(Games!B53, Data!$B$2:$L$134, 3, FALSE)-VLOOKUP(Games!C53, Data!$B$2:$L$134, 3, FALSE))*Coefficients!$D$2</f>
        <v>#N/A</v>
      </c>
      <c r="E53" t="e">
        <f>(VLOOKUP(Games!B53, Data!$B$2:$L$134, 5, FALSE)-VLOOKUP(Games!C53, Data!$B$2:$L$134, 5, FALSE))*Coefficients!$E$2</f>
        <v>#N/A</v>
      </c>
      <c r="F53" t="e">
        <f>(VLOOKUP(Games!B53, Data!$B$2:$L$134, 6, FALSE)-VLOOKUP(Games!C53, Data!$B$2:$L$134, 6, FALSE))*Coefficients!$F$2</f>
        <v>#N/A</v>
      </c>
      <c r="G53" t="e">
        <f>(VLOOKUP(Games!B53, Data!$B$2:$L$134, 7, FALSE)-VLOOKUP(Games!C53, Data!$B$2:$L$134, 7, FALSE))*Coefficients!$G$2</f>
        <v>#N/A</v>
      </c>
      <c r="H53" t="e">
        <f>(VLOOKUP(Games!B53, Data!$B$2:$L$134, 8, FALSE)-VLOOKUP(Games!C53, Data!$B$2:$L$134, 8, FALSE))*Coefficients!$H$2</f>
        <v>#N/A</v>
      </c>
      <c r="I53" t="e">
        <f>(VLOOKUP(Games!B53, Data!$B$2:$L$134, 9, FALSE)-VLOOKUP(Games!C53, Data!$B$2:$L$134, 9, FALSE))*Coefficients!$I$2</f>
        <v>#N/A</v>
      </c>
      <c r="J53" t="e">
        <f>(VLOOKUP(Games!B53, Data!$B$2:$L$134, 10, FALSE)-VLOOKUP(Games!C53, Data!$B$2:$L$134, 10, FALSE))*Coefficients!$J$2</f>
        <v>#N/A</v>
      </c>
      <c r="K53" t="e">
        <f>(IF(AND(VLOOKUP(Games!B53, Data!$B$2:$L$134, 11, FALSE)=1, VLOOKUP(Games!C53, Data!$B$2:$L$134, 11, FALSE)&lt;&gt;1), 1,0))*Coefficients!K$2</f>
        <v>#N/A</v>
      </c>
      <c r="L53" t="e">
        <f>(IF(AND(VLOOKUP(Games!B53, Data!$B$2:$L$134, 11, FALSE)&lt;&gt;1, VLOOKUP(Games!C53, Data!$B$2:$L$134, 11, FALSE)=1), 1,0))*Coefficients!L$2</f>
        <v>#N/A</v>
      </c>
      <c r="O53" t="e">
        <f t="shared" si="0"/>
        <v>#N/A</v>
      </c>
    </row>
    <row r="54" spans="1:15" x14ac:dyDescent="0.45">
      <c r="A54">
        <f>Coefficients!$A$2</f>
        <v>-3.8635845644251199</v>
      </c>
      <c r="B54">
        <f>(Games!D54)*Coefficients!$B$2</f>
        <v>0</v>
      </c>
      <c r="C54" t="e">
        <f>(VLOOKUP(Games!B54, Data!$B$2:$L$134, 4, FALSE)-VLOOKUP(Games!C54, Data!$B$2:$L$134, 4, FALSE))*Coefficients!$C$2</f>
        <v>#N/A</v>
      </c>
      <c r="D54" t="e">
        <f>(VLOOKUP(Games!B54, Data!$B$2:$L$134, 3, FALSE)-VLOOKUP(Games!C54, Data!$B$2:$L$134, 3, FALSE))*Coefficients!$D$2</f>
        <v>#N/A</v>
      </c>
      <c r="E54" t="e">
        <f>(VLOOKUP(Games!B54, Data!$B$2:$L$134, 5, FALSE)-VLOOKUP(Games!C54, Data!$B$2:$L$134, 5, FALSE))*Coefficients!$E$2</f>
        <v>#N/A</v>
      </c>
      <c r="F54" t="e">
        <f>(VLOOKUP(Games!B54, Data!$B$2:$L$134, 6, FALSE)-VLOOKUP(Games!C54, Data!$B$2:$L$134, 6, FALSE))*Coefficients!$F$2</f>
        <v>#N/A</v>
      </c>
      <c r="G54" t="e">
        <f>(VLOOKUP(Games!B54, Data!$B$2:$L$134, 7, FALSE)-VLOOKUP(Games!C54, Data!$B$2:$L$134, 7, FALSE))*Coefficients!$G$2</f>
        <v>#N/A</v>
      </c>
      <c r="H54" t="e">
        <f>(VLOOKUP(Games!B54, Data!$B$2:$L$134, 8, FALSE)-VLOOKUP(Games!C54, Data!$B$2:$L$134, 8, FALSE))*Coefficients!$H$2</f>
        <v>#N/A</v>
      </c>
      <c r="I54" t="e">
        <f>(VLOOKUP(Games!B54, Data!$B$2:$L$134, 9, FALSE)-VLOOKUP(Games!C54, Data!$B$2:$L$134, 9, FALSE))*Coefficients!$I$2</f>
        <v>#N/A</v>
      </c>
      <c r="J54" t="e">
        <f>(VLOOKUP(Games!B54, Data!$B$2:$L$134, 10, FALSE)-VLOOKUP(Games!C54, Data!$B$2:$L$134, 10, FALSE))*Coefficients!$J$2</f>
        <v>#N/A</v>
      </c>
      <c r="K54" t="e">
        <f>(IF(AND(VLOOKUP(Games!B54, Data!$B$2:$L$134, 11, FALSE)=1, VLOOKUP(Games!C54, Data!$B$2:$L$134, 11, FALSE)&lt;&gt;1), 1,0))*Coefficients!K$2</f>
        <v>#N/A</v>
      </c>
      <c r="L54" t="e">
        <f>(IF(AND(VLOOKUP(Games!B54, Data!$B$2:$L$134, 11, FALSE)&lt;&gt;1, VLOOKUP(Games!C54, Data!$B$2:$L$134, 11, FALSE)=1), 1,0))*Coefficients!L$2</f>
        <v>#N/A</v>
      </c>
      <c r="O54" t="e">
        <f t="shared" si="0"/>
        <v>#N/A</v>
      </c>
    </row>
    <row r="55" spans="1:15" x14ac:dyDescent="0.45">
      <c r="A55">
        <f>Coefficients!$A$2</f>
        <v>-3.8635845644251199</v>
      </c>
      <c r="B55">
        <f>(Games!D55)*Coefficients!$B$2</f>
        <v>0</v>
      </c>
      <c r="C55" t="e">
        <f>(VLOOKUP(Games!B55, Data!$B$2:$L$134, 4, FALSE)-VLOOKUP(Games!C55, Data!$B$2:$L$134, 4, FALSE))*Coefficients!$C$2</f>
        <v>#N/A</v>
      </c>
      <c r="D55" t="e">
        <f>(VLOOKUP(Games!B55, Data!$B$2:$L$134, 3, FALSE)-VLOOKUP(Games!C55, Data!$B$2:$L$134, 3, FALSE))*Coefficients!$D$2</f>
        <v>#N/A</v>
      </c>
      <c r="E55" t="e">
        <f>(VLOOKUP(Games!B55, Data!$B$2:$L$134, 5, FALSE)-VLOOKUP(Games!C55, Data!$B$2:$L$134, 5, FALSE))*Coefficients!$E$2</f>
        <v>#N/A</v>
      </c>
      <c r="F55" t="e">
        <f>(VLOOKUP(Games!B55, Data!$B$2:$L$134, 6, FALSE)-VLOOKUP(Games!C55, Data!$B$2:$L$134, 6, FALSE))*Coefficients!$F$2</f>
        <v>#N/A</v>
      </c>
      <c r="G55" t="e">
        <f>(VLOOKUP(Games!B55, Data!$B$2:$L$134, 7, FALSE)-VLOOKUP(Games!C55, Data!$B$2:$L$134, 7, FALSE))*Coefficients!$G$2</f>
        <v>#N/A</v>
      </c>
      <c r="H55" t="e">
        <f>(VLOOKUP(Games!B55, Data!$B$2:$L$134, 8, FALSE)-VLOOKUP(Games!C55, Data!$B$2:$L$134, 8, FALSE))*Coefficients!$H$2</f>
        <v>#N/A</v>
      </c>
      <c r="I55" t="e">
        <f>(VLOOKUP(Games!B55, Data!$B$2:$L$134, 9, FALSE)-VLOOKUP(Games!C55, Data!$B$2:$L$134, 9, FALSE))*Coefficients!$I$2</f>
        <v>#N/A</v>
      </c>
      <c r="J55" t="e">
        <f>(VLOOKUP(Games!B55, Data!$B$2:$L$134, 10, FALSE)-VLOOKUP(Games!C55, Data!$B$2:$L$134, 10, FALSE))*Coefficients!$J$2</f>
        <v>#N/A</v>
      </c>
      <c r="K55" t="e">
        <f>(IF(AND(VLOOKUP(Games!B55, Data!$B$2:$L$134, 11, FALSE)=1, VLOOKUP(Games!C55, Data!$B$2:$L$134, 11, FALSE)&lt;&gt;1), 1,0))*Coefficients!K$2</f>
        <v>#N/A</v>
      </c>
      <c r="L55" t="e">
        <f>(IF(AND(VLOOKUP(Games!B55, Data!$B$2:$L$134, 11, FALSE)&lt;&gt;1, VLOOKUP(Games!C55, Data!$B$2:$L$134, 11, FALSE)=1), 1,0))*Coefficients!L$2</f>
        <v>#N/A</v>
      </c>
      <c r="O55" t="e">
        <f t="shared" si="0"/>
        <v>#N/A</v>
      </c>
    </row>
    <row r="56" spans="1:15" x14ac:dyDescent="0.45">
      <c r="A56">
        <f>Coefficients!$A$2</f>
        <v>-3.8635845644251199</v>
      </c>
      <c r="B56">
        <f>(Games!D56)*Coefficients!$B$2</f>
        <v>0</v>
      </c>
      <c r="C56" t="e">
        <f>(VLOOKUP(Games!B56, Data!$B$2:$L$134, 4, FALSE)-VLOOKUP(Games!C56, Data!$B$2:$L$134, 4, FALSE))*Coefficients!$C$2</f>
        <v>#N/A</v>
      </c>
      <c r="D56" t="e">
        <f>(VLOOKUP(Games!B56, Data!$B$2:$L$134, 3, FALSE)-VLOOKUP(Games!C56, Data!$B$2:$L$134, 3, FALSE))*Coefficients!$D$2</f>
        <v>#N/A</v>
      </c>
      <c r="E56" t="e">
        <f>(VLOOKUP(Games!B56, Data!$B$2:$L$134, 5, FALSE)-VLOOKUP(Games!C56, Data!$B$2:$L$134, 5, FALSE))*Coefficients!$E$2</f>
        <v>#N/A</v>
      </c>
      <c r="F56" t="e">
        <f>(VLOOKUP(Games!B56, Data!$B$2:$L$134, 6, FALSE)-VLOOKUP(Games!C56, Data!$B$2:$L$134, 6, FALSE))*Coefficients!$F$2</f>
        <v>#N/A</v>
      </c>
      <c r="G56" t="e">
        <f>(VLOOKUP(Games!B56, Data!$B$2:$L$134, 7, FALSE)-VLOOKUP(Games!C56, Data!$B$2:$L$134, 7, FALSE))*Coefficients!$G$2</f>
        <v>#N/A</v>
      </c>
      <c r="H56" t="e">
        <f>(VLOOKUP(Games!B56, Data!$B$2:$L$134, 8, FALSE)-VLOOKUP(Games!C56, Data!$B$2:$L$134, 8, FALSE))*Coefficients!$H$2</f>
        <v>#N/A</v>
      </c>
      <c r="I56" t="e">
        <f>(VLOOKUP(Games!B56, Data!$B$2:$L$134, 9, FALSE)-VLOOKUP(Games!C56, Data!$B$2:$L$134, 9, FALSE))*Coefficients!$I$2</f>
        <v>#N/A</v>
      </c>
      <c r="J56" t="e">
        <f>(VLOOKUP(Games!B56, Data!$B$2:$L$134, 10, FALSE)-VLOOKUP(Games!C56, Data!$B$2:$L$134, 10, FALSE))*Coefficients!$J$2</f>
        <v>#N/A</v>
      </c>
      <c r="K56" t="e">
        <f>(IF(AND(VLOOKUP(Games!B56, Data!$B$2:$L$134, 11, FALSE)=1, VLOOKUP(Games!C56, Data!$B$2:$L$134, 11, FALSE)&lt;&gt;1), 1,0))*Coefficients!K$2</f>
        <v>#N/A</v>
      </c>
      <c r="L56" t="e">
        <f>(IF(AND(VLOOKUP(Games!B56, Data!$B$2:$L$134, 11, FALSE)&lt;&gt;1, VLOOKUP(Games!C56, Data!$B$2:$L$134, 11, FALSE)=1), 1,0))*Coefficients!L$2</f>
        <v>#N/A</v>
      </c>
      <c r="O56" t="e">
        <f t="shared" si="0"/>
        <v>#N/A</v>
      </c>
    </row>
    <row r="57" spans="1:15" x14ac:dyDescent="0.45">
      <c r="A57">
        <f>Coefficients!$A$2</f>
        <v>-3.8635845644251199</v>
      </c>
      <c r="B57">
        <f>(Games!D57)*Coefficients!$B$2</f>
        <v>0</v>
      </c>
      <c r="C57" t="e">
        <f>(VLOOKUP(Games!B57, Data!$B$2:$L$134, 4, FALSE)-VLOOKUP(Games!C57, Data!$B$2:$L$134, 4, FALSE))*Coefficients!$C$2</f>
        <v>#N/A</v>
      </c>
      <c r="D57" t="e">
        <f>(VLOOKUP(Games!B57, Data!$B$2:$L$134, 3, FALSE)-VLOOKUP(Games!C57, Data!$B$2:$L$134, 3, FALSE))*Coefficients!$D$2</f>
        <v>#N/A</v>
      </c>
      <c r="E57" t="e">
        <f>(VLOOKUP(Games!B57, Data!$B$2:$L$134, 5, FALSE)-VLOOKUP(Games!C57, Data!$B$2:$L$134, 5, FALSE))*Coefficients!$E$2</f>
        <v>#N/A</v>
      </c>
      <c r="F57" t="e">
        <f>(VLOOKUP(Games!B57, Data!$B$2:$L$134, 6, FALSE)-VLOOKUP(Games!C57, Data!$B$2:$L$134, 6, FALSE))*Coefficients!$F$2</f>
        <v>#N/A</v>
      </c>
      <c r="G57" t="e">
        <f>(VLOOKUP(Games!B57, Data!$B$2:$L$134, 7, FALSE)-VLOOKUP(Games!C57, Data!$B$2:$L$134, 7, FALSE))*Coefficients!$G$2</f>
        <v>#N/A</v>
      </c>
      <c r="H57" t="e">
        <f>(VLOOKUP(Games!B57, Data!$B$2:$L$134, 8, FALSE)-VLOOKUP(Games!C57, Data!$B$2:$L$134, 8, FALSE))*Coefficients!$H$2</f>
        <v>#N/A</v>
      </c>
      <c r="I57" t="e">
        <f>(VLOOKUP(Games!B57, Data!$B$2:$L$134, 9, FALSE)-VLOOKUP(Games!C57, Data!$B$2:$L$134, 9, FALSE))*Coefficients!$I$2</f>
        <v>#N/A</v>
      </c>
      <c r="J57" t="e">
        <f>(VLOOKUP(Games!B57, Data!$B$2:$L$134, 10, FALSE)-VLOOKUP(Games!C57, Data!$B$2:$L$134, 10, FALSE))*Coefficients!$J$2</f>
        <v>#N/A</v>
      </c>
      <c r="K57" t="e">
        <f>(IF(AND(VLOOKUP(Games!B57, Data!$B$2:$L$134, 11, FALSE)=1, VLOOKUP(Games!C57, Data!$B$2:$L$134, 11, FALSE)&lt;&gt;1), 1,0))*Coefficients!K$2</f>
        <v>#N/A</v>
      </c>
      <c r="L57" t="e">
        <f>(IF(AND(VLOOKUP(Games!B57, Data!$B$2:$L$134, 11, FALSE)&lt;&gt;1, VLOOKUP(Games!C57, Data!$B$2:$L$134, 11, FALSE)=1), 1,0))*Coefficients!L$2</f>
        <v>#N/A</v>
      </c>
      <c r="O57" t="e">
        <f t="shared" si="0"/>
        <v>#N/A</v>
      </c>
    </row>
    <row r="58" spans="1:15" x14ac:dyDescent="0.45">
      <c r="A58">
        <f>Coefficients!$A$2</f>
        <v>-3.8635845644251199</v>
      </c>
      <c r="B58">
        <f>(Games!D58)*Coefficients!$B$2</f>
        <v>0</v>
      </c>
      <c r="C58" t="e">
        <f>(VLOOKUP(Games!B58, Data!$B$2:$L$134, 4, FALSE)-VLOOKUP(Games!C58, Data!$B$2:$L$134, 4, FALSE))*Coefficients!$C$2</f>
        <v>#N/A</v>
      </c>
      <c r="D58" t="e">
        <f>(VLOOKUP(Games!B58, Data!$B$2:$L$134, 3, FALSE)-VLOOKUP(Games!C58, Data!$B$2:$L$134, 3, FALSE))*Coefficients!$D$2</f>
        <v>#N/A</v>
      </c>
      <c r="E58" t="e">
        <f>(VLOOKUP(Games!B58, Data!$B$2:$L$134, 5, FALSE)-VLOOKUP(Games!C58, Data!$B$2:$L$134, 5, FALSE))*Coefficients!$E$2</f>
        <v>#N/A</v>
      </c>
      <c r="F58" t="e">
        <f>(VLOOKUP(Games!B58, Data!$B$2:$L$134, 6, FALSE)-VLOOKUP(Games!C58, Data!$B$2:$L$134, 6, FALSE))*Coefficients!$F$2</f>
        <v>#N/A</v>
      </c>
      <c r="G58" t="e">
        <f>(VLOOKUP(Games!B58, Data!$B$2:$L$134, 7, FALSE)-VLOOKUP(Games!C58, Data!$B$2:$L$134, 7, FALSE))*Coefficients!$G$2</f>
        <v>#N/A</v>
      </c>
      <c r="H58" t="e">
        <f>(VLOOKUP(Games!B58, Data!$B$2:$L$134, 8, FALSE)-VLOOKUP(Games!C58, Data!$B$2:$L$134, 8, FALSE))*Coefficients!$H$2</f>
        <v>#N/A</v>
      </c>
      <c r="I58" t="e">
        <f>(VLOOKUP(Games!B58, Data!$B$2:$L$134, 9, FALSE)-VLOOKUP(Games!C58, Data!$B$2:$L$134, 9, FALSE))*Coefficients!$I$2</f>
        <v>#N/A</v>
      </c>
      <c r="J58" t="e">
        <f>(VLOOKUP(Games!B58, Data!$B$2:$L$134, 10, FALSE)-VLOOKUP(Games!C58, Data!$B$2:$L$134, 10, FALSE))*Coefficients!$J$2</f>
        <v>#N/A</v>
      </c>
      <c r="K58" t="e">
        <f>(IF(AND(VLOOKUP(Games!B58, Data!$B$2:$L$134, 11, FALSE)=1, VLOOKUP(Games!C58, Data!$B$2:$L$134, 11, FALSE)&lt;&gt;1), 1,0))*Coefficients!K$2</f>
        <v>#N/A</v>
      </c>
      <c r="L58" t="e">
        <f>(IF(AND(VLOOKUP(Games!B58, Data!$B$2:$L$134, 11, FALSE)&lt;&gt;1, VLOOKUP(Games!C58, Data!$B$2:$L$134, 11, FALSE)=1), 1,0))*Coefficients!L$2</f>
        <v>#N/A</v>
      </c>
      <c r="O58" t="e">
        <f t="shared" si="0"/>
        <v>#N/A</v>
      </c>
    </row>
    <row r="59" spans="1:15" x14ac:dyDescent="0.45">
      <c r="A59">
        <f>Coefficients!$A$2</f>
        <v>-3.8635845644251199</v>
      </c>
      <c r="B59">
        <f>(Games!D59)*Coefficients!$B$2</f>
        <v>0</v>
      </c>
      <c r="C59" t="e">
        <f>(VLOOKUP(Games!B59, Data!$B$2:$L$134, 4, FALSE)-VLOOKUP(Games!C59, Data!$B$2:$L$134, 4, FALSE))*Coefficients!$C$2</f>
        <v>#N/A</v>
      </c>
      <c r="D59" t="e">
        <f>(VLOOKUP(Games!B59, Data!$B$2:$L$134, 3, FALSE)-VLOOKUP(Games!C59, Data!$B$2:$L$134, 3, FALSE))*Coefficients!$D$2</f>
        <v>#N/A</v>
      </c>
      <c r="E59" t="e">
        <f>(VLOOKUP(Games!B59, Data!$B$2:$L$134, 5, FALSE)-VLOOKUP(Games!C59, Data!$B$2:$L$134, 5, FALSE))*Coefficients!$E$2</f>
        <v>#N/A</v>
      </c>
      <c r="F59" t="e">
        <f>(VLOOKUP(Games!B59, Data!$B$2:$L$134, 6, FALSE)-VLOOKUP(Games!C59, Data!$B$2:$L$134, 6, FALSE))*Coefficients!$F$2</f>
        <v>#N/A</v>
      </c>
      <c r="G59" t="e">
        <f>(VLOOKUP(Games!B59, Data!$B$2:$L$134, 7, FALSE)-VLOOKUP(Games!C59, Data!$B$2:$L$134, 7, FALSE))*Coefficients!$G$2</f>
        <v>#N/A</v>
      </c>
      <c r="H59" t="e">
        <f>(VLOOKUP(Games!B59, Data!$B$2:$L$134, 8, FALSE)-VLOOKUP(Games!C59, Data!$B$2:$L$134, 8, FALSE))*Coefficients!$H$2</f>
        <v>#N/A</v>
      </c>
      <c r="I59" t="e">
        <f>(VLOOKUP(Games!B59, Data!$B$2:$L$134, 9, FALSE)-VLOOKUP(Games!C59, Data!$B$2:$L$134, 9, FALSE))*Coefficients!$I$2</f>
        <v>#N/A</v>
      </c>
      <c r="J59" t="e">
        <f>(VLOOKUP(Games!B59, Data!$B$2:$L$134, 10, FALSE)-VLOOKUP(Games!C59, Data!$B$2:$L$134, 10, FALSE))*Coefficients!$J$2</f>
        <v>#N/A</v>
      </c>
      <c r="K59" t="e">
        <f>(IF(AND(VLOOKUP(Games!B59, Data!$B$2:$L$134, 11, FALSE)=1, VLOOKUP(Games!C59, Data!$B$2:$L$134, 11, FALSE)&lt;&gt;1), 1,0))*Coefficients!K$2</f>
        <v>#N/A</v>
      </c>
      <c r="L59" t="e">
        <f>(IF(AND(VLOOKUP(Games!B59, Data!$B$2:$L$134, 11, FALSE)&lt;&gt;1, VLOOKUP(Games!C59, Data!$B$2:$L$134, 11, FALSE)=1), 1,0))*Coefficients!L$2</f>
        <v>#N/A</v>
      </c>
      <c r="O59" t="e">
        <f t="shared" si="0"/>
        <v>#N/A</v>
      </c>
    </row>
    <row r="60" spans="1:15" x14ac:dyDescent="0.45">
      <c r="A60">
        <f>Coefficients!$A$2</f>
        <v>-3.8635845644251199</v>
      </c>
      <c r="B60">
        <f>(Games!D60)*Coefficients!$B$2</f>
        <v>0</v>
      </c>
      <c r="C60" t="e">
        <f>(VLOOKUP(Games!B60, Data!$B$2:$L$134, 4, FALSE)-VLOOKUP(Games!C60, Data!$B$2:$L$134, 4, FALSE))*Coefficients!$C$2</f>
        <v>#N/A</v>
      </c>
      <c r="D60" t="e">
        <f>(VLOOKUP(Games!B60, Data!$B$2:$L$134, 3, FALSE)-VLOOKUP(Games!C60, Data!$B$2:$L$134, 3, FALSE))*Coefficients!$D$2</f>
        <v>#N/A</v>
      </c>
      <c r="E60" t="e">
        <f>(VLOOKUP(Games!B60, Data!$B$2:$L$134, 5, FALSE)-VLOOKUP(Games!C60, Data!$B$2:$L$134, 5, FALSE))*Coefficients!$E$2</f>
        <v>#N/A</v>
      </c>
      <c r="F60" t="e">
        <f>(VLOOKUP(Games!B60, Data!$B$2:$L$134, 6, FALSE)-VLOOKUP(Games!C60, Data!$B$2:$L$134, 6, FALSE))*Coefficients!$F$2</f>
        <v>#N/A</v>
      </c>
      <c r="G60" t="e">
        <f>(VLOOKUP(Games!B60, Data!$B$2:$L$134, 7, FALSE)-VLOOKUP(Games!C60, Data!$B$2:$L$134, 7, FALSE))*Coefficients!$G$2</f>
        <v>#N/A</v>
      </c>
      <c r="H60" t="e">
        <f>(VLOOKUP(Games!B60, Data!$B$2:$L$134, 8, FALSE)-VLOOKUP(Games!C60, Data!$B$2:$L$134, 8, FALSE))*Coefficients!$H$2</f>
        <v>#N/A</v>
      </c>
      <c r="I60" t="e">
        <f>(VLOOKUP(Games!B60, Data!$B$2:$L$134, 9, FALSE)-VLOOKUP(Games!C60, Data!$B$2:$L$134, 9, FALSE))*Coefficients!$I$2</f>
        <v>#N/A</v>
      </c>
      <c r="J60" t="e">
        <f>(VLOOKUP(Games!B60, Data!$B$2:$L$134, 10, FALSE)-VLOOKUP(Games!C60, Data!$B$2:$L$134, 10, FALSE))*Coefficients!$J$2</f>
        <v>#N/A</v>
      </c>
      <c r="K60" t="e">
        <f>(IF(AND(VLOOKUP(Games!B60, Data!$B$2:$L$134, 11, FALSE)=1, VLOOKUP(Games!C60, Data!$B$2:$L$134, 11, FALSE)&lt;&gt;1), 1,0))*Coefficients!K$2</f>
        <v>#N/A</v>
      </c>
      <c r="L60" t="e">
        <f>(IF(AND(VLOOKUP(Games!B60, Data!$B$2:$L$134, 11, FALSE)&lt;&gt;1, VLOOKUP(Games!C60, Data!$B$2:$L$134, 11, FALSE)=1), 1,0))*Coefficients!L$2</f>
        <v>#N/A</v>
      </c>
      <c r="O60" t="e">
        <f t="shared" si="0"/>
        <v>#N/A</v>
      </c>
    </row>
    <row r="61" spans="1:15" x14ac:dyDescent="0.45">
      <c r="A61">
        <f>Coefficients!$A$2</f>
        <v>-3.8635845644251199</v>
      </c>
      <c r="B61">
        <f>(Games!D61)*Coefficients!$B$2</f>
        <v>0</v>
      </c>
      <c r="C61" t="e">
        <f>(VLOOKUP(Games!B61, Data!$B$2:$L$134, 4, FALSE)-VLOOKUP(Games!C61, Data!$B$2:$L$134, 4, FALSE))*Coefficients!$C$2</f>
        <v>#N/A</v>
      </c>
      <c r="D61" t="e">
        <f>(VLOOKUP(Games!B61, Data!$B$2:$L$134, 3, FALSE)-VLOOKUP(Games!C61, Data!$B$2:$L$134, 3, FALSE))*Coefficients!$D$2</f>
        <v>#N/A</v>
      </c>
      <c r="E61" t="e">
        <f>(VLOOKUP(Games!B61, Data!$B$2:$L$134, 5, FALSE)-VLOOKUP(Games!C61, Data!$B$2:$L$134, 5, FALSE))*Coefficients!$E$2</f>
        <v>#N/A</v>
      </c>
      <c r="F61" t="e">
        <f>(VLOOKUP(Games!B61, Data!$B$2:$L$134, 6, FALSE)-VLOOKUP(Games!C61, Data!$B$2:$L$134, 6, FALSE))*Coefficients!$F$2</f>
        <v>#N/A</v>
      </c>
      <c r="G61" t="e">
        <f>(VLOOKUP(Games!B61, Data!$B$2:$L$134, 7, FALSE)-VLOOKUP(Games!C61, Data!$B$2:$L$134, 7, FALSE))*Coefficients!$G$2</f>
        <v>#N/A</v>
      </c>
      <c r="H61" t="e">
        <f>(VLOOKUP(Games!B61, Data!$B$2:$L$134, 8, FALSE)-VLOOKUP(Games!C61, Data!$B$2:$L$134, 8, FALSE))*Coefficients!$H$2</f>
        <v>#N/A</v>
      </c>
      <c r="I61" t="e">
        <f>(VLOOKUP(Games!B61, Data!$B$2:$L$134, 9, FALSE)-VLOOKUP(Games!C61, Data!$B$2:$L$134, 9, FALSE))*Coefficients!$I$2</f>
        <v>#N/A</v>
      </c>
      <c r="J61" t="e">
        <f>(VLOOKUP(Games!B61, Data!$B$2:$L$134, 10, FALSE)-VLOOKUP(Games!C61, Data!$B$2:$L$134, 10, FALSE))*Coefficients!$J$2</f>
        <v>#N/A</v>
      </c>
      <c r="K61" t="e">
        <f>(IF(AND(VLOOKUP(Games!B61, Data!$B$2:$L$134, 11, FALSE)=1, VLOOKUP(Games!C61, Data!$B$2:$L$134, 11, FALSE)&lt;&gt;1), 1,0))*Coefficients!K$2</f>
        <v>#N/A</v>
      </c>
      <c r="L61" t="e">
        <f>(IF(AND(VLOOKUP(Games!B61, Data!$B$2:$L$134, 11, FALSE)&lt;&gt;1, VLOOKUP(Games!C61, Data!$B$2:$L$134, 11, FALSE)=1), 1,0))*Coefficients!L$2</f>
        <v>#N/A</v>
      </c>
      <c r="O61" t="e">
        <f t="shared" si="0"/>
        <v>#N/A</v>
      </c>
    </row>
    <row r="62" spans="1:15" x14ac:dyDescent="0.45">
      <c r="A62">
        <f>Coefficients!$A$2</f>
        <v>-3.8635845644251199</v>
      </c>
      <c r="B62">
        <f>(Games!D62)*Coefficients!$B$2</f>
        <v>0</v>
      </c>
      <c r="C62" t="e">
        <f>(VLOOKUP(Games!B62, Data!$B$2:$L$134, 4, FALSE)-VLOOKUP(Games!C62, Data!$B$2:$L$134, 4, FALSE))*Coefficients!$C$2</f>
        <v>#N/A</v>
      </c>
      <c r="D62" t="e">
        <f>(VLOOKUP(Games!B62, Data!$B$2:$L$134, 3, FALSE)-VLOOKUP(Games!C62, Data!$B$2:$L$134, 3, FALSE))*Coefficients!$D$2</f>
        <v>#N/A</v>
      </c>
      <c r="E62" t="e">
        <f>(VLOOKUP(Games!B62, Data!$B$2:$L$134, 5, FALSE)-VLOOKUP(Games!C62, Data!$B$2:$L$134, 5, FALSE))*Coefficients!$E$2</f>
        <v>#N/A</v>
      </c>
      <c r="F62" t="e">
        <f>(VLOOKUP(Games!B62, Data!$B$2:$L$134, 6, FALSE)-VLOOKUP(Games!C62, Data!$B$2:$L$134, 6, FALSE))*Coefficients!$F$2</f>
        <v>#N/A</v>
      </c>
      <c r="G62" t="e">
        <f>(VLOOKUP(Games!B62, Data!$B$2:$L$134, 7, FALSE)-VLOOKUP(Games!C62, Data!$B$2:$L$134, 7, FALSE))*Coefficients!$G$2</f>
        <v>#N/A</v>
      </c>
      <c r="H62" t="e">
        <f>(VLOOKUP(Games!B62, Data!$B$2:$L$134, 8, FALSE)-VLOOKUP(Games!C62, Data!$B$2:$L$134, 8, FALSE))*Coefficients!$H$2</f>
        <v>#N/A</v>
      </c>
      <c r="I62" t="e">
        <f>(VLOOKUP(Games!B62, Data!$B$2:$L$134, 9, FALSE)-VLOOKUP(Games!C62, Data!$B$2:$L$134, 9, FALSE))*Coefficients!$I$2</f>
        <v>#N/A</v>
      </c>
      <c r="J62" t="e">
        <f>(VLOOKUP(Games!B62, Data!$B$2:$L$134, 10, FALSE)-VLOOKUP(Games!C62, Data!$B$2:$L$134, 10, FALSE))*Coefficients!$J$2</f>
        <v>#N/A</v>
      </c>
      <c r="K62" t="e">
        <f>(IF(AND(VLOOKUP(Games!B62, Data!$B$2:$L$134, 11, FALSE)=1, VLOOKUP(Games!C62, Data!$B$2:$L$134, 11, FALSE)&lt;&gt;1), 1,0))*Coefficients!K$2</f>
        <v>#N/A</v>
      </c>
      <c r="L62" t="e">
        <f>(IF(AND(VLOOKUP(Games!B62, Data!$B$2:$L$134, 11, FALSE)&lt;&gt;1, VLOOKUP(Games!C62, Data!$B$2:$L$134, 11, FALSE)=1), 1,0))*Coefficients!L$2</f>
        <v>#N/A</v>
      </c>
      <c r="O62" t="e">
        <f t="shared" si="0"/>
        <v>#N/A</v>
      </c>
    </row>
    <row r="63" spans="1:15" x14ac:dyDescent="0.45">
      <c r="A63">
        <f>Coefficients!$A$2</f>
        <v>-3.8635845644251199</v>
      </c>
      <c r="B63">
        <f>(Games!D63)*Coefficients!$B$2</f>
        <v>0</v>
      </c>
      <c r="C63" t="e">
        <f>(VLOOKUP(Games!B63, Data!$B$2:$L$134, 4, FALSE)-VLOOKUP(Games!C63, Data!$B$2:$L$134, 4, FALSE))*Coefficients!$C$2</f>
        <v>#N/A</v>
      </c>
      <c r="D63" t="e">
        <f>(VLOOKUP(Games!B63, Data!$B$2:$L$134, 3, FALSE)-VLOOKUP(Games!C63, Data!$B$2:$L$134, 3, FALSE))*Coefficients!$D$2</f>
        <v>#N/A</v>
      </c>
      <c r="E63" t="e">
        <f>(VLOOKUP(Games!B63, Data!$B$2:$L$134, 5, FALSE)-VLOOKUP(Games!C63, Data!$B$2:$L$134, 5, FALSE))*Coefficients!$E$2</f>
        <v>#N/A</v>
      </c>
      <c r="F63" t="e">
        <f>(VLOOKUP(Games!B63, Data!$B$2:$L$134, 6, FALSE)-VLOOKUP(Games!C63, Data!$B$2:$L$134, 6, FALSE))*Coefficients!$F$2</f>
        <v>#N/A</v>
      </c>
      <c r="G63" t="e">
        <f>(VLOOKUP(Games!B63, Data!$B$2:$L$134, 7, FALSE)-VLOOKUP(Games!C63, Data!$B$2:$L$134, 7, FALSE))*Coefficients!$G$2</f>
        <v>#N/A</v>
      </c>
      <c r="H63" t="e">
        <f>(VLOOKUP(Games!B63, Data!$B$2:$L$134, 8, FALSE)-VLOOKUP(Games!C63, Data!$B$2:$L$134, 8, FALSE))*Coefficients!$H$2</f>
        <v>#N/A</v>
      </c>
      <c r="I63" t="e">
        <f>(VLOOKUP(Games!B63, Data!$B$2:$L$134, 9, FALSE)-VLOOKUP(Games!C63, Data!$B$2:$L$134, 9, FALSE))*Coefficients!$I$2</f>
        <v>#N/A</v>
      </c>
      <c r="J63" t="e">
        <f>(VLOOKUP(Games!B63, Data!$B$2:$L$134, 10, FALSE)-VLOOKUP(Games!C63, Data!$B$2:$L$134, 10, FALSE))*Coefficients!$J$2</f>
        <v>#N/A</v>
      </c>
      <c r="K63" t="e">
        <f>(IF(AND(VLOOKUP(Games!B63, Data!$B$2:$L$134, 11, FALSE)=1, VLOOKUP(Games!C63, Data!$B$2:$L$134, 11, FALSE)&lt;&gt;1), 1,0))*Coefficients!K$2</f>
        <v>#N/A</v>
      </c>
      <c r="L63" t="e">
        <f>(IF(AND(VLOOKUP(Games!B63, Data!$B$2:$L$134, 11, FALSE)&lt;&gt;1, VLOOKUP(Games!C63, Data!$B$2:$L$134, 11, FALSE)=1), 1,0))*Coefficients!L$2</f>
        <v>#N/A</v>
      </c>
      <c r="O63" t="e">
        <f t="shared" si="0"/>
        <v>#N/A</v>
      </c>
    </row>
    <row r="64" spans="1:15" x14ac:dyDescent="0.45">
      <c r="A64">
        <f>Coefficients!$A$2</f>
        <v>-3.8635845644251199</v>
      </c>
      <c r="B64">
        <f>(Games!D64)*Coefficients!$B$2</f>
        <v>0</v>
      </c>
      <c r="C64" t="e">
        <f>(VLOOKUP(Games!B64, Data!$B$2:$L$134, 4, FALSE)-VLOOKUP(Games!C64, Data!$B$2:$L$134, 4, FALSE))*Coefficients!$C$2</f>
        <v>#N/A</v>
      </c>
      <c r="D64" t="e">
        <f>(VLOOKUP(Games!B64, Data!$B$2:$L$134, 3, FALSE)-VLOOKUP(Games!C64, Data!$B$2:$L$134, 3, FALSE))*Coefficients!$D$2</f>
        <v>#N/A</v>
      </c>
      <c r="E64" t="e">
        <f>(VLOOKUP(Games!B64, Data!$B$2:$L$134, 5, FALSE)-VLOOKUP(Games!C64, Data!$B$2:$L$134, 5, FALSE))*Coefficients!$E$2</f>
        <v>#N/A</v>
      </c>
      <c r="F64" t="e">
        <f>(VLOOKUP(Games!B64, Data!$B$2:$L$134, 6, FALSE)-VLOOKUP(Games!C64, Data!$B$2:$L$134, 6, FALSE))*Coefficients!$F$2</f>
        <v>#N/A</v>
      </c>
      <c r="G64" t="e">
        <f>(VLOOKUP(Games!B64, Data!$B$2:$L$134, 7, FALSE)-VLOOKUP(Games!C64, Data!$B$2:$L$134, 7, FALSE))*Coefficients!$G$2</f>
        <v>#N/A</v>
      </c>
      <c r="H64" t="e">
        <f>(VLOOKUP(Games!B64, Data!$B$2:$L$134, 8, FALSE)-VLOOKUP(Games!C64, Data!$B$2:$L$134, 8, FALSE))*Coefficients!$H$2</f>
        <v>#N/A</v>
      </c>
      <c r="I64" t="e">
        <f>(VLOOKUP(Games!B64, Data!$B$2:$L$134, 9, FALSE)-VLOOKUP(Games!C64, Data!$B$2:$L$134, 9, FALSE))*Coefficients!$I$2</f>
        <v>#N/A</v>
      </c>
      <c r="J64" t="e">
        <f>(VLOOKUP(Games!B64, Data!$B$2:$L$134, 10, FALSE)-VLOOKUP(Games!C64, Data!$B$2:$L$134, 10, FALSE))*Coefficients!$J$2</f>
        <v>#N/A</v>
      </c>
      <c r="K64" t="e">
        <f>(IF(AND(VLOOKUP(Games!B64, Data!$B$2:$L$134, 11, FALSE)=1, VLOOKUP(Games!C64, Data!$B$2:$L$134, 11, FALSE)&lt;&gt;1), 1,0))*Coefficients!K$2</f>
        <v>#N/A</v>
      </c>
      <c r="L64" t="e">
        <f>(IF(AND(VLOOKUP(Games!B64, Data!$B$2:$L$134, 11, FALSE)&lt;&gt;1, VLOOKUP(Games!C64, Data!$B$2:$L$134, 11, FALSE)=1), 1,0))*Coefficients!L$2</f>
        <v>#N/A</v>
      </c>
      <c r="O64" t="e">
        <f t="shared" si="0"/>
        <v>#N/A</v>
      </c>
    </row>
    <row r="65" spans="1:15" x14ac:dyDescent="0.45">
      <c r="A65">
        <f>Coefficients!$A$2</f>
        <v>-3.8635845644251199</v>
      </c>
      <c r="B65">
        <f>(Games!D65)*Coefficients!$B$2</f>
        <v>0</v>
      </c>
      <c r="C65" t="e">
        <f>(VLOOKUP(Games!B65, Data!$B$2:$L$134, 4, FALSE)-VLOOKUP(Games!C65, Data!$B$2:$L$134, 4, FALSE))*Coefficients!$C$2</f>
        <v>#N/A</v>
      </c>
      <c r="D65" t="e">
        <f>(VLOOKUP(Games!B65, Data!$B$2:$L$134, 3, FALSE)-VLOOKUP(Games!C65, Data!$B$2:$L$134, 3, FALSE))*Coefficients!$D$2</f>
        <v>#N/A</v>
      </c>
      <c r="E65" t="e">
        <f>(VLOOKUP(Games!B65, Data!$B$2:$L$134, 5, FALSE)-VLOOKUP(Games!C65, Data!$B$2:$L$134, 5, FALSE))*Coefficients!$E$2</f>
        <v>#N/A</v>
      </c>
      <c r="F65" t="e">
        <f>(VLOOKUP(Games!B65, Data!$B$2:$L$134, 6, FALSE)-VLOOKUP(Games!C65, Data!$B$2:$L$134, 6, FALSE))*Coefficients!$F$2</f>
        <v>#N/A</v>
      </c>
      <c r="G65" t="e">
        <f>(VLOOKUP(Games!B65, Data!$B$2:$L$134, 7, FALSE)-VLOOKUP(Games!C65, Data!$B$2:$L$134, 7, FALSE))*Coefficients!$G$2</f>
        <v>#N/A</v>
      </c>
      <c r="H65" t="e">
        <f>(VLOOKUP(Games!B65, Data!$B$2:$L$134, 8, FALSE)-VLOOKUP(Games!C65, Data!$B$2:$L$134, 8, FALSE))*Coefficients!$H$2</f>
        <v>#N/A</v>
      </c>
      <c r="I65" t="e">
        <f>(VLOOKUP(Games!B65, Data!$B$2:$L$134, 9, FALSE)-VLOOKUP(Games!C65, Data!$B$2:$L$134, 9, FALSE))*Coefficients!$I$2</f>
        <v>#N/A</v>
      </c>
      <c r="J65" t="e">
        <f>(VLOOKUP(Games!B65, Data!$B$2:$L$134, 10, FALSE)-VLOOKUP(Games!C65, Data!$B$2:$L$134, 10, FALSE))*Coefficients!$J$2</f>
        <v>#N/A</v>
      </c>
      <c r="K65" t="e">
        <f>(IF(AND(VLOOKUP(Games!B65, Data!$B$2:$L$134, 11, FALSE)=1, VLOOKUP(Games!C65, Data!$B$2:$L$134, 11, FALSE)&lt;&gt;1), 1,0))*Coefficients!K$2</f>
        <v>#N/A</v>
      </c>
      <c r="L65" t="e">
        <f>(IF(AND(VLOOKUP(Games!B65, Data!$B$2:$L$134, 11, FALSE)&lt;&gt;1, VLOOKUP(Games!C65, Data!$B$2:$L$134, 11, FALSE)=1), 1,0))*Coefficients!L$2</f>
        <v>#N/A</v>
      </c>
      <c r="O65" t="e">
        <f t="shared" si="0"/>
        <v>#N/A</v>
      </c>
    </row>
    <row r="66" spans="1:15" x14ac:dyDescent="0.45">
      <c r="A66">
        <f>Coefficients!$A$2</f>
        <v>-3.8635845644251199</v>
      </c>
      <c r="B66">
        <f>(Games!D66)*Coefficients!$B$2</f>
        <v>0</v>
      </c>
      <c r="C66" t="e">
        <f>(VLOOKUP(Games!B66, Data!$B$2:$L$134, 4, FALSE)-VLOOKUP(Games!C66, Data!$B$2:$L$134, 4, FALSE))*Coefficients!$C$2</f>
        <v>#N/A</v>
      </c>
      <c r="D66" t="e">
        <f>(VLOOKUP(Games!B66, Data!$B$2:$L$134, 3, FALSE)-VLOOKUP(Games!C66, Data!$B$2:$L$134, 3, FALSE))*Coefficients!$D$2</f>
        <v>#N/A</v>
      </c>
      <c r="E66" t="e">
        <f>(VLOOKUP(Games!B66, Data!$B$2:$L$134, 5, FALSE)-VLOOKUP(Games!C66, Data!$B$2:$L$134, 5, FALSE))*Coefficients!$E$2</f>
        <v>#N/A</v>
      </c>
      <c r="F66" t="e">
        <f>(VLOOKUP(Games!B66, Data!$B$2:$L$134, 6, FALSE)-VLOOKUP(Games!C66, Data!$B$2:$L$134, 6, FALSE))*Coefficients!$F$2</f>
        <v>#N/A</v>
      </c>
      <c r="G66" t="e">
        <f>(VLOOKUP(Games!B66, Data!$B$2:$L$134, 7, FALSE)-VLOOKUP(Games!C66, Data!$B$2:$L$134, 7, FALSE))*Coefficients!$G$2</f>
        <v>#N/A</v>
      </c>
      <c r="H66" t="e">
        <f>(VLOOKUP(Games!B66, Data!$B$2:$L$134, 8, FALSE)-VLOOKUP(Games!C66, Data!$B$2:$L$134, 8, FALSE))*Coefficients!$H$2</f>
        <v>#N/A</v>
      </c>
      <c r="I66" t="e">
        <f>(VLOOKUP(Games!B66, Data!$B$2:$L$134, 9, FALSE)-VLOOKUP(Games!C66, Data!$B$2:$L$134, 9, FALSE))*Coefficients!$I$2</f>
        <v>#N/A</v>
      </c>
      <c r="J66" t="e">
        <f>(VLOOKUP(Games!B66, Data!$B$2:$L$134, 10, FALSE)-VLOOKUP(Games!C66, Data!$B$2:$L$134, 10, FALSE))*Coefficients!$J$2</f>
        <v>#N/A</v>
      </c>
      <c r="K66" t="e">
        <f>(IF(AND(VLOOKUP(Games!B66, Data!$B$2:$L$134, 11, FALSE)=1, VLOOKUP(Games!C66, Data!$B$2:$L$134, 11, FALSE)&lt;&gt;1), 1,0))*Coefficients!K$2</f>
        <v>#N/A</v>
      </c>
      <c r="L66" t="e">
        <f>(IF(AND(VLOOKUP(Games!B66, Data!$B$2:$L$134, 11, FALSE)&lt;&gt;1, VLOOKUP(Games!C66, Data!$B$2:$L$134, 11, FALSE)=1), 1,0))*Coefficients!L$2</f>
        <v>#N/A</v>
      </c>
      <c r="O66" t="e">
        <f t="shared" ref="O66:O129" si="1">SUM(A66:L66)</f>
        <v>#N/A</v>
      </c>
    </row>
    <row r="67" spans="1:15" x14ac:dyDescent="0.45">
      <c r="A67">
        <f>Coefficients!$A$2</f>
        <v>-3.8635845644251199</v>
      </c>
      <c r="B67">
        <f>(Games!D67)*Coefficients!$B$2</f>
        <v>0</v>
      </c>
      <c r="C67" t="e">
        <f>(VLOOKUP(Games!B67, Data!$B$2:$L$134, 4, FALSE)-VLOOKUP(Games!C67, Data!$B$2:$L$134, 4, FALSE))*Coefficients!$C$2</f>
        <v>#N/A</v>
      </c>
      <c r="D67" t="e">
        <f>(VLOOKUP(Games!B67, Data!$B$2:$L$134, 3, FALSE)-VLOOKUP(Games!C67, Data!$B$2:$L$134, 3, FALSE))*Coefficients!$D$2</f>
        <v>#N/A</v>
      </c>
      <c r="E67" t="e">
        <f>(VLOOKUP(Games!B67, Data!$B$2:$L$134, 5, FALSE)-VLOOKUP(Games!C67, Data!$B$2:$L$134, 5, FALSE))*Coefficients!$E$2</f>
        <v>#N/A</v>
      </c>
      <c r="F67" t="e">
        <f>(VLOOKUP(Games!B67, Data!$B$2:$L$134, 6, FALSE)-VLOOKUP(Games!C67, Data!$B$2:$L$134, 6, FALSE))*Coefficients!$F$2</f>
        <v>#N/A</v>
      </c>
      <c r="G67" t="e">
        <f>(VLOOKUP(Games!B67, Data!$B$2:$L$134, 7, FALSE)-VLOOKUP(Games!C67, Data!$B$2:$L$134, 7, FALSE))*Coefficients!$G$2</f>
        <v>#N/A</v>
      </c>
      <c r="H67" t="e">
        <f>(VLOOKUP(Games!B67, Data!$B$2:$L$134, 8, FALSE)-VLOOKUP(Games!C67, Data!$B$2:$L$134, 8, FALSE))*Coefficients!$H$2</f>
        <v>#N/A</v>
      </c>
      <c r="I67" t="e">
        <f>(VLOOKUP(Games!B67, Data!$B$2:$L$134, 9, FALSE)-VLOOKUP(Games!C67, Data!$B$2:$L$134, 9, FALSE))*Coefficients!$I$2</f>
        <v>#N/A</v>
      </c>
      <c r="J67" t="e">
        <f>(VLOOKUP(Games!B67, Data!$B$2:$L$134, 10, FALSE)-VLOOKUP(Games!C67, Data!$B$2:$L$134, 10, FALSE))*Coefficients!$J$2</f>
        <v>#N/A</v>
      </c>
      <c r="K67" t="e">
        <f>(IF(AND(VLOOKUP(Games!B67, Data!$B$2:$L$134, 11, FALSE)=1, VLOOKUP(Games!C67, Data!$B$2:$L$134, 11, FALSE)&lt;&gt;1), 1,0))*Coefficients!K$2</f>
        <v>#N/A</v>
      </c>
      <c r="L67" t="e">
        <f>(IF(AND(VLOOKUP(Games!B67, Data!$B$2:$L$134, 11, FALSE)&lt;&gt;1, VLOOKUP(Games!C67, Data!$B$2:$L$134, 11, FALSE)=1), 1,0))*Coefficients!L$2</f>
        <v>#N/A</v>
      </c>
      <c r="O67" t="e">
        <f t="shared" si="1"/>
        <v>#N/A</v>
      </c>
    </row>
    <row r="68" spans="1:15" x14ac:dyDescent="0.45">
      <c r="A68">
        <f>Coefficients!$A$2</f>
        <v>-3.8635845644251199</v>
      </c>
      <c r="B68">
        <f>(Games!D68)*Coefficients!$B$2</f>
        <v>0</v>
      </c>
      <c r="C68" t="e">
        <f>(VLOOKUP(Games!B68, Data!$B$2:$L$134, 4, FALSE)-VLOOKUP(Games!C68, Data!$B$2:$L$134, 4, FALSE))*Coefficients!$C$2</f>
        <v>#N/A</v>
      </c>
      <c r="D68" t="e">
        <f>(VLOOKUP(Games!B68, Data!$B$2:$L$134, 3, FALSE)-VLOOKUP(Games!C68, Data!$B$2:$L$134, 3, FALSE))*Coefficients!$D$2</f>
        <v>#N/A</v>
      </c>
      <c r="E68" t="e">
        <f>(VLOOKUP(Games!B68, Data!$B$2:$L$134, 5, FALSE)-VLOOKUP(Games!C68, Data!$B$2:$L$134, 5, FALSE))*Coefficients!$E$2</f>
        <v>#N/A</v>
      </c>
      <c r="F68" t="e">
        <f>(VLOOKUP(Games!B68, Data!$B$2:$L$134, 6, FALSE)-VLOOKUP(Games!C68, Data!$B$2:$L$134, 6, FALSE))*Coefficients!$F$2</f>
        <v>#N/A</v>
      </c>
      <c r="G68" t="e">
        <f>(VLOOKUP(Games!B68, Data!$B$2:$L$134, 7, FALSE)-VLOOKUP(Games!C68, Data!$B$2:$L$134, 7, FALSE))*Coefficients!$G$2</f>
        <v>#N/A</v>
      </c>
      <c r="H68" t="e">
        <f>(VLOOKUP(Games!B68, Data!$B$2:$L$134, 8, FALSE)-VLOOKUP(Games!C68, Data!$B$2:$L$134, 8, FALSE))*Coefficients!$H$2</f>
        <v>#N/A</v>
      </c>
      <c r="I68" t="e">
        <f>(VLOOKUP(Games!B68, Data!$B$2:$L$134, 9, FALSE)-VLOOKUP(Games!C68, Data!$B$2:$L$134, 9, FALSE))*Coefficients!$I$2</f>
        <v>#N/A</v>
      </c>
      <c r="J68" t="e">
        <f>(VLOOKUP(Games!B68, Data!$B$2:$L$134, 10, FALSE)-VLOOKUP(Games!C68, Data!$B$2:$L$134, 10, FALSE))*Coefficients!$J$2</f>
        <v>#N/A</v>
      </c>
      <c r="K68" t="e">
        <f>(IF(AND(VLOOKUP(Games!B68, Data!$B$2:$L$134, 11, FALSE)=1, VLOOKUP(Games!C68, Data!$B$2:$L$134, 11, FALSE)&lt;&gt;1), 1,0))*Coefficients!K$2</f>
        <v>#N/A</v>
      </c>
      <c r="L68" t="e">
        <f>(IF(AND(VLOOKUP(Games!B68, Data!$B$2:$L$134, 11, FALSE)&lt;&gt;1, VLOOKUP(Games!C68, Data!$B$2:$L$134, 11, FALSE)=1), 1,0))*Coefficients!L$2</f>
        <v>#N/A</v>
      </c>
      <c r="O68" t="e">
        <f t="shared" si="1"/>
        <v>#N/A</v>
      </c>
    </row>
    <row r="69" spans="1:15" x14ac:dyDescent="0.45">
      <c r="A69">
        <f>Coefficients!$A$2</f>
        <v>-3.8635845644251199</v>
      </c>
      <c r="B69">
        <f>(Games!D69)*Coefficients!$B$2</f>
        <v>0</v>
      </c>
      <c r="C69" t="e">
        <f>(VLOOKUP(Games!B69, Data!$B$2:$L$134, 4, FALSE)-VLOOKUP(Games!C69, Data!$B$2:$L$134, 4, FALSE))*Coefficients!$C$2</f>
        <v>#N/A</v>
      </c>
      <c r="D69" t="e">
        <f>(VLOOKUP(Games!B69, Data!$B$2:$L$134, 3, FALSE)-VLOOKUP(Games!C69, Data!$B$2:$L$134, 3, FALSE))*Coefficients!$D$2</f>
        <v>#N/A</v>
      </c>
      <c r="E69" t="e">
        <f>(VLOOKUP(Games!B69, Data!$B$2:$L$134, 5, FALSE)-VLOOKUP(Games!C69, Data!$B$2:$L$134, 5, FALSE))*Coefficients!$E$2</f>
        <v>#N/A</v>
      </c>
      <c r="F69" t="e">
        <f>(VLOOKUP(Games!B69, Data!$B$2:$L$134, 6, FALSE)-VLOOKUP(Games!C69, Data!$B$2:$L$134, 6, FALSE))*Coefficients!$F$2</f>
        <v>#N/A</v>
      </c>
      <c r="G69" t="e">
        <f>(VLOOKUP(Games!B69, Data!$B$2:$L$134, 7, FALSE)-VLOOKUP(Games!C69, Data!$B$2:$L$134, 7, FALSE))*Coefficients!$G$2</f>
        <v>#N/A</v>
      </c>
      <c r="H69" t="e">
        <f>(VLOOKUP(Games!B69, Data!$B$2:$L$134, 8, FALSE)-VLOOKUP(Games!C69, Data!$B$2:$L$134, 8, FALSE))*Coefficients!$H$2</f>
        <v>#N/A</v>
      </c>
      <c r="I69" t="e">
        <f>(VLOOKUP(Games!B69, Data!$B$2:$L$134, 9, FALSE)-VLOOKUP(Games!C69, Data!$B$2:$L$134, 9, FALSE))*Coefficients!$I$2</f>
        <v>#N/A</v>
      </c>
      <c r="J69" t="e">
        <f>(VLOOKUP(Games!B69, Data!$B$2:$L$134, 10, FALSE)-VLOOKUP(Games!C69, Data!$B$2:$L$134, 10, FALSE))*Coefficients!$J$2</f>
        <v>#N/A</v>
      </c>
      <c r="K69" t="e">
        <f>(IF(AND(VLOOKUP(Games!B69, Data!$B$2:$L$134, 11, FALSE)=1, VLOOKUP(Games!C69, Data!$B$2:$L$134, 11, FALSE)&lt;&gt;1), 1,0))*Coefficients!K$2</f>
        <v>#N/A</v>
      </c>
      <c r="L69" t="e">
        <f>(IF(AND(VLOOKUP(Games!B69, Data!$B$2:$L$134, 11, FALSE)&lt;&gt;1, VLOOKUP(Games!C69, Data!$B$2:$L$134, 11, FALSE)=1), 1,0))*Coefficients!L$2</f>
        <v>#N/A</v>
      </c>
      <c r="O69" t="e">
        <f t="shared" si="1"/>
        <v>#N/A</v>
      </c>
    </row>
    <row r="70" spans="1:15" x14ac:dyDescent="0.45">
      <c r="A70">
        <f>Coefficients!$A$2</f>
        <v>-3.8635845644251199</v>
      </c>
      <c r="B70">
        <f>(Games!D70)*Coefficients!$B$2</f>
        <v>0</v>
      </c>
      <c r="C70" t="e">
        <f>(VLOOKUP(Games!B70, Data!$B$2:$L$134, 4, FALSE)-VLOOKUP(Games!C70, Data!$B$2:$L$134, 4, FALSE))*Coefficients!$C$2</f>
        <v>#N/A</v>
      </c>
      <c r="D70" t="e">
        <f>(VLOOKUP(Games!B70, Data!$B$2:$L$134, 3, FALSE)-VLOOKUP(Games!C70, Data!$B$2:$L$134, 3, FALSE))*Coefficients!$D$2</f>
        <v>#N/A</v>
      </c>
      <c r="E70" t="e">
        <f>(VLOOKUP(Games!B70, Data!$B$2:$L$134, 5, FALSE)-VLOOKUP(Games!C70, Data!$B$2:$L$134, 5, FALSE))*Coefficients!$E$2</f>
        <v>#N/A</v>
      </c>
      <c r="F70" t="e">
        <f>(VLOOKUP(Games!B70, Data!$B$2:$L$134, 6, FALSE)-VLOOKUP(Games!C70, Data!$B$2:$L$134, 6, FALSE))*Coefficients!$F$2</f>
        <v>#N/A</v>
      </c>
      <c r="G70" t="e">
        <f>(VLOOKUP(Games!B70, Data!$B$2:$L$134, 7, FALSE)-VLOOKUP(Games!C70, Data!$B$2:$L$134, 7, FALSE))*Coefficients!$G$2</f>
        <v>#N/A</v>
      </c>
      <c r="H70" t="e">
        <f>(VLOOKUP(Games!B70, Data!$B$2:$L$134, 8, FALSE)-VLOOKUP(Games!C70, Data!$B$2:$L$134, 8, FALSE))*Coefficients!$H$2</f>
        <v>#N/A</v>
      </c>
      <c r="I70" t="e">
        <f>(VLOOKUP(Games!B70, Data!$B$2:$L$134, 9, FALSE)-VLOOKUP(Games!C70, Data!$B$2:$L$134, 9, FALSE))*Coefficients!$I$2</f>
        <v>#N/A</v>
      </c>
      <c r="J70" t="e">
        <f>(VLOOKUP(Games!B70, Data!$B$2:$L$134, 10, FALSE)-VLOOKUP(Games!C70, Data!$B$2:$L$134, 10, FALSE))*Coefficients!$J$2</f>
        <v>#N/A</v>
      </c>
      <c r="K70" t="e">
        <f>(IF(AND(VLOOKUP(Games!B70, Data!$B$2:$L$134, 11, FALSE)=1, VLOOKUP(Games!C70, Data!$B$2:$L$134, 11, FALSE)&lt;&gt;1), 1,0))*Coefficients!K$2</f>
        <v>#N/A</v>
      </c>
      <c r="L70" t="e">
        <f>(IF(AND(VLOOKUP(Games!B70, Data!$B$2:$L$134, 11, FALSE)&lt;&gt;1, VLOOKUP(Games!C70, Data!$B$2:$L$134, 11, FALSE)=1), 1,0))*Coefficients!L$2</f>
        <v>#N/A</v>
      </c>
      <c r="O70" t="e">
        <f t="shared" si="1"/>
        <v>#N/A</v>
      </c>
    </row>
    <row r="71" spans="1:15" x14ac:dyDescent="0.45">
      <c r="A71">
        <f>Coefficients!$A$2</f>
        <v>-3.8635845644251199</v>
      </c>
      <c r="B71">
        <f>(Games!D71)*Coefficients!$B$2</f>
        <v>0</v>
      </c>
      <c r="C71" t="e">
        <f>(VLOOKUP(Games!B71, Data!$B$2:$L$134, 4, FALSE)-VLOOKUP(Games!C71, Data!$B$2:$L$134, 4, FALSE))*Coefficients!$C$2</f>
        <v>#N/A</v>
      </c>
      <c r="D71" t="e">
        <f>(VLOOKUP(Games!B71, Data!$B$2:$L$134, 3, FALSE)-VLOOKUP(Games!C71, Data!$B$2:$L$134, 3, FALSE))*Coefficients!$D$2</f>
        <v>#N/A</v>
      </c>
      <c r="E71" t="e">
        <f>(VLOOKUP(Games!B71, Data!$B$2:$L$134, 5, FALSE)-VLOOKUP(Games!C71, Data!$B$2:$L$134, 5, FALSE))*Coefficients!$E$2</f>
        <v>#N/A</v>
      </c>
      <c r="F71" t="e">
        <f>(VLOOKUP(Games!B71, Data!$B$2:$L$134, 6, FALSE)-VLOOKUP(Games!C71, Data!$B$2:$L$134, 6, FALSE))*Coefficients!$F$2</f>
        <v>#N/A</v>
      </c>
      <c r="G71" t="e">
        <f>(VLOOKUP(Games!B71, Data!$B$2:$L$134, 7, FALSE)-VLOOKUP(Games!C71, Data!$B$2:$L$134, 7, FALSE))*Coefficients!$G$2</f>
        <v>#N/A</v>
      </c>
      <c r="H71" t="e">
        <f>(VLOOKUP(Games!B71, Data!$B$2:$L$134, 8, FALSE)-VLOOKUP(Games!C71, Data!$B$2:$L$134, 8, FALSE))*Coefficients!$H$2</f>
        <v>#N/A</v>
      </c>
      <c r="I71" t="e">
        <f>(VLOOKUP(Games!B71, Data!$B$2:$L$134, 9, FALSE)-VLOOKUP(Games!C71, Data!$B$2:$L$134, 9, FALSE))*Coefficients!$I$2</f>
        <v>#N/A</v>
      </c>
      <c r="J71" t="e">
        <f>(VLOOKUP(Games!B71, Data!$B$2:$L$134, 10, FALSE)-VLOOKUP(Games!C71, Data!$B$2:$L$134, 10, FALSE))*Coefficients!$J$2</f>
        <v>#N/A</v>
      </c>
      <c r="K71" t="e">
        <f>(IF(AND(VLOOKUP(Games!B71, Data!$B$2:$L$134, 11, FALSE)=1, VLOOKUP(Games!C71, Data!$B$2:$L$134, 11, FALSE)&lt;&gt;1), 1,0))*Coefficients!K$2</f>
        <v>#N/A</v>
      </c>
      <c r="L71" t="e">
        <f>(IF(AND(VLOOKUP(Games!B71, Data!$B$2:$L$134, 11, FALSE)&lt;&gt;1, VLOOKUP(Games!C71, Data!$B$2:$L$134, 11, FALSE)=1), 1,0))*Coefficients!L$2</f>
        <v>#N/A</v>
      </c>
      <c r="O71" t="e">
        <f t="shared" si="1"/>
        <v>#N/A</v>
      </c>
    </row>
    <row r="72" spans="1:15" x14ac:dyDescent="0.45">
      <c r="A72">
        <f>Coefficients!$A$2</f>
        <v>-3.8635845644251199</v>
      </c>
      <c r="B72">
        <f>(Games!D72)*Coefficients!$B$2</f>
        <v>0</v>
      </c>
      <c r="C72" t="e">
        <f>(VLOOKUP(Games!B72, Data!$B$2:$L$134, 4, FALSE)-VLOOKUP(Games!C72, Data!$B$2:$L$134, 4, FALSE))*Coefficients!$C$2</f>
        <v>#N/A</v>
      </c>
      <c r="D72" t="e">
        <f>(VLOOKUP(Games!B72, Data!$B$2:$L$134, 3, FALSE)-VLOOKUP(Games!C72, Data!$B$2:$L$134, 3, FALSE))*Coefficients!$D$2</f>
        <v>#N/A</v>
      </c>
      <c r="E72" t="e">
        <f>(VLOOKUP(Games!B72, Data!$B$2:$L$134, 5, FALSE)-VLOOKUP(Games!C72, Data!$B$2:$L$134, 5, FALSE))*Coefficients!$E$2</f>
        <v>#N/A</v>
      </c>
      <c r="F72" t="e">
        <f>(VLOOKUP(Games!B72, Data!$B$2:$L$134, 6, FALSE)-VLOOKUP(Games!C72, Data!$B$2:$L$134, 6, FALSE))*Coefficients!$F$2</f>
        <v>#N/A</v>
      </c>
      <c r="G72" t="e">
        <f>(VLOOKUP(Games!B72, Data!$B$2:$L$134, 7, FALSE)-VLOOKUP(Games!C72, Data!$B$2:$L$134, 7, FALSE))*Coefficients!$G$2</f>
        <v>#N/A</v>
      </c>
      <c r="H72" t="e">
        <f>(VLOOKUP(Games!B72, Data!$B$2:$L$134, 8, FALSE)-VLOOKUP(Games!C72, Data!$B$2:$L$134, 8, FALSE))*Coefficients!$H$2</f>
        <v>#N/A</v>
      </c>
      <c r="I72" t="e">
        <f>(VLOOKUP(Games!B72, Data!$B$2:$L$134, 9, FALSE)-VLOOKUP(Games!C72, Data!$B$2:$L$134, 9, FALSE))*Coefficients!$I$2</f>
        <v>#N/A</v>
      </c>
      <c r="J72" t="e">
        <f>(VLOOKUP(Games!B72, Data!$B$2:$L$134, 10, FALSE)-VLOOKUP(Games!C72, Data!$B$2:$L$134, 10, FALSE))*Coefficients!$J$2</f>
        <v>#N/A</v>
      </c>
      <c r="K72" t="e">
        <f>(IF(AND(VLOOKUP(Games!B72, Data!$B$2:$L$134, 11, FALSE)=1, VLOOKUP(Games!C72, Data!$B$2:$L$134, 11, FALSE)&lt;&gt;1), 1,0))*Coefficients!K$2</f>
        <v>#N/A</v>
      </c>
      <c r="L72" t="e">
        <f>(IF(AND(VLOOKUP(Games!B72, Data!$B$2:$L$134, 11, FALSE)&lt;&gt;1, VLOOKUP(Games!C72, Data!$B$2:$L$134, 11, FALSE)=1), 1,0))*Coefficients!L$2</f>
        <v>#N/A</v>
      </c>
      <c r="O72" t="e">
        <f t="shared" si="1"/>
        <v>#N/A</v>
      </c>
    </row>
    <row r="73" spans="1:15" x14ac:dyDescent="0.45">
      <c r="A73">
        <f>Coefficients!$A$2</f>
        <v>-3.8635845644251199</v>
      </c>
      <c r="B73">
        <f>(Games!D73)*Coefficients!$B$2</f>
        <v>0</v>
      </c>
      <c r="C73" t="e">
        <f>(VLOOKUP(Games!B73, Data!$B$2:$L$134, 4, FALSE)-VLOOKUP(Games!C73, Data!$B$2:$L$134, 4, FALSE))*Coefficients!$C$2</f>
        <v>#N/A</v>
      </c>
      <c r="D73" t="e">
        <f>(VLOOKUP(Games!B73, Data!$B$2:$L$134, 3, FALSE)-VLOOKUP(Games!C73, Data!$B$2:$L$134, 3, FALSE))*Coefficients!$D$2</f>
        <v>#N/A</v>
      </c>
      <c r="E73" t="e">
        <f>(VLOOKUP(Games!B73, Data!$B$2:$L$134, 5, FALSE)-VLOOKUP(Games!C73, Data!$B$2:$L$134, 5, FALSE))*Coefficients!$E$2</f>
        <v>#N/A</v>
      </c>
      <c r="F73" t="e">
        <f>(VLOOKUP(Games!B73, Data!$B$2:$L$134, 6, FALSE)-VLOOKUP(Games!C73, Data!$B$2:$L$134, 6, FALSE))*Coefficients!$F$2</f>
        <v>#N/A</v>
      </c>
      <c r="G73" t="e">
        <f>(VLOOKUP(Games!B73, Data!$B$2:$L$134, 7, FALSE)-VLOOKUP(Games!C73, Data!$B$2:$L$134, 7, FALSE))*Coefficients!$G$2</f>
        <v>#N/A</v>
      </c>
      <c r="H73" t="e">
        <f>(VLOOKUP(Games!B73, Data!$B$2:$L$134, 8, FALSE)-VLOOKUP(Games!C73, Data!$B$2:$L$134, 8, FALSE))*Coefficients!$H$2</f>
        <v>#N/A</v>
      </c>
      <c r="I73" t="e">
        <f>(VLOOKUP(Games!B73, Data!$B$2:$L$134, 9, FALSE)-VLOOKUP(Games!C73, Data!$B$2:$L$134, 9, FALSE))*Coefficients!$I$2</f>
        <v>#N/A</v>
      </c>
      <c r="J73" t="e">
        <f>(VLOOKUP(Games!B73, Data!$B$2:$L$134, 10, FALSE)-VLOOKUP(Games!C73, Data!$B$2:$L$134, 10, FALSE))*Coefficients!$J$2</f>
        <v>#N/A</v>
      </c>
      <c r="K73" t="e">
        <f>(IF(AND(VLOOKUP(Games!B73, Data!$B$2:$L$134, 11, FALSE)=1, VLOOKUP(Games!C73, Data!$B$2:$L$134, 11, FALSE)&lt;&gt;1), 1,0))*Coefficients!K$2</f>
        <v>#N/A</v>
      </c>
      <c r="L73" t="e">
        <f>(IF(AND(VLOOKUP(Games!B73, Data!$B$2:$L$134, 11, FALSE)&lt;&gt;1, VLOOKUP(Games!C73, Data!$B$2:$L$134, 11, FALSE)=1), 1,0))*Coefficients!L$2</f>
        <v>#N/A</v>
      </c>
      <c r="O73" t="e">
        <f t="shared" si="1"/>
        <v>#N/A</v>
      </c>
    </row>
    <row r="74" spans="1:15" x14ac:dyDescent="0.45">
      <c r="A74">
        <f>Coefficients!$A$2</f>
        <v>-3.8635845644251199</v>
      </c>
      <c r="B74">
        <f>(Games!D74)*Coefficients!$B$2</f>
        <v>0</v>
      </c>
      <c r="C74" t="e">
        <f>(VLOOKUP(Games!B74, Data!$B$2:$L$134, 4, FALSE)-VLOOKUP(Games!C74, Data!$B$2:$L$134, 4, FALSE))*Coefficients!$C$2</f>
        <v>#N/A</v>
      </c>
      <c r="D74" t="e">
        <f>(VLOOKUP(Games!B74, Data!$B$2:$L$134, 3, FALSE)-VLOOKUP(Games!C74, Data!$B$2:$L$134, 3, FALSE))*Coefficients!$D$2</f>
        <v>#N/A</v>
      </c>
      <c r="E74" t="e">
        <f>(VLOOKUP(Games!B74, Data!$B$2:$L$134, 5, FALSE)-VLOOKUP(Games!C74, Data!$B$2:$L$134, 5, FALSE))*Coefficients!$E$2</f>
        <v>#N/A</v>
      </c>
      <c r="F74" t="e">
        <f>(VLOOKUP(Games!B74, Data!$B$2:$L$134, 6, FALSE)-VLOOKUP(Games!C74, Data!$B$2:$L$134, 6, FALSE))*Coefficients!$F$2</f>
        <v>#N/A</v>
      </c>
      <c r="G74" t="e">
        <f>(VLOOKUP(Games!B74, Data!$B$2:$L$134, 7, FALSE)-VLOOKUP(Games!C74, Data!$B$2:$L$134, 7, FALSE))*Coefficients!$G$2</f>
        <v>#N/A</v>
      </c>
      <c r="H74" t="e">
        <f>(VLOOKUP(Games!B74, Data!$B$2:$L$134, 8, FALSE)-VLOOKUP(Games!C74, Data!$B$2:$L$134, 8, FALSE))*Coefficients!$H$2</f>
        <v>#N/A</v>
      </c>
      <c r="I74" t="e">
        <f>(VLOOKUP(Games!B74, Data!$B$2:$L$134, 9, FALSE)-VLOOKUP(Games!C74, Data!$B$2:$L$134, 9, FALSE))*Coefficients!$I$2</f>
        <v>#N/A</v>
      </c>
      <c r="J74" t="e">
        <f>(VLOOKUP(Games!B74, Data!$B$2:$L$134, 10, FALSE)-VLOOKUP(Games!C74, Data!$B$2:$L$134, 10, FALSE))*Coefficients!$J$2</f>
        <v>#N/A</v>
      </c>
      <c r="K74" t="e">
        <f>(IF(AND(VLOOKUP(Games!B74, Data!$B$2:$L$134, 11, FALSE)=1, VLOOKUP(Games!C74, Data!$B$2:$L$134, 11, FALSE)&lt;&gt;1), 1,0))*Coefficients!K$2</f>
        <v>#N/A</v>
      </c>
      <c r="L74" t="e">
        <f>(IF(AND(VLOOKUP(Games!B74, Data!$B$2:$L$134, 11, FALSE)&lt;&gt;1, VLOOKUP(Games!C74, Data!$B$2:$L$134, 11, FALSE)=1), 1,0))*Coefficients!L$2</f>
        <v>#N/A</v>
      </c>
      <c r="O74" t="e">
        <f t="shared" si="1"/>
        <v>#N/A</v>
      </c>
    </row>
    <row r="75" spans="1:15" x14ac:dyDescent="0.45">
      <c r="A75">
        <f>Coefficients!$A$2</f>
        <v>-3.8635845644251199</v>
      </c>
      <c r="B75">
        <f>(Games!D75)*Coefficients!$B$2</f>
        <v>0</v>
      </c>
      <c r="C75" t="e">
        <f>(VLOOKUP(Games!B75, Data!$B$2:$L$134, 4, FALSE)-VLOOKUP(Games!C75, Data!$B$2:$L$134, 4, FALSE))*Coefficients!$C$2</f>
        <v>#N/A</v>
      </c>
      <c r="D75" t="e">
        <f>(VLOOKUP(Games!B75, Data!$B$2:$L$134, 3, FALSE)-VLOOKUP(Games!C75, Data!$B$2:$L$134, 3, FALSE))*Coefficients!$D$2</f>
        <v>#N/A</v>
      </c>
      <c r="E75" t="e">
        <f>(VLOOKUP(Games!B75, Data!$B$2:$L$134, 5, FALSE)-VLOOKUP(Games!C75, Data!$B$2:$L$134, 5, FALSE))*Coefficients!$E$2</f>
        <v>#N/A</v>
      </c>
      <c r="F75" t="e">
        <f>(VLOOKUP(Games!B75, Data!$B$2:$L$134, 6, FALSE)-VLOOKUP(Games!C75, Data!$B$2:$L$134, 6, FALSE))*Coefficients!$F$2</f>
        <v>#N/A</v>
      </c>
      <c r="G75" t="e">
        <f>(VLOOKUP(Games!B75, Data!$B$2:$L$134, 7, FALSE)-VLOOKUP(Games!C75, Data!$B$2:$L$134, 7, FALSE))*Coefficients!$G$2</f>
        <v>#N/A</v>
      </c>
      <c r="H75" t="e">
        <f>(VLOOKUP(Games!B75, Data!$B$2:$L$134, 8, FALSE)-VLOOKUP(Games!C75, Data!$B$2:$L$134, 8, FALSE))*Coefficients!$H$2</f>
        <v>#N/A</v>
      </c>
      <c r="I75" t="e">
        <f>(VLOOKUP(Games!B75, Data!$B$2:$L$134, 9, FALSE)-VLOOKUP(Games!C75, Data!$B$2:$L$134, 9, FALSE))*Coefficients!$I$2</f>
        <v>#N/A</v>
      </c>
      <c r="J75" t="e">
        <f>(VLOOKUP(Games!B75, Data!$B$2:$L$134, 10, FALSE)-VLOOKUP(Games!C75, Data!$B$2:$L$134, 10, FALSE))*Coefficients!$J$2</f>
        <v>#N/A</v>
      </c>
      <c r="K75" t="e">
        <f>(IF(AND(VLOOKUP(Games!B75, Data!$B$2:$L$134, 11, FALSE)=1, VLOOKUP(Games!C75, Data!$B$2:$L$134, 11, FALSE)&lt;&gt;1), 1,0))*Coefficients!K$2</f>
        <v>#N/A</v>
      </c>
      <c r="L75" t="e">
        <f>(IF(AND(VLOOKUP(Games!B75, Data!$B$2:$L$134, 11, FALSE)&lt;&gt;1, VLOOKUP(Games!C75, Data!$B$2:$L$134, 11, FALSE)=1), 1,0))*Coefficients!L$2</f>
        <v>#N/A</v>
      </c>
      <c r="O75" t="e">
        <f t="shared" si="1"/>
        <v>#N/A</v>
      </c>
    </row>
    <row r="76" spans="1:15" x14ac:dyDescent="0.45">
      <c r="A76">
        <f>Coefficients!$A$2</f>
        <v>-3.8635845644251199</v>
      </c>
      <c r="B76">
        <f>(Games!D76)*Coefficients!$B$2</f>
        <v>0</v>
      </c>
      <c r="C76" t="e">
        <f>(VLOOKUP(Games!B76, Data!$B$2:$L$134, 4, FALSE)-VLOOKUP(Games!C76, Data!$B$2:$L$134, 4, FALSE))*Coefficients!$C$2</f>
        <v>#N/A</v>
      </c>
      <c r="D76" t="e">
        <f>(VLOOKUP(Games!B76, Data!$B$2:$L$134, 3, FALSE)-VLOOKUP(Games!C76, Data!$B$2:$L$134, 3, FALSE))*Coefficients!$D$2</f>
        <v>#N/A</v>
      </c>
      <c r="E76" t="e">
        <f>(VLOOKUP(Games!B76, Data!$B$2:$L$134, 5, FALSE)-VLOOKUP(Games!C76, Data!$B$2:$L$134, 5, FALSE))*Coefficients!$E$2</f>
        <v>#N/A</v>
      </c>
      <c r="F76" t="e">
        <f>(VLOOKUP(Games!B76, Data!$B$2:$L$134, 6, FALSE)-VLOOKUP(Games!C76, Data!$B$2:$L$134, 6, FALSE))*Coefficients!$F$2</f>
        <v>#N/A</v>
      </c>
      <c r="G76" t="e">
        <f>(VLOOKUP(Games!B76, Data!$B$2:$L$134, 7, FALSE)-VLOOKUP(Games!C76, Data!$B$2:$L$134, 7, FALSE))*Coefficients!$G$2</f>
        <v>#N/A</v>
      </c>
      <c r="H76" t="e">
        <f>(VLOOKUP(Games!B76, Data!$B$2:$L$134, 8, FALSE)-VLOOKUP(Games!C76, Data!$B$2:$L$134, 8, FALSE))*Coefficients!$H$2</f>
        <v>#N/A</v>
      </c>
      <c r="I76" t="e">
        <f>(VLOOKUP(Games!B76, Data!$B$2:$L$134, 9, FALSE)-VLOOKUP(Games!C76, Data!$B$2:$L$134, 9, FALSE))*Coefficients!$I$2</f>
        <v>#N/A</v>
      </c>
      <c r="J76" t="e">
        <f>(VLOOKUP(Games!B76, Data!$B$2:$L$134, 10, FALSE)-VLOOKUP(Games!C76, Data!$B$2:$L$134, 10, FALSE))*Coefficients!$J$2</f>
        <v>#N/A</v>
      </c>
      <c r="K76" t="e">
        <f>(IF(AND(VLOOKUP(Games!B76, Data!$B$2:$L$134, 11, FALSE)=1, VLOOKUP(Games!C76, Data!$B$2:$L$134, 11, FALSE)&lt;&gt;1), 1,0))*Coefficients!K$2</f>
        <v>#N/A</v>
      </c>
      <c r="L76" t="e">
        <f>(IF(AND(VLOOKUP(Games!B76, Data!$B$2:$L$134, 11, FALSE)&lt;&gt;1, VLOOKUP(Games!C76, Data!$B$2:$L$134, 11, FALSE)=1), 1,0))*Coefficients!L$2</f>
        <v>#N/A</v>
      </c>
      <c r="O76" t="e">
        <f t="shared" si="1"/>
        <v>#N/A</v>
      </c>
    </row>
    <row r="77" spans="1:15" x14ac:dyDescent="0.45">
      <c r="A77">
        <f>Coefficients!$A$2</f>
        <v>-3.8635845644251199</v>
      </c>
      <c r="B77">
        <f>(Games!D77)*Coefficients!$B$2</f>
        <v>0</v>
      </c>
      <c r="C77" t="e">
        <f>(VLOOKUP(Games!B77, Data!$B$2:$L$134, 4, FALSE)-VLOOKUP(Games!C77, Data!$B$2:$L$134, 4, FALSE))*Coefficients!$C$2</f>
        <v>#N/A</v>
      </c>
      <c r="D77" t="e">
        <f>(VLOOKUP(Games!B77, Data!$B$2:$L$134, 3, FALSE)-VLOOKUP(Games!C77, Data!$B$2:$L$134, 3, FALSE))*Coefficients!$D$2</f>
        <v>#N/A</v>
      </c>
      <c r="E77" t="e">
        <f>(VLOOKUP(Games!B77, Data!$B$2:$L$134, 5, FALSE)-VLOOKUP(Games!C77, Data!$B$2:$L$134, 5, FALSE))*Coefficients!$E$2</f>
        <v>#N/A</v>
      </c>
      <c r="F77" t="e">
        <f>(VLOOKUP(Games!B77, Data!$B$2:$L$134, 6, FALSE)-VLOOKUP(Games!C77, Data!$B$2:$L$134, 6, FALSE))*Coefficients!$F$2</f>
        <v>#N/A</v>
      </c>
      <c r="G77" t="e">
        <f>(VLOOKUP(Games!B77, Data!$B$2:$L$134, 7, FALSE)-VLOOKUP(Games!C77, Data!$B$2:$L$134, 7, FALSE))*Coefficients!$G$2</f>
        <v>#N/A</v>
      </c>
      <c r="H77" t="e">
        <f>(VLOOKUP(Games!B77, Data!$B$2:$L$134, 8, FALSE)-VLOOKUP(Games!C77, Data!$B$2:$L$134, 8, FALSE))*Coefficients!$H$2</f>
        <v>#N/A</v>
      </c>
      <c r="I77" t="e">
        <f>(VLOOKUP(Games!B77, Data!$B$2:$L$134, 9, FALSE)-VLOOKUP(Games!C77, Data!$B$2:$L$134, 9, FALSE))*Coefficients!$I$2</f>
        <v>#N/A</v>
      </c>
      <c r="J77" t="e">
        <f>(VLOOKUP(Games!B77, Data!$B$2:$L$134, 10, FALSE)-VLOOKUP(Games!C77, Data!$B$2:$L$134, 10, FALSE))*Coefficients!$J$2</f>
        <v>#N/A</v>
      </c>
      <c r="K77" t="e">
        <f>(IF(AND(VLOOKUP(Games!B77, Data!$B$2:$L$134, 11, FALSE)=1, VLOOKUP(Games!C77, Data!$B$2:$L$134, 11, FALSE)&lt;&gt;1), 1,0))*Coefficients!K$2</f>
        <v>#N/A</v>
      </c>
      <c r="L77" t="e">
        <f>(IF(AND(VLOOKUP(Games!B77, Data!$B$2:$L$134, 11, FALSE)&lt;&gt;1, VLOOKUP(Games!C77, Data!$B$2:$L$134, 11, FALSE)=1), 1,0))*Coefficients!L$2</f>
        <v>#N/A</v>
      </c>
      <c r="O77" t="e">
        <f t="shared" si="1"/>
        <v>#N/A</v>
      </c>
    </row>
    <row r="78" spans="1:15" x14ac:dyDescent="0.45">
      <c r="A78">
        <f>Coefficients!$A$2</f>
        <v>-3.8635845644251199</v>
      </c>
      <c r="B78">
        <f>(Games!D78)*Coefficients!$B$2</f>
        <v>0</v>
      </c>
      <c r="C78" t="e">
        <f>(VLOOKUP(Games!B78, Data!$B$2:$L$134, 4, FALSE)-VLOOKUP(Games!C78, Data!$B$2:$L$134, 4, FALSE))*Coefficients!$C$2</f>
        <v>#N/A</v>
      </c>
      <c r="D78" t="e">
        <f>(VLOOKUP(Games!B78, Data!$B$2:$L$134, 3, FALSE)-VLOOKUP(Games!C78, Data!$B$2:$L$134, 3, FALSE))*Coefficients!$D$2</f>
        <v>#N/A</v>
      </c>
      <c r="E78" t="e">
        <f>(VLOOKUP(Games!B78, Data!$B$2:$L$134, 5, FALSE)-VLOOKUP(Games!C78, Data!$B$2:$L$134, 5, FALSE))*Coefficients!$E$2</f>
        <v>#N/A</v>
      </c>
      <c r="F78" t="e">
        <f>(VLOOKUP(Games!B78, Data!$B$2:$L$134, 6, FALSE)-VLOOKUP(Games!C78, Data!$B$2:$L$134, 6, FALSE))*Coefficients!$F$2</f>
        <v>#N/A</v>
      </c>
      <c r="G78" t="e">
        <f>(VLOOKUP(Games!B78, Data!$B$2:$L$134, 7, FALSE)-VLOOKUP(Games!C78, Data!$B$2:$L$134, 7, FALSE))*Coefficients!$G$2</f>
        <v>#N/A</v>
      </c>
      <c r="H78" t="e">
        <f>(VLOOKUP(Games!B78, Data!$B$2:$L$134, 8, FALSE)-VLOOKUP(Games!C78, Data!$B$2:$L$134, 8, FALSE))*Coefficients!$H$2</f>
        <v>#N/A</v>
      </c>
      <c r="I78" t="e">
        <f>(VLOOKUP(Games!B78, Data!$B$2:$L$134, 9, FALSE)-VLOOKUP(Games!C78, Data!$B$2:$L$134, 9, FALSE))*Coefficients!$I$2</f>
        <v>#N/A</v>
      </c>
      <c r="J78" t="e">
        <f>(VLOOKUP(Games!B78, Data!$B$2:$L$134, 10, FALSE)-VLOOKUP(Games!C78, Data!$B$2:$L$134, 10, FALSE))*Coefficients!$J$2</f>
        <v>#N/A</v>
      </c>
      <c r="K78" t="e">
        <f>(IF(AND(VLOOKUP(Games!B78, Data!$B$2:$L$134, 11, FALSE)=1, VLOOKUP(Games!C78, Data!$B$2:$L$134, 11, FALSE)&lt;&gt;1), 1,0))*Coefficients!K$2</f>
        <v>#N/A</v>
      </c>
      <c r="L78" t="e">
        <f>(IF(AND(VLOOKUP(Games!B78, Data!$B$2:$L$134, 11, FALSE)&lt;&gt;1, VLOOKUP(Games!C78, Data!$B$2:$L$134, 11, FALSE)=1), 1,0))*Coefficients!L$2</f>
        <v>#N/A</v>
      </c>
      <c r="O78" t="e">
        <f t="shared" si="1"/>
        <v>#N/A</v>
      </c>
    </row>
    <row r="79" spans="1:15" x14ac:dyDescent="0.45">
      <c r="A79">
        <f>Coefficients!$A$2</f>
        <v>-3.8635845644251199</v>
      </c>
      <c r="B79">
        <f>(Games!D79)*Coefficients!$B$2</f>
        <v>0</v>
      </c>
      <c r="C79" t="e">
        <f>(VLOOKUP(Games!B79, Data!$B$2:$L$134, 4, FALSE)-VLOOKUP(Games!C79, Data!$B$2:$L$134, 4, FALSE))*Coefficients!$C$2</f>
        <v>#N/A</v>
      </c>
      <c r="D79" t="e">
        <f>(VLOOKUP(Games!B79, Data!$B$2:$L$134, 3, FALSE)-VLOOKUP(Games!C79, Data!$B$2:$L$134, 3, FALSE))*Coefficients!$D$2</f>
        <v>#N/A</v>
      </c>
      <c r="E79" t="e">
        <f>(VLOOKUP(Games!B79, Data!$B$2:$L$134, 5, FALSE)-VLOOKUP(Games!C79, Data!$B$2:$L$134, 5, FALSE))*Coefficients!$E$2</f>
        <v>#N/A</v>
      </c>
      <c r="F79" t="e">
        <f>(VLOOKUP(Games!B79, Data!$B$2:$L$134, 6, FALSE)-VLOOKUP(Games!C79, Data!$B$2:$L$134, 6, FALSE))*Coefficients!$F$2</f>
        <v>#N/A</v>
      </c>
      <c r="G79" t="e">
        <f>(VLOOKUP(Games!B79, Data!$B$2:$L$134, 7, FALSE)-VLOOKUP(Games!C79, Data!$B$2:$L$134, 7, FALSE))*Coefficients!$G$2</f>
        <v>#N/A</v>
      </c>
      <c r="H79" t="e">
        <f>(VLOOKUP(Games!B79, Data!$B$2:$L$134, 8, FALSE)-VLOOKUP(Games!C79, Data!$B$2:$L$134, 8, FALSE))*Coefficients!$H$2</f>
        <v>#N/A</v>
      </c>
      <c r="I79" t="e">
        <f>(VLOOKUP(Games!B79, Data!$B$2:$L$134, 9, FALSE)-VLOOKUP(Games!C79, Data!$B$2:$L$134, 9, FALSE))*Coefficients!$I$2</f>
        <v>#N/A</v>
      </c>
      <c r="J79" t="e">
        <f>(VLOOKUP(Games!B79, Data!$B$2:$L$134, 10, FALSE)-VLOOKUP(Games!C79, Data!$B$2:$L$134, 10, FALSE))*Coefficients!$J$2</f>
        <v>#N/A</v>
      </c>
      <c r="K79" t="e">
        <f>(IF(AND(VLOOKUP(Games!B79, Data!$B$2:$L$134, 11, FALSE)=1, VLOOKUP(Games!C79, Data!$B$2:$L$134, 11, FALSE)&lt;&gt;1), 1,0))*Coefficients!K$2</f>
        <v>#N/A</v>
      </c>
      <c r="L79" t="e">
        <f>(IF(AND(VLOOKUP(Games!B79, Data!$B$2:$L$134, 11, FALSE)&lt;&gt;1, VLOOKUP(Games!C79, Data!$B$2:$L$134, 11, FALSE)=1), 1,0))*Coefficients!L$2</f>
        <v>#N/A</v>
      </c>
      <c r="O79" t="e">
        <f t="shared" si="1"/>
        <v>#N/A</v>
      </c>
    </row>
    <row r="80" spans="1:15" x14ac:dyDescent="0.45">
      <c r="A80">
        <f>Coefficients!$A$2</f>
        <v>-3.8635845644251199</v>
      </c>
      <c r="B80">
        <f>(Games!D80)*Coefficients!$B$2</f>
        <v>0</v>
      </c>
      <c r="C80" t="e">
        <f>(VLOOKUP(Games!B80, Data!$B$2:$L$134, 4, FALSE)-VLOOKUP(Games!C80, Data!$B$2:$L$134, 4, FALSE))*Coefficients!$C$2</f>
        <v>#N/A</v>
      </c>
      <c r="D80" t="e">
        <f>(VLOOKUP(Games!B80, Data!$B$2:$L$134, 3, FALSE)-VLOOKUP(Games!C80, Data!$B$2:$L$134, 3, FALSE))*Coefficients!$D$2</f>
        <v>#N/A</v>
      </c>
      <c r="E80" t="e">
        <f>(VLOOKUP(Games!B80, Data!$B$2:$L$134, 5, FALSE)-VLOOKUP(Games!C80, Data!$B$2:$L$134, 5, FALSE))*Coefficients!$E$2</f>
        <v>#N/A</v>
      </c>
      <c r="F80" t="e">
        <f>(VLOOKUP(Games!B80, Data!$B$2:$L$134, 6, FALSE)-VLOOKUP(Games!C80, Data!$B$2:$L$134, 6, FALSE))*Coefficients!$F$2</f>
        <v>#N/A</v>
      </c>
      <c r="G80" t="e">
        <f>(VLOOKUP(Games!B80, Data!$B$2:$L$134, 7, FALSE)-VLOOKUP(Games!C80, Data!$B$2:$L$134, 7, FALSE))*Coefficients!$G$2</f>
        <v>#N/A</v>
      </c>
      <c r="H80" t="e">
        <f>(VLOOKUP(Games!B80, Data!$B$2:$L$134, 8, FALSE)-VLOOKUP(Games!C80, Data!$B$2:$L$134, 8, FALSE))*Coefficients!$H$2</f>
        <v>#N/A</v>
      </c>
      <c r="I80" t="e">
        <f>(VLOOKUP(Games!B80, Data!$B$2:$L$134, 9, FALSE)-VLOOKUP(Games!C80, Data!$B$2:$L$134, 9, FALSE))*Coefficients!$I$2</f>
        <v>#N/A</v>
      </c>
      <c r="J80" t="e">
        <f>(VLOOKUP(Games!B80, Data!$B$2:$L$134, 10, FALSE)-VLOOKUP(Games!C80, Data!$B$2:$L$134, 10, FALSE))*Coefficients!$J$2</f>
        <v>#N/A</v>
      </c>
      <c r="K80" t="e">
        <f>(IF(AND(VLOOKUP(Games!B80, Data!$B$2:$L$134, 11, FALSE)=1, VLOOKUP(Games!C80, Data!$B$2:$L$134, 11, FALSE)&lt;&gt;1), 1,0))*Coefficients!K$2</f>
        <v>#N/A</v>
      </c>
      <c r="L80" t="e">
        <f>(IF(AND(VLOOKUP(Games!B80, Data!$B$2:$L$134, 11, FALSE)&lt;&gt;1, VLOOKUP(Games!C80, Data!$B$2:$L$134, 11, FALSE)=1), 1,0))*Coefficients!L$2</f>
        <v>#N/A</v>
      </c>
      <c r="O80" t="e">
        <f t="shared" si="1"/>
        <v>#N/A</v>
      </c>
    </row>
    <row r="81" spans="1:15" x14ac:dyDescent="0.45">
      <c r="A81">
        <f>Coefficients!$A$2</f>
        <v>-3.8635845644251199</v>
      </c>
      <c r="B81">
        <f>(Games!D81)*Coefficients!$B$2</f>
        <v>0</v>
      </c>
      <c r="C81" t="e">
        <f>(VLOOKUP(Games!B81, Data!$B$2:$L$134, 4, FALSE)-VLOOKUP(Games!C81, Data!$B$2:$L$134, 4, FALSE))*Coefficients!$C$2</f>
        <v>#N/A</v>
      </c>
      <c r="D81" t="e">
        <f>(VLOOKUP(Games!B81, Data!$B$2:$L$134, 3, FALSE)-VLOOKUP(Games!C81, Data!$B$2:$L$134, 3, FALSE))*Coefficients!$D$2</f>
        <v>#N/A</v>
      </c>
      <c r="E81" t="e">
        <f>(VLOOKUP(Games!B81, Data!$B$2:$L$134, 5, FALSE)-VLOOKUP(Games!C81, Data!$B$2:$L$134, 5, FALSE))*Coefficients!$E$2</f>
        <v>#N/A</v>
      </c>
      <c r="F81" t="e">
        <f>(VLOOKUP(Games!B81, Data!$B$2:$L$134, 6, FALSE)-VLOOKUP(Games!C81, Data!$B$2:$L$134, 6, FALSE))*Coefficients!$F$2</f>
        <v>#N/A</v>
      </c>
      <c r="G81" t="e">
        <f>(VLOOKUP(Games!B81, Data!$B$2:$L$134, 7, FALSE)-VLOOKUP(Games!C81, Data!$B$2:$L$134, 7, FALSE))*Coefficients!$G$2</f>
        <v>#N/A</v>
      </c>
      <c r="H81" t="e">
        <f>(VLOOKUP(Games!B81, Data!$B$2:$L$134, 8, FALSE)-VLOOKUP(Games!C81, Data!$B$2:$L$134, 8, FALSE))*Coefficients!$H$2</f>
        <v>#N/A</v>
      </c>
      <c r="I81" t="e">
        <f>(VLOOKUP(Games!B81, Data!$B$2:$L$134, 9, FALSE)-VLOOKUP(Games!C81, Data!$B$2:$L$134, 9, FALSE))*Coefficients!$I$2</f>
        <v>#N/A</v>
      </c>
      <c r="J81" t="e">
        <f>(VLOOKUP(Games!B81, Data!$B$2:$L$134, 10, FALSE)-VLOOKUP(Games!C81, Data!$B$2:$L$134, 10, FALSE))*Coefficients!$J$2</f>
        <v>#N/A</v>
      </c>
      <c r="K81" t="e">
        <f>(IF(AND(VLOOKUP(Games!B81, Data!$B$2:$L$134, 11, FALSE)=1, VLOOKUP(Games!C81, Data!$B$2:$L$134, 11, FALSE)&lt;&gt;1), 1,0))*Coefficients!K$2</f>
        <v>#N/A</v>
      </c>
      <c r="L81" t="e">
        <f>(IF(AND(VLOOKUP(Games!B81, Data!$B$2:$L$134, 11, FALSE)&lt;&gt;1, VLOOKUP(Games!C81, Data!$B$2:$L$134, 11, FALSE)=1), 1,0))*Coefficients!L$2</f>
        <v>#N/A</v>
      </c>
      <c r="O81" t="e">
        <f t="shared" si="1"/>
        <v>#N/A</v>
      </c>
    </row>
    <row r="82" spans="1:15" x14ac:dyDescent="0.45">
      <c r="A82">
        <f>Coefficients!$A$2</f>
        <v>-3.8635845644251199</v>
      </c>
      <c r="B82">
        <f>(Games!D82)*Coefficients!$B$2</f>
        <v>0</v>
      </c>
      <c r="C82" t="e">
        <f>(VLOOKUP(Games!B82, Data!$B$2:$L$134, 4, FALSE)-VLOOKUP(Games!C82, Data!$B$2:$L$134, 4, FALSE))*Coefficients!$C$2</f>
        <v>#N/A</v>
      </c>
      <c r="D82" t="e">
        <f>(VLOOKUP(Games!B82, Data!$B$2:$L$134, 3, FALSE)-VLOOKUP(Games!C82, Data!$B$2:$L$134, 3, FALSE))*Coefficients!$D$2</f>
        <v>#N/A</v>
      </c>
      <c r="E82" t="e">
        <f>(VLOOKUP(Games!B82, Data!$B$2:$L$134, 5, FALSE)-VLOOKUP(Games!C82, Data!$B$2:$L$134, 5, FALSE))*Coefficients!$E$2</f>
        <v>#N/A</v>
      </c>
      <c r="F82" t="e">
        <f>(VLOOKUP(Games!B82, Data!$B$2:$L$134, 6, FALSE)-VLOOKUP(Games!C82, Data!$B$2:$L$134, 6, FALSE))*Coefficients!$F$2</f>
        <v>#N/A</v>
      </c>
      <c r="G82" t="e">
        <f>(VLOOKUP(Games!B82, Data!$B$2:$L$134, 7, FALSE)-VLOOKUP(Games!C82, Data!$B$2:$L$134, 7, FALSE))*Coefficients!$G$2</f>
        <v>#N/A</v>
      </c>
      <c r="H82" t="e">
        <f>(VLOOKUP(Games!B82, Data!$B$2:$L$134, 8, FALSE)-VLOOKUP(Games!C82, Data!$B$2:$L$134, 8, FALSE))*Coefficients!$H$2</f>
        <v>#N/A</v>
      </c>
      <c r="I82" t="e">
        <f>(VLOOKUP(Games!B82, Data!$B$2:$L$134, 9, FALSE)-VLOOKUP(Games!C82, Data!$B$2:$L$134, 9, FALSE))*Coefficients!$I$2</f>
        <v>#N/A</v>
      </c>
      <c r="J82" t="e">
        <f>(VLOOKUP(Games!B82, Data!$B$2:$L$134, 10, FALSE)-VLOOKUP(Games!C82, Data!$B$2:$L$134, 10, FALSE))*Coefficients!$J$2</f>
        <v>#N/A</v>
      </c>
      <c r="K82" t="e">
        <f>(IF(AND(VLOOKUP(Games!B82, Data!$B$2:$L$134, 11, FALSE)=1, VLOOKUP(Games!C82, Data!$B$2:$L$134, 11, FALSE)&lt;&gt;1), 1,0))*Coefficients!K$2</f>
        <v>#N/A</v>
      </c>
      <c r="L82" t="e">
        <f>(IF(AND(VLOOKUP(Games!B82, Data!$B$2:$L$134, 11, FALSE)&lt;&gt;1, VLOOKUP(Games!C82, Data!$B$2:$L$134, 11, FALSE)=1), 1,0))*Coefficients!L$2</f>
        <v>#N/A</v>
      </c>
      <c r="O82" t="e">
        <f t="shared" si="1"/>
        <v>#N/A</v>
      </c>
    </row>
    <row r="83" spans="1:15" x14ac:dyDescent="0.45">
      <c r="A83">
        <f>Coefficients!$A$2</f>
        <v>-3.8635845644251199</v>
      </c>
      <c r="B83">
        <f>(Games!D83)*Coefficients!$B$2</f>
        <v>0</v>
      </c>
      <c r="C83" t="e">
        <f>(VLOOKUP(Games!B83, Data!$B$2:$L$134, 4, FALSE)-VLOOKUP(Games!C83, Data!$B$2:$L$134, 4, FALSE))*Coefficients!$C$2</f>
        <v>#N/A</v>
      </c>
      <c r="D83" t="e">
        <f>(VLOOKUP(Games!B83, Data!$B$2:$L$134, 3, FALSE)-VLOOKUP(Games!C83, Data!$B$2:$L$134, 3, FALSE))*Coefficients!$D$2</f>
        <v>#N/A</v>
      </c>
      <c r="E83" t="e">
        <f>(VLOOKUP(Games!B83, Data!$B$2:$L$134, 5, FALSE)-VLOOKUP(Games!C83, Data!$B$2:$L$134, 5, FALSE))*Coefficients!$E$2</f>
        <v>#N/A</v>
      </c>
      <c r="F83" t="e">
        <f>(VLOOKUP(Games!B83, Data!$B$2:$L$134, 6, FALSE)-VLOOKUP(Games!C83, Data!$B$2:$L$134, 6, FALSE))*Coefficients!$F$2</f>
        <v>#N/A</v>
      </c>
      <c r="G83" t="e">
        <f>(VLOOKUP(Games!B83, Data!$B$2:$L$134, 7, FALSE)-VLOOKUP(Games!C83, Data!$B$2:$L$134, 7, FALSE))*Coefficients!$G$2</f>
        <v>#N/A</v>
      </c>
      <c r="H83" t="e">
        <f>(VLOOKUP(Games!B83, Data!$B$2:$L$134, 8, FALSE)-VLOOKUP(Games!C83, Data!$B$2:$L$134, 8, FALSE))*Coefficients!$H$2</f>
        <v>#N/A</v>
      </c>
      <c r="I83" t="e">
        <f>(VLOOKUP(Games!B83, Data!$B$2:$L$134, 9, FALSE)-VLOOKUP(Games!C83, Data!$B$2:$L$134, 9, FALSE))*Coefficients!$I$2</f>
        <v>#N/A</v>
      </c>
      <c r="J83" t="e">
        <f>(VLOOKUP(Games!B83, Data!$B$2:$L$134, 10, FALSE)-VLOOKUP(Games!C83, Data!$B$2:$L$134, 10, FALSE))*Coefficients!$J$2</f>
        <v>#N/A</v>
      </c>
      <c r="K83" t="e">
        <f>(IF(AND(VLOOKUP(Games!B83, Data!$B$2:$L$134, 11, FALSE)=1, VLOOKUP(Games!C83, Data!$B$2:$L$134, 11, FALSE)&lt;&gt;1), 1,0))*Coefficients!K$2</f>
        <v>#N/A</v>
      </c>
      <c r="L83" t="e">
        <f>(IF(AND(VLOOKUP(Games!B83, Data!$B$2:$L$134, 11, FALSE)&lt;&gt;1, VLOOKUP(Games!C83, Data!$B$2:$L$134, 11, FALSE)=1), 1,0))*Coefficients!L$2</f>
        <v>#N/A</v>
      </c>
      <c r="O83" t="e">
        <f t="shared" si="1"/>
        <v>#N/A</v>
      </c>
    </row>
    <row r="84" spans="1:15" x14ac:dyDescent="0.45">
      <c r="A84">
        <f>Coefficients!$A$2</f>
        <v>-3.8635845644251199</v>
      </c>
      <c r="B84">
        <f>(Games!D84)*Coefficients!$B$2</f>
        <v>0</v>
      </c>
      <c r="C84" t="e">
        <f>(VLOOKUP(Games!B84, Data!$B$2:$L$134, 4, FALSE)-VLOOKUP(Games!C84, Data!$B$2:$L$134, 4, FALSE))*Coefficients!$C$2</f>
        <v>#N/A</v>
      </c>
      <c r="D84" t="e">
        <f>(VLOOKUP(Games!B84, Data!$B$2:$L$134, 3, FALSE)-VLOOKUP(Games!C84, Data!$B$2:$L$134, 3, FALSE))*Coefficients!$D$2</f>
        <v>#N/A</v>
      </c>
      <c r="E84" t="e">
        <f>(VLOOKUP(Games!B84, Data!$B$2:$L$134, 5, FALSE)-VLOOKUP(Games!C84, Data!$B$2:$L$134, 5, FALSE))*Coefficients!$E$2</f>
        <v>#N/A</v>
      </c>
      <c r="F84" t="e">
        <f>(VLOOKUP(Games!B84, Data!$B$2:$L$134, 6, FALSE)-VLOOKUP(Games!C84, Data!$B$2:$L$134, 6, FALSE))*Coefficients!$F$2</f>
        <v>#N/A</v>
      </c>
      <c r="G84" t="e">
        <f>(VLOOKUP(Games!B84, Data!$B$2:$L$134, 7, FALSE)-VLOOKUP(Games!C84, Data!$B$2:$L$134, 7, FALSE))*Coefficients!$G$2</f>
        <v>#N/A</v>
      </c>
      <c r="H84" t="e">
        <f>(VLOOKUP(Games!B84, Data!$B$2:$L$134, 8, FALSE)-VLOOKUP(Games!C84, Data!$B$2:$L$134, 8, FALSE))*Coefficients!$H$2</f>
        <v>#N/A</v>
      </c>
      <c r="I84" t="e">
        <f>(VLOOKUP(Games!B84, Data!$B$2:$L$134, 9, FALSE)-VLOOKUP(Games!C84, Data!$B$2:$L$134, 9, FALSE))*Coefficients!$I$2</f>
        <v>#N/A</v>
      </c>
      <c r="J84" t="e">
        <f>(VLOOKUP(Games!B84, Data!$B$2:$L$134, 10, FALSE)-VLOOKUP(Games!C84, Data!$B$2:$L$134, 10, FALSE))*Coefficients!$J$2</f>
        <v>#N/A</v>
      </c>
      <c r="K84" t="e">
        <f>(IF(AND(VLOOKUP(Games!B84, Data!$B$2:$L$134, 11, FALSE)=1, VLOOKUP(Games!C84, Data!$B$2:$L$134, 11, FALSE)&lt;&gt;1), 1,0))*Coefficients!K$2</f>
        <v>#N/A</v>
      </c>
      <c r="L84" t="e">
        <f>(IF(AND(VLOOKUP(Games!B84, Data!$B$2:$L$134, 11, FALSE)&lt;&gt;1, VLOOKUP(Games!C84, Data!$B$2:$L$134, 11, FALSE)=1), 1,0))*Coefficients!L$2</f>
        <v>#N/A</v>
      </c>
      <c r="O84" t="e">
        <f t="shared" si="1"/>
        <v>#N/A</v>
      </c>
    </row>
    <row r="85" spans="1:15" x14ac:dyDescent="0.45">
      <c r="A85">
        <f>Coefficients!$A$2</f>
        <v>-3.8635845644251199</v>
      </c>
      <c r="B85">
        <f>(Games!D85)*Coefficients!$B$2</f>
        <v>0</v>
      </c>
      <c r="C85" t="e">
        <f>(VLOOKUP(Games!B85, Data!$B$2:$L$134, 4, FALSE)-VLOOKUP(Games!C85, Data!$B$2:$L$134, 4, FALSE))*Coefficients!$C$2</f>
        <v>#N/A</v>
      </c>
      <c r="D85" t="e">
        <f>(VLOOKUP(Games!B85, Data!$B$2:$L$134, 3, FALSE)-VLOOKUP(Games!C85, Data!$B$2:$L$134, 3, FALSE))*Coefficients!$D$2</f>
        <v>#N/A</v>
      </c>
      <c r="E85" t="e">
        <f>(VLOOKUP(Games!B85, Data!$B$2:$L$134, 5, FALSE)-VLOOKUP(Games!C85, Data!$B$2:$L$134, 5, FALSE))*Coefficients!$E$2</f>
        <v>#N/A</v>
      </c>
      <c r="F85" t="e">
        <f>(VLOOKUP(Games!B85, Data!$B$2:$L$134, 6, FALSE)-VLOOKUP(Games!C85, Data!$B$2:$L$134, 6, FALSE))*Coefficients!$F$2</f>
        <v>#N/A</v>
      </c>
      <c r="G85" t="e">
        <f>(VLOOKUP(Games!B85, Data!$B$2:$L$134, 7, FALSE)-VLOOKUP(Games!C85, Data!$B$2:$L$134, 7, FALSE))*Coefficients!$G$2</f>
        <v>#N/A</v>
      </c>
      <c r="H85" t="e">
        <f>(VLOOKUP(Games!B85, Data!$B$2:$L$134, 8, FALSE)-VLOOKUP(Games!C85, Data!$B$2:$L$134, 8, FALSE))*Coefficients!$H$2</f>
        <v>#N/A</v>
      </c>
      <c r="I85" t="e">
        <f>(VLOOKUP(Games!B85, Data!$B$2:$L$134, 9, FALSE)-VLOOKUP(Games!C85, Data!$B$2:$L$134, 9, FALSE))*Coefficients!$I$2</f>
        <v>#N/A</v>
      </c>
      <c r="J85" t="e">
        <f>(VLOOKUP(Games!B85, Data!$B$2:$L$134, 10, FALSE)-VLOOKUP(Games!C85, Data!$B$2:$L$134, 10, FALSE))*Coefficients!$J$2</f>
        <v>#N/A</v>
      </c>
      <c r="K85" t="e">
        <f>(IF(AND(VLOOKUP(Games!B85, Data!$B$2:$L$134, 11, FALSE)=1, VLOOKUP(Games!C85, Data!$B$2:$L$134, 11, FALSE)&lt;&gt;1), 1,0))*Coefficients!K$2</f>
        <v>#N/A</v>
      </c>
      <c r="L85" t="e">
        <f>(IF(AND(VLOOKUP(Games!B85, Data!$B$2:$L$134, 11, FALSE)&lt;&gt;1, VLOOKUP(Games!C85, Data!$B$2:$L$134, 11, FALSE)=1), 1,0))*Coefficients!L$2</f>
        <v>#N/A</v>
      </c>
      <c r="O85" t="e">
        <f t="shared" si="1"/>
        <v>#N/A</v>
      </c>
    </row>
    <row r="86" spans="1:15" x14ac:dyDescent="0.45">
      <c r="A86">
        <f>Coefficients!$A$2</f>
        <v>-3.8635845644251199</v>
      </c>
      <c r="B86">
        <f>(Games!D86)*Coefficients!$B$2</f>
        <v>0</v>
      </c>
      <c r="C86" t="e">
        <f>(VLOOKUP(Games!B86, Data!$B$2:$L$134, 4, FALSE)-VLOOKUP(Games!C86, Data!$B$2:$L$134, 4, FALSE))*Coefficients!$C$2</f>
        <v>#N/A</v>
      </c>
      <c r="D86" t="e">
        <f>(VLOOKUP(Games!B86, Data!$B$2:$L$134, 3, FALSE)-VLOOKUP(Games!C86, Data!$B$2:$L$134, 3, FALSE))*Coefficients!$D$2</f>
        <v>#N/A</v>
      </c>
      <c r="E86" t="e">
        <f>(VLOOKUP(Games!B86, Data!$B$2:$L$134, 5, FALSE)-VLOOKUP(Games!C86, Data!$B$2:$L$134, 5, FALSE))*Coefficients!$E$2</f>
        <v>#N/A</v>
      </c>
      <c r="F86" t="e">
        <f>(VLOOKUP(Games!B86, Data!$B$2:$L$134, 6, FALSE)-VLOOKUP(Games!C86, Data!$B$2:$L$134, 6, FALSE))*Coefficients!$F$2</f>
        <v>#N/A</v>
      </c>
      <c r="G86" t="e">
        <f>(VLOOKUP(Games!B86, Data!$B$2:$L$134, 7, FALSE)-VLOOKUP(Games!C86, Data!$B$2:$L$134, 7, FALSE))*Coefficients!$G$2</f>
        <v>#N/A</v>
      </c>
      <c r="H86" t="e">
        <f>(VLOOKUP(Games!B86, Data!$B$2:$L$134, 8, FALSE)-VLOOKUP(Games!C86, Data!$B$2:$L$134, 8, FALSE))*Coefficients!$H$2</f>
        <v>#N/A</v>
      </c>
      <c r="I86" t="e">
        <f>(VLOOKUP(Games!B86, Data!$B$2:$L$134, 9, FALSE)-VLOOKUP(Games!C86, Data!$B$2:$L$134, 9, FALSE))*Coefficients!$I$2</f>
        <v>#N/A</v>
      </c>
      <c r="J86" t="e">
        <f>(VLOOKUP(Games!B86, Data!$B$2:$L$134, 10, FALSE)-VLOOKUP(Games!C86, Data!$B$2:$L$134, 10, FALSE))*Coefficients!$J$2</f>
        <v>#N/A</v>
      </c>
      <c r="K86" t="e">
        <f>(IF(AND(VLOOKUP(Games!B86, Data!$B$2:$L$134, 11, FALSE)=1, VLOOKUP(Games!C86, Data!$B$2:$L$134, 11, FALSE)&lt;&gt;1), 1,0))*Coefficients!K$2</f>
        <v>#N/A</v>
      </c>
      <c r="L86" t="e">
        <f>(IF(AND(VLOOKUP(Games!B86, Data!$B$2:$L$134, 11, FALSE)&lt;&gt;1, VLOOKUP(Games!C86, Data!$B$2:$L$134, 11, FALSE)=1), 1,0))*Coefficients!L$2</f>
        <v>#N/A</v>
      </c>
      <c r="O86" t="e">
        <f t="shared" si="1"/>
        <v>#N/A</v>
      </c>
    </row>
    <row r="87" spans="1:15" x14ac:dyDescent="0.45">
      <c r="A87">
        <f>Coefficients!$A$2</f>
        <v>-3.8635845644251199</v>
      </c>
      <c r="B87">
        <f>(Games!D87)*Coefficients!$B$2</f>
        <v>0</v>
      </c>
      <c r="C87" t="e">
        <f>(VLOOKUP(Games!B87, Data!$B$2:$L$134, 4, FALSE)-VLOOKUP(Games!C87, Data!$B$2:$L$134, 4, FALSE))*Coefficients!$C$2</f>
        <v>#N/A</v>
      </c>
      <c r="D87" t="e">
        <f>(VLOOKUP(Games!B87, Data!$B$2:$L$134, 3, FALSE)-VLOOKUP(Games!C87, Data!$B$2:$L$134, 3, FALSE))*Coefficients!$D$2</f>
        <v>#N/A</v>
      </c>
      <c r="E87" t="e">
        <f>(VLOOKUP(Games!B87, Data!$B$2:$L$134, 5, FALSE)-VLOOKUP(Games!C87, Data!$B$2:$L$134, 5, FALSE))*Coefficients!$E$2</f>
        <v>#N/A</v>
      </c>
      <c r="F87" t="e">
        <f>(VLOOKUP(Games!B87, Data!$B$2:$L$134, 6, FALSE)-VLOOKUP(Games!C87, Data!$B$2:$L$134, 6, FALSE))*Coefficients!$F$2</f>
        <v>#N/A</v>
      </c>
      <c r="G87" t="e">
        <f>(VLOOKUP(Games!B87, Data!$B$2:$L$134, 7, FALSE)-VLOOKUP(Games!C87, Data!$B$2:$L$134, 7, FALSE))*Coefficients!$G$2</f>
        <v>#N/A</v>
      </c>
      <c r="H87" t="e">
        <f>(VLOOKUP(Games!B87, Data!$B$2:$L$134, 8, FALSE)-VLOOKUP(Games!C87, Data!$B$2:$L$134, 8, FALSE))*Coefficients!$H$2</f>
        <v>#N/A</v>
      </c>
      <c r="I87" t="e">
        <f>(VLOOKUP(Games!B87, Data!$B$2:$L$134, 9, FALSE)-VLOOKUP(Games!C87, Data!$B$2:$L$134, 9, FALSE))*Coefficients!$I$2</f>
        <v>#N/A</v>
      </c>
      <c r="J87" t="e">
        <f>(VLOOKUP(Games!B87, Data!$B$2:$L$134, 10, FALSE)-VLOOKUP(Games!C87, Data!$B$2:$L$134, 10, FALSE))*Coefficients!$J$2</f>
        <v>#N/A</v>
      </c>
      <c r="K87" t="e">
        <f>(IF(AND(VLOOKUP(Games!B87, Data!$B$2:$L$134, 11, FALSE)=1, VLOOKUP(Games!C87, Data!$B$2:$L$134, 11, FALSE)&lt;&gt;1), 1,0))*Coefficients!K$2</f>
        <v>#N/A</v>
      </c>
      <c r="L87" t="e">
        <f>(IF(AND(VLOOKUP(Games!B87, Data!$B$2:$L$134, 11, FALSE)&lt;&gt;1, VLOOKUP(Games!C87, Data!$B$2:$L$134, 11, FALSE)=1), 1,0))*Coefficients!L$2</f>
        <v>#N/A</v>
      </c>
      <c r="O87" t="e">
        <f t="shared" si="1"/>
        <v>#N/A</v>
      </c>
    </row>
    <row r="88" spans="1:15" x14ac:dyDescent="0.45">
      <c r="A88">
        <f>Coefficients!$A$2</f>
        <v>-3.8635845644251199</v>
      </c>
      <c r="B88">
        <f>(Games!D88)*Coefficients!$B$2</f>
        <v>0</v>
      </c>
      <c r="C88" t="e">
        <f>(VLOOKUP(Games!B88, Data!$B$2:$L$134, 4, FALSE)-VLOOKUP(Games!C88, Data!$B$2:$L$134, 4, FALSE))*Coefficients!$C$2</f>
        <v>#N/A</v>
      </c>
      <c r="D88" t="e">
        <f>(VLOOKUP(Games!B88, Data!$B$2:$L$134, 3, FALSE)-VLOOKUP(Games!C88, Data!$B$2:$L$134, 3, FALSE))*Coefficients!$D$2</f>
        <v>#N/A</v>
      </c>
      <c r="E88" t="e">
        <f>(VLOOKUP(Games!B88, Data!$B$2:$L$134, 5, FALSE)-VLOOKUP(Games!C88, Data!$B$2:$L$134, 5, FALSE))*Coefficients!$E$2</f>
        <v>#N/A</v>
      </c>
      <c r="F88" t="e">
        <f>(VLOOKUP(Games!B88, Data!$B$2:$L$134, 6, FALSE)-VLOOKUP(Games!C88, Data!$B$2:$L$134, 6, FALSE))*Coefficients!$F$2</f>
        <v>#N/A</v>
      </c>
      <c r="G88" t="e">
        <f>(VLOOKUP(Games!B88, Data!$B$2:$L$134, 7, FALSE)-VLOOKUP(Games!C88, Data!$B$2:$L$134, 7, FALSE))*Coefficients!$G$2</f>
        <v>#N/A</v>
      </c>
      <c r="H88" t="e">
        <f>(VLOOKUP(Games!B88, Data!$B$2:$L$134, 8, FALSE)-VLOOKUP(Games!C88, Data!$B$2:$L$134, 8, FALSE))*Coefficients!$H$2</f>
        <v>#N/A</v>
      </c>
      <c r="I88" t="e">
        <f>(VLOOKUP(Games!B88, Data!$B$2:$L$134, 9, FALSE)-VLOOKUP(Games!C88, Data!$B$2:$L$134, 9, FALSE))*Coefficients!$I$2</f>
        <v>#N/A</v>
      </c>
      <c r="J88" t="e">
        <f>(VLOOKUP(Games!B88, Data!$B$2:$L$134, 10, FALSE)-VLOOKUP(Games!C88, Data!$B$2:$L$134, 10, FALSE))*Coefficients!$J$2</f>
        <v>#N/A</v>
      </c>
      <c r="K88" t="e">
        <f>(IF(AND(VLOOKUP(Games!B88, Data!$B$2:$L$134, 11, FALSE)=1, VLOOKUP(Games!C88, Data!$B$2:$L$134, 11, FALSE)&lt;&gt;1), 1,0))*Coefficients!K$2</f>
        <v>#N/A</v>
      </c>
      <c r="L88" t="e">
        <f>(IF(AND(VLOOKUP(Games!B88, Data!$B$2:$L$134, 11, FALSE)&lt;&gt;1, VLOOKUP(Games!C88, Data!$B$2:$L$134, 11, FALSE)=1), 1,0))*Coefficients!L$2</f>
        <v>#N/A</v>
      </c>
      <c r="O88" t="e">
        <f t="shared" si="1"/>
        <v>#N/A</v>
      </c>
    </row>
    <row r="89" spans="1:15" x14ac:dyDescent="0.45">
      <c r="A89">
        <f>Coefficients!$A$2</f>
        <v>-3.8635845644251199</v>
      </c>
      <c r="B89">
        <f>(Games!D89)*Coefficients!$B$2</f>
        <v>0</v>
      </c>
      <c r="C89" t="e">
        <f>(VLOOKUP(Games!B89, Data!$B$2:$L$134, 4, FALSE)-VLOOKUP(Games!C89, Data!$B$2:$L$134, 4, FALSE))*Coefficients!$C$2</f>
        <v>#N/A</v>
      </c>
      <c r="D89" t="e">
        <f>(VLOOKUP(Games!B89, Data!$B$2:$L$134, 3, FALSE)-VLOOKUP(Games!C89, Data!$B$2:$L$134, 3, FALSE))*Coefficients!$D$2</f>
        <v>#N/A</v>
      </c>
      <c r="E89" t="e">
        <f>(VLOOKUP(Games!B89, Data!$B$2:$L$134, 5, FALSE)-VLOOKUP(Games!C89, Data!$B$2:$L$134, 5, FALSE))*Coefficients!$E$2</f>
        <v>#N/A</v>
      </c>
      <c r="F89" t="e">
        <f>(VLOOKUP(Games!B89, Data!$B$2:$L$134, 6, FALSE)-VLOOKUP(Games!C89, Data!$B$2:$L$134, 6, FALSE))*Coefficients!$F$2</f>
        <v>#N/A</v>
      </c>
      <c r="G89" t="e">
        <f>(VLOOKUP(Games!B89, Data!$B$2:$L$134, 7, FALSE)-VLOOKUP(Games!C89, Data!$B$2:$L$134, 7, FALSE))*Coefficients!$G$2</f>
        <v>#N/A</v>
      </c>
      <c r="H89" t="e">
        <f>(VLOOKUP(Games!B89, Data!$B$2:$L$134, 8, FALSE)-VLOOKUP(Games!C89, Data!$B$2:$L$134, 8, FALSE))*Coefficients!$H$2</f>
        <v>#N/A</v>
      </c>
      <c r="I89" t="e">
        <f>(VLOOKUP(Games!B89, Data!$B$2:$L$134, 9, FALSE)-VLOOKUP(Games!C89, Data!$B$2:$L$134, 9, FALSE))*Coefficients!$I$2</f>
        <v>#N/A</v>
      </c>
      <c r="J89" t="e">
        <f>(VLOOKUP(Games!B89, Data!$B$2:$L$134, 10, FALSE)-VLOOKUP(Games!C89, Data!$B$2:$L$134, 10, FALSE))*Coefficients!$J$2</f>
        <v>#N/A</v>
      </c>
      <c r="K89" t="e">
        <f>(IF(AND(VLOOKUP(Games!B89, Data!$B$2:$L$134, 11, FALSE)=1, VLOOKUP(Games!C89, Data!$B$2:$L$134, 11, FALSE)&lt;&gt;1), 1,0))*Coefficients!K$2</f>
        <v>#N/A</v>
      </c>
      <c r="L89" t="e">
        <f>(IF(AND(VLOOKUP(Games!B89, Data!$B$2:$L$134, 11, FALSE)&lt;&gt;1, VLOOKUP(Games!C89, Data!$B$2:$L$134, 11, FALSE)=1), 1,0))*Coefficients!L$2</f>
        <v>#N/A</v>
      </c>
      <c r="O89" t="e">
        <f t="shared" si="1"/>
        <v>#N/A</v>
      </c>
    </row>
    <row r="90" spans="1:15" x14ac:dyDescent="0.45">
      <c r="A90">
        <f>Coefficients!$A$2</f>
        <v>-3.8635845644251199</v>
      </c>
      <c r="B90">
        <f>(Games!D90)*Coefficients!$B$2</f>
        <v>0</v>
      </c>
      <c r="C90" t="e">
        <f>(VLOOKUP(Games!B90, Data!$B$2:$L$134, 4, FALSE)-VLOOKUP(Games!C90, Data!$B$2:$L$134, 4, FALSE))*Coefficients!$C$2</f>
        <v>#N/A</v>
      </c>
      <c r="D90" t="e">
        <f>(VLOOKUP(Games!B90, Data!$B$2:$L$134, 3, FALSE)-VLOOKUP(Games!C90, Data!$B$2:$L$134, 3, FALSE))*Coefficients!$D$2</f>
        <v>#N/A</v>
      </c>
      <c r="E90" t="e">
        <f>(VLOOKUP(Games!B90, Data!$B$2:$L$134, 5, FALSE)-VLOOKUP(Games!C90, Data!$B$2:$L$134, 5, FALSE))*Coefficients!$E$2</f>
        <v>#N/A</v>
      </c>
      <c r="F90" t="e">
        <f>(VLOOKUP(Games!B90, Data!$B$2:$L$134, 6, FALSE)-VLOOKUP(Games!C90, Data!$B$2:$L$134, 6, FALSE))*Coefficients!$F$2</f>
        <v>#N/A</v>
      </c>
      <c r="G90" t="e">
        <f>(VLOOKUP(Games!B90, Data!$B$2:$L$134, 7, FALSE)-VLOOKUP(Games!C90, Data!$B$2:$L$134, 7, FALSE))*Coefficients!$G$2</f>
        <v>#N/A</v>
      </c>
      <c r="H90" t="e">
        <f>(VLOOKUP(Games!B90, Data!$B$2:$L$134, 8, FALSE)-VLOOKUP(Games!C90, Data!$B$2:$L$134, 8, FALSE))*Coefficients!$H$2</f>
        <v>#N/A</v>
      </c>
      <c r="I90" t="e">
        <f>(VLOOKUP(Games!B90, Data!$B$2:$L$134, 9, FALSE)-VLOOKUP(Games!C90, Data!$B$2:$L$134, 9, FALSE))*Coefficients!$I$2</f>
        <v>#N/A</v>
      </c>
      <c r="J90" t="e">
        <f>(VLOOKUP(Games!B90, Data!$B$2:$L$134, 10, FALSE)-VLOOKUP(Games!C90, Data!$B$2:$L$134, 10, FALSE))*Coefficients!$J$2</f>
        <v>#N/A</v>
      </c>
      <c r="K90" t="e">
        <f>(IF(AND(VLOOKUP(Games!B90, Data!$B$2:$L$134, 11, FALSE)=1, VLOOKUP(Games!C90, Data!$B$2:$L$134, 11, FALSE)&lt;&gt;1), 1,0))*Coefficients!K$2</f>
        <v>#N/A</v>
      </c>
      <c r="L90" t="e">
        <f>(IF(AND(VLOOKUP(Games!B90, Data!$B$2:$L$134, 11, FALSE)&lt;&gt;1, VLOOKUP(Games!C90, Data!$B$2:$L$134, 11, FALSE)=1), 1,0))*Coefficients!L$2</f>
        <v>#N/A</v>
      </c>
      <c r="O90" t="e">
        <f t="shared" si="1"/>
        <v>#N/A</v>
      </c>
    </row>
    <row r="91" spans="1:15" x14ac:dyDescent="0.45">
      <c r="A91">
        <f>Coefficients!$A$2</f>
        <v>-3.8635845644251199</v>
      </c>
      <c r="B91">
        <f>(Games!D91)*Coefficients!$B$2</f>
        <v>0</v>
      </c>
      <c r="C91" t="e">
        <f>(VLOOKUP(Games!B91, Data!$B$2:$L$134, 4, FALSE)-VLOOKUP(Games!C91, Data!$B$2:$L$134, 4, FALSE))*Coefficients!$C$2</f>
        <v>#N/A</v>
      </c>
      <c r="D91" t="e">
        <f>(VLOOKUP(Games!B91, Data!$B$2:$L$134, 3, FALSE)-VLOOKUP(Games!C91, Data!$B$2:$L$134, 3, FALSE))*Coefficients!$D$2</f>
        <v>#N/A</v>
      </c>
      <c r="E91" t="e">
        <f>(VLOOKUP(Games!B91, Data!$B$2:$L$134, 5, FALSE)-VLOOKUP(Games!C91, Data!$B$2:$L$134, 5, FALSE))*Coefficients!$E$2</f>
        <v>#N/A</v>
      </c>
      <c r="F91" t="e">
        <f>(VLOOKUP(Games!B91, Data!$B$2:$L$134, 6, FALSE)-VLOOKUP(Games!C91, Data!$B$2:$L$134, 6, FALSE))*Coefficients!$F$2</f>
        <v>#N/A</v>
      </c>
      <c r="G91" t="e">
        <f>(VLOOKUP(Games!B91, Data!$B$2:$L$134, 7, FALSE)-VLOOKUP(Games!C91, Data!$B$2:$L$134, 7, FALSE))*Coefficients!$G$2</f>
        <v>#N/A</v>
      </c>
      <c r="H91" t="e">
        <f>(VLOOKUP(Games!B91, Data!$B$2:$L$134, 8, FALSE)-VLOOKUP(Games!C91, Data!$B$2:$L$134, 8, FALSE))*Coefficients!$H$2</f>
        <v>#N/A</v>
      </c>
      <c r="I91" t="e">
        <f>(VLOOKUP(Games!B91, Data!$B$2:$L$134, 9, FALSE)-VLOOKUP(Games!C91, Data!$B$2:$L$134, 9, FALSE))*Coefficients!$I$2</f>
        <v>#N/A</v>
      </c>
      <c r="J91" t="e">
        <f>(VLOOKUP(Games!B91, Data!$B$2:$L$134, 10, FALSE)-VLOOKUP(Games!C91, Data!$B$2:$L$134, 10, FALSE))*Coefficients!$J$2</f>
        <v>#N/A</v>
      </c>
      <c r="K91" t="e">
        <f>(IF(AND(VLOOKUP(Games!B91, Data!$B$2:$L$134, 11, FALSE)=1, VLOOKUP(Games!C91, Data!$B$2:$L$134, 11, FALSE)&lt;&gt;1), 1,0))*Coefficients!K$2</f>
        <v>#N/A</v>
      </c>
      <c r="L91" t="e">
        <f>(IF(AND(VLOOKUP(Games!B91, Data!$B$2:$L$134, 11, FALSE)&lt;&gt;1, VLOOKUP(Games!C91, Data!$B$2:$L$134, 11, FALSE)=1), 1,0))*Coefficients!L$2</f>
        <v>#N/A</v>
      </c>
      <c r="O91" t="e">
        <f t="shared" si="1"/>
        <v>#N/A</v>
      </c>
    </row>
    <row r="92" spans="1:15" x14ac:dyDescent="0.45">
      <c r="A92">
        <f>Coefficients!$A$2</f>
        <v>-3.8635845644251199</v>
      </c>
      <c r="B92">
        <f>(Games!D92)*Coefficients!$B$2</f>
        <v>0</v>
      </c>
      <c r="C92" t="e">
        <f>(VLOOKUP(Games!B92, Data!$B$2:$L$134, 4, FALSE)-VLOOKUP(Games!C92, Data!$B$2:$L$134, 4, FALSE))*Coefficients!$C$2</f>
        <v>#N/A</v>
      </c>
      <c r="D92" t="e">
        <f>(VLOOKUP(Games!B92, Data!$B$2:$L$134, 3, FALSE)-VLOOKUP(Games!C92, Data!$B$2:$L$134, 3, FALSE))*Coefficients!$D$2</f>
        <v>#N/A</v>
      </c>
      <c r="E92" t="e">
        <f>(VLOOKUP(Games!B92, Data!$B$2:$L$134, 5, FALSE)-VLOOKUP(Games!C92, Data!$B$2:$L$134, 5, FALSE))*Coefficients!$E$2</f>
        <v>#N/A</v>
      </c>
      <c r="F92" t="e">
        <f>(VLOOKUP(Games!B92, Data!$B$2:$L$134, 6, FALSE)-VLOOKUP(Games!C92, Data!$B$2:$L$134, 6, FALSE))*Coefficients!$F$2</f>
        <v>#N/A</v>
      </c>
      <c r="G92" t="e">
        <f>(VLOOKUP(Games!B92, Data!$B$2:$L$134, 7, FALSE)-VLOOKUP(Games!C92, Data!$B$2:$L$134, 7, FALSE))*Coefficients!$G$2</f>
        <v>#N/A</v>
      </c>
      <c r="H92" t="e">
        <f>(VLOOKUP(Games!B92, Data!$B$2:$L$134, 8, FALSE)-VLOOKUP(Games!C92, Data!$B$2:$L$134, 8, FALSE))*Coefficients!$H$2</f>
        <v>#N/A</v>
      </c>
      <c r="I92" t="e">
        <f>(VLOOKUP(Games!B92, Data!$B$2:$L$134, 9, FALSE)-VLOOKUP(Games!C92, Data!$B$2:$L$134, 9, FALSE))*Coefficients!$I$2</f>
        <v>#N/A</v>
      </c>
      <c r="J92" t="e">
        <f>(VLOOKUP(Games!B92, Data!$B$2:$L$134, 10, FALSE)-VLOOKUP(Games!C92, Data!$B$2:$L$134, 10, FALSE))*Coefficients!$J$2</f>
        <v>#N/A</v>
      </c>
      <c r="K92" t="e">
        <f>(IF(AND(VLOOKUP(Games!B92, Data!$B$2:$L$134, 11, FALSE)=1, VLOOKUP(Games!C92, Data!$B$2:$L$134, 11, FALSE)&lt;&gt;1), 1,0))*Coefficients!K$2</f>
        <v>#N/A</v>
      </c>
      <c r="L92" t="e">
        <f>(IF(AND(VLOOKUP(Games!B92, Data!$B$2:$L$134, 11, FALSE)&lt;&gt;1, VLOOKUP(Games!C92, Data!$B$2:$L$134, 11, FALSE)=1), 1,0))*Coefficients!L$2</f>
        <v>#N/A</v>
      </c>
      <c r="O92" t="e">
        <f t="shared" si="1"/>
        <v>#N/A</v>
      </c>
    </row>
    <row r="93" spans="1:15" x14ac:dyDescent="0.45">
      <c r="A93">
        <f>Coefficients!$A$2</f>
        <v>-3.8635845644251199</v>
      </c>
      <c r="B93">
        <f>(Games!D93)*Coefficients!$B$2</f>
        <v>0</v>
      </c>
      <c r="C93" t="e">
        <f>(VLOOKUP(Games!B93, Data!$B$2:$L$134, 4, FALSE)-VLOOKUP(Games!C93, Data!$B$2:$L$134, 4, FALSE))*Coefficients!$C$2</f>
        <v>#N/A</v>
      </c>
      <c r="D93" t="e">
        <f>(VLOOKUP(Games!B93, Data!$B$2:$L$134, 3, FALSE)-VLOOKUP(Games!C93, Data!$B$2:$L$134, 3, FALSE))*Coefficients!$D$2</f>
        <v>#N/A</v>
      </c>
      <c r="E93" t="e">
        <f>(VLOOKUP(Games!B93, Data!$B$2:$L$134, 5, FALSE)-VLOOKUP(Games!C93, Data!$B$2:$L$134, 5, FALSE))*Coefficients!$E$2</f>
        <v>#N/A</v>
      </c>
      <c r="F93" t="e">
        <f>(VLOOKUP(Games!B93, Data!$B$2:$L$134, 6, FALSE)-VLOOKUP(Games!C93, Data!$B$2:$L$134, 6, FALSE))*Coefficients!$F$2</f>
        <v>#N/A</v>
      </c>
      <c r="G93" t="e">
        <f>(VLOOKUP(Games!B93, Data!$B$2:$L$134, 7, FALSE)-VLOOKUP(Games!C93, Data!$B$2:$L$134, 7, FALSE))*Coefficients!$G$2</f>
        <v>#N/A</v>
      </c>
      <c r="H93" t="e">
        <f>(VLOOKUP(Games!B93, Data!$B$2:$L$134, 8, FALSE)-VLOOKUP(Games!C93, Data!$B$2:$L$134, 8, FALSE))*Coefficients!$H$2</f>
        <v>#N/A</v>
      </c>
      <c r="I93" t="e">
        <f>(VLOOKUP(Games!B93, Data!$B$2:$L$134, 9, FALSE)-VLOOKUP(Games!C93, Data!$B$2:$L$134, 9, FALSE))*Coefficients!$I$2</f>
        <v>#N/A</v>
      </c>
      <c r="J93" t="e">
        <f>(VLOOKUP(Games!B93, Data!$B$2:$L$134, 10, FALSE)-VLOOKUP(Games!C93, Data!$B$2:$L$134, 10, FALSE))*Coefficients!$J$2</f>
        <v>#N/A</v>
      </c>
      <c r="K93" t="e">
        <f>(IF(AND(VLOOKUP(Games!B93, Data!$B$2:$L$134, 11, FALSE)=1, VLOOKUP(Games!C93, Data!$B$2:$L$134, 11, FALSE)&lt;&gt;1), 1,0))*Coefficients!K$2</f>
        <v>#N/A</v>
      </c>
      <c r="L93" t="e">
        <f>(IF(AND(VLOOKUP(Games!B93, Data!$B$2:$L$134, 11, FALSE)&lt;&gt;1, VLOOKUP(Games!C93, Data!$B$2:$L$134, 11, FALSE)=1), 1,0))*Coefficients!L$2</f>
        <v>#N/A</v>
      </c>
      <c r="O93" t="e">
        <f t="shared" si="1"/>
        <v>#N/A</v>
      </c>
    </row>
    <row r="94" spans="1:15" x14ac:dyDescent="0.45">
      <c r="A94">
        <f>Coefficients!$A$2</f>
        <v>-3.8635845644251199</v>
      </c>
      <c r="B94">
        <f>(Games!D94)*Coefficients!$B$2</f>
        <v>0</v>
      </c>
      <c r="C94" t="e">
        <f>(VLOOKUP(Games!B94, Data!$B$2:$L$134, 4, FALSE)-VLOOKUP(Games!C94, Data!$B$2:$L$134, 4, FALSE))*Coefficients!$C$2</f>
        <v>#N/A</v>
      </c>
      <c r="D94" t="e">
        <f>(VLOOKUP(Games!B94, Data!$B$2:$L$134, 3, FALSE)-VLOOKUP(Games!C94, Data!$B$2:$L$134, 3, FALSE))*Coefficients!$D$2</f>
        <v>#N/A</v>
      </c>
      <c r="E94" t="e">
        <f>(VLOOKUP(Games!B94, Data!$B$2:$L$134, 5, FALSE)-VLOOKUP(Games!C94, Data!$B$2:$L$134, 5, FALSE))*Coefficients!$E$2</f>
        <v>#N/A</v>
      </c>
      <c r="F94" t="e">
        <f>(VLOOKUP(Games!B94, Data!$B$2:$L$134, 6, FALSE)-VLOOKUP(Games!C94, Data!$B$2:$L$134, 6, FALSE))*Coefficients!$F$2</f>
        <v>#N/A</v>
      </c>
      <c r="G94" t="e">
        <f>(VLOOKUP(Games!B94, Data!$B$2:$L$134, 7, FALSE)-VLOOKUP(Games!C94, Data!$B$2:$L$134, 7, FALSE))*Coefficients!$G$2</f>
        <v>#N/A</v>
      </c>
      <c r="H94" t="e">
        <f>(VLOOKUP(Games!B94, Data!$B$2:$L$134, 8, FALSE)-VLOOKUP(Games!C94, Data!$B$2:$L$134, 8, FALSE))*Coefficients!$H$2</f>
        <v>#N/A</v>
      </c>
      <c r="I94" t="e">
        <f>(VLOOKUP(Games!B94, Data!$B$2:$L$134, 9, FALSE)-VLOOKUP(Games!C94, Data!$B$2:$L$134, 9, FALSE))*Coefficients!$I$2</f>
        <v>#N/A</v>
      </c>
      <c r="J94" t="e">
        <f>(VLOOKUP(Games!B94, Data!$B$2:$L$134, 10, FALSE)-VLOOKUP(Games!C94, Data!$B$2:$L$134, 10, FALSE))*Coefficients!$J$2</f>
        <v>#N/A</v>
      </c>
      <c r="K94" t="e">
        <f>(IF(AND(VLOOKUP(Games!B94, Data!$B$2:$L$134, 11, FALSE)=1, VLOOKUP(Games!C94, Data!$B$2:$L$134, 11, FALSE)&lt;&gt;1), 1,0))*Coefficients!K$2</f>
        <v>#N/A</v>
      </c>
      <c r="L94" t="e">
        <f>(IF(AND(VLOOKUP(Games!B94, Data!$B$2:$L$134, 11, FALSE)&lt;&gt;1, VLOOKUP(Games!C94, Data!$B$2:$L$134, 11, FALSE)=1), 1,0))*Coefficients!L$2</f>
        <v>#N/A</v>
      </c>
      <c r="O94" t="e">
        <f t="shared" si="1"/>
        <v>#N/A</v>
      </c>
    </row>
    <row r="95" spans="1:15" x14ac:dyDescent="0.45">
      <c r="A95">
        <f>Coefficients!$A$2</f>
        <v>-3.8635845644251199</v>
      </c>
      <c r="B95">
        <f>(Games!D95)*Coefficients!$B$2</f>
        <v>0</v>
      </c>
      <c r="C95" t="e">
        <f>(VLOOKUP(Games!B95, Data!$B$2:$L$134, 4, FALSE)-VLOOKUP(Games!C95, Data!$B$2:$L$134, 4, FALSE))*Coefficients!$C$2</f>
        <v>#N/A</v>
      </c>
      <c r="D95" t="e">
        <f>(VLOOKUP(Games!B95, Data!$B$2:$L$134, 3, FALSE)-VLOOKUP(Games!C95, Data!$B$2:$L$134, 3, FALSE))*Coefficients!$D$2</f>
        <v>#N/A</v>
      </c>
      <c r="E95" t="e">
        <f>(VLOOKUP(Games!B95, Data!$B$2:$L$134, 5, FALSE)-VLOOKUP(Games!C95, Data!$B$2:$L$134, 5, FALSE))*Coefficients!$E$2</f>
        <v>#N/A</v>
      </c>
      <c r="F95" t="e">
        <f>(VLOOKUP(Games!B95, Data!$B$2:$L$134, 6, FALSE)-VLOOKUP(Games!C95, Data!$B$2:$L$134, 6, FALSE))*Coefficients!$F$2</f>
        <v>#N/A</v>
      </c>
      <c r="G95" t="e">
        <f>(VLOOKUP(Games!B95, Data!$B$2:$L$134, 7, FALSE)-VLOOKUP(Games!C95, Data!$B$2:$L$134, 7, FALSE))*Coefficients!$G$2</f>
        <v>#N/A</v>
      </c>
      <c r="H95" t="e">
        <f>(VLOOKUP(Games!B95, Data!$B$2:$L$134, 8, FALSE)-VLOOKUP(Games!C95, Data!$B$2:$L$134, 8, FALSE))*Coefficients!$H$2</f>
        <v>#N/A</v>
      </c>
      <c r="I95" t="e">
        <f>(VLOOKUP(Games!B95, Data!$B$2:$L$134, 9, FALSE)-VLOOKUP(Games!C95, Data!$B$2:$L$134, 9, FALSE))*Coefficients!$I$2</f>
        <v>#N/A</v>
      </c>
      <c r="J95" t="e">
        <f>(VLOOKUP(Games!B95, Data!$B$2:$L$134, 10, FALSE)-VLOOKUP(Games!C95, Data!$B$2:$L$134, 10, FALSE))*Coefficients!$J$2</f>
        <v>#N/A</v>
      </c>
      <c r="K95" t="e">
        <f>(IF(AND(VLOOKUP(Games!B95, Data!$B$2:$L$134, 11, FALSE)=1, VLOOKUP(Games!C95, Data!$B$2:$L$134, 11, FALSE)&lt;&gt;1), 1,0))*Coefficients!K$2</f>
        <v>#N/A</v>
      </c>
      <c r="L95" t="e">
        <f>(IF(AND(VLOOKUP(Games!B95, Data!$B$2:$L$134, 11, FALSE)&lt;&gt;1, VLOOKUP(Games!C95, Data!$B$2:$L$134, 11, FALSE)=1), 1,0))*Coefficients!L$2</f>
        <v>#N/A</v>
      </c>
      <c r="O95" t="e">
        <f t="shared" si="1"/>
        <v>#N/A</v>
      </c>
    </row>
    <row r="96" spans="1:15" x14ac:dyDescent="0.45">
      <c r="A96">
        <f>Coefficients!$A$2</f>
        <v>-3.8635845644251199</v>
      </c>
      <c r="B96">
        <f>(Games!D96)*Coefficients!$B$2</f>
        <v>0</v>
      </c>
      <c r="C96" t="e">
        <f>(VLOOKUP(Games!B96, Data!$B$2:$L$134, 4, FALSE)-VLOOKUP(Games!C96, Data!$B$2:$L$134, 4, FALSE))*Coefficients!$C$2</f>
        <v>#N/A</v>
      </c>
      <c r="D96" t="e">
        <f>(VLOOKUP(Games!B96, Data!$B$2:$L$134, 3, FALSE)-VLOOKUP(Games!C96, Data!$B$2:$L$134, 3, FALSE))*Coefficients!$D$2</f>
        <v>#N/A</v>
      </c>
      <c r="E96" t="e">
        <f>(VLOOKUP(Games!B96, Data!$B$2:$L$134, 5, FALSE)-VLOOKUP(Games!C96, Data!$B$2:$L$134, 5, FALSE))*Coefficients!$E$2</f>
        <v>#N/A</v>
      </c>
      <c r="F96" t="e">
        <f>(VLOOKUP(Games!B96, Data!$B$2:$L$134, 6, FALSE)-VLOOKUP(Games!C96, Data!$B$2:$L$134, 6, FALSE))*Coefficients!$F$2</f>
        <v>#N/A</v>
      </c>
      <c r="G96" t="e">
        <f>(VLOOKUP(Games!B96, Data!$B$2:$L$134, 7, FALSE)-VLOOKUP(Games!C96, Data!$B$2:$L$134, 7, FALSE))*Coefficients!$G$2</f>
        <v>#N/A</v>
      </c>
      <c r="H96" t="e">
        <f>(VLOOKUP(Games!B96, Data!$B$2:$L$134, 8, FALSE)-VLOOKUP(Games!C96, Data!$B$2:$L$134, 8, FALSE))*Coefficients!$H$2</f>
        <v>#N/A</v>
      </c>
      <c r="I96" t="e">
        <f>(VLOOKUP(Games!B96, Data!$B$2:$L$134, 9, FALSE)-VLOOKUP(Games!C96, Data!$B$2:$L$134, 9, FALSE))*Coefficients!$I$2</f>
        <v>#N/A</v>
      </c>
      <c r="J96" t="e">
        <f>(VLOOKUP(Games!B96, Data!$B$2:$L$134, 10, FALSE)-VLOOKUP(Games!C96, Data!$B$2:$L$134, 10, FALSE))*Coefficients!$J$2</f>
        <v>#N/A</v>
      </c>
      <c r="K96" t="e">
        <f>(IF(AND(VLOOKUP(Games!B96, Data!$B$2:$L$134, 11, FALSE)=1, VLOOKUP(Games!C96, Data!$B$2:$L$134, 11, FALSE)&lt;&gt;1), 1,0))*Coefficients!K$2</f>
        <v>#N/A</v>
      </c>
      <c r="L96" t="e">
        <f>(IF(AND(VLOOKUP(Games!B96, Data!$B$2:$L$134, 11, FALSE)&lt;&gt;1, VLOOKUP(Games!C96, Data!$B$2:$L$134, 11, FALSE)=1), 1,0))*Coefficients!L$2</f>
        <v>#N/A</v>
      </c>
      <c r="O96" t="e">
        <f t="shared" si="1"/>
        <v>#N/A</v>
      </c>
    </row>
    <row r="97" spans="1:15" x14ac:dyDescent="0.45">
      <c r="A97">
        <f>Coefficients!$A$2</f>
        <v>-3.8635845644251199</v>
      </c>
      <c r="B97">
        <f>(Games!D97)*Coefficients!$B$2</f>
        <v>0</v>
      </c>
      <c r="C97" t="e">
        <f>(VLOOKUP(Games!B97, Data!$B$2:$L$134, 4, FALSE)-VLOOKUP(Games!C97, Data!$B$2:$L$134, 4, FALSE))*Coefficients!$C$2</f>
        <v>#N/A</v>
      </c>
      <c r="D97" t="e">
        <f>(VLOOKUP(Games!B97, Data!$B$2:$L$134, 3, FALSE)-VLOOKUP(Games!C97, Data!$B$2:$L$134, 3, FALSE))*Coefficients!$D$2</f>
        <v>#N/A</v>
      </c>
      <c r="E97" t="e">
        <f>(VLOOKUP(Games!B97, Data!$B$2:$L$134, 5, FALSE)-VLOOKUP(Games!C97, Data!$B$2:$L$134, 5, FALSE))*Coefficients!$E$2</f>
        <v>#N/A</v>
      </c>
      <c r="F97" t="e">
        <f>(VLOOKUP(Games!B97, Data!$B$2:$L$134, 6, FALSE)-VLOOKUP(Games!C97, Data!$B$2:$L$134, 6, FALSE))*Coefficients!$F$2</f>
        <v>#N/A</v>
      </c>
      <c r="G97" t="e">
        <f>(VLOOKUP(Games!B97, Data!$B$2:$L$134, 7, FALSE)-VLOOKUP(Games!C97, Data!$B$2:$L$134, 7, FALSE))*Coefficients!$G$2</f>
        <v>#N/A</v>
      </c>
      <c r="H97" t="e">
        <f>(VLOOKUP(Games!B97, Data!$B$2:$L$134, 8, FALSE)-VLOOKUP(Games!C97, Data!$B$2:$L$134, 8, FALSE))*Coefficients!$H$2</f>
        <v>#N/A</v>
      </c>
      <c r="I97" t="e">
        <f>(VLOOKUP(Games!B97, Data!$B$2:$L$134, 9, FALSE)-VLOOKUP(Games!C97, Data!$B$2:$L$134, 9, FALSE))*Coefficients!$I$2</f>
        <v>#N/A</v>
      </c>
      <c r="J97" t="e">
        <f>(VLOOKUP(Games!B97, Data!$B$2:$L$134, 10, FALSE)-VLOOKUP(Games!C97, Data!$B$2:$L$134, 10, FALSE))*Coefficients!$J$2</f>
        <v>#N/A</v>
      </c>
      <c r="K97" t="e">
        <f>(IF(AND(VLOOKUP(Games!B97, Data!$B$2:$L$134, 11, FALSE)=1, VLOOKUP(Games!C97, Data!$B$2:$L$134, 11, FALSE)&lt;&gt;1), 1,0))*Coefficients!K$2</f>
        <v>#N/A</v>
      </c>
      <c r="L97" t="e">
        <f>(IF(AND(VLOOKUP(Games!B97, Data!$B$2:$L$134, 11, FALSE)&lt;&gt;1, VLOOKUP(Games!C97, Data!$B$2:$L$134, 11, FALSE)=1), 1,0))*Coefficients!L$2</f>
        <v>#N/A</v>
      </c>
      <c r="O97" t="e">
        <f t="shared" si="1"/>
        <v>#N/A</v>
      </c>
    </row>
    <row r="98" spans="1:15" x14ac:dyDescent="0.45">
      <c r="A98">
        <f>Coefficients!$A$2</f>
        <v>-3.8635845644251199</v>
      </c>
      <c r="B98">
        <f>(Games!D98)*Coefficients!$B$2</f>
        <v>0</v>
      </c>
      <c r="C98" t="e">
        <f>(VLOOKUP(Games!B98, Data!$B$2:$L$134, 4, FALSE)-VLOOKUP(Games!C98, Data!$B$2:$L$134, 4, FALSE))*Coefficients!$C$2</f>
        <v>#N/A</v>
      </c>
      <c r="D98" t="e">
        <f>(VLOOKUP(Games!B98, Data!$B$2:$L$134, 3, FALSE)-VLOOKUP(Games!C98, Data!$B$2:$L$134, 3, FALSE))*Coefficients!$D$2</f>
        <v>#N/A</v>
      </c>
      <c r="E98" t="e">
        <f>(VLOOKUP(Games!B98, Data!$B$2:$L$134, 5, FALSE)-VLOOKUP(Games!C98, Data!$B$2:$L$134, 5, FALSE))*Coefficients!$E$2</f>
        <v>#N/A</v>
      </c>
      <c r="F98" t="e">
        <f>(VLOOKUP(Games!B98, Data!$B$2:$L$134, 6, FALSE)-VLOOKUP(Games!C98, Data!$B$2:$L$134, 6, FALSE))*Coefficients!$F$2</f>
        <v>#N/A</v>
      </c>
      <c r="G98" t="e">
        <f>(VLOOKUP(Games!B98, Data!$B$2:$L$134, 7, FALSE)-VLOOKUP(Games!C98, Data!$B$2:$L$134, 7, FALSE))*Coefficients!$G$2</f>
        <v>#N/A</v>
      </c>
      <c r="H98" t="e">
        <f>(VLOOKUP(Games!B98, Data!$B$2:$L$134, 8, FALSE)-VLOOKUP(Games!C98, Data!$B$2:$L$134, 8, FALSE))*Coefficients!$H$2</f>
        <v>#N/A</v>
      </c>
      <c r="I98" t="e">
        <f>(VLOOKUP(Games!B98, Data!$B$2:$L$134, 9, FALSE)-VLOOKUP(Games!C98, Data!$B$2:$L$134, 9, FALSE))*Coefficients!$I$2</f>
        <v>#N/A</v>
      </c>
      <c r="J98" t="e">
        <f>(VLOOKUP(Games!B98, Data!$B$2:$L$134, 10, FALSE)-VLOOKUP(Games!C98, Data!$B$2:$L$134, 10, FALSE))*Coefficients!$J$2</f>
        <v>#N/A</v>
      </c>
      <c r="K98" t="e">
        <f>(IF(AND(VLOOKUP(Games!B98, Data!$B$2:$L$134, 11, FALSE)=1, VLOOKUP(Games!C98, Data!$B$2:$L$134, 11, FALSE)&lt;&gt;1), 1,0))*Coefficients!K$2</f>
        <v>#N/A</v>
      </c>
      <c r="L98" t="e">
        <f>(IF(AND(VLOOKUP(Games!B98, Data!$B$2:$L$134, 11, FALSE)&lt;&gt;1, VLOOKUP(Games!C98, Data!$B$2:$L$134, 11, FALSE)=1), 1,0))*Coefficients!L$2</f>
        <v>#N/A</v>
      </c>
      <c r="O98" t="e">
        <f t="shared" si="1"/>
        <v>#N/A</v>
      </c>
    </row>
    <row r="99" spans="1:15" x14ac:dyDescent="0.45">
      <c r="A99">
        <f>Coefficients!$A$2</f>
        <v>-3.8635845644251199</v>
      </c>
      <c r="B99">
        <f>(Games!D99)*Coefficients!$B$2</f>
        <v>0</v>
      </c>
      <c r="C99" t="e">
        <f>(VLOOKUP(Games!B99, Data!$B$2:$L$134, 4, FALSE)-VLOOKUP(Games!C99, Data!$B$2:$L$134, 4, FALSE))*Coefficients!$C$2</f>
        <v>#N/A</v>
      </c>
      <c r="D99" t="e">
        <f>(VLOOKUP(Games!B99, Data!$B$2:$L$134, 3, FALSE)-VLOOKUP(Games!C99, Data!$B$2:$L$134, 3, FALSE))*Coefficients!$D$2</f>
        <v>#N/A</v>
      </c>
      <c r="E99" t="e">
        <f>(VLOOKUP(Games!B99, Data!$B$2:$L$134, 5, FALSE)-VLOOKUP(Games!C99, Data!$B$2:$L$134, 5, FALSE))*Coefficients!$E$2</f>
        <v>#N/A</v>
      </c>
      <c r="F99" t="e">
        <f>(VLOOKUP(Games!B99, Data!$B$2:$L$134, 6, FALSE)-VLOOKUP(Games!C99, Data!$B$2:$L$134, 6, FALSE))*Coefficients!$F$2</f>
        <v>#N/A</v>
      </c>
      <c r="G99" t="e">
        <f>(VLOOKUP(Games!B99, Data!$B$2:$L$134, 7, FALSE)-VLOOKUP(Games!C99, Data!$B$2:$L$134, 7, FALSE))*Coefficients!$G$2</f>
        <v>#N/A</v>
      </c>
      <c r="H99" t="e">
        <f>(VLOOKUP(Games!B99, Data!$B$2:$L$134, 8, FALSE)-VLOOKUP(Games!C99, Data!$B$2:$L$134, 8, FALSE))*Coefficients!$H$2</f>
        <v>#N/A</v>
      </c>
      <c r="I99" t="e">
        <f>(VLOOKUP(Games!B99, Data!$B$2:$L$134, 9, FALSE)-VLOOKUP(Games!C99, Data!$B$2:$L$134, 9, FALSE))*Coefficients!$I$2</f>
        <v>#N/A</v>
      </c>
      <c r="J99" t="e">
        <f>(VLOOKUP(Games!B99, Data!$B$2:$L$134, 10, FALSE)-VLOOKUP(Games!C99, Data!$B$2:$L$134, 10, FALSE))*Coefficients!$J$2</f>
        <v>#N/A</v>
      </c>
      <c r="K99" t="e">
        <f>(IF(AND(VLOOKUP(Games!B99, Data!$B$2:$L$134, 11, FALSE)=1, VLOOKUP(Games!C99, Data!$B$2:$L$134, 11, FALSE)&lt;&gt;1), 1,0))*Coefficients!K$2</f>
        <v>#N/A</v>
      </c>
      <c r="L99" t="e">
        <f>(IF(AND(VLOOKUP(Games!B99, Data!$B$2:$L$134, 11, FALSE)&lt;&gt;1, VLOOKUP(Games!C99, Data!$B$2:$L$134, 11, FALSE)=1), 1,0))*Coefficients!L$2</f>
        <v>#N/A</v>
      </c>
      <c r="O99" t="e">
        <f t="shared" si="1"/>
        <v>#N/A</v>
      </c>
    </row>
    <row r="100" spans="1:15" x14ac:dyDescent="0.45">
      <c r="A100">
        <f>Coefficients!$A$2</f>
        <v>-3.8635845644251199</v>
      </c>
      <c r="B100">
        <f>(Games!D100)*Coefficients!$B$2</f>
        <v>0</v>
      </c>
      <c r="C100" t="e">
        <f>(VLOOKUP(Games!B100, Data!$B$2:$L$134, 4, FALSE)-VLOOKUP(Games!C100, Data!$B$2:$L$134, 4, FALSE))*Coefficients!$C$2</f>
        <v>#N/A</v>
      </c>
      <c r="D100" t="e">
        <f>(VLOOKUP(Games!B100, Data!$B$2:$L$134, 3, FALSE)-VLOOKUP(Games!C100, Data!$B$2:$L$134, 3, FALSE))*Coefficients!$D$2</f>
        <v>#N/A</v>
      </c>
      <c r="E100" t="e">
        <f>(VLOOKUP(Games!B100, Data!$B$2:$L$134, 5, FALSE)-VLOOKUP(Games!C100, Data!$B$2:$L$134, 5, FALSE))*Coefficients!$E$2</f>
        <v>#N/A</v>
      </c>
      <c r="F100" t="e">
        <f>(VLOOKUP(Games!B100, Data!$B$2:$L$134, 6, FALSE)-VLOOKUP(Games!C100, Data!$B$2:$L$134, 6, FALSE))*Coefficients!$F$2</f>
        <v>#N/A</v>
      </c>
      <c r="G100" t="e">
        <f>(VLOOKUP(Games!B100, Data!$B$2:$L$134, 7, FALSE)-VLOOKUP(Games!C100, Data!$B$2:$L$134, 7, FALSE))*Coefficients!$G$2</f>
        <v>#N/A</v>
      </c>
      <c r="H100" t="e">
        <f>(VLOOKUP(Games!B100, Data!$B$2:$L$134, 8, FALSE)-VLOOKUP(Games!C100, Data!$B$2:$L$134, 8, FALSE))*Coefficients!$H$2</f>
        <v>#N/A</v>
      </c>
      <c r="I100" t="e">
        <f>(VLOOKUP(Games!B100, Data!$B$2:$L$134, 9, FALSE)-VLOOKUP(Games!C100, Data!$B$2:$L$134, 9, FALSE))*Coefficients!$I$2</f>
        <v>#N/A</v>
      </c>
      <c r="J100" t="e">
        <f>(VLOOKUP(Games!B100, Data!$B$2:$L$134, 10, FALSE)-VLOOKUP(Games!C100, Data!$B$2:$L$134, 10, FALSE))*Coefficients!$J$2</f>
        <v>#N/A</v>
      </c>
      <c r="K100" t="e">
        <f>(IF(AND(VLOOKUP(Games!B100, Data!$B$2:$L$134, 11, FALSE)=1, VLOOKUP(Games!C100, Data!$B$2:$L$134, 11, FALSE)&lt;&gt;1), 1,0))*Coefficients!K$2</f>
        <v>#N/A</v>
      </c>
      <c r="L100" t="e">
        <f>(IF(AND(VLOOKUP(Games!B100, Data!$B$2:$L$134, 11, FALSE)&lt;&gt;1, VLOOKUP(Games!C100, Data!$B$2:$L$134, 11, FALSE)=1), 1,0))*Coefficients!L$2</f>
        <v>#N/A</v>
      </c>
      <c r="O100" t="e">
        <f t="shared" si="1"/>
        <v>#N/A</v>
      </c>
    </row>
    <row r="101" spans="1:15" x14ac:dyDescent="0.45">
      <c r="A101">
        <f>Coefficients!$A$2</f>
        <v>-3.8635845644251199</v>
      </c>
      <c r="B101">
        <f>(Games!D101)*Coefficients!$B$2</f>
        <v>0</v>
      </c>
      <c r="C101" t="e">
        <f>(VLOOKUP(Games!B101, Data!$B$2:$L$134, 4, FALSE)-VLOOKUP(Games!C101, Data!$B$2:$L$134, 4, FALSE))*Coefficients!$C$2</f>
        <v>#N/A</v>
      </c>
      <c r="D101" t="e">
        <f>(VLOOKUP(Games!B101, Data!$B$2:$L$134, 3, FALSE)-VLOOKUP(Games!C101, Data!$B$2:$L$134, 3, FALSE))*Coefficients!$D$2</f>
        <v>#N/A</v>
      </c>
      <c r="E101" t="e">
        <f>(VLOOKUP(Games!B101, Data!$B$2:$L$134, 5, FALSE)-VLOOKUP(Games!C101, Data!$B$2:$L$134, 5, FALSE))*Coefficients!$E$2</f>
        <v>#N/A</v>
      </c>
      <c r="F101" t="e">
        <f>(VLOOKUP(Games!B101, Data!$B$2:$L$134, 6, FALSE)-VLOOKUP(Games!C101, Data!$B$2:$L$134, 6, FALSE))*Coefficients!$F$2</f>
        <v>#N/A</v>
      </c>
      <c r="G101" t="e">
        <f>(VLOOKUP(Games!B101, Data!$B$2:$L$134, 7, FALSE)-VLOOKUP(Games!C101, Data!$B$2:$L$134, 7, FALSE))*Coefficients!$G$2</f>
        <v>#N/A</v>
      </c>
      <c r="H101" t="e">
        <f>(VLOOKUP(Games!B101, Data!$B$2:$L$134, 8, FALSE)-VLOOKUP(Games!C101, Data!$B$2:$L$134, 8, FALSE))*Coefficients!$H$2</f>
        <v>#N/A</v>
      </c>
      <c r="I101" t="e">
        <f>(VLOOKUP(Games!B101, Data!$B$2:$L$134, 9, FALSE)-VLOOKUP(Games!C101, Data!$B$2:$L$134, 9, FALSE))*Coefficients!$I$2</f>
        <v>#N/A</v>
      </c>
      <c r="J101" t="e">
        <f>(VLOOKUP(Games!B101, Data!$B$2:$L$134, 10, FALSE)-VLOOKUP(Games!C101, Data!$B$2:$L$134, 10, FALSE))*Coefficients!$J$2</f>
        <v>#N/A</v>
      </c>
      <c r="K101" t="e">
        <f>(IF(AND(VLOOKUP(Games!B101, Data!$B$2:$L$134, 11, FALSE)=1, VLOOKUP(Games!C101, Data!$B$2:$L$134, 11, FALSE)&lt;&gt;1), 1,0))*Coefficients!K$2</f>
        <v>#N/A</v>
      </c>
      <c r="L101" t="e">
        <f>(IF(AND(VLOOKUP(Games!B101, Data!$B$2:$L$134, 11, FALSE)&lt;&gt;1, VLOOKUP(Games!C101, Data!$B$2:$L$134, 11, FALSE)=1), 1,0))*Coefficients!L$2</f>
        <v>#N/A</v>
      </c>
      <c r="O101" t="e">
        <f t="shared" si="1"/>
        <v>#N/A</v>
      </c>
    </row>
    <row r="102" spans="1:15" x14ac:dyDescent="0.45">
      <c r="A102">
        <f>Coefficients!$A$2</f>
        <v>-3.8635845644251199</v>
      </c>
      <c r="B102">
        <f>(Games!D102)*Coefficients!$B$2</f>
        <v>0</v>
      </c>
      <c r="C102" t="e">
        <f>(VLOOKUP(Games!B102, Data!$B$2:$L$134, 4, FALSE)-VLOOKUP(Games!C102, Data!$B$2:$L$134, 4, FALSE))*Coefficients!$C$2</f>
        <v>#N/A</v>
      </c>
      <c r="D102" t="e">
        <f>(VLOOKUP(Games!B102, Data!$B$2:$L$134, 3, FALSE)-VLOOKUP(Games!C102, Data!$B$2:$L$134, 3, FALSE))*Coefficients!$D$2</f>
        <v>#N/A</v>
      </c>
      <c r="E102" t="e">
        <f>(VLOOKUP(Games!B102, Data!$B$2:$L$134, 5, FALSE)-VLOOKUP(Games!C102, Data!$B$2:$L$134, 5, FALSE))*Coefficients!$E$2</f>
        <v>#N/A</v>
      </c>
      <c r="F102" t="e">
        <f>(VLOOKUP(Games!B102, Data!$B$2:$L$134, 6, FALSE)-VLOOKUP(Games!C102, Data!$B$2:$L$134, 6, FALSE))*Coefficients!$F$2</f>
        <v>#N/A</v>
      </c>
      <c r="G102" t="e">
        <f>(VLOOKUP(Games!B102, Data!$B$2:$L$134, 7, FALSE)-VLOOKUP(Games!C102, Data!$B$2:$L$134, 7, FALSE))*Coefficients!$G$2</f>
        <v>#N/A</v>
      </c>
      <c r="H102" t="e">
        <f>(VLOOKUP(Games!B102, Data!$B$2:$L$134, 8, FALSE)-VLOOKUP(Games!C102, Data!$B$2:$L$134, 8, FALSE))*Coefficients!$H$2</f>
        <v>#N/A</v>
      </c>
      <c r="I102" t="e">
        <f>(VLOOKUP(Games!B102, Data!$B$2:$L$134, 9, FALSE)-VLOOKUP(Games!C102, Data!$B$2:$L$134, 9, FALSE))*Coefficients!$I$2</f>
        <v>#N/A</v>
      </c>
      <c r="J102" t="e">
        <f>(VLOOKUP(Games!B102, Data!$B$2:$L$134, 10, FALSE)-VLOOKUP(Games!C102, Data!$B$2:$L$134, 10, FALSE))*Coefficients!$J$2</f>
        <v>#N/A</v>
      </c>
      <c r="K102" t="e">
        <f>(IF(AND(VLOOKUP(Games!B102, Data!$B$2:$L$134, 11, FALSE)=1, VLOOKUP(Games!C102, Data!$B$2:$L$134, 11, FALSE)&lt;&gt;1), 1,0))*Coefficients!K$2</f>
        <v>#N/A</v>
      </c>
      <c r="L102" t="e">
        <f>(IF(AND(VLOOKUP(Games!B102, Data!$B$2:$L$134, 11, FALSE)&lt;&gt;1, VLOOKUP(Games!C102, Data!$B$2:$L$134, 11, FALSE)=1), 1,0))*Coefficients!L$2</f>
        <v>#N/A</v>
      </c>
      <c r="O102" t="e">
        <f t="shared" si="1"/>
        <v>#N/A</v>
      </c>
    </row>
    <row r="103" spans="1:15" x14ac:dyDescent="0.45">
      <c r="A103">
        <f>Coefficients!$A$2</f>
        <v>-3.8635845644251199</v>
      </c>
      <c r="B103">
        <f>(Games!D103)*Coefficients!$B$2</f>
        <v>0</v>
      </c>
      <c r="C103" t="e">
        <f>(VLOOKUP(Games!B103, Data!$B$2:$L$134, 4, FALSE)-VLOOKUP(Games!C103, Data!$B$2:$L$134, 4, FALSE))*Coefficients!$C$2</f>
        <v>#N/A</v>
      </c>
      <c r="D103" t="e">
        <f>(VLOOKUP(Games!B103, Data!$B$2:$L$134, 3, FALSE)-VLOOKUP(Games!C103, Data!$B$2:$L$134, 3, FALSE))*Coefficients!$D$2</f>
        <v>#N/A</v>
      </c>
      <c r="E103" t="e">
        <f>(VLOOKUP(Games!B103, Data!$B$2:$L$134, 5, FALSE)-VLOOKUP(Games!C103, Data!$B$2:$L$134, 5, FALSE))*Coefficients!$E$2</f>
        <v>#N/A</v>
      </c>
      <c r="F103" t="e">
        <f>(VLOOKUP(Games!B103, Data!$B$2:$L$134, 6, FALSE)-VLOOKUP(Games!C103, Data!$B$2:$L$134, 6, FALSE))*Coefficients!$F$2</f>
        <v>#N/A</v>
      </c>
      <c r="G103" t="e">
        <f>(VLOOKUP(Games!B103, Data!$B$2:$L$134, 7, FALSE)-VLOOKUP(Games!C103, Data!$B$2:$L$134, 7, FALSE))*Coefficients!$G$2</f>
        <v>#N/A</v>
      </c>
      <c r="H103" t="e">
        <f>(VLOOKUP(Games!B103, Data!$B$2:$L$134, 8, FALSE)-VLOOKUP(Games!C103, Data!$B$2:$L$134, 8, FALSE))*Coefficients!$H$2</f>
        <v>#N/A</v>
      </c>
      <c r="I103" t="e">
        <f>(VLOOKUP(Games!B103, Data!$B$2:$L$134, 9, FALSE)-VLOOKUP(Games!C103, Data!$B$2:$L$134, 9, FALSE))*Coefficients!$I$2</f>
        <v>#N/A</v>
      </c>
      <c r="J103" t="e">
        <f>(VLOOKUP(Games!B103, Data!$B$2:$L$134, 10, FALSE)-VLOOKUP(Games!C103, Data!$B$2:$L$134, 10, FALSE))*Coefficients!$J$2</f>
        <v>#N/A</v>
      </c>
      <c r="K103" t="e">
        <f>(IF(AND(VLOOKUP(Games!B103, Data!$B$2:$L$134, 11, FALSE)=1, VLOOKUP(Games!C103, Data!$B$2:$L$134, 11, FALSE)&lt;&gt;1), 1,0))*Coefficients!K$2</f>
        <v>#N/A</v>
      </c>
      <c r="L103" t="e">
        <f>(IF(AND(VLOOKUP(Games!B103, Data!$B$2:$L$134, 11, FALSE)&lt;&gt;1, VLOOKUP(Games!C103, Data!$B$2:$L$134, 11, FALSE)=1), 1,0))*Coefficients!L$2</f>
        <v>#N/A</v>
      </c>
      <c r="O103" t="e">
        <f t="shared" si="1"/>
        <v>#N/A</v>
      </c>
    </row>
    <row r="104" spans="1:15" x14ac:dyDescent="0.45">
      <c r="A104">
        <f>Coefficients!$A$2</f>
        <v>-3.8635845644251199</v>
      </c>
      <c r="B104">
        <f>(Games!D104)*Coefficients!$B$2</f>
        <v>0</v>
      </c>
      <c r="C104" t="e">
        <f>(VLOOKUP(Games!B104, Data!$B$2:$L$134, 4, FALSE)-VLOOKUP(Games!C104, Data!$B$2:$L$134, 4, FALSE))*Coefficients!$C$2</f>
        <v>#N/A</v>
      </c>
      <c r="D104" t="e">
        <f>(VLOOKUP(Games!B104, Data!$B$2:$L$134, 3, FALSE)-VLOOKUP(Games!C104, Data!$B$2:$L$134, 3, FALSE))*Coefficients!$D$2</f>
        <v>#N/A</v>
      </c>
      <c r="E104" t="e">
        <f>(VLOOKUP(Games!B104, Data!$B$2:$L$134, 5, FALSE)-VLOOKUP(Games!C104, Data!$B$2:$L$134, 5, FALSE))*Coefficients!$E$2</f>
        <v>#N/A</v>
      </c>
      <c r="F104" t="e">
        <f>(VLOOKUP(Games!B104, Data!$B$2:$L$134, 6, FALSE)-VLOOKUP(Games!C104, Data!$B$2:$L$134, 6, FALSE))*Coefficients!$F$2</f>
        <v>#N/A</v>
      </c>
      <c r="G104" t="e">
        <f>(VLOOKUP(Games!B104, Data!$B$2:$L$134, 7, FALSE)-VLOOKUP(Games!C104, Data!$B$2:$L$134, 7, FALSE))*Coefficients!$G$2</f>
        <v>#N/A</v>
      </c>
      <c r="H104" t="e">
        <f>(VLOOKUP(Games!B104, Data!$B$2:$L$134, 8, FALSE)-VLOOKUP(Games!C104, Data!$B$2:$L$134, 8, FALSE))*Coefficients!$H$2</f>
        <v>#N/A</v>
      </c>
      <c r="I104" t="e">
        <f>(VLOOKUP(Games!B104, Data!$B$2:$L$134, 9, FALSE)-VLOOKUP(Games!C104, Data!$B$2:$L$134, 9, FALSE))*Coefficients!$I$2</f>
        <v>#N/A</v>
      </c>
      <c r="J104" t="e">
        <f>(VLOOKUP(Games!B104, Data!$B$2:$L$134, 10, FALSE)-VLOOKUP(Games!C104, Data!$B$2:$L$134, 10, FALSE))*Coefficients!$J$2</f>
        <v>#N/A</v>
      </c>
      <c r="K104" t="e">
        <f>(IF(AND(VLOOKUP(Games!B104, Data!$B$2:$L$134, 11, FALSE)=1, VLOOKUP(Games!C104, Data!$B$2:$L$134, 11, FALSE)&lt;&gt;1), 1,0))*Coefficients!K$2</f>
        <v>#N/A</v>
      </c>
      <c r="L104" t="e">
        <f>(IF(AND(VLOOKUP(Games!B104, Data!$B$2:$L$134, 11, FALSE)&lt;&gt;1, VLOOKUP(Games!C104, Data!$B$2:$L$134, 11, FALSE)=1), 1,0))*Coefficients!L$2</f>
        <v>#N/A</v>
      </c>
      <c r="O104" t="e">
        <f t="shared" si="1"/>
        <v>#N/A</v>
      </c>
    </row>
    <row r="105" spans="1:15" x14ac:dyDescent="0.45">
      <c r="A105">
        <f>Coefficients!$A$2</f>
        <v>-3.8635845644251199</v>
      </c>
      <c r="B105">
        <f>(Games!D105)*Coefficients!$B$2</f>
        <v>0</v>
      </c>
      <c r="C105" t="e">
        <f>(VLOOKUP(Games!B105, Data!$B$2:$L$134, 4, FALSE)-VLOOKUP(Games!C105, Data!$B$2:$L$134, 4, FALSE))*Coefficients!$C$2</f>
        <v>#N/A</v>
      </c>
      <c r="D105" t="e">
        <f>(VLOOKUP(Games!B105, Data!$B$2:$L$134, 3, FALSE)-VLOOKUP(Games!C105, Data!$B$2:$L$134, 3, FALSE))*Coefficients!$D$2</f>
        <v>#N/A</v>
      </c>
      <c r="E105" t="e">
        <f>(VLOOKUP(Games!B105, Data!$B$2:$L$134, 5, FALSE)-VLOOKUP(Games!C105, Data!$B$2:$L$134, 5, FALSE))*Coefficients!$E$2</f>
        <v>#N/A</v>
      </c>
      <c r="F105" t="e">
        <f>(VLOOKUP(Games!B105, Data!$B$2:$L$134, 6, FALSE)-VLOOKUP(Games!C105, Data!$B$2:$L$134, 6, FALSE))*Coefficients!$F$2</f>
        <v>#N/A</v>
      </c>
      <c r="G105" t="e">
        <f>(VLOOKUP(Games!B105, Data!$B$2:$L$134, 7, FALSE)-VLOOKUP(Games!C105, Data!$B$2:$L$134, 7, FALSE))*Coefficients!$G$2</f>
        <v>#N/A</v>
      </c>
      <c r="H105" t="e">
        <f>(VLOOKUP(Games!B105, Data!$B$2:$L$134, 8, FALSE)-VLOOKUP(Games!C105, Data!$B$2:$L$134, 8, FALSE))*Coefficients!$H$2</f>
        <v>#N/A</v>
      </c>
      <c r="I105" t="e">
        <f>(VLOOKUP(Games!B105, Data!$B$2:$L$134, 9, FALSE)-VLOOKUP(Games!C105, Data!$B$2:$L$134, 9, FALSE))*Coefficients!$I$2</f>
        <v>#N/A</v>
      </c>
      <c r="J105" t="e">
        <f>(VLOOKUP(Games!B105, Data!$B$2:$L$134, 10, FALSE)-VLOOKUP(Games!C105, Data!$B$2:$L$134, 10, FALSE))*Coefficients!$J$2</f>
        <v>#N/A</v>
      </c>
      <c r="K105" t="e">
        <f>(IF(AND(VLOOKUP(Games!B105, Data!$B$2:$L$134, 11, FALSE)=1, VLOOKUP(Games!C105, Data!$B$2:$L$134, 11, FALSE)&lt;&gt;1), 1,0))*Coefficients!K$2</f>
        <v>#N/A</v>
      </c>
      <c r="L105" t="e">
        <f>(IF(AND(VLOOKUP(Games!B105, Data!$B$2:$L$134, 11, FALSE)&lt;&gt;1, VLOOKUP(Games!C105, Data!$B$2:$L$134, 11, FALSE)=1), 1,0))*Coefficients!L$2</f>
        <v>#N/A</v>
      </c>
      <c r="O105" t="e">
        <f t="shared" si="1"/>
        <v>#N/A</v>
      </c>
    </row>
    <row r="106" spans="1:15" x14ac:dyDescent="0.45">
      <c r="A106">
        <f>Coefficients!$A$2</f>
        <v>-3.8635845644251199</v>
      </c>
      <c r="B106">
        <f>(Games!D106)*Coefficients!$B$2</f>
        <v>0</v>
      </c>
      <c r="C106" t="e">
        <f>(VLOOKUP(Games!B106, Data!$B$2:$L$134, 4, FALSE)-VLOOKUP(Games!C106, Data!$B$2:$L$134, 4, FALSE))*Coefficients!$C$2</f>
        <v>#N/A</v>
      </c>
      <c r="D106" t="e">
        <f>(VLOOKUP(Games!B106, Data!$B$2:$L$134, 3, FALSE)-VLOOKUP(Games!C106, Data!$B$2:$L$134, 3, FALSE))*Coefficients!$D$2</f>
        <v>#N/A</v>
      </c>
      <c r="E106" t="e">
        <f>(VLOOKUP(Games!B106, Data!$B$2:$L$134, 5, FALSE)-VLOOKUP(Games!C106, Data!$B$2:$L$134, 5, FALSE))*Coefficients!$E$2</f>
        <v>#N/A</v>
      </c>
      <c r="F106" t="e">
        <f>(VLOOKUP(Games!B106, Data!$B$2:$L$134, 6, FALSE)-VLOOKUP(Games!C106, Data!$B$2:$L$134, 6, FALSE))*Coefficients!$F$2</f>
        <v>#N/A</v>
      </c>
      <c r="G106" t="e">
        <f>(VLOOKUP(Games!B106, Data!$B$2:$L$134, 7, FALSE)-VLOOKUP(Games!C106, Data!$B$2:$L$134, 7, FALSE))*Coefficients!$G$2</f>
        <v>#N/A</v>
      </c>
      <c r="H106" t="e">
        <f>(VLOOKUP(Games!B106, Data!$B$2:$L$134, 8, FALSE)-VLOOKUP(Games!C106, Data!$B$2:$L$134, 8, FALSE))*Coefficients!$H$2</f>
        <v>#N/A</v>
      </c>
      <c r="I106" t="e">
        <f>(VLOOKUP(Games!B106, Data!$B$2:$L$134, 9, FALSE)-VLOOKUP(Games!C106, Data!$B$2:$L$134, 9, FALSE))*Coefficients!$I$2</f>
        <v>#N/A</v>
      </c>
      <c r="J106" t="e">
        <f>(VLOOKUP(Games!B106, Data!$B$2:$L$134, 10, FALSE)-VLOOKUP(Games!C106, Data!$B$2:$L$134, 10, FALSE))*Coefficients!$J$2</f>
        <v>#N/A</v>
      </c>
      <c r="K106" t="e">
        <f>(IF(AND(VLOOKUP(Games!B106, Data!$B$2:$L$134, 11, FALSE)=1, VLOOKUP(Games!C106, Data!$B$2:$L$134, 11, FALSE)&lt;&gt;1), 1,0))*Coefficients!K$2</f>
        <v>#N/A</v>
      </c>
      <c r="L106" t="e">
        <f>(IF(AND(VLOOKUP(Games!B106, Data!$B$2:$L$134, 11, FALSE)&lt;&gt;1, VLOOKUP(Games!C106, Data!$B$2:$L$134, 11, FALSE)=1), 1,0))*Coefficients!L$2</f>
        <v>#N/A</v>
      </c>
      <c r="O106" t="e">
        <f t="shared" si="1"/>
        <v>#N/A</v>
      </c>
    </row>
    <row r="107" spans="1:15" x14ac:dyDescent="0.45">
      <c r="A107">
        <f>Coefficients!$A$2</f>
        <v>-3.8635845644251199</v>
      </c>
      <c r="B107">
        <f>(Games!D107)*Coefficients!$B$2</f>
        <v>0</v>
      </c>
      <c r="C107" t="e">
        <f>(VLOOKUP(Games!B107, Data!$B$2:$L$134, 4, FALSE)-VLOOKUP(Games!C107, Data!$B$2:$L$134, 4, FALSE))*Coefficients!$C$2</f>
        <v>#N/A</v>
      </c>
      <c r="D107" t="e">
        <f>(VLOOKUP(Games!B107, Data!$B$2:$L$134, 3, FALSE)-VLOOKUP(Games!C107, Data!$B$2:$L$134, 3, FALSE))*Coefficients!$D$2</f>
        <v>#N/A</v>
      </c>
      <c r="E107" t="e">
        <f>(VLOOKUP(Games!B107, Data!$B$2:$L$134, 5, FALSE)-VLOOKUP(Games!C107, Data!$B$2:$L$134, 5, FALSE))*Coefficients!$E$2</f>
        <v>#N/A</v>
      </c>
      <c r="F107" t="e">
        <f>(VLOOKUP(Games!B107, Data!$B$2:$L$134, 6, FALSE)-VLOOKUP(Games!C107, Data!$B$2:$L$134, 6, FALSE))*Coefficients!$F$2</f>
        <v>#N/A</v>
      </c>
      <c r="G107" t="e">
        <f>(VLOOKUP(Games!B107, Data!$B$2:$L$134, 7, FALSE)-VLOOKUP(Games!C107, Data!$B$2:$L$134, 7, FALSE))*Coefficients!$G$2</f>
        <v>#N/A</v>
      </c>
      <c r="H107" t="e">
        <f>(VLOOKUP(Games!B107, Data!$B$2:$L$134, 8, FALSE)-VLOOKUP(Games!C107, Data!$B$2:$L$134, 8, FALSE))*Coefficients!$H$2</f>
        <v>#N/A</v>
      </c>
      <c r="I107" t="e">
        <f>(VLOOKUP(Games!B107, Data!$B$2:$L$134, 9, FALSE)-VLOOKUP(Games!C107, Data!$B$2:$L$134, 9, FALSE))*Coefficients!$I$2</f>
        <v>#N/A</v>
      </c>
      <c r="J107" t="e">
        <f>(VLOOKUP(Games!B107, Data!$B$2:$L$134, 10, FALSE)-VLOOKUP(Games!C107, Data!$B$2:$L$134, 10, FALSE))*Coefficients!$J$2</f>
        <v>#N/A</v>
      </c>
      <c r="K107" t="e">
        <f>(IF(AND(VLOOKUP(Games!B107, Data!$B$2:$L$134, 11, FALSE)=1, VLOOKUP(Games!C107, Data!$B$2:$L$134, 11, FALSE)&lt;&gt;1), 1,0))*Coefficients!K$2</f>
        <v>#N/A</v>
      </c>
      <c r="L107" t="e">
        <f>(IF(AND(VLOOKUP(Games!B107, Data!$B$2:$L$134, 11, FALSE)&lt;&gt;1, VLOOKUP(Games!C107, Data!$B$2:$L$134, 11, FALSE)=1), 1,0))*Coefficients!L$2</f>
        <v>#N/A</v>
      </c>
      <c r="O107" t="e">
        <f t="shared" si="1"/>
        <v>#N/A</v>
      </c>
    </row>
    <row r="108" spans="1:15" x14ac:dyDescent="0.45">
      <c r="A108">
        <f>Coefficients!$A$2</f>
        <v>-3.8635845644251199</v>
      </c>
      <c r="B108">
        <f>(Games!D108)*Coefficients!$B$2</f>
        <v>0</v>
      </c>
      <c r="C108" t="e">
        <f>(VLOOKUP(Games!B108, Data!$B$2:$L$134, 4, FALSE)-VLOOKUP(Games!C108, Data!$B$2:$L$134, 4, FALSE))*Coefficients!$C$2</f>
        <v>#N/A</v>
      </c>
      <c r="D108" t="e">
        <f>(VLOOKUP(Games!B108, Data!$B$2:$L$134, 3, FALSE)-VLOOKUP(Games!C108, Data!$B$2:$L$134, 3, FALSE))*Coefficients!$D$2</f>
        <v>#N/A</v>
      </c>
      <c r="E108" t="e">
        <f>(VLOOKUP(Games!B108, Data!$B$2:$L$134, 5, FALSE)-VLOOKUP(Games!C108, Data!$B$2:$L$134, 5, FALSE))*Coefficients!$E$2</f>
        <v>#N/A</v>
      </c>
      <c r="F108" t="e">
        <f>(VLOOKUP(Games!B108, Data!$B$2:$L$134, 6, FALSE)-VLOOKUP(Games!C108, Data!$B$2:$L$134, 6, FALSE))*Coefficients!$F$2</f>
        <v>#N/A</v>
      </c>
      <c r="G108" t="e">
        <f>(VLOOKUP(Games!B108, Data!$B$2:$L$134, 7, FALSE)-VLOOKUP(Games!C108, Data!$B$2:$L$134, 7, FALSE))*Coefficients!$G$2</f>
        <v>#N/A</v>
      </c>
      <c r="H108" t="e">
        <f>(VLOOKUP(Games!B108, Data!$B$2:$L$134, 8, FALSE)-VLOOKUP(Games!C108, Data!$B$2:$L$134, 8, FALSE))*Coefficients!$H$2</f>
        <v>#N/A</v>
      </c>
      <c r="I108" t="e">
        <f>(VLOOKUP(Games!B108, Data!$B$2:$L$134, 9, FALSE)-VLOOKUP(Games!C108, Data!$B$2:$L$134, 9, FALSE))*Coefficients!$I$2</f>
        <v>#N/A</v>
      </c>
      <c r="J108" t="e">
        <f>(VLOOKUP(Games!B108, Data!$B$2:$L$134, 10, FALSE)-VLOOKUP(Games!C108, Data!$B$2:$L$134, 10, FALSE))*Coefficients!$J$2</f>
        <v>#N/A</v>
      </c>
      <c r="K108" t="e">
        <f>(IF(AND(VLOOKUP(Games!B108, Data!$B$2:$L$134, 11, FALSE)=1, VLOOKUP(Games!C108, Data!$B$2:$L$134, 11, FALSE)&lt;&gt;1), 1,0))*Coefficients!K$2</f>
        <v>#N/A</v>
      </c>
      <c r="L108" t="e">
        <f>(IF(AND(VLOOKUP(Games!B108, Data!$B$2:$L$134, 11, FALSE)&lt;&gt;1, VLOOKUP(Games!C108, Data!$B$2:$L$134, 11, FALSE)=1), 1,0))*Coefficients!L$2</f>
        <v>#N/A</v>
      </c>
      <c r="O108" t="e">
        <f t="shared" si="1"/>
        <v>#N/A</v>
      </c>
    </row>
    <row r="109" spans="1:15" x14ac:dyDescent="0.45">
      <c r="A109">
        <f>Coefficients!$A$2</f>
        <v>-3.8635845644251199</v>
      </c>
      <c r="B109">
        <f>(Games!D109)*Coefficients!$B$2</f>
        <v>0</v>
      </c>
      <c r="C109" t="e">
        <f>(VLOOKUP(Games!B109, Data!$B$2:$L$134, 4, FALSE)-VLOOKUP(Games!C109, Data!$B$2:$L$134, 4, FALSE))*Coefficients!$C$2</f>
        <v>#N/A</v>
      </c>
      <c r="D109" t="e">
        <f>(VLOOKUP(Games!B109, Data!$B$2:$L$134, 3, FALSE)-VLOOKUP(Games!C109, Data!$B$2:$L$134, 3, FALSE))*Coefficients!$D$2</f>
        <v>#N/A</v>
      </c>
      <c r="E109" t="e">
        <f>(VLOOKUP(Games!B109, Data!$B$2:$L$134, 5, FALSE)-VLOOKUP(Games!C109, Data!$B$2:$L$134, 5, FALSE))*Coefficients!$E$2</f>
        <v>#N/A</v>
      </c>
      <c r="F109" t="e">
        <f>(VLOOKUP(Games!B109, Data!$B$2:$L$134, 6, FALSE)-VLOOKUP(Games!C109, Data!$B$2:$L$134, 6, FALSE))*Coefficients!$F$2</f>
        <v>#N/A</v>
      </c>
      <c r="G109" t="e">
        <f>(VLOOKUP(Games!B109, Data!$B$2:$L$134, 7, FALSE)-VLOOKUP(Games!C109, Data!$B$2:$L$134, 7, FALSE))*Coefficients!$G$2</f>
        <v>#N/A</v>
      </c>
      <c r="H109" t="e">
        <f>(VLOOKUP(Games!B109, Data!$B$2:$L$134, 8, FALSE)-VLOOKUP(Games!C109, Data!$B$2:$L$134, 8, FALSE))*Coefficients!$H$2</f>
        <v>#N/A</v>
      </c>
      <c r="I109" t="e">
        <f>(VLOOKUP(Games!B109, Data!$B$2:$L$134, 9, FALSE)-VLOOKUP(Games!C109, Data!$B$2:$L$134, 9, FALSE))*Coefficients!$I$2</f>
        <v>#N/A</v>
      </c>
      <c r="J109" t="e">
        <f>(VLOOKUP(Games!B109, Data!$B$2:$L$134, 10, FALSE)-VLOOKUP(Games!C109, Data!$B$2:$L$134, 10, FALSE))*Coefficients!$J$2</f>
        <v>#N/A</v>
      </c>
      <c r="K109" t="e">
        <f>(IF(AND(VLOOKUP(Games!B109, Data!$B$2:$L$134, 11, FALSE)=1, VLOOKUP(Games!C109, Data!$B$2:$L$134, 11, FALSE)&lt;&gt;1), 1,0))*Coefficients!K$2</f>
        <v>#N/A</v>
      </c>
      <c r="L109" t="e">
        <f>(IF(AND(VLOOKUP(Games!B109, Data!$B$2:$L$134, 11, FALSE)&lt;&gt;1, VLOOKUP(Games!C109, Data!$B$2:$L$134, 11, FALSE)=1), 1,0))*Coefficients!L$2</f>
        <v>#N/A</v>
      </c>
      <c r="O109" t="e">
        <f t="shared" si="1"/>
        <v>#N/A</v>
      </c>
    </row>
    <row r="110" spans="1:15" x14ac:dyDescent="0.45">
      <c r="A110">
        <f>Coefficients!$A$2</f>
        <v>-3.8635845644251199</v>
      </c>
      <c r="B110">
        <f>(Games!D110)*Coefficients!$B$2</f>
        <v>0</v>
      </c>
      <c r="C110" t="e">
        <f>(VLOOKUP(Games!B110, Data!$B$2:$L$134, 4, FALSE)-VLOOKUP(Games!C110, Data!$B$2:$L$134, 4, FALSE))*Coefficients!$C$2</f>
        <v>#N/A</v>
      </c>
      <c r="D110" t="e">
        <f>(VLOOKUP(Games!B110, Data!$B$2:$L$134, 3, FALSE)-VLOOKUP(Games!C110, Data!$B$2:$L$134, 3, FALSE))*Coefficients!$D$2</f>
        <v>#N/A</v>
      </c>
      <c r="E110" t="e">
        <f>(VLOOKUP(Games!B110, Data!$B$2:$L$134, 5, FALSE)-VLOOKUP(Games!C110, Data!$B$2:$L$134, 5, FALSE))*Coefficients!$E$2</f>
        <v>#N/A</v>
      </c>
      <c r="F110" t="e">
        <f>(VLOOKUP(Games!B110, Data!$B$2:$L$134, 6, FALSE)-VLOOKUP(Games!C110, Data!$B$2:$L$134, 6, FALSE))*Coefficients!$F$2</f>
        <v>#N/A</v>
      </c>
      <c r="G110" t="e">
        <f>(VLOOKUP(Games!B110, Data!$B$2:$L$134, 7, FALSE)-VLOOKUP(Games!C110, Data!$B$2:$L$134, 7, FALSE))*Coefficients!$G$2</f>
        <v>#N/A</v>
      </c>
      <c r="H110" t="e">
        <f>(VLOOKUP(Games!B110, Data!$B$2:$L$134, 8, FALSE)-VLOOKUP(Games!C110, Data!$B$2:$L$134, 8, FALSE))*Coefficients!$H$2</f>
        <v>#N/A</v>
      </c>
      <c r="I110" t="e">
        <f>(VLOOKUP(Games!B110, Data!$B$2:$L$134, 9, FALSE)-VLOOKUP(Games!C110, Data!$B$2:$L$134, 9, FALSE))*Coefficients!$I$2</f>
        <v>#N/A</v>
      </c>
      <c r="J110" t="e">
        <f>(VLOOKUP(Games!B110, Data!$B$2:$L$134, 10, FALSE)-VLOOKUP(Games!C110, Data!$B$2:$L$134, 10, FALSE))*Coefficients!$J$2</f>
        <v>#N/A</v>
      </c>
      <c r="K110" t="e">
        <f>(IF(AND(VLOOKUP(Games!B110, Data!$B$2:$L$134, 11, FALSE)=1, VLOOKUP(Games!C110, Data!$B$2:$L$134, 11, FALSE)&lt;&gt;1), 1,0))*Coefficients!K$2</f>
        <v>#N/A</v>
      </c>
      <c r="L110" t="e">
        <f>(IF(AND(VLOOKUP(Games!B110, Data!$B$2:$L$134, 11, FALSE)&lt;&gt;1, VLOOKUP(Games!C110, Data!$B$2:$L$134, 11, FALSE)=1), 1,0))*Coefficients!L$2</f>
        <v>#N/A</v>
      </c>
      <c r="O110" t="e">
        <f t="shared" si="1"/>
        <v>#N/A</v>
      </c>
    </row>
    <row r="111" spans="1:15" x14ac:dyDescent="0.45">
      <c r="A111">
        <f>Coefficients!$A$2</f>
        <v>-3.8635845644251199</v>
      </c>
      <c r="B111">
        <f>(Games!D111)*Coefficients!$B$2</f>
        <v>0</v>
      </c>
      <c r="C111" t="e">
        <f>(VLOOKUP(Games!B111, Data!$B$2:$L$134, 4, FALSE)-VLOOKUP(Games!C111, Data!$B$2:$L$134, 4, FALSE))*Coefficients!$C$2</f>
        <v>#N/A</v>
      </c>
      <c r="D111" t="e">
        <f>(VLOOKUP(Games!B111, Data!$B$2:$L$134, 3, FALSE)-VLOOKUP(Games!C111, Data!$B$2:$L$134, 3, FALSE))*Coefficients!$D$2</f>
        <v>#N/A</v>
      </c>
      <c r="E111" t="e">
        <f>(VLOOKUP(Games!B111, Data!$B$2:$L$134, 5, FALSE)-VLOOKUP(Games!C111, Data!$B$2:$L$134, 5, FALSE))*Coefficients!$E$2</f>
        <v>#N/A</v>
      </c>
      <c r="F111" t="e">
        <f>(VLOOKUP(Games!B111, Data!$B$2:$L$134, 6, FALSE)-VLOOKUP(Games!C111, Data!$B$2:$L$134, 6, FALSE))*Coefficients!$F$2</f>
        <v>#N/A</v>
      </c>
      <c r="G111" t="e">
        <f>(VLOOKUP(Games!B111, Data!$B$2:$L$134, 7, FALSE)-VLOOKUP(Games!C111, Data!$B$2:$L$134, 7, FALSE))*Coefficients!$G$2</f>
        <v>#N/A</v>
      </c>
      <c r="H111" t="e">
        <f>(VLOOKUP(Games!B111, Data!$B$2:$L$134, 8, FALSE)-VLOOKUP(Games!C111, Data!$B$2:$L$134, 8, FALSE))*Coefficients!$H$2</f>
        <v>#N/A</v>
      </c>
      <c r="I111" t="e">
        <f>(VLOOKUP(Games!B111, Data!$B$2:$L$134, 9, FALSE)-VLOOKUP(Games!C111, Data!$B$2:$L$134, 9, FALSE))*Coefficients!$I$2</f>
        <v>#N/A</v>
      </c>
      <c r="J111" t="e">
        <f>(VLOOKUP(Games!B111, Data!$B$2:$L$134, 10, FALSE)-VLOOKUP(Games!C111, Data!$B$2:$L$134, 10, FALSE))*Coefficients!$J$2</f>
        <v>#N/A</v>
      </c>
      <c r="K111" t="e">
        <f>(IF(AND(VLOOKUP(Games!B111, Data!$B$2:$L$134, 11, FALSE)=1, VLOOKUP(Games!C111, Data!$B$2:$L$134, 11, FALSE)&lt;&gt;1), 1,0))*Coefficients!K$2</f>
        <v>#N/A</v>
      </c>
      <c r="L111" t="e">
        <f>(IF(AND(VLOOKUP(Games!B111, Data!$B$2:$L$134, 11, FALSE)&lt;&gt;1, VLOOKUP(Games!C111, Data!$B$2:$L$134, 11, FALSE)=1), 1,0))*Coefficients!L$2</f>
        <v>#N/A</v>
      </c>
      <c r="O111" t="e">
        <f t="shared" si="1"/>
        <v>#N/A</v>
      </c>
    </row>
    <row r="112" spans="1:15" x14ac:dyDescent="0.45">
      <c r="A112">
        <f>Coefficients!$A$2</f>
        <v>-3.8635845644251199</v>
      </c>
      <c r="B112">
        <f>(Games!D112)*Coefficients!$B$2</f>
        <v>0</v>
      </c>
      <c r="C112" t="e">
        <f>(VLOOKUP(Games!B112, Data!$B$2:$L$134, 4, FALSE)-VLOOKUP(Games!C112, Data!$B$2:$L$134, 4, FALSE))*Coefficients!$C$2</f>
        <v>#N/A</v>
      </c>
      <c r="D112" t="e">
        <f>(VLOOKUP(Games!B112, Data!$B$2:$L$134, 3, FALSE)-VLOOKUP(Games!C112, Data!$B$2:$L$134, 3, FALSE))*Coefficients!$D$2</f>
        <v>#N/A</v>
      </c>
      <c r="E112" t="e">
        <f>(VLOOKUP(Games!B112, Data!$B$2:$L$134, 5, FALSE)-VLOOKUP(Games!C112, Data!$B$2:$L$134, 5, FALSE))*Coefficients!$E$2</f>
        <v>#N/A</v>
      </c>
      <c r="F112" t="e">
        <f>(VLOOKUP(Games!B112, Data!$B$2:$L$134, 6, FALSE)-VLOOKUP(Games!C112, Data!$B$2:$L$134, 6, FALSE))*Coefficients!$F$2</f>
        <v>#N/A</v>
      </c>
      <c r="G112" t="e">
        <f>(VLOOKUP(Games!B112, Data!$B$2:$L$134, 7, FALSE)-VLOOKUP(Games!C112, Data!$B$2:$L$134, 7, FALSE))*Coefficients!$G$2</f>
        <v>#N/A</v>
      </c>
      <c r="H112" t="e">
        <f>(VLOOKUP(Games!B112, Data!$B$2:$L$134, 8, FALSE)-VLOOKUP(Games!C112, Data!$B$2:$L$134, 8, FALSE))*Coefficients!$H$2</f>
        <v>#N/A</v>
      </c>
      <c r="I112" t="e">
        <f>(VLOOKUP(Games!B112, Data!$B$2:$L$134, 9, FALSE)-VLOOKUP(Games!C112, Data!$B$2:$L$134, 9, FALSE))*Coefficients!$I$2</f>
        <v>#N/A</v>
      </c>
      <c r="J112" t="e">
        <f>(VLOOKUP(Games!B112, Data!$B$2:$L$134, 10, FALSE)-VLOOKUP(Games!C112, Data!$B$2:$L$134, 10, FALSE))*Coefficients!$J$2</f>
        <v>#N/A</v>
      </c>
      <c r="K112" t="e">
        <f>(IF(AND(VLOOKUP(Games!B112, Data!$B$2:$L$134, 11, FALSE)=1, VLOOKUP(Games!C112, Data!$B$2:$L$134, 11, FALSE)&lt;&gt;1), 1,0))*Coefficients!K$2</f>
        <v>#N/A</v>
      </c>
      <c r="L112" t="e">
        <f>(IF(AND(VLOOKUP(Games!B112, Data!$B$2:$L$134, 11, FALSE)&lt;&gt;1, VLOOKUP(Games!C112, Data!$B$2:$L$134, 11, FALSE)=1), 1,0))*Coefficients!L$2</f>
        <v>#N/A</v>
      </c>
      <c r="O112" t="e">
        <f t="shared" si="1"/>
        <v>#N/A</v>
      </c>
    </row>
    <row r="113" spans="1:15" x14ac:dyDescent="0.45">
      <c r="A113">
        <f>Coefficients!$A$2</f>
        <v>-3.8635845644251199</v>
      </c>
      <c r="B113">
        <f>(Games!D113)*Coefficients!$B$2</f>
        <v>0</v>
      </c>
      <c r="C113" t="e">
        <f>(VLOOKUP(Games!B113, Data!$B$2:$L$134, 4, FALSE)-VLOOKUP(Games!C113, Data!$B$2:$L$134, 4, FALSE))*Coefficients!$C$2</f>
        <v>#N/A</v>
      </c>
      <c r="D113" t="e">
        <f>(VLOOKUP(Games!B113, Data!$B$2:$L$134, 3, FALSE)-VLOOKUP(Games!C113, Data!$B$2:$L$134, 3, FALSE))*Coefficients!$D$2</f>
        <v>#N/A</v>
      </c>
      <c r="E113" t="e">
        <f>(VLOOKUP(Games!B113, Data!$B$2:$L$134, 5, FALSE)-VLOOKUP(Games!C113, Data!$B$2:$L$134, 5, FALSE))*Coefficients!$E$2</f>
        <v>#N/A</v>
      </c>
      <c r="F113" t="e">
        <f>(VLOOKUP(Games!B113, Data!$B$2:$L$134, 6, FALSE)-VLOOKUP(Games!C113, Data!$B$2:$L$134, 6, FALSE))*Coefficients!$F$2</f>
        <v>#N/A</v>
      </c>
      <c r="G113" t="e">
        <f>(VLOOKUP(Games!B113, Data!$B$2:$L$134, 7, FALSE)-VLOOKUP(Games!C113, Data!$B$2:$L$134, 7, FALSE))*Coefficients!$G$2</f>
        <v>#N/A</v>
      </c>
      <c r="H113" t="e">
        <f>(VLOOKUP(Games!B113, Data!$B$2:$L$134, 8, FALSE)-VLOOKUP(Games!C113, Data!$B$2:$L$134, 8, FALSE))*Coefficients!$H$2</f>
        <v>#N/A</v>
      </c>
      <c r="I113" t="e">
        <f>(VLOOKUP(Games!B113, Data!$B$2:$L$134, 9, FALSE)-VLOOKUP(Games!C113, Data!$B$2:$L$134, 9, FALSE))*Coefficients!$I$2</f>
        <v>#N/A</v>
      </c>
      <c r="J113" t="e">
        <f>(VLOOKUP(Games!B113, Data!$B$2:$L$134, 10, FALSE)-VLOOKUP(Games!C113, Data!$B$2:$L$134, 10, FALSE))*Coefficients!$J$2</f>
        <v>#N/A</v>
      </c>
      <c r="K113" t="e">
        <f>(IF(AND(VLOOKUP(Games!B113, Data!$B$2:$L$134, 11, FALSE)=1, VLOOKUP(Games!C113, Data!$B$2:$L$134, 11, FALSE)&lt;&gt;1), 1,0))*Coefficients!K$2</f>
        <v>#N/A</v>
      </c>
      <c r="L113" t="e">
        <f>(IF(AND(VLOOKUP(Games!B113, Data!$B$2:$L$134, 11, FALSE)&lt;&gt;1, VLOOKUP(Games!C113, Data!$B$2:$L$134, 11, FALSE)=1), 1,0))*Coefficients!L$2</f>
        <v>#N/A</v>
      </c>
      <c r="O113" t="e">
        <f t="shared" si="1"/>
        <v>#N/A</v>
      </c>
    </row>
    <row r="114" spans="1:15" x14ac:dyDescent="0.45">
      <c r="A114">
        <f>Coefficients!$A$2</f>
        <v>-3.8635845644251199</v>
      </c>
      <c r="B114">
        <f>(Games!D114)*Coefficients!$B$2</f>
        <v>0</v>
      </c>
      <c r="C114" t="e">
        <f>(VLOOKUP(Games!B114, Data!$B$2:$L$134, 4, FALSE)-VLOOKUP(Games!C114, Data!$B$2:$L$134, 4, FALSE))*Coefficients!$C$2</f>
        <v>#N/A</v>
      </c>
      <c r="D114" t="e">
        <f>(VLOOKUP(Games!B114, Data!$B$2:$L$134, 3, FALSE)-VLOOKUP(Games!C114, Data!$B$2:$L$134, 3, FALSE))*Coefficients!$D$2</f>
        <v>#N/A</v>
      </c>
      <c r="E114" t="e">
        <f>(VLOOKUP(Games!B114, Data!$B$2:$L$134, 5, FALSE)-VLOOKUP(Games!C114, Data!$B$2:$L$134, 5, FALSE))*Coefficients!$E$2</f>
        <v>#N/A</v>
      </c>
      <c r="F114" t="e">
        <f>(VLOOKUP(Games!B114, Data!$B$2:$L$134, 6, FALSE)-VLOOKUP(Games!C114, Data!$B$2:$L$134, 6, FALSE))*Coefficients!$F$2</f>
        <v>#N/A</v>
      </c>
      <c r="G114" t="e">
        <f>(VLOOKUP(Games!B114, Data!$B$2:$L$134, 7, FALSE)-VLOOKUP(Games!C114, Data!$B$2:$L$134, 7, FALSE))*Coefficients!$G$2</f>
        <v>#N/A</v>
      </c>
      <c r="H114" t="e">
        <f>(VLOOKUP(Games!B114, Data!$B$2:$L$134, 8, FALSE)-VLOOKUP(Games!C114, Data!$B$2:$L$134, 8, FALSE))*Coefficients!$H$2</f>
        <v>#N/A</v>
      </c>
      <c r="I114" t="e">
        <f>(VLOOKUP(Games!B114, Data!$B$2:$L$134, 9, FALSE)-VLOOKUP(Games!C114, Data!$B$2:$L$134, 9, FALSE))*Coefficients!$I$2</f>
        <v>#N/A</v>
      </c>
      <c r="J114" t="e">
        <f>(VLOOKUP(Games!B114, Data!$B$2:$L$134, 10, FALSE)-VLOOKUP(Games!C114, Data!$B$2:$L$134, 10, FALSE))*Coefficients!$J$2</f>
        <v>#N/A</v>
      </c>
      <c r="K114" t="e">
        <f>(IF(AND(VLOOKUP(Games!B114, Data!$B$2:$L$134, 11, FALSE)=1, VLOOKUP(Games!C114, Data!$B$2:$L$134, 11, FALSE)&lt;&gt;1), 1,0))*Coefficients!K$2</f>
        <v>#N/A</v>
      </c>
      <c r="L114" t="e">
        <f>(IF(AND(VLOOKUP(Games!B114, Data!$B$2:$L$134, 11, FALSE)&lt;&gt;1, VLOOKUP(Games!C114, Data!$B$2:$L$134, 11, FALSE)=1), 1,0))*Coefficients!L$2</f>
        <v>#N/A</v>
      </c>
      <c r="O114" t="e">
        <f t="shared" si="1"/>
        <v>#N/A</v>
      </c>
    </row>
    <row r="115" spans="1:15" x14ac:dyDescent="0.45">
      <c r="A115">
        <f>Coefficients!$A$2</f>
        <v>-3.8635845644251199</v>
      </c>
      <c r="B115">
        <f>(Games!D115)*Coefficients!$B$2</f>
        <v>0</v>
      </c>
      <c r="C115" t="e">
        <f>(VLOOKUP(Games!B115, Data!$B$2:$L$134, 4, FALSE)-VLOOKUP(Games!C115, Data!$B$2:$L$134, 4, FALSE))*Coefficients!$C$2</f>
        <v>#N/A</v>
      </c>
      <c r="D115" t="e">
        <f>(VLOOKUP(Games!B115, Data!$B$2:$L$134, 3, FALSE)-VLOOKUP(Games!C115, Data!$B$2:$L$134, 3, FALSE))*Coefficients!$D$2</f>
        <v>#N/A</v>
      </c>
      <c r="E115" t="e">
        <f>(VLOOKUP(Games!B115, Data!$B$2:$L$134, 5, FALSE)-VLOOKUP(Games!C115, Data!$B$2:$L$134, 5, FALSE))*Coefficients!$E$2</f>
        <v>#N/A</v>
      </c>
      <c r="F115" t="e">
        <f>(VLOOKUP(Games!B115, Data!$B$2:$L$134, 6, FALSE)-VLOOKUP(Games!C115, Data!$B$2:$L$134, 6, FALSE))*Coefficients!$F$2</f>
        <v>#N/A</v>
      </c>
      <c r="G115" t="e">
        <f>(VLOOKUP(Games!B115, Data!$B$2:$L$134, 7, FALSE)-VLOOKUP(Games!C115, Data!$B$2:$L$134, 7, FALSE))*Coefficients!$G$2</f>
        <v>#N/A</v>
      </c>
      <c r="H115" t="e">
        <f>(VLOOKUP(Games!B115, Data!$B$2:$L$134, 8, FALSE)-VLOOKUP(Games!C115, Data!$B$2:$L$134, 8, FALSE))*Coefficients!$H$2</f>
        <v>#N/A</v>
      </c>
      <c r="I115" t="e">
        <f>(VLOOKUP(Games!B115, Data!$B$2:$L$134, 9, FALSE)-VLOOKUP(Games!C115, Data!$B$2:$L$134, 9, FALSE))*Coefficients!$I$2</f>
        <v>#N/A</v>
      </c>
      <c r="J115" t="e">
        <f>(VLOOKUP(Games!B115, Data!$B$2:$L$134, 10, FALSE)-VLOOKUP(Games!C115, Data!$B$2:$L$134, 10, FALSE))*Coefficients!$J$2</f>
        <v>#N/A</v>
      </c>
      <c r="K115" t="e">
        <f>(IF(AND(VLOOKUP(Games!B115, Data!$B$2:$L$134, 11, FALSE)=1, VLOOKUP(Games!C115, Data!$B$2:$L$134, 11, FALSE)&lt;&gt;1), 1,0))*Coefficients!K$2</f>
        <v>#N/A</v>
      </c>
      <c r="L115" t="e">
        <f>(IF(AND(VLOOKUP(Games!B115, Data!$B$2:$L$134, 11, FALSE)&lt;&gt;1, VLOOKUP(Games!C115, Data!$B$2:$L$134, 11, FALSE)=1), 1,0))*Coefficients!L$2</f>
        <v>#N/A</v>
      </c>
      <c r="O115" t="e">
        <f t="shared" si="1"/>
        <v>#N/A</v>
      </c>
    </row>
    <row r="116" spans="1:15" x14ac:dyDescent="0.45">
      <c r="A116">
        <f>Coefficients!$A$2</f>
        <v>-3.8635845644251199</v>
      </c>
      <c r="B116">
        <f>(Games!D116)*Coefficients!$B$2</f>
        <v>0</v>
      </c>
      <c r="C116" t="e">
        <f>(VLOOKUP(Games!B116, Data!$B$2:$L$134, 4, FALSE)-VLOOKUP(Games!C116, Data!$B$2:$L$134, 4, FALSE))*Coefficients!$C$2</f>
        <v>#N/A</v>
      </c>
      <c r="D116" t="e">
        <f>(VLOOKUP(Games!B116, Data!$B$2:$L$134, 3, FALSE)-VLOOKUP(Games!C116, Data!$B$2:$L$134, 3, FALSE))*Coefficients!$D$2</f>
        <v>#N/A</v>
      </c>
      <c r="E116" t="e">
        <f>(VLOOKUP(Games!B116, Data!$B$2:$L$134, 5, FALSE)-VLOOKUP(Games!C116, Data!$B$2:$L$134, 5, FALSE))*Coefficients!$E$2</f>
        <v>#N/A</v>
      </c>
      <c r="F116" t="e">
        <f>(VLOOKUP(Games!B116, Data!$B$2:$L$134, 6, FALSE)-VLOOKUP(Games!C116, Data!$B$2:$L$134, 6, FALSE))*Coefficients!$F$2</f>
        <v>#N/A</v>
      </c>
      <c r="G116" t="e">
        <f>(VLOOKUP(Games!B116, Data!$B$2:$L$134, 7, FALSE)-VLOOKUP(Games!C116, Data!$B$2:$L$134, 7, FALSE))*Coefficients!$G$2</f>
        <v>#N/A</v>
      </c>
      <c r="H116" t="e">
        <f>(VLOOKUP(Games!B116, Data!$B$2:$L$134, 8, FALSE)-VLOOKUP(Games!C116, Data!$B$2:$L$134, 8, FALSE))*Coefficients!$H$2</f>
        <v>#N/A</v>
      </c>
      <c r="I116" t="e">
        <f>(VLOOKUP(Games!B116, Data!$B$2:$L$134, 9, FALSE)-VLOOKUP(Games!C116, Data!$B$2:$L$134, 9, FALSE))*Coefficients!$I$2</f>
        <v>#N/A</v>
      </c>
      <c r="J116" t="e">
        <f>(VLOOKUP(Games!B116, Data!$B$2:$L$134, 10, FALSE)-VLOOKUP(Games!C116, Data!$B$2:$L$134, 10, FALSE))*Coefficients!$J$2</f>
        <v>#N/A</v>
      </c>
      <c r="K116" t="e">
        <f>(IF(AND(VLOOKUP(Games!B116, Data!$B$2:$L$134, 11, FALSE)=1, VLOOKUP(Games!C116, Data!$B$2:$L$134, 11, FALSE)&lt;&gt;1), 1,0))*Coefficients!K$2</f>
        <v>#N/A</v>
      </c>
      <c r="L116" t="e">
        <f>(IF(AND(VLOOKUP(Games!B116, Data!$B$2:$L$134, 11, FALSE)&lt;&gt;1, VLOOKUP(Games!C116, Data!$B$2:$L$134, 11, FALSE)=1), 1,0))*Coefficients!L$2</f>
        <v>#N/A</v>
      </c>
      <c r="O116" t="e">
        <f t="shared" si="1"/>
        <v>#N/A</v>
      </c>
    </row>
    <row r="117" spans="1:15" x14ac:dyDescent="0.45">
      <c r="A117">
        <f>Coefficients!$A$2</f>
        <v>-3.8635845644251199</v>
      </c>
      <c r="B117">
        <f>(Games!D117)*Coefficients!$B$2</f>
        <v>0</v>
      </c>
      <c r="C117" t="e">
        <f>(VLOOKUP(Games!B117, Data!$B$2:$L$134, 4, FALSE)-VLOOKUP(Games!C117, Data!$B$2:$L$134, 4, FALSE))*Coefficients!$C$2</f>
        <v>#N/A</v>
      </c>
      <c r="D117" t="e">
        <f>(VLOOKUP(Games!B117, Data!$B$2:$L$134, 3, FALSE)-VLOOKUP(Games!C117, Data!$B$2:$L$134, 3, FALSE))*Coefficients!$D$2</f>
        <v>#N/A</v>
      </c>
      <c r="E117" t="e">
        <f>(VLOOKUP(Games!B117, Data!$B$2:$L$134, 5, FALSE)-VLOOKUP(Games!C117, Data!$B$2:$L$134, 5, FALSE))*Coefficients!$E$2</f>
        <v>#N/A</v>
      </c>
      <c r="F117" t="e">
        <f>(VLOOKUP(Games!B117, Data!$B$2:$L$134, 6, FALSE)-VLOOKUP(Games!C117, Data!$B$2:$L$134, 6, FALSE))*Coefficients!$F$2</f>
        <v>#N/A</v>
      </c>
      <c r="G117" t="e">
        <f>(VLOOKUP(Games!B117, Data!$B$2:$L$134, 7, FALSE)-VLOOKUP(Games!C117, Data!$B$2:$L$134, 7, FALSE))*Coefficients!$G$2</f>
        <v>#N/A</v>
      </c>
      <c r="H117" t="e">
        <f>(VLOOKUP(Games!B117, Data!$B$2:$L$134, 8, FALSE)-VLOOKUP(Games!C117, Data!$B$2:$L$134, 8, FALSE))*Coefficients!$H$2</f>
        <v>#N/A</v>
      </c>
      <c r="I117" t="e">
        <f>(VLOOKUP(Games!B117, Data!$B$2:$L$134, 9, FALSE)-VLOOKUP(Games!C117, Data!$B$2:$L$134, 9, FALSE))*Coefficients!$I$2</f>
        <v>#N/A</v>
      </c>
      <c r="J117" t="e">
        <f>(VLOOKUP(Games!B117, Data!$B$2:$L$134, 10, FALSE)-VLOOKUP(Games!C117, Data!$B$2:$L$134, 10, FALSE))*Coefficients!$J$2</f>
        <v>#N/A</v>
      </c>
      <c r="K117" t="e">
        <f>(IF(AND(VLOOKUP(Games!B117, Data!$B$2:$L$134, 11, FALSE)=1, VLOOKUP(Games!C117, Data!$B$2:$L$134, 11, FALSE)&lt;&gt;1), 1,0))*Coefficients!K$2</f>
        <v>#N/A</v>
      </c>
      <c r="L117" t="e">
        <f>(IF(AND(VLOOKUP(Games!B117, Data!$B$2:$L$134, 11, FALSE)&lt;&gt;1, VLOOKUP(Games!C117, Data!$B$2:$L$134, 11, FALSE)=1), 1,0))*Coefficients!L$2</f>
        <v>#N/A</v>
      </c>
      <c r="O117" t="e">
        <f t="shared" si="1"/>
        <v>#N/A</v>
      </c>
    </row>
    <row r="118" spans="1:15" x14ac:dyDescent="0.45">
      <c r="A118">
        <f>Coefficients!$A$2</f>
        <v>-3.8635845644251199</v>
      </c>
      <c r="B118">
        <f>(Games!D118)*Coefficients!$B$2</f>
        <v>0</v>
      </c>
      <c r="C118" t="e">
        <f>(VLOOKUP(Games!B118, Data!$B$2:$L$134, 4, FALSE)-VLOOKUP(Games!C118, Data!$B$2:$L$134, 4, FALSE))*Coefficients!$C$2</f>
        <v>#N/A</v>
      </c>
      <c r="D118" t="e">
        <f>(VLOOKUP(Games!B118, Data!$B$2:$L$134, 3, FALSE)-VLOOKUP(Games!C118, Data!$B$2:$L$134, 3, FALSE))*Coefficients!$D$2</f>
        <v>#N/A</v>
      </c>
      <c r="E118" t="e">
        <f>(VLOOKUP(Games!B118, Data!$B$2:$L$134, 5, FALSE)-VLOOKUP(Games!C118, Data!$B$2:$L$134, 5, FALSE))*Coefficients!$E$2</f>
        <v>#N/A</v>
      </c>
      <c r="F118" t="e">
        <f>(VLOOKUP(Games!B118, Data!$B$2:$L$134, 6, FALSE)-VLOOKUP(Games!C118, Data!$B$2:$L$134, 6, FALSE))*Coefficients!$F$2</f>
        <v>#N/A</v>
      </c>
      <c r="G118" t="e">
        <f>(VLOOKUP(Games!B118, Data!$B$2:$L$134, 7, FALSE)-VLOOKUP(Games!C118, Data!$B$2:$L$134, 7, FALSE))*Coefficients!$G$2</f>
        <v>#N/A</v>
      </c>
      <c r="H118" t="e">
        <f>(VLOOKUP(Games!B118, Data!$B$2:$L$134, 8, FALSE)-VLOOKUP(Games!C118, Data!$B$2:$L$134, 8, FALSE))*Coefficients!$H$2</f>
        <v>#N/A</v>
      </c>
      <c r="I118" t="e">
        <f>(VLOOKUP(Games!B118, Data!$B$2:$L$134, 9, FALSE)-VLOOKUP(Games!C118, Data!$B$2:$L$134, 9, FALSE))*Coefficients!$I$2</f>
        <v>#N/A</v>
      </c>
      <c r="J118" t="e">
        <f>(VLOOKUP(Games!B118, Data!$B$2:$L$134, 10, FALSE)-VLOOKUP(Games!C118, Data!$B$2:$L$134, 10, FALSE))*Coefficients!$J$2</f>
        <v>#N/A</v>
      </c>
      <c r="K118" t="e">
        <f>(IF(AND(VLOOKUP(Games!B118, Data!$B$2:$L$134, 11, FALSE)=1, VLOOKUP(Games!C118, Data!$B$2:$L$134, 11, FALSE)&lt;&gt;1), 1,0))*Coefficients!K$2</f>
        <v>#N/A</v>
      </c>
      <c r="L118" t="e">
        <f>(IF(AND(VLOOKUP(Games!B118, Data!$B$2:$L$134, 11, FALSE)&lt;&gt;1, VLOOKUP(Games!C118, Data!$B$2:$L$134, 11, FALSE)=1), 1,0))*Coefficients!L$2</f>
        <v>#N/A</v>
      </c>
      <c r="O118" t="e">
        <f t="shared" si="1"/>
        <v>#N/A</v>
      </c>
    </row>
    <row r="119" spans="1:15" x14ac:dyDescent="0.45">
      <c r="A119">
        <f>Coefficients!$A$2</f>
        <v>-3.8635845644251199</v>
      </c>
      <c r="B119">
        <f>(Games!D119)*Coefficients!$B$2</f>
        <v>0</v>
      </c>
      <c r="C119" t="e">
        <f>(VLOOKUP(Games!B119, Data!$B$2:$L$134, 4, FALSE)-VLOOKUP(Games!C119, Data!$B$2:$L$134, 4, FALSE))*Coefficients!$C$2</f>
        <v>#N/A</v>
      </c>
      <c r="D119" t="e">
        <f>(VLOOKUP(Games!B119, Data!$B$2:$L$134, 3, FALSE)-VLOOKUP(Games!C119, Data!$B$2:$L$134, 3, FALSE))*Coefficients!$D$2</f>
        <v>#N/A</v>
      </c>
      <c r="E119" t="e">
        <f>(VLOOKUP(Games!B119, Data!$B$2:$L$134, 5, FALSE)-VLOOKUP(Games!C119, Data!$B$2:$L$134, 5, FALSE))*Coefficients!$E$2</f>
        <v>#N/A</v>
      </c>
      <c r="F119" t="e">
        <f>(VLOOKUP(Games!B119, Data!$B$2:$L$134, 6, FALSE)-VLOOKUP(Games!C119, Data!$B$2:$L$134, 6, FALSE))*Coefficients!$F$2</f>
        <v>#N/A</v>
      </c>
      <c r="G119" t="e">
        <f>(VLOOKUP(Games!B119, Data!$B$2:$L$134, 7, FALSE)-VLOOKUP(Games!C119, Data!$B$2:$L$134, 7, FALSE))*Coefficients!$G$2</f>
        <v>#N/A</v>
      </c>
      <c r="H119" t="e">
        <f>(VLOOKUP(Games!B119, Data!$B$2:$L$134, 8, FALSE)-VLOOKUP(Games!C119, Data!$B$2:$L$134, 8, FALSE))*Coefficients!$H$2</f>
        <v>#N/A</v>
      </c>
      <c r="I119" t="e">
        <f>(VLOOKUP(Games!B119, Data!$B$2:$L$134, 9, FALSE)-VLOOKUP(Games!C119, Data!$B$2:$L$134, 9, FALSE))*Coefficients!$I$2</f>
        <v>#N/A</v>
      </c>
      <c r="J119" t="e">
        <f>(VLOOKUP(Games!B119, Data!$B$2:$L$134, 10, FALSE)-VLOOKUP(Games!C119, Data!$B$2:$L$134, 10, FALSE))*Coefficients!$J$2</f>
        <v>#N/A</v>
      </c>
      <c r="K119" t="e">
        <f>(IF(AND(VLOOKUP(Games!B119, Data!$B$2:$L$134, 11, FALSE)=1, VLOOKUP(Games!C119, Data!$B$2:$L$134, 11, FALSE)&lt;&gt;1), 1,0))*Coefficients!K$2</f>
        <v>#N/A</v>
      </c>
      <c r="L119" t="e">
        <f>(IF(AND(VLOOKUP(Games!B119, Data!$B$2:$L$134, 11, FALSE)&lt;&gt;1, VLOOKUP(Games!C119, Data!$B$2:$L$134, 11, FALSE)=1), 1,0))*Coefficients!L$2</f>
        <v>#N/A</v>
      </c>
      <c r="O119" t="e">
        <f t="shared" si="1"/>
        <v>#N/A</v>
      </c>
    </row>
    <row r="120" spans="1:15" x14ac:dyDescent="0.45">
      <c r="A120">
        <f>Coefficients!$A$2</f>
        <v>-3.8635845644251199</v>
      </c>
      <c r="B120">
        <f>(Games!D120)*Coefficients!$B$2</f>
        <v>0</v>
      </c>
      <c r="C120" t="e">
        <f>(VLOOKUP(Games!B120, Data!$B$2:$L$134, 4, FALSE)-VLOOKUP(Games!C120, Data!$B$2:$L$134, 4, FALSE))*Coefficients!$C$2</f>
        <v>#N/A</v>
      </c>
      <c r="D120" t="e">
        <f>(VLOOKUP(Games!B120, Data!$B$2:$L$134, 3, FALSE)-VLOOKUP(Games!C120, Data!$B$2:$L$134, 3, FALSE))*Coefficients!$D$2</f>
        <v>#N/A</v>
      </c>
      <c r="E120" t="e">
        <f>(VLOOKUP(Games!B120, Data!$B$2:$L$134, 5, FALSE)-VLOOKUP(Games!C120, Data!$B$2:$L$134, 5, FALSE))*Coefficients!$E$2</f>
        <v>#N/A</v>
      </c>
      <c r="F120" t="e">
        <f>(VLOOKUP(Games!B120, Data!$B$2:$L$134, 6, FALSE)-VLOOKUP(Games!C120, Data!$B$2:$L$134, 6, FALSE))*Coefficients!$F$2</f>
        <v>#N/A</v>
      </c>
      <c r="G120" t="e">
        <f>(VLOOKUP(Games!B120, Data!$B$2:$L$134, 7, FALSE)-VLOOKUP(Games!C120, Data!$B$2:$L$134, 7, FALSE))*Coefficients!$G$2</f>
        <v>#N/A</v>
      </c>
      <c r="H120" t="e">
        <f>(VLOOKUP(Games!B120, Data!$B$2:$L$134, 8, FALSE)-VLOOKUP(Games!C120, Data!$B$2:$L$134, 8, FALSE))*Coefficients!$H$2</f>
        <v>#N/A</v>
      </c>
      <c r="I120" t="e">
        <f>(VLOOKUP(Games!B120, Data!$B$2:$L$134, 9, FALSE)-VLOOKUP(Games!C120, Data!$B$2:$L$134, 9, FALSE))*Coefficients!$I$2</f>
        <v>#N/A</v>
      </c>
      <c r="J120" t="e">
        <f>(VLOOKUP(Games!B120, Data!$B$2:$L$134, 10, FALSE)-VLOOKUP(Games!C120, Data!$B$2:$L$134, 10, FALSE))*Coefficients!$J$2</f>
        <v>#N/A</v>
      </c>
      <c r="K120" t="e">
        <f>(IF(AND(VLOOKUP(Games!B120, Data!$B$2:$L$134, 11, FALSE)=1, VLOOKUP(Games!C120, Data!$B$2:$L$134, 11, FALSE)&lt;&gt;1), 1,0))*Coefficients!K$2</f>
        <v>#N/A</v>
      </c>
      <c r="L120" t="e">
        <f>(IF(AND(VLOOKUP(Games!B120, Data!$B$2:$L$134, 11, FALSE)&lt;&gt;1, VLOOKUP(Games!C120, Data!$B$2:$L$134, 11, FALSE)=1), 1,0))*Coefficients!L$2</f>
        <v>#N/A</v>
      </c>
      <c r="O120" t="e">
        <f t="shared" si="1"/>
        <v>#N/A</v>
      </c>
    </row>
    <row r="121" spans="1:15" x14ac:dyDescent="0.45">
      <c r="A121">
        <f>Coefficients!$A$2</f>
        <v>-3.8635845644251199</v>
      </c>
      <c r="B121">
        <f>(Games!D121)*Coefficients!$B$2</f>
        <v>0</v>
      </c>
      <c r="C121" t="e">
        <f>(VLOOKUP(Games!B121, Data!$B$2:$L$134, 4, FALSE)-VLOOKUP(Games!C121, Data!$B$2:$L$134, 4, FALSE))*Coefficients!$C$2</f>
        <v>#N/A</v>
      </c>
      <c r="D121" t="e">
        <f>(VLOOKUP(Games!B121, Data!$B$2:$L$134, 3, FALSE)-VLOOKUP(Games!C121, Data!$B$2:$L$134, 3, FALSE))*Coefficients!$D$2</f>
        <v>#N/A</v>
      </c>
      <c r="E121" t="e">
        <f>(VLOOKUP(Games!B121, Data!$B$2:$L$134, 5, FALSE)-VLOOKUP(Games!C121, Data!$B$2:$L$134, 5, FALSE))*Coefficients!$E$2</f>
        <v>#N/A</v>
      </c>
      <c r="F121" t="e">
        <f>(VLOOKUP(Games!B121, Data!$B$2:$L$134, 6, FALSE)-VLOOKUP(Games!C121, Data!$B$2:$L$134, 6, FALSE))*Coefficients!$F$2</f>
        <v>#N/A</v>
      </c>
      <c r="G121" t="e">
        <f>(VLOOKUP(Games!B121, Data!$B$2:$L$134, 7, FALSE)-VLOOKUP(Games!C121, Data!$B$2:$L$134, 7, FALSE))*Coefficients!$G$2</f>
        <v>#N/A</v>
      </c>
      <c r="H121" t="e">
        <f>(VLOOKUP(Games!B121, Data!$B$2:$L$134, 8, FALSE)-VLOOKUP(Games!C121, Data!$B$2:$L$134, 8, FALSE))*Coefficients!$H$2</f>
        <v>#N/A</v>
      </c>
      <c r="I121" t="e">
        <f>(VLOOKUP(Games!B121, Data!$B$2:$L$134, 9, FALSE)-VLOOKUP(Games!C121, Data!$B$2:$L$134, 9, FALSE))*Coefficients!$I$2</f>
        <v>#N/A</v>
      </c>
      <c r="J121" t="e">
        <f>(VLOOKUP(Games!B121, Data!$B$2:$L$134, 10, FALSE)-VLOOKUP(Games!C121, Data!$B$2:$L$134, 10, FALSE))*Coefficients!$J$2</f>
        <v>#N/A</v>
      </c>
      <c r="K121" t="e">
        <f>(IF(AND(VLOOKUP(Games!B121, Data!$B$2:$L$134, 11, FALSE)=1, VLOOKUP(Games!C121, Data!$B$2:$L$134, 11, FALSE)&lt;&gt;1), 1,0))*Coefficients!K$2</f>
        <v>#N/A</v>
      </c>
      <c r="L121" t="e">
        <f>(IF(AND(VLOOKUP(Games!B121, Data!$B$2:$L$134, 11, FALSE)&lt;&gt;1, VLOOKUP(Games!C121, Data!$B$2:$L$134, 11, FALSE)=1), 1,0))*Coefficients!L$2</f>
        <v>#N/A</v>
      </c>
      <c r="O121" t="e">
        <f t="shared" si="1"/>
        <v>#N/A</v>
      </c>
    </row>
    <row r="122" spans="1:15" x14ac:dyDescent="0.45">
      <c r="A122">
        <f>Coefficients!$A$2</f>
        <v>-3.8635845644251199</v>
      </c>
      <c r="B122">
        <f>(Games!D122)*Coefficients!$B$2</f>
        <v>0</v>
      </c>
      <c r="C122" t="e">
        <f>(VLOOKUP(Games!B122, Data!$B$2:$L$134, 4, FALSE)-VLOOKUP(Games!C122, Data!$B$2:$L$134, 4, FALSE))*Coefficients!$C$2</f>
        <v>#N/A</v>
      </c>
      <c r="D122" t="e">
        <f>(VLOOKUP(Games!B122, Data!$B$2:$L$134, 3, FALSE)-VLOOKUP(Games!C122, Data!$B$2:$L$134, 3, FALSE))*Coefficients!$D$2</f>
        <v>#N/A</v>
      </c>
      <c r="E122" t="e">
        <f>(VLOOKUP(Games!B122, Data!$B$2:$L$134, 5, FALSE)-VLOOKUP(Games!C122, Data!$B$2:$L$134, 5, FALSE))*Coefficients!$E$2</f>
        <v>#N/A</v>
      </c>
      <c r="F122" t="e">
        <f>(VLOOKUP(Games!B122, Data!$B$2:$L$134, 6, FALSE)-VLOOKUP(Games!C122, Data!$B$2:$L$134, 6, FALSE))*Coefficients!$F$2</f>
        <v>#N/A</v>
      </c>
      <c r="G122" t="e">
        <f>(VLOOKUP(Games!B122, Data!$B$2:$L$134, 7, FALSE)-VLOOKUP(Games!C122, Data!$B$2:$L$134, 7, FALSE))*Coefficients!$G$2</f>
        <v>#N/A</v>
      </c>
      <c r="H122" t="e">
        <f>(VLOOKUP(Games!B122, Data!$B$2:$L$134, 8, FALSE)-VLOOKUP(Games!C122, Data!$B$2:$L$134, 8, FALSE))*Coefficients!$H$2</f>
        <v>#N/A</v>
      </c>
      <c r="I122" t="e">
        <f>(VLOOKUP(Games!B122, Data!$B$2:$L$134, 9, FALSE)-VLOOKUP(Games!C122, Data!$B$2:$L$134, 9, FALSE))*Coefficients!$I$2</f>
        <v>#N/A</v>
      </c>
      <c r="J122" t="e">
        <f>(VLOOKUP(Games!B122, Data!$B$2:$L$134, 10, FALSE)-VLOOKUP(Games!C122, Data!$B$2:$L$134, 10, FALSE))*Coefficients!$J$2</f>
        <v>#N/A</v>
      </c>
      <c r="K122" t="e">
        <f>(IF(AND(VLOOKUP(Games!B122, Data!$B$2:$L$134, 11, FALSE)=1, VLOOKUP(Games!C122, Data!$B$2:$L$134, 11, FALSE)&lt;&gt;1), 1,0))*Coefficients!K$2</f>
        <v>#N/A</v>
      </c>
      <c r="L122" t="e">
        <f>(IF(AND(VLOOKUP(Games!B122, Data!$B$2:$L$134, 11, FALSE)&lt;&gt;1, VLOOKUP(Games!C122, Data!$B$2:$L$134, 11, FALSE)=1), 1,0))*Coefficients!L$2</f>
        <v>#N/A</v>
      </c>
      <c r="O122" t="e">
        <f t="shared" si="1"/>
        <v>#N/A</v>
      </c>
    </row>
    <row r="123" spans="1:15" x14ac:dyDescent="0.45">
      <c r="A123">
        <f>Coefficients!$A$2</f>
        <v>-3.8635845644251199</v>
      </c>
      <c r="B123">
        <f>(Games!D123)*Coefficients!$B$2</f>
        <v>0</v>
      </c>
      <c r="C123" t="e">
        <f>(VLOOKUP(Games!B123, Data!$B$2:$L$134, 4, FALSE)-VLOOKUP(Games!C123, Data!$B$2:$L$134, 4, FALSE))*Coefficients!$C$2</f>
        <v>#N/A</v>
      </c>
      <c r="D123" t="e">
        <f>(VLOOKUP(Games!B123, Data!$B$2:$L$134, 3, FALSE)-VLOOKUP(Games!C123, Data!$B$2:$L$134, 3, FALSE))*Coefficients!$D$2</f>
        <v>#N/A</v>
      </c>
      <c r="E123" t="e">
        <f>(VLOOKUP(Games!B123, Data!$B$2:$L$134, 5, FALSE)-VLOOKUP(Games!C123, Data!$B$2:$L$134, 5, FALSE))*Coefficients!$E$2</f>
        <v>#N/A</v>
      </c>
      <c r="F123" t="e">
        <f>(VLOOKUP(Games!B123, Data!$B$2:$L$134, 6, FALSE)-VLOOKUP(Games!C123, Data!$B$2:$L$134, 6, FALSE))*Coefficients!$F$2</f>
        <v>#N/A</v>
      </c>
      <c r="G123" t="e">
        <f>(VLOOKUP(Games!B123, Data!$B$2:$L$134, 7, FALSE)-VLOOKUP(Games!C123, Data!$B$2:$L$134, 7, FALSE))*Coefficients!$G$2</f>
        <v>#N/A</v>
      </c>
      <c r="H123" t="e">
        <f>(VLOOKUP(Games!B123, Data!$B$2:$L$134, 8, FALSE)-VLOOKUP(Games!C123, Data!$B$2:$L$134, 8, FALSE))*Coefficients!$H$2</f>
        <v>#N/A</v>
      </c>
      <c r="I123" t="e">
        <f>(VLOOKUP(Games!B123, Data!$B$2:$L$134, 9, FALSE)-VLOOKUP(Games!C123, Data!$B$2:$L$134, 9, FALSE))*Coefficients!$I$2</f>
        <v>#N/A</v>
      </c>
      <c r="J123" t="e">
        <f>(VLOOKUP(Games!B123, Data!$B$2:$L$134, 10, FALSE)-VLOOKUP(Games!C123, Data!$B$2:$L$134, 10, FALSE))*Coefficients!$J$2</f>
        <v>#N/A</v>
      </c>
      <c r="K123" t="e">
        <f>(IF(AND(VLOOKUP(Games!B123, Data!$B$2:$L$134, 11, FALSE)=1, VLOOKUP(Games!C123, Data!$B$2:$L$134, 11, FALSE)&lt;&gt;1), 1,0))*Coefficients!K$2</f>
        <v>#N/A</v>
      </c>
      <c r="L123" t="e">
        <f>(IF(AND(VLOOKUP(Games!B123, Data!$B$2:$L$134, 11, FALSE)&lt;&gt;1, VLOOKUP(Games!C123, Data!$B$2:$L$134, 11, FALSE)=1), 1,0))*Coefficients!L$2</f>
        <v>#N/A</v>
      </c>
      <c r="O123" t="e">
        <f t="shared" si="1"/>
        <v>#N/A</v>
      </c>
    </row>
    <row r="124" spans="1:15" x14ac:dyDescent="0.45">
      <c r="A124">
        <f>Coefficients!$A$2</f>
        <v>-3.8635845644251199</v>
      </c>
      <c r="B124">
        <f>(Games!D124)*Coefficients!$B$2</f>
        <v>0</v>
      </c>
      <c r="C124" t="e">
        <f>(VLOOKUP(Games!B124, Data!$B$2:$L$134, 4, FALSE)-VLOOKUP(Games!C124, Data!$B$2:$L$134, 4, FALSE))*Coefficients!$C$2</f>
        <v>#N/A</v>
      </c>
      <c r="D124" t="e">
        <f>(VLOOKUP(Games!B124, Data!$B$2:$L$134, 3, FALSE)-VLOOKUP(Games!C124, Data!$B$2:$L$134, 3, FALSE))*Coefficients!$D$2</f>
        <v>#N/A</v>
      </c>
      <c r="E124" t="e">
        <f>(VLOOKUP(Games!B124, Data!$B$2:$L$134, 5, FALSE)-VLOOKUP(Games!C124, Data!$B$2:$L$134, 5, FALSE))*Coefficients!$E$2</f>
        <v>#N/A</v>
      </c>
      <c r="F124" t="e">
        <f>(VLOOKUP(Games!B124, Data!$B$2:$L$134, 6, FALSE)-VLOOKUP(Games!C124, Data!$B$2:$L$134, 6, FALSE))*Coefficients!$F$2</f>
        <v>#N/A</v>
      </c>
      <c r="G124" t="e">
        <f>(VLOOKUP(Games!B124, Data!$B$2:$L$134, 7, FALSE)-VLOOKUP(Games!C124, Data!$B$2:$L$134, 7, FALSE))*Coefficients!$G$2</f>
        <v>#N/A</v>
      </c>
      <c r="H124" t="e">
        <f>(VLOOKUP(Games!B124, Data!$B$2:$L$134, 8, FALSE)-VLOOKUP(Games!C124, Data!$B$2:$L$134, 8, FALSE))*Coefficients!$H$2</f>
        <v>#N/A</v>
      </c>
      <c r="I124" t="e">
        <f>(VLOOKUP(Games!B124, Data!$B$2:$L$134, 9, FALSE)-VLOOKUP(Games!C124, Data!$B$2:$L$134, 9, FALSE))*Coefficients!$I$2</f>
        <v>#N/A</v>
      </c>
      <c r="J124" t="e">
        <f>(VLOOKUP(Games!B124, Data!$B$2:$L$134, 10, FALSE)-VLOOKUP(Games!C124, Data!$B$2:$L$134, 10, FALSE))*Coefficients!$J$2</f>
        <v>#N/A</v>
      </c>
      <c r="K124" t="e">
        <f>(IF(AND(VLOOKUP(Games!B124, Data!$B$2:$L$134, 11, FALSE)=1, VLOOKUP(Games!C124, Data!$B$2:$L$134, 11, FALSE)&lt;&gt;1), 1,0))*Coefficients!K$2</f>
        <v>#N/A</v>
      </c>
      <c r="L124" t="e">
        <f>(IF(AND(VLOOKUP(Games!B124, Data!$B$2:$L$134, 11, FALSE)&lt;&gt;1, VLOOKUP(Games!C124, Data!$B$2:$L$134, 11, FALSE)=1), 1,0))*Coefficients!L$2</f>
        <v>#N/A</v>
      </c>
      <c r="O124" t="e">
        <f t="shared" si="1"/>
        <v>#N/A</v>
      </c>
    </row>
    <row r="125" spans="1:15" x14ac:dyDescent="0.45">
      <c r="A125">
        <f>Coefficients!$A$2</f>
        <v>-3.8635845644251199</v>
      </c>
      <c r="B125">
        <f>(Games!D125)*Coefficients!$B$2</f>
        <v>0</v>
      </c>
      <c r="C125" t="e">
        <f>(VLOOKUP(Games!B125, Data!$B$2:$L$134, 4, FALSE)-VLOOKUP(Games!C125, Data!$B$2:$L$134, 4, FALSE))*Coefficients!$C$2</f>
        <v>#N/A</v>
      </c>
      <c r="D125" t="e">
        <f>(VLOOKUP(Games!B125, Data!$B$2:$L$134, 3, FALSE)-VLOOKUP(Games!C125, Data!$B$2:$L$134, 3, FALSE))*Coefficients!$D$2</f>
        <v>#N/A</v>
      </c>
      <c r="E125" t="e">
        <f>(VLOOKUP(Games!B125, Data!$B$2:$L$134, 5, FALSE)-VLOOKUP(Games!C125, Data!$B$2:$L$134, 5, FALSE))*Coefficients!$E$2</f>
        <v>#N/A</v>
      </c>
      <c r="F125" t="e">
        <f>(VLOOKUP(Games!B125, Data!$B$2:$L$134, 6, FALSE)-VLOOKUP(Games!C125, Data!$B$2:$L$134, 6, FALSE))*Coefficients!$F$2</f>
        <v>#N/A</v>
      </c>
      <c r="G125" t="e">
        <f>(VLOOKUP(Games!B125, Data!$B$2:$L$134, 7, FALSE)-VLOOKUP(Games!C125, Data!$B$2:$L$134, 7, FALSE))*Coefficients!$G$2</f>
        <v>#N/A</v>
      </c>
      <c r="H125" t="e">
        <f>(VLOOKUP(Games!B125, Data!$B$2:$L$134, 8, FALSE)-VLOOKUP(Games!C125, Data!$B$2:$L$134, 8, FALSE))*Coefficients!$H$2</f>
        <v>#N/A</v>
      </c>
      <c r="I125" t="e">
        <f>(VLOOKUP(Games!B125, Data!$B$2:$L$134, 9, FALSE)-VLOOKUP(Games!C125, Data!$B$2:$L$134, 9, FALSE))*Coefficients!$I$2</f>
        <v>#N/A</v>
      </c>
      <c r="J125" t="e">
        <f>(VLOOKUP(Games!B125, Data!$B$2:$L$134, 10, FALSE)-VLOOKUP(Games!C125, Data!$B$2:$L$134, 10, FALSE))*Coefficients!$J$2</f>
        <v>#N/A</v>
      </c>
      <c r="K125" t="e">
        <f>(IF(AND(VLOOKUP(Games!B125, Data!$B$2:$L$134, 11, FALSE)=1, VLOOKUP(Games!C125, Data!$B$2:$L$134, 11, FALSE)&lt;&gt;1), 1,0))*Coefficients!K$2</f>
        <v>#N/A</v>
      </c>
      <c r="L125" t="e">
        <f>(IF(AND(VLOOKUP(Games!B125, Data!$B$2:$L$134, 11, FALSE)&lt;&gt;1, VLOOKUP(Games!C125, Data!$B$2:$L$134, 11, FALSE)=1), 1,0))*Coefficients!L$2</f>
        <v>#N/A</v>
      </c>
      <c r="O125" t="e">
        <f t="shared" si="1"/>
        <v>#N/A</v>
      </c>
    </row>
    <row r="126" spans="1:15" x14ac:dyDescent="0.45">
      <c r="A126">
        <f>Coefficients!$A$2</f>
        <v>-3.8635845644251199</v>
      </c>
      <c r="B126">
        <f>(Games!D126)*Coefficients!$B$2</f>
        <v>0</v>
      </c>
      <c r="C126" t="e">
        <f>(VLOOKUP(Games!B126, Data!$B$2:$L$134, 4, FALSE)-VLOOKUP(Games!C126, Data!$B$2:$L$134, 4, FALSE))*Coefficients!$C$2</f>
        <v>#N/A</v>
      </c>
      <c r="D126" t="e">
        <f>(VLOOKUP(Games!B126, Data!$B$2:$L$134, 3, FALSE)-VLOOKUP(Games!C126, Data!$B$2:$L$134, 3, FALSE))*Coefficients!$D$2</f>
        <v>#N/A</v>
      </c>
      <c r="E126" t="e">
        <f>(VLOOKUP(Games!B126, Data!$B$2:$L$134, 5, FALSE)-VLOOKUP(Games!C126, Data!$B$2:$L$134, 5, FALSE))*Coefficients!$E$2</f>
        <v>#N/A</v>
      </c>
      <c r="F126" t="e">
        <f>(VLOOKUP(Games!B126, Data!$B$2:$L$134, 6, FALSE)-VLOOKUP(Games!C126, Data!$B$2:$L$134, 6, FALSE))*Coefficients!$F$2</f>
        <v>#N/A</v>
      </c>
      <c r="G126" t="e">
        <f>(VLOOKUP(Games!B126, Data!$B$2:$L$134, 7, FALSE)-VLOOKUP(Games!C126, Data!$B$2:$L$134, 7, FALSE))*Coefficients!$G$2</f>
        <v>#N/A</v>
      </c>
      <c r="H126" t="e">
        <f>(VLOOKUP(Games!B126, Data!$B$2:$L$134, 8, FALSE)-VLOOKUP(Games!C126, Data!$B$2:$L$134, 8, FALSE))*Coefficients!$H$2</f>
        <v>#N/A</v>
      </c>
      <c r="I126" t="e">
        <f>(VLOOKUP(Games!B126, Data!$B$2:$L$134, 9, FALSE)-VLOOKUP(Games!C126, Data!$B$2:$L$134, 9, FALSE))*Coefficients!$I$2</f>
        <v>#N/A</v>
      </c>
      <c r="J126" t="e">
        <f>(VLOOKUP(Games!B126, Data!$B$2:$L$134, 10, FALSE)-VLOOKUP(Games!C126, Data!$B$2:$L$134, 10, FALSE))*Coefficients!$J$2</f>
        <v>#N/A</v>
      </c>
      <c r="K126" t="e">
        <f>(IF(AND(VLOOKUP(Games!B126, Data!$B$2:$L$134, 11, FALSE)=1, VLOOKUP(Games!C126, Data!$B$2:$L$134, 11, FALSE)&lt;&gt;1), 1,0))*Coefficients!K$2</f>
        <v>#N/A</v>
      </c>
      <c r="L126" t="e">
        <f>(IF(AND(VLOOKUP(Games!B126, Data!$B$2:$L$134, 11, FALSE)&lt;&gt;1, VLOOKUP(Games!C126, Data!$B$2:$L$134, 11, FALSE)=1), 1,0))*Coefficients!L$2</f>
        <v>#N/A</v>
      </c>
      <c r="O126" t="e">
        <f t="shared" si="1"/>
        <v>#N/A</v>
      </c>
    </row>
    <row r="127" spans="1:15" x14ac:dyDescent="0.45">
      <c r="A127">
        <f>Coefficients!$A$2</f>
        <v>-3.8635845644251199</v>
      </c>
      <c r="B127">
        <f>(Games!D127)*Coefficients!$B$2</f>
        <v>0</v>
      </c>
      <c r="C127" t="e">
        <f>(VLOOKUP(Games!B127, Data!$B$2:$L$134, 4, FALSE)-VLOOKUP(Games!C127, Data!$B$2:$L$134, 4, FALSE))*Coefficients!$C$2</f>
        <v>#N/A</v>
      </c>
      <c r="D127" t="e">
        <f>(VLOOKUP(Games!B127, Data!$B$2:$L$134, 3, FALSE)-VLOOKUP(Games!C127, Data!$B$2:$L$134, 3, FALSE))*Coefficients!$D$2</f>
        <v>#N/A</v>
      </c>
      <c r="E127" t="e">
        <f>(VLOOKUP(Games!B127, Data!$B$2:$L$134, 5, FALSE)-VLOOKUP(Games!C127, Data!$B$2:$L$134, 5, FALSE))*Coefficients!$E$2</f>
        <v>#N/A</v>
      </c>
      <c r="F127" t="e">
        <f>(VLOOKUP(Games!B127, Data!$B$2:$L$134, 6, FALSE)-VLOOKUP(Games!C127, Data!$B$2:$L$134, 6, FALSE))*Coefficients!$F$2</f>
        <v>#N/A</v>
      </c>
      <c r="G127" t="e">
        <f>(VLOOKUP(Games!B127, Data!$B$2:$L$134, 7, FALSE)-VLOOKUP(Games!C127, Data!$B$2:$L$134, 7, FALSE))*Coefficients!$G$2</f>
        <v>#N/A</v>
      </c>
      <c r="H127" t="e">
        <f>(VLOOKUP(Games!B127, Data!$B$2:$L$134, 8, FALSE)-VLOOKUP(Games!C127, Data!$B$2:$L$134, 8, FALSE))*Coefficients!$H$2</f>
        <v>#N/A</v>
      </c>
      <c r="I127" t="e">
        <f>(VLOOKUP(Games!B127, Data!$B$2:$L$134, 9, FALSE)-VLOOKUP(Games!C127, Data!$B$2:$L$134, 9, FALSE))*Coefficients!$I$2</f>
        <v>#N/A</v>
      </c>
      <c r="J127" t="e">
        <f>(VLOOKUP(Games!B127, Data!$B$2:$L$134, 10, FALSE)-VLOOKUP(Games!C127, Data!$B$2:$L$134, 10, FALSE))*Coefficients!$J$2</f>
        <v>#N/A</v>
      </c>
      <c r="K127" t="e">
        <f>(IF(AND(VLOOKUP(Games!B127, Data!$B$2:$L$134, 11, FALSE)=1, VLOOKUP(Games!C127, Data!$B$2:$L$134, 11, FALSE)&lt;&gt;1), 1,0))*Coefficients!K$2</f>
        <v>#N/A</v>
      </c>
      <c r="L127" t="e">
        <f>(IF(AND(VLOOKUP(Games!B127, Data!$B$2:$L$134, 11, FALSE)&lt;&gt;1, VLOOKUP(Games!C127, Data!$B$2:$L$134, 11, FALSE)=1), 1,0))*Coefficients!L$2</f>
        <v>#N/A</v>
      </c>
      <c r="O127" t="e">
        <f t="shared" si="1"/>
        <v>#N/A</v>
      </c>
    </row>
    <row r="128" spans="1:15" x14ac:dyDescent="0.45">
      <c r="A128">
        <f>Coefficients!$A$2</f>
        <v>-3.8635845644251199</v>
      </c>
      <c r="B128">
        <f>(Games!D128)*Coefficients!$B$2</f>
        <v>0</v>
      </c>
      <c r="C128" t="e">
        <f>(VLOOKUP(Games!B128, Data!$B$2:$L$134, 4, FALSE)-VLOOKUP(Games!C128, Data!$B$2:$L$134, 4, FALSE))*Coefficients!$C$2</f>
        <v>#N/A</v>
      </c>
      <c r="D128" t="e">
        <f>(VLOOKUP(Games!B128, Data!$B$2:$L$134, 3, FALSE)-VLOOKUP(Games!C128, Data!$B$2:$L$134, 3, FALSE))*Coefficients!$D$2</f>
        <v>#N/A</v>
      </c>
      <c r="E128" t="e">
        <f>(VLOOKUP(Games!B128, Data!$B$2:$L$134, 5, FALSE)-VLOOKUP(Games!C128, Data!$B$2:$L$134, 5, FALSE))*Coefficients!$E$2</f>
        <v>#N/A</v>
      </c>
      <c r="F128" t="e">
        <f>(VLOOKUP(Games!B128, Data!$B$2:$L$134, 6, FALSE)-VLOOKUP(Games!C128, Data!$B$2:$L$134, 6, FALSE))*Coefficients!$F$2</f>
        <v>#N/A</v>
      </c>
      <c r="G128" t="e">
        <f>(VLOOKUP(Games!B128, Data!$B$2:$L$134, 7, FALSE)-VLOOKUP(Games!C128, Data!$B$2:$L$134, 7, FALSE))*Coefficients!$G$2</f>
        <v>#N/A</v>
      </c>
      <c r="H128" t="e">
        <f>(VLOOKUP(Games!B128, Data!$B$2:$L$134, 8, FALSE)-VLOOKUP(Games!C128, Data!$B$2:$L$134, 8, FALSE))*Coefficients!$H$2</f>
        <v>#N/A</v>
      </c>
      <c r="I128" t="e">
        <f>(VLOOKUP(Games!B128, Data!$B$2:$L$134, 9, FALSE)-VLOOKUP(Games!C128, Data!$B$2:$L$134, 9, FALSE))*Coefficients!$I$2</f>
        <v>#N/A</v>
      </c>
      <c r="J128" t="e">
        <f>(VLOOKUP(Games!B128, Data!$B$2:$L$134, 10, FALSE)-VLOOKUP(Games!C128, Data!$B$2:$L$134, 10, FALSE))*Coefficients!$J$2</f>
        <v>#N/A</v>
      </c>
      <c r="K128" t="e">
        <f>(IF(AND(VLOOKUP(Games!B128, Data!$B$2:$L$134, 11, FALSE)=1, VLOOKUP(Games!C128, Data!$B$2:$L$134, 11, FALSE)&lt;&gt;1), 1,0))*Coefficients!K$2</f>
        <v>#N/A</v>
      </c>
      <c r="L128" t="e">
        <f>(IF(AND(VLOOKUP(Games!B128, Data!$B$2:$L$134, 11, FALSE)&lt;&gt;1, VLOOKUP(Games!C128, Data!$B$2:$L$134, 11, FALSE)=1), 1,0))*Coefficients!L$2</f>
        <v>#N/A</v>
      </c>
      <c r="O128" t="e">
        <f t="shared" si="1"/>
        <v>#N/A</v>
      </c>
    </row>
    <row r="129" spans="1:15" x14ac:dyDescent="0.45">
      <c r="A129">
        <f>Coefficients!$A$2</f>
        <v>-3.8635845644251199</v>
      </c>
      <c r="B129">
        <f>(Games!D129)*Coefficients!$B$2</f>
        <v>0</v>
      </c>
      <c r="C129" t="e">
        <f>(VLOOKUP(Games!B129, Data!$B$2:$L$134, 4, FALSE)-VLOOKUP(Games!C129, Data!$B$2:$L$134, 4, FALSE))*Coefficients!$C$2</f>
        <v>#N/A</v>
      </c>
      <c r="D129" t="e">
        <f>(VLOOKUP(Games!B129, Data!$B$2:$L$134, 3, FALSE)-VLOOKUP(Games!C129, Data!$B$2:$L$134, 3, FALSE))*Coefficients!$D$2</f>
        <v>#N/A</v>
      </c>
      <c r="E129" t="e">
        <f>(VLOOKUP(Games!B129, Data!$B$2:$L$134, 5, FALSE)-VLOOKUP(Games!C129, Data!$B$2:$L$134, 5, FALSE))*Coefficients!$E$2</f>
        <v>#N/A</v>
      </c>
      <c r="F129" t="e">
        <f>(VLOOKUP(Games!B129, Data!$B$2:$L$134, 6, FALSE)-VLOOKUP(Games!C129, Data!$B$2:$L$134, 6, FALSE))*Coefficients!$F$2</f>
        <v>#N/A</v>
      </c>
      <c r="G129" t="e">
        <f>(VLOOKUP(Games!B129, Data!$B$2:$L$134, 7, FALSE)-VLOOKUP(Games!C129, Data!$B$2:$L$134, 7, FALSE))*Coefficients!$G$2</f>
        <v>#N/A</v>
      </c>
      <c r="H129" t="e">
        <f>(VLOOKUP(Games!B129, Data!$B$2:$L$134, 8, FALSE)-VLOOKUP(Games!C129, Data!$B$2:$L$134, 8, FALSE))*Coefficients!$H$2</f>
        <v>#N/A</v>
      </c>
      <c r="I129" t="e">
        <f>(VLOOKUP(Games!B129, Data!$B$2:$L$134, 9, FALSE)-VLOOKUP(Games!C129, Data!$B$2:$L$134, 9, FALSE))*Coefficients!$I$2</f>
        <v>#N/A</v>
      </c>
      <c r="J129" t="e">
        <f>(VLOOKUP(Games!B129, Data!$B$2:$L$134, 10, FALSE)-VLOOKUP(Games!C129, Data!$B$2:$L$134, 10, FALSE))*Coefficients!$J$2</f>
        <v>#N/A</v>
      </c>
      <c r="K129" t="e">
        <f>(IF(AND(VLOOKUP(Games!B129, Data!$B$2:$L$134, 11, FALSE)=1, VLOOKUP(Games!C129, Data!$B$2:$L$134, 11, FALSE)&lt;&gt;1), 1,0))*Coefficients!K$2</f>
        <v>#N/A</v>
      </c>
      <c r="L129" t="e">
        <f>(IF(AND(VLOOKUP(Games!B129, Data!$B$2:$L$134, 11, FALSE)&lt;&gt;1, VLOOKUP(Games!C129, Data!$B$2:$L$134, 11, FALSE)=1), 1,0))*Coefficients!L$2</f>
        <v>#N/A</v>
      </c>
      <c r="O129" t="e">
        <f t="shared" si="1"/>
        <v>#N/A</v>
      </c>
    </row>
    <row r="130" spans="1:15" x14ac:dyDescent="0.45">
      <c r="A130">
        <f>Coefficients!$A$2</f>
        <v>-3.8635845644251199</v>
      </c>
      <c r="B130">
        <f>(Games!D130)*Coefficients!$B$2</f>
        <v>0</v>
      </c>
      <c r="C130" t="e">
        <f>(VLOOKUP(Games!B130, Data!$B$2:$L$134, 4, FALSE)-VLOOKUP(Games!C130, Data!$B$2:$L$134, 4, FALSE))*Coefficients!$C$2</f>
        <v>#N/A</v>
      </c>
      <c r="D130" t="e">
        <f>(VLOOKUP(Games!B130, Data!$B$2:$L$134, 3, FALSE)-VLOOKUP(Games!C130, Data!$B$2:$L$134, 3, FALSE))*Coefficients!$D$2</f>
        <v>#N/A</v>
      </c>
      <c r="E130" t="e">
        <f>(VLOOKUP(Games!B130, Data!$B$2:$L$134, 5, FALSE)-VLOOKUP(Games!C130, Data!$B$2:$L$134, 5, FALSE))*Coefficients!$E$2</f>
        <v>#N/A</v>
      </c>
      <c r="F130" t="e">
        <f>(VLOOKUP(Games!B130, Data!$B$2:$L$134, 6, FALSE)-VLOOKUP(Games!C130, Data!$B$2:$L$134, 6, FALSE))*Coefficients!$F$2</f>
        <v>#N/A</v>
      </c>
      <c r="G130" t="e">
        <f>(VLOOKUP(Games!B130, Data!$B$2:$L$134, 7, FALSE)-VLOOKUP(Games!C130, Data!$B$2:$L$134, 7, FALSE))*Coefficients!$G$2</f>
        <v>#N/A</v>
      </c>
      <c r="H130" t="e">
        <f>(VLOOKUP(Games!B130, Data!$B$2:$L$134, 8, FALSE)-VLOOKUP(Games!C130, Data!$B$2:$L$134, 8, FALSE))*Coefficients!$H$2</f>
        <v>#N/A</v>
      </c>
      <c r="I130" t="e">
        <f>(VLOOKUP(Games!B130, Data!$B$2:$L$134, 9, FALSE)-VLOOKUP(Games!C130, Data!$B$2:$L$134, 9, FALSE))*Coefficients!$I$2</f>
        <v>#N/A</v>
      </c>
      <c r="J130" t="e">
        <f>(VLOOKUP(Games!B130, Data!$B$2:$L$134, 10, FALSE)-VLOOKUP(Games!C130, Data!$B$2:$L$134, 10, FALSE))*Coefficients!$J$2</f>
        <v>#N/A</v>
      </c>
      <c r="K130" t="e">
        <f>(IF(AND(VLOOKUP(Games!B130, Data!$B$2:$L$134, 11, FALSE)=1, VLOOKUP(Games!C130, Data!$B$2:$L$134, 11, FALSE)&lt;&gt;1), 1,0))*Coefficients!K$2</f>
        <v>#N/A</v>
      </c>
      <c r="L130" t="e">
        <f>(IF(AND(VLOOKUP(Games!B130, Data!$B$2:$L$134, 11, FALSE)&lt;&gt;1, VLOOKUP(Games!C130, Data!$B$2:$L$134, 11, FALSE)=1), 1,0))*Coefficients!L$2</f>
        <v>#N/A</v>
      </c>
      <c r="O130" t="e">
        <f t="shared" ref="O130:O193" si="2">SUM(A130:L130)</f>
        <v>#N/A</v>
      </c>
    </row>
    <row r="131" spans="1:15" x14ac:dyDescent="0.45">
      <c r="A131">
        <f>Coefficients!$A$2</f>
        <v>-3.8635845644251199</v>
      </c>
      <c r="B131">
        <f>(Games!D131)*Coefficients!$B$2</f>
        <v>0</v>
      </c>
      <c r="C131" t="e">
        <f>(VLOOKUP(Games!B131, Data!$B$2:$L$134, 4, FALSE)-VLOOKUP(Games!C131, Data!$B$2:$L$134, 4, FALSE))*Coefficients!$C$2</f>
        <v>#N/A</v>
      </c>
      <c r="D131" t="e">
        <f>(VLOOKUP(Games!B131, Data!$B$2:$L$134, 3, FALSE)-VLOOKUP(Games!C131, Data!$B$2:$L$134, 3, FALSE))*Coefficients!$D$2</f>
        <v>#N/A</v>
      </c>
      <c r="E131" t="e">
        <f>(VLOOKUP(Games!B131, Data!$B$2:$L$134, 5, FALSE)-VLOOKUP(Games!C131, Data!$B$2:$L$134, 5, FALSE))*Coefficients!$E$2</f>
        <v>#N/A</v>
      </c>
      <c r="F131" t="e">
        <f>(VLOOKUP(Games!B131, Data!$B$2:$L$134, 6, FALSE)-VLOOKUP(Games!C131, Data!$B$2:$L$134, 6, FALSE))*Coefficients!$F$2</f>
        <v>#N/A</v>
      </c>
      <c r="G131" t="e">
        <f>(VLOOKUP(Games!B131, Data!$B$2:$L$134, 7, FALSE)-VLOOKUP(Games!C131, Data!$B$2:$L$134, 7, FALSE))*Coefficients!$G$2</f>
        <v>#N/A</v>
      </c>
      <c r="H131" t="e">
        <f>(VLOOKUP(Games!B131, Data!$B$2:$L$134, 8, FALSE)-VLOOKUP(Games!C131, Data!$B$2:$L$134, 8, FALSE))*Coefficients!$H$2</f>
        <v>#N/A</v>
      </c>
      <c r="I131" t="e">
        <f>(VLOOKUP(Games!B131, Data!$B$2:$L$134, 9, FALSE)-VLOOKUP(Games!C131, Data!$B$2:$L$134, 9, FALSE))*Coefficients!$I$2</f>
        <v>#N/A</v>
      </c>
      <c r="J131" t="e">
        <f>(VLOOKUP(Games!B131, Data!$B$2:$L$134, 10, FALSE)-VLOOKUP(Games!C131, Data!$B$2:$L$134, 10, FALSE))*Coefficients!$J$2</f>
        <v>#N/A</v>
      </c>
      <c r="K131" t="e">
        <f>(IF(AND(VLOOKUP(Games!B131, Data!$B$2:$L$134, 11, FALSE)=1, VLOOKUP(Games!C131, Data!$B$2:$L$134, 11, FALSE)&lt;&gt;1), 1,0))*Coefficients!K$2</f>
        <v>#N/A</v>
      </c>
      <c r="L131" t="e">
        <f>(IF(AND(VLOOKUP(Games!B131, Data!$B$2:$L$134, 11, FALSE)&lt;&gt;1, VLOOKUP(Games!C131, Data!$B$2:$L$134, 11, FALSE)=1), 1,0))*Coefficients!L$2</f>
        <v>#N/A</v>
      </c>
      <c r="O131" t="e">
        <f t="shared" si="2"/>
        <v>#N/A</v>
      </c>
    </row>
    <row r="132" spans="1:15" x14ac:dyDescent="0.45">
      <c r="A132">
        <f>Coefficients!$A$2</f>
        <v>-3.8635845644251199</v>
      </c>
      <c r="B132">
        <f>(Games!D132)*Coefficients!$B$2</f>
        <v>0</v>
      </c>
      <c r="C132" t="e">
        <f>(VLOOKUP(Games!B132, Data!$B$2:$L$134, 4, FALSE)-VLOOKUP(Games!C132, Data!$B$2:$L$134, 4, FALSE))*Coefficients!$C$2</f>
        <v>#N/A</v>
      </c>
      <c r="D132" t="e">
        <f>(VLOOKUP(Games!B132, Data!$B$2:$L$134, 3, FALSE)-VLOOKUP(Games!C132, Data!$B$2:$L$134, 3, FALSE))*Coefficients!$D$2</f>
        <v>#N/A</v>
      </c>
      <c r="E132" t="e">
        <f>(VLOOKUP(Games!B132, Data!$B$2:$L$134, 5, FALSE)-VLOOKUP(Games!C132, Data!$B$2:$L$134, 5, FALSE))*Coefficients!$E$2</f>
        <v>#N/A</v>
      </c>
      <c r="F132" t="e">
        <f>(VLOOKUP(Games!B132, Data!$B$2:$L$134, 6, FALSE)-VLOOKUP(Games!C132, Data!$B$2:$L$134, 6, FALSE))*Coefficients!$F$2</f>
        <v>#N/A</v>
      </c>
      <c r="G132" t="e">
        <f>(VLOOKUP(Games!B132, Data!$B$2:$L$134, 7, FALSE)-VLOOKUP(Games!C132, Data!$B$2:$L$134, 7, FALSE))*Coefficients!$G$2</f>
        <v>#N/A</v>
      </c>
      <c r="H132" t="e">
        <f>(VLOOKUP(Games!B132, Data!$B$2:$L$134, 8, FALSE)-VLOOKUP(Games!C132, Data!$B$2:$L$134, 8, FALSE))*Coefficients!$H$2</f>
        <v>#N/A</v>
      </c>
      <c r="I132" t="e">
        <f>(VLOOKUP(Games!B132, Data!$B$2:$L$134, 9, FALSE)-VLOOKUP(Games!C132, Data!$B$2:$L$134, 9, FALSE))*Coefficients!$I$2</f>
        <v>#N/A</v>
      </c>
      <c r="J132" t="e">
        <f>(VLOOKUP(Games!B132, Data!$B$2:$L$134, 10, FALSE)-VLOOKUP(Games!C132, Data!$B$2:$L$134, 10, FALSE))*Coefficients!$J$2</f>
        <v>#N/A</v>
      </c>
      <c r="K132" t="e">
        <f>(IF(AND(VLOOKUP(Games!B132, Data!$B$2:$L$134, 11, FALSE)=1, VLOOKUP(Games!C132, Data!$B$2:$L$134, 11, FALSE)&lt;&gt;1), 1,0))*Coefficients!K$2</f>
        <v>#N/A</v>
      </c>
      <c r="L132" t="e">
        <f>(IF(AND(VLOOKUP(Games!B132, Data!$B$2:$L$134, 11, FALSE)&lt;&gt;1, VLOOKUP(Games!C132, Data!$B$2:$L$134, 11, FALSE)=1), 1,0))*Coefficients!L$2</f>
        <v>#N/A</v>
      </c>
      <c r="O132" t="e">
        <f t="shared" si="2"/>
        <v>#N/A</v>
      </c>
    </row>
    <row r="133" spans="1:15" x14ac:dyDescent="0.45">
      <c r="A133">
        <f>Coefficients!$A$2</f>
        <v>-3.8635845644251199</v>
      </c>
      <c r="B133">
        <f>(Games!D133)*Coefficients!$B$2</f>
        <v>0</v>
      </c>
      <c r="C133" t="e">
        <f>(VLOOKUP(Games!B133, Data!$B$2:$L$134, 4, FALSE)-VLOOKUP(Games!C133, Data!$B$2:$L$134, 4, FALSE))*Coefficients!$C$2</f>
        <v>#N/A</v>
      </c>
      <c r="D133" t="e">
        <f>(VLOOKUP(Games!B133, Data!$B$2:$L$134, 3, FALSE)-VLOOKUP(Games!C133, Data!$B$2:$L$134, 3, FALSE))*Coefficients!$D$2</f>
        <v>#N/A</v>
      </c>
      <c r="E133" t="e">
        <f>(VLOOKUP(Games!B133, Data!$B$2:$L$134, 5, FALSE)-VLOOKUP(Games!C133, Data!$B$2:$L$134, 5, FALSE))*Coefficients!$E$2</f>
        <v>#N/A</v>
      </c>
      <c r="F133" t="e">
        <f>(VLOOKUP(Games!B133, Data!$B$2:$L$134, 6, FALSE)-VLOOKUP(Games!C133, Data!$B$2:$L$134, 6, FALSE))*Coefficients!$F$2</f>
        <v>#N/A</v>
      </c>
      <c r="G133" t="e">
        <f>(VLOOKUP(Games!B133, Data!$B$2:$L$134, 7, FALSE)-VLOOKUP(Games!C133, Data!$B$2:$L$134, 7, FALSE))*Coefficients!$G$2</f>
        <v>#N/A</v>
      </c>
      <c r="H133" t="e">
        <f>(VLOOKUP(Games!B133, Data!$B$2:$L$134, 8, FALSE)-VLOOKUP(Games!C133, Data!$B$2:$L$134, 8, FALSE))*Coefficients!$H$2</f>
        <v>#N/A</v>
      </c>
      <c r="I133" t="e">
        <f>(VLOOKUP(Games!B133, Data!$B$2:$L$134, 9, FALSE)-VLOOKUP(Games!C133, Data!$B$2:$L$134, 9, FALSE))*Coefficients!$I$2</f>
        <v>#N/A</v>
      </c>
      <c r="J133" t="e">
        <f>(VLOOKUP(Games!B133, Data!$B$2:$L$134, 10, FALSE)-VLOOKUP(Games!C133, Data!$B$2:$L$134, 10, FALSE))*Coefficients!$J$2</f>
        <v>#N/A</v>
      </c>
      <c r="K133" t="e">
        <f>(IF(AND(VLOOKUP(Games!B133, Data!$B$2:$L$134, 11, FALSE)=1, VLOOKUP(Games!C133, Data!$B$2:$L$134, 11, FALSE)&lt;&gt;1), 1,0))*Coefficients!K$2</f>
        <v>#N/A</v>
      </c>
      <c r="L133" t="e">
        <f>(IF(AND(VLOOKUP(Games!B133, Data!$B$2:$L$134, 11, FALSE)&lt;&gt;1, VLOOKUP(Games!C133, Data!$B$2:$L$134, 11, FALSE)=1), 1,0))*Coefficients!L$2</f>
        <v>#N/A</v>
      </c>
      <c r="O133" t="e">
        <f t="shared" si="2"/>
        <v>#N/A</v>
      </c>
    </row>
    <row r="134" spans="1:15" x14ac:dyDescent="0.45">
      <c r="A134">
        <f>Coefficients!$A$2</f>
        <v>-3.8635845644251199</v>
      </c>
      <c r="B134">
        <f>(Games!D134)*Coefficients!$B$2</f>
        <v>0</v>
      </c>
      <c r="C134" t="e">
        <f>(VLOOKUP(Games!B134, Data!$B$2:$L$134, 4, FALSE)-VLOOKUP(Games!C134, Data!$B$2:$L$134, 4, FALSE))*Coefficients!$C$2</f>
        <v>#N/A</v>
      </c>
      <c r="D134" t="e">
        <f>(VLOOKUP(Games!B134, Data!$B$2:$L$134, 3, FALSE)-VLOOKUP(Games!C134, Data!$B$2:$L$134, 3, FALSE))*Coefficients!$D$2</f>
        <v>#N/A</v>
      </c>
      <c r="E134" t="e">
        <f>(VLOOKUP(Games!B134, Data!$B$2:$L$134, 5, FALSE)-VLOOKUP(Games!C134, Data!$B$2:$L$134, 5, FALSE))*Coefficients!$E$2</f>
        <v>#N/A</v>
      </c>
      <c r="F134" t="e">
        <f>(VLOOKUP(Games!B134, Data!$B$2:$L$134, 6, FALSE)-VLOOKUP(Games!C134, Data!$B$2:$L$134, 6, FALSE))*Coefficients!$F$2</f>
        <v>#N/A</v>
      </c>
      <c r="G134" t="e">
        <f>(VLOOKUP(Games!B134, Data!$B$2:$L$134, 7, FALSE)-VLOOKUP(Games!C134, Data!$B$2:$L$134, 7, FALSE))*Coefficients!$G$2</f>
        <v>#N/A</v>
      </c>
      <c r="H134" t="e">
        <f>(VLOOKUP(Games!B134, Data!$B$2:$L$134, 8, FALSE)-VLOOKUP(Games!C134, Data!$B$2:$L$134, 8, FALSE))*Coefficients!$H$2</f>
        <v>#N/A</v>
      </c>
      <c r="I134" t="e">
        <f>(VLOOKUP(Games!B134, Data!$B$2:$L$134, 9, FALSE)-VLOOKUP(Games!C134, Data!$B$2:$L$134, 9, FALSE))*Coefficients!$I$2</f>
        <v>#N/A</v>
      </c>
      <c r="J134" t="e">
        <f>(VLOOKUP(Games!B134, Data!$B$2:$L$134, 10, FALSE)-VLOOKUP(Games!C134, Data!$B$2:$L$134, 10, FALSE))*Coefficients!$J$2</f>
        <v>#N/A</v>
      </c>
      <c r="K134" t="e">
        <f>(IF(AND(VLOOKUP(Games!B134, Data!$B$2:$L$134, 11, FALSE)=1, VLOOKUP(Games!C134, Data!$B$2:$L$134, 11, FALSE)&lt;&gt;1), 1,0))*Coefficients!K$2</f>
        <v>#N/A</v>
      </c>
      <c r="L134" t="e">
        <f>(IF(AND(VLOOKUP(Games!B134, Data!$B$2:$L$134, 11, FALSE)&lt;&gt;1, VLOOKUP(Games!C134, Data!$B$2:$L$134, 11, FALSE)=1), 1,0))*Coefficients!L$2</f>
        <v>#N/A</v>
      </c>
      <c r="O134" t="e">
        <f t="shared" si="2"/>
        <v>#N/A</v>
      </c>
    </row>
    <row r="135" spans="1:15" x14ac:dyDescent="0.45">
      <c r="A135">
        <f>Coefficients!$A$2</f>
        <v>-3.8635845644251199</v>
      </c>
      <c r="B135">
        <f>(Games!D135)*Coefficients!$B$2</f>
        <v>0</v>
      </c>
      <c r="C135" t="e">
        <f>(VLOOKUP(Games!B135, Data!$B$2:$L$134, 4, FALSE)-VLOOKUP(Games!C135, Data!$B$2:$L$134, 4, FALSE))*Coefficients!$C$2</f>
        <v>#N/A</v>
      </c>
      <c r="D135" t="e">
        <f>(VLOOKUP(Games!B135, Data!$B$2:$L$134, 3, FALSE)-VLOOKUP(Games!C135, Data!$B$2:$L$134, 3, FALSE))*Coefficients!$D$2</f>
        <v>#N/A</v>
      </c>
      <c r="E135" t="e">
        <f>(VLOOKUP(Games!B135, Data!$B$2:$L$134, 5, FALSE)-VLOOKUP(Games!C135, Data!$B$2:$L$134, 5, FALSE))*Coefficients!$E$2</f>
        <v>#N/A</v>
      </c>
      <c r="F135" t="e">
        <f>(VLOOKUP(Games!B135, Data!$B$2:$L$134, 6, FALSE)-VLOOKUP(Games!C135, Data!$B$2:$L$134, 6, FALSE))*Coefficients!$F$2</f>
        <v>#N/A</v>
      </c>
      <c r="G135" t="e">
        <f>(VLOOKUP(Games!B135, Data!$B$2:$L$134, 7, FALSE)-VLOOKUP(Games!C135, Data!$B$2:$L$134, 7, FALSE))*Coefficients!$G$2</f>
        <v>#N/A</v>
      </c>
      <c r="H135" t="e">
        <f>(VLOOKUP(Games!B135, Data!$B$2:$L$134, 8, FALSE)-VLOOKUP(Games!C135, Data!$B$2:$L$134, 8, FALSE))*Coefficients!$H$2</f>
        <v>#N/A</v>
      </c>
      <c r="I135" t="e">
        <f>(VLOOKUP(Games!B135, Data!$B$2:$L$134, 9, FALSE)-VLOOKUP(Games!C135, Data!$B$2:$L$134, 9, FALSE))*Coefficients!$I$2</f>
        <v>#N/A</v>
      </c>
      <c r="J135" t="e">
        <f>(VLOOKUP(Games!B135, Data!$B$2:$L$134, 10, FALSE)-VLOOKUP(Games!C135, Data!$B$2:$L$134, 10, FALSE))*Coefficients!$J$2</f>
        <v>#N/A</v>
      </c>
      <c r="K135" t="e">
        <f>(IF(AND(VLOOKUP(Games!B135, Data!$B$2:$L$134, 11, FALSE)=1, VLOOKUP(Games!C135, Data!$B$2:$L$134, 11, FALSE)&lt;&gt;1), 1,0))*Coefficients!K$2</f>
        <v>#N/A</v>
      </c>
      <c r="L135" t="e">
        <f>(IF(AND(VLOOKUP(Games!B135, Data!$B$2:$L$134, 11, FALSE)&lt;&gt;1, VLOOKUP(Games!C135, Data!$B$2:$L$134, 11, FALSE)=1), 1,0))*Coefficients!L$2</f>
        <v>#N/A</v>
      </c>
      <c r="O135" t="e">
        <f t="shared" si="2"/>
        <v>#N/A</v>
      </c>
    </row>
    <row r="136" spans="1:15" x14ac:dyDescent="0.45">
      <c r="A136">
        <f>Coefficients!$A$2</f>
        <v>-3.8635845644251199</v>
      </c>
      <c r="B136">
        <f>(Games!D136)*Coefficients!$B$2</f>
        <v>0</v>
      </c>
      <c r="C136" t="e">
        <f>(VLOOKUP(Games!B136, Data!$B$2:$L$134, 4, FALSE)-VLOOKUP(Games!C136, Data!$B$2:$L$134, 4, FALSE))*Coefficients!$C$2</f>
        <v>#N/A</v>
      </c>
      <c r="D136" t="e">
        <f>(VLOOKUP(Games!B136, Data!$B$2:$L$134, 3, FALSE)-VLOOKUP(Games!C136, Data!$B$2:$L$134, 3, FALSE))*Coefficients!$D$2</f>
        <v>#N/A</v>
      </c>
      <c r="E136" t="e">
        <f>(VLOOKUP(Games!B136, Data!$B$2:$L$134, 5, FALSE)-VLOOKUP(Games!C136, Data!$B$2:$L$134, 5, FALSE))*Coefficients!$E$2</f>
        <v>#N/A</v>
      </c>
      <c r="F136" t="e">
        <f>(VLOOKUP(Games!B136, Data!$B$2:$L$134, 6, FALSE)-VLOOKUP(Games!C136, Data!$B$2:$L$134, 6, FALSE))*Coefficients!$F$2</f>
        <v>#N/A</v>
      </c>
      <c r="G136" t="e">
        <f>(VLOOKUP(Games!B136, Data!$B$2:$L$134, 7, FALSE)-VLOOKUP(Games!C136, Data!$B$2:$L$134, 7, FALSE))*Coefficients!$G$2</f>
        <v>#N/A</v>
      </c>
      <c r="H136" t="e">
        <f>(VLOOKUP(Games!B136, Data!$B$2:$L$134, 8, FALSE)-VLOOKUP(Games!C136, Data!$B$2:$L$134, 8, FALSE))*Coefficients!$H$2</f>
        <v>#N/A</v>
      </c>
      <c r="I136" t="e">
        <f>(VLOOKUP(Games!B136, Data!$B$2:$L$134, 9, FALSE)-VLOOKUP(Games!C136, Data!$B$2:$L$134, 9, FALSE))*Coefficients!$I$2</f>
        <v>#N/A</v>
      </c>
      <c r="J136" t="e">
        <f>(VLOOKUP(Games!B136, Data!$B$2:$L$134, 10, FALSE)-VLOOKUP(Games!C136, Data!$B$2:$L$134, 10, FALSE))*Coefficients!$J$2</f>
        <v>#N/A</v>
      </c>
      <c r="K136" t="e">
        <f>(IF(AND(VLOOKUP(Games!B136, Data!$B$2:$L$134, 11, FALSE)=1, VLOOKUP(Games!C136, Data!$B$2:$L$134, 11, FALSE)&lt;&gt;1), 1,0))*Coefficients!K$2</f>
        <v>#N/A</v>
      </c>
      <c r="L136" t="e">
        <f>(IF(AND(VLOOKUP(Games!B136, Data!$B$2:$L$134, 11, FALSE)&lt;&gt;1, VLOOKUP(Games!C136, Data!$B$2:$L$134, 11, FALSE)=1), 1,0))*Coefficients!L$2</f>
        <v>#N/A</v>
      </c>
      <c r="O136" t="e">
        <f t="shared" si="2"/>
        <v>#N/A</v>
      </c>
    </row>
    <row r="137" spans="1:15" x14ac:dyDescent="0.45">
      <c r="A137">
        <f>Coefficients!$A$2</f>
        <v>-3.8635845644251199</v>
      </c>
      <c r="B137">
        <f>(Games!D137)*Coefficients!$B$2</f>
        <v>0</v>
      </c>
      <c r="C137" t="e">
        <f>(VLOOKUP(Games!B137, Data!$B$2:$L$134, 4, FALSE)-VLOOKUP(Games!C137, Data!$B$2:$L$134, 4, FALSE))*Coefficients!$C$2</f>
        <v>#N/A</v>
      </c>
      <c r="D137" t="e">
        <f>(VLOOKUP(Games!B137, Data!$B$2:$L$134, 3, FALSE)-VLOOKUP(Games!C137, Data!$B$2:$L$134, 3, FALSE))*Coefficients!$D$2</f>
        <v>#N/A</v>
      </c>
      <c r="E137" t="e">
        <f>(VLOOKUP(Games!B137, Data!$B$2:$L$134, 5, FALSE)-VLOOKUP(Games!C137, Data!$B$2:$L$134, 5, FALSE))*Coefficients!$E$2</f>
        <v>#N/A</v>
      </c>
      <c r="F137" t="e">
        <f>(VLOOKUP(Games!B137, Data!$B$2:$L$134, 6, FALSE)-VLOOKUP(Games!C137, Data!$B$2:$L$134, 6, FALSE))*Coefficients!$F$2</f>
        <v>#N/A</v>
      </c>
      <c r="G137" t="e">
        <f>(VLOOKUP(Games!B137, Data!$B$2:$L$134, 7, FALSE)-VLOOKUP(Games!C137, Data!$B$2:$L$134, 7, FALSE))*Coefficients!$G$2</f>
        <v>#N/A</v>
      </c>
      <c r="H137" t="e">
        <f>(VLOOKUP(Games!B137, Data!$B$2:$L$134, 8, FALSE)-VLOOKUP(Games!C137, Data!$B$2:$L$134, 8, FALSE))*Coefficients!$H$2</f>
        <v>#N/A</v>
      </c>
      <c r="I137" t="e">
        <f>(VLOOKUP(Games!B137, Data!$B$2:$L$134, 9, FALSE)-VLOOKUP(Games!C137, Data!$B$2:$L$134, 9, FALSE))*Coefficients!$I$2</f>
        <v>#N/A</v>
      </c>
      <c r="J137" t="e">
        <f>(VLOOKUP(Games!B137, Data!$B$2:$L$134, 10, FALSE)-VLOOKUP(Games!C137, Data!$B$2:$L$134, 10, FALSE))*Coefficients!$J$2</f>
        <v>#N/A</v>
      </c>
      <c r="K137" t="e">
        <f>(IF(AND(VLOOKUP(Games!B137, Data!$B$2:$L$134, 11, FALSE)=1, VLOOKUP(Games!C137, Data!$B$2:$L$134, 11, FALSE)&lt;&gt;1), 1,0))*Coefficients!K$2</f>
        <v>#N/A</v>
      </c>
      <c r="L137" t="e">
        <f>(IF(AND(VLOOKUP(Games!B137, Data!$B$2:$L$134, 11, FALSE)&lt;&gt;1, VLOOKUP(Games!C137, Data!$B$2:$L$134, 11, FALSE)=1), 1,0))*Coefficients!L$2</f>
        <v>#N/A</v>
      </c>
      <c r="O137" t="e">
        <f t="shared" si="2"/>
        <v>#N/A</v>
      </c>
    </row>
    <row r="138" spans="1:15" x14ac:dyDescent="0.45">
      <c r="A138">
        <f>Coefficients!$A$2</f>
        <v>-3.8635845644251199</v>
      </c>
      <c r="B138">
        <f>(Games!D138)*Coefficients!$B$2</f>
        <v>0</v>
      </c>
      <c r="C138" t="e">
        <f>(VLOOKUP(Games!B138, Data!$B$2:$L$134, 4, FALSE)-VLOOKUP(Games!C138, Data!$B$2:$L$134, 4, FALSE))*Coefficients!$C$2</f>
        <v>#N/A</v>
      </c>
      <c r="D138" t="e">
        <f>(VLOOKUP(Games!B138, Data!$B$2:$L$134, 3, FALSE)-VLOOKUP(Games!C138, Data!$B$2:$L$134, 3, FALSE))*Coefficients!$D$2</f>
        <v>#N/A</v>
      </c>
      <c r="E138" t="e">
        <f>(VLOOKUP(Games!B138, Data!$B$2:$L$134, 5, FALSE)-VLOOKUP(Games!C138, Data!$B$2:$L$134, 5, FALSE))*Coefficients!$E$2</f>
        <v>#N/A</v>
      </c>
      <c r="F138" t="e">
        <f>(VLOOKUP(Games!B138, Data!$B$2:$L$134, 6, FALSE)-VLOOKUP(Games!C138, Data!$B$2:$L$134, 6, FALSE))*Coefficients!$F$2</f>
        <v>#N/A</v>
      </c>
      <c r="G138" t="e">
        <f>(VLOOKUP(Games!B138, Data!$B$2:$L$134, 7, FALSE)-VLOOKUP(Games!C138, Data!$B$2:$L$134, 7, FALSE))*Coefficients!$G$2</f>
        <v>#N/A</v>
      </c>
      <c r="H138" t="e">
        <f>(VLOOKUP(Games!B138, Data!$B$2:$L$134, 8, FALSE)-VLOOKUP(Games!C138, Data!$B$2:$L$134, 8, FALSE))*Coefficients!$H$2</f>
        <v>#N/A</v>
      </c>
      <c r="I138" t="e">
        <f>(VLOOKUP(Games!B138, Data!$B$2:$L$134, 9, FALSE)-VLOOKUP(Games!C138, Data!$B$2:$L$134, 9, FALSE))*Coefficients!$I$2</f>
        <v>#N/A</v>
      </c>
      <c r="J138" t="e">
        <f>(VLOOKUP(Games!B138, Data!$B$2:$L$134, 10, FALSE)-VLOOKUP(Games!C138, Data!$B$2:$L$134, 10, FALSE))*Coefficients!$J$2</f>
        <v>#N/A</v>
      </c>
      <c r="K138" t="e">
        <f>(IF(AND(VLOOKUP(Games!B138, Data!$B$2:$L$134, 11, FALSE)=1, VLOOKUP(Games!C138, Data!$B$2:$L$134, 11, FALSE)&lt;&gt;1), 1,0))*Coefficients!K$2</f>
        <v>#N/A</v>
      </c>
      <c r="L138" t="e">
        <f>(IF(AND(VLOOKUP(Games!B138, Data!$B$2:$L$134, 11, FALSE)&lt;&gt;1, VLOOKUP(Games!C138, Data!$B$2:$L$134, 11, FALSE)=1), 1,0))*Coefficients!L$2</f>
        <v>#N/A</v>
      </c>
      <c r="O138" t="e">
        <f t="shared" si="2"/>
        <v>#N/A</v>
      </c>
    </row>
    <row r="139" spans="1:15" x14ac:dyDescent="0.45">
      <c r="A139">
        <f>Coefficients!$A$2</f>
        <v>-3.8635845644251199</v>
      </c>
      <c r="B139">
        <f>(Games!D139)*Coefficients!$B$2</f>
        <v>0</v>
      </c>
      <c r="C139" t="e">
        <f>(VLOOKUP(Games!B139, Data!$B$2:$L$134, 4, FALSE)-VLOOKUP(Games!C139, Data!$B$2:$L$134, 4, FALSE))*Coefficients!$C$2</f>
        <v>#N/A</v>
      </c>
      <c r="D139" t="e">
        <f>(VLOOKUP(Games!B139, Data!$B$2:$L$134, 3, FALSE)-VLOOKUP(Games!C139, Data!$B$2:$L$134, 3, FALSE))*Coefficients!$D$2</f>
        <v>#N/A</v>
      </c>
      <c r="E139" t="e">
        <f>(VLOOKUP(Games!B139, Data!$B$2:$L$134, 5, FALSE)-VLOOKUP(Games!C139, Data!$B$2:$L$134, 5, FALSE))*Coefficients!$E$2</f>
        <v>#N/A</v>
      </c>
      <c r="F139" t="e">
        <f>(VLOOKUP(Games!B139, Data!$B$2:$L$134, 6, FALSE)-VLOOKUP(Games!C139, Data!$B$2:$L$134, 6, FALSE))*Coefficients!$F$2</f>
        <v>#N/A</v>
      </c>
      <c r="G139" t="e">
        <f>(VLOOKUP(Games!B139, Data!$B$2:$L$134, 7, FALSE)-VLOOKUP(Games!C139, Data!$B$2:$L$134, 7, FALSE))*Coefficients!$G$2</f>
        <v>#N/A</v>
      </c>
      <c r="H139" t="e">
        <f>(VLOOKUP(Games!B139, Data!$B$2:$L$134, 8, FALSE)-VLOOKUP(Games!C139, Data!$B$2:$L$134, 8, FALSE))*Coefficients!$H$2</f>
        <v>#N/A</v>
      </c>
      <c r="I139" t="e">
        <f>(VLOOKUP(Games!B139, Data!$B$2:$L$134, 9, FALSE)-VLOOKUP(Games!C139, Data!$B$2:$L$134, 9, FALSE))*Coefficients!$I$2</f>
        <v>#N/A</v>
      </c>
      <c r="J139" t="e">
        <f>(VLOOKUP(Games!B139, Data!$B$2:$L$134, 10, FALSE)-VLOOKUP(Games!C139, Data!$B$2:$L$134, 10, FALSE))*Coefficients!$J$2</f>
        <v>#N/A</v>
      </c>
      <c r="K139" t="e">
        <f>(IF(AND(VLOOKUP(Games!B139, Data!$B$2:$L$134, 11, FALSE)=1, VLOOKUP(Games!C139, Data!$B$2:$L$134, 11, FALSE)&lt;&gt;1), 1,0))*Coefficients!K$2</f>
        <v>#N/A</v>
      </c>
      <c r="L139" t="e">
        <f>(IF(AND(VLOOKUP(Games!B139, Data!$B$2:$L$134, 11, FALSE)&lt;&gt;1, VLOOKUP(Games!C139, Data!$B$2:$L$134, 11, FALSE)=1), 1,0))*Coefficients!L$2</f>
        <v>#N/A</v>
      </c>
      <c r="O139" t="e">
        <f t="shared" si="2"/>
        <v>#N/A</v>
      </c>
    </row>
    <row r="140" spans="1:15" x14ac:dyDescent="0.45">
      <c r="A140">
        <f>Coefficients!$A$2</f>
        <v>-3.8635845644251199</v>
      </c>
      <c r="B140">
        <f>(Games!D140)*Coefficients!$B$2</f>
        <v>0</v>
      </c>
      <c r="C140" t="e">
        <f>(VLOOKUP(Games!B140, Data!$B$2:$L$134, 4, FALSE)-VLOOKUP(Games!C140, Data!$B$2:$L$134, 4, FALSE))*Coefficients!$C$2</f>
        <v>#N/A</v>
      </c>
      <c r="D140" t="e">
        <f>(VLOOKUP(Games!B140, Data!$B$2:$L$134, 3, FALSE)-VLOOKUP(Games!C140, Data!$B$2:$L$134, 3, FALSE))*Coefficients!$D$2</f>
        <v>#N/A</v>
      </c>
      <c r="E140" t="e">
        <f>(VLOOKUP(Games!B140, Data!$B$2:$L$134, 5, FALSE)-VLOOKUP(Games!C140, Data!$B$2:$L$134, 5, FALSE))*Coefficients!$E$2</f>
        <v>#N/A</v>
      </c>
      <c r="F140" t="e">
        <f>(VLOOKUP(Games!B140, Data!$B$2:$L$134, 6, FALSE)-VLOOKUP(Games!C140, Data!$B$2:$L$134, 6, FALSE))*Coefficients!$F$2</f>
        <v>#N/A</v>
      </c>
      <c r="G140" t="e">
        <f>(VLOOKUP(Games!B140, Data!$B$2:$L$134, 7, FALSE)-VLOOKUP(Games!C140, Data!$B$2:$L$134, 7, FALSE))*Coefficients!$G$2</f>
        <v>#N/A</v>
      </c>
      <c r="H140" t="e">
        <f>(VLOOKUP(Games!B140, Data!$B$2:$L$134, 8, FALSE)-VLOOKUP(Games!C140, Data!$B$2:$L$134, 8, FALSE))*Coefficients!$H$2</f>
        <v>#N/A</v>
      </c>
      <c r="I140" t="e">
        <f>(VLOOKUP(Games!B140, Data!$B$2:$L$134, 9, FALSE)-VLOOKUP(Games!C140, Data!$B$2:$L$134, 9, FALSE))*Coefficients!$I$2</f>
        <v>#N/A</v>
      </c>
      <c r="J140" t="e">
        <f>(VLOOKUP(Games!B140, Data!$B$2:$L$134, 10, FALSE)-VLOOKUP(Games!C140, Data!$B$2:$L$134, 10, FALSE))*Coefficients!$J$2</f>
        <v>#N/A</v>
      </c>
      <c r="K140" t="e">
        <f>(IF(AND(VLOOKUP(Games!B140, Data!$B$2:$L$134, 11, FALSE)=1, VLOOKUP(Games!C140, Data!$B$2:$L$134, 11, FALSE)&lt;&gt;1), 1,0))*Coefficients!K$2</f>
        <v>#N/A</v>
      </c>
      <c r="L140" t="e">
        <f>(IF(AND(VLOOKUP(Games!B140, Data!$B$2:$L$134, 11, FALSE)&lt;&gt;1, VLOOKUP(Games!C140, Data!$B$2:$L$134, 11, FALSE)=1), 1,0))*Coefficients!L$2</f>
        <v>#N/A</v>
      </c>
      <c r="O140" t="e">
        <f t="shared" si="2"/>
        <v>#N/A</v>
      </c>
    </row>
    <row r="141" spans="1:15" x14ac:dyDescent="0.45">
      <c r="A141">
        <f>Coefficients!$A$2</f>
        <v>-3.8635845644251199</v>
      </c>
      <c r="B141">
        <f>(Games!D141)*Coefficients!$B$2</f>
        <v>0</v>
      </c>
      <c r="C141" t="e">
        <f>(VLOOKUP(Games!B141, Data!$B$2:$L$134, 4, FALSE)-VLOOKUP(Games!C141, Data!$B$2:$L$134, 4, FALSE))*Coefficients!$C$2</f>
        <v>#N/A</v>
      </c>
      <c r="D141" t="e">
        <f>(VLOOKUP(Games!B141, Data!$B$2:$L$134, 3, FALSE)-VLOOKUP(Games!C141, Data!$B$2:$L$134, 3, FALSE))*Coefficients!$D$2</f>
        <v>#N/A</v>
      </c>
      <c r="E141" t="e">
        <f>(VLOOKUP(Games!B141, Data!$B$2:$L$134, 5, FALSE)-VLOOKUP(Games!C141, Data!$B$2:$L$134, 5, FALSE))*Coefficients!$E$2</f>
        <v>#N/A</v>
      </c>
      <c r="F141" t="e">
        <f>(VLOOKUP(Games!B141, Data!$B$2:$L$134, 6, FALSE)-VLOOKUP(Games!C141, Data!$B$2:$L$134, 6, FALSE))*Coefficients!$F$2</f>
        <v>#N/A</v>
      </c>
      <c r="G141" t="e">
        <f>(VLOOKUP(Games!B141, Data!$B$2:$L$134, 7, FALSE)-VLOOKUP(Games!C141, Data!$B$2:$L$134, 7, FALSE))*Coefficients!$G$2</f>
        <v>#N/A</v>
      </c>
      <c r="H141" t="e">
        <f>(VLOOKUP(Games!B141, Data!$B$2:$L$134, 8, FALSE)-VLOOKUP(Games!C141, Data!$B$2:$L$134, 8, FALSE))*Coefficients!$H$2</f>
        <v>#N/A</v>
      </c>
      <c r="I141" t="e">
        <f>(VLOOKUP(Games!B141, Data!$B$2:$L$134, 9, FALSE)-VLOOKUP(Games!C141, Data!$B$2:$L$134, 9, FALSE))*Coefficients!$I$2</f>
        <v>#N/A</v>
      </c>
      <c r="J141" t="e">
        <f>(VLOOKUP(Games!B141, Data!$B$2:$L$134, 10, FALSE)-VLOOKUP(Games!C141, Data!$B$2:$L$134, 10, FALSE))*Coefficients!$J$2</f>
        <v>#N/A</v>
      </c>
      <c r="K141" t="e">
        <f>(IF(AND(VLOOKUP(Games!B141, Data!$B$2:$L$134, 11, FALSE)=1, VLOOKUP(Games!C141, Data!$B$2:$L$134, 11, FALSE)&lt;&gt;1), 1,0))*Coefficients!K$2</f>
        <v>#N/A</v>
      </c>
      <c r="L141" t="e">
        <f>(IF(AND(VLOOKUP(Games!B141, Data!$B$2:$L$134, 11, FALSE)&lt;&gt;1, VLOOKUP(Games!C141, Data!$B$2:$L$134, 11, FALSE)=1), 1,0))*Coefficients!L$2</f>
        <v>#N/A</v>
      </c>
      <c r="O141" t="e">
        <f t="shared" si="2"/>
        <v>#N/A</v>
      </c>
    </row>
    <row r="142" spans="1:15" x14ac:dyDescent="0.45">
      <c r="A142">
        <f>Coefficients!$A$2</f>
        <v>-3.8635845644251199</v>
      </c>
      <c r="B142">
        <f>(Games!D142)*Coefficients!$B$2</f>
        <v>0</v>
      </c>
      <c r="C142" t="e">
        <f>(VLOOKUP(Games!B142, Data!$B$2:$L$134, 4, FALSE)-VLOOKUP(Games!C142, Data!$B$2:$L$134, 4, FALSE))*Coefficients!$C$2</f>
        <v>#N/A</v>
      </c>
      <c r="D142" t="e">
        <f>(VLOOKUP(Games!B142, Data!$B$2:$L$134, 3, FALSE)-VLOOKUP(Games!C142, Data!$B$2:$L$134, 3, FALSE))*Coefficients!$D$2</f>
        <v>#N/A</v>
      </c>
      <c r="E142" t="e">
        <f>(VLOOKUP(Games!B142, Data!$B$2:$L$134, 5, FALSE)-VLOOKUP(Games!C142, Data!$B$2:$L$134, 5, FALSE))*Coefficients!$E$2</f>
        <v>#N/A</v>
      </c>
      <c r="F142" t="e">
        <f>(VLOOKUP(Games!B142, Data!$B$2:$L$134, 6, FALSE)-VLOOKUP(Games!C142, Data!$B$2:$L$134, 6, FALSE))*Coefficients!$F$2</f>
        <v>#N/A</v>
      </c>
      <c r="G142" t="e">
        <f>(VLOOKUP(Games!B142, Data!$B$2:$L$134, 7, FALSE)-VLOOKUP(Games!C142, Data!$B$2:$L$134, 7, FALSE))*Coefficients!$G$2</f>
        <v>#N/A</v>
      </c>
      <c r="H142" t="e">
        <f>(VLOOKUP(Games!B142, Data!$B$2:$L$134, 8, FALSE)-VLOOKUP(Games!C142, Data!$B$2:$L$134, 8, FALSE))*Coefficients!$H$2</f>
        <v>#N/A</v>
      </c>
      <c r="I142" t="e">
        <f>(VLOOKUP(Games!B142, Data!$B$2:$L$134, 9, FALSE)-VLOOKUP(Games!C142, Data!$B$2:$L$134, 9, FALSE))*Coefficients!$I$2</f>
        <v>#N/A</v>
      </c>
      <c r="J142" t="e">
        <f>(VLOOKUP(Games!B142, Data!$B$2:$L$134, 10, FALSE)-VLOOKUP(Games!C142, Data!$B$2:$L$134, 10, FALSE))*Coefficients!$J$2</f>
        <v>#N/A</v>
      </c>
      <c r="K142" t="e">
        <f>(IF(AND(VLOOKUP(Games!B142, Data!$B$2:$L$134, 11, FALSE)=1, VLOOKUP(Games!C142, Data!$B$2:$L$134, 11, FALSE)&lt;&gt;1), 1,0))*Coefficients!K$2</f>
        <v>#N/A</v>
      </c>
      <c r="L142" t="e">
        <f>(IF(AND(VLOOKUP(Games!B142, Data!$B$2:$L$134, 11, FALSE)&lt;&gt;1, VLOOKUP(Games!C142, Data!$B$2:$L$134, 11, FALSE)=1), 1,0))*Coefficients!L$2</f>
        <v>#N/A</v>
      </c>
      <c r="O142" t="e">
        <f t="shared" si="2"/>
        <v>#N/A</v>
      </c>
    </row>
    <row r="143" spans="1:15" x14ac:dyDescent="0.45">
      <c r="A143">
        <f>Coefficients!$A$2</f>
        <v>-3.8635845644251199</v>
      </c>
      <c r="B143">
        <f>(Games!D143)*Coefficients!$B$2</f>
        <v>0</v>
      </c>
      <c r="C143" t="e">
        <f>(VLOOKUP(Games!B143, Data!$B$2:$L$134, 4, FALSE)-VLOOKUP(Games!C143, Data!$B$2:$L$134, 4, FALSE))*Coefficients!$C$2</f>
        <v>#N/A</v>
      </c>
      <c r="D143" t="e">
        <f>(VLOOKUP(Games!B143, Data!$B$2:$L$134, 3, FALSE)-VLOOKUP(Games!C143, Data!$B$2:$L$134, 3, FALSE))*Coefficients!$D$2</f>
        <v>#N/A</v>
      </c>
      <c r="E143" t="e">
        <f>(VLOOKUP(Games!B143, Data!$B$2:$L$134, 5, FALSE)-VLOOKUP(Games!C143, Data!$B$2:$L$134, 5, FALSE))*Coefficients!$E$2</f>
        <v>#N/A</v>
      </c>
      <c r="F143" t="e">
        <f>(VLOOKUP(Games!B143, Data!$B$2:$L$134, 6, FALSE)-VLOOKUP(Games!C143, Data!$B$2:$L$134, 6, FALSE))*Coefficients!$F$2</f>
        <v>#N/A</v>
      </c>
      <c r="G143" t="e">
        <f>(VLOOKUP(Games!B143, Data!$B$2:$L$134, 7, FALSE)-VLOOKUP(Games!C143, Data!$B$2:$L$134, 7, FALSE))*Coefficients!$G$2</f>
        <v>#N/A</v>
      </c>
      <c r="H143" t="e">
        <f>(VLOOKUP(Games!B143, Data!$B$2:$L$134, 8, FALSE)-VLOOKUP(Games!C143, Data!$B$2:$L$134, 8, FALSE))*Coefficients!$H$2</f>
        <v>#N/A</v>
      </c>
      <c r="I143" t="e">
        <f>(VLOOKUP(Games!B143, Data!$B$2:$L$134, 9, FALSE)-VLOOKUP(Games!C143, Data!$B$2:$L$134, 9, FALSE))*Coefficients!$I$2</f>
        <v>#N/A</v>
      </c>
      <c r="J143" t="e">
        <f>(VLOOKUP(Games!B143, Data!$B$2:$L$134, 10, FALSE)-VLOOKUP(Games!C143, Data!$B$2:$L$134, 10, FALSE))*Coefficients!$J$2</f>
        <v>#N/A</v>
      </c>
      <c r="K143" t="e">
        <f>(IF(AND(VLOOKUP(Games!B143, Data!$B$2:$L$134, 11, FALSE)=1, VLOOKUP(Games!C143, Data!$B$2:$L$134, 11, FALSE)&lt;&gt;1), 1,0))*Coefficients!K$2</f>
        <v>#N/A</v>
      </c>
      <c r="L143" t="e">
        <f>(IF(AND(VLOOKUP(Games!B143, Data!$B$2:$L$134, 11, FALSE)&lt;&gt;1, VLOOKUP(Games!C143, Data!$B$2:$L$134, 11, FALSE)=1), 1,0))*Coefficients!L$2</f>
        <v>#N/A</v>
      </c>
      <c r="O143" t="e">
        <f t="shared" si="2"/>
        <v>#N/A</v>
      </c>
    </row>
    <row r="144" spans="1:15" x14ac:dyDescent="0.45">
      <c r="A144">
        <f>Coefficients!$A$2</f>
        <v>-3.8635845644251199</v>
      </c>
      <c r="B144">
        <f>(Games!D144)*Coefficients!$B$2</f>
        <v>0</v>
      </c>
      <c r="C144" t="e">
        <f>(VLOOKUP(Games!B144, Data!$B$2:$L$134, 4, FALSE)-VLOOKUP(Games!C144, Data!$B$2:$L$134, 4, FALSE))*Coefficients!$C$2</f>
        <v>#N/A</v>
      </c>
      <c r="D144" t="e">
        <f>(VLOOKUP(Games!B144, Data!$B$2:$L$134, 3, FALSE)-VLOOKUP(Games!C144, Data!$B$2:$L$134, 3, FALSE))*Coefficients!$D$2</f>
        <v>#N/A</v>
      </c>
      <c r="E144" t="e">
        <f>(VLOOKUP(Games!B144, Data!$B$2:$L$134, 5, FALSE)-VLOOKUP(Games!C144, Data!$B$2:$L$134, 5, FALSE))*Coefficients!$E$2</f>
        <v>#N/A</v>
      </c>
      <c r="F144" t="e">
        <f>(VLOOKUP(Games!B144, Data!$B$2:$L$134, 6, FALSE)-VLOOKUP(Games!C144, Data!$B$2:$L$134, 6, FALSE))*Coefficients!$F$2</f>
        <v>#N/A</v>
      </c>
      <c r="G144" t="e">
        <f>(VLOOKUP(Games!B144, Data!$B$2:$L$134, 7, FALSE)-VLOOKUP(Games!C144, Data!$B$2:$L$134, 7, FALSE))*Coefficients!$G$2</f>
        <v>#N/A</v>
      </c>
      <c r="H144" t="e">
        <f>(VLOOKUP(Games!B144, Data!$B$2:$L$134, 8, FALSE)-VLOOKUP(Games!C144, Data!$B$2:$L$134, 8, FALSE))*Coefficients!$H$2</f>
        <v>#N/A</v>
      </c>
      <c r="I144" t="e">
        <f>(VLOOKUP(Games!B144, Data!$B$2:$L$134, 9, FALSE)-VLOOKUP(Games!C144, Data!$B$2:$L$134, 9, FALSE))*Coefficients!$I$2</f>
        <v>#N/A</v>
      </c>
      <c r="J144" t="e">
        <f>(VLOOKUP(Games!B144, Data!$B$2:$L$134, 10, FALSE)-VLOOKUP(Games!C144, Data!$B$2:$L$134, 10, FALSE))*Coefficients!$J$2</f>
        <v>#N/A</v>
      </c>
      <c r="K144" t="e">
        <f>(IF(AND(VLOOKUP(Games!B144, Data!$B$2:$L$134, 11, FALSE)=1, VLOOKUP(Games!C144, Data!$B$2:$L$134, 11, FALSE)&lt;&gt;1), 1,0))*Coefficients!K$2</f>
        <v>#N/A</v>
      </c>
      <c r="L144" t="e">
        <f>(IF(AND(VLOOKUP(Games!B144, Data!$B$2:$L$134, 11, FALSE)&lt;&gt;1, VLOOKUP(Games!C144, Data!$B$2:$L$134, 11, FALSE)=1), 1,0))*Coefficients!L$2</f>
        <v>#N/A</v>
      </c>
      <c r="O144" t="e">
        <f t="shared" si="2"/>
        <v>#N/A</v>
      </c>
    </row>
    <row r="145" spans="1:15" x14ac:dyDescent="0.45">
      <c r="A145">
        <f>Coefficients!$A$2</f>
        <v>-3.8635845644251199</v>
      </c>
      <c r="B145">
        <f>(Games!D145)*Coefficients!$B$2</f>
        <v>0</v>
      </c>
      <c r="C145" t="e">
        <f>(VLOOKUP(Games!B145, Data!$B$2:$L$134, 4, FALSE)-VLOOKUP(Games!C145, Data!$B$2:$L$134, 4, FALSE))*Coefficients!$C$2</f>
        <v>#N/A</v>
      </c>
      <c r="D145" t="e">
        <f>(VLOOKUP(Games!B145, Data!$B$2:$L$134, 3, FALSE)-VLOOKUP(Games!C145, Data!$B$2:$L$134, 3, FALSE))*Coefficients!$D$2</f>
        <v>#N/A</v>
      </c>
      <c r="E145" t="e">
        <f>(VLOOKUP(Games!B145, Data!$B$2:$L$134, 5, FALSE)-VLOOKUP(Games!C145, Data!$B$2:$L$134, 5, FALSE))*Coefficients!$E$2</f>
        <v>#N/A</v>
      </c>
      <c r="F145" t="e">
        <f>(VLOOKUP(Games!B145, Data!$B$2:$L$134, 6, FALSE)-VLOOKUP(Games!C145, Data!$B$2:$L$134, 6, FALSE))*Coefficients!$F$2</f>
        <v>#N/A</v>
      </c>
      <c r="G145" t="e">
        <f>(VLOOKUP(Games!B145, Data!$B$2:$L$134, 7, FALSE)-VLOOKUP(Games!C145, Data!$B$2:$L$134, 7, FALSE))*Coefficients!$G$2</f>
        <v>#N/A</v>
      </c>
      <c r="H145" t="e">
        <f>(VLOOKUP(Games!B145, Data!$B$2:$L$134, 8, FALSE)-VLOOKUP(Games!C145, Data!$B$2:$L$134, 8, FALSE))*Coefficients!$H$2</f>
        <v>#N/A</v>
      </c>
      <c r="I145" t="e">
        <f>(VLOOKUP(Games!B145, Data!$B$2:$L$134, 9, FALSE)-VLOOKUP(Games!C145, Data!$B$2:$L$134, 9, FALSE))*Coefficients!$I$2</f>
        <v>#N/A</v>
      </c>
      <c r="J145" t="e">
        <f>(VLOOKUP(Games!B145, Data!$B$2:$L$134, 10, FALSE)-VLOOKUP(Games!C145, Data!$B$2:$L$134, 10, FALSE))*Coefficients!$J$2</f>
        <v>#N/A</v>
      </c>
      <c r="K145" t="e">
        <f>(IF(AND(VLOOKUP(Games!B145, Data!$B$2:$L$134, 11, FALSE)=1, VLOOKUP(Games!C145, Data!$B$2:$L$134, 11, FALSE)&lt;&gt;1), 1,0))*Coefficients!K$2</f>
        <v>#N/A</v>
      </c>
      <c r="L145" t="e">
        <f>(IF(AND(VLOOKUP(Games!B145, Data!$B$2:$L$134, 11, FALSE)&lt;&gt;1, VLOOKUP(Games!C145, Data!$B$2:$L$134, 11, FALSE)=1), 1,0))*Coefficients!L$2</f>
        <v>#N/A</v>
      </c>
      <c r="O145" t="e">
        <f t="shared" si="2"/>
        <v>#N/A</v>
      </c>
    </row>
    <row r="146" spans="1:15" x14ac:dyDescent="0.45">
      <c r="A146">
        <f>Coefficients!$A$2</f>
        <v>-3.8635845644251199</v>
      </c>
      <c r="B146">
        <f>(Games!D146)*Coefficients!$B$2</f>
        <v>0</v>
      </c>
      <c r="C146" t="e">
        <f>(VLOOKUP(Games!B146, Data!$B$2:$L$134, 4, FALSE)-VLOOKUP(Games!C146, Data!$B$2:$L$134, 4, FALSE))*Coefficients!$C$2</f>
        <v>#N/A</v>
      </c>
      <c r="D146" t="e">
        <f>(VLOOKUP(Games!B146, Data!$B$2:$L$134, 3, FALSE)-VLOOKUP(Games!C146, Data!$B$2:$L$134, 3, FALSE))*Coefficients!$D$2</f>
        <v>#N/A</v>
      </c>
      <c r="E146" t="e">
        <f>(VLOOKUP(Games!B146, Data!$B$2:$L$134, 5, FALSE)-VLOOKUP(Games!C146, Data!$B$2:$L$134, 5, FALSE))*Coefficients!$E$2</f>
        <v>#N/A</v>
      </c>
      <c r="F146" t="e">
        <f>(VLOOKUP(Games!B146, Data!$B$2:$L$134, 6, FALSE)-VLOOKUP(Games!C146, Data!$B$2:$L$134, 6, FALSE))*Coefficients!$F$2</f>
        <v>#N/A</v>
      </c>
      <c r="G146" t="e">
        <f>(VLOOKUP(Games!B146, Data!$B$2:$L$134, 7, FALSE)-VLOOKUP(Games!C146, Data!$B$2:$L$134, 7, FALSE))*Coefficients!$G$2</f>
        <v>#N/A</v>
      </c>
      <c r="H146" t="e">
        <f>(VLOOKUP(Games!B146, Data!$B$2:$L$134, 8, FALSE)-VLOOKUP(Games!C146, Data!$B$2:$L$134, 8, FALSE))*Coefficients!$H$2</f>
        <v>#N/A</v>
      </c>
      <c r="I146" t="e">
        <f>(VLOOKUP(Games!B146, Data!$B$2:$L$134, 9, FALSE)-VLOOKUP(Games!C146, Data!$B$2:$L$134, 9, FALSE))*Coefficients!$I$2</f>
        <v>#N/A</v>
      </c>
      <c r="J146" t="e">
        <f>(VLOOKUP(Games!B146, Data!$B$2:$L$134, 10, FALSE)-VLOOKUP(Games!C146, Data!$B$2:$L$134, 10, FALSE))*Coefficients!$J$2</f>
        <v>#N/A</v>
      </c>
      <c r="K146" t="e">
        <f>(IF(AND(VLOOKUP(Games!B146, Data!$B$2:$L$134, 11, FALSE)=1, VLOOKUP(Games!C146, Data!$B$2:$L$134, 11, FALSE)&lt;&gt;1), 1,0))*Coefficients!K$2</f>
        <v>#N/A</v>
      </c>
      <c r="L146" t="e">
        <f>(IF(AND(VLOOKUP(Games!B146, Data!$B$2:$L$134, 11, FALSE)&lt;&gt;1, VLOOKUP(Games!C146, Data!$B$2:$L$134, 11, FALSE)=1), 1,0))*Coefficients!L$2</f>
        <v>#N/A</v>
      </c>
      <c r="O146" t="e">
        <f t="shared" si="2"/>
        <v>#N/A</v>
      </c>
    </row>
    <row r="147" spans="1:15" x14ac:dyDescent="0.45">
      <c r="A147">
        <f>Coefficients!$A$2</f>
        <v>-3.8635845644251199</v>
      </c>
      <c r="B147">
        <f>(Games!D147)*Coefficients!$B$2</f>
        <v>0</v>
      </c>
      <c r="C147" t="e">
        <f>(VLOOKUP(Games!B147, Data!$B$2:$L$134, 4, FALSE)-VLOOKUP(Games!C147, Data!$B$2:$L$134, 4, FALSE))*Coefficients!$C$2</f>
        <v>#N/A</v>
      </c>
      <c r="D147" t="e">
        <f>(VLOOKUP(Games!B147, Data!$B$2:$L$134, 3, FALSE)-VLOOKUP(Games!C147, Data!$B$2:$L$134, 3, FALSE))*Coefficients!$D$2</f>
        <v>#N/A</v>
      </c>
      <c r="E147" t="e">
        <f>(VLOOKUP(Games!B147, Data!$B$2:$L$134, 5, FALSE)-VLOOKUP(Games!C147, Data!$B$2:$L$134, 5, FALSE))*Coefficients!$E$2</f>
        <v>#N/A</v>
      </c>
      <c r="F147" t="e">
        <f>(VLOOKUP(Games!B147, Data!$B$2:$L$134, 6, FALSE)-VLOOKUP(Games!C147, Data!$B$2:$L$134, 6, FALSE))*Coefficients!$F$2</f>
        <v>#N/A</v>
      </c>
      <c r="G147" t="e">
        <f>(VLOOKUP(Games!B147, Data!$B$2:$L$134, 7, FALSE)-VLOOKUP(Games!C147, Data!$B$2:$L$134, 7, FALSE))*Coefficients!$G$2</f>
        <v>#N/A</v>
      </c>
      <c r="H147" t="e">
        <f>(VLOOKUP(Games!B147, Data!$B$2:$L$134, 8, FALSE)-VLOOKUP(Games!C147, Data!$B$2:$L$134, 8, FALSE))*Coefficients!$H$2</f>
        <v>#N/A</v>
      </c>
      <c r="I147" t="e">
        <f>(VLOOKUP(Games!B147, Data!$B$2:$L$134, 9, FALSE)-VLOOKUP(Games!C147, Data!$B$2:$L$134, 9, FALSE))*Coefficients!$I$2</f>
        <v>#N/A</v>
      </c>
      <c r="J147" t="e">
        <f>(VLOOKUP(Games!B147, Data!$B$2:$L$134, 10, FALSE)-VLOOKUP(Games!C147, Data!$B$2:$L$134, 10, FALSE))*Coefficients!$J$2</f>
        <v>#N/A</v>
      </c>
      <c r="K147" t="e">
        <f>(IF(AND(VLOOKUP(Games!B147, Data!$B$2:$L$134, 11, FALSE)=1, VLOOKUP(Games!C147, Data!$B$2:$L$134, 11, FALSE)&lt;&gt;1), 1,0))*Coefficients!K$2</f>
        <v>#N/A</v>
      </c>
      <c r="L147" t="e">
        <f>(IF(AND(VLOOKUP(Games!B147, Data!$B$2:$L$134, 11, FALSE)&lt;&gt;1, VLOOKUP(Games!C147, Data!$B$2:$L$134, 11, FALSE)=1), 1,0))*Coefficients!L$2</f>
        <v>#N/A</v>
      </c>
      <c r="O147" t="e">
        <f t="shared" si="2"/>
        <v>#N/A</v>
      </c>
    </row>
    <row r="148" spans="1:15" x14ac:dyDescent="0.45">
      <c r="A148">
        <f>Coefficients!$A$2</f>
        <v>-3.8635845644251199</v>
      </c>
      <c r="B148">
        <f>(Games!D148)*Coefficients!$B$2</f>
        <v>0</v>
      </c>
      <c r="C148" t="e">
        <f>(VLOOKUP(Games!B148, Data!$B$2:$L$134, 4, FALSE)-VLOOKUP(Games!C148, Data!$B$2:$L$134, 4, FALSE))*Coefficients!$C$2</f>
        <v>#N/A</v>
      </c>
      <c r="D148" t="e">
        <f>(VLOOKUP(Games!B148, Data!$B$2:$L$134, 3, FALSE)-VLOOKUP(Games!C148, Data!$B$2:$L$134, 3, FALSE))*Coefficients!$D$2</f>
        <v>#N/A</v>
      </c>
      <c r="E148" t="e">
        <f>(VLOOKUP(Games!B148, Data!$B$2:$L$134, 5, FALSE)-VLOOKUP(Games!C148, Data!$B$2:$L$134, 5, FALSE))*Coefficients!$E$2</f>
        <v>#N/A</v>
      </c>
      <c r="F148" t="e">
        <f>(VLOOKUP(Games!B148, Data!$B$2:$L$134, 6, FALSE)-VLOOKUP(Games!C148, Data!$B$2:$L$134, 6, FALSE))*Coefficients!$F$2</f>
        <v>#N/A</v>
      </c>
      <c r="G148" t="e">
        <f>(VLOOKUP(Games!B148, Data!$B$2:$L$134, 7, FALSE)-VLOOKUP(Games!C148, Data!$B$2:$L$134, 7, FALSE))*Coefficients!$G$2</f>
        <v>#N/A</v>
      </c>
      <c r="H148" t="e">
        <f>(VLOOKUP(Games!B148, Data!$B$2:$L$134, 8, FALSE)-VLOOKUP(Games!C148, Data!$B$2:$L$134, 8, FALSE))*Coefficients!$H$2</f>
        <v>#N/A</v>
      </c>
      <c r="I148" t="e">
        <f>(VLOOKUP(Games!B148, Data!$B$2:$L$134, 9, FALSE)-VLOOKUP(Games!C148, Data!$B$2:$L$134, 9, FALSE))*Coefficients!$I$2</f>
        <v>#N/A</v>
      </c>
      <c r="J148" t="e">
        <f>(VLOOKUP(Games!B148, Data!$B$2:$L$134, 10, FALSE)-VLOOKUP(Games!C148, Data!$B$2:$L$134, 10, FALSE))*Coefficients!$J$2</f>
        <v>#N/A</v>
      </c>
      <c r="K148" t="e">
        <f>(IF(AND(VLOOKUP(Games!B148, Data!$B$2:$L$134, 11, FALSE)=1, VLOOKUP(Games!C148, Data!$B$2:$L$134, 11, FALSE)&lt;&gt;1), 1,0))*Coefficients!K$2</f>
        <v>#N/A</v>
      </c>
      <c r="L148" t="e">
        <f>(IF(AND(VLOOKUP(Games!B148, Data!$B$2:$L$134, 11, FALSE)&lt;&gt;1, VLOOKUP(Games!C148, Data!$B$2:$L$134, 11, FALSE)=1), 1,0))*Coefficients!L$2</f>
        <v>#N/A</v>
      </c>
      <c r="O148" t="e">
        <f t="shared" si="2"/>
        <v>#N/A</v>
      </c>
    </row>
    <row r="149" spans="1:15" x14ac:dyDescent="0.45">
      <c r="A149">
        <f>Coefficients!$A$2</f>
        <v>-3.8635845644251199</v>
      </c>
      <c r="B149">
        <f>(Games!D149)*Coefficients!$B$2</f>
        <v>0</v>
      </c>
      <c r="C149" t="e">
        <f>(VLOOKUP(Games!B149, Data!$B$2:$L$134, 4, FALSE)-VLOOKUP(Games!C149, Data!$B$2:$L$134, 4, FALSE))*Coefficients!$C$2</f>
        <v>#N/A</v>
      </c>
      <c r="D149" t="e">
        <f>(VLOOKUP(Games!B149, Data!$B$2:$L$134, 3, FALSE)-VLOOKUP(Games!C149, Data!$B$2:$L$134, 3, FALSE))*Coefficients!$D$2</f>
        <v>#N/A</v>
      </c>
      <c r="E149" t="e">
        <f>(VLOOKUP(Games!B149, Data!$B$2:$L$134, 5, FALSE)-VLOOKUP(Games!C149, Data!$B$2:$L$134, 5, FALSE))*Coefficients!$E$2</f>
        <v>#N/A</v>
      </c>
      <c r="F149" t="e">
        <f>(VLOOKUP(Games!B149, Data!$B$2:$L$134, 6, FALSE)-VLOOKUP(Games!C149, Data!$B$2:$L$134, 6, FALSE))*Coefficients!$F$2</f>
        <v>#N/A</v>
      </c>
      <c r="G149" t="e">
        <f>(VLOOKUP(Games!B149, Data!$B$2:$L$134, 7, FALSE)-VLOOKUP(Games!C149, Data!$B$2:$L$134, 7, FALSE))*Coefficients!$G$2</f>
        <v>#N/A</v>
      </c>
      <c r="H149" t="e">
        <f>(VLOOKUP(Games!B149, Data!$B$2:$L$134, 8, FALSE)-VLOOKUP(Games!C149, Data!$B$2:$L$134, 8, FALSE))*Coefficients!$H$2</f>
        <v>#N/A</v>
      </c>
      <c r="I149" t="e">
        <f>(VLOOKUP(Games!B149, Data!$B$2:$L$134, 9, FALSE)-VLOOKUP(Games!C149, Data!$B$2:$L$134, 9, FALSE))*Coefficients!$I$2</f>
        <v>#N/A</v>
      </c>
      <c r="J149" t="e">
        <f>(VLOOKUP(Games!B149, Data!$B$2:$L$134, 10, FALSE)-VLOOKUP(Games!C149, Data!$B$2:$L$134, 10, FALSE))*Coefficients!$J$2</f>
        <v>#N/A</v>
      </c>
      <c r="K149" t="e">
        <f>(IF(AND(VLOOKUP(Games!B149, Data!$B$2:$L$134, 11, FALSE)=1, VLOOKUP(Games!C149, Data!$B$2:$L$134, 11, FALSE)&lt;&gt;1), 1,0))*Coefficients!K$2</f>
        <v>#N/A</v>
      </c>
      <c r="L149" t="e">
        <f>(IF(AND(VLOOKUP(Games!B149, Data!$B$2:$L$134, 11, FALSE)&lt;&gt;1, VLOOKUP(Games!C149, Data!$B$2:$L$134, 11, FALSE)=1), 1,0))*Coefficients!L$2</f>
        <v>#N/A</v>
      </c>
      <c r="O149" t="e">
        <f t="shared" si="2"/>
        <v>#N/A</v>
      </c>
    </row>
    <row r="150" spans="1:15" x14ac:dyDescent="0.45">
      <c r="A150">
        <f>Coefficients!$A$2</f>
        <v>-3.8635845644251199</v>
      </c>
      <c r="B150">
        <f>(Games!D150)*Coefficients!$B$2</f>
        <v>0</v>
      </c>
      <c r="C150" t="e">
        <f>(VLOOKUP(Games!B150, Data!$B$2:$L$134, 4, FALSE)-VLOOKUP(Games!C150, Data!$B$2:$L$134, 4, FALSE))*Coefficients!$C$2</f>
        <v>#N/A</v>
      </c>
      <c r="D150" t="e">
        <f>(VLOOKUP(Games!B150, Data!$B$2:$L$134, 3, FALSE)-VLOOKUP(Games!C150, Data!$B$2:$L$134, 3, FALSE))*Coefficients!$D$2</f>
        <v>#N/A</v>
      </c>
      <c r="E150" t="e">
        <f>(VLOOKUP(Games!B150, Data!$B$2:$L$134, 5, FALSE)-VLOOKUP(Games!C150, Data!$B$2:$L$134, 5, FALSE))*Coefficients!$E$2</f>
        <v>#N/A</v>
      </c>
      <c r="F150" t="e">
        <f>(VLOOKUP(Games!B150, Data!$B$2:$L$134, 6, FALSE)-VLOOKUP(Games!C150, Data!$B$2:$L$134, 6, FALSE))*Coefficients!$F$2</f>
        <v>#N/A</v>
      </c>
      <c r="G150" t="e">
        <f>(VLOOKUP(Games!B150, Data!$B$2:$L$134, 7, FALSE)-VLOOKUP(Games!C150, Data!$B$2:$L$134, 7, FALSE))*Coefficients!$G$2</f>
        <v>#N/A</v>
      </c>
      <c r="H150" t="e">
        <f>(VLOOKUP(Games!B150, Data!$B$2:$L$134, 8, FALSE)-VLOOKUP(Games!C150, Data!$B$2:$L$134, 8, FALSE))*Coefficients!$H$2</f>
        <v>#N/A</v>
      </c>
      <c r="I150" t="e">
        <f>(VLOOKUP(Games!B150, Data!$B$2:$L$134, 9, FALSE)-VLOOKUP(Games!C150, Data!$B$2:$L$134, 9, FALSE))*Coefficients!$I$2</f>
        <v>#N/A</v>
      </c>
      <c r="J150" t="e">
        <f>(VLOOKUP(Games!B150, Data!$B$2:$L$134, 10, FALSE)-VLOOKUP(Games!C150, Data!$B$2:$L$134, 10, FALSE))*Coefficients!$J$2</f>
        <v>#N/A</v>
      </c>
      <c r="K150" t="e">
        <f>(IF(AND(VLOOKUP(Games!B150, Data!$B$2:$L$134, 11, FALSE)=1, VLOOKUP(Games!C150, Data!$B$2:$L$134, 11, FALSE)&lt;&gt;1), 1,0))*Coefficients!K$2</f>
        <v>#N/A</v>
      </c>
      <c r="L150" t="e">
        <f>(IF(AND(VLOOKUP(Games!B150, Data!$B$2:$L$134, 11, FALSE)&lt;&gt;1, VLOOKUP(Games!C150, Data!$B$2:$L$134, 11, FALSE)=1), 1,0))*Coefficients!L$2</f>
        <v>#N/A</v>
      </c>
      <c r="O150" t="e">
        <f t="shared" si="2"/>
        <v>#N/A</v>
      </c>
    </row>
    <row r="151" spans="1:15" x14ac:dyDescent="0.45">
      <c r="A151">
        <f>Coefficients!$A$2</f>
        <v>-3.8635845644251199</v>
      </c>
      <c r="B151">
        <f>(Games!D151)*Coefficients!$B$2</f>
        <v>0</v>
      </c>
      <c r="C151" t="e">
        <f>(VLOOKUP(Games!B151, Data!$B$2:$L$134, 4, FALSE)-VLOOKUP(Games!C151, Data!$B$2:$L$134, 4, FALSE))*Coefficients!$C$2</f>
        <v>#N/A</v>
      </c>
      <c r="D151" t="e">
        <f>(VLOOKUP(Games!B151, Data!$B$2:$L$134, 3, FALSE)-VLOOKUP(Games!C151, Data!$B$2:$L$134, 3, FALSE))*Coefficients!$D$2</f>
        <v>#N/A</v>
      </c>
      <c r="E151" t="e">
        <f>(VLOOKUP(Games!B151, Data!$B$2:$L$134, 5, FALSE)-VLOOKUP(Games!C151, Data!$B$2:$L$134, 5, FALSE))*Coefficients!$E$2</f>
        <v>#N/A</v>
      </c>
      <c r="F151" t="e">
        <f>(VLOOKUP(Games!B151, Data!$B$2:$L$134, 6, FALSE)-VLOOKUP(Games!C151, Data!$B$2:$L$134, 6, FALSE))*Coefficients!$F$2</f>
        <v>#N/A</v>
      </c>
      <c r="G151" t="e">
        <f>(VLOOKUP(Games!B151, Data!$B$2:$L$134, 7, FALSE)-VLOOKUP(Games!C151, Data!$B$2:$L$134, 7, FALSE))*Coefficients!$G$2</f>
        <v>#N/A</v>
      </c>
      <c r="H151" t="e">
        <f>(VLOOKUP(Games!B151, Data!$B$2:$L$134, 8, FALSE)-VLOOKUP(Games!C151, Data!$B$2:$L$134, 8, FALSE))*Coefficients!$H$2</f>
        <v>#N/A</v>
      </c>
      <c r="I151" t="e">
        <f>(VLOOKUP(Games!B151, Data!$B$2:$L$134, 9, FALSE)-VLOOKUP(Games!C151, Data!$B$2:$L$134, 9, FALSE))*Coefficients!$I$2</f>
        <v>#N/A</v>
      </c>
      <c r="J151" t="e">
        <f>(VLOOKUP(Games!B151, Data!$B$2:$L$134, 10, FALSE)-VLOOKUP(Games!C151, Data!$B$2:$L$134, 10, FALSE))*Coefficients!$J$2</f>
        <v>#N/A</v>
      </c>
      <c r="K151" t="e">
        <f>(IF(AND(VLOOKUP(Games!B151, Data!$B$2:$L$134, 11, FALSE)=1, VLOOKUP(Games!C151, Data!$B$2:$L$134, 11, FALSE)&lt;&gt;1), 1,0))*Coefficients!K$2</f>
        <v>#N/A</v>
      </c>
      <c r="L151" t="e">
        <f>(IF(AND(VLOOKUP(Games!B151, Data!$B$2:$L$134, 11, FALSE)&lt;&gt;1, VLOOKUP(Games!C151, Data!$B$2:$L$134, 11, FALSE)=1), 1,0))*Coefficients!L$2</f>
        <v>#N/A</v>
      </c>
      <c r="O151" t="e">
        <f t="shared" si="2"/>
        <v>#N/A</v>
      </c>
    </row>
    <row r="152" spans="1:15" x14ac:dyDescent="0.45">
      <c r="A152">
        <f>Coefficients!$A$2</f>
        <v>-3.8635845644251199</v>
      </c>
      <c r="B152">
        <f>(Games!D152)*Coefficients!$B$2</f>
        <v>0</v>
      </c>
      <c r="C152" t="e">
        <f>(VLOOKUP(Games!B152, Data!$B$2:$L$134, 4, FALSE)-VLOOKUP(Games!C152, Data!$B$2:$L$134, 4, FALSE))*Coefficients!$C$2</f>
        <v>#N/A</v>
      </c>
      <c r="D152" t="e">
        <f>(VLOOKUP(Games!B152, Data!$B$2:$L$134, 3, FALSE)-VLOOKUP(Games!C152, Data!$B$2:$L$134, 3, FALSE))*Coefficients!$D$2</f>
        <v>#N/A</v>
      </c>
      <c r="E152" t="e">
        <f>(VLOOKUP(Games!B152, Data!$B$2:$L$134, 5, FALSE)-VLOOKUP(Games!C152, Data!$B$2:$L$134, 5, FALSE))*Coefficients!$E$2</f>
        <v>#N/A</v>
      </c>
      <c r="F152" t="e">
        <f>(VLOOKUP(Games!B152, Data!$B$2:$L$134, 6, FALSE)-VLOOKUP(Games!C152, Data!$B$2:$L$134, 6, FALSE))*Coefficients!$F$2</f>
        <v>#N/A</v>
      </c>
      <c r="G152" t="e">
        <f>(VLOOKUP(Games!B152, Data!$B$2:$L$134, 7, FALSE)-VLOOKUP(Games!C152, Data!$B$2:$L$134, 7, FALSE))*Coefficients!$G$2</f>
        <v>#N/A</v>
      </c>
      <c r="H152" t="e">
        <f>(VLOOKUP(Games!B152, Data!$B$2:$L$134, 8, FALSE)-VLOOKUP(Games!C152, Data!$B$2:$L$134, 8, FALSE))*Coefficients!$H$2</f>
        <v>#N/A</v>
      </c>
      <c r="I152" t="e">
        <f>(VLOOKUP(Games!B152, Data!$B$2:$L$134, 9, FALSE)-VLOOKUP(Games!C152, Data!$B$2:$L$134, 9, FALSE))*Coefficients!$I$2</f>
        <v>#N/A</v>
      </c>
      <c r="J152" t="e">
        <f>(VLOOKUP(Games!B152, Data!$B$2:$L$134, 10, FALSE)-VLOOKUP(Games!C152, Data!$B$2:$L$134, 10, FALSE))*Coefficients!$J$2</f>
        <v>#N/A</v>
      </c>
      <c r="K152" t="e">
        <f>(IF(AND(VLOOKUP(Games!B152, Data!$B$2:$L$134, 11, FALSE)=1, VLOOKUP(Games!C152, Data!$B$2:$L$134, 11, FALSE)&lt;&gt;1), 1,0))*Coefficients!K$2</f>
        <v>#N/A</v>
      </c>
      <c r="L152" t="e">
        <f>(IF(AND(VLOOKUP(Games!B152, Data!$B$2:$L$134, 11, FALSE)&lt;&gt;1, VLOOKUP(Games!C152, Data!$B$2:$L$134, 11, FALSE)=1), 1,0))*Coefficients!L$2</f>
        <v>#N/A</v>
      </c>
      <c r="O152" t="e">
        <f t="shared" si="2"/>
        <v>#N/A</v>
      </c>
    </row>
    <row r="153" spans="1:15" x14ac:dyDescent="0.45">
      <c r="A153">
        <f>Coefficients!$A$2</f>
        <v>-3.8635845644251199</v>
      </c>
      <c r="B153">
        <f>(Games!D153)*Coefficients!$B$2</f>
        <v>0</v>
      </c>
      <c r="C153" t="e">
        <f>(VLOOKUP(Games!B153, Data!$B$2:$L$134, 4, FALSE)-VLOOKUP(Games!C153, Data!$B$2:$L$134, 4, FALSE))*Coefficients!$C$2</f>
        <v>#N/A</v>
      </c>
      <c r="D153" t="e">
        <f>(VLOOKUP(Games!B153, Data!$B$2:$L$134, 3, FALSE)-VLOOKUP(Games!C153, Data!$B$2:$L$134, 3, FALSE))*Coefficients!$D$2</f>
        <v>#N/A</v>
      </c>
      <c r="E153" t="e">
        <f>(VLOOKUP(Games!B153, Data!$B$2:$L$134, 5, FALSE)-VLOOKUP(Games!C153, Data!$B$2:$L$134, 5, FALSE))*Coefficients!$E$2</f>
        <v>#N/A</v>
      </c>
      <c r="F153" t="e">
        <f>(VLOOKUP(Games!B153, Data!$B$2:$L$134, 6, FALSE)-VLOOKUP(Games!C153, Data!$B$2:$L$134, 6, FALSE))*Coefficients!$F$2</f>
        <v>#N/A</v>
      </c>
      <c r="G153" t="e">
        <f>(VLOOKUP(Games!B153, Data!$B$2:$L$134, 7, FALSE)-VLOOKUP(Games!C153, Data!$B$2:$L$134, 7, FALSE))*Coefficients!$G$2</f>
        <v>#N/A</v>
      </c>
      <c r="H153" t="e">
        <f>(VLOOKUP(Games!B153, Data!$B$2:$L$134, 8, FALSE)-VLOOKUP(Games!C153, Data!$B$2:$L$134, 8, FALSE))*Coefficients!$H$2</f>
        <v>#N/A</v>
      </c>
      <c r="I153" t="e">
        <f>(VLOOKUP(Games!B153, Data!$B$2:$L$134, 9, FALSE)-VLOOKUP(Games!C153, Data!$B$2:$L$134, 9, FALSE))*Coefficients!$I$2</f>
        <v>#N/A</v>
      </c>
      <c r="J153" t="e">
        <f>(VLOOKUP(Games!B153, Data!$B$2:$L$134, 10, FALSE)-VLOOKUP(Games!C153, Data!$B$2:$L$134, 10, FALSE))*Coefficients!$J$2</f>
        <v>#N/A</v>
      </c>
      <c r="K153" t="e">
        <f>(IF(AND(VLOOKUP(Games!B153, Data!$B$2:$L$134, 11, FALSE)=1, VLOOKUP(Games!C153, Data!$B$2:$L$134, 11, FALSE)&lt;&gt;1), 1,0))*Coefficients!K$2</f>
        <v>#N/A</v>
      </c>
      <c r="L153" t="e">
        <f>(IF(AND(VLOOKUP(Games!B153, Data!$B$2:$L$134, 11, FALSE)&lt;&gt;1, VLOOKUP(Games!C153, Data!$B$2:$L$134, 11, FALSE)=1), 1,0))*Coefficients!L$2</f>
        <v>#N/A</v>
      </c>
      <c r="O153" t="e">
        <f t="shared" si="2"/>
        <v>#N/A</v>
      </c>
    </row>
    <row r="154" spans="1:15" x14ac:dyDescent="0.45">
      <c r="A154">
        <f>Coefficients!$A$2</f>
        <v>-3.8635845644251199</v>
      </c>
      <c r="B154">
        <f>(Games!D154)*Coefficients!$B$2</f>
        <v>0</v>
      </c>
      <c r="C154" t="e">
        <f>(VLOOKUP(Games!B154, Data!$B$2:$L$134, 4, FALSE)-VLOOKUP(Games!C154, Data!$B$2:$L$134, 4, FALSE))*Coefficients!$C$2</f>
        <v>#N/A</v>
      </c>
      <c r="D154" t="e">
        <f>(VLOOKUP(Games!B154, Data!$B$2:$L$134, 3, FALSE)-VLOOKUP(Games!C154, Data!$B$2:$L$134, 3, FALSE))*Coefficients!$D$2</f>
        <v>#N/A</v>
      </c>
      <c r="E154" t="e">
        <f>(VLOOKUP(Games!B154, Data!$B$2:$L$134, 5, FALSE)-VLOOKUP(Games!C154, Data!$B$2:$L$134, 5, FALSE))*Coefficients!$E$2</f>
        <v>#N/A</v>
      </c>
      <c r="F154" t="e">
        <f>(VLOOKUP(Games!B154, Data!$B$2:$L$134, 6, FALSE)-VLOOKUP(Games!C154, Data!$B$2:$L$134, 6, FALSE))*Coefficients!$F$2</f>
        <v>#N/A</v>
      </c>
      <c r="G154" t="e">
        <f>(VLOOKUP(Games!B154, Data!$B$2:$L$134, 7, FALSE)-VLOOKUP(Games!C154, Data!$B$2:$L$134, 7, FALSE))*Coefficients!$G$2</f>
        <v>#N/A</v>
      </c>
      <c r="H154" t="e">
        <f>(VLOOKUP(Games!B154, Data!$B$2:$L$134, 8, FALSE)-VLOOKUP(Games!C154, Data!$B$2:$L$134, 8, FALSE))*Coefficients!$H$2</f>
        <v>#N/A</v>
      </c>
      <c r="I154" t="e">
        <f>(VLOOKUP(Games!B154, Data!$B$2:$L$134, 9, FALSE)-VLOOKUP(Games!C154, Data!$B$2:$L$134, 9, FALSE))*Coefficients!$I$2</f>
        <v>#N/A</v>
      </c>
      <c r="J154" t="e">
        <f>(VLOOKUP(Games!B154, Data!$B$2:$L$134, 10, FALSE)-VLOOKUP(Games!C154, Data!$B$2:$L$134, 10, FALSE))*Coefficients!$J$2</f>
        <v>#N/A</v>
      </c>
      <c r="K154" t="e">
        <f>(IF(AND(VLOOKUP(Games!B154, Data!$B$2:$L$134, 11, FALSE)=1, VLOOKUP(Games!C154, Data!$B$2:$L$134, 11, FALSE)&lt;&gt;1), 1,0))*Coefficients!K$2</f>
        <v>#N/A</v>
      </c>
      <c r="L154" t="e">
        <f>(IF(AND(VLOOKUP(Games!B154, Data!$B$2:$L$134, 11, FALSE)&lt;&gt;1, VLOOKUP(Games!C154, Data!$B$2:$L$134, 11, FALSE)=1), 1,0))*Coefficients!L$2</f>
        <v>#N/A</v>
      </c>
      <c r="O154" t="e">
        <f t="shared" si="2"/>
        <v>#N/A</v>
      </c>
    </row>
    <row r="155" spans="1:15" x14ac:dyDescent="0.45">
      <c r="A155">
        <f>Coefficients!$A$2</f>
        <v>-3.8635845644251199</v>
      </c>
      <c r="B155">
        <f>(Games!D155)*Coefficients!$B$2</f>
        <v>0</v>
      </c>
      <c r="C155" t="e">
        <f>(VLOOKUP(Games!B155, Data!$B$2:$L$134, 4, FALSE)-VLOOKUP(Games!C155, Data!$B$2:$L$134, 4, FALSE))*Coefficients!$C$2</f>
        <v>#N/A</v>
      </c>
      <c r="D155" t="e">
        <f>(VLOOKUP(Games!B155, Data!$B$2:$L$134, 3, FALSE)-VLOOKUP(Games!C155, Data!$B$2:$L$134, 3, FALSE))*Coefficients!$D$2</f>
        <v>#N/A</v>
      </c>
      <c r="E155" t="e">
        <f>(VLOOKUP(Games!B155, Data!$B$2:$L$134, 5, FALSE)-VLOOKUP(Games!C155, Data!$B$2:$L$134, 5, FALSE))*Coefficients!$E$2</f>
        <v>#N/A</v>
      </c>
      <c r="F155" t="e">
        <f>(VLOOKUP(Games!B155, Data!$B$2:$L$134, 6, FALSE)-VLOOKUP(Games!C155, Data!$B$2:$L$134, 6, FALSE))*Coefficients!$F$2</f>
        <v>#N/A</v>
      </c>
      <c r="G155" t="e">
        <f>(VLOOKUP(Games!B155, Data!$B$2:$L$134, 7, FALSE)-VLOOKUP(Games!C155, Data!$B$2:$L$134, 7, FALSE))*Coefficients!$G$2</f>
        <v>#N/A</v>
      </c>
      <c r="H155" t="e">
        <f>(VLOOKUP(Games!B155, Data!$B$2:$L$134, 8, FALSE)-VLOOKUP(Games!C155, Data!$B$2:$L$134, 8, FALSE))*Coefficients!$H$2</f>
        <v>#N/A</v>
      </c>
      <c r="I155" t="e">
        <f>(VLOOKUP(Games!B155, Data!$B$2:$L$134, 9, FALSE)-VLOOKUP(Games!C155, Data!$B$2:$L$134, 9, FALSE))*Coefficients!$I$2</f>
        <v>#N/A</v>
      </c>
      <c r="J155" t="e">
        <f>(VLOOKUP(Games!B155, Data!$B$2:$L$134, 10, FALSE)-VLOOKUP(Games!C155, Data!$B$2:$L$134, 10, FALSE))*Coefficients!$J$2</f>
        <v>#N/A</v>
      </c>
      <c r="K155" t="e">
        <f>(IF(AND(VLOOKUP(Games!B155, Data!$B$2:$L$134, 11, FALSE)=1, VLOOKUP(Games!C155, Data!$B$2:$L$134, 11, FALSE)&lt;&gt;1), 1,0))*Coefficients!K$2</f>
        <v>#N/A</v>
      </c>
      <c r="L155" t="e">
        <f>(IF(AND(VLOOKUP(Games!B155, Data!$B$2:$L$134, 11, FALSE)&lt;&gt;1, VLOOKUP(Games!C155, Data!$B$2:$L$134, 11, FALSE)=1), 1,0))*Coefficients!L$2</f>
        <v>#N/A</v>
      </c>
      <c r="O155" t="e">
        <f t="shared" si="2"/>
        <v>#N/A</v>
      </c>
    </row>
    <row r="156" spans="1:15" x14ac:dyDescent="0.45">
      <c r="A156">
        <f>Coefficients!$A$2</f>
        <v>-3.8635845644251199</v>
      </c>
      <c r="B156">
        <f>(Games!D156)*Coefficients!$B$2</f>
        <v>0</v>
      </c>
      <c r="C156" t="e">
        <f>(VLOOKUP(Games!B156, Data!$B$2:$L$134, 4, FALSE)-VLOOKUP(Games!C156, Data!$B$2:$L$134, 4, FALSE))*Coefficients!$C$2</f>
        <v>#N/A</v>
      </c>
      <c r="D156" t="e">
        <f>(VLOOKUP(Games!B156, Data!$B$2:$L$134, 3, FALSE)-VLOOKUP(Games!C156, Data!$B$2:$L$134, 3, FALSE))*Coefficients!$D$2</f>
        <v>#N/A</v>
      </c>
      <c r="E156" t="e">
        <f>(VLOOKUP(Games!B156, Data!$B$2:$L$134, 5, FALSE)-VLOOKUP(Games!C156, Data!$B$2:$L$134, 5, FALSE))*Coefficients!$E$2</f>
        <v>#N/A</v>
      </c>
      <c r="F156" t="e">
        <f>(VLOOKUP(Games!B156, Data!$B$2:$L$134, 6, FALSE)-VLOOKUP(Games!C156, Data!$B$2:$L$134, 6, FALSE))*Coefficients!$F$2</f>
        <v>#N/A</v>
      </c>
      <c r="G156" t="e">
        <f>(VLOOKUP(Games!B156, Data!$B$2:$L$134, 7, FALSE)-VLOOKUP(Games!C156, Data!$B$2:$L$134, 7, FALSE))*Coefficients!$G$2</f>
        <v>#N/A</v>
      </c>
      <c r="H156" t="e">
        <f>(VLOOKUP(Games!B156, Data!$B$2:$L$134, 8, FALSE)-VLOOKUP(Games!C156, Data!$B$2:$L$134, 8, FALSE))*Coefficients!$H$2</f>
        <v>#N/A</v>
      </c>
      <c r="I156" t="e">
        <f>(VLOOKUP(Games!B156, Data!$B$2:$L$134, 9, FALSE)-VLOOKUP(Games!C156, Data!$B$2:$L$134, 9, FALSE))*Coefficients!$I$2</f>
        <v>#N/A</v>
      </c>
      <c r="J156" t="e">
        <f>(VLOOKUP(Games!B156, Data!$B$2:$L$134, 10, FALSE)-VLOOKUP(Games!C156, Data!$B$2:$L$134, 10, FALSE))*Coefficients!$J$2</f>
        <v>#N/A</v>
      </c>
      <c r="K156" t="e">
        <f>(IF(AND(VLOOKUP(Games!B156, Data!$B$2:$L$134, 11, FALSE)=1, VLOOKUP(Games!C156, Data!$B$2:$L$134, 11, FALSE)&lt;&gt;1), 1,0))*Coefficients!K$2</f>
        <v>#N/A</v>
      </c>
      <c r="L156" t="e">
        <f>(IF(AND(VLOOKUP(Games!B156, Data!$B$2:$L$134, 11, FALSE)&lt;&gt;1, VLOOKUP(Games!C156, Data!$B$2:$L$134, 11, FALSE)=1), 1,0))*Coefficients!L$2</f>
        <v>#N/A</v>
      </c>
      <c r="O156" t="e">
        <f t="shared" si="2"/>
        <v>#N/A</v>
      </c>
    </row>
    <row r="157" spans="1:15" x14ac:dyDescent="0.45">
      <c r="A157">
        <f>Coefficients!$A$2</f>
        <v>-3.8635845644251199</v>
      </c>
      <c r="B157">
        <f>(Games!D157)*Coefficients!$B$2</f>
        <v>0</v>
      </c>
      <c r="C157" t="e">
        <f>(VLOOKUP(Games!B157, Data!$B$2:$L$134, 4, FALSE)-VLOOKUP(Games!C157, Data!$B$2:$L$134, 4, FALSE))*Coefficients!$C$2</f>
        <v>#N/A</v>
      </c>
      <c r="D157" t="e">
        <f>(VLOOKUP(Games!B157, Data!$B$2:$L$134, 3, FALSE)-VLOOKUP(Games!C157, Data!$B$2:$L$134, 3, FALSE))*Coefficients!$D$2</f>
        <v>#N/A</v>
      </c>
      <c r="E157" t="e">
        <f>(VLOOKUP(Games!B157, Data!$B$2:$L$134, 5, FALSE)-VLOOKUP(Games!C157, Data!$B$2:$L$134, 5, FALSE))*Coefficients!$E$2</f>
        <v>#N/A</v>
      </c>
      <c r="F157" t="e">
        <f>(VLOOKUP(Games!B157, Data!$B$2:$L$134, 6, FALSE)-VLOOKUP(Games!C157, Data!$B$2:$L$134, 6, FALSE))*Coefficients!$F$2</f>
        <v>#N/A</v>
      </c>
      <c r="G157" t="e">
        <f>(VLOOKUP(Games!B157, Data!$B$2:$L$134, 7, FALSE)-VLOOKUP(Games!C157, Data!$B$2:$L$134, 7, FALSE))*Coefficients!$G$2</f>
        <v>#N/A</v>
      </c>
      <c r="H157" t="e">
        <f>(VLOOKUP(Games!B157, Data!$B$2:$L$134, 8, FALSE)-VLOOKUP(Games!C157, Data!$B$2:$L$134, 8, FALSE))*Coefficients!$H$2</f>
        <v>#N/A</v>
      </c>
      <c r="I157" t="e">
        <f>(VLOOKUP(Games!B157, Data!$B$2:$L$134, 9, FALSE)-VLOOKUP(Games!C157, Data!$B$2:$L$134, 9, FALSE))*Coefficients!$I$2</f>
        <v>#N/A</v>
      </c>
      <c r="J157" t="e">
        <f>(VLOOKUP(Games!B157, Data!$B$2:$L$134, 10, FALSE)-VLOOKUP(Games!C157, Data!$B$2:$L$134, 10, FALSE))*Coefficients!$J$2</f>
        <v>#N/A</v>
      </c>
      <c r="K157" t="e">
        <f>(IF(AND(VLOOKUP(Games!B157, Data!$B$2:$L$134, 11, FALSE)=1, VLOOKUP(Games!C157, Data!$B$2:$L$134, 11, FALSE)&lt;&gt;1), 1,0))*Coefficients!K$2</f>
        <v>#N/A</v>
      </c>
      <c r="L157" t="e">
        <f>(IF(AND(VLOOKUP(Games!B157, Data!$B$2:$L$134, 11, FALSE)&lt;&gt;1, VLOOKUP(Games!C157, Data!$B$2:$L$134, 11, FALSE)=1), 1,0))*Coefficients!L$2</f>
        <v>#N/A</v>
      </c>
      <c r="O157" t="e">
        <f t="shared" si="2"/>
        <v>#N/A</v>
      </c>
    </row>
    <row r="158" spans="1:15" x14ac:dyDescent="0.45">
      <c r="A158">
        <f>Coefficients!$A$2</f>
        <v>-3.8635845644251199</v>
      </c>
      <c r="B158">
        <f>(Games!D158)*Coefficients!$B$2</f>
        <v>0</v>
      </c>
      <c r="C158" t="e">
        <f>(VLOOKUP(Games!B158, Data!$B$2:$L$134, 4, FALSE)-VLOOKUP(Games!C158, Data!$B$2:$L$134, 4, FALSE))*Coefficients!$C$2</f>
        <v>#N/A</v>
      </c>
      <c r="D158" t="e">
        <f>(VLOOKUP(Games!B158, Data!$B$2:$L$134, 3, FALSE)-VLOOKUP(Games!C158, Data!$B$2:$L$134, 3, FALSE))*Coefficients!$D$2</f>
        <v>#N/A</v>
      </c>
      <c r="E158" t="e">
        <f>(VLOOKUP(Games!B158, Data!$B$2:$L$134, 5, FALSE)-VLOOKUP(Games!C158, Data!$B$2:$L$134, 5, FALSE))*Coefficients!$E$2</f>
        <v>#N/A</v>
      </c>
      <c r="F158" t="e">
        <f>(VLOOKUP(Games!B158, Data!$B$2:$L$134, 6, FALSE)-VLOOKUP(Games!C158, Data!$B$2:$L$134, 6, FALSE))*Coefficients!$F$2</f>
        <v>#N/A</v>
      </c>
      <c r="G158" t="e">
        <f>(VLOOKUP(Games!B158, Data!$B$2:$L$134, 7, FALSE)-VLOOKUP(Games!C158, Data!$B$2:$L$134, 7, FALSE))*Coefficients!$G$2</f>
        <v>#N/A</v>
      </c>
      <c r="H158" t="e">
        <f>(VLOOKUP(Games!B158, Data!$B$2:$L$134, 8, FALSE)-VLOOKUP(Games!C158, Data!$B$2:$L$134, 8, FALSE))*Coefficients!$H$2</f>
        <v>#N/A</v>
      </c>
      <c r="I158" t="e">
        <f>(VLOOKUP(Games!B158, Data!$B$2:$L$134, 9, FALSE)-VLOOKUP(Games!C158, Data!$B$2:$L$134, 9, FALSE))*Coefficients!$I$2</f>
        <v>#N/A</v>
      </c>
      <c r="J158" t="e">
        <f>(VLOOKUP(Games!B158, Data!$B$2:$L$134, 10, FALSE)-VLOOKUP(Games!C158, Data!$B$2:$L$134, 10, FALSE))*Coefficients!$J$2</f>
        <v>#N/A</v>
      </c>
      <c r="K158" t="e">
        <f>(IF(AND(VLOOKUP(Games!B158, Data!$B$2:$L$134, 11, FALSE)=1, VLOOKUP(Games!C158, Data!$B$2:$L$134, 11, FALSE)&lt;&gt;1), 1,0))*Coefficients!K$2</f>
        <v>#N/A</v>
      </c>
      <c r="L158" t="e">
        <f>(IF(AND(VLOOKUP(Games!B158, Data!$B$2:$L$134, 11, FALSE)&lt;&gt;1, VLOOKUP(Games!C158, Data!$B$2:$L$134, 11, FALSE)=1), 1,0))*Coefficients!L$2</f>
        <v>#N/A</v>
      </c>
      <c r="O158" t="e">
        <f t="shared" si="2"/>
        <v>#N/A</v>
      </c>
    </row>
    <row r="159" spans="1:15" x14ac:dyDescent="0.45">
      <c r="A159">
        <f>Coefficients!$A$2</f>
        <v>-3.8635845644251199</v>
      </c>
      <c r="B159">
        <f>(Games!D159)*Coefficients!$B$2</f>
        <v>0</v>
      </c>
      <c r="C159" t="e">
        <f>(VLOOKUP(Games!B159, Data!$B$2:$L$134, 4, FALSE)-VLOOKUP(Games!C159, Data!$B$2:$L$134, 4, FALSE))*Coefficients!$C$2</f>
        <v>#N/A</v>
      </c>
      <c r="D159" t="e">
        <f>(VLOOKUP(Games!B159, Data!$B$2:$L$134, 3, FALSE)-VLOOKUP(Games!C159, Data!$B$2:$L$134, 3, FALSE))*Coefficients!$D$2</f>
        <v>#N/A</v>
      </c>
      <c r="E159" t="e">
        <f>(VLOOKUP(Games!B159, Data!$B$2:$L$134, 5, FALSE)-VLOOKUP(Games!C159, Data!$B$2:$L$134, 5, FALSE))*Coefficients!$E$2</f>
        <v>#N/A</v>
      </c>
      <c r="F159" t="e">
        <f>(VLOOKUP(Games!B159, Data!$B$2:$L$134, 6, FALSE)-VLOOKUP(Games!C159, Data!$B$2:$L$134, 6, FALSE))*Coefficients!$F$2</f>
        <v>#N/A</v>
      </c>
      <c r="G159" t="e">
        <f>(VLOOKUP(Games!B159, Data!$B$2:$L$134, 7, FALSE)-VLOOKUP(Games!C159, Data!$B$2:$L$134, 7, FALSE))*Coefficients!$G$2</f>
        <v>#N/A</v>
      </c>
      <c r="H159" t="e">
        <f>(VLOOKUP(Games!B159, Data!$B$2:$L$134, 8, FALSE)-VLOOKUP(Games!C159, Data!$B$2:$L$134, 8, FALSE))*Coefficients!$H$2</f>
        <v>#N/A</v>
      </c>
      <c r="I159" t="e">
        <f>(VLOOKUP(Games!B159, Data!$B$2:$L$134, 9, FALSE)-VLOOKUP(Games!C159, Data!$B$2:$L$134, 9, FALSE))*Coefficients!$I$2</f>
        <v>#N/A</v>
      </c>
      <c r="J159" t="e">
        <f>(VLOOKUP(Games!B159, Data!$B$2:$L$134, 10, FALSE)-VLOOKUP(Games!C159, Data!$B$2:$L$134, 10, FALSE))*Coefficients!$J$2</f>
        <v>#N/A</v>
      </c>
      <c r="K159" t="e">
        <f>(IF(AND(VLOOKUP(Games!B159, Data!$B$2:$L$134, 11, FALSE)=1, VLOOKUP(Games!C159, Data!$B$2:$L$134, 11, FALSE)&lt;&gt;1), 1,0))*Coefficients!K$2</f>
        <v>#N/A</v>
      </c>
      <c r="L159" t="e">
        <f>(IF(AND(VLOOKUP(Games!B159, Data!$B$2:$L$134, 11, FALSE)&lt;&gt;1, VLOOKUP(Games!C159, Data!$B$2:$L$134, 11, FALSE)=1), 1,0))*Coefficients!L$2</f>
        <v>#N/A</v>
      </c>
      <c r="O159" t="e">
        <f t="shared" si="2"/>
        <v>#N/A</v>
      </c>
    </row>
    <row r="160" spans="1:15" x14ac:dyDescent="0.45">
      <c r="A160">
        <f>Coefficients!$A$2</f>
        <v>-3.8635845644251199</v>
      </c>
      <c r="B160">
        <f>(Games!D160)*Coefficients!$B$2</f>
        <v>0</v>
      </c>
      <c r="C160" t="e">
        <f>(VLOOKUP(Games!B160, Data!$B$2:$L$134, 4, FALSE)-VLOOKUP(Games!C160, Data!$B$2:$L$134, 4, FALSE))*Coefficients!$C$2</f>
        <v>#N/A</v>
      </c>
      <c r="D160" t="e">
        <f>(VLOOKUP(Games!B160, Data!$B$2:$L$134, 3, FALSE)-VLOOKUP(Games!C160, Data!$B$2:$L$134, 3, FALSE))*Coefficients!$D$2</f>
        <v>#N/A</v>
      </c>
      <c r="E160" t="e">
        <f>(VLOOKUP(Games!B160, Data!$B$2:$L$134, 5, FALSE)-VLOOKUP(Games!C160, Data!$B$2:$L$134, 5, FALSE))*Coefficients!$E$2</f>
        <v>#N/A</v>
      </c>
      <c r="F160" t="e">
        <f>(VLOOKUP(Games!B160, Data!$B$2:$L$134, 6, FALSE)-VLOOKUP(Games!C160, Data!$B$2:$L$134, 6, FALSE))*Coefficients!$F$2</f>
        <v>#N/A</v>
      </c>
      <c r="G160" t="e">
        <f>(VLOOKUP(Games!B160, Data!$B$2:$L$134, 7, FALSE)-VLOOKUP(Games!C160, Data!$B$2:$L$134, 7, FALSE))*Coefficients!$G$2</f>
        <v>#N/A</v>
      </c>
      <c r="H160" t="e">
        <f>(VLOOKUP(Games!B160, Data!$B$2:$L$134, 8, FALSE)-VLOOKUP(Games!C160, Data!$B$2:$L$134, 8, FALSE))*Coefficients!$H$2</f>
        <v>#N/A</v>
      </c>
      <c r="I160" t="e">
        <f>(VLOOKUP(Games!B160, Data!$B$2:$L$134, 9, FALSE)-VLOOKUP(Games!C160, Data!$B$2:$L$134, 9, FALSE))*Coefficients!$I$2</f>
        <v>#N/A</v>
      </c>
      <c r="J160" t="e">
        <f>(VLOOKUP(Games!B160, Data!$B$2:$L$134, 10, FALSE)-VLOOKUP(Games!C160, Data!$B$2:$L$134, 10, FALSE))*Coefficients!$J$2</f>
        <v>#N/A</v>
      </c>
      <c r="K160" t="e">
        <f>(IF(AND(VLOOKUP(Games!B160, Data!$B$2:$L$134, 11, FALSE)=1, VLOOKUP(Games!C160, Data!$B$2:$L$134, 11, FALSE)&lt;&gt;1), 1,0))*Coefficients!K$2</f>
        <v>#N/A</v>
      </c>
      <c r="L160" t="e">
        <f>(IF(AND(VLOOKUP(Games!B160, Data!$B$2:$L$134, 11, FALSE)&lt;&gt;1, VLOOKUP(Games!C160, Data!$B$2:$L$134, 11, FALSE)=1), 1,0))*Coefficients!L$2</f>
        <v>#N/A</v>
      </c>
      <c r="O160" t="e">
        <f t="shared" si="2"/>
        <v>#N/A</v>
      </c>
    </row>
    <row r="161" spans="1:15" x14ac:dyDescent="0.45">
      <c r="A161">
        <f>Coefficients!$A$2</f>
        <v>-3.8635845644251199</v>
      </c>
      <c r="B161">
        <f>(Games!D161)*Coefficients!$B$2</f>
        <v>0</v>
      </c>
      <c r="C161" t="e">
        <f>(VLOOKUP(Games!B161, Data!$B$2:$L$134, 4, FALSE)-VLOOKUP(Games!C161, Data!$B$2:$L$134, 4, FALSE))*Coefficients!$C$2</f>
        <v>#N/A</v>
      </c>
      <c r="D161" t="e">
        <f>(VLOOKUP(Games!B161, Data!$B$2:$L$134, 3, FALSE)-VLOOKUP(Games!C161, Data!$B$2:$L$134, 3, FALSE))*Coefficients!$D$2</f>
        <v>#N/A</v>
      </c>
      <c r="E161" t="e">
        <f>(VLOOKUP(Games!B161, Data!$B$2:$L$134, 5, FALSE)-VLOOKUP(Games!C161, Data!$B$2:$L$134, 5, FALSE))*Coefficients!$E$2</f>
        <v>#N/A</v>
      </c>
      <c r="F161" t="e">
        <f>(VLOOKUP(Games!B161, Data!$B$2:$L$134, 6, FALSE)-VLOOKUP(Games!C161, Data!$B$2:$L$134, 6, FALSE))*Coefficients!$F$2</f>
        <v>#N/A</v>
      </c>
      <c r="G161" t="e">
        <f>(VLOOKUP(Games!B161, Data!$B$2:$L$134, 7, FALSE)-VLOOKUP(Games!C161, Data!$B$2:$L$134, 7, FALSE))*Coefficients!$G$2</f>
        <v>#N/A</v>
      </c>
      <c r="H161" t="e">
        <f>(VLOOKUP(Games!B161, Data!$B$2:$L$134, 8, FALSE)-VLOOKUP(Games!C161, Data!$B$2:$L$134, 8, FALSE))*Coefficients!$H$2</f>
        <v>#N/A</v>
      </c>
      <c r="I161" t="e">
        <f>(VLOOKUP(Games!B161, Data!$B$2:$L$134, 9, FALSE)-VLOOKUP(Games!C161, Data!$B$2:$L$134, 9, FALSE))*Coefficients!$I$2</f>
        <v>#N/A</v>
      </c>
      <c r="J161" t="e">
        <f>(VLOOKUP(Games!B161, Data!$B$2:$L$134, 10, FALSE)-VLOOKUP(Games!C161, Data!$B$2:$L$134, 10, FALSE))*Coefficients!$J$2</f>
        <v>#N/A</v>
      </c>
      <c r="K161" t="e">
        <f>(IF(AND(VLOOKUP(Games!B161, Data!$B$2:$L$134, 11, FALSE)=1, VLOOKUP(Games!C161, Data!$B$2:$L$134, 11, FALSE)&lt;&gt;1), 1,0))*Coefficients!K$2</f>
        <v>#N/A</v>
      </c>
      <c r="L161" t="e">
        <f>(IF(AND(VLOOKUP(Games!B161, Data!$B$2:$L$134, 11, FALSE)&lt;&gt;1, VLOOKUP(Games!C161, Data!$B$2:$L$134, 11, FALSE)=1), 1,0))*Coefficients!L$2</f>
        <v>#N/A</v>
      </c>
      <c r="O161" t="e">
        <f t="shared" si="2"/>
        <v>#N/A</v>
      </c>
    </row>
    <row r="162" spans="1:15" x14ac:dyDescent="0.45">
      <c r="A162">
        <f>Coefficients!$A$2</f>
        <v>-3.8635845644251199</v>
      </c>
      <c r="B162">
        <f>(Games!D162)*Coefficients!$B$2</f>
        <v>0</v>
      </c>
      <c r="C162" t="e">
        <f>(VLOOKUP(Games!B162, Data!$B$2:$L$134, 4, FALSE)-VLOOKUP(Games!C162, Data!$B$2:$L$134, 4, FALSE))*Coefficients!$C$2</f>
        <v>#N/A</v>
      </c>
      <c r="D162" t="e">
        <f>(VLOOKUP(Games!B162, Data!$B$2:$L$134, 3, FALSE)-VLOOKUP(Games!C162, Data!$B$2:$L$134, 3, FALSE))*Coefficients!$D$2</f>
        <v>#N/A</v>
      </c>
      <c r="E162" t="e">
        <f>(VLOOKUP(Games!B162, Data!$B$2:$L$134, 5, FALSE)-VLOOKUP(Games!C162, Data!$B$2:$L$134, 5, FALSE))*Coefficients!$E$2</f>
        <v>#N/A</v>
      </c>
      <c r="F162" t="e">
        <f>(VLOOKUP(Games!B162, Data!$B$2:$L$134, 6, FALSE)-VLOOKUP(Games!C162, Data!$B$2:$L$134, 6, FALSE))*Coefficients!$F$2</f>
        <v>#N/A</v>
      </c>
      <c r="G162" t="e">
        <f>(VLOOKUP(Games!B162, Data!$B$2:$L$134, 7, FALSE)-VLOOKUP(Games!C162, Data!$B$2:$L$134, 7, FALSE))*Coefficients!$G$2</f>
        <v>#N/A</v>
      </c>
      <c r="H162" t="e">
        <f>(VLOOKUP(Games!B162, Data!$B$2:$L$134, 8, FALSE)-VLOOKUP(Games!C162, Data!$B$2:$L$134, 8, FALSE))*Coefficients!$H$2</f>
        <v>#N/A</v>
      </c>
      <c r="I162" t="e">
        <f>(VLOOKUP(Games!B162, Data!$B$2:$L$134, 9, FALSE)-VLOOKUP(Games!C162, Data!$B$2:$L$134, 9, FALSE))*Coefficients!$I$2</f>
        <v>#N/A</v>
      </c>
      <c r="J162" t="e">
        <f>(VLOOKUP(Games!B162, Data!$B$2:$L$134, 10, FALSE)-VLOOKUP(Games!C162, Data!$B$2:$L$134, 10, FALSE))*Coefficients!$J$2</f>
        <v>#N/A</v>
      </c>
      <c r="K162" t="e">
        <f>(IF(AND(VLOOKUP(Games!B162, Data!$B$2:$L$134, 11, FALSE)=1, VLOOKUP(Games!C162, Data!$B$2:$L$134, 11, FALSE)&lt;&gt;1), 1,0))*Coefficients!K$2</f>
        <v>#N/A</v>
      </c>
      <c r="L162" t="e">
        <f>(IF(AND(VLOOKUP(Games!B162, Data!$B$2:$L$134, 11, FALSE)&lt;&gt;1, VLOOKUP(Games!C162, Data!$B$2:$L$134, 11, FALSE)=1), 1,0))*Coefficients!L$2</f>
        <v>#N/A</v>
      </c>
      <c r="O162" t="e">
        <f t="shared" si="2"/>
        <v>#N/A</v>
      </c>
    </row>
    <row r="163" spans="1:15" x14ac:dyDescent="0.45">
      <c r="A163">
        <f>Coefficients!$A$2</f>
        <v>-3.8635845644251199</v>
      </c>
      <c r="B163">
        <f>(Games!D163)*Coefficients!$B$2</f>
        <v>0</v>
      </c>
      <c r="C163" t="e">
        <f>(VLOOKUP(Games!B163, Data!$B$2:$L$134, 4, FALSE)-VLOOKUP(Games!C163, Data!$B$2:$L$134, 4, FALSE))*Coefficients!$C$2</f>
        <v>#N/A</v>
      </c>
      <c r="D163" t="e">
        <f>(VLOOKUP(Games!B163, Data!$B$2:$L$134, 3, FALSE)-VLOOKUP(Games!C163, Data!$B$2:$L$134, 3, FALSE))*Coefficients!$D$2</f>
        <v>#N/A</v>
      </c>
      <c r="E163" t="e">
        <f>(VLOOKUP(Games!B163, Data!$B$2:$L$134, 5, FALSE)-VLOOKUP(Games!C163, Data!$B$2:$L$134, 5, FALSE))*Coefficients!$E$2</f>
        <v>#N/A</v>
      </c>
      <c r="F163" t="e">
        <f>(VLOOKUP(Games!B163, Data!$B$2:$L$134, 6, FALSE)-VLOOKUP(Games!C163, Data!$B$2:$L$134, 6, FALSE))*Coefficients!$F$2</f>
        <v>#N/A</v>
      </c>
      <c r="G163" t="e">
        <f>(VLOOKUP(Games!B163, Data!$B$2:$L$134, 7, FALSE)-VLOOKUP(Games!C163, Data!$B$2:$L$134, 7, FALSE))*Coefficients!$G$2</f>
        <v>#N/A</v>
      </c>
      <c r="H163" t="e">
        <f>(VLOOKUP(Games!B163, Data!$B$2:$L$134, 8, FALSE)-VLOOKUP(Games!C163, Data!$B$2:$L$134, 8, FALSE))*Coefficients!$H$2</f>
        <v>#N/A</v>
      </c>
      <c r="I163" t="e">
        <f>(VLOOKUP(Games!B163, Data!$B$2:$L$134, 9, FALSE)-VLOOKUP(Games!C163, Data!$B$2:$L$134, 9, FALSE))*Coefficients!$I$2</f>
        <v>#N/A</v>
      </c>
      <c r="J163" t="e">
        <f>(VLOOKUP(Games!B163, Data!$B$2:$L$134, 10, FALSE)-VLOOKUP(Games!C163, Data!$B$2:$L$134, 10, FALSE))*Coefficients!$J$2</f>
        <v>#N/A</v>
      </c>
      <c r="K163" t="e">
        <f>(IF(AND(VLOOKUP(Games!B163, Data!$B$2:$L$134, 11, FALSE)=1, VLOOKUP(Games!C163, Data!$B$2:$L$134, 11, FALSE)&lt;&gt;1), 1,0))*Coefficients!K$2</f>
        <v>#N/A</v>
      </c>
      <c r="L163" t="e">
        <f>(IF(AND(VLOOKUP(Games!B163, Data!$B$2:$L$134, 11, FALSE)&lt;&gt;1, VLOOKUP(Games!C163, Data!$B$2:$L$134, 11, FALSE)=1), 1,0))*Coefficients!L$2</f>
        <v>#N/A</v>
      </c>
      <c r="O163" t="e">
        <f t="shared" si="2"/>
        <v>#N/A</v>
      </c>
    </row>
    <row r="164" spans="1:15" x14ac:dyDescent="0.45">
      <c r="A164">
        <f>Coefficients!$A$2</f>
        <v>-3.8635845644251199</v>
      </c>
      <c r="B164">
        <f>(Games!D164)*Coefficients!$B$2</f>
        <v>0</v>
      </c>
      <c r="C164" t="e">
        <f>(VLOOKUP(Games!B164, Data!$B$2:$L$134, 4, FALSE)-VLOOKUP(Games!C164, Data!$B$2:$L$134, 4, FALSE))*Coefficients!$C$2</f>
        <v>#N/A</v>
      </c>
      <c r="D164" t="e">
        <f>(VLOOKUP(Games!B164, Data!$B$2:$L$134, 3, FALSE)-VLOOKUP(Games!C164, Data!$B$2:$L$134, 3, FALSE))*Coefficients!$D$2</f>
        <v>#N/A</v>
      </c>
      <c r="E164" t="e">
        <f>(VLOOKUP(Games!B164, Data!$B$2:$L$134, 5, FALSE)-VLOOKUP(Games!C164, Data!$B$2:$L$134, 5, FALSE))*Coefficients!$E$2</f>
        <v>#N/A</v>
      </c>
      <c r="F164" t="e">
        <f>(VLOOKUP(Games!B164, Data!$B$2:$L$134, 6, FALSE)-VLOOKUP(Games!C164, Data!$B$2:$L$134, 6, FALSE))*Coefficients!$F$2</f>
        <v>#N/A</v>
      </c>
      <c r="G164" t="e">
        <f>(VLOOKUP(Games!B164, Data!$B$2:$L$134, 7, FALSE)-VLOOKUP(Games!C164, Data!$B$2:$L$134, 7, FALSE))*Coefficients!$G$2</f>
        <v>#N/A</v>
      </c>
      <c r="H164" t="e">
        <f>(VLOOKUP(Games!B164, Data!$B$2:$L$134, 8, FALSE)-VLOOKUP(Games!C164, Data!$B$2:$L$134, 8, FALSE))*Coefficients!$H$2</f>
        <v>#N/A</v>
      </c>
      <c r="I164" t="e">
        <f>(VLOOKUP(Games!B164, Data!$B$2:$L$134, 9, FALSE)-VLOOKUP(Games!C164, Data!$B$2:$L$134, 9, FALSE))*Coefficients!$I$2</f>
        <v>#N/A</v>
      </c>
      <c r="J164" t="e">
        <f>(VLOOKUP(Games!B164, Data!$B$2:$L$134, 10, FALSE)-VLOOKUP(Games!C164, Data!$B$2:$L$134, 10, FALSE))*Coefficients!$J$2</f>
        <v>#N/A</v>
      </c>
      <c r="K164" t="e">
        <f>(IF(AND(VLOOKUP(Games!B164, Data!$B$2:$L$134, 11, FALSE)=1, VLOOKUP(Games!C164, Data!$B$2:$L$134, 11, FALSE)&lt;&gt;1), 1,0))*Coefficients!K$2</f>
        <v>#N/A</v>
      </c>
      <c r="L164" t="e">
        <f>(IF(AND(VLOOKUP(Games!B164, Data!$B$2:$L$134, 11, FALSE)&lt;&gt;1, VLOOKUP(Games!C164, Data!$B$2:$L$134, 11, FALSE)=1), 1,0))*Coefficients!L$2</f>
        <v>#N/A</v>
      </c>
      <c r="O164" t="e">
        <f t="shared" si="2"/>
        <v>#N/A</v>
      </c>
    </row>
    <row r="165" spans="1:15" x14ac:dyDescent="0.45">
      <c r="A165">
        <f>Coefficients!$A$2</f>
        <v>-3.8635845644251199</v>
      </c>
      <c r="B165">
        <f>(Games!D165)*Coefficients!$B$2</f>
        <v>0</v>
      </c>
      <c r="C165" t="e">
        <f>(VLOOKUP(Games!B165, Data!$B$2:$L$134, 4, FALSE)-VLOOKUP(Games!C165, Data!$B$2:$L$134, 4, FALSE))*Coefficients!$C$2</f>
        <v>#N/A</v>
      </c>
      <c r="D165" t="e">
        <f>(VLOOKUP(Games!B165, Data!$B$2:$L$134, 3, FALSE)-VLOOKUP(Games!C165, Data!$B$2:$L$134, 3, FALSE))*Coefficients!$D$2</f>
        <v>#N/A</v>
      </c>
      <c r="E165" t="e">
        <f>(VLOOKUP(Games!B165, Data!$B$2:$L$134, 5, FALSE)-VLOOKUP(Games!C165, Data!$B$2:$L$134, 5, FALSE))*Coefficients!$E$2</f>
        <v>#N/A</v>
      </c>
      <c r="F165" t="e">
        <f>(VLOOKUP(Games!B165, Data!$B$2:$L$134, 6, FALSE)-VLOOKUP(Games!C165, Data!$B$2:$L$134, 6, FALSE))*Coefficients!$F$2</f>
        <v>#N/A</v>
      </c>
      <c r="G165" t="e">
        <f>(VLOOKUP(Games!B165, Data!$B$2:$L$134, 7, FALSE)-VLOOKUP(Games!C165, Data!$B$2:$L$134, 7, FALSE))*Coefficients!$G$2</f>
        <v>#N/A</v>
      </c>
      <c r="H165" t="e">
        <f>(VLOOKUP(Games!B165, Data!$B$2:$L$134, 8, FALSE)-VLOOKUP(Games!C165, Data!$B$2:$L$134, 8, FALSE))*Coefficients!$H$2</f>
        <v>#N/A</v>
      </c>
      <c r="I165" t="e">
        <f>(VLOOKUP(Games!B165, Data!$B$2:$L$134, 9, FALSE)-VLOOKUP(Games!C165, Data!$B$2:$L$134, 9, FALSE))*Coefficients!$I$2</f>
        <v>#N/A</v>
      </c>
      <c r="J165" t="e">
        <f>(VLOOKUP(Games!B165, Data!$B$2:$L$134, 10, FALSE)-VLOOKUP(Games!C165, Data!$B$2:$L$134, 10, FALSE))*Coefficients!$J$2</f>
        <v>#N/A</v>
      </c>
      <c r="K165" t="e">
        <f>(IF(AND(VLOOKUP(Games!B165, Data!$B$2:$L$134, 11, FALSE)=1, VLOOKUP(Games!C165, Data!$B$2:$L$134, 11, FALSE)&lt;&gt;1), 1,0))*Coefficients!K$2</f>
        <v>#N/A</v>
      </c>
      <c r="L165" t="e">
        <f>(IF(AND(VLOOKUP(Games!B165, Data!$B$2:$L$134, 11, FALSE)&lt;&gt;1, VLOOKUP(Games!C165, Data!$B$2:$L$134, 11, FALSE)=1), 1,0))*Coefficients!L$2</f>
        <v>#N/A</v>
      </c>
      <c r="O165" t="e">
        <f t="shared" si="2"/>
        <v>#N/A</v>
      </c>
    </row>
    <row r="166" spans="1:15" x14ac:dyDescent="0.45">
      <c r="A166">
        <f>Coefficients!$A$2</f>
        <v>-3.8635845644251199</v>
      </c>
      <c r="B166">
        <f>(Games!D166)*Coefficients!$B$2</f>
        <v>0</v>
      </c>
      <c r="C166" t="e">
        <f>(VLOOKUP(Games!B166, Data!$B$2:$L$134, 4, FALSE)-VLOOKUP(Games!C166, Data!$B$2:$L$134, 4, FALSE))*Coefficients!$C$2</f>
        <v>#N/A</v>
      </c>
      <c r="D166" t="e">
        <f>(VLOOKUP(Games!B166, Data!$B$2:$L$134, 3, FALSE)-VLOOKUP(Games!C166, Data!$B$2:$L$134, 3, FALSE))*Coefficients!$D$2</f>
        <v>#N/A</v>
      </c>
      <c r="E166" t="e">
        <f>(VLOOKUP(Games!B166, Data!$B$2:$L$134, 5, FALSE)-VLOOKUP(Games!C166, Data!$B$2:$L$134, 5, FALSE))*Coefficients!$E$2</f>
        <v>#N/A</v>
      </c>
      <c r="F166" t="e">
        <f>(VLOOKUP(Games!B166, Data!$B$2:$L$134, 6, FALSE)-VLOOKUP(Games!C166, Data!$B$2:$L$134, 6, FALSE))*Coefficients!$F$2</f>
        <v>#N/A</v>
      </c>
      <c r="G166" t="e">
        <f>(VLOOKUP(Games!B166, Data!$B$2:$L$134, 7, FALSE)-VLOOKUP(Games!C166, Data!$B$2:$L$134, 7, FALSE))*Coefficients!$G$2</f>
        <v>#N/A</v>
      </c>
      <c r="H166" t="e">
        <f>(VLOOKUP(Games!B166, Data!$B$2:$L$134, 8, FALSE)-VLOOKUP(Games!C166, Data!$B$2:$L$134, 8, FALSE))*Coefficients!$H$2</f>
        <v>#N/A</v>
      </c>
      <c r="I166" t="e">
        <f>(VLOOKUP(Games!B166, Data!$B$2:$L$134, 9, FALSE)-VLOOKUP(Games!C166, Data!$B$2:$L$134, 9, FALSE))*Coefficients!$I$2</f>
        <v>#N/A</v>
      </c>
      <c r="J166" t="e">
        <f>(VLOOKUP(Games!B166, Data!$B$2:$L$134, 10, FALSE)-VLOOKUP(Games!C166, Data!$B$2:$L$134, 10, FALSE))*Coefficients!$J$2</f>
        <v>#N/A</v>
      </c>
      <c r="K166" t="e">
        <f>(IF(AND(VLOOKUP(Games!B166, Data!$B$2:$L$134, 11, FALSE)=1, VLOOKUP(Games!C166, Data!$B$2:$L$134, 11, FALSE)&lt;&gt;1), 1,0))*Coefficients!K$2</f>
        <v>#N/A</v>
      </c>
      <c r="L166" t="e">
        <f>(IF(AND(VLOOKUP(Games!B166, Data!$B$2:$L$134, 11, FALSE)&lt;&gt;1, VLOOKUP(Games!C166, Data!$B$2:$L$134, 11, FALSE)=1), 1,0))*Coefficients!L$2</f>
        <v>#N/A</v>
      </c>
      <c r="O166" t="e">
        <f t="shared" si="2"/>
        <v>#N/A</v>
      </c>
    </row>
    <row r="167" spans="1:15" x14ac:dyDescent="0.45">
      <c r="A167">
        <f>Coefficients!$A$2</f>
        <v>-3.8635845644251199</v>
      </c>
      <c r="B167">
        <f>(Games!D167)*Coefficients!$B$2</f>
        <v>0</v>
      </c>
      <c r="C167" t="e">
        <f>(VLOOKUP(Games!B167, Data!$B$2:$L$134, 4, FALSE)-VLOOKUP(Games!C167, Data!$B$2:$L$134, 4, FALSE))*Coefficients!$C$2</f>
        <v>#N/A</v>
      </c>
      <c r="D167" t="e">
        <f>(VLOOKUP(Games!B167, Data!$B$2:$L$134, 3, FALSE)-VLOOKUP(Games!C167, Data!$B$2:$L$134, 3, FALSE))*Coefficients!$D$2</f>
        <v>#N/A</v>
      </c>
      <c r="E167" t="e">
        <f>(VLOOKUP(Games!B167, Data!$B$2:$L$134, 5, FALSE)-VLOOKUP(Games!C167, Data!$B$2:$L$134, 5, FALSE))*Coefficients!$E$2</f>
        <v>#N/A</v>
      </c>
      <c r="F167" t="e">
        <f>(VLOOKUP(Games!B167, Data!$B$2:$L$134, 6, FALSE)-VLOOKUP(Games!C167, Data!$B$2:$L$134, 6, FALSE))*Coefficients!$F$2</f>
        <v>#N/A</v>
      </c>
      <c r="G167" t="e">
        <f>(VLOOKUP(Games!B167, Data!$B$2:$L$134, 7, FALSE)-VLOOKUP(Games!C167, Data!$B$2:$L$134, 7, FALSE))*Coefficients!$G$2</f>
        <v>#N/A</v>
      </c>
      <c r="H167" t="e">
        <f>(VLOOKUP(Games!B167, Data!$B$2:$L$134, 8, FALSE)-VLOOKUP(Games!C167, Data!$B$2:$L$134, 8, FALSE))*Coefficients!$H$2</f>
        <v>#N/A</v>
      </c>
      <c r="I167" t="e">
        <f>(VLOOKUP(Games!B167, Data!$B$2:$L$134, 9, FALSE)-VLOOKUP(Games!C167, Data!$B$2:$L$134, 9, FALSE))*Coefficients!$I$2</f>
        <v>#N/A</v>
      </c>
      <c r="J167" t="e">
        <f>(VLOOKUP(Games!B167, Data!$B$2:$L$134, 10, FALSE)-VLOOKUP(Games!C167, Data!$B$2:$L$134, 10, FALSE))*Coefficients!$J$2</f>
        <v>#N/A</v>
      </c>
      <c r="K167" t="e">
        <f>(IF(AND(VLOOKUP(Games!B167, Data!$B$2:$L$134, 11, FALSE)=1, VLOOKUP(Games!C167, Data!$B$2:$L$134, 11, FALSE)&lt;&gt;1), 1,0))*Coefficients!K$2</f>
        <v>#N/A</v>
      </c>
      <c r="L167" t="e">
        <f>(IF(AND(VLOOKUP(Games!B167, Data!$B$2:$L$134, 11, FALSE)&lt;&gt;1, VLOOKUP(Games!C167, Data!$B$2:$L$134, 11, FALSE)=1), 1,0))*Coefficients!L$2</f>
        <v>#N/A</v>
      </c>
      <c r="O167" t="e">
        <f t="shared" si="2"/>
        <v>#N/A</v>
      </c>
    </row>
    <row r="168" spans="1:15" x14ac:dyDescent="0.45">
      <c r="A168">
        <f>Coefficients!$A$2</f>
        <v>-3.8635845644251199</v>
      </c>
      <c r="B168">
        <f>(Games!D168)*Coefficients!$B$2</f>
        <v>0</v>
      </c>
      <c r="C168" t="e">
        <f>(VLOOKUP(Games!B168, Data!$B$2:$L$134, 4, FALSE)-VLOOKUP(Games!C168, Data!$B$2:$L$134, 4, FALSE))*Coefficients!$C$2</f>
        <v>#N/A</v>
      </c>
      <c r="D168" t="e">
        <f>(VLOOKUP(Games!B168, Data!$B$2:$L$134, 3, FALSE)-VLOOKUP(Games!C168, Data!$B$2:$L$134, 3, FALSE))*Coefficients!$D$2</f>
        <v>#N/A</v>
      </c>
      <c r="E168" t="e">
        <f>(VLOOKUP(Games!B168, Data!$B$2:$L$134, 5, FALSE)-VLOOKUP(Games!C168, Data!$B$2:$L$134, 5, FALSE))*Coefficients!$E$2</f>
        <v>#N/A</v>
      </c>
      <c r="F168" t="e">
        <f>(VLOOKUP(Games!B168, Data!$B$2:$L$134, 6, FALSE)-VLOOKUP(Games!C168, Data!$B$2:$L$134, 6, FALSE))*Coefficients!$F$2</f>
        <v>#N/A</v>
      </c>
      <c r="G168" t="e">
        <f>(VLOOKUP(Games!B168, Data!$B$2:$L$134, 7, FALSE)-VLOOKUP(Games!C168, Data!$B$2:$L$134, 7, FALSE))*Coefficients!$G$2</f>
        <v>#N/A</v>
      </c>
      <c r="H168" t="e">
        <f>(VLOOKUP(Games!B168, Data!$B$2:$L$134, 8, FALSE)-VLOOKUP(Games!C168, Data!$B$2:$L$134, 8, FALSE))*Coefficients!$H$2</f>
        <v>#N/A</v>
      </c>
      <c r="I168" t="e">
        <f>(VLOOKUP(Games!B168, Data!$B$2:$L$134, 9, FALSE)-VLOOKUP(Games!C168, Data!$B$2:$L$134, 9, FALSE))*Coefficients!$I$2</f>
        <v>#N/A</v>
      </c>
      <c r="J168" t="e">
        <f>(VLOOKUP(Games!B168, Data!$B$2:$L$134, 10, FALSE)-VLOOKUP(Games!C168, Data!$B$2:$L$134, 10, FALSE))*Coefficients!$J$2</f>
        <v>#N/A</v>
      </c>
      <c r="K168" t="e">
        <f>(IF(AND(VLOOKUP(Games!B168, Data!$B$2:$L$134, 11, FALSE)=1, VLOOKUP(Games!C168, Data!$B$2:$L$134, 11, FALSE)&lt;&gt;1), 1,0))*Coefficients!K$2</f>
        <v>#N/A</v>
      </c>
      <c r="L168" t="e">
        <f>(IF(AND(VLOOKUP(Games!B168, Data!$B$2:$L$134, 11, FALSE)&lt;&gt;1, VLOOKUP(Games!C168, Data!$B$2:$L$134, 11, FALSE)=1), 1,0))*Coefficients!L$2</f>
        <v>#N/A</v>
      </c>
      <c r="O168" t="e">
        <f t="shared" si="2"/>
        <v>#N/A</v>
      </c>
    </row>
    <row r="169" spans="1:15" x14ac:dyDescent="0.45">
      <c r="A169">
        <f>Coefficients!$A$2</f>
        <v>-3.8635845644251199</v>
      </c>
      <c r="B169">
        <f>(Games!D169)*Coefficients!$B$2</f>
        <v>0</v>
      </c>
      <c r="C169" t="e">
        <f>(VLOOKUP(Games!B169, Data!$B$2:$L$134, 4, FALSE)-VLOOKUP(Games!C169, Data!$B$2:$L$134, 4, FALSE))*Coefficients!$C$2</f>
        <v>#N/A</v>
      </c>
      <c r="D169" t="e">
        <f>(VLOOKUP(Games!B169, Data!$B$2:$L$134, 3, FALSE)-VLOOKUP(Games!C169, Data!$B$2:$L$134, 3, FALSE))*Coefficients!$D$2</f>
        <v>#N/A</v>
      </c>
      <c r="E169" t="e">
        <f>(VLOOKUP(Games!B169, Data!$B$2:$L$134, 5, FALSE)-VLOOKUP(Games!C169, Data!$B$2:$L$134, 5, FALSE))*Coefficients!$E$2</f>
        <v>#N/A</v>
      </c>
      <c r="F169" t="e">
        <f>(VLOOKUP(Games!B169, Data!$B$2:$L$134, 6, FALSE)-VLOOKUP(Games!C169, Data!$B$2:$L$134, 6, FALSE))*Coefficients!$F$2</f>
        <v>#N/A</v>
      </c>
      <c r="G169" t="e">
        <f>(VLOOKUP(Games!B169, Data!$B$2:$L$134, 7, FALSE)-VLOOKUP(Games!C169, Data!$B$2:$L$134, 7, FALSE))*Coefficients!$G$2</f>
        <v>#N/A</v>
      </c>
      <c r="H169" t="e">
        <f>(VLOOKUP(Games!B169, Data!$B$2:$L$134, 8, FALSE)-VLOOKUP(Games!C169, Data!$B$2:$L$134, 8, FALSE))*Coefficients!$H$2</f>
        <v>#N/A</v>
      </c>
      <c r="I169" t="e">
        <f>(VLOOKUP(Games!B169, Data!$B$2:$L$134, 9, FALSE)-VLOOKUP(Games!C169, Data!$B$2:$L$134, 9, FALSE))*Coefficients!$I$2</f>
        <v>#N/A</v>
      </c>
      <c r="J169" t="e">
        <f>(VLOOKUP(Games!B169, Data!$B$2:$L$134, 10, FALSE)-VLOOKUP(Games!C169, Data!$B$2:$L$134, 10, FALSE))*Coefficients!$J$2</f>
        <v>#N/A</v>
      </c>
      <c r="K169" t="e">
        <f>(IF(AND(VLOOKUP(Games!B169, Data!$B$2:$L$134, 11, FALSE)=1, VLOOKUP(Games!C169, Data!$B$2:$L$134, 11, FALSE)&lt;&gt;1), 1,0))*Coefficients!K$2</f>
        <v>#N/A</v>
      </c>
      <c r="L169" t="e">
        <f>(IF(AND(VLOOKUP(Games!B169, Data!$B$2:$L$134, 11, FALSE)&lt;&gt;1, VLOOKUP(Games!C169, Data!$B$2:$L$134, 11, FALSE)=1), 1,0))*Coefficients!L$2</f>
        <v>#N/A</v>
      </c>
      <c r="O169" t="e">
        <f t="shared" si="2"/>
        <v>#N/A</v>
      </c>
    </row>
    <row r="170" spans="1:15" x14ac:dyDescent="0.45">
      <c r="A170">
        <f>Coefficients!$A$2</f>
        <v>-3.8635845644251199</v>
      </c>
      <c r="B170">
        <f>(Games!D170)*Coefficients!$B$2</f>
        <v>0</v>
      </c>
      <c r="C170" t="e">
        <f>(VLOOKUP(Games!B170, Data!$B$2:$L$134, 4, FALSE)-VLOOKUP(Games!C170, Data!$B$2:$L$134, 4, FALSE))*Coefficients!$C$2</f>
        <v>#N/A</v>
      </c>
      <c r="D170" t="e">
        <f>(VLOOKUP(Games!B170, Data!$B$2:$L$134, 3, FALSE)-VLOOKUP(Games!C170, Data!$B$2:$L$134, 3, FALSE))*Coefficients!$D$2</f>
        <v>#N/A</v>
      </c>
      <c r="E170" t="e">
        <f>(VLOOKUP(Games!B170, Data!$B$2:$L$134, 5, FALSE)-VLOOKUP(Games!C170, Data!$B$2:$L$134, 5, FALSE))*Coefficients!$E$2</f>
        <v>#N/A</v>
      </c>
      <c r="F170" t="e">
        <f>(VLOOKUP(Games!B170, Data!$B$2:$L$134, 6, FALSE)-VLOOKUP(Games!C170, Data!$B$2:$L$134, 6, FALSE))*Coefficients!$F$2</f>
        <v>#N/A</v>
      </c>
      <c r="G170" t="e">
        <f>(VLOOKUP(Games!B170, Data!$B$2:$L$134, 7, FALSE)-VLOOKUP(Games!C170, Data!$B$2:$L$134, 7, FALSE))*Coefficients!$G$2</f>
        <v>#N/A</v>
      </c>
      <c r="H170" t="e">
        <f>(VLOOKUP(Games!B170, Data!$B$2:$L$134, 8, FALSE)-VLOOKUP(Games!C170, Data!$B$2:$L$134, 8, FALSE))*Coefficients!$H$2</f>
        <v>#N/A</v>
      </c>
      <c r="I170" t="e">
        <f>(VLOOKUP(Games!B170, Data!$B$2:$L$134, 9, FALSE)-VLOOKUP(Games!C170, Data!$B$2:$L$134, 9, FALSE))*Coefficients!$I$2</f>
        <v>#N/A</v>
      </c>
      <c r="J170" t="e">
        <f>(VLOOKUP(Games!B170, Data!$B$2:$L$134, 10, FALSE)-VLOOKUP(Games!C170, Data!$B$2:$L$134, 10, FALSE))*Coefficients!$J$2</f>
        <v>#N/A</v>
      </c>
      <c r="K170" t="e">
        <f>(IF(AND(VLOOKUP(Games!B170, Data!$B$2:$L$134, 11, FALSE)=1, VLOOKUP(Games!C170, Data!$B$2:$L$134, 11, FALSE)&lt;&gt;1), 1,0))*Coefficients!K$2</f>
        <v>#N/A</v>
      </c>
      <c r="L170" t="e">
        <f>(IF(AND(VLOOKUP(Games!B170, Data!$B$2:$L$134, 11, FALSE)&lt;&gt;1, VLOOKUP(Games!C170, Data!$B$2:$L$134, 11, FALSE)=1), 1,0))*Coefficients!L$2</f>
        <v>#N/A</v>
      </c>
      <c r="O170" t="e">
        <f t="shared" si="2"/>
        <v>#N/A</v>
      </c>
    </row>
    <row r="171" spans="1:15" x14ac:dyDescent="0.45">
      <c r="A171">
        <f>Coefficients!$A$2</f>
        <v>-3.8635845644251199</v>
      </c>
      <c r="B171">
        <f>(Games!D171)*Coefficients!$B$2</f>
        <v>0</v>
      </c>
      <c r="C171" t="e">
        <f>(VLOOKUP(Games!B171, Data!$B$2:$L$134, 4, FALSE)-VLOOKUP(Games!C171, Data!$B$2:$L$134, 4, FALSE))*Coefficients!$C$2</f>
        <v>#N/A</v>
      </c>
      <c r="D171" t="e">
        <f>(VLOOKUP(Games!B171, Data!$B$2:$L$134, 3, FALSE)-VLOOKUP(Games!C171, Data!$B$2:$L$134, 3, FALSE))*Coefficients!$D$2</f>
        <v>#N/A</v>
      </c>
      <c r="E171" t="e">
        <f>(VLOOKUP(Games!B171, Data!$B$2:$L$134, 5, FALSE)-VLOOKUP(Games!C171, Data!$B$2:$L$134, 5, FALSE))*Coefficients!$E$2</f>
        <v>#N/A</v>
      </c>
      <c r="F171" t="e">
        <f>(VLOOKUP(Games!B171, Data!$B$2:$L$134, 6, FALSE)-VLOOKUP(Games!C171, Data!$B$2:$L$134, 6, FALSE))*Coefficients!$F$2</f>
        <v>#N/A</v>
      </c>
      <c r="G171" t="e">
        <f>(VLOOKUP(Games!B171, Data!$B$2:$L$134, 7, FALSE)-VLOOKUP(Games!C171, Data!$B$2:$L$134, 7, FALSE))*Coefficients!$G$2</f>
        <v>#N/A</v>
      </c>
      <c r="H171" t="e">
        <f>(VLOOKUP(Games!B171, Data!$B$2:$L$134, 8, FALSE)-VLOOKUP(Games!C171, Data!$B$2:$L$134, 8, FALSE))*Coefficients!$H$2</f>
        <v>#N/A</v>
      </c>
      <c r="I171" t="e">
        <f>(VLOOKUP(Games!B171, Data!$B$2:$L$134, 9, FALSE)-VLOOKUP(Games!C171, Data!$B$2:$L$134, 9, FALSE))*Coefficients!$I$2</f>
        <v>#N/A</v>
      </c>
      <c r="J171" t="e">
        <f>(VLOOKUP(Games!B171, Data!$B$2:$L$134, 10, FALSE)-VLOOKUP(Games!C171, Data!$B$2:$L$134, 10, FALSE))*Coefficients!$J$2</f>
        <v>#N/A</v>
      </c>
      <c r="K171" t="e">
        <f>(IF(AND(VLOOKUP(Games!B171, Data!$B$2:$L$134, 11, FALSE)=1, VLOOKUP(Games!C171, Data!$B$2:$L$134, 11, FALSE)&lt;&gt;1), 1,0))*Coefficients!K$2</f>
        <v>#N/A</v>
      </c>
      <c r="L171" t="e">
        <f>(IF(AND(VLOOKUP(Games!B171, Data!$B$2:$L$134, 11, FALSE)&lt;&gt;1, VLOOKUP(Games!C171, Data!$B$2:$L$134, 11, FALSE)=1), 1,0))*Coefficients!L$2</f>
        <v>#N/A</v>
      </c>
      <c r="O171" t="e">
        <f t="shared" si="2"/>
        <v>#N/A</v>
      </c>
    </row>
    <row r="172" spans="1:15" x14ac:dyDescent="0.45">
      <c r="A172">
        <f>Coefficients!$A$2</f>
        <v>-3.8635845644251199</v>
      </c>
      <c r="B172">
        <f>(Games!D172)*Coefficients!$B$2</f>
        <v>0</v>
      </c>
      <c r="C172" t="e">
        <f>(VLOOKUP(Games!B172, Data!$B$2:$L$134, 4, FALSE)-VLOOKUP(Games!C172, Data!$B$2:$L$134, 4, FALSE))*Coefficients!$C$2</f>
        <v>#N/A</v>
      </c>
      <c r="D172" t="e">
        <f>(VLOOKUP(Games!B172, Data!$B$2:$L$134, 3, FALSE)-VLOOKUP(Games!C172, Data!$B$2:$L$134, 3, FALSE))*Coefficients!$D$2</f>
        <v>#N/A</v>
      </c>
      <c r="E172" t="e">
        <f>(VLOOKUP(Games!B172, Data!$B$2:$L$134, 5, FALSE)-VLOOKUP(Games!C172, Data!$B$2:$L$134, 5, FALSE))*Coefficients!$E$2</f>
        <v>#N/A</v>
      </c>
      <c r="F172" t="e">
        <f>(VLOOKUP(Games!B172, Data!$B$2:$L$134, 6, FALSE)-VLOOKUP(Games!C172, Data!$B$2:$L$134, 6, FALSE))*Coefficients!$F$2</f>
        <v>#N/A</v>
      </c>
      <c r="G172" t="e">
        <f>(VLOOKUP(Games!B172, Data!$B$2:$L$134, 7, FALSE)-VLOOKUP(Games!C172, Data!$B$2:$L$134, 7, FALSE))*Coefficients!$G$2</f>
        <v>#N/A</v>
      </c>
      <c r="H172" t="e">
        <f>(VLOOKUP(Games!B172, Data!$B$2:$L$134, 8, FALSE)-VLOOKUP(Games!C172, Data!$B$2:$L$134, 8, FALSE))*Coefficients!$H$2</f>
        <v>#N/A</v>
      </c>
      <c r="I172" t="e">
        <f>(VLOOKUP(Games!B172, Data!$B$2:$L$134, 9, FALSE)-VLOOKUP(Games!C172, Data!$B$2:$L$134, 9, FALSE))*Coefficients!$I$2</f>
        <v>#N/A</v>
      </c>
      <c r="J172" t="e">
        <f>(VLOOKUP(Games!B172, Data!$B$2:$L$134, 10, FALSE)-VLOOKUP(Games!C172, Data!$B$2:$L$134, 10, FALSE))*Coefficients!$J$2</f>
        <v>#N/A</v>
      </c>
      <c r="K172" t="e">
        <f>(IF(AND(VLOOKUP(Games!B172, Data!$B$2:$L$134, 11, FALSE)=1, VLOOKUP(Games!C172, Data!$B$2:$L$134, 11, FALSE)&lt;&gt;1), 1,0))*Coefficients!K$2</f>
        <v>#N/A</v>
      </c>
      <c r="L172" t="e">
        <f>(IF(AND(VLOOKUP(Games!B172, Data!$B$2:$L$134, 11, FALSE)&lt;&gt;1, VLOOKUP(Games!C172, Data!$B$2:$L$134, 11, FALSE)=1), 1,0))*Coefficients!L$2</f>
        <v>#N/A</v>
      </c>
      <c r="O172" t="e">
        <f t="shared" si="2"/>
        <v>#N/A</v>
      </c>
    </row>
    <row r="173" spans="1:15" x14ac:dyDescent="0.45">
      <c r="A173">
        <f>Coefficients!$A$2</f>
        <v>-3.8635845644251199</v>
      </c>
      <c r="B173">
        <f>(Games!D173)*Coefficients!$B$2</f>
        <v>0</v>
      </c>
      <c r="C173" t="e">
        <f>(VLOOKUP(Games!B173, Data!$B$2:$L$134, 4, FALSE)-VLOOKUP(Games!C173, Data!$B$2:$L$134, 4, FALSE))*Coefficients!$C$2</f>
        <v>#N/A</v>
      </c>
      <c r="D173" t="e">
        <f>(VLOOKUP(Games!B173, Data!$B$2:$L$134, 3, FALSE)-VLOOKUP(Games!C173, Data!$B$2:$L$134, 3, FALSE))*Coefficients!$D$2</f>
        <v>#N/A</v>
      </c>
      <c r="E173" t="e">
        <f>(VLOOKUP(Games!B173, Data!$B$2:$L$134, 5, FALSE)-VLOOKUP(Games!C173, Data!$B$2:$L$134, 5, FALSE))*Coefficients!$E$2</f>
        <v>#N/A</v>
      </c>
      <c r="F173" t="e">
        <f>(VLOOKUP(Games!B173, Data!$B$2:$L$134, 6, FALSE)-VLOOKUP(Games!C173, Data!$B$2:$L$134, 6, FALSE))*Coefficients!$F$2</f>
        <v>#N/A</v>
      </c>
      <c r="G173" t="e">
        <f>(VLOOKUP(Games!B173, Data!$B$2:$L$134, 7, FALSE)-VLOOKUP(Games!C173, Data!$B$2:$L$134, 7, FALSE))*Coefficients!$G$2</f>
        <v>#N/A</v>
      </c>
      <c r="H173" t="e">
        <f>(VLOOKUP(Games!B173, Data!$B$2:$L$134, 8, FALSE)-VLOOKUP(Games!C173, Data!$B$2:$L$134, 8, FALSE))*Coefficients!$H$2</f>
        <v>#N/A</v>
      </c>
      <c r="I173" t="e">
        <f>(VLOOKUP(Games!B173, Data!$B$2:$L$134, 9, FALSE)-VLOOKUP(Games!C173, Data!$B$2:$L$134, 9, FALSE))*Coefficients!$I$2</f>
        <v>#N/A</v>
      </c>
      <c r="J173" t="e">
        <f>(VLOOKUP(Games!B173, Data!$B$2:$L$134, 10, FALSE)-VLOOKUP(Games!C173, Data!$B$2:$L$134, 10, FALSE))*Coefficients!$J$2</f>
        <v>#N/A</v>
      </c>
      <c r="K173" t="e">
        <f>(IF(AND(VLOOKUP(Games!B173, Data!$B$2:$L$134, 11, FALSE)=1, VLOOKUP(Games!C173, Data!$B$2:$L$134, 11, FALSE)&lt;&gt;1), 1,0))*Coefficients!K$2</f>
        <v>#N/A</v>
      </c>
      <c r="L173" t="e">
        <f>(IF(AND(VLOOKUP(Games!B173, Data!$B$2:$L$134, 11, FALSE)&lt;&gt;1, VLOOKUP(Games!C173, Data!$B$2:$L$134, 11, FALSE)=1), 1,0))*Coefficients!L$2</f>
        <v>#N/A</v>
      </c>
      <c r="O173" t="e">
        <f t="shared" si="2"/>
        <v>#N/A</v>
      </c>
    </row>
    <row r="174" spans="1:15" x14ac:dyDescent="0.45">
      <c r="A174">
        <f>Coefficients!$A$2</f>
        <v>-3.8635845644251199</v>
      </c>
      <c r="B174">
        <f>(Games!D174)*Coefficients!$B$2</f>
        <v>0</v>
      </c>
      <c r="C174" t="e">
        <f>(VLOOKUP(Games!B174, Data!$B$2:$L$134, 4, FALSE)-VLOOKUP(Games!C174, Data!$B$2:$L$134, 4, FALSE))*Coefficients!$C$2</f>
        <v>#N/A</v>
      </c>
      <c r="D174" t="e">
        <f>(VLOOKUP(Games!B174, Data!$B$2:$L$134, 3, FALSE)-VLOOKUP(Games!C174, Data!$B$2:$L$134, 3, FALSE))*Coefficients!$D$2</f>
        <v>#N/A</v>
      </c>
      <c r="E174" t="e">
        <f>(VLOOKUP(Games!B174, Data!$B$2:$L$134, 5, FALSE)-VLOOKUP(Games!C174, Data!$B$2:$L$134, 5, FALSE))*Coefficients!$E$2</f>
        <v>#N/A</v>
      </c>
      <c r="F174" t="e">
        <f>(VLOOKUP(Games!B174, Data!$B$2:$L$134, 6, FALSE)-VLOOKUP(Games!C174, Data!$B$2:$L$134, 6, FALSE))*Coefficients!$F$2</f>
        <v>#N/A</v>
      </c>
      <c r="G174" t="e">
        <f>(VLOOKUP(Games!B174, Data!$B$2:$L$134, 7, FALSE)-VLOOKUP(Games!C174, Data!$B$2:$L$134, 7, FALSE))*Coefficients!$G$2</f>
        <v>#N/A</v>
      </c>
      <c r="H174" t="e">
        <f>(VLOOKUP(Games!B174, Data!$B$2:$L$134, 8, FALSE)-VLOOKUP(Games!C174, Data!$B$2:$L$134, 8, FALSE))*Coefficients!$H$2</f>
        <v>#N/A</v>
      </c>
      <c r="I174" t="e">
        <f>(VLOOKUP(Games!B174, Data!$B$2:$L$134, 9, FALSE)-VLOOKUP(Games!C174, Data!$B$2:$L$134, 9, FALSE))*Coefficients!$I$2</f>
        <v>#N/A</v>
      </c>
      <c r="J174" t="e">
        <f>(VLOOKUP(Games!B174, Data!$B$2:$L$134, 10, FALSE)-VLOOKUP(Games!C174, Data!$B$2:$L$134, 10, FALSE))*Coefficients!$J$2</f>
        <v>#N/A</v>
      </c>
      <c r="K174" t="e">
        <f>(IF(AND(VLOOKUP(Games!B174, Data!$B$2:$L$134, 11, FALSE)=1, VLOOKUP(Games!C174, Data!$B$2:$L$134, 11, FALSE)&lt;&gt;1), 1,0))*Coefficients!K$2</f>
        <v>#N/A</v>
      </c>
      <c r="L174" t="e">
        <f>(IF(AND(VLOOKUP(Games!B174, Data!$B$2:$L$134, 11, FALSE)&lt;&gt;1, VLOOKUP(Games!C174, Data!$B$2:$L$134, 11, FALSE)=1), 1,0))*Coefficients!L$2</f>
        <v>#N/A</v>
      </c>
      <c r="O174" t="e">
        <f t="shared" si="2"/>
        <v>#N/A</v>
      </c>
    </row>
    <row r="175" spans="1:15" x14ac:dyDescent="0.45">
      <c r="A175">
        <f>Coefficients!$A$2</f>
        <v>-3.8635845644251199</v>
      </c>
      <c r="B175">
        <f>(Games!D175)*Coefficients!$B$2</f>
        <v>0</v>
      </c>
      <c r="C175" t="e">
        <f>(VLOOKUP(Games!B175, Data!$B$2:$L$134, 4, FALSE)-VLOOKUP(Games!C175, Data!$B$2:$L$134, 4, FALSE))*Coefficients!$C$2</f>
        <v>#N/A</v>
      </c>
      <c r="D175" t="e">
        <f>(VLOOKUP(Games!B175, Data!$B$2:$L$134, 3, FALSE)-VLOOKUP(Games!C175, Data!$B$2:$L$134, 3, FALSE))*Coefficients!$D$2</f>
        <v>#N/A</v>
      </c>
      <c r="E175" t="e">
        <f>(VLOOKUP(Games!B175, Data!$B$2:$L$134, 5, FALSE)-VLOOKUP(Games!C175, Data!$B$2:$L$134, 5, FALSE))*Coefficients!$E$2</f>
        <v>#N/A</v>
      </c>
      <c r="F175" t="e">
        <f>(VLOOKUP(Games!B175, Data!$B$2:$L$134, 6, FALSE)-VLOOKUP(Games!C175, Data!$B$2:$L$134, 6, FALSE))*Coefficients!$F$2</f>
        <v>#N/A</v>
      </c>
      <c r="G175" t="e">
        <f>(VLOOKUP(Games!B175, Data!$B$2:$L$134, 7, FALSE)-VLOOKUP(Games!C175, Data!$B$2:$L$134, 7, FALSE))*Coefficients!$G$2</f>
        <v>#N/A</v>
      </c>
      <c r="H175" t="e">
        <f>(VLOOKUP(Games!B175, Data!$B$2:$L$134, 8, FALSE)-VLOOKUP(Games!C175, Data!$B$2:$L$134, 8, FALSE))*Coefficients!$H$2</f>
        <v>#N/A</v>
      </c>
      <c r="I175" t="e">
        <f>(VLOOKUP(Games!B175, Data!$B$2:$L$134, 9, FALSE)-VLOOKUP(Games!C175, Data!$B$2:$L$134, 9, FALSE))*Coefficients!$I$2</f>
        <v>#N/A</v>
      </c>
      <c r="J175" t="e">
        <f>(VLOOKUP(Games!B175, Data!$B$2:$L$134, 10, FALSE)-VLOOKUP(Games!C175, Data!$B$2:$L$134, 10, FALSE))*Coefficients!$J$2</f>
        <v>#N/A</v>
      </c>
      <c r="K175" t="e">
        <f>(IF(AND(VLOOKUP(Games!B175, Data!$B$2:$L$134, 11, FALSE)=1, VLOOKUP(Games!C175, Data!$B$2:$L$134, 11, FALSE)&lt;&gt;1), 1,0))*Coefficients!K$2</f>
        <v>#N/A</v>
      </c>
      <c r="L175" t="e">
        <f>(IF(AND(VLOOKUP(Games!B175, Data!$B$2:$L$134, 11, FALSE)&lt;&gt;1, VLOOKUP(Games!C175, Data!$B$2:$L$134, 11, FALSE)=1), 1,0))*Coefficients!L$2</f>
        <v>#N/A</v>
      </c>
      <c r="O175" t="e">
        <f t="shared" si="2"/>
        <v>#N/A</v>
      </c>
    </row>
    <row r="176" spans="1:15" x14ac:dyDescent="0.45">
      <c r="A176">
        <f>Coefficients!$A$2</f>
        <v>-3.8635845644251199</v>
      </c>
      <c r="B176">
        <f>(Games!D176)*Coefficients!$B$2</f>
        <v>0</v>
      </c>
      <c r="C176" t="e">
        <f>(VLOOKUP(Games!B176, Data!$B$2:$L$134, 4, FALSE)-VLOOKUP(Games!C176, Data!$B$2:$L$134, 4, FALSE))*Coefficients!$C$2</f>
        <v>#N/A</v>
      </c>
      <c r="D176" t="e">
        <f>(VLOOKUP(Games!B176, Data!$B$2:$L$134, 3, FALSE)-VLOOKUP(Games!C176, Data!$B$2:$L$134, 3, FALSE))*Coefficients!$D$2</f>
        <v>#N/A</v>
      </c>
      <c r="E176" t="e">
        <f>(VLOOKUP(Games!B176, Data!$B$2:$L$134, 5, FALSE)-VLOOKUP(Games!C176, Data!$B$2:$L$134, 5, FALSE))*Coefficients!$E$2</f>
        <v>#N/A</v>
      </c>
      <c r="F176" t="e">
        <f>(VLOOKUP(Games!B176, Data!$B$2:$L$134, 6, FALSE)-VLOOKUP(Games!C176, Data!$B$2:$L$134, 6, FALSE))*Coefficients!$F$2</f>
        <v>#N/A</v>
      </c>
      <c r="G176" t="e">
        <f>(VLOOKUP(Games!B176, Data!$B$2:$L$134, 7, FALSE)-VLOOKUP(Games!C176, Data!$B$2:$L$134, 7, FALSE))*Coefficients!$G$2</f>
        <v>#N/A</v>
      </c>
      <c r="H176" t="e">
        <f>(VLOOKUP(Games!B176, Data!$B$2:$L$134, 8, FALSE)-VLOOKUP(Games!C176, Data!$B$2:$L$134, 8, FALSE))*Coefficients!$H$2</f>
        <v>#N/A</v>
      </c>
      <c r="I176" t="e">
        <f>(VLOOKUP(Games!B176, Data!$B$2:$L$134, 9, FALSE)-VLOOKUP(Games!C176, Data!$B$2:$L$134, 9, FALSE))*Coefficients!$I$2</f>
        <v>#N/A</v>
      </c>
      <c r="J176" t="e">
        <f>(VLOOKUP(Games!B176, Data!$B$2:$L$134, 10, FALSE)-VLOOKUP(Games!C176, Data!$B$2:$L$134, 10, FALSE))*Coefficients!$J$2</f>
        <v>#N/A</v>
      </c>
      <c r="K176" t="e">
        <f>(IF(AND(VLOOKUP(Games!B176, Data!$B$2:$L$134, 11, FALSE)=1, VLOOKUP(Games!C176, Data!$B$2:$L$134, 11, FALSE)&lt;&gt;1), 1,0))*Coefficients!K$2</f>
        <v>#N/A</v>
      </c>
      <c r="L176" t="e">
        <f>(IF(AND(VLOOKUP(Games!B176, Data!$B$2:$L$134, 11, FALSE)&lt;&gt;1, VLOOKUP(Games!C176, Data!$B$2:$L$134, 11, FALSE)=1), 1,0))*Coefficients!L$2</f>
        <v>#N/A</v>
      </c>
      <c r="O176" t="e">
        <f t="shared" si="2"/>
        <v>#N/A</v>
      </c>
    </row>
    <row r="177" spans="1:15" x14ac:dyDescent="0.45">
      <c r="A177">
        <f>Coefficients!$A$2</f>
        <v>-3.8635845644251199</v>
      </c>
      <c r="B177">
        <f>(Games!D177)*Coefficients!$B$2</f>
        <v>0</v>
      </c>
      <c r="C177" t="e">
        <f>(VLOOKUP(Games!B177, Data!$B$2:$L$134, 4, FALSE)-VLOOKUP(Games!C177, Data!$B$2:$L$134, 4, FALSE))*Coefficients!$C$2</f>
        <v>#N/A</v>
      </c>
      <c r="D177" t="e">
        <f>(VLOOKUP(Games!B177, Data!$B$2:$L$134, 3, FALSE)-VLOOKUP(Games!C177, Data!$B$2:$L$134, 3, FALSE))*Coefficients!$D$2</f>
        <v>#N/A</v>
      </c>
      <c r="E177" t="e">
        <f>(VLOOKUP(Games!B177, Data!$B$2:$L$134, 5, FALSE)-VLOOKUP(Games!C177, Data!$B$2:$L$134, 5, FALSE))*Coefficients!$E$2</f>
        <v>#N/A</v>
      </c>
      <c r="F177" t="e">
        <f>(VLOOKUP(Games!B177, Data!$B$2:$L$134, 6, FALSE)-VLOOKUP(Games!C177, Data!$B$2:$L$134, 6, FALSE))*Coefficients!$F$2</f>
        <v>#N/A</v>
      </c>
      <c r="G177" t="e">
        <f>(VLOOKUP(Games!B177, Data!$B$2:$L$134, 7, FALSE)-VLOOKUP(Games!C177, Data!$B$2:$L$134, 7, FALSE))*Coefficients!$G$2</f>
        <v>#N/A</v>
      </c>
      <c r="H177" t="e">
        <f>(VLOOKUP(Games!B177, Data!$B$2:$L$134, 8, FALSE)-VLOOKUP(Games!C177, Data!$B$2:$L$134, 8, FALSE))*Coefficients!$H$2</f>
        <v>#N/A</v>
      </c>
      <c r="I177" t="e">
        <f>(VLOOKUP(Games!B177, Data!$B$2:$L$134, 9, FALSE)-VLOOKUP(Games!C177, Data!$B$2:$L$134, 9, FALSE))*Coefficients!$I$2</f>
        <v>#N/A</v>
      </c>
      <c r="J177" t="e">
        <f>(VLOOKUP(Games!B177, Data!$B$2:$L$134, 10, FALSE)-VLOOKUP(Games!C177, Data!$B$2:$L$134, 10, FALSE))*Coefficients!$J$2</f>
        <v>#N/A</v>
      </c>
      <c r="K177" t="e">
        <f>(IF(AND(VLOOKUP(Games!B177, Data!$B$2:$L$134, 11, FALSE)=1, VLOOKUP(Games!C177, Data!$B$2:$L$134, 11, FALSE)&lt;&gt;1), 1,0))*Coefficients!K$2</f>
        <v>#N/A</v>
      </c>
      <c r="L177" t="e">
        <f>(IF(AND(VLOOKUP(Games!B177, Data!$B$2:$L$134, 11, FALSE)&lt;&gt;1, VLOOKUP(Games!C177, Data!$B$2:$L$134, 11, FALSE)=1), 1,0))*Coefficients!L$2</f>
        <v>#N/A</v>
      </c>
      <c r="O177" t="e">
        <f t="shared" si="2"/>
        <v>#N/A</v>
      </c>
    </row>
    <row r="178" spans="1:15" x14ac:dyDescent="0.45">
      <c r="A178">
        <f>Coefficients!$A$2</f>
        <v>-3.8635845644251199</v>
      </c>
      <c r="B178">
        <f>(Games!D178)*Coefficients!$B$2</f>
        <v>0</v>
      </c>
      <c r="C178" t="e">
        <f>(VLOOKUP(Games!B178, Data!$B$2:$L$134, 4, FALSE)-VLOOKUP(Games!C178, Data!$B$2:$L$134, 4, FALSE))*Coefficients!$C$2</f>
        <v>#N/A</v>
      </c>
      <c r="D178" t="e">
        <f>(VLOOKUP(Games!B178, Data!$B$2:$L$134, 3, FALSE)-VLOOKUP(Games!C178, Data!$B$2:$L$134, 3, FALSE))*Coefficients!$D$2</f>
        <v>#N/A</v>
      </c>
      <c r="E178" t="e">
        <f>(VLOOKUP(Games!B178, Data!$B$2:$L$134, 5, FALSE)-VLOOKUP(Games!C178, Data!$B$2:$L$134, 5, FALSE))*Coefficients!$E$2</f>
        <v>#N/A</v>
      </c>
      <c r="F178" t="e">
        <f>(VLOOKUP(Games!B178, Data!$B$2:$L$134, 6, FALSE)-VLOOKUP(Games!C178, Data!$B$2:$L$134, 6, FALSE))*Coefficients!$F$2</f>
        <v>#N/A</v>
      </c>
      <c r="G178" t="e">
        <f>(VLOOKUP(Games!B178, Data!$B$2:$L$134, 7, FALSE)-VLOOKUP(Games!C178, Data!$B$2:$L$134, 7, FALSE))*Coefficients!$G$2</f>
        <v>#N/A</v>
      </c>
      <c r="H178" t="e">
        <f>(VLOOKUP(Games!B178, Data!$B$2:$L$134, 8, FALSE)-VLOOKUP(Games!C178, Data!$B$2:$L$134, 8, FALSE))*Coefficients!$H$2</f>
        <v>#N/A</v>
      </c>
      <c r="I178" t="e">
        <f>(VLOOKUP(Games!B178, Data!$B$2:$L$134, 9, FALSE)-VLOOKUP(Games!C178, Data!$B$2:$L$134, 9, FALSE))*Coefficients!$I$2</f>
        <v>#N/A</v>
      </c>
      <c r="J178" t="e">
        <f>(VLOOKUP(Games!B178, Data!$B$2:$L$134, 10, FALSE)-VLOOKUP(Games!C178, Data!$B$2:$L$134, 10, FALSE))*Coefficients!$J$2</f>
        <v>#N/A</v>
      </c>
      <c r="K178" t="e">
        <f>(IF(AND(VLOOKUP(Games!B178, Data!$B$2:$L$134, 11, FALSE)=1, VLOOKUP(Games!C178, Data!$B$2:$L$134, 11, FALSE)&lt;&gt;1), 1,0))*Coefficients!K$2</f>
        <v>#N/A</v>
      </c>
      <c r="L178" t="e">
        <f>(IF(AND(VLOOKUP(Games!B178, Data!$B$2:$L$134, 11, FALSE)&lt;&gt;1, VLOOKUP(Games!C178, Data!$B$2:$L$134, 11, FALSE)=1), 1,0))*Coefficients!L$2</f>
        <v>#N/A</v>
      </c>
      <c r="O178" t="e">
        <f t="shared" si="2"/>
        <v>#N/A</v>
      </c>
    </row>
    <row r="179" spans="1:15" x14ac:dyDescent="0.45">
      <c r="A179">
        <f>Coefficients!$A$2</f>
        <v>-3.8635845644251199</v>
      </c>
      <c r="B179">
        <f>(Games!D179)*Coefficients!$B$2</f>
        <v>0</v>
      </c>
      <c r="C179" t="e">
        <f>(VLOOKUP(Games!B179, Data!$B$2:$L$134, 4, FALSE)-VLOOKUP(Games!C179, Data!$B$2:$L$134, 4, FALSE))*Coefficients!$C$2</f>
        <v>#N/A</v>
      </c>
      <c r="D179" t="e">
        <f>(VLOOKUP(Games!B179, Data!$B$2:$L$134, 3, FALSE)-VLOOKUP(Games!C179, Data!$B$2:$L$134, 3, FALSE))*Coefficients!$D$2</f>
        <v>#N/A</v>
      </c>
      <c r="E179" t="e">
        <f>(VLOOKUP(Games!B179, Data!$B$2:$L$134, 5, FALSE)-VLOOKUP(Games!C179, Data!$B$2:$L$134, 5, FALSE))*Coefficients!$E$2</f>
        <v>#N/A</v>
      </c>
      <c r="F179" t="e">
        <f>(VLOOKUP(Games!B179, Data!$B$2:$L$134, 6, FALSE)-VLOOKUP(Games!C179, Data!$B$2:$L$134, 6, FALSE))*Coefficients!$F$2</f>
        <v>#N/A</v>
      </c>
      <c r="G179" t="e">
        <f>(VLOOKUP(Games!B179, Data!$B$2:$L$134, 7, FALSE)-VLOOKUP(Games!C179, Data!$B$2:$L$134, 7, FALSE))*Coefficients!$G$2</f>
        <v>#N/A</v>
      </c>
      <c r="H179" t="e">
        <f>(VLOOKUP(Games!B179, Data!$B$2:$L$134, 8, FALSE)-VLOOKUP(Games!C179, Data!$B$2:$L$134, 8, FALSE))*Coefficients!$H$2</f>
        <v>#N/A</v>
      </c>
      <c r="I179" t="e">
        <f>(VLOOKUP(Games!B179, Data!$B$2:$L$134, 9, FALSE)-VLOOKUP(Games!C179, Data!$B$2:$L$134, 9, FALSE))*Coefficients!$I$2</f>
        <v>#N/A</v>
      </c>
      <c r="J179" t="e">
        <f>(VLOOKUP(Games!B179, Data!$B$2:$L$134, 10, FALSE)-VLOOKUP(Games!C179, Data!$B$2:$L$134, 10, FALSE))*Coefficients!$J$2</f>
        <v>#N/A</v>
      </c>
      <c r="K179" t="e">
        <f>(IF(AND(VLOOKUP(Games!B179, Data!$B$2:$L$134, 11, FALSE)=1, VLOOKUP(Games!C179, Data!$B$2:$L$134, 11, FALSE)&lt;&gt;1), 1,0))*Coefficients!K$2</f>
        <v>#N/A</v>
      </c>
      <c r="L179" t="e">
        <f>(IF(AND(VLOOKUP(Games!B179, Data!$B$2:$L$134, 11, FALSE)&lt;&gt;1, VLOOKUP(Games!C179, Data!$B$2:$L$134, 11, FALSE)=1), 1,0))*Coefficients!L$2</f>
        <v>#N/A</v>
      </c>
      <c r="O179" t="e">
        <f t="shared" si="2"/>
        <v>#N/A</v>
      </c>
    </row>
    <row r="180" spans="1:15" x14ac:dyDescent="0.45">
      <c r="A180">
        <f>Coefficients!$A$2</f>
        <v>-3.8635845644251199</v>
      </c>
      <c r="B180">
        <f>(Games!D180)*Coefficients!$B$2</f>
        <v>0</v>
      </c>
      <c r="C180" t="e">
        <f>(VLOOKUP(Games!B180, Data!$B$2:$L$134, 4, FALSE)-VLOOKUP(Games!C180, Data!$B$2:$L$134, 4, FALSE))*Coefficients!$C$2</f>
        <v>#N/A</v>
      </c>
      <c r="D180" t="e">
        <f>(VLOOKUP(Games!B180, Data!$B$2:$L$134, 3, FALSE)-VLOOKUP(Games!C180, Data!$B$2:$L$134, 3, FALSE))*Coefficients!$D$2</f>
        <v>#N/A</v>
      </c>
      <c r="E180" t="e">
        <f>(VLOOKUP(Games!B180, Data!$B$2:$L$134, 5, FALSE)-VLOOKUP(Games!C180, Data!$B$2:$L$134, 5, FALSE))*Coefficients!$E$2</f>
        <v>#N/A</v>
      </c>
      <c r="F180" t="e">
        <f>(VLOOKUP(Games!B180, Data!$B$2:$L$134, 6, FALSE)-VLOOKUP(Games!C180, Data!$B$2:$L$134, 6, FALSE))*Coefficients!$F$2</f>
        <v>#N/A</v>
      </c>
      <c r="G180" t="e">
        <f>(VLOOKUP(Games!B180, Data!$B$2:$L$134, 7, FALSE)-VLOOKUP(Games!C180, Data!$B$2:$L$134, 7, FALSE))*Coefficients!$G$2</f>
        <v>#N/A</v>
      </c>
      <c r="H180" t="e">
        <f>(VLOOKUP(Games!B180, Data!$B$2:$L$134, 8, FALSE)-VLOOKUP(Games!C180, Data!$B$2:$L$134, 8, FALSE))*Coefficients!$H$2</f>
        <v>#N/A</v>
      </c>
      <c r="I180" t="e">
        <f>(VLOOKUP(Games!B180, Data!$B$2:$L$134, 9, FALSE)-VLOOKUP(Games!C180, Data!$B$2:$L$134, 9, FALSE))*Coefficients!$I$2</f>
        <v>#N/A</v>
      </c>
      <c r="J180" t="e">
        <f>(VLOOKUP(Games!B180, Data!$B$2:$L$134, 10, FALSE)-VLOOKUP(Games!C180, Data!$B$2:$L$134, 10, FALSE))*Coefficients!$J$2</f>
        <v>#N/A</v>
      </c>
      <c r="K180" t="e">
        <f>(IF(AND(VLOOKUP(Games!B180, Data!$B$2:$L$134, 11, FALSE)=1, VLOOKUP(Games!C180, Data!$B$2:$L$134, 11, FALSE)&lt;&gt;1), 1,0))*Coefficients!K$2</f>
        <v>#N/A</v>
      </c>
      <c r="L180" t="e">
        <f>(IF(AND(VLOOKUP(Games!B180, Data!$B$2:$L$134, 11, FALSE)&lt;&gt;1, VLOOKUP(Games!C180, Data!$B$2:$L$134, 11, FALSE)=1), 1,0))*Coefficients!L$2</f>
        <v>#N/A</v>
      </c>
      <c r="O180" t="e">
        <f t="shared" si="2"/>
        <v>#N/A</v>
      </c>
    </row>
    <row r="181" spans="1:15" x14ac:dyDescent="0.45">
      <c r="A181">
        <f>Coefficients!$A$2</f>
        <v>-3.8635845644251199</v>
      </c>
      <c r="B181">
        <f>(Games!D181)*Coefficients!$B$2</f>
        <v>0</v>
      </c>
      <c r="C181" t="e">
        <f>(VLOOKUP(Games!B181, Data!$B$2:$L$134, 4, FALSE)-VLOOKUP(Games!C181, Data!$B$2:$L$134, 4, FALSE))*Coefficients!$C$2</f>
        <v>#N/A</v>
      </c>
      <c r="D181" t="e">
        <f>(VLOOKUP(Games!B181, Data!$B$2:$L$134, 3, FALSE)-VLOOKUP(Games!C181, Data!$B$2:$L$134, 3, FALSE))*Coefficients!$D$2</f>
        <v>#N/A</v>
      </c>
      <c r="E181" t="e">
        <f>(VLOOKUP(Games!B181, Data!$B$2:$L$134, 5, FALSE)-VLOOKUP(Games!C181, Data!$B$2:$L$134, 5, FALSE))*Coefficients!$E$2</f>
        <v>#N/A</v>
      </c>
      <c r="F181" t="e">
        <f>(VLOOKUP(Games!B181, Data!$B$2:$L$134, 6, FALSE)-VLOOKUP(Games!C181, Data!$B$2:$L$134, 6, FALSE))*Coefficients!$F$2</f>
        <v>#N/A</v>
      </c>
      <c r="G181" t="e">
        <f>(VLOOKUP(Games!B181, Data!$B$2:$L$134, 7, FALSE)-VLOOKUP(Games!C181, Data!$B$2:$L$134, 7, FALSE))*Coefficients!$G$2</f>
        <v>#N/A</v>
      </c>
      <c r="H181" t="e">
        <f>(VLOOKUP(Games!B181, Data!$B$2:$L$134, 8, FALSE)-VLOOKUP(Games!C181, Data!$B$2:$L$134, 8, FALSE))*Coefficients!$H$2</f>
        <v>#N/A</v>
      </c>
      <c r="I181" t="e">
        <f>(VLOOKUP(Games!B181, Data!$B$2:$L$134, 9, FALSE)-VLOOKUP(Games!C181, Data!$B$2:$L$134, 9, FALSE))*Coefficients!$I$2</f>
        <v>#N/A</v>
      </c>
      <c r="J181" t="e">
        <f>(VLOOKUP(Games!B181, Data!$B$2:$L$134, 10, FALSE)-VLOOKUP(Games!C181, Data!$B$2:$L$134, 10, FALSE))*Coefficients!$J$2</f>
        <v>#N/A</v>
      </c>
      <c r="K181" t="e">
        <f>(IF(AND(VLOOKUP(Games!B181, Data!$B$2:$L$134, 11, FALSE)=1, VLOOKUP(Games!C181, Data!$B$2:$L$134, 11, FALSE)&lt;&gt;1), 1,0))*Coefficients!K$2</f>
        <v>#N/A</v>
      </c>
      <c r="L181" t="e">
        <f>(IF(AND(VLOOKUP(Games!B181, Data!$B$2:$L$134, 11, FALSE)&lt;&gt;1, VLOOKUP(Games!C181, Data!$B$2:$L$134, 11, FALSE)=1), 1,0))*Coefficients!L$2</f>
        <v>#N/A</v>
      </c>
      <c r="O181" t="e">
        <f t="shared" si="2"/>
        <v>#N/A</v>
      </c>
    </row>
    <row r="182" spans="1:15" x14ac:dyDescent="0.45">
      <c r="A182">
        <f>Coefficients!$A$2</f>
        <v>-3.8635845644251199</v>
      </c>
      <c r="B182">
        <f>(Games!D182)*Coefficients!$B$2</f>
        <v>0</v>
      </c>
      <c r="C182" t="e">
        <f>(VLOOKUP(Games!B182, Data!$B$2:$L$134, 4, FALSE)-VLOOKUP(Games!C182, Data!$B$2:$L$134, 4, FALSE))*Coefficients!$C$2</f>
        <v>#N/A</v>
      </c>
      <c r="D182" t="e">
        <f>(VLOOKUP(Games!B182, Data!$B$2:$L$134, 3, FALSE)-VLOOKUP(Games!C182, Data!$B$2:$L$134, 3, FALSE))*Coefficients!$D$2</f>
        <v>#N/A</v>
      </c>
      <c r="E182" t="e">
        <f>(VLOOKUP(Games!B182, Data!$B$2:$L$134, 5, FALSE)-VLOOKUP(Games!C182, Data!$B$2:$L$134, 5, FALSE))*Coefficients!$E$2</f>
        <v>#N/A</v>
      </c>
      <c r="F182" t="e">
        <f>(VLOOKUP(Games!B182, Data!$B$2:$L$134, 6, FALSE)-VLOOKUP(Games!C182, Data!$B$2:$L$134, 6, FALSE))*Coefficients!$F$2</f>
        <v>#N/A</v>
      </c>
      <c r="G182" t="e">
        <f>(VLOOKUP(Games!B182, Data!$B$2:$L$134, 7, FALSE)-VLOOKUP(Games!C182, Data!$B$2:$L$134, 7, FALSE))*Coefficients!$G$2</f>
        <v>#N/A</v>
      </c>
      <c r="H182" t="e">
        <f>(VLOOKUP(Games!B182, Data!$B$2:$L$134, 8, FALSE)-VLOOKUP(Games!C182, Data!$B$2:$L$134, 8, FALSE))*Coefficients!$H$2</f>
        <v>#N/A</v>
      </c>
      <c r="I182" t="e">
        <f>(VLOOKUP(Games!B182, Data!$B$2:$L$134, 9, FALSE)-VLOOKUP(Games!C182, Data!$B$2:$L$134, 9, FALSE))*Coefficients!$I$2</f>
        <v>#N/A</v>
      </c>
      <c r="J182" t="e">
        <f>(VLOOKUP(Games!B182, Data!$B$2:$L$134, 10, FALSE)-VLOOKUP(Games!C182, Data!$B$2:$L$134, 10, FALSE))*Coefficients!$J$2</f>
        <v>#N/A</v>
      </c>
      <c r="K182" t="e">
        <f>(IF(AND(VLOOKUP(Games!B182, Data!$B$2:$L$134, 11, FALSE)=1, VLOOKUP(Games!C182, Data!$B$2:$L$134, 11, FALSE)&lt;&gt;1), 1,0))*Coefficients!K$2</f>
        <v>#N/A</v>
      </c>
      <c r="L182" t="e">
        <f>(IF(AND(VLOOKUP(Games!B182, Data!$B$2:$L$134, 11, FALSE)&lt;&gt;1, VLOOKUP(Games!C182, Data!$B$2:$L$134, 11, FALSE)=1), 1,0))*Coefficients!L$2</f>
        <v>#N/A</v>
      </c>
      <c r="O182" t="e">
        <f t="shared" si="2"/>
        <v>#N/A</v>
      </c>
    </row>
    <row r="183" spans="1:15" x14ac:dyDescent="0.45">
      <c r="A183">
        <f>Coefficients!$A$2</f>
        <v>-3.8635845644251199</v>
      </c>
      <c r="B183">
        <f>(Games!D183)*Coefficients!$B$2</f>
        <v>0</v>
      </c>
      <c r="C183" t="e">
        <f>(VLOOKUP(Games!B183, Data!$B$2:$L$134, 4, FALSE)-VLOOKUP(Games!C183, Data!$B$2:$L$134, 4, FALSE))*Coefficients!$C$2</f>
        <v>#N/A</v>
      </c>
      <c r="D183" t="e">
        <f>(VLOOKUP(Games!B183, Data!$B$2:$L$134, 3, FALSE)-VLOOKUP(Games!C183, Data!$B$2:$L$134, 3, FALSE))*Coefficients!$D$2</f>
        <v>#N/A</v>
      </c>
      <c r="E183" t="e">
        <f>(VLOOKUP(Games!B183, Data!$B$2:$L$134, 5, FALSE)-VLOOKUP(Games!C183, Data!$B$2:$L$134, 5, FALSE))*Coefficients!$E$2</f>
        <v>#N/A</v>
      </c>
      <c r="F183" t="e">
        <f>(VLOOKUP(Games!B183, Data!$B$2:$L$134, 6, FALSE)-VLOOKUP(Games!C183, Data!$B$2:$L$134, 6, FALSE))*Coefficients!$F$2</f>
        <v>#N/A</v>
      </c>
      <c r="G183" t="e">
        <f>(VLOOKUP(Games!B183, Data!$B$2:$L$134, 7, FALSE)-VLOOKUP(Games!C183, Data!$B$2:$L$134, 7, FALSE))*Coefficients!$G$2</f>
        <v>#N/A</v>
      </c>
      <c r="H183" t="e">
        <f>(VLOOKUP(Games!B183, Data!$B$2:$L$134, 8, FALSE)-VLOOKUP(Games!C183, Data!$B$2:$L$134, 8, FALSE))*Coefficients!$H$2</f>
        <v>#N/A</v>
      </c>
      <c r="I183" t="e">
        <f>(VLOOKUP(Games!B183, Data!$B$2:$L$134, 9, FALSE)-VLOOKUP(Games!C183, Data!$B$2:$L$134, 9, FALSE))*Coefficients!$I$2</f>
        <v>#N/A</v>
      </c>
      <c r="J183" t="e">
        <f>(VLOOKUP(Games!B183, Data!$B$2:$L$134, 10, FALSE)-VLOOKUP(Games!C183, Data!$B$2:$L$134, 10, FALSE))*Coefficients!$J$2</f>
        <v>#N/A</v>
      </c>
      <c r="K183" t="e">
        <f>(IF(AND(VLOOKUP(Games!B183, Data!$B$2:$L$134, 11, FALSE)=1, VLOOKUP(Games!C183, Data!$B$2:$L$134, 11, FALSE)&lt;&gt;1), 1,0))*Coefficients!K$2</f>
        <v>#N/A</v>
      </c>
      <c r="L183" t="e">
        <f>(IF(AND(VLOOKUP(Games!B183, Data!$B$2:$L$134, 11, FALSE)&lt;&gt;1, VLOOKUP(Games!C183, Data!$B$2:$L$134, 11, FALSE)=1), 1,0))*Coefficients!L$2</f>
        <v>#N/A</v>
      </c>
      <c r="O183" t="e">
        <f t="shared" si="2"/>
        <v>#N/A</v>
      </c>
    </row>
    <row r="184" spans="1:15" x14ac:dyDescent="0.45">
      <c r="A184">
        <f>Coefficients!$A$2</f>
        <v>-3.8635845644251199</v>
      </c>
      <c r="B184">
        <f>(Games!D184)*Coefficients!$B$2</f>
        <v>0</v>
      </c>
      <c r="C184" t="e">
        <f>(VLOOKUP(Games!B184, Data!$B$2:$L$134, 4, FALSE)-VLOOKUP(Games!C184, Data!$B$2:$L$134, 4, FALSE))*Coefficients!$C$2</f>
        <v>#N/A</v>
      </c>
      <c r="D184" t="e">
        <f>(VLOOKUP(Games!B184, Data!$B$2:$L$134, 3, FALSE)-VLOOKUP(Games!C184, Data!$B$2:$L$134, 3, FALSE))*Coefficients!$D$2</f>
        <v>#N/A</v>
      </c>
      <c r="E184" t="e">
        <f>(VLOOKUP(Games!B184, Data!$B$2:$L$134, 5, FALSE)-VLOOKUP(Games!C184, Data!$B$2:$L$134, 5, FALSE))*Coefficients!$E$2</f>
        <v>#N/A</v>
      </c>
      <c r="F184" t="e">
        <f>(VLOOKUP(Games!B184, Data!$B$2:$L$134, 6, FALSE)-VLOOKUP(Games!C184, Data!$B$2:$L$134, 6, FALSE))*Coefficients!$F$2</f>
        <v>#N/A</v>
      </c>
      <c r="G184" t="e">
        <f>(VLOOKUP(Games!B184, Data!$B$2:$L$134, 7, FALSE)-VLOOKUP(Games!C184, Data!$B$2:$L$134, 7, FALSE))*Coefficients!$G$2</f>
        <v>#N/A</v>
      </c>
      <c r="H184" t="e">
        <f>(VLOOKUP(Games!B184, Data!$B$2:$L$134, 8, FALSE)-VLOOKUP(Games!C184, Data!$B$2:$L$134, 8, FALSE))*Coefficients!$H$2</f>
        <v>#N/A</v>
      </c>
      <c r="I184" t="e">
        <f>(VLOOKUP(Games!B184, Data!$B$2:$L$134, 9, FALSE)-VLOOKUP(Games!C184, Data!$B$2:$L$134, 9, FALSE))*Coefficients!$I$2</f>
        <v>#N/A</v>
      </c>
      <c r="J184" t="e">
        <f>(VLOOKUP(Games!B184, Data!$B$2:$L$134, 10, FALSE)-VLOOKUP(Games!C184, Data!$B$2:$L$134, 10, FALSE))*Coefficients!$J$2</f>
        <v>#N/A</v>
      </c>
      <c r="K184" t="e">
        <f>(IF(AND(VLOOKUP(Games!B184, Data!$B$2:$L$134, 11, FALSE)=1, VLOOKUP(Games!C184, Data!$B$2:$L$134, 11, FALSE)&lt;&gt;1), 1,0))*Coefficients!K$2</f>
        <v>#N/A</v>
      </c>
      <c r="L184" t="e">
        <f>(IF(AND(VLOOKUP(Games!B184, Data!$B$2:$L$134, 11, FALSE)&lt;&gt;1, VLOOKUP(Games!C184, Data!$B$2:$L$134, 11, FALSE)=1), 1,0))*Coefficients!L$2</f>
        <v>#N/A</v>
      </c>
      <c r="O184" t="e">
        <f t="shared" si="2"/>
        <v>#N/A</v>
      </c>
    </row>
    <row r="185" spans="1:15" x14ac:dyDescent="0.45">
      <c r="A185">
        <f>Coefficients!$A$2</f>
        <v>-3.8635845644251199</v>
      </c>
      <c r="B185">
        <f>(Games!D185)*Coefficients!$B$2</f>
        <v>0</v>
      </c>
      <c r="C185" t="e">
        <f>(VLOOKUP(Games!B185, Data!$B$2:$L$134, 4, FALSE)-VLOOKUP(Games!C185, Data!$B$2:$L$134, 4, FALSE))*Coefficients!$C$2</f>
        <v>#N/A</v>
      </c>
      <c r="D185" t="e">
        <f>(VLOOKUP(Games!B185, Data!$B$2:$L$134, 3, FALSE)-VLOOKUP(Games!C185, Data!$B$2:$L$134, 3, FALSE))*Coefficients!$D$2</f>
        <v>#N/A</v>
      </c>
      <c r="E185" t="e">
        <f>(VLOOKUP(Games!B185, Data!$B$2:$L$134, 5, FALSE)-VLOOKUP(Games!C185, Data!$B$2:$L$134, 5, FALSE))*Coefficients!$E$2</f>
        <v>#N/A</v>
      </c>
      <c r="F185" t="e">
        <f>(VLOOKUP(Games!B185, Data!$B$2:$L$134, 6, FALSE)-VLOOKUP(Games!C185, Data!$B$2:$L$134, 6, FALSE))*Coefficients!$F$2</f>
        <v>#N/A</v>
      </c>
      <c r="G185" t="e">
        <f>(VLOOKUP(Games!B185, Data!$B$2:$L$134, 7, FALSE)-VLOOKUP(Games!C185, Data!$B$2:$L$134, 7, FALSE))*Coefficients!$G$2</f>
        <v>#N/A</v>
      </c>
      <c r="H185" t="e">
        <f>(VLOOKUP(Games!B185, Data!$B$2:$L$134, 8, FALSE)-VLOOKUP(Games!C185, Data!$B$2:$L$134, 8, FALSE))*Coefficients!$H$2</f>
        <v>#N/A</v>
      </c>
      <c r="I185" t="e">
        <f>(VLOOKUP(Games!B185, Data!$B$2:$L$134, 9, FALSE)-VLOOKUP(Games!C185, Data!$B$2:$L$134, 9, FALSE))*Coefficients!$I$2</f>
        <v>#N/A</v>
      </c>
      <c r="J185" t="e">
        <f>(VLOOKUP(Games!B185, Data!$B$2:$L$134, 10, FALSE)-VLOOKUP(Games!C185, Data!$B$2:$L$134, 10, FALSE))*Coefficients!$J$2</f>
        <v>#N/A</v>
      </c>
      <c r="K185" t="e">
        <f>(IF(AND(VLOOKUP(Games!B185, Data!$B$2:$L$134, 11, FALSE)=1, VLOOKUP(Games!C185, Data!$B$2:$L$134, 11, FALSE)&lt;&gt;1), 1,0))*Coefficients!K$2</f>
        <v>#N/A</v>
      </c>
      <c r="L185" t="e">
        <f>(IF(AND(VLOOKUP(Games!B185, Data!$B$2:$L$134, 11, FALSE)&lt;&gt;1, VLOOKUP(Games!C185, Data!$B$2:$L$134, 11, FALSE)=1), 1,0))*Coefficients!L$2</f>
        <v>#N/A</v>
      </c>
      <c r="O185" t="e">
        <f t="shared" si="2"/>
        <v>#N/A</v>
      </c>
    </row>
    <row r="186" spans="1:15" x14ac:dyDescent="0.45">
      <c r="A186">
        <f>Coefficients!$A$2</f>
        <v>-3.8635845644251199</v>
      </c>
      <c r="B186">
        <f>(Games!D186)*Coefficients!$B$2</f>
        <v>0</v>
      </c>
      <c r="C186" t="e">
        <f>(VLOOKUP(Games!B186, Data!$B$2:$L$134, 4, FALSE)-VLOOKUP(Games!C186, Data!$B$2:$L$134, 4, FALSE))*Coefficients!$C$2</f>
        <v>#N/A</v>
      </c>
      <c r="D186" t="e">
        <f>(VLOOKUP(Games!B186, Data!$B$2:$L$134, 3, FALSE)-VLOOKUP(Games!C186, Data!$B$2:$L$134, 3, FALSE))*Coefficients!$D$2</f>
        <v>#N/A</v>
      </c>
      <c r="E186" t="e">
        <f>(VLOOKUP(Games!B186, Data!$B$2:$L$134, 5, FALSE)-VLOOKUP(Games!C186, Data!$B$2:$L$134, 5, FALSE))*Coefficients!$E$2</f>
        <v>#N/A</v>
      </c>
      <c r="F186" t="e">
        <f>(VLOOKUP(Games!B186, Data!$B$2:$L$134, 6, FALSE)-VLOOKUP(Games!C186, Data!$B$2:$L$134, 6, FALSE))*Coefficients!$F$2</f>
        <v>#N/A</v>
      </c>
      <c r="G186" t="e">
        <f>(VLOOKUP(Games!B186, Data!$B$2:$L$134, 7, FALSE)-VLOOKUP(Games!C186, Data!$B$2:$L$134, 7, FALSE))*Coefficients!$G$2</f>
        <v>#N/A</v>
      </c>
      <c r="H186" t="e">
        <f>(VLOOKUP(Games!B186, Data!$B$2:$L$134, 8, FALSE)-VLOOKUP(Games!C186, Data!$B$2:$L$134, 8, FALSE))*Coefficients!$H$2</f>
        <v>#N/A</v>
      </c>
      <c r="I186" t="e">
        <f>(VLOOKUP(Games!B186, Data!$B$2:$L$134, 9, FALSE)-VLOOKUP(Games!C186, Data!$B$2:$L$134, 9, FALSE))*Coefficients!$I$2</f>
        <v>#N/A</v>
      </c>
      <c r="J186" t="e">
        <f>(VLOOKUP(Games!B186, Data!$B$2:$L$134, 10, FALSE)-VLOOKUP(Games!C186, Data!$B$2:$L$134, 10, FALSE))*Coefficients!$J$2</f>
        <v>#N/A</v>
      </c>
      <c r="K186" t="e">
        <f>(IF(AND(VLOOKUP(Games!B186, Data!$B$2:$L$134, 11, FALSE)=1, VLOOKUP(Games!C186, Data!$B$2:$L$134, 11, FALSE)&lt;&gt;1), 1,0))*Coefficients!K$2</f>
        <v>#N/A</v>
      </c>
      <c r="L186" t="e">
        <f>(IF(AND(VLOOKUP(Games!B186, Data!$B$2:$L$134, 11, FALSE)&lt;&gt;1, VLOOKUP(Games!C186, Data!$B$2:$L$134, 11, FALSE)=1), 1,0))*Coefficients!L$2</f>
        <v>#N/A</v>
      </c>
      <c r="O186" t="e">
        <f t="shared" si="2"/>
        <v>#N/A</v>
      </c>
    </row>
    <row r="187" spans="1:15" x14ac:dyDescent="0.45">
      <c r="A187">
        <f>Coefficients!$A$2</f>
        <v>-3.8635845644251199</v>
      </c>
      <c r="B187">
        <f>(Games!D187)*Coefficients!$B$2</f>
        <v>0</v>
      </c>
      <c r="C187" t="e">
        <f>(VLOOKUP(Games!B187, Data!$B$2:$L$134, 4, FALSE)-VLOOKUP(Games!C187, Data!$B$2:$L$134, 4, FALSE))*Coefficients!$C$2</f>
        <v>#N/A</v>
      </c>
      <c r="D187" t="e">
        <f>(VLOOKUP(Games!B187, Data!$B$2:$L$134, 3, FALSE)-VLOOKUP(Games!C187, Data!$B$2:$L$134, 3, FALSE))*Coefficients!$D$2</f>
        <v>#N/A</v>
      </c>
      <c r="E187" t="e">
        <f>(VLOOKUP(Games!B187, Data!$B$2:$L$134, 5, FALSE)-VLOOKUP(Games!C187, Data!$B$2:$L$134, 5, FALSE))*Coefficients!$E$2</f>
        <v>#N/A</v>
      </c>
      <c r="F187" t="e">
        <f>(VLOOKUP(Games!B187, Data!$B$2:$L$134, 6, FALSE)-VLOOKUP(Games!C187, Data!$B$2:$L$134, 6, FALSE))*Coefficients!$F$2</f>
        <v>#N/A</v>
      </c>
      <c r="G187" t="e">
        <f>(VLOOKUP(Games!B187, Data!$B$2:$L$134, 7, FALSE)-VLOOKUP(Games!C187, Data!$B$2:$L$134, 7, FALSE))*Coefficients!$G$2</f>
        <v>#N/A</v>
      </c>
      <c r="H187" t="e">
        <f>(VLOOKUP(Games!B187, Data!$B$2:$L$134, 8, FALSE)-VLOOKUP(Games!C187, Data!$B$2:$L$134, 8, FALSE))*Coefficients!$H$2</f>
        <v>#N/A</v>
      </c>
      <c r="I187" t="e">
        <f>(VLOOKUP(Games!B187, Data!$B$2:$L$134, 9, FALSE)-VLOOKUP(Games!C187, Data!$B$2:$L$134, 9, FALSE))*Coefficients!$I$2</f>
        <v>#N/A</v>
      </c>
      <c r="J187" t="e">
        <f>(VLOOKUP(Games!B187, Data!$B$2:$L$134, 10, FALSE)-VLOOKUP(Games!C187, Data!$B$2:$L$134, 10, FALSE))*Coefficients!$J$2</f>
        <v>#N/A</v>
      </c>
      <c r="K187" t="e">
        <f>(IF(AND(VLOOKUP(Games!B187, Data!$B$2:$L$134, 11, FALSE)=1, VLOOKUP(Games!C187, Data!$B$2:$L$134, 11, FALSE)&lt;&gt;1), 1,0))*Coefficients!K$2</f>
        <v>#N/A</v>
      </c>
      <c r="L187" t="e">
        <f>(IF(AND(VLOOKUP(Games!B187, Data!$B$2:$L$134, 11, FALSE)&lt;&gt;1, VLOOKUP(Games!C187, Data!$B$2:$L$134, 11, FALSE)=1), 1,0))*Coefficients!L$2</f>
        <v>#N/A</v>
      </c>
      <c r="O187" t="e">
        <f t="shared" si="2"/>
        <v>#N/A</v>
      </c>
    </row>
    <row r="188" spans="1:15" x14ac:dyDescent="0.45">
      <c r="A188">
        <f>Coefficients!$A$2</f>
        <v>-3.8635845644251199</v>
      </c>
      <c r="B188">
        <f>(Games!D188)*Coefficients!$B$2</f>
        <v>0</v>
      </c>
      <c r="C188" t="e">
        <f>(VLOOKUP(Games!B188, Data!$B$2:$L$134, 4, FALSE)-VLOOKUP(Games!C188, Data!$B$2:$L$134, 4, FALSE))*Coefficients!$C$2</f>
        <v>#N/A</v>
      </c>
      <c r="D188" t="e">
        <f>(VLOOKUP(Games!B188, Data!$B$2:$L$134, 3, FALSE)-VLOOKUP(Games!C188, Data!$B$2:$L$134, 3, FALSE))*Coefficients!$D$2</f>
        <v>#N/A</v>
      </c>
      <c r="E188" t="e">
        <f>(VLOOKUP(Games!B188, Data!$B$2:$L$134, 5, FALSE)-VLOOKUP(Games!C188, Data!$B$2:$L$134, 5, FALSE))*Coefficients!$E$2</f>
        <v>#N/A</v>
      </c>
      <c r="F188" t="e">
        <f>(VLOOKUP(Games!B188, Data!$B$2:$L$134, 6, FALSE)-VLOOKUP(Games!C188, Data!$B$2:$L$134, 6, FALSE))*Coefficients!$F$2</f>
        <v>#N/A</v>
      </c>
      <c r="G188" t="e">
        <f>(VLOOKUP(Games!B188, Data!$B$2:$L$134, 7, FALSE)-VLOOKUP(Games!C188, Data!$B$2:$L$134, 7, FALSE))*Coefficients!$G$2</f>
        <v>#N/A</v>
      </c>
      <c r="H188" t="e">
        <f>(VLOOKUP(Games!B188, Data!$B$2:$L$134, 8, FALSE)-VLOOKUP(Games!C188, Data!$B$2:$L$134, 8, FALSE))*Coefficients!$H$2</f>
        <v>#N/A</v>
      </c>
      <c r="I188" t="e">
        <f>(VLOOKUP(Games!B188, Data!$B$2:$L$134, 9, FALSE)-VLOOKUP(Games!C188, Data!$B$2:$L$134, 9, FALSE))*Coefficients!$I$2</f>
        <v>#N/A</v>
      </c>
      <c r="J188" t="e">
        <f>(VLOOKUP(Games!B188, Data!$B$2:$L$134, 10, FALSE)-VLOOKUP(Games!C188, Data!$B$2:$L$134, 10, FALSE))*Coefficients!$J$2</f>
        <v>#N/A</v>
      </c>
      <c r="K188" t="e">
        <f>(IF(AND(VLOOKUP(Games!B188, Data!$B$2:$L$134, 11, FALSE)=1, VLOOKUP(Games!C188, Data!$B$2:$L$134, 11, FALSE)&lt;&gt;1), 1,0))*Coefficients!K$2</f>
        <v>#N/A</v>
      </c>
      <c r="L188" t="e">
        <f>(IF(AND(VLOOKUP(Games!B188, Data!$B$2:$L$134, 11, FALSE)&lt;&gt;1, VLOOKUP(Games!C188, Data!$B$2:$L$134, 11, FALSE)=1), 1,0))*Coefficients!L$2</f>
        <v>#N/A</v>
      </c>
      <c r="O188" t="e">
        <f t="shared" si="2"/>
        <v>#N/A</v>
      </c>
    </row>
    <row r="189" spans="1:15" x14ac:dyDescent="0.45">
      <c r="A189">
        <f>Coefficients!$A$2</f>
        <v>-3.8635845644251199</v>
      </c>
      <c r="B189">
        <f>(Games!D189)*Coefficients!$B$2</f>
        <v>0</v>
      </c>
      <c r="C189" t="e">
        <f>(VLOOKUP(Games!B189, Data!$B$2:$L$134, 4, FALSE)-VLOOKUP(Games!C189, Data!$B$2:$L$134, 4, FALSE))*Coefficients!$C$2</f>
        <v>#N/A</v>
      </c>
      <c r="D189" t="e">
        <f>(VLOOKUP(Games!B189, Data!$B$2:$L$134, 3, FALSE)-VLOOKUP(Games!C189, Data!$B$2:$L$134, 3, FALSE))*Coefficients!$D$2</f>
        <v>#N/A</v>
      </c>
      <c r="E189" t="e">
        <f>(VLOOKUP(Games!B189, Data!$B$2:$L$134, 5, FALSE)-VLOOKUP(Games!C189, Data!$B$2:$L$134, 5, FALSE))*Coefficients!$E$2</f>
        <v>#N/A</v>
      </c>
      <c r="F189" t="e">
        <f>(VLOOKUP(Games!B189, Data!$B$2:$L$134, 6, FALSE)-VLOOKUP(Games!C189, Data!$B$2:$L$134, 6, FALSE))*Coefficients!$F$2</f>
        <v>#N/A</v>
      </c>
      <c r="G189" t="e">
        <f>(VLOOKUP(Games!B189, Data!$B$2:$L$134, 7, FALSE)-VLOOKUP(Games!C189, Data!$B$2:$L$134, 7, FALSE))*Coefficients!$G$2</f>
        <v>#N/A</v>
      </c>
      <c r="H189" t="e">
        <f>(VLOOKUP(Games!B189, Data!$B$2:$L$134, 8, FALSE)-VLOOKUP(Games!C189, Data!$B$2:$L$134, 8, FALSE))*Coefficients!$H$2</f>
        <v>#N/A</v>
      </c>
      <c r="I189" t="e">
        <f>(VLOOKUP(Games!B189, Data!$B$2:$L$134, 9, FALSE)-VLOOKUP(Games!C189, Data!$B$2:$L$134, 9, FALSE))*Coefficients!$I$2</f>
        <v>#N/A</v>
      </c>
      <c r="J189" t="e">
        <f>(VLOOKUP(Games!B189, Data!$B$2:$L$134, 10, FALSE)-VLOOKUP(Games!C189, Data!$B$2:$L$134, 10, FALSE))*Coefficients!$J$2</f>
        <v>#N/A</v>
      </c>
      <c r="K189" t="e">
        <f>(IF(AND(VLOOKUP(Games!B189, Data!$B$2:$L$134, 11, FALSE)=1, VLOOKUP(Games!C189, Data!$B$2:$L$134, 11, FALSE)&lt;&gt;1), 1,0))*Coefficients!K$2</f>
        <v>#N/A</v>
      </c>
      <c r="L189" t="e">
        <f>(IF(AND(VLOOKUP(Games!B189, Data!$B$2:$L$134, 11, FALSE)&lt;&gt;1, VLOOKUP(Games!C189, Data!$B$2:$L$134, 11, FALSE)=1), 1,0))*Coefficients!L$2</f>
        <v>#N/A</v>
      </c>
      <c r="O189" t="e">
        <f t="shared" si="2"/>
        <v>#N/A</v>
      </c>
    </row>
    <row r="190" spans="1:15" x14ac:dyDescent="0.45">
      <c r="A190">
        <f>Coefficients!$A$2</f>
        <v>-3.8635845644251199</v>
      </c>
      <c r="B190">
        <f>(Games!D190)*Coefficients!$B$2</f>
        <v>0</v>
      </c>
      <c r="C190" t="e">
        <f>(VLOOKUP(Games!B190, Data!$B$2:$L$134, 4, FALSE)-VLOOKUP(Games!C190, Data!$B$2:$L$134, 4, FALSE))*Coefficients!$C$2</f>
        <v>#N/A</v>
      </c>
      <c r="D190" t="e">
        <f>(VLOOKUP(Games!B190, Data!$B$2:$L$134, 3, FALSE)-VLOOKUP(Games!C190, Data!$B$2:$L$134, 3, FALSE))*Coefficients!$D$2</f>
        <v>#N/A</v>
      </c>
      <c r="E190" t="e">
        <f>(VLOOKUP(Games!B190, Data!$B$2:$L$134, 5, FALSE)-VLOOKUP(Games!C190, Data!$B$2:$L$134, 5, FALSE))*Coefficients!$E$2</f>
        <v>#N/A</v>
      </c>
      <c r="F190" t="e">
        <f>(VLOOKUP(Games!B190, Data!$B$2:$L$134, 6, FALSE)-VLOOKUP(Games!C190, Data!$B$2:$L$134, 6, FALSE))*Coefficients!$F$2</f>
        <v>#N/A</v>
      </c>
      <c r="G190" t="e">
        <f>(VLOOKUP(Games!B190, Data!$B$2:$L$134, 7, FALSE)-VLOOKUP(Games!C190, Data!$B$2:$L$134, 7, FALSE))*Coefficients!$G$2</f>
        <v>#N/A</v>
      </c>
      <c r="H190" t="e">
        <f>(VLOOKUP(Games!B190, Data!$B$2:$L$134, 8, FALSE)-VLOOKUP(Games!C190, Data!$B$2:$L$134, 8, FALSE))*Coefficients!$H$2</f>
        <v>#N/A</v>
      </c>
      <c r="I190" t="e">
        <f>(VLOOKUP(Games!B190, Data!$B$2:$L$134, 9, FALSE)-VLOOKUP(Games!C190, Data!$B$2:$L$134, 9, FALSE))*Coefficients!$I$2</f>
        <v>#N/A</v>
      </c>
      <c r="J190" t="e">
        <f>(VLOOKUP(Games!B190, Data!$B$2:$L$134, 10, FALSE)-VLOOKUP(Games!C190, Data!$B$2:$L$134, 10, FALSE))*Coefficients!$J$2</f>
        <v>#N/A</v>
      </c>
      <c r="K190" t="e">
        <f>(IF(AND(VLOOKUP(Games!B190, Data!$B$2:$L$134, 11, FALSE)=1, VLOOKUP(Games!C190, Data!$B$2:$L$134, 11, FALSE)&lt;&gt;1), 1,0))*Coefficients!K$2</f>
        <v>#N/A</v>
      </c>
      <c r="L190" t="e">
        <f>(IF(AND(VLOOKUP(Games!B190, Data!$B$2:$L$134, 11, FALSE)&lt;&gt;1, VLOOKUP(Games!C190, Data!$B$2:$L$134, 11, FALSE)=1), 1,0))*Coefficients!L$2</f>
        <v>#N/A</v>
      </c>
      <c r="O190" t="e">
        <f t="shared" si="2"/>
        <v>#N/A</v>
      </c>
    </row>
    <row r="191" spans="1:15" x14ac:dyDescent="0.45">
      <c r="A191">
        <f>Coefficients!$A$2</f>
        <v>-3.8635845644251199</v>
      </c>
      <c r="B191">
        <f>(Games!D191)*Coefficients!$B$2</f>
        <v>0</v>
      </c>
      <c r="C191" t="e">
        <f>(VLOOKUP(Games!B191, Data!$B$2:$L$134, 4, FALSE)-VLOOKUP(Games!C191, Data!$B$2:$L$134, 4, FALSE))*Coefficients!$C$2</f>
        <v>#N/A</v>
      </c>
      <c r="D191" t="e">
        <f>(VLOOKUP(Games!B191, Data!$B$2:$L$134, 3, FALSE)-VLOOKUP(Games!C191, Data!$B$2:$L$134, 3, FALSE))*Coefficients!$D$2</f>
        <v>#N/A</v>
      </c>
      <c r="E191" t="e">
        <f>(VLOOKUP(Games!B191, Data!$B$2:$L$134, 5, FALSE)-VLOOKUP(Games!C191, Data!$B$2:$L$134, 5, FALSE))*Coefficients!$E$2</f>
        <v>#N/A</v>
      </c>
      <c r="F191" t="e">
        <f>(VLOOKUP(Games!B191, Data!$B$2:$L$134, 6, FALSE)-VLOOKUP(Games!C191, Data!$B$2:$L$134, 6, FALSE))*Coefficients!$F$2</f>
        <v>#N/A</v>
      </c>
      <c r="G191" t="e">
        <f>(VLOOKUP(Games!B191, Data!$B$2:$L$134, 7, FALSE)-VLOOKUP(Games!C191, Data!$B$2:$L$134, 7, FALSE))*Coefficients!$G$2</f>
        <v>#N/A</v>
      </c>
      <c r="H191" t="e">
        <f>(VLOOKUP(Games!B191, Data!$B$2:$L$134, 8, FALSE)-VLOOKUP(Games!C191, Data!$B$2:$L$134, 8, FALSE))*Coefficients!$H$2</f>
        <v>#N/A</v>
      </c>
      <c r="I191" t="e">
        <f>(VLOOKUP(Games!B191, Data!$B$2:$L$134, 9, FALSE)-VLOOKUP(Games!C191, Data!$B$2:$L$134, 9, FALSE))*Coefficients!$I$2</f>
        <v>#N/A</v>
      </c>
      <c r="J191" t="e">
        <f>(VLOOKUP(Games!B191, Data!$B$2:$L$134, 10, FALSE)-VLOOKUP(Games!C191, Data!$B$2:$L$134, 10, FALSE))*Coefficients!$J$2</f>
        <v>#N/A</v>
      </c>
      <c r="K191" t="e">
        <f>(IF(AND(VLOOKUP(Games!B191, Data!$B$2:$L$134, 11, FALSE)=1, VLOOKUP(Games!C191, Data!$B$2:$L$134, 11, FALSE)&lt;&gt;1), 1,0))*Coefficients!K$2</f>
        <v>#N/A</v>
      </c>
      <c r="L191" t="e">
        <f>(IF(AND(VLOOKUP(Games!B191, Data!$B$2:$L$134, 11, FALSE)&lt;&gt;1, VLOOKUP(Games!C191, Data!$B$2:$L$134, 11, FALSE)=1), 1,0))*Coefficients!L$2</f>
        <v>#N/A</v>
      </c>
      <c r="O191" t="e">
        <f t="shared" si="2"/>
        <v>#N/A</v>
      </c>
    </row>
    <row r="192" spans="1:15" x14ac:dyDescent="0.45">
      <c r="A192">
        <f>Coefficients!$A$2</f>
        <v>-3.8635845644251199</v>
      </c>
      <c r="B192">
        <f>(Games!D192)*Coefficients!$B$2</f>
        <v>0</v>
      </c>
      <c r="C192" t="e">
        <f>(VLOOKUP(Games!B192, Data!$B$2:$L$134, 4, FALSE)-VLOOKUP(Games!C192, Data!$B$2:$L$134, 4, FALSE))*Coefficients!$C$2</f>
        <v>#N/A</v>
      </c>
      <c r="D192" t="e">
        <f>(VLOOKUP(Games!B192, Data!$B$2:$L$134, 3, FALSE)-VLOOKUP(Games!C192, Data!$B$2:$L$134, 3, FALSE))*Coefficients!$D$2</f>
        <v>#N/A</v>
      </c>
      <c r="E192" t="e">
        <f>(VLOOKUP(Games!B192, Data!$B$2:$L$134, 5, FALSE)-VLOOKUP(Games!C192, Data!$B$2:$L$134, 5, FALSE))*Coefficients!$E$2</f>
        <v>#N/A</v>
      </c>
      <c r="F192" t="e">
        <f>(VLOOKUP(Games!B192, Data!$B$2:$L$134, 6, FALSE)-VLOOKUP(Games!C192, Data!$B$2:$L$134, 6, FALSE))*Coefficients!$F$2</f>
        <v>#N/A</v>
      </c>
      <c r="G192" t="e">
        <f>(VLOOKUP(Games!B192, Data!$B$2:$L$134, 7, FALSE)-VLOOKUP(Games!C192, Data!$B$2:$L$134, 7, FALSE))*Coefficients!$G$2</f>
        <v>#N/A</v>
      </c>
      <c r="H192" t="e">
        <f>(VLOOKUP(Games!B192, Data!$B$2:$L$134, 8, FALSE)-VLOOKUP(Games!C192, Data!$B$2:$L$134, 8, FALSE))*Coefficients!$H$2</f>
        <v>#N/A</v>
      </c>
      <c r="I192" t="e">
        <f>(VLOOKUP(Games!B192, Data!$B$2:$L$134, 9, FALSE)-VLOOKUP(Games!C192, Data!$B$2:$L$134, 9, FALSE))*Coefficients!$I$2</f>
        <v>#N/A</v>
      </c>
      <c r="J192" t="e">
        <f>(VLOOKUP(Games!B192, Data!$B$2:$L$134, 10, FALSE)-VLOOKUP(Games!C192, Data!$B$2:$L$134, 10, FALSE))*Coefficients!$J$2</f>
        <v>#N/A</v>
      </c>
      <c r="K192" t="e">
        <f>(IF(AND(VLOOKUP(Games!B192, Data!$B$2:$L$134, 11, FALSE)=1, VLOOKUP(Games!C192, Data!$B$2:$L$134, 11, FALSE)&lt;&gt;1), 1,0))*Coefficients!K$2</f>
        <v>#N/A</v>
      </c>
      <c r="L192" t="e">
        <f>(IF(AND(VLOOKUP(Games!B192, Data!$B$2:$L$134, 11, FALSE)&lt;&gt;1, VLOOKUP(Games!C192, Data!$B$2:$L$134, 11, FALSE)=1), 1,0))*Coefficients!L$2</f>
        <v>#N/A</v>
      </c>
      <c r="O192" t="e">
        <f t="shared" si="2"/>
        <v>#N/A</v>
      </c>
    </row>
    <row r="193" spans="1:15" x14ac:dyDescent="0.45">
      <c r="A193">
        <f>Coefficients!$A$2</f>
        <v>-3.8635845644251199</v>
      </c>
      <c r="B193">
        <f>(Games!D193)*Coefficients!$B$2</f>
        <v>0</v>
      </c>
      <c r="C193" t="e">
        <f>(VLOOKUP(Games!B193, Data!$B$2:$L$134, 4, FALSE)-VLOOKUP(Games!C193, Data!$B$2:$L$134, 4, FALSE))*Coefficients!$C$2</f>
        <v>#N/A</v>
      </c>
      <c r="D193" t="e">
        <f>(VLOOKUP(Games!B193, Data!$B$2:$L$134, 3, FALSE)-VLOOKUP(Games!C193, Data!$B$2:$L$134, 3, FALSE))*Coefficients!$D$2</f>
        <v>#N/A</v>
      </c>
      <c r="E193" t="e">
        <f>(VLOOKUP(Games!B193, Data!$B$2:$L$134, 5, FALSE)-VLOOKUP(Games!C193, Data!$B$2:$L$134, 5, FALSE))*Coefficients!$E$2</f>
        <v>#N/A</v>
      </c>
      <c r="F193" t="e">
        <f>(VLOOKUP(Games!B193, Data!$B$2:$L$134, 6, FALSE)-VLOOKUP(Games!C193, Data!$B$2:$L$134, 6, FALSE))*Coefficients!$F$2</f>
        <v>#N/A</v>
      </c>
      <c r="G193" t="e">
        <f>(VLOOKUP(Games!B193, Data!$B$2:$L$134, 7, FALSE)-VLOOKUP(Games!C193, Data!$B$2:$L$134, 7, FALSE))*Coefficients!$G$2</f>
        <v>#N/A</v>
      </c>
      <c r="H193" t="e">
        <f>(VLOOKUP(Games!B193, Data!$B$2:$L$134, 8, FALSE)-VLOOKUP(Games!C193, Data!$B$2:$L$134, 8, FALSE))*Coefficients!$H$2</f>
        <v>#N/A</v>
      </c>
      <c r="I193" t="e">
        <f>(VLOOKUP(Games!B193, Data!$B$2:$L$134, 9, FALSE)-VLOOKUP(Games!C193, Data!$B$2:$L$134, 9, FALSE))*Coefficients!$I$2</f>
        <v>#N/A</v>
      </c>
      <c r="J193" t="e">
        <f>(VLOOKUP(Games!B193, Data!$B$2:$L$134, 10, FALSE)-VLOOKUP(Games!C193, Data!$B$2:$L$134, 10, FALSE))*Coefficients!$J$2</f>
        <v>#N/A</v>
      </c>
      <c r="K193" t="e">
        <f>(IF(AND(VLOOKUP(Games!B193, Data!$B$2:$L$134, 11, FALSE)=1, VLOOKUP(Games!C193, Data!$B$2:$L$134, 11, FALSE)&lt;&gt;1), 1,0))*Coefficients!K$2</f>
        <v>#N/A</v>
      </c>
      <c r="L193" t="e">
        <f>(IF(AND(VLOOKUP(Games!B193, Data!$B$2:$L$134, 11, FALSE)&lt;&gt;1, VLOOKUP(Games!C193, Data!$B$2:$L$134, 11, FALSE)=1), 1,0))*Coefficients!L$2</f>
        <v>#N/A</v>
      </c>
      <c r="O193" t="e">
        <f t="shared" si="2"/>
        <v>#N/A</v>
      </c>
    </row>
    <row r="194" spans="1:15" x14ac:dyDescent="0.45">
      <c r="A194">
        <f>Coefficients!$A$2</f>
        <v>-3.8635845644251199</v>
      </c>
      <c r="B194">
        <f>(Games!D194)*Coefficients!$B$2</f>
        <v>0</v>
      </c>
      <c r="C194" t="e">
        <f>(VLOOKUP(Games!B194, Data!$B$2:$L$134, 4, FALSE)-VLOOKUP(Games!C194, Data!$B$2:$L$134, 4, FALSE))*Coefficients!$C$2</f>
        <v>#N/A</v>
      </c>
      <c r="D194" t="e">
        <f>(VLOOKUP(Games!B194, Data!$B$2:$L$134, 3, FALSE)-VLOOKUP(Games!C194, Data!$B$2:$L$134, 3, FALSE))*Coefficients!$D$2</f>
        <v>#N/A</v>
      </c>
      <c r="E194" t="e">
        <f>(VLOOKUP(Games!B194, Data!$B$2:$L$134, 5, FALSE)-VLOOKUP(Games!C194, Data!$B$2:$L$134, 5, FALSE))*Coefficients!$E$2</f>
        <v>#N/A</v>
      </c>
      <c r="F194" t="e">
        <f>(VLOOKUP(Games!B194, Data!$B$2:$L$134, 6, FALSE)-VLOOKUP(Games!C194, Data!$B$2:$L$134, 6, FALSE))*Coefficients!$F$2</f>
        <v>#N/A</v>
      </c>
      <c r="G194" t="e">
        <f>(VLOOKUP(Games!B194, Data!$B$2:$L$134, 7, FALSE)-VLOOKUP(Games!C194, Data!$B$2:$L$134, 7, FALSE))*Coefficients!$G$2</f>
        <v>#N/A</v>
      </c>
      <c r="H194" t="e">
        <f>(VLOOKUP(Games!B194, Data!$B$2:$L$134, 8, FALSE)-VLOOKUP(Games!C194, Data!$B$2:$L$134, 8, FALSE))*Coefficients!$H$2</f>
        <v>#N/A</v>
      </c>
      <c r="I194" t="e">
        <f>(VLOOKUP(Games!B194, Data!$B$2:$L$134, 9, FALSE)-VLOOKUP(Games!C194, Data!$B$2:$L$134, 9, FALSE))*Coefficients!$I$2</f>
        <v>#N/A</v>
      </c>
      <c r="J194" t="e">
        <f>(VLOOKUP(Games!B194, Data!$B$2:$L$134, 10, FALSE)-VLOOKUP(Games!C194, Data!$B$2:$L$134, 10, FALSE))*Coefficients!$J$2</f>
        <v>#N/A</v>
      </c>
      <c r="K194" t="e">
        <f>(IF(AND(VLOOKUP(Games!B194, Data!$B$2:$L$134, 11, FALSE)=1, VLOOKUP(Games!C194, Data!$B$2:$L$134, 11, FALSE)&lt;&gt;1), 1,0))*Coefficients!K$2</f>
        <v>#N/A</v>
      </c>
      <c r="L194" t="e">
        <f>(IF(AND(VLOOKUP(Games!B194, Data!$B$2:$L$134, 11, FALSE)&lt;&gt;1, VLOOKUP(Games!C194, Data!$B$2:$L$134, 11, FALSE)=1), 1,0))*Coefficients!L$2</f>
        <v>#N/A</v>
      </c>
      <c r="O194" t="e">
        <f t="shared" ref="O194:O212" si="3">SUM(A194:L194)</f>
        <v>#N/A</v>
      </c>
    </row>
    <row r="195" spans="1:15" x14ac:dyDescent="0.45">
      <c r="A195">
        <f>Coefficients!$A$2</f>
        <v>-3.8635845644251199</v>
      </c>
      <c r="B195">
        <f>(Games!D195)*Coefficients!$B$2</f>
        <v>0</v>
      </c>
      <c r="C195" t="e">
        <f>(VLOOKUP(Games!B195, Data!$B$2:$L$134, 4, FALSE)-VLOOKUP(Games!C195, Data!$B$2:$L$134, 4, FALSE))*Coefficients!$C$2</f>
        <v>#N/A</v>
      </c>
      <c r="D195" t="e">
        <f>(VLOOKUP(Games!B195, Data!$B$2:$L$134, 3, FALSE)-VLOOKUP(Games!C195, Data!$B$2:$L$134, 3, FALSE))*Coefficients!$D$2</f>
        <v>#N/A</v>
      </c>
      <c r="E195" t="e">
        <f>(VLOOKUP(Games!B195, Data!$B$2:$L$134, 5, FALSE)-VLOOKUP(Games!C195, Data!$B$2:$L$134, 5, FALSE))*Coefficients!$E$2</f>
        <v>#N/A</v>
      </c>
      <c r="F195" t="e">
        <f>(VLOOKUP(Games!B195, Data!$B$2:$L$134, 6, FALSE)-VLOOKUP(Games!C195, Data!$B$2:$L$134, 6, FALSE))*Coefficients!$F$2</f>
        <v>#N/A</v>
      </c>
      <c r="G195" t="e">
        <f>(VLOOKUP(Games!B195, Data!$B$2:$L$134, 7, FALSE)-VLOOKUP(Games!C195, Data!$B$2:$L$134, 7, FALSE))*Coefficients!$G$2</f>
        <v>#N/A</v>
      </c>
      <c r="H195" t="e">
        <f>(VLOOKUP(Games!B195, Data!$B$2:$L$134, 8, FALSE)-VLOOKUP(Games!C195, Data!$B$2:$L$134, 8, FALSE))*Coefficients!$H$2</f>
        <v>#N/A</v>
      </c>
      <c r="I195" t="e">
        <f>(VLOOKUP(Games!B195, Data!$B$2:$L$134, 9, FALSE)-VLOOKUP(Games!C195, Data!$B$2:$L$134, 9, FALSE))*Coefficients!$I$2</f>
        <v>#N/A</v>
      </c>
      <c r="J195" t="e">
        <f>(VLOOKUP(Games!B195, Data!$B$2:$L$134, 10, FALSE)-VLOOKUP(Games!C195, Data!$B$2:$L$134, 10, FALSE))*Coefficients!$J$2</f>
        <v>#N/A</v>
      </c>
      <c r="K195" t="e">
        <f>(IF(AND(VLOOKUP(Games!B195, Data!$B$2:$L$134, 11, FALSE)=1, VLOOKUP(Games!C195, Data!$B$2:$L$134, 11, FALSE)&lt;&gt;1), 1,0))*Coefficients!K$2</f>
        <v>#N/A</v>
      </c>
      <c r="L195" t="e">
        <f>(IF(AND(VLOOKUP(Games!B195, Data!$B$2:$L$134, 11, FALSE)&lt;&gt;1, VLOOKUP(Games!C195, Data!$B$2:$L$134, 11, FALSE)=1), 1,0))*Coefficients!L$2</f>
        <v>#N/A</v>
      </c>
      <c r="O195" t="e">
        <f t="shared" si="3"/>
        <v>#N/A</v>
      </c>
    </row>
    <row r="196" spans="1:15" x14ac:dyDescent="0.45">
      <c r="A196">
        <f>Coefficients!$A$2</f>
        <v>-3.8635845644251199</v>
      </c>
      <c r="B196">
        <f>(Games!D196)*Coefficients!$B$2</f>
        <v>0</v>
      </c>
      <c r="C196" t="e">
        <f>(VLOOKUP(Games!B196, Data!$B$2:$L$134, 4, FALSE)-VLOOKUP(Games!C196, Data!$B$2:$L$134, 4, FALSE))*Coefficients!$C$2</f>
        <v>#N/A</v>
      </c>
      <c r="D196" t="e">
        <f>(VLOOKUP(Games!B196, Data!$B$2:$L$134, 3, FALSE)-VLOOKUP(Games!C196, Data!$B$2:$L$134, 3, FALSE))*Coefficients!$D$2</f>
        <v>#N/A</v>
      </c>
      <c r="E196" t="e">
        <f>(VLOOKUP(Games!B196, Data!$B$2:$L$134, 5, FALSE)-VLOOKUP(Games!C196, Data!$B$2:$L$134, 5, FALSE))*Coefficients!$E$2</f>
        <v>#N/A</v>
      </c>
      <c r="F196" t="e">
        <f>(VLOOKUP(Games!B196, Data!$B$2:$L$134, 6, FALSE)-VLOOKUP(Games!C196, Data!$B$2:$L$134, 6, FALSE))*Coefficients!$F$2</f>
        <v>#N/A</v>
      </c>
      <c r="G196" t="e">
        <f>(VLOOKUP(Games!B196, Data!$B$2:$L$134, 7, FALSE)-VLOOKUP(Games!C196, Data!$B$2:$L$134, 7, FALSE))*Coefficients!$G$2</f>
        <v>#N/A</v>
      </c>
      <c r="H196" t="e">
        <f>(VLOOKUP(Games!B196, Data!$B$2:$L$134, 8, FALSE)-VLOOKUP(Games!C196, Data!$B$2:$L$134, 8, FALSE))*Coefficients!$H$2</f>
        <v>#N/A</v>
      </c>
      <c r="I196" t="e">
        <f>(VLOOKUP(Games!B196, Data!$B$2:$L$134, 9, FALSE)-VLOOKUP(Games!C196, Data!$B$2:$L$134, 9, FALSE))*Coefficients!$I$2</f>
        <v>#N/A</v>
      </c>
      <c r="J196" t="e">
        <f>(VLOOKUP(Games!B196, Data!$B$2:$L$134, 10, FALSE)-VLOOKUP(Games!C196, Data!$B$2:$L$134, 10, FALSE))*Coefficients!$J$2</f>
        <v>#N/A</v>
      </c>
      <c r="K196" t="e">
        <f>(IF(AND(VLOOKUP(Games!B196, Data!$B$2:$L$134, 11, FALSE)=1, VLOOKUP(Games!C196, Data!$B$2:$L$134, 11, FALSE)&lt;&gt;1), 1,0))*Coefficients!K$2</f>
        <v>#N/A</v>
      </c>
      <c r="L196" t="e">
        <f>(IF(AND(VLOOKUP(Games!B196, Data!$B$2:$L$134, 11, FALSE)&lt;&gt;1, VLOOKUP(Games!C196, Data!$B$2:$L$134, 11, FALSE)=1), 1,0))*Coefficients!L$2</f>
        <v>#N/A</v>
      </c>
      <c r="O196" t="e">
        <f t="shared" si="3"/>
        <v>#N/A</v>
      </c>
    </row>
    <row r="197" spans="1:15" x14ac:dyDescent="0.45">
      <c r="A197">
        <f>Coefficients!$A$2</f>
        <v>-3.8635845644251199</v>
      </c>
      <c r="B197">
        <f>(Games!D197)*Coefficients!$B$2</f>
        <v>0</v>
      </c>
      <c r="C197" t="e">
        <f>(VLOOKUP(Games!B197, Data!$B$2:$L$134, 4, FALSE)-VLOOKUP(Games!C197, Data!$B$2:$L$134, 4, FALSE))*Coefficients!$C$2</f>
        <v>#N/A</v>
      </c>
      <c r="D197" t="e">
        <f>(VLOOKUP(Games!B197, Data!$B$2:$L$134, 3, FALSE)-VLOOKUP(Games!C197, Data!$B$2:$L$134, 3, FALSE))*Coefficients!$D$2</f>
        <v>#N/A</v>
      </c>
      <c r="E197" t="e">
        <f>(VLOOKUP(Games!B197, Data!$B$2:$L$134, 5, FALSE)-VLOOKUP(Games!C197, Data!$B$2:$L$134, 5, FALSE))*Coefficients!$E$2</f>
        <v>#N/A</v>
      </c>
      <c r="F197" t="e">
        <f>(VLOOKUP(Games!B197, Data!$B$2:$L$134, 6, FALSE)-VLOOKUP(Games!C197, Data!$B$2:$L$134, 6, FALSE))*Coefficients!$F$2</f>
        <v>#N/A</v>
      </c>
      <c r="G197" t="e">
        <f>(VLOOKUP(Games!B197, Data!$B$2:$L$134, 7, FALSE)-VLOOKUP(Games!C197, Data!$B$2:$L$134, 7, FALSE))*Coefficients!$G$2</f>
        <v>#N/A</v>
      </c>
      <c r="H197" t="e">
        <f>(VLOOKUP(Games!B197, Data!$B$2:$L$134, 8, FALSE)-VLOOKUP(Games!C197, Data!$B$2:$L$134, 8, FALSE))*Coefficients!$H$2</f>
        <v>#N/A</v>
      </c>
      <c r="I197" t="e">
        <f>(VLOOKUP(Games!B197, Data!$B$2:$L$134, 9, FALSE)-VLOOKUP(Games!C197, Data!$B$2:$L$134, 9, FALSE))*Coefficients!$I$2</f>
        <v>#N/A</v>
      </c>
      <c r="J197" t="e">
        <f>(VLOOKUP(Games!B197, Data!$B$2:$L$134, 10, FALSE)-VLOOKUP(Games!C197, Data!$B$2:$L$134, 10, FALSE))*Coefficients!$J$2</f>
        <v>#N/A</v>
      </c>
      <c r="K197" t="e">
        <f>(IF(AND(VLOOKUP(Games!B197, Data!$B$2:$L$134, 11, FALSE)=1, VLOOKUP(Games!C197, Data!$B$2:$L$134, 11, FALSE)&lt;&gt;1), 1,0))*Coefficients!K$2</f>
        <v>#N/A</v>
      </c>
      <c r="L197" t="e">
        <f>(IF(AND(VLOOKUP(Games!B197, Data!$B$2:$L$134, 11, FALSE)&lt;&gt;1, VLOOKUP(Games!C197, Data!$B$2:$L$134, 11, FALSE)=1), 1,0))*Coefficients!L$2</f>
        <v>#N/A</v>
      </c>
      <c r="O197" t="e">
        <f t="shared" si="3"/>
        <v>#N/A</v>
      </c>
    </row>
    <row r="198" spans="1:15" x14ac:dyDescent="0.45">
      <c r="A198">
        <f>Coefficients!$A$2</f>
        <v>-3.8635845644251199</v>
      </c>
      <c r="B198">
        <f>(Games!D198)*Coefficients!$B$2</f>
        <v>0</v>
      </c>
      <c r="C198" t="e">
        <f>(VLOOKUP(Games!B198, Data!$B$2:$L$134, 4, FALSE)-VLOOKUP(Games!C198, Data!$B$2:$L$134, 4, FALSE))*Coefficients!$C$2</f>
        <v>#N/A</v>
      </c>
      <c r="D198" t="e">
        <f>(VLOOKUP(Games!B198, Data!$B$2:$L$134, 3, FALSE)-VLOOKUP(Games!C198, Data!$B$2:$L$134, 3, FALSE))*Coefficients!$D$2</f>
        <v>#N/A</v>
      </c>
      <c r="E198" t="e">
        <f>(VLOOKUP(Games!B198, Data!$B$2:$L$134, 5, FALSE)-VLOOKUP(Games!C198, Data!$B$2:$L$134, 5, FALSE))*Coefficients!$E$2</f>
        <v>#N/A</v>
      </c>
      <c r="F198" t="e">
        <f>(VLOOKUP(Games!B198, Data!$B$2:$L$134, 6, FALSE)-VLOOKUP(Games!C198, Data!$B$2:$L$134, 6, FALSE))*Coefficients!$F$2</f>
        <v>#N/A</v>
      </c>
      <c r="G198" t="e">
        <f>(VLOOKUP(Games!B198, Data!$B$2:$L$134, 7, FALSE)-VLOOKUP(Games!C198, Data!$B$2:$L$134, 7, FALSE))*Coefficients!$G$2</f>
        <v>#N/A</v>
      </c>
      <c r="H198" t="e">
        <f>(VLOOKUP(Games!B198, Data!$B$2:$L$134, 8, FALSE)-VLOOKUP(Games!C198, Data!$B$2:$L$134, 8, FALSE))*Coefficients!$H$2</f>
        <v>#N/A</v>
      </c>
      <c r="I198" t="e">
        <f>(VLOOKUP(Games!B198, Data!$B$2:$L$134, 9, FALSE)-VLOOKUP(Games!C198, Data!$B$2:$L$134, 9, FALSE))*Coefficients!$I$2</f>
        <v>#N/A</v>
      </c>
      <c r="J198" t="e">
        <f>(VLOOKUP(Games!B198, Data!$B$2:$L$134, 10, FALSE)-VLOOKUP(Games!C198, Data!$B$2:$L$134, 10, FALSE))*Coefficients!$J$2</f>
        <v>#N/A</v>
      </c>
      <c r="K198" t="e">
        <f>(IF(AND(VLOOKUP(Games!B198, Data!$B$2:$L$134, 11, FALSE)=1, VLOOKUP(Games!C198, Data!$B$2:$L$134, 11, FALSE)&lt;&gt;1), 1,0))*Coefficients!K$2</f>
        <v>#N/A</v>
      </c>
      <c r="L198" t="e">
        <f>(IF(AND(VLOOKUP(Games!B198, Data!$B$2:$L$134, 11, FALSE)&lt;&gt;1, VLOOKUP(Games!C198, Data!$B$2:$L$134, 11, FALSE)=1), 1,0))*Coefficients!L$2</f>
        <v>#N/A</v>
      </c>
      <c r="O198" t="e">
        <f t="shared" si="3"/>
        <v>#N/A</v>
      </c>
    </row>
    <row r="199" spans="1:15" x14ac:dyDescent="0.45">
      <c r="A199">
        <f>Coefficients!$A$2</f>
        <v>-3.8635845644251199</v>
      </c>
      <c r="B199">
        <f>(Games!D199)*Coefficients!$B$2</f>
        <v>0</v>
      </c>
      <c r="C199" t="e">
        <f>(VLOOKUP(Games!B199, Data!$B$2:$L$134, 4, FALSE)-VLOOKUP(Games!C199, Data!$B$2:$L$134, 4, FALSE))*Coefficients!$C$2</f>
        <v>#N/A</v>
      </c>
      <c r="D199" t="e">
        <f>(VLOOKUP(Games!B199, Data!$B$2:$L$134, 3, FALSE)-VLOOKUP(Games!C199, Data!$B$2:$L$134, 3, FALSE))*Coefficients!$D$2</f>
        <v>#N/A</v>
      </c>
      <c r="E199" t="e">
        <f>(VLOOKUP(Games!B199, Data!$B$2:$L$134, 5, FALSE)-VLOOKUP(Games!C199, Data!$B$2:$L$134, 5, FALSE))*Coefficients!$E$2</f>
        <v>#N/A</v>
      </c>
      <c r="F199" t="e">
        <f>(VLOOKUP(Games!B199, Data!$B$2:$L$134, 6, FALSE)-VLOOKUP(Games!C199, Data!$B$2:$L$134, 6, FALSE))*Coefficients!$F$2</f>
        <v>#N/A</v>
      </c>
      <c r="G199" t="e">
        <f>(VLOOKUP(Games!B199, Data!$B$2:$L$134, 7, FALSE)-VLOOKUP(Games!C199, Data!$B$2:$L$134, 7, FALSE))*Coefficients!$G$2</f>
        <v>#N/A</v>
      </c>
      <c r="H199" t="e">
        <f>(VLOOKUP(Games!B199, Data!$B$2:$L$134, 8, FALSE)-VLOOKUP(Games!C199, Data!$B$2:$L$134, 8, FALSE))*Coefficients!$H$2</f>
        <v>#N/A</v>
      </c>
      <c r="I199" t="e">
        <f>(VLOOKUP(Games!B199, Data!$B$2:$L$134, 9, FALSE)-VLOOKUP(Games!C199, Data!$B$2:$L$134, 9, FALSE))*Coefficients!$I$2</f>
        <v>#N/A</v>
      </c>
      <c r="J199" t="e">
        <f>(VLOOKUP(Games!B199, Data!$B$2:$L$134, 10, FALSE)-VLOOKUP(Games!C199, Data!$B$2:$L$134, 10, FALSE))*Coefficients!$J$2</f>
        <v>#N/A</v>
      </c>
      <c r="K199" t="e">
        <f>(IF(AND(VLOOKUP(Games!B199, Data!$B$2:$L$134, 11, FALSE)=1, VLOOKUP(Games!C199, Data!$B$2:$L$134, 11, FALSE)&lt;&gt;1), 1,0))*Coefficients!K$2</f>
        <v>#N/A</v>
      </c>
      <c r="L199" t="e">
        <f>(IF(AND(VLOOKUP(Games!B199, Data!$B$2:$L$134, 11, FALSE)&lt;&gt;1, VLOOKUP(Games!C199, Data!$B$2:$L$134, 11, FALSE)=1), 1,0))*Coefficients!L$2</f>
        <v>#N/A</v>
      </c>
      <c r="O199" t="e">
        <f t="shared" si="3"/>
        <v>#N/A</v>
      </c>
    </row>
    <row r="200" spans="1:15" x14ac:dyDescent="0.45">
      <c r="A200">
        <f>Coefficients!$A$2</f>
        <v>-3.8635845644251199</v>
      </c>
      <c r="B200">
        <f>(Games!D200)*Coefficients!$B$2</f>
        <v>0</v>
      </c>
      <c r="C200" t="e">
        <f>(VLOOKUP(Games!B200, Data!$B$2:$L$134, 4, FALSE)-VLOOKUP(Games!C200, Data!$B$2:$L$134, 4, FALSE))*Coefficients!$C$2</f>
        <v>#N/A</v>
      </c>
      <c r="D200" t="e">
        <f>(VLOOKUP(Games!B200, Data!$B$2:$L$134, 3, FALSE)-VLOOKUP(Games!C200, Data!$B$2:$L$134, 3, FALSE))*Coefficients!$D$2</f>
        <v>#N/A</v>
      </c>
      <c r="E200" t="e">
        <f>(VLOOKUP(Games!B200, Data!$B$2:$L$134, 5, FALSE)-VLOOKUP(Games!C200, Data!$B$2:$L$134, 5, FALSE))*Coefficients!$E$2</f>
        <v>#N/A</v>
      </c>
      <c r="F200" t="e">
        <f>(VLOOKUP(Games!B200, Data!$B$2:$L$134, 6, FALSE)-VLOOKUP(Games!C200, Data!$B$2:$L$134, 6, FALSE))*Coefficients!$F$2</f>
        <v>#N/A</v>
      </c>
      <c r="G200" t="e">
        <f>(VLOOKUP(Games!B200, Data!$B$2:$L$134, 7, FALSE)-VLOOKUP(Games!C200, Data!$B$2:$L$134, 7, FALSE))*Coefficients!$G$2</f>
        <v>#N/A</v>
      </c>
      <c r="H200" t="e">
        <f>(VLOOKUP(Games!B200, Data!$B$2:$L$134, 8, FALSE)-VLOOKUP(Games!C200, Data!$B$2:$L$134, 8, FALSE))*Coefficients!$H$2</f>
        <v>#N/A</v>
      </c>
      <c r="I200" t="e">
        <f>(VLOOKUP(Games!B200, Data!$B$2:$L$134, 9, FALSE)-VLOOKUP(Games!C200, Data!$B$2:$L$134, 9, FALSE))*Coefficients!$I$2</f>
        <v>#N/A</v>
      </c>
      <c r="J200" t="e">
        <f>(VLOOKUP(Games!B200, Data!$B$2:$L$134, 10, FALSE)-VLOOKUP(Games!C200, Data!$B$2:$L$134, 10, FALSE))*Coefficients!$J$2</f>
        <v>#N/A</v>
      </c>
      <c r="K200" t="e">
        <f>(IF(AND(VLOOKUP(Games!B200, Data!$B$2:$L$134, 11, FALSE)=1, VLOOKUP(Games!C200, Data!$B$2:$L$134, 11, FALSE)&lt;&gt;1), 1,0))*Coefficients!K$2</f>
        <v>#N/A</v>
      </c>
      <c r="L200" t="e">
        <f>(IF(AND(VLOOKUP(Games!B200, Data!$B$2:$L$134, 11, FALSE)&lt;&gt;1, VLOOKUP(Games!C200, Data!$B$2:$L$134, 11, FALSE)=1), 1,0))*Coefficients!L$2</f>
        <v>#N/A</v>
      </c>
      <c r="O200" t="e">
        <f t="shared" si="3"/>
        <v>#N/A</v>
      </c>
    </row>
    <row r="201" spans="1:15" x14ac:dyDescent="0.45">
      <c r="A201">
        <f>Coefficients!$A$2</f>
        <v>-3.8635845644251199</v>
      </c>
      <c r="B201">
        <f>(Games!D201)*Coefficients!$B$2</f>
        <v>0</v>
      </c>
      <c r="C201" t="e">
        <f>(VLOOKUP(Games!B201, Data!$B$2:$L$134, 4, FALSE)-VLOOKUP(Games!C201, Data!$B$2:$L$134, 4, FALSE))*Coefficients!$C$2</f>
        <v>#N/A</v>
      </c>
      <c r="D201" t="e">
        <f>(VLOOKUP(Games!B201, Data!$B$2:$L$134, 3, FALSE)-VLOOKUP(Games!C201, Data!$B$2:$L$134, 3, FALSE))*Coefficients!$D$2</f>
        <v>#N/A</v>
      </c>
      <c r="E201" t="e">
        <f>(VLOOKUP(Games!B201, Data!$B$2:$L$134, 5, FALSE)-VLOOKUP(Games!C201, Data!$B$2:$L$134, 5, FALSE))*Coefficients!$E$2</f>
        <v>#N/A</v>
      </c>
      <c r="F201" t="e">
        <f>(VLOOKUP(Games!B201, Data!$B$2:$L$134, 6, FALSE)-VLOOKUP(Games!C201, Data!$B$2:$L$134, 6, FALSE))*Coefficients!$F$2</f>
        <v>#N/A</v>
      </c>
      <c r="G201" t="e">
        <f>(VLOOKUP(Games!B201, Data!$B$2:$L$134, 7, FALSE)-VLOOKUP(Games!C201, Data!$B$2:$L$134, 7, FALSE))*Coefficients!$G$2</f>
        <v>#N/A</v>
      </c>
      <c r="H201" t="e">
        <f>(VLOOKUP(Games!B201, Data!$B$2:$L$134, 8, FALSE)-VLOOKUP(Games!C201, Data!$B$2:$L$134, 8, FALSE))*Coefficients!$H$2</f>
        <v>#N/A</v>
      </c>
      <c r="I201" t="e">
        <f>(VLOOKUP(Games!B201, Data!$B$2:$L$134, 9, FALSE)-VLOOKUP(Games!C201, Data!$B$2:$L$134, 9, FALSE))*Coefficients!$I$2</f>
        <v>#N/A</v>
      </c>
      <c r="J201" t="e">
        <f>(VLOOKUP(Games!B201, Data!$B$2:$L$134, 10, FALSE)-VLOOKUP(Games!C201, Data!$B$2:$L$134, 10, FALSE))*Coefficients!$J$2</f>
        <v>#N/A</v>
      </c>
      <c r="K201" t="e">
        <f>(IF(AND(VLOOKUP(Games!B201, Data!$B$2:$L$134, 11, FALSE)=1, VLOOKUP(Games!C201, Data!$B$2:$L$134, 11, FALSE)&lt;&gt;1), 1,0))*Coefficients!K$2</f>
        <v>#N/A</v>
      </c>
      <c r="L201" t="e">
        <f>(IF(AND(VLOOKUP(Games!B201, Data!$B$2:$L$134, 11, FALSE)&lt;&gt;1, VLOOKUP(Games!C201, Data!$B$2:$L$134, 11, FALSE)=1), 1,0))*Coefficients!L$2</f>
        <v>#N/A</v>
      </c>
      <c r="O201" t="e">
        <f t="shared" si="3"/>
        <v>#N/A</v>
      </c>
    </row>
    <row r="202" spans="1:15" x14ac:dyDescent="0.45">
      <c r="A202">
        <f>Coefficients!$A$2</f>
        <v>-3.8635845644251199</v>
      </c>
      <c r="B202">
        <f>(Games!D202)*Coefficients!$B$2</f>
        <v>0</v>
      </c>
      <c r="C202" t="e">
        <f>(VLOOKUP(Games!B202, Data!$B$2:$L$134, 4, FALSE)-VLOOKUP(Games!C202, Data!$B$2:$L$134, 4, FALSE))*Coefficients!$C$2</f>
        <v>#N/A</v>
      </c>
      <c r="D202" t="e">
        <f>(VLOOKUP(Games!B202, Data!$B$2:$L$134, 3, FALSE)-VLOOKUP(Games!C202, Data!$B$2:$L$134, 3, FALSE))*Coefficients!$D$2</f>
        <v>#N/A</v>
      </c>
      <c r="E202" t="e">
        <f>(VLOOKUP(Games!B202, Data!$B$2:$L$134, 5, FALSE)-VLOOKUP(Games!C202, Data!$B$2:$L$134, 5, FALSE))*Coefficients!$E$2</f>
        <v>#N/A</v>
      </c>
      <c r="F202" t="e">
        <f>(VLOOKUP(Games!B202, Data!$B$2:$L$134, 6, FALSE)-VLOOKUP(Games!C202, Data!$B$2:$L$134, 6, FALSE))*Coefficients!$F$2</f>
        <v>#N/A</v>
      </c>
      <c r="G202" t="e">
        <f>(VLOOKUP(Games!B202, Data!$B$2:$L$134, 7, FALSE)-VLOOKUP(Games!C202, Data!$B$2:$L$134, 7, FALSE))*Coefficients!$G$2</f>
        <v>#N/A</v>
      </c>
      <c r="H202" t="e">
        <f>(VLOOKUP(Games!B202, Data!$B$2:$L$134, 8, FALSE)-VLOOKUP(Games!C202, Data!$B$2:$L$134, 8, FALSE))*Coefficients!$H$2</f>
        <v>#N/A</v>
      </c>
      <c r="I202" t="e">
        <f>(VLOOKUP(Games!B202, Data!$B$2:$L$134, 9, FALSE)-VLOOKUP(Games!C202, Data!$B$2:$L$134, 9, FALSE))*Coefficients!$I$2</f>
        <v>#N/A</v>
      </c>
      <c r="J202" t="e">
        <f>(VLOOKUP(Games!B202, Data!$B$2:$L$134, 10, FALSE)-VLOOKUP(Games!C202, Data!$B$2:$L$134, 10, FALSE))*Coefficients!$J$2</f>
        <v>#N/A</v>
      </c>
      <c r="K202" t="e">
        <f>(IF(AND(VLOOKUP(Games!B202, Data!$B$2:$L$134, 11, FALSE)=1, VLOOKUP(Games!C202, Data!$B$2:$L$134, 11, FALSE)&lt;&gt;1), 1,0))*Coefficients!K$2</f>
        <v>#N/A</v>
      </c>
      <c r="L202" t="e">
        <f>(IF(AND(VLOOKUP(Games!B202, Data!$B$2:$L$134, 11, FALSE)&lt;&gt;1, VLOOKUP(Games!C202, Data!$B$2:$L$134, 11, FALSE)=1), 1,0))*Coefficients!L$2</f>
        <v>#N/A</v>
      </c>
      <c r="O202" t="e">
        <f t="shared" si="3"/>
        <v>#N/A</v>
      </c>
    </row>
    <row r="203" spans="1:15" x14ac:dyDescent="0.45">
      <c r="A203">
        <f>Coefficients!$A$2</f>
        <v>-3.8635845644251199</v>
      </c>
      <c r="B203">
        <f>(Games!D203)*Coefficients!$B$2</f>
        <v>0</v>
      </c>
      <c r="C203" t="e">
        <f>(VLOOKUP(Games!B203, Data!$B$2:$L$134, 4, FALSE)-VLOOKUP(Games!C203, Data!$B$2:$L$134, 4, FALSE))*Coefficients!$C$2</f>
        <v>#N/A</v>
      </c>
      <c r="D203" t="e">
        <f>(VLOOKUP(Games!B203, Data!$B$2:$L$134, 3, FALSE)-VLOOKUP(Games!C203, Data!$B$2:$L$134, 3, FALSE))*Coefficients!$D$2</f>
        <v>#N/A</v>
      </c>
      <c r="E203" t="e">
        <f>(VLOOKUP(Games!B203, Data!$B$2:$L$134, 5, FALSE)-VLOOKUP(Games!C203, Data!$B$2:$L$134, 5, FALSE))*Coefficients!$E$2</f>
        <v>#N/A</v>
      </c>
      <c r="F203" t="e">
        <f>(VLOOKUP(Games!B203, Data!$B$2:$L$134, 6, FALSE)-VLOOKUP(Games!C203, Data!$B$2:$L$134, 6, FALSE))*Coefficients!$F$2</f>
        <v>#N/A</v>
      </c>
      <c r="G203" t="e">
        <f>(VLOOKUP(Games!B203, Data!$B$2:$L$134, 7, FALSE)-VLOOKUP(Games!C203, Data!$B$2:$L$134, 7, FALSE))*Coefficients!$G$2</f>
        <v>#N/A</v>
      </c>
      <c r="H203" t="e">
        <f>(VLOOKUP(Games!B203, Data!$B$2:$L$134, 8, FALSE)-VLOOKUP(Games!C203, Data!$B$2:$L$134, 8, FALSE))*Coefficients!$H$2</f>
        <v>#N/A</v>
      </c>
      <c r="I203" t="e">
        <f>(VLOOKUP(Games!B203, Data!$B$2:$L$134, 9, FALSE)-VLOOKUP(Games!C203, Data!$B$2:$L$134, 9, FALSE))*Coefficients!$I$2</f>
        <v>#N/A</v>
      </c>
      <c r="J203" t="e">
        <f>(VLOOKUP(Games!B203, Data!$B$2:$L$134, 10, FALSE)-VLOOKUP(Games!C203, Data!$B$2:$L$134, 10, FALSE))*Coefficients!$J$2</f>
        <v>#N/A</v>
      </c>
      <c r="K203" t="e">
        <f>(IF(AND(VLOOKUP(Games!B203, Data!$B$2:$L$134, 11, FALSE)=1, VLOOKUP(Games!C203, Data!$B$2:$L$134, 11, FALSE)&lt;&gt;1), 1,0))*Coefficients!K$2</f>
        <v>#N/A</v>
      </c>
      <c r="L203" t="e">
        <f>(IF(AND(VLOOKUP(Games!B203, Data!$B$2:$L$134, 11, FALSE)&lt;&gt;1, VLOOKUP(Games!C203, Data!$B$2:$L$134, 11, FALSE)=1), 1,0))*Coefficients!L$2</f>
        <v>#N/A</v>
      </c>
      <c r="O203" t="e">
        <f t="shared" si="3"/>
        <v>#N/A</v>
      </c>
    </row>
    <row r="204" spans="1:15" x14ac:dyDescent="0.45">
      <c r="A204">
        <f>Coefficients!$A$2</f>
        <v>-3.8635845644251199</v>
      </c>
      <c r="B204">
        <f>(Games!D204)*Coefficients!$B$2</f>
        <v>0</v>
      </c>
      <c r="C204" t="e">
        <f>(VLOOKUP(Games!B204, Data!$B$2:$L$134, 4, FALSE)-VLOOKUP(Games!C204, Data!$B$2:$L$134, 4, FALSE))*Coefficients!$C$2</f>
        <v>#N/A</v>
      </c>
      <c r="D204" t="e">
        <f>(VLOOKUP(Games!B204, Data!$B$2:$L$134, 3, FALSE)-VLOOKUP(Games!C204, Data!$B$2:$L$134, 3, FALSE))*Coefficients!$D$2</f>
        <v>#N/A</v>
      </c>
      <c r="E204" t="e">
        <f>(VLOOKUP(Games!B204, Data!$B$2:$L$134, 5, FALSE)-VLOOKUP(Games!C204, Data!$B$2:$L$134, 5, FALSE))*Coefficients!$E$2</f>
        <v>#N/A</v>
      </c>
      <c r="F204" t="e">
        <f>(VLOOKUP(Games!B204, Data!$B$2:$L$134, 6, FALSE)-VLOOKUP(Games!C204, Data!$B$2:$L$134, 6, FALSE))*Coefficients!$F$2</f>
        <v>#N/A</v>
      </c>
      <c r="G204" t="e">
        <f>(VLOOKUP(Games!B204, Data!$B$2:$L$134, 7, FALSE)-VLOOKUP(Games!C204, Data!$B$2:$L$134, 7, FALSE))*Coefficients!$G$2</f>
        <v>#N/A</v>
      </c>
      <c r="H204" t="e">
        <f>(VLOOKUP(Games!B204, Data!$B$2:$L$134, 8, FALSE)-VLOOKUP(Games!C204, Data!$B$2:$L$134, 8, FALSE))*Coefficients!$H$2</f>
        <v>#N/A</v>
      </c>
      <c r="I204" t="e">
        <f>(VLOOKUP(Games!B204, Data!$B$2:$L$134, 9, FALSE)-VLOOKUP(Games!C204, Data!$B$2:$L$134, 9, FALSE))*Coefficients!$I$2</f>
        <v>#N/A</v>
      </c>
      <c r="J204" t="e">
        <f>(VLOOKUP(Games!B204, Data!$B$2:$L$134, 10, FALSE)-VLOOKUP(Games!C204, Data!$B$2:$L$134, 10, FALSE))*Coefficients!$J$2</f>
        <v>#N/A</v>
      </c>
      <c r="K204" t="e">
        <f>(IF(AND(VLOOKUP(Games!B204, Data!$B$2:$L$134, 11, FALSE)=1, VLOOKUP(Games!C204, Data!$B$2:$L$134, 11, FALSE)&lt;&gt;1), 1,0))*Coefficients!K$2</f>
        <v>#N/A</v>
      </c>
      <c r="L204" t="e">
        <f>(IF(AND(VLOOKUP(Games!B204, Data!$B$2:$L$134, 11, FALSE)&lt;&gt;1, VLOOKUP(Games!C204, Data!$B$2:$L$134, 11, FALSE)=1), 1,0))*Coefficients!L$2</f>
        <v>#N/A</v>
      </c>
      <c r="O204" t="e">
        <f t="shared" si="3"/>
        <v>#N/A</v>
      </c>
    </row>
    <row r="205" spans="1:15" x14ac:dyDescent="0.45">
      <c r="A205">
        <f>Coefficients!$A$2</f>
        <v>-3.8635845644251199</v>
      </c>
      <c r="B205">
        <f>(Games!D205)*Coefficients!$B$2</f>
        <v>0</v>
      </c>
      <c r="C205" t="e">
        <f>(VLOOKUP(Games!B205, Data!$B$2:$L$134, 4, FALSE)-VLOOKUP(Games!C205, Data!$B$2:$L$134, 4, FALSE))*Coefficients!$C$2</f>
        <v>#N/A</v>
      </c>
      <c r="D205" t="e">
        <f>(VLOOKUP(Games!B205, Data!$B$2:$L$134, 3, FALSE)-VLOOKUP(Games!C205, Data!$B$2:$L$134, 3, FALSE))*Coefficients!$D$2</f>
        <v>#N/A</v>
      </c>
      <c r="E205" t="e">
        <f>(VLOOKUP(Games!B205, Data!$B$2:$L$134, 5, FALSE)-VLOOKUP(Games!C205, Data!$B$2:$L$134, 5, FALSE))*Coefficients!$E$2</f>
        <v>#N/A</v>
      </c>
      <c r="F205" t="e">
        <f>(VLOOKUP(Games!B205, Data!$B$2:$L$134, 6, FALSE)-VLOOKUP(Games!C205, Data!$B$2:$L$134, 6, FALSE))*Coefficients!$F$2</f>
        <v>#N/A</v>
      </c>
      <c r="G205" t="e">
        <f>(VLOOKUP(Games!B205, Data!$B$2:$L$134, 7, FALSE)-VLOOKUP(Games!C205, Data!$B$2:$L$134, 7, FALSE))*Coefficients!$G$2</f>
        <v>#N/A</v>
      </c>
      <c r="H205" t="e">
        <f>(VLOOKUP(Games!B205, Data!$B$2:$L$134, 8, FALSE)-VLOOKUP(Games!C205, Data!$B$2:$L$134, 8, FALSE))*Coefficients!$H$2</f>
        <v>#N/A</v>
      </c>
      <c r="I205" t="e">
        <f>(VLOOKUP(Games!B205, Data!$B$2:$L$134, 9, FALSE)-VLOOKUP(Games!C205, Data!$B$2:$L$134, 9, FALSE))*Coefficients!$I$2</f>
        <v>#N/A</v>
      </c>
      <c r="J205" t="e">
        <f>(VLOOKUP(Games!B205, Data!$B$2:$L$134, 10, FALSE)-VLOOKUP(Games!C205, Data!$B$2:$L$134, 10, FALSE))*Coefficients!$J$2</f>
        <v>#N/A</v>
      </c>
      <c r="K205" t="e">
        <f>(IF(AND(VLOOKUP(Games!B205, Data!$B$2:$L$134, 11, FALSE)=1, VLOOKUP(Games!C205, Data!$B$2:$L$134, 11, FALSE)&lt;&gt;1), 1,0))*Coefficients!K$2</f>
        <v>#N/A</v>
      </c>
      <c r="L205" t="e">
        <f>(IF(AND(VLOOKUP(Games!B205, Data!$B$2:$L$134, 11, FALSE)&lt;&gt;1, VLOOKUP(Games!C205, Data!$B$2:$L$134, 11, FALSE)=1), 1,0))*Coefficients!L$2</f>
        <v>#N/A</v>
      </c>
      <c r="O205" t="e">
        <f t="shared" si="3"/>
        <v>#N/A</v>
      </c>
    </row>
    <row r="206" spans="1:15" x14ac:dyDescent="0.45">
      <c r="A206">
        <f>Coefficients!$A$2</f>
        <v>-3.8635845644251199</v>
      </c>
      <c r="B206">
        <f>(Games!D206)*Coefficients!$B$2</f>
        <v>0</v>
      </c>
      <c r="C206" t="e">
        <f>(VLOOKUP(Games!B206, Data!$B$2:$L$134, 4, FALSE)-VLOOKUP(Games!C206, Data!$B$2:$L$134, 4, FALSE))*Coefficients!$C$2</f>
        <v>#N/A</v>
      </c>
      <c r="D206" t="e">
        <f>(VLOOKUP(Games!B206, Data!$B$2:$L$134, 3, FALSE)-VLOOKUP(Games!C206, Data!$B$2:$L$134, 3, FALSE))*Coefficients!$D$2</f>
        <v>#N/A</v>
      </c>
      <c r="E206" t="e">
        <f>(VLOOKUP(Games!B206, Data!$B$2:$L$134, 5, FALSE)-VLOOKUP(Games!C206, Data!$B$2:$L$134, 5, FALSE))*Coefficients!$E$2</f>
        <v>#N/A</v>
      </c>
      <c r="F206" t="e">
        <f>(VLOOKUP(Games!B206, Data!$B$2:$L$134, 6, FALSE)-VLOOKUP(Games!C206, Data!$B$2:$L$134, 6, FALSE))*Coefficients!$F$2</f>
        <v>#N/A</v>
      </c>
      <c r="G206" t="e">
        <f>(VLOOKUP(Games!B206, Data!$B$2:$L$134, 7, FALSE)-VLOOKUP(Games!C206, Data!$B$2:$L$134, 7, FALSE))*Coefficients!$G$2</f>
        <v>#N/A</v>
      </c>
      <c r="H206" t="e">
        <f>(VLOOKUP(Games!B206, Data!$B$2:$L$134, 8, FALSE)-VLOOKUP(Games!C206, Data!$B$2:$L$134, 8, FALSE))*Coefficients!$H$2</f>
        <v>#N/A</v>
      </c>
      <c r="I206" t="e">
        <f>(VLOOKUP(Games!B206, Data!$B$2:$L$134, 9, FALSE)-VLOOKUP(Games!C206, Data!$B$2:$L$134, 9, FALSE))*Coefficients!$I$2</f>
        <v>#N/A</v>
      </c>
      <c r="J206" t="e">
        <f>(VLOOKUP(Games!B206, Data!$B$2:$L$134, 10, FALSE)-VLOOKUP(Games!C206, Data!$B$2:$L$134, 10, FALSE))*Coefficients!$J$2</f>
        <v>#N/A</v>
      </c>
      <c r="K206" t="e">
        <f>(IF(AND(VLOOKUP(Games!B206, Data!$B$2:$L$134, 11, FALSE)=1, VLOOKUP(Games!C206, Data!$B$2:$L$134, 11, FALSE)&lt;&gt;1), 1,0))*Coefficients!K$2</f>
        <v>#N/A</v>
      </c>
      <c r="L206" t="e">
        <f>(IF(AND(VLOOKUP(Games!B206, Data!$B$2:$L$134, 11, FALSE)&lt;&gt;1, VLOOKUP(Games!C206, Data!$B$2:$L$134, 11, FALSE)=1), 1,0))*Coefficients!L$2</f>
        <v>#N/A</v>
      </c>
      <c r="O206" t="e">
        <f t="shared" si="3"/>
        <v>#N/A</v>
      </c>
    </row>
    <row r="207" spans="1:15" x14ac:dyDescent="0.45">
      <c r="A207">
        <f>Coefficients!$A$2</f>
        <v>-3.8635845644251199</v>
      </c>
      <c r="B207">
        <f>(Games!D207)*Coefficients!$B$2</f>
        <v>0</v>
      </c>
      <c r="C207" t="e">
        <f>(VLOOKUP(Games!B207, Data!$B$2:$L$134, 4, FALSE)-VLOOKUP(Games!C207, Data!$B$2:$L$134, 4, FALSE))*Coefficients!$C$2</f>
        <v>#N/A</v>
      </c>
      <c r="D207" t="e">
        <f>(VLOOKUP(Games!B207, Data!$B$2:$L$134, 3, FALSE)-VLOOKUP(Games!C207, Data!$B$2:$L$134, 3, FALSE))*Coefficients!$D$2</f>
        <v>#N/A</v>
      </c>
      <c r="E207" t="e">
        <f>(VLOOKUP(Games!B207, Data!$B$2:$L$134, 5, FALSE)-VLOOKUP(Games!C207, Data!$B$2:$L$134, 5, FALSE))*Coefficients!$E$2</f>
        <v>#N/A</v>
      </c>
      <c r="F207" t="e">
        <f>(VLOOKUP(Games!B207, Data!$B$2:$L$134, 6, FALSE)-VLOOKUP(Games!C207, Data!$B$2:$L$134, 6, FALSE))*Coefficients!$F$2</f>
        <v>#N/A</v>
      </c>
      <c r="G207" t="e">
        <f>(VLOOKUP(Games!B207, Data!$B$2:$L$134, 7, FALSE)-VLOOKUP(Games!C207, Data!$B$2:$L$134, 7, FALSE))*Coefficients!$G$2</f>
        <v>#N/A</v>
      </c>
      <c r="H207" t="e">
        <f>(VLOOKUP(Games!B207, Data!$B$2:$L$134, 8, FALSE)-VLOOKUP(Games!C207, Data!$B$2:$L$134, 8, FALSE))*Coefficients!$H$2</f>
        <v>#N/A</v>
      </c>
      <c r="I207" t="e">
        <f>(VLOOKUP(Games!B207, Data!$B$2:$L$134, 9, FALSE)-VLOOKUP(Games!C207, Data!$B$2:$L$134, 9, FALSE))*Coefficients!$I$2</f>
        <v>#N/A</v>
      </c>
      <c r="J207" t="e">
        <f>(VLOOKUP(Games!B207, Data!$B$2:$L$134, 10, FALSE)-VLOOKUP(Games!C207, Data!$B$2:$L$134, 10, FALSE))*Coefficients!$J$2</f>
        <v>#N/A</v>
      </c>
      <c r="K207" t="e">
        <f>(IF(AND(VLOOKUP(Games!B207, Data!$B$2:$L$134, 11, FALSE)=1, VLOOKUP(Games!C207, Data!$B$2:$L$134, 11, FALSE)&lt;&gt;1), 1,0))*Coefficients!K$2</f>
        <v>#N/A</v>
      </c>
      <c r="L207" t="e">
        <f>(IF(AND(VLOOKUP(Games!B207, Data!$B$2:$L$134, 11, FALSE)&lt;&gt;1, VLOOKUP(Games!C207, Data!$B$2:$L$134, 11, FALSE)=1), 1,0))*Coefficients!L$2</f>
        <v>#N/A</v>
      </c>
      <c r="O207" t="e">
        <f t="shared" si="3"/>
        <v>#N/A</v>
      </c>
    </row>
    <row r="208" spans="1:15" x14ac:dyDescent="0.45">
      <c r="A208">
        <f>Coefficients!$A$2</f>
        <v>-3.8635845644251199</v>
      </c>
      <c r="B208">
        <f>(Games!D208)*Coefficients!$B$2</f>
        <v>0</v>
      </c>
      <c r="C208" t="e">
        <f>(VLOOKUP(Games!B208, Data!$B$2:$L$134, 4, FALSE)-VLOOKUP(Games!C208, Data!$B$2:$L$134, 4, FALSE))*Coefficients!$C$2</f>
        <v>#N/A</v>
      </c>
      <c r="D208" t="e">
        <f>(VLOOKUP(Games!B208, Data!$B$2:$L$134, 3, FALSE)-VLOOKUP(Games!C208, Data!$B$2:$L$134, 3, FALSE))*Coefficients!$D$2</f>
        <v>#N/A</v>
      </c>
      <c r="E208" t="e">
        <f>(VLOOKUP(Games!B208, Data!$B$2:$L$134, 5, FALSE)-VLOOKUP(Games!C208, Data!$B$2:$L$134, 5, FALSE))*Coefficients!$E$2</f>
        <v>#N/A</v>
      </c>
      <c r="F208" t="e">
        <f>(VLOOKUP(Games!B208, Data!$B$2:$L$134, 6, FALSE)-VLOOKUP(Games!C208, Data!$B$2:$L$134, 6, FALSE))*Coefficients!$F$2</f>
        <v>#N/A</v>
      </c>
      <c r="G208" t="e">
        <f>(VLOOKUP(Games!B208, Data!$B$2:$L$134, 7, FALSE)-VLOOKUP(Games!C208, Data!$B$2:$L$134, 7, FALSE))*Coefficients!$G$2</f>
        <v>#N/A</v>
      </c>
      <c r="H208" t="e">
        <f>(VLOOKUP(Games!B208, Data!$B$2:$L$134, 8, FALSE)-VLOOKUP(Games!C208, Data!$B$2:$L$134, 8, FALSE))*Coefficients!$H$2</f>
        <v>#N/A</v>
      </c>
      <c r="I208" t="e">
        <f>(VLOOKUP(Games!B208, Data!$B$2:$L$134, 9, FALSE)-VLOOKUP(Games!C208, Data!$B$2:$L$134, 9, FALSE))*Coefficients!$I$2</f>
        <v>#N/A</v>
      </c>
      <c r="J208" t="e">
        <f>(VLOOKUP(Games!B208, Data!$B$2:$L$134, 10, FALSE)-VLOOKUP(Games!C208, Data!$B$2:$L$134, 10, FALSE))*Coefficients!$J$2</f>
        <v>#N/A</v>
      </c>
      <c r="K208" t="e">
        <f>(IF(AND(VLOOKUP(Games!B208, Data!$B$2:$L$134, 11, FALSE)=1, VLOOKUP(Games!C208, Data!$B$2:$L$134, 11, FALSE)&lt;&gt;1), 1,0))*Coefficients!K$2</f>
        <v>#N/A</v>
      </c>
      <c r="L208" t="e">
        <f>(IF(AND(VLOOKUP(Games!B208, Data!$B$2:$L$134, 11, FALSE)&lt;&gt;1, VLOOKUP(Games!C208, Data!$B$2:$L$134, 11, FALSE)=1), 1,0))*Coefficients!L$2</f>
        <v>#N/A</v>
      </c>
      <c r="O208" t="e">
        <f t="shared" si="3"/>
        <v>#N/A</v>
      </c>
    </row>
    <row r="209" spans="1:15" x14ac:dyDescent="0.45">
      <c r="A209">
        <f>Coefficients!$A$2</f>
        <v>-3.8635845644251199</v>
      </c>
      <c r="B209">
        <f>(Games!D209)*Coefficients!$B$2</f>
        <v>0</v>
      </c>
      <c r="C209" t="e">
        <f>(VLOOKUP(Games!B209, Data!$B$2:$L$134, 4, FALSE)-VLOOKUP(Games!C209, Data!$B$2:$L$134, 4, FALSE))*Coefficients!$C$2</f>
        <v>#N/A</v>
      </c>
      <c r="D209" t="e">
        <f>(VLOOKUP(Games!B209, Data!$B$2:$L$134, 3, FALSE)-VLOOKUP(Games!C209, Data!$B$2:$L$134, 3, FALSE))*Coefficients!$D$2</f>
        <v>#N/A</v>
      </c>
      <c r="E209" t="e">
        <f>(VLOOKUP(Games!B209, Data!$B$2:$L$134, 5, FALSE)-VLOOKUP(Games!C209, Data!$B$2:$L$134, 5, FALSE))*Coefficients!$E$2</f>
        <v>#N/A</v>
      </c>
      <c r="F209" t="e">
        <f>(VLOOKUP(Games!B209, Data!$B$2:$L$134, 6, FALSE)-VLOOKUP(Games!C209, Data!$B$2:$L$134, 6, FALSE))*Coefficients!$F$2</f>
        <v>#N/A</v>
      </c>
      <c r="G209" t="e">
        <f>(VLOOKUP(Games!B209, Data!$B$2:$L$134, 7, FALSE)-VLOOKUP(Games!C209, Data!$B$2:$L$134, 7, FALSE))*Coefficients!$G$2</f>
        <v>#N/A</v>
      </c>
      <c r="H209" t="e">
        <f>(VLOOKUP(Games!B209, Data!$B$2:$L$134, 8, FALSE)-VLOOKUP(Games!C209, Data!$B$2:$L$134, 8, FALSE))*Coefficients!$H$2</f>
        <v>#N/A</v>
      </c>
      <c r="I209" t="e">
        <f>(VLOOKUP(Games!B209, Data!$B$2:$L$134, 9, FALSE)-VLOOKUP(Games!C209, Data!$B$2:$L$134, 9, FALSE))*Coefficients!$I$2</f>
        <v>#N/A</v>
      </c>
      <c r="J209" t="e">
        <f>(VLOOKUP(Games!B209, Data!$B$2:$L$134, 10, FALSE)-VLOOKUP(Games!C209, Data!$B$2:$L$134, 10, FALSE))*Coefficients!$J$2</f>
        <v>#N/A</v>
      </c>
      <c r="K209" t="e">
        <f>(IF(AND(VLOOKUP(Games!B209, Data!$B$2:$L$134, 11, FALSE)=1, VLOOKUP(Games!C209, Data!$B$2:$L$134, 11, FALSE)&lt;&gt;1), 1,0))*Coefficients!K$2</f>
        <v>#N/A</v>
      </c>
      <c r="L209" t="e">
        <f>(IF(AND(VLOOKUP(Games!B209, Data!$B$2:$L$134, 11, FALSE)&lt;&gt;1, VLOOKUP(Games!C209, Data!$B$2:$L$134, 11, FALSE)=1), 1,0))*Coefficients!L$2</f>
        <v>#N/A</v>
      </c>
      <c r="O209" t="e">
        <f t="shared" si="3"/>
        <v>#N/A</v>
      </c>
    </row>
    <row r="210" spans="1:15" x14ac:dyDescent="0.45">
      <c r="A210">
        <f>Coefficients!$A$2</f>
        <v>-3.8635845644251199</v>
      </c>
      <c r="B210">
        <f>(Games!D210)*Coefficients!$B$2</f>
        <v>0</v>
      </c>
      <c r="C210" t="e">
        <f>(VLOOKUP(Games!B210, Data!$B$2:$L$134, 4, FALSE)-VLOOKUP(Games!C210, Data!$B$2:$L$134, 4, FALSE))*Coefficients!$C$2</f>
        <v>#N/A</v>
      </c>
      <c r="D210" t="e">
        <f>(VLOOKUP(Games!B210, Data!$B$2:$L$134, 3, FALSE)-VLOOKUP(Games!C210, Data!$B$2:$L$134, 3, FALSE))*Coefficients!$D$2</f>
        <v>#N/A</v>
      </c>
      <c r="E210" t="e">
        <f>(VLOOKUP(Games!B210, Data!$B$2:$L$134, 5, FALSE)-VLOOKUP(Games!C210, Data!$B$2:$L$134, 5, FALSE))*Coefficients!$E$2</f>
        <v>#N/A</v>
      </c>
      <c r="F210" t="e">
        <f>(VLOOKUP(Games!B210, Data!$B$2:$L$134, 6, FALSE)-VLOOKUP(Games!C210, Data!$B$2:$L$134, 6, FALSE))*Coefficients!$F$2</f>
        <v>#N/A</v>
      </c>
      <c r="G210" t="e">
        <f>(VLOOKUP(Games!B210, Data!$B$2:$L$134, 7, FALSE)-VLOOKUP(Games!C210, Data!$B$2:$L$134, 7, FALSE))*Coefficients!$G$2</f>
        <v>#N/A</v>
      </c>
      <c r="H210" t="e">
        <f>(VLOOKUP(Games!B210, Data!$B$2:$L$134, 8, FALSE)-VLOOKUP(Games!C210, Data!$B$2:$L$134, 8, FALSE))*Coefficients!$H$2</f>
        <v>#N/A</v>
      </c>
      <c r="I210" t="e">
        <f>(VLOOKUP(Games!B210, Data!$B$2:$L$134, 9, FALSE)-VLOOKUP(Games!C210, Data!$B$2:$L$134, 9, FALSE))*Coefficients!$I$2</f>
        <v>#N/A</v>
      </c>
      <c r="J210" t="e">
        <f>(VLOOKUP(Games!B210, Data!$B$2:$L$134, 10, FALSE)-VLOOKUP(Games!C210, Data!$B$2:$L$134, 10, FALSE))*Coefficients!$J$2</f>
        <v>#N/A</v>
      </c>
      <c r="K210" t="e">
        <f>(IF(AND(VLOOKUP(Games!B210, Data!$B$2:$L$134, 11, FALSE)=1, VLOOKUP(Games!C210, Data!$B$2:$L$134, 11, FALSE)&lt;&gt;1), 1,0))*Coefficients!K$2</f>
        <v>#N/A</v>
      </c>
      <c r="L210" t="e">
        <f>(IF(AND(VLOOKUP(Games!B210, Data!$B$2:$L$134, 11, FALSE)&lt;&gt;1, VLOOKUP(Games!C210, Data!$B$2:$L$134, 11, FALSE)=1), 1,0))*Coefficients!L$2</f>
        <v>#N/A</v>
      </c>
      <c r="O210" t="e">
        <f t="shared" si="3"/>
        <v>#N/A</v>
      </c>
    </row>
    <row r="211" spans="1:15" x14ac:dyDescent="0.45">
      <c r="A211">
        <f>Coefficients!$A$2</f>
        <v>-3.8635845644251199</v>
      </c>
      <c r="B211">
        <f>(Games!D211)*Coefficients!$B$2</f>
        <v>0</v>
      </c>
      <c r="C211" t="e">
        <f>(VLOOKUP(Games!B211, Data!$B$2:$L$134, 4, FALSE)-VLOOKUP(Games!C211, Data!$B$2:$L$134, 4, FALSE))*Coefficients!$C$2</f>
        <v>#N/A</v>
      </c>
      <c r="D211" t="e">
        <f>(VLOOKUP(Games!B211, Data!$B$2:$L$134, 3, FALSE)-VLOOKUP(Games!C211, Data!$B$2:$L$134, 3, FALSE))*Coefficients!$D$2</f>
        <v>#N/A</v>
      </c>
      <c r="E211" t="e">
        <f>(VLOOKUP(Games!B211, Data!$B$2:$L$134, 5, FALSE)-VLOOKUP(Games!C211, Data!$B$2:$L$134, 5, FALSE))*Coefficients!$E$2</f>
        <v>#N/A</v>
      </c>
      <c r="F211" t="e">
        <f>(VLOOKUP(Games!B211, Data!$B$2:$L$134, 6, FALSE)-VLOOKUP(Games!C211, Data!$B$2:$L$134, 6, FALSE))*Coefficients!$F$2</f>
        <v>#N/A</v>
      </c>
      <c r="G211" t="e">
        <f>(VLOOKUP(Games!B211, Data!$B$2:$L$134, 7, FALSE)-VLOOKUP(Games!C211, Data!$B$2:$L$134, 7, FALSE))*Coefficients!$G$2</f>
        <v>#N/A</v>
      </c>
      <c r="H211" t="e">
        <f>(VLOOKUP(Games!B211, Data!$B$2:$L$134, 8, FALSE)-VLOOKUP(Games!C211, Data!$B$2:$L$134, 8, FALSE))*Coefficients!$H$2</f>
        <v>#N/A</v>
      </c>
      <c r="I211" t="e">
        <f>(VLOOKUP(Games!B211, Data!$B$2:$L$134, 9, FALSE)-VLOOKUP(Games!C211, Data!$B$2:$L$134, 9, FALSE))*Coefficients!$I$2</f>
        <v>#N/A</v>
      </c>
      <c r="J211" t="e">
        <f>(VLOOKUP(Games!B211, Data!$B$2:$L$134, 10, FALSE)-VLOOKUP(Games!C211, Data!$B$2:$L$134, 10, FALSE))*Coefficients!$J$2</f>
        <v>#N/A</v>
      </c>
      <c r="K211" t="e">
        <f>(IF(AND(VLOOKUP(Games!B211, Data!$B$2:$L$134, 11, FALSE)=1, VLOOKUP(Games!C211, Data!$B$2:$L$134, 11, FALSE)&lt;&gt;1), 1,0))*Coefficients!K$2</f>
        <v>#N/A</v>
      </c>
      <c r="L211" t="e">
        <f>(IF(AND(VLOOKUP(Games!B211, Data!$B$2:$L$134, 11, FALSE)&lt;&gt;1, VLOOKUP(Games!C211, Data!$B$2:$L$134, 11, FALSE)=1), 1,0))*Coefficients!L$2</f>
        <v>#N/A</v>
      </c>
      <c r="O211" t="e">
        <f t="shared" si="3"/>
        <v>#N/A</v>
      </c>
    </row>
    <row r="212" spans="1:15" x14ac:dyDescent="0.45">
      <c r="A212">
        <f>Coefficients!$A$2</f>
        <v>-3.8635845644251199</v>
      </c>
      <c r="B212">
        <f>(Games!D212)*Coefficients!$B$2</f>
        <v>0</v>
      </c>
      <c r="C212" t="e">
        <f>(VLOOKUP(Games!B212, Data!$B$2:$L$134, 4, FALSE)-VLOOKUP(Games!C212, Data!$B$2:$L$134, 4, FALSE))*Coefficients!$C$2</f>
        <v>#N/A</v>
      </c>
      <c r="D212" t="e">
        <f>(VLOOKUP(Games!B212, Data!$B$2:$L$134, 3, FALSE)-VLOOKUP(Games!C212, Data!$B$2:$L$134, 3, FALSE))*Coefficients!$D$2</f>
        <v>#N/A</v>
      </c>
      <c r="E212" t="e">
        <f>(VLOOKUP(Games!B212, Data!$B$2:$L$134, 5, FALSE)-VLOOKUP(Games!C212, Data!$B$2:$L$134, 5, FALSE))*Coefficients!$E$2</f>
        <v>#N/A</v>
      </c>
      <c r="F212" t="e">
        <f>(VLOOKUP(Games!B212, Data!$B$2:$L$134, 6, FALSE)-VLOOKUP(Games!C212, Data!$B$2:$L$134, 6, FALSE))*Coefficients!$F$2</f>
        <v>#N/A</v>
      </c>
      <c r="G212" t="e">
        <f>(VLOOKUP(Games!B212, Data!$B$2:$L$134, 7, FALSE)-VLOOKUP(Games!C212, Data!$B$2:$L$134, 7, FALSE))*Coefficients!$G$2</f>
        <v>#N/A</v>
      </c>
      <c r="H212" t="e">
        <f>(VLOOKUP(Games!B212, Data!$B$2:$L$134, 8, FALSE)-VLOOKUP(Games!C212, Data!$B$2:$L$134, 8, FALSE))*Coefficients!$H$2</f>
        <v>#N/A</v>
      </c>
      <c r="I212" t="e">
        <f>(VLOOKUP(Games!B212, Data!$B$2:$L$134, 9, FALSE)-VLOOKUP(Games!C212, Data!$B$2:$L$134, 9, FALSE))*Coefficients!$I$2</f>
        <v>#N/A</v>
      </c>
      <c r="J212" t="e">
        <f>(VLOOKUP(Games!B212, Data!$B$2:$L$134, 10, FALSE)-VLOOKUP(Games!C212, Data!$B$2:$L$134, 10, FALSE))*Coefficients!$J$2</f>
        <v>#N/A</v>
      </c>
      <c r="K212" t="e">
        <f>(IF(AND(VLOOKUP(Games!B212, Data!$B$2:$L$134, 11, FALSE)=1, VLOOKUP(Games!C212, Data!$B$2:$L$134, 11, FALSE)&lt;&gt;1), 1,0))*Coefficients!K$2</f>
        <v>#N/A</v>
      </c>
      <c r="L212" t="e">
        <f>(IF(AND(VLOOKUP(Games!B212, Data!$B$2:$L$134, 11, FALSE)&lt;&gt;1, VLOOKUP(Games!C212, Data!$B$2:$L$134, 11, FALSE)=1), 1,0))*Coefficients!L$2</f>
        <v>#N/A</v>
      </c>
      <c r="O212" t="e">
        <f t="shared" si="3"/>
        <v>#N/A</v>
      </c>
    </row>
    <row r="213" spans="1:15" x14ac:dyDescent="0.45">
      <c r="A213">
        <f>Coefficients!$A$2</f>
        <v>-3.8635845644251199</v>
      </c>
      <c r="B213">
        <f>(Games!D213)*Coefficients!$B$2</f>
        <v>0</v>
      </c>
      <c r="C213" t="e">
        <f>(VLOOKUP(Games!B213, Data!$B$2:$L$134, 4, FALSE)-VLOOKUP(Games!C213, Data!$B$2:$L$134, 4, FALSE))*Coefficients!$C$2</f>
        <v>#N/A</v>
      </c>
      <c r="D213" t="e">
        <f>(VLOOKUP(Games!B213, Data!$B$2:$L$134, 3, FALSE)-VLOOKUP(Games!C213, Data!$B$2:$L$134, 3, FALSE))*Coefficients!$D$2</f>
        <v>#N/A</v>
      </c>
      <c r="E213" t="e">
        <f>(VLOOKUP(Games!B213, Data!$B$2:$L$134, 5, FALSE)-VLOOKUP(Games!C213, Data!$B$2:$L$134, 5, FALSE))*Coefficients!$E$2</f>
        <v>#N/A</v>
      </c>
      <c r="F213" t="e">
        <f>(VLOOKUP(Games!B213, Data!$B$2:$L$134, 6, FALSE)-VLOOKUP(Games!C213, Data!$B$2:$L$134, 6, FALSE))*Coefficients!$F$2</f>
        <v>#N/A</v>
      </c>
      <c r="G213" t="e">
        <f>(VLOOKUP(Games!B213, Data!$B$2:$L$134, 7, FALSE)-VLOOKUP(Games!C213, Data!$B$2:$L$134, 7, FALSE))*Coefficients!$G$2</f>
        <v>#N/A</v>
      </c>
      <c r="H213" t="e">
        <f>(VLOOKUP(Games!B213, Data!$B$2:$L$134, 8, FALSE)-VLOOKUP(Games!C213, Data!$B$2:$L$134, 8, FALSE))*Coefficients!$H$2</f>
        <v>#N/A</v>
      </c>
      <c r="I213" t="e">
        <f>(VLOOKUP(Games!B213, Data!$B$2:$L$134, 9, FALSE)-VLOOKUP(Games!C213, Data!$B$2:$L$134, 9, FALSE))*Coefficients!$I$2</f>
        <v>#N/A</v>
      </c>
      <c r="J213" t="e">
        <f>(VLOOKUP(Games!B213, Data!$B$2:$L$134, 10, FALSE)-VLOOKUP(Games!C213, Data!$B$2:$L$134, 10, FALSE))*Coefficients!$J$2</f>
        <v>#N/A</v>
      </c>
      <c r="K213" t="e">
        <f>(IF(AND(VLOOKUP(Games!B213, Data!$B$2:$L$134, 11, FALSE)=1, VLOOKUP(Games!C213, Data!$B$2:$L$134, 11, FALSE)&lt;&gt;1), 1,0))*Coefficients!K$2</f>
        <v>#N/A</v>
      </c>
      <c r="L213" t="e">
        <f>(IF(AND(VLOOKUP(Games!B213, Data!$B$2:$L$134, 11, FALSE)&lt;&gt;1, VLOOKUP(Games!C213, Data!$B$2:$L$134, 11, FALSE)=1), 1,0))*Coefficients!L$2</f>
        <v>#N/A</v>
      </c>
    </row>
    <row r="214" spans="1:15" x14ac:dyDescent="0.45">
      <c r="A214">
        <f>Coefficients!$A$2</f>
        <v>-3.8635845644251199</v>
      </c>
      <c r="B214">
        <f>(Games!D214)*Coefficients!$B$2</f>
        <v>0</v>
      </c>
      <c r="C214" t="e">
        <f>(VLOOKUP(Games!B214, Data!$B$2:$L$134, 4, FALSE)-VLOOKUP(Games!C214, Data!$B$2:$L$134, 4, FALSE))*Coefficients!$C$2</f>
        <v>#N/A</v>
      </c>
      <c r="D214" t="e">
        <f>(VLOOKUP(Games!B214, Data!$B$2:$L$134, 3, FALSE)-VLOOKUP(Games!C214, Data!$B$2:$L$134, 3, FALSE))*Coefficients!$D$2</f>
        <v>#N/A</v>
      </c>
      <c r="E214" t="e">
        <f>(VLOOKUP(Games!B214, Data!$B$2:$L$134, 5, FALSE)-VLOOKUP(Games!C214, Data!$B$2:$L$134, 5, FALSE))*Coefficients!$E$2</f>
        <v>#N/A</v>
      </c>
      <c r="F214" t="e">
        <f>(VLOOKUP(Games!B214, Data!$B$2:$L$134, 6, FALSE)-VLOOKUP(Games!C214, Data!$B$2:$L$134, 6, FALSE))*Coefficients!$F$2</f>
        <v>#N/A</v>
      </c>
      <c r="G214" t="e">
        <f>(VLOOKUP(Games!B214, Data!$B$2:$L$134, 7, FALSE)-VLOOKUP(Games!C214, Data!$B$2:$L$134, 7, FALSE))*Coefficients!$G$2</f>
        <v>#N/A</v>
      </c>
      <c r="H214" t="e">
        <f>(VLOOKUP(Games!B214, Data!$B$2:$L$134, 8, FALSE)-VLOOKUP(Games!C214, Data!$B$2:$L$134, 8, FALSE))*Coefficients!$H$2</f>
        <v>#N/A</v>
      </c>
      <c r="I214" t="e">
        <f>(VLOOKUP(Games!B214, Data!$B$2:$L$134, 9, FALSE)-VLOOKUP(Games!C214, Data!$B$2:$L$134, 9, FALSE))*Coefficients!$I$2</f>
        <v>#N/A</v>
      </c>
      <c r="J214" t="e">
        <f>(VLOOKUP(Games!B214, Data!$B$2:$L$134, 10, FALSE)-VLOOKUP(Games!C214, Data!$B$2:$L$134, 10, FALSE))*Coefficients!$J$2</f>
        <v>#N/A</v>
      </c>
      <c r="K214" t="e">
        <f>(IF(AND(VLOOKUP(Games!B214, Data!$B$2:$L$134, 11, FALSE)=1, VLOOKUP(Games!C214, Data!$B$2:$L$134, 11, FALSE)&lt;&gt;1), 1,0))*Coefficients!K$2</f>
        <v>#N/A</v>
      </c>
      <c r="L214" t="e">
        <f>(IF(AND(VLOOKUP(Games!B214, Data!$B$2:$L$134, 11, FALSE)&lt;&gt;1, VLOOKUP(Games!C214, Data!$B$2:$L$134, 11, FALSE)=1), 1,0))*Coefficients!L$2</f>
        <v>#N/A</v>
      </c>
    </row>
    <row r="215" spans="1:15" x14ac:dyDescent="0.45">
      <c r="A215">
        <f>Coefficients!$A$2</f>
        <v>-3.8635845644251199</v>
      </c>
      <c r="B215">
        <f>(Games!D215)*Coefficients!$B$2</f>
        <v>0</v>
      </c>
      <c r="C215" t="e">
        <f>(VLOOKUP(Games!B215, Data!$B$2:$L$134, 4, FALSE)-VLOOKUP(Games!C215, Data!$B$2:$L$134, 4, FALSE))*Coefficients!$C$2</f>
        <v>#N/A</v>
      </c>
      <c r="D215" t="e">
        <f>(VLOOKUP(Games!B215, Data!$B$2:$L$134, 3, FALSE)-VLOOKUP(Games!C215, Data!$B$2:$L$134, 3, FALSE))*Coefficients!$D$2</f>
        <v>#N/A</v>
      </c>
      <c r="E215" t="e">
        <f>(VLOOKUP(Games!B215, Data!$B$2:$L$134, 5, FALSE)-VLOOKUP(Games!C215, Data!$B$2:$L$134, 5, FALSE))*Coefficients!$E$2</f>
        <v>#N/A</v>
      </c>
      <c r="F215" t="e">
        <f>(VLOOKUP(Games!B215, Data!$B$2:$L$134, 6, FALSE)-VLOOKUP(Games!C215, Data!$B$2:$L$134, 6, FALSE))*Coefficients!$F$2</f>
        <v>#N/A</v>
      </c>
      <c r="G215" t="e">
        <f>(VLOOKUP(Games!B215, Data!$B$2:$L$134, 7, FALSE)-VLOOKUP(Games!C215, Data!$B$2:$L$134, 7, FALSE))*Coefficients!$G$2</f>
        <v>#N/A</v>
      </c>
      <c r="H215" t="e">
        <f>(VLOOKUP(Games!B215, Data!$B$2:$L$134, 8, FALSE)-VLOOKUP(Games!C215, Data!$B$2:$L$134, 8, FALSE))*Coefficients!$H$2</f>
        <v>#N/A</v>
      </c>
      <c r="I215" t="e">
        <f>(VLOOKUP(Games!B215, Data!$B$2:$L$134, 9, FALSE)-VLOOKUP(Games!C215, Data!$B$2:$L$134, 9, FALSE))*Coefficients!$I$2</f>
        <v>#N/A</v>
      </c>
      <c r="J215" t="e">
        <f>(VLOOKUP(Games!B215, Data!$B$2:$L$134, 10, FALSE)-VLOOKUP(Games!C215, Data!$B$2:$L$134, 10, FALSE))*Coefficients!$J$2</f>
        <v>#N/A</v>
      </c>
      <c r="K215" t="e">
        <f>(IF(AND(VLOOKUP(Games!B215, Data!$B$2:$L$134, 11, FALSE)=1, VLOOKUP(Games!C215, Data!$B$2:$L$134, 11, FALSE)&lt;&gt;1), 1,0))*Coefficients!K$2</f>
        <v>#N/A</v>
      </c>
      <c r="L215" t="e">
        <f>(IF(AND(VLOOKUP(Games!B215, Data!$B$2:$L$134, 11, FALSE)&lt;&gt;1, VLOOKUP(Games!C215, Data!$B$2:$L$134, 11, FALSE)=1), 1,0))*Coefficients!L$2</f>
        <v>#N/A</v>
      </c>
    </row>
    <row r="216" spans="1:15" x14ac:dyDescent="0.45">
      <c r="A216">
        <f>Coefficients!$A$2</f>
        <v>-3.8635845644251199</v>
      </c>
      <c r="B216">
        <f>(Games!D216)*Coefficients!$B$2</f>
        <v>0</v>
      </c>
      <c r="C216" t="e">
        <f>(VLOOKUP(Games!B216, Data!$B$2:$L$134, 4, FALSE)-VLOOKUP(Games!C216, Data!$B$2:$L$134, 4, FALSE))*Coefficients!$C$2</f>
        <v>#N/A</v>
      </c>
      <c r="D216" t="e">
        <f>(VLOOKUP(Games!B216, Data!$B$2:$L$134, 3, FALSE)-VLOOKUP(Games!C216, Data!$B$2:$L$134, 3, FALSE))*Coefficients!$D$2</f>
        <v>#N/A</v>
      </c>
      <c r="E216" t="e">
        <f>(VLOOKUP(Games!B216, Data!$B$2:$L$134, 5, FALSE)-VLOOKUP(Games!C216, Data!$B$2:$L$134, 5, FALSE))*Coefficients!$E$2</f>
        <v>#N/A</v>
      </c>
      <c r="F216" t="e">
        <f>(VLOOKUP(Games!B216, Data!$B$2:$L$134, 6, FALSE)-VLOOKUP(Games!C216, Data!$B$2:$L$134, 6, FALSE))*Coefficients!$F$2</f>
        <v>#N/A</v>
      </c>
      <c r="G216" t="e">
        <f>(VLOOKUP(Games!B216, Data!$B$2:$L$134, 7, FALSE)-VLOOKUP(Games!C216, Data!$B$2:$L$134, 7, FALSE))*Coefficients!$G$2</f>
        <v>#N/A</v>
      </c>
      <c r="H216" t="e">
        <f>(VLOOKUP(Games!B216, Data!$B$2:$L$134, 8, FALSE)-VLOOKUP(Games!C216, Data!$B$2:$L$134, 8, FALSE))*Coefficients!$H$2</f>
        <v>#N/A</v>
      </c>
      <c r="I216" t="e">
        <f>(VLOOKUP(Games!B216, Data!$B$2:$L$134, 9, FALSE)-VLOOKUP(Games!C216, Data!$B$2:$L$134, 9, FALSE))*Coefficients!$I$2</f>
        <v>#N/A</v>
      </c>
      <c r="J216" t="e">
        <f>(VLOOKUP(Games!B216, Data!$B$2:$L$134, 10, FALSE)-VLOOKUP(Games!C216, Data!$B$2:$L$134, 10, FALSE))*Coefficients!$J$2</f>
        <v>#N/A</v>
      </c>
      <c r="K216" t="e">
        <f>(IF(AND(VLOOKUP(Games!B216, Data!$B$2:$L$134, 11, FALSE)=1, VLOOKUP(Games!C216, Data!$B$2:$L$134, 11, FALSE)&lt;&gt;1), 1,0))*Coefficients!K$2</f>
        <v>#N/A</v>
      </c>
      <c r="L216" t="e">
        <f>(IF(AND(VLOOKUP(Games!B216, Data!$B$2:$L$134, 11, FALSE)&lt;&gt;1, VLOOKUP(Games!C216, Data!$B$2:$L$134, 11, FALSE)=1), 1,0))*Coefficients!L$2</f>
        <v>#N/A</v>
      </c>
    </row>
    <row r="217" spans="1:15" x14ac:dyDescent="0.45">
      <c r="A217">
        <f>Coefficients!$A$2</f>
        <v>-3.8635845644251199</v>
      </c>
      <c r="B217">
        <f>(Games!D217)*Coefficients!$B$2</f>
        <v>0</v>
      </c>
      <c r="C217" t="e">
        <f>(VLOOKUP(Games!B217, Data!$B$2:$L$134, 4, FALSE)-VLOOKUP(Games!C217, Data!$B$2:$L$134, 4, FALSE))*Coefficients!$C$2</f>
        <v>#N/A</v>
      </c>
      <c r="D217" t="e">
        <f>(VLOOKUP(Games!B217, Data!$B$2:$L$134, 3, FALSE)-VLOOKUP(Games!C217, Data!$B$2:$L$134, 3, FALSE))*Coefficients!$D$2</f>
        <v>#N/A</v>
      </c>
      <c r="E217" t="e">
        <f>(VLOOKUP(Games!B217, Data!$B$2:$L$134, 5, FALSE)-VLOOKUP(Games!C217, Data!$B$2:$L$134, 5, FALSE))*Coefficients!$E$2</f>
        <v>#N/A</v>
      </c>
      <c r="F217" t="e">
        <f>(VLOOKUP(Games!B217, Data!$B$2:$L$134, 6, FALSE)-VLOOKUP(Games!C217, Data!$B$2:$L$134, 6, FALSE))*Coefficients!$F$2</f>
        <v>#N/A</v>
      </c>
      <c r="G217" t="e">
        <f>(VLOOKUP(Games!B217, Data!$B$2:$L$134, 7, FALSE)-VLOOKUP(Games!C217, Data!$B$2:$L$134, 7, FALSE))*Coefficients!$G$2</f>
        <v>#N/A</v>
      </c>
      <c r="H217" t="e">
        <f>(VLOOKUP(Games!B217, Data!$B$2:$L$134, 8, FALSE)-VLOOKUP(Games!C217, Data!$B$2:$L$134, 8, FALSE))*Coefficients!$H$2</f>
        <v>#N/A</v>
      </c>
      <c r="I217" t="e">
        <f>(VLOOKUP(Games!B217, Data!$B$2:$L$134, 9, FALSE)-VLOOKUP(Games!C217, Data!$B$2:$L$134, 9, FALSE))*Coefficients!$I$2</f>
        <v>#N/A</v>
      </c>
      <c r="J217" t="e">
        <f>(VLOOKUP(Games!B217, Data!$B$2:$L$134, 10, FALSE)-VLOOKUP(Games!C217, Data!$B$2:$L$134, 10, FALSE))*Coefficients!$J$2</f>
        <v>#N/A</v>
      </c>
      <c r="K217" t="e">
        <f>(IF(AND(VLOOKUP(Games!B217, Data!$B$2:$L$134, 11, FALSE)=1, VLOOKUP(Games!C217, Data!$B$2:$L$134, 11, FALSE)&lt;&gt;1), 1,0))*Coefficients!K$2</f>
        <v>#N/A</v>
      </c>
      <c r="L217" t="e">
        <f>(IF(AND(VLOOKUP(Games!B217, Data!$B$2:$L$134, 11, FALSE)&lt;&gt;1, VLOOKUP(Games!C217, Data!$B$2:$L$134, 11, FALSE)=1), 1,0))*Coefficients!L$2</f>
        <v>#N/A</v>
      </c>
    </row>
    <row r="218" spans="1:15" x14ac:dyDescent="0.45">
      <c r="A218">
        <f>Coefficients!$A$2</f>
        <v>-3.8635845644251199</v>
      </c>
      <c r="B218">
        <f>(Games!D218)*Coefficients!$B$2</f>
        <v>0</v>
      </c>
      <c r="C218" t="e">
        <f>(VLOOKUP(Games!B218, Data!$B$2:$L$134, 4, FALSE)-VLOOKUP(Games!C218, Data!$B$2:$L$134, 4, FALSE))*Coefficients!$C$2</f>
        <v>#N/A</v>
      </c>
      <c r="D218" t="e">
        <f>(VLOOKUP(Games!B218, Data!$B$2:$L$134, 3, FALSE)-VLOOKUP(Games!C218, Data!$B$2:$L$134, 3, FALSE))*Coefficients!$D$2</f>
        <v>#N/A</v>
      </c>
      <c r="E218" t="e">
        <f>(VLOOKUP(Games!B218, Data!$B$2:$L$134, 5, FALSE)-VLOOKUP(Games!C218, Data!$B$2:$L$134, 5, FALSE))*Coefficients!$E$2</f>
        <v>#N/A</v>
      </c>
      <c r="F218" t="e">
        <f>(VLOOKUP(Games!B218, Data!$B$2:$L$134, 6, FALSE)-VLOOKUP(Games!C218, Data!$B$2:$L$134, 6, FALSE))*Coefficients!$F$2</f>
        <v>#N/A</v>
      </c>
      <c r="G218" t="e">
        <f>(VLOOKUP(Games!B218, Data!$B$2:$L$134, 7, FALSE)-VLOOKUP(Games!C218, Data!$B$2:$L$134, 7, FALSE))*Coefficients!$G$2</f>
        <v>#N/A</v>
      </c>
      <c r="H218" t="e">
        <f>(VLOOKUP(Games!B218, Data!$B$2:$L$134, 8, FALSE)-VLOOKUP(Games!C218, Data!$B$2:$L$134, 8, FALSE))*Coefficients!$H$2</f>
        <v>#N/A</v>
      </c>
      <c r="I218" t="e">
        <f>(VLOOKUP(Games!B218, Data!$B$2:$L$134, 9, FALSE)-VLOOKUP(Games!C218, Data!$B$2:$L$134, 9, FALSE))*Coefficients!$I$2</f>
        <v>#N/A</v>
      </c>
      <c r="J218" t="e">
        <f>(VLOOKUP(Games!B218, Data!$B$2:$L$134, 10, FALSE)-VLOOKUP(Games!C218, Data!$B$2:$L$134, 10, FALSE))*Coefficients!$J$2</f>
        <v>#N/A</v>
      </c>
      <c r="K218" t="e">
        <f>(IF(AND(VLOOKUP(Games!B218, Data!$B$2:$L$134, 11, FALSE)=1, VLOOKUP(Games!C218, Data!$B$2:$L$134, 11, FALSE)&lt;&gt;1), 1,0))*Coefficients!K$2</f>
        <v>#N/A</v>
      </c>
      <c r="L218" t="e">
        <f>(IF(AND(VLOOKUP(Games!B218, Data!$B$2:$L$134, 11, FALSE)&lt;&gt;1, VLOOKUP(Games!C218, Data!$B$2:$L$134, 11, FALSE)=1), 1,0))*Coefficients!L$2</f>
        <v>#N/A</v>
      </c>
    </row>
    <row r="219" spans="1:15" x14ac:dyDescent="0.45">
      <c r="A219">
        <f>Coefficients!$A$2</f>
        <v>-3.8635845644251199</v>
      </c>
      <c r="B219">
        <f>(Games!D219)*Coefficients!$B$2</f>
        <v>0</v>
      </c>
      <c r="C219" t="e">
        <f>(VLOOKUP(Games!B219, Data!$B$2:$L$134, 4, FALSE)-VLOOKUP(Games!C219, Data!$B$2:$L$134, 4, FALSE))*Coefficients!$C$2</f>
        <v>#N/A</v>
      </c>
      <c r="D219" t="e">
        <f>(VLOOKUP(Games!B219, Data!$B$2:$L$134, 3, FALSE)-VLOOKUP(Games!C219, Data!$B$2:$L$134, 3, FALSE))*Coefficients!$D$2</f>
        <v>#N/A</v>
      </c>
      <c r="E219" t="e">
        <f>(VLOOKUP(Games!B219, Data!$B$2:$L$134, 5, FALSE)-VLOOKUP(Games!C219, Data!$B$2:$L$134, 5, FALSE))*Coefficients!$E$2</f>
        <v>#N/A</v>
      </c>
      <c r="F219" t="e">
        <f>(VLOOKUP(Games!B219, Data!$B$2:$L$134, 6, FALSE)-VLOOKUP(Games!C219, Data!$B$2:$L$134, 6, FALSE))*Coefficients!$F$2</f>
        <v>#N/A</v>
      </c>
      <c r="G219" t="e">
        <f>(VLOOKUP(Games!B219, Data!$B$2:$L$134, 7, FALSE)-VLOOKUP(Games!C219, Data!$B$2:$L$134, 7, FALSE))*Coefficients!$G$2</f>
        <v>#N/A</v>
      </c>
      <c r="H219" t="e">
        <f>(VLOOKUP(Games!B219, Data!$B$2:$L$134, 8, FALSE)-VLOOKUP(Games!C219, Data!$B$2:$L$134, 8, FALSE))*Coefficients!$H$2</f>
        <v>#N/A</v>
      </c>
      <c r="I219" t="e">
        <f>(VLOOKUP(Games!B219, Data!$B$2:$L$134, 9, FALSE)-VLOOKUP(Games!C219, Data!$B$2:$L$134, 9, FALSE))*Coefficients!$I$2</f>
        <v>#N/A</v>
      </c>
      <c r="J219" t="e">
        <f>(VLOOKUP(Games!B219, Data!$B$2:$L$134, 10, FALSE)-VLOOKUP(Games!C219, Data!$B$2:$L$134, 10, FALSE))*Coefficients!$J$2</f>
        <v>#N/A</v>
      </c>
      <c r="K219" t="e">
        <f>(IF(AND(VLOOKUP(Games!B219, Data!$B$2:$L$134, 11, FALSE)=1, VLOOKUP(Games!C219, Data!$B$2:$L$134, 11, FALSE)&lt;&gt;1), 1,0))*Coefficients!K$2</f>
        <v>#N/A</v>
      </c>
      <c r="L219" t="e">
        <f>(IF(AND(VLOOKUP(Games!B219, Data!$B$2:$L$134, 11, FALSE)&lt;&gt;1, VLOOKUP(Games!C219, Data!$B$2:$L$134, 11, FALSE)=1), 1,0))*Coefficients!L$2</f>
        <v>#N/A</v>
      </c>
    </row>
    <row r="220" spans="1:15" x14ac:dyDescent="0.45">
      <c r="A220">
        <f>Coefficients!$A$2</f>
        <v>-3.8635845644251199</v>
      </c>
      <c r="B220">
        <f>(Games!D220)*Coefficients!$B$2</f>
        <v>0</v>
      </c>
      <c r="C220" t="e">
        <f>(VLOOKUP(Games!B220, Data!$B$2:$L$134, 4, FALSE)-VLOOKUP(Games!C220, Data!$B$2:$L$134, 4, FALSE))*Coefficients!$C$2</f>
        <v>#N/A</v>
      </c>
      <c r="D220" t="e">
        <f>(VLOOKUP(Games!B220, Data!$B$2:$L$134, 3, FALSE)-VLOOKUP(Games!C220, Data!$B$2:$L$134, 3, FALSE))*Coefficients!$D$2</f>
        <v>#N/A</v>
      </c>
      <c r="E220" t="e">
        <f>(VLOOKUP(Games!B220, Data!$B$2:$L$134, 5, FALSE)-VLOOKUP(Games!C220, Data!$B$2:$L$134, 5, FALSE))*Coefficients!$E$2</f>
        <v>#N/A</v>
      </c>
      <c r="F220" t="e">
        <f>(VLOOKUP(Games!B220, Data!$B$2:$L$134, 6, FALSE)-VLOOKUP(Games!C220, Data!$B$2:$L$134, 6, FALSE))*Coefficients!$F$2</f>
        <v>#N/A</v>
      </c>
      <c r="G220" t="e">
        <f>(VLOOKUP(Games!B220, Data!$B$2:$L$134, 7, FALSE)-VLOOKUP(Games!C220, Data!$B$2:$L$134, 7, FALSE))*Coefficients!$G$2</f>
        <v>#N/A</v>
      </c>
      <c r="H220" t="e">
        <f>(VLOOKUP(Games!B220, Data!$B$2:$L$134, 8, FALSE)-VLOOKUP(Games!C220, Data!$B$2:$L$134, 8, FALSE))*Coefficients!$H$2</f>
        <v>#N/A</v>
      </c>
      <c r="I220" t="e">
        <f>(VLOOKUP(Games!B220, Data!$B$2:$L$134, 9, FALSE)-VLOOKUP(Games!C220, Data!$B$2:$L$134, 9, FALSE))*Coefficients!$I$2</f>
        <v>#N/A</v>
      </c>
      <c r="J220" t="e">
        <f>(VLOOKUP(Games!B220, Data!$B$2:$L$134, 10, FALSE)-VLOOKUP(Games!C220, Data!$B$2:$L$134, 10, FALSE))*Coefficients!$J$2</f>
        <v>#N/A</v>
      </c>
      <c r="K220" t="e">
        <f>(IF(AND(VLOOKUP(Games!B220, Data!$B$2:$L$134, 11, FALSE)=1, VLOOKUP(Games!C220, Data!$B$2:$L$134, 11, FALSE)&lt;&gt;1), 1,0))*Coefficients!K$2</f>
        <v>#N/A</v>
      </c>
      <c r="L220" t="e">
        <f>(IF(AND(VLOOKUP(Games!B220, Data!$B$2:$L$134, 11, FALSE)&lt;&gt;1, VLOOKUP(Games!C220, Data!$B$2:$L$134, 11, FALSE)=1), 1,0))*Coefficients!L$2</f>
        <v>#N/A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86"/>
  <sheetViews>
    <sheetView workbookViewId="0">
      <selection activeCell="I19" sqref="I19"/>
    </sheetView>
  </sheetViews>
  <sheetFormatPr defaultColWidth="10.6640625" defaultRowHeight="14.25" x14ac:dyDescent="0.45"/>
  <sheetData>
    <row r="1" spans="1:14" x14ac:dyDescent="0.45">
      <c r="A1" t="s">
        <v>4</v>
      </c>
      <c r="B1" t="s">
        <v>14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177</v>
      </c>
      <c r="N1" t="s">
        <v>684</v>
      </c>
    </row>
    <row r="2" spans="1:14" x14ac:dyDescent="0.45">
      <c r="A2">
        <f>'Coefficients - Win Probability'!$A$2</f>
        <v>1.5006452889456501</v>
      </c>
      <c r="B2">
        <f>(Games!D2)*'Coefficients - Win Probability'!$B$2</f>
        <v>6.6412676245266713</v>
      </c>
      <c r="C2">
        <f>(VLOOKUP(Games!B2, Data!$B$2:$L$134, 4, FALSE)-VLOOKUP(Games!C2, Data!$B$2:$L$134, 4, FALSE))*'Coefficients - Win Probability'!$C$2</f>
        <v>-1.2780099883074123</v>
      </c>
      <c r="D2">
        <f>(VLOOKUP(Games!B2, Data!$B$2:$L$134, 5, FALSE)-VLOOKUP(Games!C2, Data!$B$2:$L$134, 5, FALSE))*'Coefficients - Win Probability'!$D$2</f>
        <v>-7.3060758616814141</v>
      </c>
      <c r="E2">
        <f>(VLOOKUP(Games!B2, Data!$B$2:$L$134, 6, FALSE)-VLOOKUP(Games!C2, Data!$B$2:$L$134, 6, FALSE))*'Coefficients - Win Probability'!$E$2</f>
        <v>-0.74582933298229759</v>
      </c>
      <c r="F2">
        <f>(VLOOKUP(Games!B2, Data!$B$2:$L$134, 7, FALSE)-VLOOKUP(Games!C2, Data!$B$2:$L$134, 7, FALSE))*'Coefficients - Win Probability'!$F$2</f>
        <v>-10.435837139289594</v>
      </c>
      <c r="G2">
        <f>(VLOOKUP(Games!B2, Data!$B$2:$L$134, 8, FALSE)-VLOOKUP(Games!C2, Data!$B$2:$L$134, 8, FALSE))*'Coefficients - Win Probability'!$G$2</f>
        <v>-3.8381902624582334</v>
      </c>
      <c r="H2">
        <f>(VLOOKUP(Games!B2, Data!$B$2:$L$134, 9, FALSE)-VLOOKUP(Games!C2, Data!$B$2:$L$134, 9, FALSE))*'Coefficients - Win Probability'!$H$2</f>
        <v>-1.6454307803598147</v>
      </c>
      <c r="I2">
        <f>(VLOOKUP(Games!B2, Data!$B$2:$L$134, 10, FALSE)-VLOOKUP(Games!C2, Data!$B$2:$L$134, 10, FALSE))*'Coefficients - Win Probability'!$I$2</f>
        <v>1.1688571905041394</v>
      </c>
      <c r="J2">
        <f>(IF(AND(VLOOKUP(Games!B2, Data!$B$2:$L$134, 11, FALSE)=1, VLOOKUP(Games!C2, Data!$B$2:$L$134, 11, FALSE)&lt;&gt;1), 1,0))*'Coefficients - Win Probability'!$J$2</f>
        <v>0</v>
      </c>
      <c r="K2">
        <f>(IF(AND(VLOOKUP(Games!B2, Data!$B$2:$L$134, 11, FALSE)&lt;&gt;1, VLOOKUP(Games!C2, Data!$B$2:$L$134, 11, FALSE)=1), 1,0))*'Coefficients - Win Probability'!$K$2</f>
        <v>0</v>
      </c>
      <c r="L2">
        <f>(VLOOKUP(Games!B2, Data!$B$2:$L$134, 3, FALSE)-VLOOKUP(Games!C2, Data!$B$2:$L$134, 3, FALSE))*'Coefficients - Win Probability'!$L$2</f>
        <v>7.230000555822107</v>
      </c>
      <c r="N2">
        <f>ROUND(EXP(SUM(A2:L2))/(1+EXP(SUM(A2:L2))), 6)</f>
        <v>1.65E-4</v>
      </c>
    </row>
    <row r="3" spans="1:14" x14ac:dyDescent="0.45">
      <c r="A3">
        <f>'Coefficients - Win Probability'!$A$2</f>
        <v>1.5006452889456501</v>
      </c>
      <c r="B3">
        <f>(Games!D3)*'Coefficients - Win Probability'!$B$2</f>
        <v>-1.521957163954029</v>
      </c>
      <c r="C3">
        <f>(VLOOKUP(Games!B3, Data!$B$2:$L$134, 4, FALSE)-VLOOKUP(Games!C3, Data!$B$2:$L$134, 4, FALSE))*'Coefficients - Win Probability'!$C$2</f>
        <v>0.39323384255612759</v>
      </c>
      <c r="D3">
        <f>(VLOOKUP(Games!B3, Data!$B$2:$L$134, 5, FALSE)-VLOOKUP(Games!C3, Data!$B$2:$L$134, 5, FALSE))*'Coefficients - Win Probability'!$D$2</f>
        <v>0.74861218297384147</v>
      </c>
      <c r="E3">
        <f>(VLOOKUP(Games!B3, Data!$B$2:$L$134, 6, FALSE)-VLOOKUP(Games!C3, Data!$B$2:$L$134, 6, FALSE))*'Coefficients - Win Probability'!$E$2</f>
        <v>0.13303798777193354</v>
      </c>
      <c r="F3">
        <f>(VLOOKUP(Games!B3, Data!$B$2:$L$134, 7, FALSE)-VLOOKUP(Games!C3, Data!$B$2:$L$134, 7, FALSE))*'Coefficients - Win Probability'!$F$2</f>
        <v>0.99236488134348833</v>
      </c>
      <c r="G3">
        <f>(VLOOKUP(Games!B3, Data!$B$2:$L$134, 8, FALSE)-VLOOKUP(Games!C3, Data!$B$2:$L$134, 8, FALSE))*'Coefficients - Win Probability'!$G$2</f>
        <v>0.56862077962344193</v>
      </c>
      <c r="H3">
        <f>(VLOOKUP(Games!B3, Data!$B$2:$L$134, 9, FALSE)-VLOOKUP(Games!C3, Data!$B$2:$L$134, 9, FALSE))*'Coefficients - Win Probability'!$H$2</f>
        <v>0.24888868946619055</v>
      </c>
      <c r="I3">
        <f>(VLOOKUP(Games!B3, Data!$B$2:$L$134, 10, FALSE)-VLOOKUP(Games!C3, Data!$B$2:$L$134, 10, FALSE))*'Coefficients - Win Probability'!$I$2</f>
        <v>0.21832270216648292</v>
      </c>
      <c r="J3">
        <f>(IF(AND(VLOOKUP(Games!B3, Data!$B$2:$L$134, 11, FALSE)=1, VLOOKUP(Games!C3, Data!$B$2:$L$134, 11, FALSE)&lt;&gt;1), 1,0))*'Coefficients - Win Probability'!$J$2</f>
        <v>0</v>
      </c>
      <c r="K3">
        <f>(IF(AND(VLOOKUP(Games!B3, Data!$B$2:$L$134, 11, FALSE)&lt;&gt;1, VLOOKUP(Games!C3, Data!$B$2:$L$134, 11, FALSE)=1), 1,0))*'Coefficients - Win Probability'!$K$2</f>
        <v>0</v>
      </c>
      <c r="L3">
        <f>(VLOOKUP(Games!B3, Data!$B$2:$L$134, 3, FALSE)-VLOOKUP(Games!C3, Data!$B$2:$L$134, 3, FALSE))*'Coefficients - Win Probability'!$L$2</f>
        <v>-0.11274854667948704</v>
      </c>
      <c r="N3">
        <f t="shared" ref="N3:N66" si="0">ROUND(EXP(SUM(A3:L3))/(1+EXP(SUM(A3:L3))), 6)</f>
        <v>0.95965199999999995</v>
      </c>
    </row>
    <row r="4" spans="1:14" x14ac:dyDescent="0.45">
      <c r="A4">
        <f>'Coefficients - Win Probability'!$A$2</f>
        <v>1.5006452889456501</v>
      </c>
      <c r="B4">
        <f>(Games!D4)*'Coefficients - Win Probability'!$B$2</f>
        <v>-4.8425909762173651</v>
      </c>
      <c r="C4">
        <f>(VLOOKUP(Games!B4, Data!$B$2:$L$134, 4, FALSE)-VLOOKUP(Games!C4, Data!$B$2:$L$134, 4, FALSE))*'Coefficients - Win Probability'!$C$2</f>
        <v>1.5729353702245072</v>
      </c>
      <c r="D4">
        <f>(VLOOKUP(Games!B4, Data!$B$2:$L$134, 5, FALSE)-VLOOKUP(Games!C4, Data!$B$2:$L$134, 5, FALSE))*'Coefficients - Win Probability'!$D$2</f>
        <v>3.5724910503941545</v>
      </c>
      <c r="E4">
        <f>(VLOOKUP(Games!B4, Data!$B$2:$L$134, 6, FALSE)-VLOOKUP(Games!C4, Data!$B$2:$L$134, 6, FALSE))*'Coefficients - Win Probability'!$E$2</f>
        <v>0.66178743277854402</v>
      </c>
      <c r="F4">
        <f>(VLOOKUP(Games!B4, Data!$B$2:$L$134, 7, FALSE)-VLOOKUP(Games!C4, Data!$B$2:$L$134, 7, FALSE))*'Coefficients - Win Probability'!$F$2</f>
        <v>5.3459656511084725</v>
      </c>
      <c r="G4">
        <f>(VLOOKUP(Games!B4, Data!$B$2:$L$134, 8, FALSE)-VLOOKUP(Games!C4, Data!$B$2:$L$134, 8, FALSE))*'Coefficients - Win Probability'!$G$2</f>
        <v>2.3029141574749405</v>
      </c>
      <c r="H4">
        <f>(VLOOKUP(Games!B4, Data!$B$2:$L$134, 9, FALSE)-VLOOKUP(Games!C4, Data!$B$2:$L$134, 9, FALSE))*'Coefficients - Win Probability'!$H$2</f>
        <v>0.74666606839857141</v>
      </c>
      <c r="I4">
        <f>(VLOOKUP(Games!B4, Data!$B$2:$L$134, 10, FALSE)-VLOOKUP(Games!C4, Data!$B$2:$L$134, 10, FALSE))*'Coefficients - Win Probability'!$I$2</f>
        <v>-0.58814503644382299</v>
      </c>
      <c r="J4">
        <f>(IF(AND(VLOOKUP(Games!B4, Data!$B$2:$L$134, 11, FALSE)=1, VLOOKUP(Games!C4, Data!$B$2:$L$134, 11, FALSE)&lt;&gt;1), 1,0))*'Coefficients - Win Probability'!$J$2</f>
        <v>-0.76401995355778196</v>
      </c>
      <c r="K4">
        <f>(IF(AND(VLOOKUP(Games!B4, Data!$B$2:$L$134, 11, FALSE)&lt;&gt;1, VLOOKUP(Games!C4, Data!$B$2:$L$134, 11, FALSE)=1), 1,0))*'Coefficients - Win Probability'!$K$2</f>
        <v>0</v>
      </c>
      <c r="L4">
        <f>(VLOOKUP(Games!B4, Data!$B$2:$L$134, 3, FALSE)-VLOOKUP(Games!C4, Data!$B$2:$L$134, 3, FALSE))*'Coefficients - Win Probability'!$L$2</f>
        <v>-2.7059651203076887</v>
      </c>
      <c r="N4">
        <f t="shared" si="0"/>
        <v>0.99888999999999994</v>
      </c>
    </row>
    <row r="5" spans="1:14" x14ac:dyDescent="0.45">
      <c r="A5">
        <f>'Coefficients - Win Probability'!$A$2</f>
        <v>1.5006452889456501</v>
      </c>
      <c r="B5">
        <f>(Games!D5)*'Coefficients - Win Probability'!$B$2</f>
        <v>-2.3521156170198627</v>
      </c>
      <c r="C5">
        <f>(VLOOKUP(Games!B5, Data!$B$2:$L$134, 4, FALSE)-VLOOKUP(Games!C5, Data!$B$2:$L$134, 4, FALSE))*'Coefficients - Win Probability'!$C$2</f>
        <v>0.44238807287564391</v>
      </c>
      <c r="D5">
        <f>(VLOOKUP(Games!B5, Data!$B$2:$L$134, 5, FALSE)-VLOOKUP(Games!C5, Data!$B$2:$L$134, 5, FALSE))*'Coefficients - Win Probability'!$D$2</f>
        <v>1.0423713940142096</v>
      </c>
      <c r="E5">
        <f>(VLOOKUP(Games!B5, Data!$B$2:$L$134, 6, FALSE)-VLOOKUP(Games!C5, Data!$B$2:$L$134, 6, FALSE))*'Coefficients - Win Probability'!$E$2</f>
        <v>0.2242251507460466</v>
      </c>
      <c r="F5">
        <f>(VLOOKUP(Games!B5, Data!$B$2:$L$134, 7, FALSE)-VLOOKUP(Games!C5, Data!$B$2:$L$134, 7, FALSE))*'Coefficients - Win Probability'!$F$2</f>
        <v>2.5609416292735205</v>
      </c>
      <c r="G5">
        <f>(VLOOKUP(Games!B5, Data!$B$2:$L$134, 8, FALSE)-VLOOKUP(Games!C5, Data!$B$2:$L$134, 8, FALSE))*'Coefficients - Win Probability'!$G$2</f>
        <v>0.42646558471758156</v>
      </c>
      <c r="H5">
        <f>(VLOOKUP(Games!B5, Data!$B$2:$L$134, 9, FALSE)-VLOOKUP(Games!C5, Data!$B$2:$L$134, 9, FALSE))*'Coefficients - Win Probability'!$H$2</f>
        <v>0.51851810305456347</v>
      </c>
      <c r="I5">
        <f>(VLOOKUP(Games!B5, Data!$B$2:$L$134, 10, FALSE)-VLOOKUP(Games!C5, Data!$B$2:$L$134, 10, FALSE))*'Coefficients - Win Probability'!$I$2</f>
        <v>-9.4441329108065297E-2</v>
      </c>
      <c r="J5">
        <f>(IF(AND(VLOOKUP(Games!B5, Data!$B$2:$L$134, 11, FALSE)=1, VLOOKUP(Games!C5, Data!$B$2:$L$134, 11, FALSE)&lt;&gt;1), 1,0))*'Coefficients - Win Probability'!$J$2</f>
        <v>0</v>
      </c>
      <c r="K5">
        <f>(IF(AND(VLOOKUP(Games!B5, Data!$B$2:$L$134, 11, FALSE)&lt;&gt;1, VLOOKUP(Games!C5, Data!$B$2:$L$134, 11, FALSE)=1), 1,0))*'Coefficients - Win Probability'!$K$2</f>
        <v>0</v>
      </c>
      <c r="L5">
        <f>(VLOOKUP(Games!B5, Data!$B$2:$L$134, 3, FALSE)-VLOOKUP(Games!C5, Data!$B$2:$L$134, 3, FALSE))*'Coefficients - Win Probability'!$L$2</f>
        <v>-1.0992983301249986</v>
      </c>
      <c r="N5">
        <f t="shared" si="0"/>
        <v>0.95967800000000003</v>
      </c>
    </row>
    <row r="6" spans="1:14" x14ac:dyDescent="0.45">
      <c r="A6">
        <f>'Coefficients - Win Probability'!$A$2</f>
        <v>1.5006452889456501</v>
      </c>
      <c r="B6">
        <f>(Games!D6)*'Coefficients - Win Probability'!$B$2</f>
        <v>-0.96851819524347293</v>
      </c>
      <c r="C6">
        <f>(VLOOKUP(Games!B6, Data!$B$2:$L$134, 4, FALSE)-VLOOKUP(Games!C6, Data!$B$2:$L$134, 4, FALSE))*'Coefficients - Win Probability'!$C$2</f>
        <v>0.49154230319516024</v>
      </c>
      <c r="D6">
        <f>(VLOOKUP(Games!B6, Data!$B$2:$L$134, 5, FALSE)-VLOOKUP(Games!C6, Data!$B$2:$L$134, 5, FALSE))*'Coefficients - Win Probability'!$D$2</f>
        <v>0.76756439013773614</v>
      </c>
      <c r="E6">
        <f>(VLOOKUP(Games!B6, Data!$B$2:$L$134, 6, FALSE)-VLOOKUP(Games!C6, Data!$B$2:$L$134, 6, FALSE))*'Coefficients - Win Probability'!$E$2</f>
        <v>0.12895498047458523</v>
      </c>
      <c r="F6">
        <f>(VLOOKUP(Games!B6, Data!$B$2:$L$134, 7, FALSE)-VLOOKUP(Games!C6, Data!$B$2:$L$134, 7, FALSE))*'Coefficients - Win Probability'!$F$2</f>
        <v>1.6005885182959501</v>
      </c>
      <c r="G6">
        <f>(VLOOKUP(Games!B6, Data!$B$2:$L$134, 8, FALSE)-VLOOKUP(Games!C6, Data!$B$2:$L$134, 8, FALSE))*'Coefficients - Win Probability'!$G$2</f>
        <v>0.39803454573640945</v>
      </c>
      <c r="H6">
        <f>(VLOOKUP(Games!B6, Data!$B$2:$L$134, 9, FALSE)-VLOOKUP(Games!C6, Data!$B$2:$L$134, 9, FALSE))*'Coefficients - Win Probability'!$H$2</f>
        <v>0.31802443654013224</v>
      </c>
      <c r="I6">
        <f>(VLOOKUP(Games!B6, Data!$B$2:$L$134, 10, FALSE)-VLOOKUP(Games!C6, Data!$B$2:$L$134, 10, FALSE))*'Coefficients - Win Probability'!$I$2</f>
        <v>-0.49304786477250634</v>
      </c>
      <c r="J6">
        <f>(IF(AND(VLOOKUP(Games!B6, Data!$B$2:$L$134, 11, FALSE)=1, VLOOKUP(Games!C6, Data!$B$2:$L$134, 11, FALSE)&lt;&gt;1), 1,0))*'Coefficients - Win Probability'!$J$2</f>
        <v>-0.76401995355778196</v>
      </c>
      <c r="K6">
        <f>(IF(AND(VLOOKUP(Games!B6, Data!$B$2:$L$134, 11, FALSE)&lt;&gt;1, VLOOKUP(Games!C6, Data!$B$2:$L$134, 11, FALSE)=1), 1,0))*'Coefficients - Win Probability'!$K$2</f>
        <v>0</v>
      </c>
      <c r="L6">
        <f>(VLOOKUP(Games!B6, Data!$B$2:$L$134, 3, FALSE)-VLOOKUP(Games!C6, Data!$B$2:$L$134, 3, FALSE))*'Coefficients - Win Probability'!$L$2</f>
        <v>-1.5080118118381389</v>
      </c>
      <c r="N6">
        <f t="shared" si="0"/>
        <v>0.81332400000000005</v>
      </c>
    </row>
    <row r="7" spans="1:14" x14ac:dyDescent="0.45">
      <c r="A7">
        <f>'Coefficients - Win Probability'!$A$2</f>
        <v>1.5006452889456501</v>
      </c>
      <c r="B7">
        <f>(Games!D7)*'Coefficients - Win Probability'!$B$2</f>
        <v>-5.3960299449279212</v>
      </c>
      <c r="C7">
        <f>(VLOOKUP(Games!B7, Data!$B$2:$L$134, 4, FALSE)-VLOOKUP(Games!C7, Data!$B$2:$L$134, 4, FALSE))*'Coefficients - Win Probability'!$C$2</f>
        <v>0.78646768511225518</v>
      </c>
      <c r="D7">
        <f>(VLOOKUP(Games!B7, Data!$B$2:$L$134, 5, FALSE)-VLOOKUP(Games!C7, Data!$B$2:$L$134, 5, FALSE))*'Coefficients - Win Probability'!$D$2</f>
        <v>3.4587778074107862</v>
      </c>
      <c r="E7">
        <f>(VLOOKUP(Games!B7, Data!$B$2:$L$134, 6, FALSE)-VLOOKUP(Games!C7, Data!$B$2:$L$134, 6, FALSE))*'Coefficients - Win Probability'!$E$2</f>
        <v>0.24940369574636134</v>
      </c>
      <c r="F7">
        <f>(VLOOKUP(Games!B7, Data!$B$2:$L$134, 7, FALSE)-VLOOKUP(Games!C7, Data!$B$2:$L$134, 7, FALSE))*'Coefficients - Win Probability'!$F$2</f>
        <v>6.1142481398905293</v>
      </c>
      <c r="G7">
        <f>(VLOOKUP(Games!B7, Data!$B$2:$L$134, 8, FALSE)-VLOOKUP(Games!C7, Data!$B$2:$L$134, 8, FALSE))*'Coefficients - Win Probability'!$G$2</f>
        <v>2.2460520795125962</v>
      </c>
      <c r="H7">
        <f>(VLOOKUP(Games!B7, Data!$B$2:$L$134, 9, FALSE)-VLOOKUP(Games!C7, Data!$B$2:$L$134, 9, FALSE))*'Coefficients - Win Probability'!$H$2</f>
        <v>1.00938190727955</v>
      </c>
      <c r="I7">
        <f>(VLOOKUP(Games!B7, Data!$B$2:$L$134, 10, FALSE)-VLOOKUP(Games!C7, Data!$B$2:$L$134, 10, FALSE))*'Coefficients - Win Probability'!$I$2</f>
        <v>-0.71566997929807574</v>
      </c>
      <c r="J7">
        <f>(IF(AND(VLOOKUP(Games!B7, Data!$B$2:$L$134, 11, FALSE)=1, VLOOKUP(Games!C7, Data!$B$2:$L$134, 11, FALSE)&lt;&gt;1), 1,0))*'Coefficients - Win Probability'!$J$2</f>
        <v>-0.76401995355778196</v>
      </c>
      <c r="K7">
        <f>(IF(AND(VLOOKUP(Games!B7, Data!$B$2:$L$134, 11, FALSE)&lt;&gt;1, VLOOKUP(Games!C7, Data!$B$2:$L$134, 11, FALSE)=1), 1,0))*'Coefficients - Win Probability'!$K$2</f>
        <v>0</v>
      </c>
      <c r="L7">
        <f>(VLOOKUP(Games!B7, Data!$B$2:$L$134, 3, FALSE)-VLOOKUP(Games!C7, Data!$B$2:$L$134, 3, FALSE))*'Coefficients - Win Probability'!$L$2</f>
        <v>-2.2690645019246762</v>
      </c>
      <c r="N7">
        <f t="shared" si="0"/>
        <v>0.99801499999999999</v>
      </c>
    </row>
    <row r="8" spans="1:14" x14ac:dyDescent="0.45">
      <c r="A8">
        <f>'Coefficients - Win Probability'!$A$2</f>
        <v>1.5006452889456501</v>
      </c>
      <c r="B8">
        <f>(Games!D8)*'Coefficients - Win Probability'!$B$2</f>
        <v>-5.6727494292831988</v>
      </c>
      <c r="C8">
        <f>(VLOOKUP(Games!B8, Data!$B$2:$L$134, 4, FALSE)-VLOOKUP(Games!C8, Data!$B$2:$L$134, 4, FALSE))*'Coefficients - Win Probability'!$C$2</f>
        <v>1.17970152766838</v>
      </c>
      <c r="D8">
        <f>(VLOOKUP(Games!B8, Data!$B$2:$L$134, 5, FALSE)-VLOOKUP(Games!C8, Data!$B$2:$L$134, 5, FALSE))*'Coefficients - Win Probability'!$D$2</f>
        <v>2.5016913456341028</v>
      </c>
      <c r="E8">
        <f>(VLOOKUP(Games!B8, Data!$B$2:$L$134, 6, FALSE)-VLOOKUP(Games!C8, Data!$B$2:$L$134, 6, FALSE))*'Coefficients - Win Probability'!$E$2</f>
        <v>0.51411866885777902</v>
      </c>
      <c r="F8">
        <f>(VLOOKUP(Games!B8, Data!$B$2:$L$134, 7, FALSE)-VLOOKUP(Games!C8, Data!$B$2:$L$134, 7, FALSE))*'Coefficients - Win Probability'!$F$2</f>
        <v>4.8657890956196876</v>
      </c>
      <c r="G8">
        <f>(VLOOKUP(Games!B8, Data!$B$2:$L$134, 8, FALSE)-VLOOKUP(Games!C8, Data!$B$2:$L$134, 8, FALSE))*'Coefficients - Win Probability'!$G$2</f>
        <v>2.2744831184937682</v>
      </c>
      <c r="H8">
        <f>(VLOOKUP(Games!B8, Data!$B$2:$L$134, 9, FALSE)-VLOOKUP(Games!C8, Data!$B$2:$L$134, 9, FALSE))*'Coefficients - Win Probability'!$H$2</f>
        <v>0.97481403374257924</v>
      </c>
      <c r="I8">
        <f>(VLOOKUP(Games!B8, Data!$B$2:$L$134, 10, FALSE)-VLOOKUP(Games!C8, Data!$B$2:$L$134, 10, FALSE))*'Coefficients - Win Probability'!$I$2</f>
        <v>-0.97684106226358824</v>
      </c>
      <c r="J8">
        <f>(IF(AND(VLOOKUP(Games!B8, Data!$B$2:$L$134, 11, FALSE)=1, VLOOKUP(Games!C8, Data!$B$2:$L$134, 11, FALSE)&lt;&gt;1), 1,0))*'Coefficients - Win Probability'!$J$2</f>
        <v>-0.76401995355778196</v>
      </c>
      <c r="K8">
        <f>(IF(AND(VLOOKUP(Games!B8, Data!$B$2:$L$134, 11, FALSE)&lt;&gt;1, VLOOKUP(Games!C8, Data!$B$2:$L$134, 11, FALSE)=1), 1,0))*'Coefficients - Win Probability'!$K$2</f>
        <v>0</v>
      </c>
      <c r="L8">
        <f>(VLOOKUP(Games!B8, Data!$B$2:$L$134, 3, FALSE)-VLOOKUP(Games!C8, Data!$B$2:$L$134, 3, FALSE))*'Coefficients - Win Probability'!$L$2</f>
        <v>-3.9884798387868536</v>
      </c>
      <c r="N8">
        <f t="shared" si="0"/>
        <v>0.91752299999999998</v>
      </c>
    </row>
    <row r="9" spans="1:14" x14ac:dyDescent="0.45">
      <c r="A9">
        <f>'Coefficients - Win Probability'!$A$2</f>
        <v>1.5006452889456501</v>
      </c>
      <c r="B9">
        <f>(Games!D9)*'Coefficients - Win Probability'!$B$2</f>
        <v>6.2261883979937549</v>
      </c>
      <c r="C9">
        <f>(VLOOKUP(Games!B9, Data!$B$2:$L$134, 4, FALSE)-VLOOKUP(Games!C9, Data!$B$2:$L$134, 4, FALSE))*'Coefficients - Win Probability'!$C$2</f>
        <v>-1.17970152766838</v>
      </c>
      <c r="D9">
        <f>(VLOOKUP(Games!B9, Data!$B$2:$L$134, 5, FALSE)-VLOOKUP(Games!C9, Data!$B$2:$L$134, 5, FALSE))*'Coefficients - Win Probability'!$D$2</f>
        <v>-3.5156344289024704</v>
      </c>
      <c r="E9">
        <f>(VLOOKUP(Games!B9, Data!$B$2:$L$134, 6, FALSE)-VLOOKUP(Games!C9, Data!$B$2:$L$134, 6, FALSE))*'Coefficients - Win Probability'!$E$2</f>
        <v>-0.70125650331957801</v>
      </c>
      <c r="F9">
        <f>(VLOOKUP(Games!B9, Data!$B$2:$L$134, 7, FALSE)-VLOOKUP(Games!C9, Data!$B$2:$L$134, 7, FALSE))*'Coefficients - Win Probability'!$F$2</f>
        <v>-6.7864953175748282</v>
      </c>
      <c r="G9">
        <f>(VLOOKUP(Games!B9, Data!$B$2:$L$134, 8, FALSE)-VLOOKUP(Games!C9, Data!$B$2:$L$134, 8, FALSE))*'Coefficients - Win Probability'!$G$2</f>
        <v>-2.871534937098382</v>
      </c>
      <c r="H9">
        <f>(VLOOKUP(Games!B9, Data!$B$2:$L$134, 9, FALSE)-VLOOKUP(Games!C9, Data!$B$2:$L$134, 9, FALSE))*'Coefficients - Win Probability'!$H$2</f>
        <v>-1.2582705967457406</v>
      </c>
      <c r="I9">
        <f>(VLOOKUP(Games!B9, Data!$B$2:$L$134, 10, FALSE)-VLOOKUP(Games!C9, Data!$B$2:$L$134, 10, FALSE))*'Coefficients - Win Probability'!$I$2</f>
        <v>1.69710193950442</v>
      </c>
      <c r="J9">
        <f>(IF(AND(VLOOKUP(Games!B9, Data!$B$2:$L$134, 11, FALSE)=1, VLOOKUP(Games!C9, Data!$B$2:$L$134, 11, FALSE)&lt;&gt;1), 1,0))*'Coefficients - Win Probability'!$J$2</f>
        <v>0</v>
      </c>
      <c r="K9">
        <f>(IF(AND(VLOOKUP(Games!B9, Data!$B$2:$L$134, 11, FALSE)&lt;&gt;1, VLOOKUP(Games!C9, Data!$B$2:$L$134, 11, FALSE)=1), 1,0))*'Coefficients - Win Probability'!$K$2</f>
        <v>0.28179960620559602</v>
      </c>
      <c r="L9">
        <f>(VLOOKUP(Games!B9, Data!$B$2:$L$134, 3, FALSE)-VLOOKUP(Games!C9, Data!$B$2:$L$134, 3, FALSE))*'Coefficients - Win Probability'!$L$2</f>
        <v>4.1435090904711487</v>
      </c>
      <c r="N9">
        <f t="shared" si="0"/>
        <v>7.8446000000000002E-2</v>
      </c>
    </row>
    <row r="10" spans="1:14" x14ac:dyDescent="0.45">
      <c r="A10">
        <f>'Coefficients - Win Probability'!$A$2</f>
        <v>1.5006452889456501</v>
      </c>
      <c r="B10">
        <f>(Games!D10)*'Coefficients - Win Probability'!$B$2</f>
        <v>2.6288351013751408</v>
      </c>
      <c r="C10">
        <f>(VLOOKUP(Games!B10, Data!$B$2:$L$134, 4, FALSE)-VLOOKUP(Games!C10, Data!$B$2:$L$134, 4, FALSE))*'Coefficients - Win Probability'!$C$2</f>
        <v>-1.5729353702245072</v>
      </c>
      <c r="D10">
        <f>(VLOOKUP(Games!B10, Data!$B$2:$L$134, 5, FALSE)-VLOOKUP(Games!C10, Data!$B$2:$L$134, 5, FALSE))*'Coefficients - Win Probability'!$D$2</f>
        <v>-4.1694855760568386</v>
      </c>
      <c r="E10">
        <f>(VLOOKUP(Games!B10, Data!$B$2:$L$134, 6, FALSE)-VLOOKUP(Games!C10, Data!$B$2:$L$134, 6, FALSE))*'Coefficients - Win Probability'!$E$2</f>
        <v>-0.46308107764092465</v>
      </c>
      <c r="F10">
        <f>(VLOOKUP(Games!B10, Data!$B$2:$L$134, 7, FALSE)-VLOOKUP(Games!C10, Data!$B$2:$L$134, 7, FALSE))*'Coefficients - Win Probability'!$F$2</f>
        <v>-4.80176555488785</v>
      </c>
      <c r="G10">
        <f>(VLOOKUP(Games!B10, Data!$B$2:$L$134, 8, FALSE)-VLOOKUP(Games!C10, Data!$B$2:$L$134, 8, FALSE))*'Coefficients - Win Probability'!$G$2</f>
        <v>-2.501931430343145</v>
      </c>
      <c r="H10">
        <f>(VLOOKUP(Games!B10, Data!$B$2:$L$134, 9, FALSE)-VLOOKUP(Games!C10, Data!$B$2:$L$134, 9, FALSE))*'Coefficients - Win Probability'!$H$2</f>
        <v>-1.348147067941865</v>
      </c>
      <c r="I10">
        <f>(VLOOKUP(Games!B10, Data!$B$2:$L$134, 10, FALSE)-VLOOKUP(Games!C10, Data!$B$2:$L$134, 10, FALSE))*'Coefficients - Win Probability'!$I$2</f>
        <v>1.0895731117467511</v>
      </c>
      <c r="J10">
        <f>(IF(AND(VLOOKUP(Games!B10, Data!$B$2:$L$134, 11, FALSE)=1, VLOOKUP(Games!C10, Data!$B$2:$L$134, 11, FALSE)&lt;&gt;1), 1,0))*'Coefficients - Win Probability'!$J$2</f>
        <v>0</v>
      </c>
      <c r="K10">
        <f>(IF(AND(VLOOKUP(Games!B10, Data!$B$2:$L$134, 11, FALSE)&lt;&gt;1, VLOOKUP(Games!C10, Data!$B$2:$L$134, 11, FALSE)=1), 1,0))*'Coefficients - Win Probability'!$K$2</f>
        <v>0.28179960620559602</v>
      </c>
      <c r="L10">
        <f>(VLOOKUP(Games!B10, Data!$B$2:$L$134, 3, FALSE)-VLOOKUP(Games!C10, Data!$B$2:$L$134, 3, FALSE))*'Coefficients - Win Probability'!$L$2</f>
        <v>3.410643537054483</v>
      </c>
      <c r="N10">
        <f t="shared" si="0"/>
        <v>2.6099999999999999E-3</v>
      </c>
    </row>
    <row r="11" spans="1:14" x14ac:dyDescent="0.45">
      <c r="A11">
        <f>'Coefficients - Win Probability'!$A$2</f>
        <v>1.5006452889456501</v>
      </c>
      <c r="B11">
        <f>(Games!D11)*'Coefficients - Win Probability'!$B$2</f>
        <v>-6.5029078823490325</v>
      </c>
      <c r="C11">
        <f>(VLOOKUP(Games!B11, Data!$B$2:$L$134, 4, FALSE)-VLOOKUP(Games!C11, Data!$B$2:$L$134, 4, FALSE))*'Coefficients - Win Probability'!$C$2</f>
        <v>1.5729353702245072</v>
      </c>
      <c r="D11">
        <f>(VLOOKUP(Games!B11, Data!$B$2:$L$134, 5, FALSE)-VLOOKUP(Games!C11, Data!$B$2:$L$134, 5, FALSE))*'Coefficients - Win Probability'!$D$2</f>
        <v>3.7241087077053123</v>
      </c>
      <c r="E11">
        <f>(VLOOKUP(Games!B11, Data!$B$2:$L$134, 6, FALSE)-VLOOKUP(Games!C11, Data!$B$2:$L$134, 6, FALSE))*'Coefficients - Win Probability'!$E$2</f>
        <v>0.5631147564259591</v>
      </c>
      <c r="F11">
        <f>(VLOOKUP(Games!B11, Data!$B$2:$L$134, 7, FALSE)-VLOOKUP(Games!C11, Data!$B$2:$L$134, 7, FALSE))*'Coefficients - Win Probability'!$F$2</f>
        <v>5.6020598140358251</v>
      </c>
      <c r="G11">
        <f>(VLOOKUP(Games!B11, Data!$B$2:$L$134, 8, FALSE)-VLOOKUP(Games!C11, Data!$B$2:$L$134, 8, FALSE))*'Coefficients - Win Probability'!$G$2</f>
        <v>1.8480175337761866</v>
      </c>
      <c r="H11">
        <f>(VLOOKUP(Games!B11, Data!$B$2:$L$134, 9, FALSE)-VLOOKUP(Games!C11, Data!$B$2:$L$134, 9, FALSE))*'Coefficients - Win Probability'!$H$2</f>
        <v>1.2098755737939815</v>
      </c>
      <c r="I11">
        <f>(VLOOKUP(Games!B11, Data!$B$2:$L$134, 10, FALSE)-VLOOKUP(Games!C11, Data!$B$2:$L$134, 10, FALSE))*'Coefficients - Win Probability'!$I$2</f>
        <v>-1.0451944316334705</v>
      </c>
      <c r="J11">
        <f>(IF(AND(VLOOKUP(Games!B11, Data!$B$2:$L$134, 11, FALSE)=1, VLOOKUP(Games!C11, Data!$B$2:$L$134, 11, FALSE)&lt;&gt;1), 1,0))*'Coefficients - Win Probability'!$J$2</f>
        <v>-0.76401995355778196</v>
      </c>
      <c r="K11">
        <f>(IF(AND(VLOOKUP(Games!B11, Data!$B$2:$L$134, 11, FALSE)&lt;&gt;1, VLOOKUP(Games!C11, Data!$B$2:$L$134, 11, FALSE)=1), 1,0))*'Coefficients - Win Probability'!$K$2</f>
        <v>0</v>
      </c>
      <c r="L11">
        <f>(VLOOKUP(Games!B11, Data!$B$2:$L$134, 3, FALSE)-VLOOKUP(Games!C11, Data!$B$2:$L$134, 3, FALSE))*'Coefficients - Win Probability'!$L$2</f>
        <v>-3.6784213354182649</v>
      </c>
      <c r="N11">
        <f t="shared" si="0"/>
        <v>0.98253999999999997</v>
      </c>
    </row>
    <row r="12" spans="1:14" x14ac:dyDescent="0.45">
      <c r="A12">
        <f>'Coefficients - Win Probability'!$A$2</f>
        <v>1.5006452889456501</v>
      </c>
      <c r="B12">
        <f>(Games!D12)*'Coefficients - Win Probability'!$B$2</f>
        <v>6.779627366704311</v>
      </c>
      <c r="C12">
        <f>(VLOOKUP(Games!B12, Data!$B$2:$L$134, 4, FALSE)-VLOOKUP(Games!C12, Data!$B$2:$L$134, 4, FALSE))*'Coefficients - Win Probability'!$C$2</f>
        <v>-1.9661692127806349</v>
      </c>
      <c r="D12">
        <f>(VLOOKUP(Games!B12, Data!$B$2:$L$134, 5, FALSE)-VLOOKUP(Games!C12, Data!$B$2:$L$134, 5, FALSE))*'Coefficients - Win Probability'!$D$2</f>
        <v>-8.1968295983844666</v>
      </c>
      <c r="E12">
        <f>(VLOOKUP(Games!B12, Data!$B$2:$L$134, 6, FALSE)-VLOOKUP(Games!C12, Data!$B$2:$L$134, 6, FALSE))*'Coefficients - Win Probability'!$E$2</f>
        <v>-0.83327373926717463</v>
      </c>
      <c r="F12">
        <f>(VLOOKUP(Games!B12, Data!$B$2:$L$134, 7, FALSE)-VLOOKUP(Games!C12, Data!$B$2:$L$134, 7, FALSE))*'Coefficients - Win Probability'!$F$2</f>
        <v>-9.1873780950187527</v>
      </c>
      <c r="G12">
        <f>(VLOOKUP(Games!B12, Data!$B$2:$L$134, 8, FALSE)-VLOOKUP(Games!C12, Data!$B$2:$L$134, 8, FALSE))*'Coefficients - Win Probability'!$G$2</f>
        <v>-4.7764145488369127</v>
      </c>
      <c r="H12">
        <f>(VLOOKUP(Games!B12, Data!$B$2:$L$134, 9, FALSE)-VLOOKUP(Games!C12, Data!$B$2:$L$134, 9, FALSE))*'Coefficients - Win Probability'!$H$2</f>
        <v>-2.0049366651443119</v>
      </c>
      <c r="I12">
        <f>(VLOOKUP(Games!B12, Data!$B$2:$L$134, 10, FALSE)-VLOOKUP(Games!C12, Data!$B$2:$L$134, 10, FALSE))*'Coefficients - Win Probability'!$I$2</f>
        <v>1.4756457673135168</v>
      </c>
      <c r="J12">
        <f>(IF(AND(VLOOKUP(Games!B12, Data!$B$2:$L$134, 11, FALSE)=1, VLOOKUP(Games!C12, Data!$B$2:$L$134, 11, FALSE)&lt;&gt;1), 1,0))*'Coefficients - Win Probability'!$J$2</f>
        <v>0</v>
      </c>
      <c r="K12">
        <f>(IF(AND(VLOOKUP(Games!B12, Data!$B$2:$L$134, 11, FALSE)&lt;&gt;1, VLOOKUP(Games!C12, Data!$B$2:$L$134, 11, FALSE)=1), 1,0))*'Coefficients - Win Probability'!$K$2</f>
        <v>0.28179960620559602</v>
      </c>
      <c r="L12">
        <f>(VLOOKUP(Games!B12, Data!$B$2:$L$134, 3, FALSE)-VLOOKUP(Games!C12, Data!$B$2:$L$134, 3, FALSE))*'Coefficients - Win Probability'!$L$2</f>
        <v>4.6508775505288407</v>
      </c>
      <c r="N12">
        <f t="shared" si="0"/>
        <v>5.0000000000000004E-6</v>
      </c>
    </row>
    <row r="13" spans="1:14" x14ac:dyDescent="0.45">
      <c r="A13">
        <f>'Coefficients - Win Probability'!$A$2</f>
        <v>1.5006452889456501</v>
      </c>
      <c r="B13">
        <f>(Games!D13)*'Coefficients - Win Probability'!$B$2</f>
        <v>-4.0124325231515305</v>
      </c>
      <c r="C13">
        <f>(VLOOKUP(Games!B13, Data!$B$2:$L$134, 4, FALSE)-VLOOKUP(Games!C13, Data!$B$2:$L$134, 4, FALSE))*'Coefficients - Win Probability'!$C$2</f>
        <v>0.78646768511225518</v>
      </c>
      <c r="D13">
        <f>(VLOOKUP(Games!B13, Data!$B$2:$L$134, 5, FALSE)-VLOOKUP(Games!C13, Data!$B$2:$L$134, 5, FALSE))*'Coefficients - Win Probability'!$D$2</f>
        <v>2.6722612101091556</v>
      </c>
      <c r="E13">
        <f>(VLOOKUP(Games!B13, Data!$B$2:$L$134, 6, FALSE)-VLOOKUP(Games!C13, Data!$B$2:$L$134, 6, FALSE))*'Coefficients - Win Probability'!$E$2</f>
        <v>0.25756971034105802</v>
      </c>
      <c r="F13">
        <f>(VLOOKUP(Games!B13, Data!$B$2:$L$134, 7, FALSE)-VLOOKUP(Games!C13, Data!$B$2:$L$134, 7, FALSE))*'Coefficients - Win Probability'!$F$2</f>
        <v>3.4892829698851706</v>
      </c>
      <c r="G13">
        <f>(VLOOKUP(Games!B13, Data!$B$2:$L$134, 8, FALSE)-VLOOKUP(Games!C13, Data!$B$2:$L$134, 8, FALSE))*'Coefficients - Win Probability'!$G$2</f>
        <v>1.0803794812845398</v>
      </c>
      <c r="H13">
        <f>(VLOOKUP(Games!B13, Data!$B$2:$L$134, 9, FALSE)-VLOOKUP(Games!C13, Data!$B$2:$L$134, 9, FALSE))*'Coefficients - Win Probability'!$H$2</f>
        <v>0.47703665481019841</v>
      </c>
      <c r="I13">
        <f>(VLOOKUP(Games!B13, Data!$B$2:$L$134, 10, FALSE)-VLOOKUP(Games!C13, Data!$B$2:$L$134, 10, FALSE))*'Coefficients - Win Probability'!$I$2</f>
        <v>0.12089364582583328</v>
      </c>
      <c r="J13">
        <f>(IF(AND(VLOOKUP(Games!B13, Data!$B$2:$L$134, 11, FALSE)=1, VLOOKUP(Games!C13, Data!$B$2:$L$134, 11, FALSE)&lt;&gt;1), 1,0))*'Coefficients - Win Probability'!$J$2</f>
        <v>0</v>
      </c>
      <c r="K13">
        <f>(IF(AND(VLOOKUP(Games!B13, Data!$B$2:$L$134, 11, FALSE)&lt;&gt;1, VLOOKUP(Games!C13, Data!$B$2:$L$134, 11, FALSE)=1), 1,0))*'Coefficients - Win Probability'!$K$2</f>
        <v>0</v>
      </c>
      <c r="L13">
        <f>(VLOOKUP(Games!B13, Data!$B$2:$L$134, 3, FALSE)-VLOOKUP(Games!C13, Data!$B$2:$L$134, 3, FALSE))*'Coefficients - Win Probability'!$L$2</f>
        <v>-0.63421057507211454</v>
      </c>
      <c r="N13">
        <f t="shared" si="0"/>
        <v>0.99678900000000004</v>
      </c>
    </row>
    <row r="14" spans="1:14" x14ac:dyDescent="0.45">
      <c r="A14">
        <f>'Coefficients - Win Probability'!$A$2</f>
        <v>1.5006452889456501</v>
      </c>
      <c r="B14">
        <f>(Games!D14)*'Coefficients - Win Probability'!$B$2</f>
        <v>-8.4399442728359784</v>
      </c>
      <c r="C14">
        <f>(VLOOKUP(Games!B14, Data!$B$2:$L$134, 4, FALSE)-VLOOKUP(Games!C14, Data!$B$2:$L$134, 4, FALSE))*'Coefficients - Win Probability'!$C$2</f>
        <v>1.2780099883074125</v>
      </c>
      <c r="D14">
        <f>(VLOOKUP(Games!B14, Data!$B$2:$L$134, 5, FALSE)-VLOOKUP(Games!C14, Data!$B$2:$L$134, 5, FALSE))*'Coefficients - Win Probability'!$D$2</f>
        <v>6.4532265393061516</v>
      </c>
      <c r="E14">
        <f>(VLOOKUP(Games!B14, Data!$B$2:$L$134, 6, FALSE)-VLOOKUP(Games!C14, Data!$B$2:$L$134, 6, FALSE))*'Coefficients - Win Probability'!$E$2</f>
        <v>0.68526472473829703</v>
      </c>
      <c r="F14">
        <f>(VLOOKUP(Games!B14, Data!$B$2:$L$134, 7, FALSE)-VLOOKUP(Games!C14, Data!$B$2:$L$134, 7, FALSE))*'Coefficients - Win Probability'!$F$2</f>
        <v>9.923648813434891</v>
      </c>
      <c r="G14">
        <f>(VLOOKUP(Games!B14, Data!$B$2:$L$134, 8, FALSE)-VLOOKUP(Games!C14, Data!$B$2:$L$134, 8, FALSE))*'Coefficients - Win Probability'!$G$2</f>
        <v>4.1509316912511265</v>
      </c>
      <c r="H14">
        <f>(VLOOKUP(Games!B14, Data!$B$2:$L$134, 9, FALSE)-VLOOKUP(Games!C14, Data!$B$2:$L$134, 9, FALSE))*'Coefficients - Win Probability'!$H$2</f>
        <v>2.1639488834143781</v>
      </c>
      <c r="I14">
        <f>(VLOOKUP(Games!B14, Data!$B$2:$L$134, 10, FALSE)-VLOOKUP(Games!C14, Data!$B$2:$L$134, 10, FALSE))*'Coefficients - Win Probability'!$I$2</f>
        <v>-0.62254033531651276</v>
      </c>
      <c r="J14">
        <f>(IF(AND(VLOOKUP(Games!B14, Data!$B$2:$L$134, 11, FALSE)=1, VLOOKUP(Games!C14, Data!$B$2:$L$134, 11, FALSE)&lt;&gt;1), 1,0))*'Coefficients - Win Probability'!$J$2</f>
        <v>-0.76401995355778196</v>
      </c>
      <c r="K14">
        <f>(IF(AND(VLOOKUP(Games!B14, Data!$B$2:$L$134, 11, FALSE)&lt;&gt;1, VLOOKUP(Games!C14, Data!$B$2:$L$134, 11, FALSE)=1), 1,0))*'Coefficients - Win Probability'!$K$2</f>
        <v>0</v>
      </c>
      <c r="L14">
        <f>(VLOOKUP(Games!B14, Data!$B$2:$L$134, 3, FALSE)-VLOOKUP(Games!C14, Data!$B$2:$L$134, 3, FALSE))*'Coefficients - Win Probability'!$L$2</f>
        <v>-6.4407607290656967</v>
      </c>
      <c r="N14">
        <f t="shared" si="0"/>
        <v>0.99994899999999998</v>
      </c>
    </row>
    <row r="15" spans="1:14" x14ac:dyDescent="0.45">
      <c r="A15">
        <f>'Coefficients - Win Probability'!$A$2</f>
        <v>1.5006452889456501</v>
      </c>
      <c r="B15">
        <f>(Games!D15)*'Coefficients - Win Probability'!$B$2</f>
        <v>-7.8865053041254223</v>
      </c>
      <c r="C15">
        <f>(VLOOKUP(Games!B15, Data!$B$2:$L$134, 4, FALSE)-VLOOKUP(Games!C15, Data!$B$2:$L$134, 4, FALSE))*'Coefficients - Win Probability'!$C$2</f>
        <v>2.3594030553367626</v>
      </c>
      <c r="D15">
        <f>(VLOOKUP(Games!B15, Data!$B$2:$L$134, 5, FALSE)-VLOOKUP(Games!C15, Data!$B$2:$L$134, 5, FALSE))*'Coefficients - Win Probability'!$D$2</f>
        <v>4.6527668587361539</v>
      </c>
      <c r="E15">
        <f>(VLOOKUP(Games!B15, Data!$B$2:$L$134, 6, FALSE)-VLOOKUP(Games!C15, Data!$B$2:$L$134, 6, FALSE))*'Coefficients - Win Probability'!$E$2</f>
        <v>0.83463474169962404</v>
      </c>
      <c r="F15">
        <f>(VLOOKUP(Games!B15, Data!$B$2:$L$134, 7, FALSE)-VLOOKUP(Games!C15, Data!$B$2:$L$134, 7, FALSE))*'Coefficients - Win Probability'!$F$2</f>
        <v>7.7788601989183164</v>
      </c>
      <c r="G15">
        <f>(VLOOKUP(Games!B15, Data!$B$2:$L$134, 8, FALSE)-VLOOKUP(Games!C15, Data!$B$2:$L$134, 8, FALSE))*'Coefficients - Win Probability'!$G$2</f>
        <v>3.1274142879289313</v>
      </c>
      <c r="H15">
        <f>(VLOOKUP(Games!B15, Data!$B$2:$L$134, 9, FALSE)-VLOOKUP(Games!C15, Data!$B$2:$L$134, 9, FALSE))*'Coefficients - Win Probability'!$H$2</f>
        <v>1.776788699800304</v>
      </c>
      <c r="I15">
        <f>(VLOOKUP(Games!B15, Data!$B$2:$L$134, 10, FALSE)-VLOOKUP(Games!C15, Data!$B$2:$L$134, 10, FALSE))*'Coefficients - Win Probability'!$I$2</f>
        <v>-1.6654757536765661</v>
      </c>
      <c r="J15">
        <f>(IF(AND(VLOOKUP(Games!B15, Data!$B$2:$L$134, 11, FALSE)=1, VLOOKUP(Games!C15, Data!$B$2:$L$134, 11, FALSE)&lt;&gt;1), 1,0))*'Coefficients - Win Probability'!$J$2</f>
        <v>-0.76401995355778196</v>
      </c>
      <c r="K15">
        <f>(IF(AND(VLOOKUP(Games!B15, Data!$B$2:$L$134, 11, FALSE)&lt;&gt;1, VLOOKUP(Games!C15, Data!$B$2:$L$134, 11, FALSE)=1), 1,0))*'Coefficients - Win Probability'!$K$2</f>
        <v>0</v>
      </c>
      <c r="L15">
        <f>(VLOOKUP(Games!B15, Data!$B$2:$L$134, 3, FALSE)-VLOOKUP(Games!C15, Data!$B$2:$L$134, 3, FALSE))*'Coefficients - Win Probability'!$L$2</f>
        <v>-1.4516375384983955</v>
      </c>
      <c r="N15">
        <f t="shared" si="0"/>
        <v>0.99996499999999999</v>
      </c>
    </row>
    <row r="16" spans="1:14" x14ac:dyDescent="0.45">
      <c r="A16">
        <f>'Coefficients - Win Probability'!$A$2</f>
        <v>1.5006452889456501</v>
      </c>
      <c r="B16">
        <f>(Games!D16)*'Coefficients - Win Probability'!$B$2</f>
        <v>1.9370363904869459</v>
      </c>
      <c r="C16">
        <f>(VLOOKUP(Games!B16, Data!$B$2:$L$134, 4, FALSE)-VLOOKUP(Games!C16, Data!$B$2:$L$134, 4, FALSE))*'Coefficients - Win Probability'!$C$2</f>
        <v>-1.2780099883074123</v>
      </c>
      <c r="D16">
        <f>(VLOOKUP(Games!B16, Data!$B$2:$L$134, 5, FALSE)-VLOOKUP(Games!C16, Data!$B$2:$L$134, 5, FALSE))*'Coefficients - Win Probability'!$D$2</f>
        <v>-2.3879781026507345</v>
      </c>
      <c r="E16">
        <f>(VLOOKUP(Games!B16, Data!$B$2:$L$134, 6, FALSE)-VLOOKUP(Games!C16, Data!$B$2:$L$134, 6, FALSE))*'Coefficients - Win Probability'!$E$2</f>
        <v>-0.53589470777697013</v>
      </c>
      <c r="F16">
        <f>(VLOOKUP(Games!B16, Data!$B$2:$L$134, 7, FALSE)-VLOOKUP(Games!C16, Data!$B$2:$L$134, 7, FALSE))*'Coefficients - Win Probability'!$F$2</f>
        <v>-3.873424214276199</v>
      </c>
      <c r="G16">
        <f>(VLOOKUP(Games!B16, Data!$B$2:$L$134, 8, FALSE)-VLOOKUP(Games!C16, Data!$B$2:$L$134, 8, FALSE))*'Coefficients - Win Probability'!$G$2</f>
        <v>-1.7627244168326703</v>
      </c>
      <c r="H16">
        <f>(VLOOKUP(Games!B16, Data!$B$2:$L$134, 9, FALSE)-VLOOKUP(Games!C16, Data!$B$2:$L$134, 9, FALSE))*'Coefficients - Win Probability'!$H$2</f>
        <v>-0.96790045903518518</v>
      </c>
      <c r="I16">
        <f>(VLOOKUP(Games!B16, Data!$B$2:$L$134, 10, FALSE)-VLOOKUP(Games!C16, Data!$B$2:$L$134, 10, FALSE))*'Coefficients - Win Probability'!$I$2</f>
        <v>0.32354899787022373</v>
      </c>
      <c r="J16">
        <f>(IF(AND(VLOOKUP(Games!B16, Data!$B$2:$L$134, 11, FALSE)=1, VLOOKUP(Games!C16, Data!$B$2:$L$134, 11, FALSE)&lt;&gt;1), 1,0))*'Coefficients - Win Probability'!$J$2</f>
        <v>0</v>
      </c>
      <c r="K16">
        <f>(IF(AND(VLOOKUP(Games!B16, Data!$B$2:$L$134, 11, FALSE)&lt;&gt;1, VLOOKUP(Games!C16, Data!$B$2:$L$134, 11, FALSE)=1), 1,0))*'Coefficients - Win Probability'!$K$2</f>
        <v>0</v>
      </c>
      <c r="L16">
        <f>(VLOOKUP(Games!B16, Data!$B$2:$L$134, 3, FALSE)-VLOOKUP(Games!C16, Data!$B$2:$L$134, 3, FALSE))*'Coefficients - Win Probability'!$L$2</f>
        <v>3.2133335803653806</v>
      </c>
      <c r="N16">
        <f t="shared" si="0"/>
        <v>2.1219999999999999E-2</v>
      </c>
    </row>
    <row r="17" spans="1:14" x14ac:dyDescent="0.45">
      <c r="A17">
        <f>'Coefficients - Win Probability'!$A$2</f>
        <v>1.5006452889456501</v>
      </c>
      <c r="B17">
        <f>(Games!D17)*'Coefficients - Win Probability'!$B$2</f>
        <v>0.83015845306583391</v>
      </c>
      <c r="C17">
        <f>(VLOOKUP(Games!B17, Data!$B$2:$L$134, 4, FALSE)-VLOOKUP(Games!C17, Data!$B$2:$L$134, 4, FALSE))*'Coefficients - Win Probability'!$C$2</f>
        <v>-0.39323384255612759</v>
      </c>
      <c r="D17">
        <f>(VLOOKUP(Games!B17, Data!$B$2:$L$134, 5, FALSE)-VLOOKUP(Games!C17, Data!$B$2:$L$134, 5, FALSE))*'Coefficients - Win Probability'!$D$2</f>
        <v>-0.83389711521136767</v>
      </c>
      <c r="E17">
        <f>(VLOOKUP(Games!B17, Data!$B$2:$L$134, 6, FALSE)-VLOOKUP(Games!C17, Data!$B$2:$L$134, 6, FALSE))*'Coefficients - Win Probability'!$E$2</f>
        <v>-6.7029369798135313E-2</v>
      </c>
      <c r="F17">
        <f>(VLOOKUP(Games!B17, Data!$B$2:$L$134, 7, FALSE)-VLOOKUP(Games!C17, Data!$B$2:$L$134, 7, FALSE))*'Coefficients - Win Probability'!$F$2</f>
        <v>-1.0243766517094082</v>
      </c>
      <c r="G17">
        <f>(VLOOKUP(Games!B17, Data!$B$2:$L$134, 8, FALSE)-VLOOKUP(Games!C17, Data!$B$2:$L$134, 8, FALSE))*'Coefficients - Win Probability'!$G$2</f>
        <v>-0.62548285758578615</v>
      </c>
      <c r="H17">
        <f>(VLOOKUP(Games!B17, Data!$B$2:$L$134, 9, FALSE)-VLOOKUP(Games!C17, Data!$B$2:$L$134, 9, FALSE))*'Coefficients - Win Probability'!$H$2</f>
        <v>-0.30419728712534394</v>
      </c>
      <c r="I17">
        <f>(VLOOKUP(Games!B17, Data!$B$2:$L$134, 10, FALSE)-VLOOKUP(Games!C17, Data!$B$2:$L$134, 10, FALSE))*'Coefficients - Win Probability'!$I$2</f>
        <v>-1.2512747392859449</v>
      </c>
      <c r="J17">
        <f>(IF(AND(VLOOKUP(Games!B17, Data!$B$2:$L$134, 11, FALSE)=1, VLOOKUP(Games!C17, Data!$B$2:$L$134, 11, FALSE)&lt;&gt;1), 1,0))*'Coefficients - Win Probability'!$J$2</f>
        <v>0</v>
      </c>
      <c r="K17">
        <f>(IF(AND(VLOOKUP(Games!B17, Data!$B$2:$L$134, 11, FALSE)&lt;&gt;1, VLOOKUP(Games!C17, Data!$B$2:$L$134, 11, FALSE)=1), 1,0))*'Coefficients - Win Probability'!$K$2</f>
        <v>0</v>
      </c>
      <c r="L17">
        <f>(VLOOKUP(Games!B17, Data!$B$2:$L$134, 3, FALSE)-VLOOKUP(Games!C17, Data!$B$2:$L$134, 3, FALSE))*'Coefficients - Win Probability'!$L$2</f>
        <v>7.0467841674679399E-2</v>
      </c>
      <c r="N17">
        <f t="shared" si="0"/>
        <v>0.10927000000000001</v>
      </c>
    </row>
    <row r="18" spans="1:14" x14ac:dyDescent="0.45">
      <c r="A18">
        <f>'Coefficients - Win Probability'!$A$2</f>
        <v>1.5006452889456501</v>
      </c>
      <c r="B18">
        <f>(Games!D18)*'Coefficients - Win Probability'!$B$2</f>
        <v>0.55343896871055598</v>
      </c>
      <c r="C18">
        <f>(VLOOKUP(Games!B18, Data!$B$2:$L$134, 4, FALSE)-VLOOKUP(Games!C18, Data!$B$2:$L$134, 4, FALSE))*'Coefficients - Win Probability'!$C$2</f>
        <v>-0.34407961223661127</v>
      </c>
      <c r="D18">
        <f>(VLOOKUP(Games!B18, Data!$B$2:$L$134, 5, FALSE)-VLOOKUP(Games!C18, Data!$B$2:$L$134, 5, FALSE))*'Coefficients - Win Probability'!$D$2</f>
        <v>-0.43590076476957856</v>
      </c>
      <c r="E18">
        <f>(VLOOKUP(Games!B18, Data!$B$2:$L$134, 6, FALSE)-VLOOKUP(Games!C18, Data!$B$2:$L$134, 6, FALSE))*'Coefficients - Win Probability'!$E$2</f>
        <v>-5.7842603379101515E-3</v>
      </c>
      <c r="F18">
        <f>(VLOOKUP(Games!B18, Data!$B$2:$L$134, 7, FALSE)-VLOOKUP(Games!C18, Data!$B$2:$L$134, 7, FALSE))*'Coefficients - Win Probability'!$F$2</f>
        <v>-0.60822363695246107</v>
      </c>
      <c r="G18">
        <f>(VLOOKUP(Games!B18, Data!$B$2:$L$134, 8, FALSE)-VLOOKUP(Games!C18, Data!$B$2:$L$134, 8, FALSE))*'Coefficients - Win Probability'!$G$2</f>
        <v>-0.11372415592468843</v>
      </c>
      <c r="H18">
        <f>(VLOOKUP(Games!B18, Data!$B$2:$L$134, 9, FALSE)-VLOOKUP(Games!C18, Data!$B$2:$L$134, 9, FALSE))*'Coefficients - Win Probability'!$H$2</f>
        <v>-0.45629593068801583</v>
      </c>
      <c r="I18">
        <f>(VLOOKUP(Games!B18, Data!$B$2:$L$134, 10, FALSE)-VLOOKUP(Games!C18, Data!$B$2:$L$134, 10, FALSE))*'Coefficients - Win Probability'!$I$2</f>
        <v>0.26670930905518336</v>
      </c>
      <c r="J18">
        <f>(IF(AND(VLOOKUP(Games!B18, Data!$B$2:$L$134, 11, FALSE)=1, VLOOKUP(Games!C18, Data!$B$2:$L$134, 11, FALSE)&lt;&gt;1), 1,0))*'Coefficients - Win Probability'!$J$2</f>
        <v>0</v>
      </c>
      <c r="K18">
        <f>(IF(AND(VLOOKUP(Games!B18, Data!$B$2:$L$134, 11, FALSE)&lt;&gt;1, VLOOKUP(Games!C18, Data!$B$2:$L$134, 11, FALSE)=1), 1,0))*'Coefficients - Win Probability'!$K$2</f>
        <v>0</v>
      </c>
      <c r="L18">
        <f>(VLOOKUP(Games!B18, Data!$B$2:$L$134, 3, FALSE)-VLOOKUP(Games!C18, Data!$B$2:$L$134, 3, FALSE))*'Coefficients - Win Probability'!$L$2</f>
        <v>7.0467841674679399E-2</v>
      </c>
      <c r="N18">
        <f t="shared" si="0"/>
        <v>0.60521800000000003</v>
      </c>
    </row>
    <row r="19" spans="1:14" x14ac:dyDescent="0.45">
      <c r="A19">
        <f>'Coefficients - Win Probability'!$A$2</f>
        <v>1.5006452889456501</v>
      </c>
      <c r="B19">
        <f>(Games!D19)*'Coefficients - Win Probability'!$B$2</f>
        <v>0.691798710888195</v>
      </c>
      <c r="C19">
        <f>(VLOOKUP(Games!B19, Data!$B$2:$L$134, 4, FALSE)-VLOOKUP(Games!C19, Data!$B$2:$L$134, 4, FALSE))*'Coefficients - Win Probability'!$C$2</f>
        <v>-0.3932338425561247</v>
      </c>
      <c r="D19">
        <f>(VLOOKUP(Games!B19, Data!$B$2:$L$134, 5, FALSE)-VLOOKUP(Games!C19, Data!$B$2:$L$134, 5, FALSE))*'Coefficients - Win Probability'!$D$2</f>
        <v>-2.1321233059381561</v>
      </c>
      <c r="E19">
        <f>(VLOOKUP(Games!B19, Data!$B$2:$L$134, 6, FALSE)-VLOOKUP(Games!C19, Data!$B$2:$L$134, 6, FALSE))*'Coefficients - Win Probability'!$E$2</f>
        <v>-0.17250705831296753</v>
      </c>
      <c r="F19">
        <f>(VLOOKUP(Games!B19, Data!$B$2:$L$134, 7, FALSE)-VLOOKUP(Games!C19, Data!$B$2:$L$134, 7, FALSE))*'Coefficients - Win Probability'!$F$2</f>
        <v>-1.9847297626869782</v>
      </c>
      <c r="G19">
        <f>(VLOOKUP(Games!B19, Data!$B$2:$L$134, 8, FALSE)-VLOOKUP(Games!C19, Data!$B$2:$L$134, 8, FALSE))*'Coefficients - Win Probability'!$G$2</f>
        <v>-0.48332766267992566</v>
      </c>
      <c r="H19">
        <f>(VLOOKUP(Games!B19, Data!$B$2:$L$134, 9, FALSE)-VLOOKUP(Games!C19, Data!$B$2:$L$134, 9, FALSE))*'Coefficients - Win Probability'!$H$2</f>
        <v>-0.61530814895808195</v>
      </c>
      <c r="I19">
        <f>(VLOOKUP(Games!B19, Data!$B$2:$L$134, 10, FALSE)-VLOOKUP(Games!C19, Data!$B$2:$L$134, 10, FALSE))*'Coefficients - Win Probability'!$I$2</f>
        <v>0.57131174398705842</v>
      </c>
      <c r="J19">
        <f>(IF(AND(VLOOKUP(Games!B19, Data!$B$2:$L$134, 11, FALSE)=1, VLOOKUP(Games!C19, Data!$B$2:$L$134, 11, FALSE)&lt;&gt;1), 1,0))*'Coefficients - Win Probability'!$J$2</f>
        <v>0</v>
      </c>
      <c r="K19">
        <f>(IF(AND(VLOOKUP(Games!B19, Data!$B$2:$L$134, 11, FALSE)&lt;&gt;1, VLOOKUP(Games!C19, Data!$B$2:$L$134, 11, FALSE)=1), 1,0))*'Coefficients - Win Probability'!$K$2</f>
        <v>0</v>
      </c>
      <c r="L19">
        <f>(VLOOKUP(Games!B19, Data!$B$2:$L$134, 3, FALSE)-VLOOKUP(Games!C19, Data!$B$2:$L$134, 3, FALSE))*'Coefficients - Win Probability'!$L$2</f>
        <v>1.1697661717996777</v>
      </c>
      <c r="N19">
        <f t="shared" si="0"/>
        <v>0.13614200000000001</v>
      </c>
    </row>
    <row r="20" spans="1:14" x14ac:dyDescent="0.45">
      <c r="A20">
        <f>'Coefficients - Win Probability'!$A$2</f>
        <v>1.5006452889456501</v>
      </c>
      <c r="B20">
        <f>(Games!D20)*'Coefficients - Win Probability'!$B$2</f>
        <v>1.7986766483093068</v>
      </c>
      <c r="C20">
        <f>(VLOOKUP(Games!B20, Data!$B$2:$L$134, 4, FALSE)-VLOOKUP(Games!C20, Data!$B$2:$L$134, 4, FALSE))*'Coefficients - Win Probability'!$C$2</f>
        <v>-1.17970152766838</v>
      </c>
      <c r="D20">
        <f>(VLOOKUP(Games!B20, Data!$B$2:$L$134, 5, FALSE)-VLOOKUP(Games!C20, Data!$B$2:$L$134, 5, FALSE))*'Coefficients - Win Probability'!$D$2</f>
        <v>-1.4024633301282092</v>
      </c>
      <c r="E20">
        <f>(VLOOKUP(Games!B20, Data!$B$2:$L$134, 6, FALSE)-VLOOKUP(Games!C20, Data!$B$2:$L$134, 6, FALSE))*'Coefficients - Win Probability'!$E$2</f>
        <v>-0.3868649414237556</v>
      </c>
      <c r="F20">
        <f>(VLOOKUP(Games!B20, Data!$B$2:$L$134, 7, FALSE)-VLOOKUP(Games!C20, Data!$B$2:$L$134, 7, FALSE))*'Coefficients - Win Probability'!$F$2</f>
        <v>-3.3932476587874141</v>
      </c>
      <c r="G20">
        <f>(VLOOKUP(Games!B20, Data!$B$2:$L$134, 8, FALSE)-VLOOKUP(Games!C20, Data!$B$2:$L$134, 8, FALSE))*'Coefficients - Win Probability'!$G$2</f>
        <v>-0.93822428637867938</v>
      </c>
      <c r="H20">
        <f>(VLOOKUP(Games!B20, Data!$B$2:$L$134, 9, FALSE)-VLOOKUP(Games!C20, Data!$B$2:$L$134, 9, FALSE))*'Coefficients - Win Probability'!$H$2</f>
        <v>-0.67061674661723547</v>
      </c>
      <c r="I20">
        <f>(VLOOKUP(Games!B20, Data!$B$2:$L$134, 10, FALSE)-VLOOKUP(Games!C20, Data!$B$2:$L$134, 10, FALSE))*'Coefficients - Win Probability'!$I$2</f>
        <v>0.3392163479923162</v>
      </c>
      <c r="J20">
        <f>(IF(AND(VLOOKUP(Games!B20, Data!$B$2:$L$134, 11, FALSE)=1, VLOOKUP(Games!C20, Data!$B$2:$L$134, 11, FALSE)&lt;&gt;1), 1,0))*'Coefficients - Win Probability'!$J$2</f>
        <v>0</v>
      </c>
      <c r="K20">
        <f>(IF(AND(VLOOKUP(Games!B20, Data!$B$2:$L$134, 11, FALSE)&lt;&gt;1, VLOOKUP(Games!C20, Data!$B$2:$L$134, 11, FALSE)=1), 1,0))*'Coefficients - Win Probability'!$K$2</f>
        <v>0.28179960620559602</v>
      </c>
      <c r="L20">
        <f>(VLOOKUP(Games!B20, Data!$B$2:$L$134, 3, FALSE)-VLOOKUP(Games!C20, Data!$B$2:$L$134, 3, FALSE))*'Coefficients - Win Probability'!$L$2</f>
        <v>1.6912282001923056</v>
      </c>
      <c r="N20">
        <f t="shared" si="0"/>
        <v>8.6308999999999997E-2</v>
      </c>
    </row>
    <row r="21" spans="1:14" x14ac:dyDescent="0.45">
      <c r="A21">
        <f>'Coefficients - Win Probability'!$A$2</f>
        <v>1.5006452889456501</v>
      </c>
      <c r="B21">
        <f>(Games!D21)*'Coefficients - Win Probability'!$B$2</f>
        <v>-1.9370363904869459</v>
      </c>
      <c r="C21">
        <f>(VLOOKUP(Games!B21, Data!$B$2:$L$134, 4, FALSE)-VLOOKUP(Games!C21, Data!$B$2:$L$134, 4, FALSE))*'Coefficients - Win Probability'!$C$2</f>
        <v>-0.29492538191709494</v>
      </c>
      <c r="D21">
        <f>(VLOOKUP(Games!B21, Data!$B$2:$L$134, 5, FALSE)-VLOOKUP(Games!C21, Data!$B$2:$L$134, 5, FALSE))*'Coefficients - Win Probability'!$D$2</f>
        <v>-0.14214155372921039</v>
      </c>
      <c r="E21">
        <f>(VLOOKUP(Games!B21, Data!$B$2:$L$134, 6, FALSE)-VLOOKUP(Games!C21, Data!$B$2:$L$134, 6, FALSE))*'Coefficients - Win Probability'!$E$2</f>
        <v>-7.5875885609056684E-2</v>
      </c>
      <c r="F21">
        <f>(VLOOKUP(Games!B21, Data!$B$2:$L$134, 7, FALSE)-VLOOKUP(Games!C21, Data!$B$2:$L$134, 7, FALSE))*'Coefficients - Win Probability'!$F$2</f>
        <v>0.92834134061165063</v>
      </c>
      <c r="G21">
        <f>(VLOOKUP(Games!B21, Data!$B$2:$L$134, 8, FALSE)-VLOOKUP(Games!C21, Data!$B$2:$L$134, 8, FALSE))*'Coefficients - Win Probability'!$G$2</f>
        <v>-2.8431038981172125E-2</v>
      </c>
      <c r="H21">
        <f>(VLOOKUP(Games!B21, Data!$B$2:$L$134, 9, FALSE)-VLOOKUP(Games!C21, Data!$B$2:$L$134, 9, FALSE))*'Coefficients - Win Probability'!$H$2</f>
        <v>0.3595058847844973</v>
      </c>
      <c r="I21">
        <f>(VLOOKUP(Games!B21, Data!$B$2:$L$134, 10, FALSE)-VLOOKUP(Games!C21, Data!$B$2:$L$134, 10, FALSE))*'Coefficients - Win Probability'!$I$2</f>
        <v>0.14319229297634781</v>
      </c>
      <c r="J21">
        <f>(IF(AND(VLOOKUP(Games!B21, Data!$B$2:$L$134, 11, FALSE)=1, VLOOKUP(Games!C21, Data!$B$2:$L$134, 11, FALSE)&lt;&gt;1), 1,0))*'Coefficients - Win Probability'!$J$2</f>
        <v>0</v>
      </c>
      <c r="K21">
        <f>(IF(AND(VLOOKUP(Games!B21, Data!$B$2:$L$134, 11, FALSE)&lt;&gt;1, VLOOKUP(Games!C21, Data!$B$2:$L$134, 11, FALSE)=1), 1,0))*'Coefficients - Win Probability'!$K$2</f>
        <v>0</v>
      </c>
      <c r="L21">
        <f>(VLOOKUP(Games!B21, Data!$B$2:$L$134, 3, FALSE)-VLOOKUP(Games!C21, Data!$B$2:$L$134, 3, FALSE))*'Coefficients - Win Probability'!$L$2</f>
        <v>0.42280705004807639</v>
      </c>
      <c r="N21">
        <f t="shared" si="0"/>
        <v>0.70601000000000003</v>
      </c>
    </row>
    <row r="22" spans="1:14" x14ac:dyDescent="0.45">
      <c r="A22">
        <f>'Coefficients - Win Probability'!$A$2</f>
        <v>1.5006452889456501</v>
      </c>
      <c r="B22">
        <f>(Games!D22)*'Coefficients - Win Probability'!$B$2</f>
        <v>0.83015845306583391</v>
      </c>
      <c r="C22">
        <f>(VLOOKUP(Games!B22, Data!$B$2:$L$134, 4, FALSE)-VLOOKUP(Games!C22, Data!$B$2:$L$134, 4, FALSE))*'Coefficients - Win Probability'!$C$2</f>
        <v>0.39323384255612759</v>
      </c>
      <c r="D22">
        <f>(VLOOKUP(Games!B22, Data!$B$2:$L$134, 5, FALSE)-VLOOKUP(Games!C22, Data!$B$2:$L$134, 5, FALSE))*'Coefficients - Win Probability'!$D$2</f>
        <v>-1.4308916408740513</v>
      </c>
      <c r="E22">
        <f>(VLOOKUP(Games!B22, Data!$B$2:$L$134, 6, FALSE)-VLOOKUP(Games!C22, Data!$B$2:$L$134, 6, FALSE))*'Coefficients - Win Probability'!$E$2</f>
        <v>7.3834381960382556E-2</v>
      </c>
      <c r="F22">
        <f>(VLOOKUP(Games!B22, Data!$B$2:$L$134, 7, FALSE)-VLOOKUP(Games!C22, Data!$B$2:$L$134, 7, FALSE))*'Coefficients - Win Probability'!$F$2</f>
        <v>-0.38414124439102837</v>
      </c>
      <c r="G22">
        <f>(VLOOKUP(Games!B22, Data!$B$2:$L$134, 8, FALSE)-VLOOKUP(Games!C22, Data!$B$2:$L$134, 8, FALSE))*'Coefficients - Win Probability'!$G$2</f>
        <v>-0.22744831184937686</v>
      </c>
      <c r="H22">
        <f>(VLOOKUP(Games!B22, Data!$B$2:$L$134, 9, FALSE)-VLOOKUP(Games!C22, Data!$B$2:$L$134, 9, FALSE))*'Coefficients - Win Probability'!$H$2</f>
        <v>-0.10370362061091269</v>
      </c>
      <c r="I22">
        <f>(VLOOKUP(Games!B22, Data!$B$2:$L$134, 10, FALSE)-VLOOKUP(Games!C22, Data!$B$2:$L$134, 10, FALSE))*'Coefficients - Win Probability'!$I$2</f>
        <v>-0.25249938685142415</v>
      </c>
      <c r="J22">
        <f>(IF(AND(VLOOKUP(Games!B22, Data!$B$2:$L$134, 11, FALSE)=1, VLOOKUP(Games!C22, Data!$B$2:$L$134, 11, FALSE)&lt;&gt;1), 1,0))*'Coefficients - Win Probability'!$J$2</f>
        <v>0</v>
      </c>
      <c r="K22">
        <f>(IF(AND(VLOOKUP(Games!B22, Data!$B$2:$L$134, 11, FALSE)&lt;&gt;1, VLOOKUP(Games!C22, Data!$B$2:$L$134, 11, FALSE)=1), 1,0))*'Coefficients - Win Probability'!$K$2</f>
        <v>0</v>
      </c>
      <c r="L22">
        <f>(VLOOKUP(Games!B22, Data!$B$2:$L$134, 3, FALSE)-VLOOKUP(Games!C22, Data!$B$2:$L$134, 3, FALSE))*'Coefficients - Win Probability'!$L$2</f>
        <v>0.29596493503365368</v>
      </c>
      <c r="N22">
        <f t="shared" si="0"/>
        <v>0.66711200000000004</v>
      </c>
    </row>
    <row r="23" spans="1:14" x14ac:dyDescent="0.45">
      <c r="A23">
        <f>'Coefficients - Win Probability'!$A$2</f>
        <v>1.5006452889456501</v>
      </c>
      <c r="B23">
        <f>(Games!D23)*'Coefficients - Win Probability'!$B$2</f>
        <v>-0.96851819524347293</v>
      </c>
      <c r="C23">
        <f>(VLOOKUP(Games!B23, Data!$B$2:$L$134, 4, FALSE)-VLOOKUP(Games!C23, Data!$B$2:$L$134, 4, FALSE))*'Coefficients - Win Probability'!$C$2</f>
        <v>-0.78646768511225518</v>
      </c>
      <c r="D23">
        <f>(VLOOKUP(Games!B23, Data!$B$2:$L$134, 5, FALSE)-VLOOKUP(Games!C23, Data!$B$2:$L$134, 5, FALSE))*'Coefficients - Win Probability'!$D$2</f>
        <v>-3.7904414327789439E-2</v>
      </c>
      <c r="E23">
        <f>(VLOOKUP(Games!B23, Data!$B$2:$L$134, 6, FALSE)-VLOOKUP(Games!C23, Data!$B$2:$L$134, 6, FALSE))*'Coefficients - Win Probability'!$E$2</f>
        <v>-0.1514115206100011</v>
      </c>
      <c r="F23">
        <f>(VLOOKUP(Games!B23, Data!$B$2:$L$134, 7, FALSE)-VLOOKUP(Games!C23, Data!$B$2:$L$134, 7, FALSE))*'Coefficients - Win Probability'!$F$2</f>
        <v>-0.89632957024573201</v>
      </c>
      <c r="G23">
        <f>(VLOOKUP(Games!B23, Data!$B$2:$L$134, 8, FALSE)-VLOOKUP(Games!C23, Data!$B$2:$L$134, 8, FALSE))*'Coefficients - Win Probability'!$G$2</f>
        <v>-0.25587935083054891</v>
      </c>
      <c r="H23">
        <f>(VLOOKUP(Games!B23, Data!$B$2:$L$134, 9, FALSE)-VLOOKUP(Games!C23, Data!$B$2:$L$134, 9, FALSE))*'Coefficients - Win Probability'!$H$2</f>
        <v>-5.5308597659153434E-2</v>
      </c>
      <c r="I23">
        <f>(VLOOKUP(Games!B23, Data!$B$2:$L$134, 10, FALSE)-VLOOKUP(Games!C23, Data!$B$2:$L$134, 10, FALSE))*'Coefficients - Win Probability'!$I$2</f>
        <v>0.21271160468089667</v>
      </c>
      <c r="J23">
        <f>(IF(AND(VLOOKUP(Games!B23, Data!$B$2:$L$134, 11, FALSE)=1, VLOOKUP(Games!C23, Data!$B$2:$L$134, 11, FALSE)&lt;&gt;1), 1,0))*'Coefficients - Win Probability'!$J$2</f>
        <v>0</v>
      </c>
      <c r="K23">
        <f>(IF(AND(VLOOKUP(Games!B23, Data!$B$2:$L$134, 11, FALSE)&lt;&gt;1, VLOOKUP(Games!C23, Data!$B$2:$L$134, 11, FALSE)=1), 1,0))*'Coefficients - Win Probability'!$K$2</f>
        <v>0</v>
      </c>
      <c r="L23">
        <f>(VLOOKUP(Games!B23, Data!$B$2:$L$134, 3, FALSE)-VLOOKUP(Games!C23, Data!$B$2:$L$134, 3, FALSE))*'Coefficients - Win Probability'!$L$2</f>
        <v>1.1838597401346147</v>
      </c>
      <c r="N23">
        <f t="shared" si="0"/>
        <v>0.436691</v>
      </c>
    </row>
    <row r="24" spans="1:14" x14ac:dyDescent="0.45">
      <c r="A24">
        <f>'Coefficients - Win Probability'!$A$2</f>
        <v>1.5006452889456501</v>
      </c>
      <c r="B24">
        <f>(Games!D24)*'Coefficients - Win Probability'!$B$2</f>
        <v>-1.7986766483093068</v>
      </c>
      <c r="C24">
        <f>(VLOOKUP(Games!B24, Data!$B$2:$L$134, 4, FALSE)-VLOOKUP(Games!C24, Data!$B$2:$L$134, 4, FALSE))*'Coefficients - Win Probability'!$C$2</f>
        <v>-0.88477614575128483</v>
      </c>
      <c r="D24">
        <f>(VLOOKUP(Games!B24, Data!$B$2:$L$134, 5, FALSE)-VLOOKUP(Games!C24, Data!$B$2:$L$134, 5, FALSE))*'Coefficients - Win Probability'!$D$2</f>
        <v>0.4453768683515259</v>
      </c>
      <c r="E24">
        <f>(VLOOKUP(Games!B24, Data!$B$2:$L$134, 6, FALSE)-VLOOKUP(Games!C24, Data!$B$2:$L$134, 6, FALSE))*'Coefficients - Win Probability'!$E$2</f>
        <v>4.8315586351955417E-2</v>
      </c>
      <c r="F24">
        <f>(VLOOKUP(Games!B24, Data!$B$2:$L$134, 7, FALSE)-VLOOKUP(Games!C24, Data!$B$2:$L$134, 7, FALSE))*'Coefficients - Win Probability'!$F$2</f>
        <v>0.83230602951389387</v>
      </c>
      <c r="G24">
        <f>(VLOOKUP(Games!B24, Data!$B$2:$L$134, 8, FALSE)-VLOOKUP(Games!C24, Data!$B$2:$L$134, 8, FALSE))*'Coefficients - Win Probability'!$G$2</f>
        <v>0.19901727286820473</v>
      </c>
      <c r="H24">
        <f>(VLOOKUP(Games!B24, Data!$B$2:$L$134, 9, FALSE)-VLOOKUP(Games!C24, Data!$B$2:$L$134, 9, FALSE))*'Coefficients - Win Probability'!$H$2</f>
        <v>2.0740724122182589E-2</v>
      </c>
      <c r="I24">
        <f>(VLOOKUP(Games!B24, Data!$B$2:$L$134, 10, FALSE)-VLOOKUP(Games!C24, Data!$B$2:$L$134, 10, FALSE))*'Coefficients - Win Probability'!$I$2</f>
        <v>-0.19587831222413504</v>
      </c>
      <c r="J24">
        <f>(IF(AND(VLOOKUP(Games!B24, Data!$B$2:$L$134, 11, FALSE)=1, VLOOKUP(Games!C24, Data!$B$2:$L$134, 11, FALSE)&lt;&gt;1), 1,0))*'Coefficients - Win Probability'!$J$2</f>
        <v>0</v>
      </c>
      <c r="K24">
        <f>(IF(AND(VLOOKUP(Games!B24, Data!$B$2:$L$134, 11, FALSE)&lt;&gt;1, VLOOKUP(Games!C24, Data!$B$2:$L$134, 11, FALSE)=1), 1,0))*'Coefficients - Win Probability'!$K$2</f>
        <v>0</v>
      </c>
      <c r="L24">
        <f>(VLOOKUP(Games!B24, Data!$B$2:$L$134, 3, FALSE)-VLOOKUP(Games!C24, Data!$B$2:$L$134, 3, FALSE))*'Coefficients - Win Probability'!$L$2</f>
        <v>-1.0006433517804476</v>
      </c>
      <c r="N24">
        <f t="shared" si="0"/>
        <v>0.30288999999999999</v>
      </c>
    </row>
    <row r="25" spans="1:14" x14ac:dyDescent="0.45">
      <c r="A25">
        <f>'Coefficients - Win Probability'!$A$2</f>
        <v>1.5006452889456501</v>
      </c>
      <c r="B25">
        <f>(Games!D25)*'Coefficients - Win Probability'!$B$2</f>
        <v>-0.96851819524347293</v>
      </c>
      <c r="C25">
        <f>(VLOOKUP(Games!B25, Data!$B$2:$L$134, 4, FALSE)-VLOOKUP(Games!C25, Data!$B$2:$L$134, 4, FALSE))*'Coefficients - Win Probability'!$C$2</f>
        <v>-0.39323384255612759</v>
      </c>
      <c r="D25">
        <f>(VLOOKUP(Games!B25, Data!$B$2:$L$134, 5, FALSE)-VLOOKUP(Games!C25, Data!$B$2:$L$134, 5, FALSE))*'Coefficients - Win Probability'!$D$2</f>
        <v>0.4453768683515259</v>
      </c>
      <c r="E25">
        <f>(VLOOKUP(Games!B25, Data!$B$2:$L$134, 6, FALSE)-VLOOKUP(Games!C25, Data!$B$2:$L$134, 6, FALSE))*'Coefficients - Win Probability'!$E$2</f>
        <v>-2.2796790743528257E-2</v>
      </c>
      <c r="F25">
        <f>(VLOOKUP(Games!B25, Data!$B$2:$L$134, 7, FALSE)-VLOOKUP(Games!C25, Data!$B$2:$L$134, 7, FALSE))*'Coefficients - Win Probability'!$F$2</f>
        <v>1.8566826812233024</v>
      </c>
      <c r="G25">
        <f>(VLOOKUP(Games!B25, Data!$B$2:$L$134, 8, FALSE)-VLOOKUP(Games!C25, Data!$B$2:$L$134, 8, FALSE))*'Coefficients - Win Probability'!$G$2</f>
        <v>8.5293116943516323E-2</v>
      </c>
      <c r="H25">
        <f>(VLOOKUP(Games!B25, Data!$B$2:$L$134, 9, FALSE)-VLOOKUP(Games!C25, Data!$B$2:$L$134, 9, FALSE))*'Coefficients - Win Probability'!$H$2</f>
        <v>8.2962896488730148E-2</v>
      </c>
      <c r="I25">
        <f>(VLOOKUP(Games!B25, Data!$B$2:$L$134, 10, FALSE)-VLOOKUP(Games!C25, Data!$B$2:$L$134, 10, FALSE))*'Coefficients - Win Probability'!$I$2</f>
        <v>-0.64833680947102934</v>
      </c>
      <c r="J25">
        <f>(IF(AND(VLOOKUP(Games!B25, Data!$B$2:$L$134, 11, FALSE)=1, VLOOKUP(Games!C25, Data!$B$2:$L$134, 11, FALSE)&lt;&gt;1), 1,0))*'Coefficients - Win Probability'!$J$2</f>
        <v>0</v>
      </c>
      <c r="K25">
        <f>(IF(AND(VLOOKUP(Games!B25, Data!$B$2:$L$134, 11, FALSE)&lt;&gt;1, VLOOKUP(Games!C25, Data!$B$2:$L$134, 11, FALSE)=1), 1,0))*'Coefficients - Win Probability'!$K$2</f>
        <v>0</v>
      </c>
      <c r="L25">
        <f>(VLOOKUP(Games!B25, Data!$B$2:$L$134, 3, FALSE)-VLOOKUP(Games!C25, Data!$B$2:$L$134, 3, FALSE))*'Coefficients - Win Probability'!$L$2</f>
        <v>0.1409356833493588</v>
      </c>
      <c r="N25">
        <f t="shared" si="0"/>
        <v>0.88884600000000002</v>
      </c>
    </row>
    <row r="26" spans="1:14" x14ac:dyDescent="0.45">
      <c r="A26">
        <f>'Coefficients - Win Probability'!$A$2</f>
        <v>1.5006452889456501</v>
      </c>
      <c r="B26">
        <f>(Games!D26)*'Coefficients - Win Probability'!$B$2</f>
        <v>1.521957163954029</v>
      </c>
      <c r="C26">
        <f>(VLOOKUP(Games!B26, Data!$B$2:$L$134, 4, FALSE)-VLOOKUP(Games!C26, Data!$B$2:$L$134, 4, FALSE))*'Coefficients - Win Probability'!$C$2</f>
        <v>-1.2780099883074125</v>
      </c>
      <c r="D26">
        <f>(VLOOKUP(Games!B26, Data!$B$2:$L$134, 5, FALSE)-VLOOKUP(Games!C26, Data!$B$2:$L$134, 5, FALSE))*'Coefficients - Win Probability'!$D$2</f>
        <v>-1.8478401984797352</v>
      </c>
      <c r="E26">
        <f>(VLOOKUP(Games!B26, Data!$B$2:$L$134, 6, FALSE)-VLOOKUP(Games!C26, Data!$B$2:$L$134, 6, FALSE))*'Coefficients - Win Probability'!$E$2</f>
        <v>-0.42939626743780085</v>
      </c>
      <c r="F26">
        <f>(VLOOKUP(Games!B26, Data!$B$2:$L$134, 7, FALSE)-VLOOKUP(Games!C26, Data!$B$2:$L$134, 7, FALSE))*'Coefficients - Win Probability'!$F$2</f>
        <v>-3.2011770365919001</v>
      </c>
      <c r="G26">
        <f>(VLOOKUP(Games!B26, Data!$B$2:$L$134, 8, FALSE)-VLOOKUP(Games!C26, Data!$B$2:$L$134, 8, FALSE))*'Coefficients - Win Probability'!$G$2</f>
        <v>-1.62056922192681</v>
      </c>
      <c r="H26">
        <f>(VLOOKUP(Games!B26, Data!$B$2:$L$134, 9, FALSE)-VLOOKUP(Games!C26, Data!$B$2:$L$134, 9, FALSE))*'Coefficients - Win Probability'!$H$2</f>
        <v>-0.84345611430208989</v>
      </c>
      <c r="I26">
        <f>(VLOOKUP(Games!B26, Data!$B$2:$L$134, 10, FALSE)-VLOOKUP(Games!C26, Data!$B$2:$L$134, 10, FALSE))*'Coefficients - Win Probability'!$I$2</f>
        <v>1.0355025359765462</v>
      </c>
      <c r="J26">
        <f>(IF(AND(VLOOKUP(Games!B26, Data!$B$2:$L$134, 11, FALSE)=1, VLOOKUP(Games!C26, Data!$B$2:$L$134, 11, FALSE)&lt;&gt;1), 1,0))*'Coefficients - Win Probability'!$J$2</f>
        <v>0</v>
      </c>
      <c r="K26">
        <f>(IF(AND(VLOOKUP(Games!B26, Data!$B$2:$L$134, 11, FALSE)&lt;&gt;1, VLOOKUP(Games!C26, Data!$B$2:$L$134, 11, FALSE)=1), 1,0))*'Coefficients - Win Probability'!$K$2</f>
        <v>0</v>
      </c>
      <c r="L26">
        <f>(VLOOKUP(Games!B26, Data!$B$2:$L$134, 3, FALSE)-VLOOKUP(Games!C26, Data!$B$2:$L$134, 3, FALSE))*'Coefficients - Win Probability'!$L$2</f>
        <v>3.8334505871025599</v>
      </c>
      <c r="N26">
        <f t="shared" si="0"/>
        <v>0.209342</v>
      </c>
    </row>
    <row r="27" spans="1:14" x14ac:dyDescent="0.45">
      <c r="A27">
        <f>'Coefficients - Win Probability'!$A$2</f>
        <v>1.5006452889456501</v>
      </c>
      <c r="B27">
        <f>(Games!D27)*'Coefficients - Win Probability'!$B$2</f>
        <v>-4.5658714918620866</v>
      </c>
      <c r="C27">
        <f>(VLOOKUP(Games!B27, Data!$B$2:$L$134, 4, FALSE)-VLOOKUP(Games!C27, Data!$B$2:$L$134, 4, FALSE))*'Coefficients - Win Probability'!$C$2</f>
        <v>1.3763184489464451</v>
      </c>
      <c r="D27">
        <f>(VLOOKUP(Games!B27, Data!$B$2:$L$134, 5, FALSE)-VLOOKUP(Games!C27, Data!$B$2:$L$134, 5, FALSE))*'Coefficients - Win Probability'!$D$2</f>
        <v>2.6722612101091556</v>
      </c>
      <c r="E27">
        <f>(VLOOKUP(Games!B27, Data!$B$2:$L$134, 6, FALSE)-VLOOKUP(Games!C27, Data!$B$2:$L$134, 6, FALSE))*'Coefficients - Win Probability'!$E$2</f>
        <v>0.35420088304496883</v>
      </c>
      <c r="F27">
        <f>(VLOOKUP(Games!B27, Data!$B$2:$L$134, 7, FALSE)-VLOOKUP(Games!C27, Data!$B$2:$L$134, 7, FALSE))*'Coefficients - Win Probability'!$F$2</f>
        <v>2.5929533996394394</v>
      </c>
      <c r="G27">
        <f>(VLOOKUP(Games!B27, Data!$B$2:$L$134, 8, FALSE)-VLOOKUP(Games!C27, Data!$B$2:$L$134, 8, FALSE))*'Coefficients - Win Probability'!$G$2</f>
        <v>1.6774312998891543</v>
      </c>
      <c r="H27">
        <f>(VLOOKUP(Games!B27, Data!$B$2:$L$134, 9, FALSE)-VLOOKUP(Games!C27, Data!$B$2:$L$134, 9, FALSE))*'Coefficients - Win Probability'!$H$2</f>
        <v>0.94024616020560847</v>
      </c>
      <c r="I27">
        <f>(VLOOKUP(Games!B27, Data!$B$2:$L$134, 10, FALSE)-VLOOKUP(Games!C27, Data!$B$2:$L$134, 10, FALSE))*'Coefficients - Win Probability'!$I$2</f>
        <v>-0.78088987864353798</v>
      </c>
      <c r="J27">
        <f>(IF(AND(VLOOKUP(Games!B27, Data!$B$2:$L$134, 11, FALSE)=1, VLOOKUP(Games!C27, Data!$B$2:$L$134, 11, FALSE)&lt;&gt;1), 1,0))*'Coefficients - Win Probability'!$J$2</f>
        <v>0</v>
      </c>
      <c r="K27">
        <f>(IF(AND(VLOOKUP(Games!B27, Data!$B$2:$L$134, 11, FALSE)&lt;&gt;1, VLOOKUP(Games!C27, Data!$B$2:$L$134, 11, FALSE)=1), 1,0))*'Coefficients - Win Probability'!$K$2</f>
        <v>0</v>
      </c>
      <c r="L27">
        <f>(VLOOKUP(Games!B27, Data!$B$2:$L$134, 3, FALSE)-VLOOKUP(Games!C27, Data!$B$2:$L$134, 3, FALSE))*'Coefficients - Win Probability'!$L$2</f>
        <v>-1.7053217685272406</v>
      </c>
      <c r="N27">
        <f t="shared" si="0"/>
        <v>0.98307599999999995</v>
      </c>
    </row>
    <row r="28" spans="1:14" x14ac:dyDescent="0.45">
      <c r="A28">
        <f>'Coefficients - Win Probability'!$A$2</f>
        <v>1.5006452889456501</v>
      </c>
      <c r="B28">
        <f>(Games!D28)*'Coefficients - Win Probability'!$B$2</f>
        <v>-1.521957163954029</v>
      </c>
      <c r="C28">
        <f>(VLOOKUP(Games!B28, Data!$B$2:$L$134, 4, FALSE)-VLOOKUP(Games!C28, Data!$B$2:$L$134, 4, FALSE))*'Coefficients - Win Probability'!$C$2</f>
        <v>-0.3932338425561247</v>
      </c>
      <c r="D28">
        <f>(VLOOKUP(Games!B28, Data!$B$2:$L$134, 5, FALSE)-VLOOKUP(Games!C28, Data!$B$2:$L$134, 5, FALSE))*'Coefficients - Win Probability'!$D$2</f>
        <v>-0.28428310745842078</v>
      </c>
      <c r="E28">
        <f>(VLOOKUP(Games!B28, Data!$B$2:$L$134, 6, FALSE)-VLOOKUP(Games!C28, Data!$B$2:$L$134, 6, FALSE))*'Coefficients - Win Probability'!$E$2</f>
        <v>1.0547768851483222E-2</v>
      </c>
      <c r="F28">
        <f>(VLOOKUP(Games!B28, Data!$B$2:$L$134, 7, FALSE)-VLOOKUP(Games!C28, Data!$B$2:$L$134, 7, FALSE))*'Coefficients - Win Probability'!$F$2</f>
        <v>0.80029425914797503</v>
      </c>
      <c r="G28">
        <f>(VLOOKUP(Games!B28, Data!$B$2:$L$134, 8, FALSE)-VLOOKUP(Games!C28, Data!$B$2:$L$134, 8, FALSE))*'Coefficients - Win Probability'!$G$2</f>
        <v>-0.17058623388703259</v>
      </c>
      <c r="H28">
        <f>(VLOOKUP(Games!B28, Data!$B$2:$L$134, 9, FALSE)-VLOOKUP(Games!C28, Data!$B$2:$L$134, 9, FALSE))*'Coefficients - Win Probability'!$H$2</f>
        <v>0.193580091807037</v>
      </c>
      <c r="I28">
        <f>(VLOOKUP(Games!B28, Data!$B$2:$L$134, 10, FALSE)-VLOOKUP(Games!C28, Data!$B$2:$L$134, 10, FALSE))*'Coefficients - Win Probability'!$I$2</f>
        <v>-0.28524779217639668</v>
      </c>
      <c r="J28">
        <f>(IF(AND(VLOOKUP(Games!B28, Data!$B$2:$L$134, 11, FALSE)=1, VLOOKUP(Games!C28, Data!$B$2:$L$134, 11, FALSE)&lt;&gt;1), 1,0))*'Coefficients - Win Probability'!$J$2</f>
        <v>0</v>
      </c>
      <c r="K28">
        <f>(IF(AND(VLOOKUP(Games!B28, Data!$B$2:$L$134, 11, FALSE)&lt;&gt;1, VLOOKUP(Games!C28, Data!$B$2:$L$134, 11, FALSE)=1), 1,0))*'Coefficients - Win Probability'!$K$2</f>
        <v>0</v>
      </c>
      <c r="L28">
        <f>(VLOOKUP(Games!B28, Data!$B$2:$L$134, 3, FALSE)-VLOOKUP(Games!C28, Data!$B$2:$L$134, 3, FALSE))*'Coefficients - Win Probability'!$L$2</f>
        <v>-0.22549709335897428</v>
      </c>
      <c r="N28">
        <f t="shared" si="0"/>
        <v>0.40715499999999999</v>
      </c>
    </row>
    <row r="29" spans="1:14" x14ac:dyDescent="0.45">
      <c r="A29">
        <f>'Coefficients - Win Probability'!$A$2</f>
        <v>1.5006452889456501</v>
      </c>
      <c r="B29">
        <f>(Games!D29)*'Coefficients - Win Probability'!$B$2</f>
        <v>-2.0753961326645851</v>
      </c>
      <c r="C29">
        <f>(VLOOKUP(Games!B29, Data!$B$2:$L$134, 4, FALSE)-VLOOKUP(Games!C29, Data!$B$2:$L$134, 4, FALSE))*'Coefficients - Win Probability'!$C$2</f>
        <v>1.0322388367098339</v>
      </c>
      <c r="D29">
        <f>(VLOOKUP(Games!B29, Data!$B$2:$L$134, 5, FALSE)-VLOOKUP(Games!C29, Data!$B$2:$L$134, 5, FALSE))*'Coefficients - Win Probability'!$D$2</f>
        <v>2.2174082381756821</v>
      </c>
      <c r="E29">
        <f>(VLOOKUP(Games!B29, Data!$B$2:$L$134, 6, FALSE)-VLOOKUP(Games!C29, Data!$B$2:$L$134, 6, FALSE))*'Coefficients - Win Probability'!$E$2</f>
        <v>0.56583676129085791</v>
      </c>
      <c r="F29">
        <f>(VLOOKUP(Games!B29, Data!$B$2:$L$134, 7, FALSE)-VLOOKUP(Games!C29, Data!$B$2:$L$134, 7, FALSE))*'Coefficients - Win Probability'!$F$2</f>
        <v>4.129518377203552</v>
      </c>
      <c r="G29">
        <f>(VLOOKUP(Games!B29, Data!$B$2:$L$134, 8, FALSE)-VLOOKUP(Games!C29, Data!$B$2:$L$134, 8, FALSE))*'Coefficients - Win Probability'!$G$2</f>
        <v>1.9333106507197033</v>
      </c>
      <c r="H29">
        <f>(VLOOKUP(Games!B29, Data!$B$2:$L$134, 9, FALSE)-VLOOKUP(Games!C29, Data!$B$2:$L$134, 9, FALSE))*'Coefficients - Win Probability'!$H$2</f>
        <v>0.47012308010280424</v>
      </c>
      <c r="I29">
        <f>(VLOOKUP(Games!B29, Data!$B$2:$L$134, 10, FALSE)-VLOOKUP(Games!C29, Data!$B$2:$L$134, 10, FALSE))*'Coefficients - Win Probability'!$I$2</f>
        <v>-0.29556638183820499</v>
      </c>
      <c r="J29">
        <f>(IF(AND(VLOOKUP(Games!B29, Data!$B$2:$L$134, 11, FALSE)=1, VLOOKUP(Games!C29, Data!$B$2:$L$134, 11, FALSE)&lt;&gt;1), 1,0))*'Coefficients - Win Probability'!$J$2</f>
        <v>0</v>
      </c>
      <c r="K29">
        <f>(IF(AND(VLOOKUP(Games!B29, Data!$B$2:$L$134, 11, FALSE)&lt;&gt;1, VLOOKUP(Games!C29, Data!$B$2:$L$134, 11, FALSE)=1), 1,0))*'Coefficients - Win Probability'!$K$2</f>
        <v>0</v>
      </c>
      <c r="L29">
        <f>(VLOOKUP(Games!B29, Data!$B$2:$L$134, 3, FALSE)-VLOOKUP(Games!C29, Data!$B$2:$L$134, 3, FALSE))*'Coefficients - Win Probability'!$L$2</f>
        <v>-2.3254387752644203</v>
      </c>
      <c r="N29">
        <f t="shared" si="0"/>
        <v>0.99921800000000005</v>
      </c>
    </row>
    <row r="30" spans="1:14" x14ac:dyDescent="0.45">
      <c r="A30">
        <f>'Coefficients - Win Probability'!$A$2</f>
        <v>1.5006452889456501</v>
      </c>
      <c r="B30">
        <f>(Games!D30)*'Coefficients - Win Probability'!$B$2</f>
        <v>0.691798710888195</v>
      </c>
      <c r="C30">
        <f>(VLOOKUP(Games!B30, Data!$B$2:$L$134, 4, FALSE)-VLOOKUP(Games!C30, Data!$B$2:$L$134, 4, FALSE))*'Coefficients - Win Probability'!$C$2</f>
        <v>-0.93393037607080109</v>
      </c>
      <c r="D30">
        <f>(VLOOKUP(Games!B30, Data!$B$2:$L$134, 5, FALSE)-VLOOKUP(Games!C30, Data!$B$2:$L$134, 5, FALSE))*'Coefficients - Win Probability'!$D$2</f>
        <v>-1.7909835769880509</v>
      </c>
      <c r="E30">
        <f>(VLOOKUP(Games!B30, Data!$B$2:$L$134, 6, FALSE)-VLOOKUP(Games!C30, Data!$B$2:$L$134, 6, FALSE))*'Coefficients - Win Probability'!$E$2</f>
        <v>-0.40353722122126134</v>
      </c>
      <c r="F30">
        <f>(VLOOKUP(Games!B30, Data!$B$2:$L$134, 7, FALSE)-VLOOKUP(Games!C30, Data!$B$2:$L$134, 7, FALSE))*'Coefficients - Win Probability'!$F$2</f>
        <v>-2.7850240218349533</v>
      </c>
      <c r="G30">
        <f>(VLOOKUP(Games!B30, Data!$B$2:$L$134, 8, FALSE)-VLOOKUP(Games!C30, Data!$B$2:$L$134, 8, FALSE))*'Coefficients - Win Probability'!$G$2</f>
        <v>-1.1941036372092282</v>
      </c>
      <c r="H30">
        <f>(VLOOKUP(Games!B30, Data!$B$2:$L$134, 9, FALSE)-VLOOKUP(Games!C30, Data!$B$2:$L$134, 9, FALSE))*'Coefficients - Win Probability'!$H$2</f>
        <v>-0.58765385012850524</v>
      </c>
      <c r="I30">
        <f>(VLOOKUP(Games!B30, Data!$B$2:$L$134, 10, FALSE)-VLOOKUP(Games!C30, Data!$B$2:$L$134, 10, FALSE))*'Coefficients - Win Probability'!$I$2</f>
        <v>0.87241635191493461</v>
      </c>
      <c r="J30">
        <f>(IF(AND(VLOOKUP(Games!B30, Data!$B$2:$L$134, 11, FALSE)=1, VLOOKUP(Games!C30, Data!$B$2:$L$134, 11, FALSE)&lt;&gt;1), 1,0))*'Coefficients - Win Probability'!$J$2</f>
        <v>0</v>
      </c>
      <c r="K30">
        <f>(IF(AND(VLOOKUP(Games!B30, Data!$B$2:$L$134, 11, FALSE)&lt;&gt;1, VLOOKUP(Games!C30, Data!$B$2:$L$134, 11, FALSE)=1), 1,0))*'Coefficients - Win Probability'!$K$2</f>
        <v>0</v>
      </c>
      <c r="L30">
        <f>(VLOOKUP(Games!B30, Data!$B$2:$L$134, 3, FALSE)-VLOOKUP(Games!C30, Data!$B$2:$L$134, 3, FALSE))*'Coefficients - Win Probability'!$L$2</f>
        <v>2.3113452069294844</v>
      </c>
      <c r="N30">
        <f t="shared" si="0"/>
        <v>8.9559E-2</v>
      </c>
    </row>
    <row r="31" spans="1:14" x14ac:dyDescent="0.45">
      <c r="A31">
        <f>'Coefficients - Win Probability'!$A$2</f>
        <v>1.5006452889456501</v>
      </c>
      <c r="B31">
        <f>(Games!D31)*'Coefficients - Win Probability'!$B$2</f>
        <v>-0.41507922653291696</v>
      </c>
      <c r="C31">
        <f>(VLOOKUP(Games!B31, Data!$B$2:$L$134, 4, FALSE)-VLOOKUP(Games!C31, Data!$B$2:$L$134, 4, FALSE))*'Coefficients - Win Probability'!$C$2</f>
        <v>0.78646768511225229</v>
      </c>
      <c r="D31">
        <f>(VLOOKUP(Games!B31, Data!$B$2:$L$134, 5, FALSE)-VLOOKUP(Games!C31, Data!$B$2:$L$134, 5, FALSE))*'Coefficients - Win Probability'!$D$2</f>
        <v>-0.3979963504417891</v>
      </c>
      <c r="E31">
        <f>(VLOOKUP(Games!B31, Data!$B$2:$L$134, 6, FALSE)-VLOOKUP(Games!C31, Data!$B$2:$L$134, 6, FALSE))*'Coefficients - Win Probability'!$E$2</f>
        <v>1.7352781013730459E-2</v>
      </c>
      <c r="F31">
        <f>(VLOOKUP(Games!B31, Data!$B$2:$L$134, 7, FALSE)-VLOOKUP(Games!C31, Data!$B$2:$L$134, 7, FALSE))*'Coefficients - Win Probability'!$F$2</f>
        <v>-0.92834134061165097</v>
      </c>
      <c r="G31">
        <f>(VLOOKUP(Games!B31, Data!$B$2:$L$134, 8, FALSE)-VLOOKUP(Games!C31, Data!$B$2:$L$134, 8, FALSE))*'Coefficients - Win Probability'!$G$2</f>
        <v>-0.11372415592468843</v>
      </c>
      <c r="H31">
        <f>(VLOOKUP(Games!B31, Data!$B$2:$L$134, 9, FALSE)-VLOOKUP(Games!C31, Data!$B$2:$L$134, 9, FALSE))*'Coefficients - Win Probability'!$H$2</f>
        <v>-0.13827149414788359</v>
      </c>
      <c r="I31">
        <f>(VLOOKUP(Games!B31, Data!$B$2:$L$134, 10, FALSE)-VLOOKUP(Games!C31, Data!$B$2:$L$134, 10, FALSE))*'Coefficients - Win Probability'!$I$2</f>
        <v>-0.22852469759482216</v>
      </c>
      <c r="J31">
        <f>(IF(AND(VLOOKUP(Games!B31, Data!$B$2:$L$134, 11, FALSE)=1, VLOOKUP(Games!C31, Data!$B$2:$L$134, 11, FALSE)&lt;&gt;1), 1,0))*'Coefficients - Win Probability'!$J$2</f>
        <v>0</v>
      </c>
      <c r="K31">
        <f>(IF(AND(VLOOKUP(Games!B31, Data!$B$2:$L$134, 11, FALSE)&lt;&gt;1, VLOOKUP(Games!C31, Data!$B$2:$L$134, 11, FALSE)=1), 1,0))*'Coefficients - Win Probability'!$K$2</f>
        <v>0</v>
      </c>
      <c r="L31">
        <f>(VLOOKUP(Games!B31, Data!$B$2:$L$134, 3, FALSE)-VLOOKUP(Games!C31, Data!$B$2:$L$134, 3, FALSE))*'Coefficients - Win Probability'!$L$2</f>
        <v>0.97245621511057545</v>
      </c>
      <c r="N31">
        <f t="shared" si="0"/>
        <v>0.74173100000000003</v>
      </c>
    </row>
    <row r="32" spans="1:14" x14ac:dyDescent="0.45">
      <c r="A32">
        <f>'Coefficients - Win Probability'!$A$2</f>
        <v>1.5006452889456501</v>
      </c>
      <c r="B32">
        <f>(Games!D32)*'Coefficients - Win Probability'!$B$2</f>
        <v>-3.1822740700856968</v>
      </c>
      <c r="C32">
        <f>(VLOOKUP(Games!B32, Data!$B$2:$L$134, 4, FALSE)-VLOOKUP(Games!C32, Data!$B$2:$L$134, 4, FALSE))*'Coefficients - Win Probability'!$C$2</f>
        <v>0.3932338425561247</v>
      </c>
      <c r="D32">
        <f>(VLOOKUP(Games!B32, Data!$B$2:$L$134, 5, FALSE)-VLOOKUP(Games!C32, Data!$B$2:$L$134, 5, FALSE))*'Coefficients - Win Probability'!$D$2</f>
        <v>1.2982261907267882</v>
      </c>
      <c r="E32">
        <f>(VLOOKUP(Games!B32, Data!$B$2:$L$134, 6, FALSE)-VLOOKUP(Games!C32, Data!$B$2:$L$134, 6, FALSE))*'Coefficients - Win Probability'!$E$2</f>
        <v>0.19360259601593396</v>
      </c>
      <c r="F32">
        <f>(VLOOKUP(Games!B32, Data!$B$2:$L$134, 7, FALSE)-VLOOKUP(Games!C32, Data!$B$2:$L$134, 7, FALSE))*'Coefficients - Win Probability'!$F$2</f>
        <v>1.5365649775641119</v>
      </c>
      <c r="G32">
        <f>(VLOOKUP(Games!B32, Data!$B$2:$L$134, 8, FALSE)-VLOOKUP(Games!C32, Data!$B$2:$L$134, 8, FALSE))*'Coefficients - Win Probability'!$G$2</f>
        <v>0.39803454573640945</v>
      </c>
      <c r="H32">
        <f>(VLOOKUP(Games!B32, Data!$B$2:$L$134, 9, FALSE)-VLOOKUP(Games!C32, Data!$B$2:$L$134, 9, FALSE))*'Coefficients - Win Probability'!$H$2</f>
        <v>0.67061674661723536</v>
      </c>
      <c r="I32">
        <f>(VLOOKUP(Games!B32, Data!$B$2:$L$134, 10, FALSE)-VLOOKUP(Games!C32, Data!$B$2:$L$134, 10, FALSE))*'Coefficients - Win Probability'!$I$2</f>
        <v>-1.3364614011125859</v>
      </c>
      <c r="J32">
        <f>(IF(AND(VLOOKUP(Games!B32, Data!$B$2:$L$134, 11, FALSE)=1, VLOOKUP(Games!C32, Data!$B$2:$L$134, 11, FALSE)&lt;&gt;1), 1,0))*'Coefficients - Win Probability'!$J$2</f>
        <v>0</v>
      </c>
      <c r="K32">
        <f>(IF(AND(VLOOKUP(Games!B32, Data!$B$2:$L$134, 11, FALSE)&lt;&gt;1, VLOOKUP(Games!C32, Data!$B$2:$L$134, 11, FALSE)=1), 1,0))*'Coefficients - Win Probability'!$K$2</f>
        <v>0</v>
      </c>
      <c r="L32">
        <f>(VLOOKUP(Games!B32, Data!$B$2:$L$134, 3, FALSE)-VLOOKUP(Games!C32, Data!$B$2:$L$134, 3, FALSE))*'Coefficients - Win Probability'!$L$2</f>
        <v>-1.8180703152067288</v>
      </c>
      <c r="N32">
        <f t="shared" si="0"/>
        <v>0.414381</v>
      </c>
    </row>
    <row r="33" spans="1:14" x14ac:dyDescent="0.45">
      <c r="A33">
        <f>'Coefficients - Win Probability'!$A$2</f>
        <v>1.5006452889456501</v>
      </c>
      <c r="B33">
        <f>(Games!D33)*'Coefficients - Win Probability'!$B$2</f>
        <v>-2.0753961326645851</v>
      </c>
      <c r="C33">
        <f>(VLOOKUP(Games!B33, Data!$B$2:$L$134, 4, FALSE)-VLOOKUP(Games!C33, Data!$B$2:$L$134, 4, FALSE))*'Coefficients - Win Probability'!$C$2</f>
        <v>1.6220896005440237</v>
      </c>
      <c r="D33">
        <f>(VLOOKUP(Games!B33, Data!$B$2:$L$134, 5, FALSE)-VLOOKUP(Games!C33, Data!$B$2:$L$134, 5, FALSE))*'Coefficients - Win Probability'!$D$2</f>
        <v>1.18451294774342</v>
      </c>
      <c r="E33">
        <f>(VLOOKUP(Games!B33, Data!$B$2:$L$134, 6, FALSE)-VLOOKUP(Games!C33, Data!$B$2:$L$134, 6, FALSE))*'Coefficients - Win Probability'!$E$2</f>
        <v>0.44436729419474474</v>
      </c>
      <c r="F33">
        <f>(VLOOKUP(Games!B33, Data!$B$2:$L$134, 7, FALSE)-VLOOKUP(Games!C33, Data!$B$2:$L$134, 7, FALSE))*'Coefficients - Win Probability'!$F$2</f>
        <v>1.8246709108573831</v>
      </c>
      <c r="G33">
        <f>(VLOOKUP(Games!B33, Data!$B$2:$L$134, 8, FALSE)-VLOOKUP(Games!C33, Data!$B$2:$L$134, 8, FALSE))*'Coefficients - Win Probability'!$G$2</f>
        <v>1.1941036372092284</v>
      </c>
      <c r="H33">
        <f>(VLOOKUP(Games!B33, Data!$B$2:$L$134, 9, FALSE)-VLOOKUP(Games!C33, Data!$B$2:$L$134, 9, FALSE))*'Coefficients - Win Probability'!$H$2</f>
        <v>0.79506109135033065</v>
      </c>
      <c r="I33">
        <f>(VLOOKUP(Games!B33, Data!$B$2:$L$134, 10, FALSE)-VLOOKUP(Games!C33, Data!$B$2:$L$134, 10, FALSE))*'Coefficients - Win Probability'!$I$2</f>
        <v>-1.0176490439769519</v>
      </c>
      <c r="J33">
        <f>(IF(AND(VLOOKUP(Games!B33, Data!$B$2:$L$134, 11, FALSE)=1, VLOOKUP(Games!C33, Data!$B$2:$L$134, 11, FALSE)&lt;&gt;1), 1,0))*'Coefficients - Win Probability'!$J$2</f>
        <v>-0.76401995355778196</v>
      </c>
      <c r="K33">
        <f>(IF(AND(VLOOKUP(Games!B33, Data!$B$2:$L$134, 11, FALSE)&lt;&gt;1, VLOOKUP(Games!C33, Data!$B$2:$L$134, 11, FALSE)=1), 1,0))*'Coefficients - Win Probability'!$K$2</f>
        <v>0</v>
      </c>
      <c r="L33">
        <f>(VLOOKUP(Games!B33, Data!$B$2:$L$134, 3, FALSE)-VLOOKUP(Games!C33, Data!$B$2:$L$134, 3, FALSE))*'Coefficients - Win Probability'!$L$2</f>
        <v>-1.6348539268525617</v>
      </c>
      <c r="N33">
        <f t="shared" si="0"/>
        <v>0.95578799999999997</v>
      </c>
    </row>
    <row r="34" spans="1:14" x14ac:dyDescent="0.45">
      <c r="A34">
        <f>'Coefficients - Win Probability'!$A$2</f>
        <v>1.5006452889456501</v>
      </c>
      <c r="B34">
        <f>(Games!D34)*'Coefficients - Win Probability'!$B$2</f>
        <v>-3.1822740700856968</v>
      </c>
      <c r="C34">
        <f>(VLOOKUP(Games!B34, Data!$B$2:$L$134, 4, FALSE)-VLOOKUP(Games!C34, Data!$B$2:$L$134, 4, FALSE))*'Coefficients - Win Probability'!$C$2</f>
        <v>0</v>
      </c>
      <c r="D34">
        <f>(VLOOKUP(Games!B34, Data!$B$2:$L$134, 5, FALSE)-VLOOKUP(Games!C34, Data!$B$2:$L$134, 5, FALSE))*'Coefficients - Win Probability'!$D$2</f>
        <v>0.36009193611399964</v>
      </c>
      <c r="E34">
        <f>(VLOOKUP(Games!B34, Data!$B$2:$L$134, 6, FALSE)-VLOOKUP(Games!C34, Data!$B$2:$L$134, 6, FALSE))*'Coefficients - Win Probability'!$E$2</f>
        <v>0.17488881256975405</v>
      </c>
      <c r="F34">
        <f>(VLOOKUP(Games!B34, Data!$B$2:$L$134, 7, FALSE)-VLOOKUP(Games!C34, Data!$B$2:$L$134, 7, FALSE))*'Coefficients - Win Probability'!$F$2</f>
        <v>2.400882777443925</v>
      </c>
      <c r="G34">
        <f>(VLOOKUP(Games!B34, Data!$B$2:$L$134, 8, FALSE)-VLOOKUP(Games!C34, Data!$B$2:$L$134, 8, FALSE))*'Coefficients - Win Probability'!$G$2</f>
        <v>1.3078277931339166</v>
      </c>
      <c r="H34">
        <f>(VLOOKUP(Games!B34, Data!$B$2:$L$134, 9, FALSE)-VLOOKUP(Games!C34, Data!$B$2:$L$134, 9, FALSE))*'Coefficients - Win Probability'!$H$2</f>
        <v>0.3733330341992856</v>
      </c>
      <c r="I34">
        <f>(VLOOKUP(Games!B34, Data!$B$2:$L$134, 10, FALSE)-VLOOKUP(Games!C34, Data!$B$2:$L$134, 10, FALSE))*'Coefficients - Win Probability'!$I$2</f>
        <v>-0.56621074627289014</v>
      </c>
      <c r="J34">
        <f>(IF(AND(VLOOKUP(Games!B34, Data!$B$2:$L$134, 11, FALSE)=1, VLOOKUP(Games!C34, Data!$B$2:$L$134, 11, FALSE)&lt;&gt;1), 1,0))*'Coefficients - Win Probability'!$J$2</f>
        <v>0</v>
      </c>
      <c r="K34">
        <f>(IF(AND(VLOOKUP(Games!B34, Data!$B$2:$L$134, 11, FALSE)&lt;&gt;1, VLOOKUP(Games!C34, Data!$B$2:$L$134, 11, FALSE)=1), 1,0))*'Coefficients - Win Probability'!$K$2</f>
        <v>0</v>
      </c>
      <c r="L34">
        <f>(VLOOKUP(Games!B34, Data!$B$2:$L$134, 3, FALSE)-VLOOKUP(Games!C34, Data!$B$2:$L$134, 3, FALSE))*'Coefficients - Win Probability'!$L$2</f>
        <v>-2.2408773652548049</v>
      </c>
      <c r="N34">
        <f t="shared" si="0"/>
        <v>0.53203299999999998</v>
      </c>
    </row>
    <row r="35" spans="1:14" x14ac:dyDescent="0.45">
      <c r="A35">
        <f>'Coefficients - Win Probability'!$A$2</f>
        <v>1.5006452889456501</v>
      </c>
      <c r="B35">
        <f>(Games!D35)*'Coefficients - Win Probability'!$B$2</f>
        <v>-2.0753961326645851</v>
      </c>
      <c r="C35">
        <f>(VLOOKUP(Games!B35, Data!$B$2:$L$134, 4, FALSE)-VLOOKUP(Games!C35, Data!$B$2:$L$134, 4, FALSE))*'Coefficients - Win Probability'!$C$2</f>
        <v>1.17970152766838</v>
      </c>
      <c r="D35">
        <f>(VLOOKUP(Games!B35, Data!$B$2:$L$134, 5, FALSE)-VLOOKUP(Games!C35, Data!$B$2:$L$134, 5, FALSE))*'Coefficients - Win Probability'!$D$2</f>
        <v>1.4972243659476829</v>
      </c>
      <c r="E35">
        <f>(VLOOKUP(Games!B35, Data!$B$2:$L$134, 6, FALSE)-VLOOKUP(Games!C35, Data!$B$2:$L$134, 6, FALSE))*'Coefficients - Win Probability'!$E$2</f>
        <v>0.29091426993606945</v>
      </c>
      <c r="F35">
        <f>(VLOOKUP(Games!B35, Data!$B$2:$L$134, 7, FALSE)-VLOOKUP(Games!C35, Data!$B$2:$L$134, 7, FALSE))*'Coefficients - Win Probability'!$F$2</f>
        <v>2.4328945478098438</v>
      </c>
      <c r="G35">
        <f>(VLOOKUP(Games!B35, Data!$B$2:$L$134, 8, FALSE)-VLOOKUP(Games!C35, Data!$B$2:$L$134, 8, FALSE))*'Coefficients - Win Probability'!$G$2</f>
        <v>0.5970518186046142</v>
      </c>
      <c r="H35">
        <f>(VLOOKUP(Games!B35, Data!$B$2:$L$134, 9, FALSE)-VLOOKUP(Games!C35, Data!$B$2:$L$134, 9, FALSE))*'Coefficients - Win Probability'!$H$2</f>
        <v>0.49777737893238089</v>
      </c>
      <c r="I35">
        <f>(VLOOKUP(Games!B35, Data!$B$2:$L$134, 10, FALSE)-VLOOKUP(Games!C35, Data!$B$2:$L$134, 10, FALSE))*'Coefficients - Win Probability'!$I$2</f>
        <v>-0.8840029038656918</v>
      </c>
      <c r="J35">
        <f>(IF(AND(VLOOKUP(Games!B35, Data!$B$2:$L$134, 11, FALSE)=1, VLOOKUP(Games!C35, Data!$B$2:$L$134, 11, FALSE)&lt;&gt;1), 1,0))*'Coefficients - Win Probability'!$J$2</f>
        <v>0</v>
      </c>
      <c r="K35">
        <f>(IF(AND(VLOOKUP(Games!B35, Data!$B$2:$L$134, 11, FALSE)&lt;&gt;1, VLOOKUP(Games!C35, Data!$B$2:$L$134, 11, FALSE)=1), 1,0))*'Coefficients - Win Probability'!$K$2</f>
        <v>0</v>
      </c>
      <c r="L35">
        <f>(VLOOKUP(Games!B35, Data!$B$2:$L$134, 3, FALSE)-VLOOKUP(Games!C35, Data!$B$2:$L$134, 3, FALSE))*'Coefficients - Win Probability'!$L$2</f>
        <v>-1.3529825601538437</v>
      </c>
      <c r="N35">
        <f t="shared" si="0"/>
        <v>0.97548900000000005</v>
      </c>
    </row>
    <row r="36" spans="1:14" x14ac:dyDescent="0.45">
      <c r="A36">
        <f>'Coefficients - Win Probability'!$A$2</f>
        <v>1.5006452889456501</v>
      </c>
      <c r="B36">
        <f>(Games!D36)*'Coefficients - Win Probability'!$B$2</f>
        <v>-3.1822740700856968</v>
      </c>
      <c r="C36">
        <f>(VLOOKUP(Games!B36, Data!$B$2:$L$134, 4, FALSE)-VLOOKUP(Games!C36, Data!$B$2:$L$134, 4, FALSE))*'Coefficients - Win Probability'!$C$2</f>
        <v>0.63900499415370626</v>
      </c>
      <c r="D36">
        <f>(VLOOKUP(Games!B36, Data!$B$2:$L$134, 5, FALSE)-VLOOKUP(Games!C36, Data!$B$2:$L$134, 5, FALSE))*'Coefficients - Win Probability'!$D$2</f>
        <v>1.1087041190878411</v>
      </c>
      <c r="E36">
        <f>(VLOOKUP(Games!B36, Data!$B$2:$L$134, 6, FALSE)-VLOOKUP(Games!C36, Data!$B$2:$L$134, 6, FALSE))*'Coefficients - Win Probability'!$E$2</f>
        <v>0.18781833567802381</v>
      </c>
      <c r="F36">
        <f>(VLOOKUP(Games!B36, Data!$B$2:$L$134, 7, FALSE)-VLOOKUP(Games!C36, Data!$B$2:$L$134, 7, FALSE))*'Coefficients - Win Probability'!$F$2</f>
        <v>1.5685767479300317</v>
      </c>
      <c r="G36">
        <f>(VLOOKUP(Games!B36, Data!$B$2:$L$134, 8, FALSE)-VLOOKUP(Games!C36, Data!$B$2:$L$134, 8, FALSE))*'Coefficients - Win Probability'!$G$2</f>
        <v>0.62548285758578615</v>
      </c>
      <c r="H36">
        <f>(VLOOKUP(Games!B36, Data!$B$2:$L$134, 9, FALSE)-VLOOKUP(Games!C36, Data!$B$2:$L$134, 9, FALSE))*'Coefficients - Win Probability'!$H$2</f>
        <v>0.49777737893238089</v>
      </c>
      <c r="I36">
        <f>(VLOOKUP(Games!B36, Data!$B$2:$L$134, 10, FALSE)-VLOOKUP(Games!C36, Data!$B$2:$L$134, 10, FALSE))*'Coefficients - Win Probability'!$I$2</f>
        <v>-1.2673793177835402</v>
      </c>
      <c r="J36">
        <f>(IF(AND(VLOOKUP(Games!B36, Data!$B$2:$L$134, 11, FALSE)=1, VLOOKUP(Games!C36, Data!$B$2:$L$134, 11, FALSE)&lt;&gt;1), 1,0))*'Coefficients - Win Probability'!$J$2</f>
        <v>0</v>
      </c>
      <c r="K36">
        <f>(IF(AND(VLOOKUP(Games!B36, Data!$B$2:$L$134, 11, FALSE)&lt;&gt;1, VLOOKUP(Games!C36, Data!$B$2:$L$134, 11, FALSE)=1), 1,0))*'Coefficients - Win Probability'!$K$2</f>
        <v>0</v>
      </c>
      <c r="L36">
        <f>(VLOOKUP(Games!B36, Data!$B$2:$L$134, 3, FALSE)-VLOOKUP(Games!C36, Data!$B$2:$L$134, 3, FALSE))*'Coefficients - Win Probability'!$L$2</f>
        <v>-0.22549709335897428</v>
      </c>
      <c r="N36">
        <f t="shared" si="0"/>
        <v>0.81043799999999999</v>
      </c>
    </row>
    <row r="37" spans="1:14" x14ac:dyDescent="0.45">
      <c r="A37">
        <f>'Coefficients - Win Probability'!$A$2</f>
        <v>1.5006452889456501</v>
      </c>
      <c r="B37">
        <f>(Games!D37)*'Coefficients - Win Probability'!$B$2</f>
        <v>4.8425909762173651</v>
      </c>
      <c r="C37">
        <f>(VLOOKUP(Games!B37, Data!$B$2:$L$134, 4, FALSE)-VLOOKUP(Games!C37, Data!$B$2:$L$134, 4, FALSE))*'Coefficients - Win Probability'!$C$2</f>
        <v>-1.17970152766838</v>
      </c>
      <c r="D37">
        <f>(VLOOKUP(Games!B37, Data!$B$2:$L$134, 5, FALSE)-VLOOKUP(Games!C37, Data!$B$2:$L$134, 5, FALSE))*'Coefficients - Win Probability'!$D$2</f>
        <v>-5.4771878703655741</v>
      </c>
      <c r="E37">
        <f>(VLOOKUP(Games!B37, Data!$B$2:$L$134, 6, FALSE)-VLOOKUP(Games!C37, Data!$B$2:$L$134, 6, FALSE))*'Coefficients - Win Probability'!$E$2</f>
        <v>-0.6229988634537349</v>
      </c>
      <c r="F37">
        <f>(VLOOKUP(Games!B37, Data!$B$2:$L$134, 7, FALSE)-VLOOKUP(Games!C37, Data!$B$2:$L$134, 7, FALSE))*'Coefficients - Win Probability'!$F$2</f>
        <v>-6.8505188583066658</v>
      </c>
      <c r="G37">
        <f>(VLOOKUP(Games!B37, Data!$B$2:$L$134, 8, FALSE)-VLOOKUP(Games!C37, Data!$B$2:$L$134, 8, FALSE))*'Coefficients - Win Probability'!$G$2</f>
        <v>-2.501931430343145</v>
      </c>
      <c r="H37">
        <f>(VLOOKUP(Games!B37, Data!$B$2:$L$134, 9, FALSE)-VLOOKUP(Games!C37, Data!$B$2:$L$134, 9, FALSE))*'Coefficients - Win Probability'!$H$2</f>
        <v>-1.6523443550672088</v>
      </c>
      <c r="I37">
        <f>(VLOOKUP(Games!B37, Data!$B$2:$L$134, 10, FALSE)-VLOOKUP(Games!C37, Data!$B$2:$L$134, 10, FALSE))*'Coefficients - Win Probability'!$I$2</f>
        <v>0.97939156112067527</v>
      </c>
      <c r="J37">
        <f>(IF(AND(VLOOKUP(Games!B37, Data!$B$2:$L$134, 11, FALSE)=1, VLOOKUP(Games!C37, Data!$B$2:$L$134, 11, FALSE)&lt;&gt;1), 1,0))*'Coefficients - Win Probability'!$J$2</f>
        <v>0</v>
      </c>
      <c r="K37">
        <f>(IF(AND(VLOOKUP(Games!B37, Data!$B$2:$L$134, 11, FALSE)&lt;&gt;1, VLOOKUP(Games!C37, Data!$B$2:$L$134, 11, FALSE)=1), 1,0))*'Coefficients - Win Probability'!$K$2</f>
        <v>0.28179960620559602</v>
      </c>
      <c r="L37">
        <f>(VLOOKUP(Games!B37, Data!$B$2:$L$134, 3, FALSE)-VLOOKUP(Games!C37, Data!$B$2:$L$134, 3, FALSE))*'Coefficients - Win Probability'!$L$2</f>
        <v>5.7219887439839665</v>
      </c>
      <c r="N37">
        <f t="shared" si="0"/>
        <v>6.9760000000000004E-3</v>
      </c>
    </row>
    <row r="38" spans="1:14" x14ac:dyDescent="0.45">
      <c r="A38">
        <f>'Coefficients - Win Probability'!$A$2</f>
        <v>1.5006452889456501</v>
      </c>
      <c r="B38">
        <f>(Games!D38)*'Coefficients - Win Probability'!$B$2</f>
        <v>0.691798710888195</v>
      </c>
      <c r="C38">
        <f>(VLOOKUP(Games!B38, Data!$B$2:$L$134, 4, FALSE)-VLOOKUP(Games!C38, Data!$B$2:$L$134, 4, FALSE))*'Coefficients - Win Probability'!$C$2</f>
        <v>0.93393037607080109</v>
      </c>
      <c r="D38">
        <f>(VLOOKUP(Games!B38, Data!$B$2:$L$134, 5, FALSE)-VLOOKUP(Games!C38, Data!$B$2:$L$134, 5, FALSE))*'Coefficients - Win Probability'!$D$2</f>
        <v>-1.0044669796864201</v>
      </c>
      <c r="E38">
        <f>(VLOOKUP(Games!B38, Data!$B$2:$L$134, 6, FALSE)-VLOOKUP(Games!C38, Data!$B$2:$L$134, 6, FALSE))*'Coefficients - Win Probability'!$E$2</f>
        <v>-6.1245109460225156E-2</v>
      </c>
      <c r="F38">
        <f>(VLOOKUP(Games!B38, Data!$B$2:$L$134, 7, FALSE)-VLOOKUP(Games!C38, Data!$B$2:$L$134, 7, FALSE))*'Coefficients - Win Probability'!$F$2</f>
        <v>-1.9207062219551401</v>
      </c>
      <c r="G38">
        <f>(VLOOKUP(Games!B38, Data!$B$2:$L$134, 8, FALSE)-VLOOKUP(Games!C38, Data!$B$2:$L$134, 8, FALSE))*'Coefficients - Win Probability'!$G$2</f>
        <v>-0.59705181860461409</v>
      </c>
      <c r="H38">
        <f>(VLOOKUP(Games!B38, Data!$B$2:$L$134, 9, FALSE)-VLOOKUP(Games!C38, Data!$B$2:$L$134, 9, FALSE))*'Coefficients - Win Probability'!$H$2</f>
        <v>-0.40790090773625659</v>
      </c>
      <c r="I38">
        <f>(VLOOKUP(Games!B38, Data!$B$2:$L$134, 10, FALSE)-VLOOKUP(Games!C38, Data!$B$2:$L$134, 10, FALSE))*'Coefficients - Win Probability'!$I$2</f>
        <v>0.31356561662963306</v>
      </c>
      <c r="J38">
        <f>(IF(AND(VLOOKUP(Games!B38, Data!$B$2:$L$134, 11, FALSE)=1, VLOOKUP(Games!C38, Data!$B$2:$L$134, 11, FALSE)&lt;&gt;1), 1,0))*'Coefficients - Win Probability'!$J$2</f>
        <v>0</v>
      </c>
      <c r="K38">
        <f>(IF(AND(VLOOKUP(Games!B38, Data!$B$2:$L$134, 11, FALSE)&lt;&gt;1, VLOOKUP(Games!C38, Data!$B$2:$L$134, 11, FALSE)=1), 1,0))*'Coefficients - Win Probability'!$K$2</f>
        <v>0</v>
      </c>
      <c r="L38">
        <f>(VLOOKUP(Games!B38, Data!$B$2:$L$134, 3, FALSE)-VLOOKUP(Games!C38, Data!$B$2:$L$134, 3, FALSE))*'Coefficients - Win Probability'!$L$2</f>
        <v>5.3132752622708264</v>
      </c>
      <c r="N38">
        <f t="shared" si="0"/>
        <v>0.99152300000000004</v>
      </c>
    </row>
    <row r="39" spans="1:14" x14ac:dyDescent="0.45">
      <c r="A39">
        <f>'Coefficients - Win Probability'!$A$2</f>
        <v>1.5006452889456501</v>
      </c>
      <c r="B39">
        <f>(Games!D39)*'Coefficients - Win Probability'!$B$2</f>
        <v>-1.521957163954029</v>
      </c>
      <c r="C39">
        <f>(VLOOKUP(Games!B39, Data!$B$2:$L$134, 4, FALSE)-VLOOKUP(Games!C39, Data!$B$2:$L$134, 4, FALSE))*'Coefficients - Win Probability'!$C$2</f>
        <v>0.58985076383418988</v>
      </c>
      <c r="D39">
        <f>(VLOOKUP(Games!B39, Data!$B$2:$L$134, 5, FALSE)-VLOOKUP(Games!C39, Data!$B$2:$L$134, 5, FALSE))*'Coefficients - Win Probability'!$D$2</f>
        <v>2.6627851065272079</v>
      </c>
      <c r="E39">
        <f>(VLOOKUP(Games!B39, Data!$B$2:$L$134, 6, FALSE)-VLOOKUP(Games!C39, Data!$B$2:$L$134, 6, FALSE))*'Coefficients - Win Probability'!$E$2</f>
        <v>0.28410925777382229</v>
      </c>
      <c r="F39">
        <f>(VLOOKUP(Games!B39, Data!$B$2:$L$134, 7, FALSE)-VLOOKUP(Games!C39, Data!$B$2:$L$134, 7, FALSE))*'Coefficients - Win Probability'!$F$2</f>
        <v>2.7850240218349529</v>
      </c>
      <c r="G39">
        <f>(VLOOKUP(Games!B39, Data!$B$2:$L$134, 8, FALSE)-VLOOKUP(Games!C39, Data!$B$2:$L$134, 8, FALSE))*'Coefficients - Win Probability'!$G$2</f>
        <v>1.5068450660021215</v>
      </c>
      <c r="H39">
        <f>(VLOOKUP(Games!B39, Data!$B$2:$L$134, 9, FALSE)-VLOOKUP(Games!C39, Data!$B$2:$L$134, 9, FALSE))*'Coefficients - Win Probability'!$H$2</f>
        <v>0.37333303419928571</v>
      </c>
      <c r="I39">
        <f>(VLOOKUP(Games!B39, Data!$B$2:$L$134, 10, FALSE)-VLOOKUP(Games!C39, Data!$B$2:$L$134, 10, FALSE))*'Coefficients - Win Probability'!$I$2</f>
        <v>5.4070575770205125E-2</v>
      </c>
      <c r="J39">
        <f>(IF(AND(VLOOKUP(Games!B39, Data!$B$2:$L$134, 11, FALSE)=1, VLOOKUP(Games!C39, Data!$B$2:$L$134, 11, FALSE)&lt;&gt;1), 1,0))*'Coefficients - Win Probability'!$J$2</f>
        <v>0</v>
      </c>
      <c r="K39">
        <f>(IF(AND(VLOOKUP(Games!B39, Data!$B$2:$L$134, 11, FALSE)&lt;&gt;1, VLOOKUP(Games!C39, Data!$B$2:$L$134, 11, FALSE)=1), 1,0))*'Coefficients - Win Probability'!$K$2</f>
        <v>0</v>
      </c>
      <c r="L39">
        <f>(VLOOKUP(Games!B39, Data!$B$2:$L$134, 3, FALSE)-VLOOKUP(Games!C39, Data!$B$2:$L$134, 3, FALSE))*'Coefficients - Win Probability'!$L$2</f>
        <v>-1.6771346318573697</v>
      </c>
      <c r="N39">
        <f t="shared" si="0"/>
        <v>0.998583</v>
      </c>
    </row>
    <row r="40" spans="1:14" x14ac:dyDescent="0.45">
      <c r="A40">
        <f>'Coefficients - Win Probability'!$A$2</f>
        <v>1.5006452889456501</v>
      </c>
      <c r="B40">
        <f>(Games!D40)*'Coefficients - Win Probability'!$B$2</f>
        <v>-1.6603169061316678</v>
      </c>
      <c r="C40">
        <f>(VLOOKUP(Games!B40, Data!$B$2:$L$134, 4, FALSE)-VLOOKUP(Games!C40, Data!$B$2:$L$134, 4, FALSE))*'Coefficients - Win Probability'!$C$2</f>
        <v>-0.39323384255612753</v>
      </c>
      <c r="D40">
        <f>(VLOOKUP(Games!B40, Data!$B$2:$L$134, 5, FALSE)-VLOOKUP(Games!C40, Data!$B$2:$L$134, 5, FALSE))*'Coefficients - Win Probability'!$D$2</f>
        <v>1.4593199516198934</v>
      </c>
      <c r="E40">
        <f>(VLOOKUP(Games!B40, Data!$B$2:$L$134, 6, FALSE)-VLOOKUP(Games!C40, Data!$B$2:$L$134, 6, FALSE))*'Coefficients - Win Probability'!$E$2</f>
        <v>-5.6481600946652097E-2</v>
      </c>
      <c r="F40">
        <f>(VLOOKUP(Games!B40, Data!$B$2:$L$134, 7, FALSE)-VLOOKUP(Games!C40, Data!$B$2:$L$134, 7, FALSE))*'Coefficients - Win Probability'!$F$2</f>
        <v>0.76828248878205618</v>
      </c>
      <c r="G40">
        <f>(VLOOKUP(Games!B40, Data!$B$2:$L$134, 8, FALSE)-VLOOKUP(Games!C40, Data!$B$2:$L$134, 8, FALSE))*'Coefficients - Win Probability'!$G$2</f>
        <v>0.36960350675523734</v>
      </c>
      <c r="H40">
        <f>(VLOOKUP(Games!B40, Data!$B$2:$L$134, 9, FALSE)-VLOOKUP(Games!C40, Data!$B$2:$L$134, 9, FALSE))*'Coefficients - Win Probability'!$H$2</f>
        <v>0.269629413588373</v>
      </c>
      <c r="I40">
        <f>(VLOOKUP(Games!B40, Data!$B$2:$L$134, 10, FALSE)-VLOOKUP(Games!C40, Data!$B$2:$L$134, 10, FALSE))*'Coefficients - Win Probability'!$I$2</f>
        <v>-6.3762471427126308E-2</v>
      </c>
      <c r="J40">
        <f>(IF(AND(VLOOKUP(Games!B40, Data!$B$2:$L$134, 11, FALSE)=1, VLOOKUP(Games!C40, Data!$B$2:$L$134, 11, FALSE)&lt;&gt;1), 1,0))*'Coefficients - Win Probability'!$J$2</f>
        <v>0</v>
      </c>
      <c r="K40">
        <f>(IF(AND(VLOOKUP(Games!B40, Data!$B$2:$L$134, 11, FALSE)&lt;&gt;1, VLOOKUP(Games!C40, Data!$B$2:$L$134, 11, FALSE)=1), 1,0))*'Coefficients - Win Probability'!$K$2</f>
        <v>0</v>
      </c>
      <c r="L40">
        <f>(VLOOKUP(Games!B40, Data!$B$2:$L$134, 3, FALSE)-VLOOKUP(Games!C40, Data!$B$2:$L$134, 3, FALSE))*'Coefficients - Win Probability'!$L$2</f>
        <v>-0.47918132338782071</v>
      </c>
      <c r="N40">
        <f t="shared" si="0"/>
        <v>0.84741999999999995</v>
      </c>
    </row>
    <row r="41" spans="1:14" x14ac:dyDescent="0.45">
      <c r="A41">
        <f>'Coefficients - Win Probability'!$A$2</f>
        <v>1.5006452889456501</v>
      </c>
      <c r="B41">
        <f>(Games!D41)*'Coefficients - Win Probability'!$B$2</f>
        <v>-0.27671948435527799</v>
      </c>
      <c r="C41">
        <f>(VLOOKUP(Games!B41, Data!$B$2:$L$134, 4, FALSE)-VLOOKUP(Games!C41, Data!$B$2:$L$134, 4, FALSE))*'Coefficients - Win Probability'!$C$2</f>
        <v>-0.98308460639031747</v>
      </c>
      <c r="D41">
        <f>(VLOOKUP(Games!B41, Data!$B$2:$L$134, 5, FALSE)-VLOOKUP(Games!C41, Data!$B$2:$L$134, 5, FALSE))*'Coefficients - Win Probability'!$D$2</f>
        <v>0</v>
      </c>
      <c r="E41">
        <f>(VLOOKUP(Games!B41, Data!$B$2:$L$134, 6, FALSE)-VLOOKUP(Games!C41, Data!$B$2:$L$134, 6, FALSE))*'Coefficients - Win Probability'!$E$2</f>
        <v>-0.12249021892045034</v>
      </c>
      <c r="F41">
        <f>(VLOOKUP(Games!B41, Data!$B$2:$L$134, 7, FALSE)-VLOOKUP(Games!C41, Data!$B$2:$L$134, 7, FALSE))*'Coefficients - Win Probability'!$F$2</f>
        <v>-0.83230602951389387</v>
      </c>
      <c r="G41">
        <f>(VLOOKUP(Games!B41, Data!$B$2:$L$134, 8, FALSE)-VLOOKUP(Games!C41, Data!$B$2:$L$134, 8, FALSE))*'Coefficients - Win Probability'!$G$2</f>
        <v>-0.36960350675523701</v>
      </c>
      <c r="H41">
        <f>(VLOOKUP(Games!B41, Data!$B$2:$L$134, 9, FALSE)-VLOOKUP(Games!C41, Data!$B$2:$L$134, 9, FALSE))*'Coefficients - Win Probability'!$H$2</f>
        <v>-0.20740724122182549</v>
      </c>
      <c r="I41">
        <f>(VLOOKUP(Games!B41, Data!$B$2:$L$134, 10, FALSE)-VLOOKUP(Games!C41, Data!$B$2:$L$134, 10, FALSE))*'Coefficients - Win Probability'!$I$2</f>
        <v>0.40596654665202936</v>
      </c>
      <c r="J41">
        <f>(IF(AND(VLOOKUP(Games!B41, Data!$B$2:$L$134, 11, FALSE)=1, VLOOKUP(Games!C41, Data!$B$2:$L$134, 11, FALSE)&lt;&gt;1), 1,0))*'Coefficients - Win Probability'!$J$2</f>
        <v>0</v>
      </c>
      <c r="K41">
        <f>(IF(AND(VLOOKUP(Games!B41, Data!$B$2:$L$134, 11, FALSE)&lt;&gt;1, VLOOKUP(Games!C41, Data!$B$2:$L$134, 11, FALSE)=1), 1,0))*'Coefficients - Win Probability'!$K$2</f>
        <v>0</v>
      </c>
      <c r="L41">
        <f>(VLOOKUP(Games!B41, Data!$B$2:$L$134, 3, FALSE)-VLOOKUP(Games!C41, Data!$B$2:$L$134, 3, FALSE))*'Coefficients - Win Probability'!$L$2</f>
        <v>0.11274854667948664</v>
      </c>
      <c r="N41">
        <f t="shared" si="0"/>
        <v>0.315992</v>
      </c>
    </row>
    <row r="42" spans="1:14" x14ac:dyDescent="0.45">
      <c r="A42">
        <f>'Coefficients - Win Probability'!$A$2</f>
        <v>1.5006452889456501</v>
      </c>
      <c r="B42">
        <f>(Games!D42)*'Coefficients - Win Probability'!$B$2</f>
        <v>1.7986766483093068</v>
      </c>
      <c r="C42">
        <f>(VLOOKUP(Games!B42, Data!$B$2:$L$134, 4, FALSE)-VLOOKUP(Games!C42, Data!$B$2:$L$134, 4, FALSE))*'Coefficients - Win Probability'!$C$2</f>
        <v>-0.68815922447322253</v>
      </c>
      <c r="D42">
        <f>(VLOOKUP(Games!B42, Data!$B$2:$L$134, 5, FALSE)-VLOOKUP(Games!C42, Data!$B$2:$L$134, 5, FALSE))*'Coefficients - Win Probability'!$D$2</f>
        <v>-2.8617832817481026</v>
      </c>
      <c r="E42">
        <f>(VLOOKUP(Games!B42, Data!$B$2:$L$134, 6, FALSE)-VLOOKUP(Games!C42, Data!$B$2:$L$134, 6, FALSE))*'Coefficients - Win Probability'!$E$2</f>
        <v>-0.33106384169332825</v>
      </c>
      <c r="F42">
        <f>(VLOOKUP(Games!B42, Data!$B$2:$L$134, 7, FALSE)-VLOOKUP(Games!C42, Data!$B$2:$L$134, 7, FALSE))*'Coefficients - Win Probability'!$F$2</f>
        <v>-2.9130711032986283</v>
      </c>
      <c r="G42">
        <f>(VLOOKUP(Games!B42, Data!$B$2:$L$134, 8, FALSE)-VLOOKUP(Games!C42, Data!$B$2:$L$134, 8, FALSE))*'Coefficients - Win Probability'!$G$2</f>
        <v>-2.1038968846067356</v>
      </c>
      <c r="H42">
        <f>(VLOOKUP(Games!B42, Data!$B$2:$L$134, 9, FALSE)-VLOOKUP(Games!C42, Data!$B$2:$L$134, 9, FALSE))*'Coefficients - Win Probability'!$H$2</f>
        <v>-0.81580181547251318</v>
      </c>
      <c r="I42">
        <f>(VLOOKUP(Games!B42, Data!$B$2:$L$134, 10, FALSE)-VLOOKUP(Games!C42, Data!$B$2:$L$134, 10, FALSE))*'Coefficients - Win Probability'!$I$2</f>
        <v>4.2775509403111381E-2</v>
      </c>
      <c r="J42">
        <f>(IF(AND(VLOOKUP(Games!B42, Data!$B$2:$L$134, 11, FALSE)=1, VLOOKUP(Games!C42, Data!$B$2:$L$134, 11, FALSE)&lt;&gt;1), 1,0))*'Coefficients - Win Probability'!$J$2</f>
        <v>0</v>
      </c>
      <c r="K42">
        <f>(IF(AND(VLOOKUP(Games!B42, Data!$B$2:$L$134, 11, FALSE)&lt;&gt;1, VLOOKUP(Games!C42, Data!$B$2:$L$134, 11, FALSE)=1), 1,0))*'Coefficients - Win Probability'!$K$2</f>
        <v>0</v>
      </c>
      <c r="L42">
        <f>(VLOOKUP(Games!B42, Data!$B$2:$L$134, 3, FALSE)-VLOOKUP(Games!C42, Data!$B$2:$L$134, 3, FALSE))*'Coefficients - Win Probability'!$L$2</f>
        <v>5.1159653055817254</v>
      </c>
      <c r="N42">
        <f t="shared" si="0"/>
        <v>0.22171299999999999</v>
      </c>
    </row>
    <row r="43" spans="1:14" x14ac:dyDescent="0.45">
      <c r="A43">
        <f>'Coefficients - Win Probability'!$A$2</f>
        <v>1.5006452889456501</v>
      </c>
      <c r="B43">
        <f>(Games!D43)*'Coefficients - Win Probability'!$B$2</f>
        <v>1.38359742177639</v>
      </c>
      <c r="C43">
        <f>(VLOOKUP(Games!B43, Data!$B$2:$L$134, 4, FALSE)-VLOOKUP(Games!C43, Data!$B$2:$L$134, 4, FALSE))*'Coefficients - Win Probability'!$C$2</f>
        <v>-0.68815922447322253</v>
      </c>
      <c r="D43">
        <f>(VLOOKUP(Games!B43, Data!$B$2:$L$134, 5, FALSE)-VLOOKUP(Games!C43, Data!$B$2:$L$134, 5, FALSE))*'Coefficients - Win Probability'!$D$2</f>
        <v>-1.0044669796864201</v>
      </c>
      <c r="E43">
        <f>(VLOOKUP(Games!B43, Data!$B$2:$L$134, 6, FALSE)-VLOOKUP(Games!C43, Data!$B$2:$L$134, 6, FALSE))*'Coefficients - Win Probability'!$E$2</f>
        <v>-3.5726313851798031E-2</v>
      </c>
      <c r="F43">
        <f>(VLOOKUP(Games!B43, Data!$B$2:$L$134, 7, FALSE)-VLOOKUP(Games!C43, Data!$B$2:$L$134, 7, FALSE))*'Coefficients - Win Probability'!$F$2</f>
        <v>-0.92834134061165119</v>
      </c>
      <c r="G43">
        <f>(VLOOKUP(Games!B43, Data!$B$2:$L$134, 8, FALSE)-VLOOKUP(Games!C43, Data!$B$2:$L$134, 8, FALSE))*'Coefficients - Win Probability'!$G$2</f>
        <v>-0.73920701351047469</v>
      </c>
      <c r="H43">
        <f>(VLOOKUP(Games!B43, Data!$B$2:$L$134, 9, FALSE)-VLOOKUP(Games!C43, Data!$B$2:$L$134, 9, FALSE))*'Coefficients - Win Probability'!$H$2</f>
        <v>2.765429882957662E-2</v>
      </c>
      <c r="I43">
        <f>(VLOOKUP(Games!B43, Data!$B$2:$L$134, 10, FALSE)-VLOOKUP(Games!C43, Data!$B$2:$L$134, 10, FALSE))*'Coefficients - Win Probability'!$I$2</f>
        <v>0.4704577320383253</v>
      </c>
      <c r="J43">
        <f>(IF(AND(VLOOKUP(Games!B43, Data!$B$2:$L$134, 11, FALSE)=1, VLOOKUP(Games!C43, Data!$B$2:$L$134, 11, FALSE)&lt;&gt;1), 1,0))*'Coefficients - Win Probability'!$J$2</f>
        <v>0</v>
      </c>
      <c r="K43">
        <f>(IF(AND(VLOOKUP(Games!B43, Data!$B$2:$L$134, 11, FALSE)&lt;&gt;1, VLOOKUP(Games!C43, Data!$B$2:$L$134, 11, FALSE)=1), 1,0))*'Coefficients - Win Probability'!$K$2</f>
        <v>0</v>
      </c>
      <c r="L43">
        <f>(VLOOKUP(Games!B43, Data!$B$2:$L$134, 3, FALSE)-VLOOKUP(Games!C43, Data!$B$2:$L$134, 3, FALSE))*'Coefficients - Win Probability'!$L$2</f>
        <v>0.2114035250240382</v>
      </c>
      <c r="N43">
        <f t="shared" si="0"/>
        <v>0.54930400000000001</v>
      </c>
    </row>
    <row r="44" spans="1:14" x14ac:dyDescent="0.45">
      <c r="A44">
        <f>'Coefficients - Win Probability'!$A$2</f>
        <v>1.5006452889456501</v>
      </c>
      <c r="B44">
        <f>(Games!D44)*'Coefficients - Win Probability'!$B$2</f>
        <v>0</v>
      </c>
      <c r="C44" t="e">
        <f>(VLOOKUP(Games!B44, Data!$B$2:$L$134, 4, FALSE)-VLOOKUP(Games!C44, Data!$B$2:$L$134, 4, FALSE))*'Coefficients - Win Probability'!$C$2</f>
        <v>#N/A</v>
      </c>
      <c r="D44" t="e">
        <f>(VLOOKUP(Games!B44, Data!$B$2:$L$134, 5, FALSE)-VLOOKUP(Games!C44, Data!$B$2:$L$134, 5, FALSE))*'Coefficients - Win Probability'!$D$2</f>
        <v>#N/A</v>
      </c>
      <c r="E44" t="e">
        <f>(VLOOKUP(Games!B44, Data!$B$2:$L$134, 6, FALSE)-VLOOKUP(Games!C44, Data!$B$2:$L$134, 6, FALSE))*'Coefficients - Win Probability'!$E$2</f>
        <v>#N/A</v>
      </c>
      <c r="F44" t="e">
        <f>(VLOOKUP(Games!B44, Data!$B$2:$L$134, 7, FALSE)-VLOOKUP(Games!C44, Data!$B$2:$L$134, 7, FALSE))*'Coefficients - Win Probability'!$F$2</f>
        <v>#N/A</v>
      </c>
      <c r="G44" t="e">
        <f>(VLOOKUP(Games!B44, Data!$B$2:$L$134, 8, FALSE)-VLOOKUP(Games!C44, Data!$B$2:$L$134, 8, FALSE))*'Coefficients - Win Probability'!$G$2</f>
        <v>#N/A</v>
      </c>
      <c r="H44" t="e">
        <f>(VLOOKUP(Games!B44, Data!$B$2:$L$134, 9, FALSE)-VLOOKUP(Games!C44, Data!$B$2:$L$134, 9, FALSE))*'Coefficients - Win Probability'!$H$2</f>
        <v>#N/A</v>
      </c>
      <c r="I44" t="e">
        <f>(VLOOKUP(Games!B44, Data!$B$2:$L$134, 10, FALSE)-VLOOKUP(Games!C44, Data!$B$2:$L$134, 10, FALSE))*'Coefficients - Win Probability'!$I$2</f>
        <v>#N/A</v>
      </c>
      <c r="J44" t="e">
        <f>(IF(AND(VLOOKUP(Games!B44, Data!$B$2:$L$134, 11, FALSE)=1, VLOOKUP(Games!C44, Data!$B$2:$L$134, 11, FALSE)&lt;&gt;1), 1,0))*'Coefficients - Win Probability'!$J$2</f>
        <v>#N/A</v>
      </c>
      <c r="K44" t="e">
        <f>(IF(AND(VLOOKUP(Games!B44, Data!$B$2:$L$134, 11, FALSE)&lt;&gt;1, VLOOKUP(Games!C44, Data!$B$2:$L$134, 11, FALSE)=1), 1,0))*'Coefficients - Win Probability'!$K$2</f>
        <v>#N/A</v>
      </c>
      <c r="L44" t="e">
        <f>(VLOOKUP(Games!B44, Data!$B$2:$L$134, 3, FALSE)-VLOOKUP(Games!C44, Data!$B$2:$L$134, 3, FALSE))*'Coefficients - Win Probability'!$L$2</f>
        <v>#N/A</v>
      </c>
      <c r="N44" t="e">
        <f t="shared" si="0"/>
        <v>#N/A</v>
      </c>
    </row>
    <row r="45" spans="1:14" x14ac:dyDescent="0.45">
      <c r="A45">
        <f>'Coefficients - Win Probability'!$A$2</f>
        <v>1.5006452889456501</v>
      </c>
      <c r="B45">
        <f>(Games!D45)*'Coefficients - Win Probability'!$B$2</f>
        <v>0</v>
      </c>
      <c r="C45" t="e">
        <f>(VLOOKUP(Games!B45, Data!$B$2:$L$134, 4, FALSE)-VLOOKUP(Games!C45, Data!$B$2:$L$134, 4, FALSE))*'Coefficients - Win Probability'!$C$2</f>
        <v>#N/A</v>
      </c>
      <c r="D45" t="e">
        <f>(VLOOKUP(Games!B45, Data!$B$2:$L$134, 5, FALSE)-VLOOKUP(Games!C45, Data!$B$2:$L$134, 5, FALSE))*'Coefficients - Win Probability'!$D$2</f>
        <v>#N/A</v>
      </c>
      <c r="E45" t="e">
        <f>(VLOOKUP(Games!B45, Data!$B$2:$L$134, 6, FALSE)-VLOOKUP(Games!C45, Data!$B$2:$L$134, 6, FALSE))*'Coefficients - Win Probability'!$E$2</f>
        <v>#N/A</v>
      </c>
      <c r="F45" t="e">
        <f>(VLOOKUP(Games!B45, Data!$B$2:$L$134, 7, FALSE)-VLOOKUP(Games!C45, Data!$B$2:$L$134, 7, FALSE))*'Coefficients - Win Probability'!$F$2</f>
        <v>#N/A</v>
      </c>
      <c r="G45" t="e">
        <f>(VLOOKUP(Games!B45, Data!$B$2:$L$134, 8, FALSE)-VLOOKUP(Games!C45, Data!$B$2:$L$134, 8, FALSE))*'Coefficients - Win Probability'!$G$2</f>
        <v>#N/A</v>
      </c>
      <c r="H45" t="e">
        <f>(VLOOKUP(Games!B45, Data!$B$2:$L$134, 9, FALSE)-VLOOKUP(Games!C45, Data!$B$2:$L$134, 9, FALSE))*'Coefficients - Win Probability'!$H$2</f>
        <v>#N/A</v>
      </c>
      <c r="I45" t="e">
        <f>(VLOOKUP(Games!B45, Data!$B$2:$L$134, 10, FALSE)-VLOOKUP(Games!C45, Data!$B$2:$L$134, 10, FALSE))*'Coefficients - Win Probability'!$I$2</f>
        <v>#N/A</v>
      </c>
      <c r="J45" t="e">
        <f>(IF(AND(VLOOKUP(Games!B45, Data!$B$2:$L$134, 11, FALSE)=1, VLOOKUP(Games!C45, Data!$B$2:$L$134, 11, FALSE)&lt;&gt;1), 1,0))*'Coefficients - Win Probability'!$J$2</f>
        <v>#N/A</v>
      </c>
      <c r="K45" t="e">
        <f>(IF(AND(VLOOKUP(Games!B45, Data!$B$2:$L$134, 11, FALSE)&lt;&gt;1, VLOOKUP(Games!C45, Data!$B$2:$L$134, 11, FALSE)=1), 1,0))*'Coefficients - Win Probability'!$K$2</f>
        <v>#N/A</v>
      </c>
      <c r="L45" t="e">
        <f>(VLOOKUP(Games!B45, Data!$B$2:$L$134, 3, FALSE)-VLOOKUP(Games!C45, Data!$B$2:$L$134, 3, FALSE))*'Coefficients - Win Probability'!$L$2</f>
        <v>#N/A</v>
      </c>
      <c r="N45" t="e">
        <f t="shared" si="0"/>
        <v>#N/A</v>
      </c>
    </row>
    <row r="46" spans="1:14" x14ac:dyDescent="0.45">
      <c r="A46">
        <f>'Coefficients - Win Probability'!$A$2</f>
        <v>1.5006452889456501</v>
      </c>
      <c r="B46">
        <f>(Games!D46)*'Coefficients - Win Probability'!$B$2</f>
        <v>0</v>
      </c>
      <c r="C46" t="e">
        <f>(VLOOKUP(Games!B46, Data!$B$2:$L$134, 4, FALSE)-VLOOKUP(Games!C46, Data!$B$2:$L$134, 4, FALSE))*'Coefficients - Win Probability'!$C$2</f>
        <v>#N/A</v>
      </c>
      <c r="D46" t="e">
        <f>(VLOOKUP(Games!B46, Data!$B$2:$L$134, 5, FALSE)-VLOOKUP(Games!C46, Data!$B$2:$L$134, 5, FALSE))*'Coefficients - Win Probability'!$D$2</f>
        <v>#N/A</v>
      </c>
      <c r="E46" t="e">
        <f>(VLOOKUP(Games!B46, Data!$B$2:$L$134, 6, FALSE)-VLOOKUP(Games!C46, Data!$B$2:$L$134, 6, FALSE))*'Coefficients - Win Probability'!$E$2</f>
        <v>#N/A</v>
      </c>
      <c r="F46" t="e">
        <f>(VLOOKUP(Games!B46, Data!$B$2:$L$134, 7, FALSE)-VLOOKUP(Games!C46, Data!$B$2:$L$134, 7, FALSE))*'Coefficients - Win Probability'!$F$2</f>
        <v>#N/A</v>
      </c>
      <c r="G46" t="e">
        <f>(VLOOKUP(Games!B46, Data!$B$2:$L$134, 8, FALSE)-VLOOKUP(Games!C46, Data!$B$2:$L$134, 8, FALSE))*'Coefficients - Win Probability'!$G$2</f>
        <v>#N/A</v>
      </c>
      <c r="H46" t="e">
        <f>(VLOOKUP(Games!B46, Data!$B$2:$L$134, 9, FALSE)-VLOOKUP(Games!C46, Data!$B$2:$L$134, 9, FALSE))*'Coefficients - Win Probability'!$H$2</f>
        <v>#N/A</v>
      </c>
      <c r="I46" t="e">
        <f>(VLOOKUP(Games!B46, Data!$B$2:$L$134, 10, FALSE)-VLOOKUP(Games!C46, Data!$B$2:$L$134, 10, FALSE))*'Coefficients - Win Probability'!$I$2</f>
        <v>#N/A</v>
      </c>
      <c r="J46" t="e">
        <f>(IF(AND(VLOOKUP(Games!B46, Data!$B$2:$L$134, 11, FALSE)=1, VLOOKUP(Games!C46, Data!$B$2:$L$134, 11, FALSE)&lt;&gt;1), 1,0))*'Coefficients - Win Probability'!$J$2</f>
        <v>#N/A</v>
      </c>
      <c r="K46" t="e">
        <f>(IF(AND(VLOOKUP(Games!B46, Data!$B$2:$L$134, 11, FALSE)&lt;&gt;1, VLOOKUP(Games!C46, Data!$B$2:$L$134, 11, FALSE)=1), 1,0))*'Coefficients - Win Probability'!$K$2</f>
        <v>#N/A</v>
      </c>
      <c r="L46" t="e">
        <f>(VLOOKUP(Games!B46, Data!$B$2:$L$134, 3, FALSE)-VLOOKUP(Games!C46, Data!$B$2:$L$134, 3, FALSE))*'Coefficients - Win Probability'!$L$2</f>
        <v>#N/A</v>
      </c>
      <c r="N46" t="e">
        <f t="shared" si="0"/>
        <v>#N/A</v>
      </c>
    </row>
    <row r="47" spans="1:14" x14ac:dyDescent="0.45">
      <c r="A47">
        <f>'Coefficients - Win Probability'!$A$2</f>
        <v>1.5006452889456501</v>
      </c>
      <c r="B47">
        <f>(Games!D47)*'Coefficients - Win Probability'!$B$2</f>
        <v>0</v>
      </c>
      <c r="C47" t="e">
        <f>(VLOOKUP(Games!B47, Data!$B$2:$L$134, 4, FALSE)-VLOOKUP(Games!C47, Data!$B$2:$L$134, 4, FALSE))*'Coefficients - Win Probability'!$C$2</f>
        <v>#N/A</v>
      </c>
      <c r="D47" t="e">
        <f>(VLOOKUP(Games!B47, Data!$B$2:$L$134, 5, FALSE)-VLOOKUP(Games!C47, Data!$B$2:$L$134, 5, FALSE))*'Coefficients - Win Probability'!$D$2</f>
        <v>#N/A</v>
      </c>
      <c r="E47" t="e">
        <f>(VLOOKUP(Games!B47, Data!$B$2:$L$134, 6, FALSE)-VLOOKUP(Games!C47, Data!$B$2:$L$134, 6, FALSE))*'Coefficients - Win Probability'!$E$2</f>
        <v>#N/A</v>
      </c>
      <c r="F47" t="e">
        <f>(VLOOKUP(Games!B47, Data!$B$2:$L$134, 7, FALSE)-VLOOKUP(Games!C47, Data!$B$2:$L$134, 7, FALSE))*'Coefficients - Win Probability'!$F$2</f>
        <v>#N/A</v>
      </c>
      <c r="G47" t="e">
        <f>(VLOOKUP(Games!B47, Data!$B$2:$L$134, 8, FALSE)-VLOOKUP(Games!C47, Data!$B$2:$L$134, 8, FALSE))*'Coefficients - Win Probability'!$G$2</f>
        <v>#N/A</v>
      </c>
      <c r="H47" t="e">
        <f>(VLOOKUP(Games!B47, Data!$B$2:$L$134, 9, FALSE)-VLOOKUP(Games!C47, Data!$B$2:$L$134, 9, FALSE))*'Coefficients - Win Probability'!$H$2</f>
        <v>#N/A</v>
      </c>
      <c r="I47" t="e">
        <f>(VLOOKUP(Games!B47, Data!$B$2:$L$134, 10, FALSE)-VLOOKUP(Games!C47, Data!$B$2:$L$134, 10, FALSE))*'Coefficients - Win Probability'!$I$2</f>
        <v>#N/A</v>
      </c>
      <c r="J47" t="e">
        <f>(IF(AND(VLOOKUP(Games!B47, Data!$B$2:$L$134, 11, FALSE)=1, VLOOKUP(Games!C47, Data!$B$2:$L$134, 11, FALSE)&lt;&gt;1), 1,0))*'Coefficients - Win Probability'!$J$2</f>
        <v>#N/A</v>
      </c>
      <c r="K47" t="e">
        <f>(IF(AND(VLOOKUP(Games!B47, Data!$B$2:$L$134, 11, FALSE)&lt;&gt;1, VLOOKUP(Games!C47, Data!$B$2:$L$134, 11, FALSE)=1), 1,0))*'Coefficients - Win Probability'!$K$2</f>
        <v>#N/A</v>
      </c>
      <c r="L47" t="e">
        <f>(VLOOKUP(Games!B47, Data!$B$2:$L$134, 3, FALSE)-VLOOKUP(Games!C47, Data!$B$2:$L$134, 3, FALSE))*'Coefficients - Win Probability'!$L$2</f>
        <v>#N/A</v>
      </c>
      <c r="N47" t="e">
        <f t="shared" si="0"/>
        <v>#N/A</v>
      </c>
    </row>
    <row r="48" spans="1:14" x14ac:dyDescent="0.45">
      <c r="A48">
        <f>'Coefficients - Win Probability'!$A$2</f>
        <v>1.5006452889456501</v>
      </c>
      <c r="B48">
        <f>(Games!D48)*'Coefficients - Win Probability'!$B$2</f>
        <v>0</v>
      </c>
      <c r="C48" t="e">
        <f>(VLOOKUP(Games!B48, Data!$B$2:$L$134, 4, FALSE)-VLOOKUP(Games!C48, Data!$B$2:$L$134, 4, FALSE))*'Coefficients - Win Probability'!$C$2</f>
        <v>#N/A</v>
      </c>
      <c r="D48" t="e">
        <f>(VLOOKUP(Games!B48, Data!$B$2:$L$134, 5, FALSE)-VLOOKUP(Games!C48, Data!$B$2:$L$134, 5, FALSE))*'Coefficients - Win Probability'!$D$2</f>
        <v>#N/A</v>
      </c>
      <c r="E48" t="e">
        <f>(VLOOKUP(Games!B48, Data!$B$2:$L$134, 6, FALSE)-VLOOKUP(Games!C48, Data!$B$2:$L$134, 6, FALSE))*'Coefficients - Win Probability'!$E$2</f>
        <v>#N/A</v>
      </c>
      <c r="F48" t="e">
        <f>(VLOOKUP(Games!B48, Data!$B$2:$L$134, 7, FALSE)-VLOOKUP(Games!C48, Data!$B$2:$L$134, 7, FALSE))*'Coefficients - Win Probability'!$F$2</f>
        <v>#N/A</v>
      </c>
      <c r="G48" t="e">
        <f>(VLOOKUP(Games!B48, Data!$B$2:$L$134, 8, FALSE)-VLOOKUP(Games!C48, Data!$B$2:$L$134, 8, FALSE))*'Coefficients - Win Probability'!$G$2</f>
        <v>#N/A</v>
      </c>
      <c r="H48" t="e">
        <f>(VLOOKUP(Games!B48, Data!$B$2:$L$134, 9, FALSE)-VLOOKUP(Games!C48, Data!$B$2:$L$134, 9, FALSE))*'Coefficients - Win Probability'!$H$2</f>
        <v>#N/A</v>
      </c>
      <c r="I48" t="e">
        <f>(VLOOKUP(Games!B48, Data!$B$2:$L$134, 10, FALSE)-VLOOKUP(Games!C48, Data!$B$2:$L$134, 10, FALSE))*'Coefficients - Win Probability'!$I$2</f>
        <v>#N/A</v>
      </c>
      <c r="J48" t="e">
        <f>(IF(AND(VLOOKUP(Games!B48, Data!$B$2:$L$134, 11, FALSE)=1, VLOOKUP(Games!C48, Data!$B$2:$L$134, 11, FALSE)&lt;&gt;1), 1,0))*'Coefficients - Win Probability'!$J$2</f>
        <v>#N/A</v>
      </c>
      <c r="K48" t="e">
        <f>(IF(AND(VLOOKUP(Games!B48, Data!$B$2:$L$134, 11, FALSE)&lt;&gt;1, VLOOKUP(Games!C48, Data!$B$2:$L$134, 11, FALSE)=1), 1,0))*'Coefficients - Win Probability'!$K$2</f>
        <v>#N/A</v>
      </c>
      <c r="L48" t="e">
        <f>(VLOOKUP(Games!B48, Data!$B$2:$L$134, 3, FALSE)-VLOOKUP(Games!C48, Data!$B$2:$L$134, 3, FALSE))*'Coefficients - Win Probability'!$L$2</f>
        <v>#N/A</v>
      </c>
      <c r="N48" t="e">
        <f t="shared" si="0"/>
        <v>#N/A</v>
      </c>
    </row>
    <row r="49" spans="1:14" x14ac:dyDescent="0.45">
      <c r="A49">
        <f>'Coefficients - Win Probability'!$A$2</f>
        <v>1.5006452889456501</v>
      </c>
      <c r="B49">
        <f>(Games!D49)*'Coefficients - Win Probability'!$B$2</f>
        <v>0</v>
      </c>
      <c r="C49" t="e">
        <f>(VLOOKUP(Games!B49, Data!$B$2:$L$134, 4, FALSE)-VLOOKUP(Games!C49, Data!$B$2:$L$134, 4, FALSE))*'Coefficients - Win Probability'!$C$2</f>
        <v>#N/A</v>
      </c>
      <c r="D49" t="e">
        <f>(VLOOKUP(Games!B49, Data!$B$2:$L$134, 5, FALSE)-VLOOKUP(Games!C49, Data!$B$2:$L$134, 5, FALSE))*'Coefficients - Win Probability'!$D$2</f>
        <v>#N/A</v>
      </c>
      <c r="E49" t="e">
        <f>(VLOOKUP(Games!B49, Data!$B$2:$L$134, 6, FALSE)-VLOOKUP(Games!C49, Data!$B$2:$L$134, 6, FALSE))*'Coefficients - Win Probability'!$E$2</f>
        <v>#N/A</v>
      </c>
      <c r="F49" t="e">
        <f>(VLOOKUP(Games!B49, Data!$B$2:$L$134, 7, FALSE)-VLOOKUP(Games!C49, Data!$B$2:$L$134, 7, FALSE))*'Coefficients - Win Probability'!$F$2</f>
        <v>#N/A</v>
      </c>
      <c r="G49" t="e">
        <f>(VLOOKUP(Games!B49, Data!$B$2:$L$134, 8, FALSE)-VLOOKUP(Games!C49, Data!$B$2:$L$134, 8, FALSE))*'Coefficients - Win Probability'!$G$2</f>
        <v>#N/A</v>
      </c>
      <c r="H49" t="e">
        <f>(VLOOKUP(Games!B49, Data!$B$2:$L$134, 9, FALSE)-VLOOKUP(Games!C49, Data!$B$2:$L$134, 9, FALSE))*'Coefficients - Win Probability'!$H$2</f>
        <v>#N/A</v>
      </c>
      <c r="I49" t="e">
        <f>(VLOOKUP(Games!B49, Data!$B$2:$L$134, 10, FALSE)-VLOOKUP(Games!C49, Data!$B$2:$L$134, 10, FALSE))*'Coefficients - Win Probability'!$I$2</f>
        <v>#N/A</v>
      </c>
      <c r="J49" t="e">
        <f>(IF(AND(VLOOKUP(Games!B49, Data!$B$2:$L$134, 11, FALSE)=1, VLOOKUP(Games!C49, Data!$B$2:$L$134, 11, FALSE)&lt;&gt;1), 1,0))*'Coefficients - Win Probability'!$J$2</f>
        <v>#N/A</v>
      </c>
      <c r="K49" t="e">
        <f>(IF(AND(VLOOKUP(Games!B49, Data!$B$2:$L$134, 11, FALSE)&lt;&gt;1, VLOOKUP(Games!C49, Data!$B$2:$L$134, 11, FALSE)=1), 1,0))*'Coefficients - Win Probability'!$K$2</f>
        <v>#N/A</v>
      </c>
      <c r="L49" t="e">
        <f>(VLOOKUP(Games!B49, Data!$B$2:$L$134, 3, FALSE)-VLOOKUP(Games!C49, Data!$B$2:$L$134, 3, FALSE))*'Coefficients - Win Probability'!$L$2</f>
        <v>#N/A</v>
      </c>
      <c r="N49" t="e">
        <f t="shared" si="0"/>
        <v>#N/A</v>
      </c>
    </row>
    <row r="50" spans="1:14" x14ac:dyDescent="0.45">
      <c r="A50">
        <f>'Coefficients - Win Probability'!$A$2</f>
        <v>1.5006452889456501</v>
      </c>
      <c r="B50">
        <f>(Games!D50)*'Coefficients - Win Probability'!$B$2</f>
        <v>0</v>
      </c>
      <c r="C50" t="e">
        <f>(VLOOKUP(Games!B50, Data!$B$2:$L$134, 4, FALSE)-VLOOKUP(Games!C50, Data!$B$2:$L$134, 4, FALSE))*'Coefficients - Win Probability'!$C$2</f>
        <v>#N/A</v>
      </c>
      <c r="D50" t="e">
        <f>(VLOOKUP(Games!B50, Data!$B$2:$L$134, 5, FALSE)-VLOOKUP(Games!C50, Data!$B$2:$L$134, 5, FALSE))*'Coefficients - Win Probability'!$D$2</f>
        <v>#N/A</v>
      </c>
      <c r="E50" t="e">
        <f>(VLOOKUP(Games!B50, Data!$B$2:$L$134, 6, FALSE)-VLOOKUP(Games!C50, Data!$B$2:$L$134, 6, FALSE))*'Coefficients - Win Probability'!$E$2</f>
        <v>#N/A</v>
      </c>
      <c r="F50" t="e">
        <f>(VLOOKUP(Games!B50, Data!$B$2:$L$134, 7, FALSE)-VLOOKUP(Games!C50, Data!$B$2:$L$134, 7, FALSE))*'Coefficients - Win Probability'!$F$2</f>
        <v>#N/A</v>
      </c>
      <c r="G50" t="e">
        <f>(VLOOKUP(Games!B50, Data!$B$2:$L$134, 8, FALSE)-VLOOKUP(Games!C50, Data!$B$2:$L$134, 8, FALSE))*'Coefficients - Win Probability'!$G$2</f>
        <v>#N/A</v>
      </c>
      <c r="H50" t="e">
        <f>(VLOOKUP(Games!B50, Data!$B$2:$L$134, 9, FALSE)-VLOOKUP(Games!C50, Data!$B$2:$L$134, 9, FALSE))*'Coefficients - Win Probability'!$H$2</f>
        <v>#N/A</v>
      </c>
      <c r="I50" t="e">
        <f>(VLOOKUP(Games!B50, Data!$B$2:$L$134, 10, FALSE)-VLOOKUP(Games!C50, Data!$B$2:$L$134, 10, FALSE))*'Coefficients - Win Probability'!$I$2</f>
        <v>#N/A</v>
      </c>
      <c r="J50" t="e">
        <f>(IF(AND(VLOOKUP(Games!B50, Data!$B$2:$L$134, 11, FALSE)=1, VLOOKUP(Games!C50, Data!$B$2:$L$134, 11, FALSE)&lt;&gt;1), 1,0))*'Coefficients - Win Probability'!$J$2</f>
        <v>#N/A</v>
      </c>
      <c r="K50" t="e">
        <f>(IF(AND(VLOOKUP(Games!B50, Data!$B$2:$L$134, 11, FALSE)&lt;&gt;1, VLOOKUP(Games!C50, Data!$B$2:$L$134, 11, FALSE)=1), 1,0))*'Coefficients - Win Probability'!$K$2</f>
        <v>#N/A</v>
      </c>
      <c r="L50" t="e">
        <f>(VLOOKUP(Games!B50, Data!$B$2:$L$134, 3, FALSE)-VLOOKUP(Games!C50, Data!$B$2:$L$134, 3, FALSE))*'Coefficients - Win Probability'!$L$2</f>
        <v>#N/A</v>
      </c>
      <c r="N50" t="e">
        <f t="shared" si="0"/>
        <v>#N/A</v>
      </c>
    </row>
    <row r="51" spans="1:14" x14ac:dyDescent="0.45">
      <c r="A51">
        <f>'Coefficients - Win Probability'!$A$2</f>
        <v>1.5006452889456501</v>
      </c>
      <c r="B51">
        <f>(Games!D51)*'Coefficients - Win Probability'!$B$2</f>
        <v>0</v>
      </c>
      <c r="C51" t="e">
        <f>(VLOOKUP(Games!B51, Data!$B$2:$L$134, 4, FALSE)-VLOOKUP(Games!C51, Data!$B$2:$L$134, 4, FALSE))*'Coefficients - Win Probability'!$C$2</f>
        <v>#N/A</v>
      </c>
      <c r="D51" t="e">
        <f>(VLOOKUP(Games!B51, Data!$B$2:$L$134, 5, FALSE)-VLOOKUP(Games!C51, Data!$B$2:$L$134, 5, FALSE))*'Coefficients - Win Probability'!$D$2</f>
        <v>#N/A</v>
      </c>
      <c r="E51" t="e">
        <f>(VLOOKUP(Games!B51, Data!$B$2:$L$134, 6, FALSE)-VLOOKUP(Games!C51, Data!$B$2:$L$134, 6, FALSE))*'Coefficients - Win Probability'!$E$2</f>
        <v>#N/A</v>
      </c>
      <c r="F51" t="e">
        <f>(VLOOKUP(Games!B51, Data!$B$2:$L$134, 7, FALSE)-VLOOKUP(Games!C51, Data!$B$2:$L$134, 7, FALSE))*'Coefficients - Win Probability'!$F$2</f>
        <v>#N/A</v>
      </c>
      <c r="G51" t="e">
        <f>(VLOOKUP(Games!B51, Data!$B$2:$L$134, 8, FALSE)-VLOOKUP(Games!C51, Data!$B$2:$L$134, 8, FALSE))*'Coefficients - Win Probability'!$G$2</f>
        <v>#N/A</v>
      </c>
      <c r="H51" t="e">
        <f>(VLOOKUP(Games!B51, Data!$B$2:$L$134, 9, FALSE)-VLOOKUP(Games!C51, Data!$B$2:$L$134, 9, FALSE))*'Coefficients - Win Probability'!$H$2</f>
        <v>#N/A</v>
      </c>
      <c r="I51" t="e">
        <f>(VLOOKUP(Games!B51, Data!$B$2:$L$134, 10, FALSE)-VLOOKUP(Games!C51, Data!$B$2:$L$134, 10, FALSE))*'Coefficients - Win Probability'!$I$2</f>
        <v>#N/A</v>
      </c>
      <c r="J51" t="e">
        <f>(IF(AND(VLOOKUP(Games!B51, Data!$B$2:$L$134, 11, FALSE)=1, VLOOKUP(Games!C51, Data!$B$2:$L$134, 11, FALSE)&lt;&gt;1), 1,0))*'Coefficients - Win Probability'!$J$2</f>
        <v>#N/A</v>
      </c>
      <c r="K51" t="e">
        <f>(IF(AND(VLOOKUP(Games!B51, Data!$B$2:$L$134, 11, FALSE)&lt;&gt;1, VLOOKUP(Games!C51, Data!$B$2:$L$134, 11, FALSE)=1), 1,0))*'Coefficients - Win Probability'!$K$2</f>
        <v>#N/A</v>
      </c>
      <c r="L51" t="e">
        <f>(VLOOKUP(Games!B51, Data!$B$2:$L$134, 3, FALSE)-VLOOKUP(Games!C51, Data!$B$2:$L$134, 3, FALSE))*'Coefficients - Win Probability'!$L$2</f>
        <v>#N/A</v>
      </c>
      <c r="N51" t="e">
        <f t="shared" si="0"/>
        <v>#N/A</v>
      </c>
    </row>
    <row r="52" spans="1:14" x14ac:dyDescent="0.45">
      <c r="A52">
        <f>'Coefficients - Win Probability'!$A$2</f>
        <v>1.5006452889456501</v>
      </c>
      <c r="B52">
        <f>(Games!D52)*'Coefficients - Win Probability'!$B$2</f>
        <v>0</v>
      </c>
      <c r="C52" t="e">
        <f>(VLOOKUP(Games!B52, Data!$B$2:$L$134, 4, FALSE)-VLOOKUP(Games!C52, Data!$B$2:$L$134, 4, FALSE))*'Coefficients - Win Probability'!$C$2</f>
        <v>#N/A</v>
      </c>
      <c r="D52" t="e">
        <f>(VLOOKUP(Games!B52, Data!$B$2:$L$134, 5, FALSE)-VLOOKUP(Games!C52, Data!$B$2:$L$134, 5, FALSE))*'Coefficients - Win Probability'!$D$2</f>
        <v>#N/A</v>
      </c>
      <c r="E52" t="e">
        <f>(VLOOKUP(Games!B52, Data!$B$2:$L$134, 6, FALSE)-VLOOKUP(Games!C52, Data!$B$2:$L$134, 6, FALSE))*'Coefficients - Win Probability'!$E$2</f>
        <v>#N/A</v>
      </c>
      <c r="F52" t="e">
        <f>(VLOOKUP(Games!B52, Data!$B$2:$L$134, 7, FALSE)-VLOOKUP(Games!C52, Data!$B$2:$L$134, 7, FALSE))*'Coefficients - Win Probability'!$F$2</f>
        <v>#N/A</v>
      </c>
      <c r="G52" t="e">
        <f>(VLOOKUP(Games!B52, Data!$B$2:$L$134, 8, FALSE)-VLOOKUP(Games!C52, Data!$B$2:$L$134, 8, FALSE))*'Coefficients - Win Probability'!$G$2</f>
        <v>#N/A</v>
      </c>
      <c r="H52" t="e">
        <f>(VLOOKUP(Games!B52, Data!$B$2:$L$134, 9, FALSE)-VLOOKUP(Games!C52, Data!$B$2:$L$134, 9, FALSE))*'Coefficients - Win Probability'!$H$2</f>
        <v>#N/A</v>
      </c>
      <c r="I52" t="e">
        <f>(VLOOKUP(Games!B52, Data!$B$2:$L$134, 10, FALSE)-VLOOKUP(Games!C52, Data!$B$2:$L$134, 10, FALSE))*'Coefficients - Win Probability'!$I$2</f>
        <v>#N/A</v>
      </c>
      <c r="J52" t="e">
        <f>(IF(AND(VLOOKUP(Games!B52, Data!$B$2:$L$134, 11, FALSE)=1, VLOOKUP(Games!C52, Data!$B$2:$L$134, 11, FALSE)&lt;&gt;1), 1,0))*'Coefficients - Win Probability'!$J$2</f>
        <v>#N/A</v>
      </c>
      <c r="K52" t="e">
        <f>(IF(AND(VLOOKUP(Games!B52, Data!$B$2:$L$134, 11, FALSE)&lt;&gt;1, VLOOKUP(Games!C52, Data!$B$2:$L$134, 11, FALSE)=1), 1,0))*'Coefficients - Win Probability'!$K$2</f>
        <v>#N/A</v>
      </c>
      <c r="L52" t="e">
        <f>(VLOOKUP(Games!B52, Data!$B$2:$L$134, 3, FALSE)-VLOOKUP(Games!C52, Data!$B$2:$L$134, 3, FALSE))*'Coefficients - Win Probability'!$L$2</f>
        <v>#N/A</v>
      </c>
      <c r="N52" t="e">
        <f t="shared" si="0"/>
        <v>#N/A</v>
      </c>
    </row>
    <row r="53" spans="1:14" x14ac:dyDescent="0.45">
      <c r="A53">
        <f>'Coefficients - Win Probability'!$A$2</f>
        <v>1.5006452889456501</v>
      </c>
      <c r="B53">
        <f>(Games!D53)*'Coefficients - Win Probability'!$B$2</f>
        <v>0</v>
      </c>
      <c r="C53" t="e">
        <f>(VLOOKUP(Games!B53, Data!$B$2:$L$134, 4, FALSE)-VLOOKUP(Games!C53, Data!$B$2:$L$134, 4, FALSE))*'Coefficients - Win Probability'!$C$2</f>
        <v>#N/A</v>
      </c>
      <c r="D53" t="e">
        <f>(VLOOKUP(Games!B53, Data!$B$2:$L$134, 5, FALSE)-VLOOKUP(Games!C53, Data!$B$2:$L$134, 5, FALSE))*'Coefficients - Win Probability'!$D$2</f>
        <v>#N/A</v>
      </c>
      <c r="E53" t="e">
        <f>(VLOOKUP(Games!B53, Data!$B$2:$L$134, 6, FALSE)-VLOOKUP(Games!C53, Data!$B$2:$L$134, 6, FALSE))*'Coefficients - Win Probability'!$E$2</f>
        <v>#N/A</v>
      </c>
      <c r="F53" t="e">
        <f>(VLOOKUP(Games!B53, Data!$B$2:$L$134, 7, FALSE)-VLOOKUP(Games!C53, Data!$B$2:$L$134, 7, FALSE))*'Coefficients - Win Probability'!$F$2</f>
        <v>#N/A</v>
      </c>
      <c r="G53" t="e">
        <f>(VLOOKUP(Games!B53, Data!$B$2:$L$134, 8, FALSE)-VLOOKUP(Games!C53, Data!$B$2:$L$134, 8, FALSE))*'Coefficients - Win Probability'!$G$2</f>
        <v>#N/A</v>
      </c>
      <c r="H53" t="e">
        <f>(VLOOKUP(Games!B53, Data!$B$2:$L$134, 9, FALSE)-VLOOKUP(Games!C53, Data!$B$2:$L$134, 9, FALSE))*'Coefficients - Win Probability'!$H$2</f>
        <v>#N/A</v>
      </c>
      <c r="I53" t="e">
        <f>(VLOOKUP(Games!B53, Data!$B$2:$L$134, 10, FALSE)-VLOOKUP(Games!C53, Data!$B$2:$L$134, 10, FALSE))*'Coefficients - Win Probability'!$I$2</f>
        <v>#N/A</v>
      </c>
      <c r="J53" t="e">
        <f>(IF(AND(VLOOKUP(Games!B53, Data!$B$2:$L$134, 11, FALSE)=1, VLOOKUP(Games!C53, Data!$B$2:$L$134, 11, FALSE)&lt;&gt;1), 1,0))*'Coefficients - Win Probability'!$J$2</f>
        <v>#N/A</v>
      </c>
      <c r="K53" t="e">
        <f>(IF(AND(VLOOKUP(Games!B53, Data!$B$2:$L$134, 11, FALSE)&lt;&gt;1, VLOOKUP(Games!C53, Data!$B$2:$L$134, 11, FALSE)=1), 1,0))*'Coefficients - Win Probability'!$K$2</f>
        <v>#N/A</v>
      </c>
      <c r="L53" t="e">
        <f>(VLOOKUP(Games!B53, Data!$B$2:$L$134, 3, FALSE)-VLOOKUP(Games!C53, Data!$B$2:$L$134, 3, FALSE))*'Coefficients - Win Probability'!$L$2</f>
        <v>#N/A</v>
      </c>
      <c r="N53" t="e">
        <f t="shared" si="0"/>
        <v>#N/A</v>
      </c>
    </row>
    <row r="54" spans="1:14" x14ac:dyDescent="0.45">
      <c r="A54">
        <f>'Coefficients - Win Probability'!$A$2</f>
        <v>1.5006452889456501</v>
      </c>
      <c r="B54">
        <f>(Games!D54)*'Coefficients - Win Probability'!$B$2</f>
        <v>0</v>
      </c>
      <c r="C54" t="e">
        <f>(VLOOKUP(Games!B54, Data!$B$2:$L$134, 4, FALSE)-VLOOKUP(Games!C54, Data!$B$2:$L$134, 4, FALSE))*'Coefficients - Win Probability'!$C$2</f>
        <v>#N/A</v>
      </c>
      <c r="D54" t="e">
        <f>(VLOOKUP(Games!B54, Data!$B$2:$L$134, 5, FALSE)-VLOOKUP(Games!C54, Data!$B$2:$L$134, 5, FALSE))*'Coefficients - Win Probability'!$D$2</f>
        <v>#N/A</v>
      </c>
      <c r="E54" t="e">
        <f>(VLOOKUP(Games!B54, Data!$B$2:$L$134, 6, FALSE)-VLOOKUP(Games!C54, Data!$B$2:$L$134, 6, FALSE))*'Coefficients - Win Probability'!$E$2</f>
        <v>#N/A</v>
      </c>
      <c r="F54" t="e">
        <f>(VLOOKUP(Games!B54, Data!$B$2:$L$134, 7, FALSE)-VLOOKUP(Games!C54, Data!$B$2:$L$134, 7, FALSE))*'Coefficients - Win Probability'!$F$2</f>
        <v>#N/A</v>
      </c>
      <c r="G54" t="e">
        <f>(VLOOKUP(Games!B54, Data!$B$2:$L$134, 8, FALSE)-VLOOKUP(Games!C54, Data!$B$2:$L$134, 8, FALSE))*'Coefficients - Win Probability'!$G$2</f>
        <v>#N/A</v>
      </c>
      <c r="H54" t="e">
        <f>(VLOOKUP(Games!B54, Data!$B$2:$L$134, 9, FALSE)-VLOOKUP(Games!C54, Data!$B$2:$L$134, 9, FALSE))*'Coefficients - Win Probability'!$H$2</f>
        <v>#N/A</v>
      </c>
      <c r="I54" t="e">
        <f>(VLOOKUP(Games!B54, Data!$B$2:$L$134, 10, FALSE)-VLOOKUP(Games!C54, Data!$B$2:$L$134, 10, FALSE))*'Coefficients - Win Probability'!$I$2</f>
        <v>#N/A</v>
      </c>
      <c r="J54" t="e">
        <f>(IF(AND(VLOOKUP(Games!B54, Data!$B$2:$L$134, 11, FALSE)=1, VLOOKUP(Games!C54, Data!$B$2:$L$134, 11, FALSE)&lt;&gt;1), 1,0))*'Coefficients - Win Probability'!$J$2</f>
        <v>#N/A</v>
      </c>
      <c r="K54" t="e">
        <f>(IF(AND(VLOOKUP(Games!B54, Data!$B$2:$L$134, 11, FALSE)&lt;&gt;1, VLOOKUP(Games!C54, Data!$B$2:$L$134, 11, FALSE)=1), 1,0))*'Coefficients - Win Probability'!$K$2</f>
        <v>#N/A</v>
      </c>
      <c r="L54" t="e">
        <f>(VLOOKUP(Games!B54, Data!$B$2:$L$134, 3, FALSE)-VLOOKUP(Games!C54, Data!$B$2:$L$134, 3, FALSE))*'Coefficients - Win Probability'!$L$2</f>
        <v>#N/A</v>
      </c>
      <c r="N54" t="e">
        <f t="shared" si="0"/>
        <v>#N/A</v>
      </c>
    </row>
    <row r="55" spans="1:14" x14ac:dyDescent="0.45">
      <c r="A55">
        <f>'Coefficients - Win Probability'!$A$2</f>
        <v>1.5006452889456501</v>
      </c>
      <c r="B55">
        <f>(Games!D55)*'Coefficients - Win Probability'!$B$2</f>
        <v>0</v>
      </c>
      <c r="C55" t="e">
        <f>(VLOOKUP(Games!B55, Data!$B$2:$L$134, 4, FALSE)-VLOOKUP(Games!C55, Data!$B$2:$L$134, 4, FALSE))*'Coefficients - Win Probability'!$C$2</f>
        <v>#N/A</v>
      </c>
      <c r="D55" t="e">
        <f>(VLOOKUP(Games!B55, Data!$B$2:$L$134, 5, FALSE)-VLOOKUP(Games!C55, Data!$B$2:$L$134, 5, FALSE))*'Coefficients - Win Probability'!$D$2</f>
        <v>#N/A</v>
      </c>
      <c r="E55" t="e">
        <f>(VLOOKUP(Games!B55, Data!$B$2:$L$134, 6, FALSE)-VLOOKUP(Games!C55, Data!$B$2:$L$134, 6, FALSE))*'Coefficients - Win Probability'!$E$2</f>
        <v>#N/A</v>
      </c>
      <c r="F55" t="e">
        <f>(VLOOKUP(Games!B55, Data!$B$2:$L$134, 7, FALSE)-VLOOKUP(Games!C55, Data!$B$2:$L$134, 7, FALSE))*'Coefficients - Win Probability'!$F$2</f>
        <v>#N/A</v>
      </c>
      <c r="G55" t="e">
        <f>(VLOOKUP(Games!B55, Data!$B$2:$L$134, 8, FALSE)-VLOOKUP(Games!C55, Data!$B$2:$L$134, 8, FALSE))*'Coefficients - Win Probability'!$G$2</f>
        <v>#N/A</v>
      </c>
      <c r="H55" t="e">
        <f>(VLOOKUP(Games!B55, Data!$B$2:$L$134, 9, FALSE)-VLOOKUP(Games!C55, Data!$B$2:$L$134, 9, FALSE))*'Coefficients - Win Probability'!$H$2</f>
        <v>#N/A</v>
      </c>
      <c r="I55" t="e">
        <f>(VLOOKUP(Games!B55, Data!$B$2:$L$134, 10, FALSE)-VLOOKUP(Games!C55, Data!$B$2:$L$134, 10, FALSE))*'Coefficients - Win Probability'!$I$2</f>
        <v>#N/A</v>
      </c>
      <c r="J55" t="e">
        <f>(IF(AND(VLOOKUP(Games!B55, Data!$B$2:$L$134, 11, FALSE)=1, VLOOKUP(Games!C55, Data!$B$2:$L$134, 11, FALSE)&lt;&gt;1), 1,0))*'Coefficients - Win Probability'!$J$2</f>
        <v>#N/A</v>
      </c>
      <c r="K55" t="e">
        <f>(IF(AND(VLOOKUP(Games!B55, Data!$B$2:$L$134, 11, FALSE)&lt;&gt;1, VLOOKUP(Games!C55, Data!$B$2:$L$134, 11, FALSE)=1), 1,0))*'Coefficients - Win Probability'!$K$2</f>
        <v>#N/A</v>
      </c>
      <c r="L55" t="e">
        <f>(VLOOKUP(Games!B55, Data!$B$2:$L$134, 3, FALSE)-VLOOKUP(Games!C55, Data!$B$2:$L$134, 3, FALSE))*'Coefficients - Win Probability'!$L$2</f>
        <v>#N/A</v>
      </c>
      <c r="N55" t="e">
        <f t="shared" si="0"/>
        <v>#N/A</v>
      </c>
    </row>
    <row r="56" spans="1:14" x14ac:dyDescent="0.45">
      <c r="A56">
        <f>'Coefficients - Win Probability'!$A$2</f>
        <v>1.5006452889456501</v>
      </c>
      <c r="B56">
        <f>(Games!D56)*'Coefficients - Win Probability'!$B$2</f>
        <v>0</v>
      </c>
      <c r="C56" t="e">
        <f>(VLOOKUP(Games!B56, Data!$B$2:$L$134, 4, FALSE)-VLOOKUP(Games!C56, Data!$B$2:$L$134, 4, FALSE))*'Coefficients - Win Probability'!$C$2</f>
        <v>#N/A</v>
      </c>
      <c r="D56" t="e">
        <f>(VLOOKUP(Games!B56, Data!$B$2:$L$134, 5, FALSE)-VLOOKUP(Games!C56, Data!$B$2:$L$134, 5, FALSE))*'Coefficients - Win Probability'!$D$2</f>
        <v>#N/A</v>
      </c>
      <c r="E56" t="e">
        <f>(VLOOKUP(Games!B56, Data!$B$2:$L$134, 6, FALSE)-VLOOKUP(Games!C56, Data!$B$2:$L$134, 6, FALSE))*'Coefficients - Win Probability'!$E$2</f>
        <v>#N/A</v>
      </c>
      <c r="F56" t="e">
        <f>(VLOOKUP(Games!B56, Data!$B$2:$L$134, 7, FALSE)-VLOOKUP(Games!C56, Data!$B$2:$L$134, 7, FALSE))*'Coefficients - Win Probability'!$F$2</f>
        <v>#N/A</v>
      </c>
      <c r="G56" t="e">
        <f>(VLOOKUP(Games!B56, Data!$B$2:$L$134, 8, FALSE)-VLOOKUP(Games!C56, Data!$B$2:$L$134, 8, FALSE))*'Coefficients - Win Probability'!$G$2</f>
        <v>#N/A</v>
      </c>
      <c r="H56" t="e">
        <f>(VLOOKUP(Games!B56, Data!$B$2:$L$134, 9, FALSE)-VLOOKUP(Games!C56, Data!$B$2:$L$134, 9, FALSE))*'Coefficients - Win Probability'!$H$2</f>
        <v>#N/A</v>
      </c>
      <c r="I56" t="e">
        <f>(VLOOKUP(Games!B56, Data!$B$2:$L$134, 10, FALSE)-VLOOKUP(Games!C56, Data!$B$2:$L$134, 10, FALSE))*'Coefficients - Win Probability'!$I$2</f>
        <v>#N/A</v>
      </c>
      <c r="J56" t="e">
        <f>(IF(AND(VLOOKUP(Games!B56, Data!$B$2:$L$134, 11, FALSE)=1, VLOOKUP(Games!C56, Data!$B$2:$L$134, 11, FALSE)&lt;&gt;1), 1,0))*'Coefficients - Win Probability'!$J$2</f>
        <v>#N/A</v>
      </c>
      <c r="K56" t="e">
        <f>(IF(AND(VLOOKUP(Games!B56, Data!$B$2:$L$134, 11, FALSE)&lt;&gt;1, VLOOKUP(Games!C56, Data!$B$2:$L$134, 11, FALSE)=1), 1,0))*'Coefficients - Win Probability'!$K$2</f>
        <v>#N/A</v>
      </c>
      <c r="L56" t="e">
        <f>(VLOOKUP(Games!B56, Data!$B$2:$L$134, 3, FALSE)-VLOOKUP(Games!C56, Data!$B$2:$L$134, 3, FALSE))*'Coefficients - Win Probability'!$L$2</f>
        <v>#N/A</v>
      </c>
      <c r="N56" t="e">
        <f t="shared" si="0"/>
        <v>#N/A</v>
      </c>
    </row>
    <row r="57" spans="1:14" x14ac:dyDescent="0.45">
      <c r="A57">
        <f>'Coefficients - Win Probability'!$A$2</f>
        <v>1.5006452889456501</v>
      </c>
      <c r="B57">
        <f>(Games!D57)*'Coefficients - Win Probability'!$B$2</f>
        <v>0</v>
      </c>
      <c r="C57" t="e">
        <f>(VLOOKUP(Games!B57, Data!$B$2:$L$134, 4, FALSE)-VLOOKUP(Games!C57, Data!$B$2:$L$134, 4, FALSE))*'Coefficients - Win Probability'!$C$2</f>
        <v>#N/A</v>
      </c>
      <c r="D57" t="e">
        <f>(VLOOKUP(Games!B57, Data!$B$2:$L$134, 5, FALSE)-VLOOKUP(Games!C57, Data!$B$2:$L$134, 5, FALSE))*'Coefficients - Win Probability'!$D$2</f>
        <v>#N/A</v>
      </c>
      <c r="E57" t="e">
        <f>(VLOOKUP(Games!B57, Data!$B$2:$L$134, 6, FALSE)-VLOOKUP(Games!C57, Data!$B$2:$L$134, 6, FALSE))*'Coefficients - Win Probability'!$E$2</f>
        <v>#N/A</v>
      </c>
      <c r="F57" t="e">
        <f>(VLOOKUP(Games!B57, Data!$B$2:$L$134, 7, FALSE)-VLOOKUP(Games!C57, Data!$B$2:$L$134, 7, FALSE))*'Coefficients - Win Probability'!$F$2</f>
        <v>#N/A</v>
      </c>
      <c r="G57" t="e">
        <f>(VLOOKUP(Games!B57, Data!$B$2:$L$134, 8, FALSE)-VLOOKUP(Games!C57, Data!$B$2:$L$134, 8, FALSE))*'Coefficients - Win Probability'!$G$2</f>
        <v>#N/A</v>
      </c>
      <c r="H57" t="e">
        <f>(VLOOKUP(Games!B57, Data!$B$2:$L$134, 9, FALSE)-VLOOKUP(Games!C57, Data!$B$2:$L$134, 9, FALSE))*'Coefficients - Win Probability'!$H$2</f>
        <v>#N/A</v>
      </c>
      <c r="I57" t="e">
        <f>(VLOOKUP(Games!B57, Data!$B$2:$L$134, 10, FALSE)-VLOOKUP(Games!C57, Data!$B$2:$L$134, 10, FALSE))*'Coefficients - Win Probability'!$I$2</f>
        <v>#N/A</v>
      </c>
      <c r="J57" t="e">
        <f>(IF(AND(VLOOKUP(Games!B57, Data!$B$2:$L$134, 11, FALSE)=1, VLOOKUP(Games!C57, Data!$B$2:$L$134, 11, FALSE)&lt;&gt;1), 1,0))*'Coefficients - Win Probability'!$J$2</f>
        <v>#N/A</v>
      </c>
      <c r="K57" t="e">
        <f>(IF(AND(VLOOKUP(Games!B57, Data!$B$2:$L$134, 11, FALSE)&lt;&gt;1, VLOOKUP(Games!C57, Data!$B$2:$L$134, 11, FALSE)=1), 1,0))*'Coefficients - Win Probability'!$K$2</f>
        <v>#N/A</v>
      </c>
      <c r="L57" t="e">
        <f>(VLOOKUP(Games!B57, Data!$B$2:$L$134, 3, FALSE)-VLOOKUP(Games!C57, Data!$B$2:$L$134, 3, FALSE))*'Coefficients - Win Probability'!$L$2</f>
        <v>#N/A</v>
      </c>
      <c r="N57" t="e">
        <f t="shared" si="0"/>
        <v>#N/A</v>
      </c>
    </row>
    <row r="58" spans="1:14" x14ac:dyDescent="0.45">
      <c r="A58">
        <f>'Coefficients - Win Probability'!$A$2</f>
        <v>1.5006452889456501</v>
      </c>
      <c r="B58">
        <f>(Games!D58)*'Coefficients - Win Probability'!$B$2</f>
        <v>0</v>
      </c>
      <c r="C58" t="e">
        <f>(VLOOKUP(Games!B58, Data!$B$2:$L$134, 4, FALSE)-VLOOKUP(Games!C58, Data!$B$2:$L$134, 4, FALSE))*'Coefficients - Win Probability'!$C$2</f>
        <v>#N/A</v>
      </c>
      <c r="D58" t="e">
        <f>(VLOOKUP(Games!B58, Data!$B$2:$L$134, 5, FALSE)-VLOOKUP(Games!C58, Data!$B$2:$L$134, 5, FALSE))*'Coefficients - Win Probability'!$D$2</f>
        <v>#N/A</v>
      </c>
      <c r="E58" t="e">
        <f>(VLOOKUP(Games!B58, Data!$B$2:$L$134, 6, FALSE)-VLOOKUP(Games!C58, Data!$B$2:$L$134, 6, FALSE))*'Coefficients - Win Probability'!$E$2</f>
        <v>#N/A</v>
      </c>
      <c r="F58" t="e">
        <f>(VLOOKUP(Games!B58, Data!$B$2:$L$134, 7, FALSE)-VLOOKUP(Games!C58, Data!$B$2:$L$134, 7, FALSE))*'Coefficients - Win Probability'!$F$2</f>
        <v>#N/A</v>
      </c>
      <c r="G58" t="e">
        <f>(VLOOKUP(Games!B58, Data!$B$2:$L$134, 8, FALSE)-VLOOKUP(Games!C58, Data!$B$2:$L$134, 8, FALSE))*'Coefficients - Win Probability'!$G$2</f>
        <v>#N/A</v>
      </c>
      <c r="H58" t="e">
        <f>(VLOOKUP(Games!B58, Data!$B$2:$L$134, 9, FALSE)-VLOOKUP(Games!C58, Data!$B$2:$L$134, 9, FALSE))*'Coefficients - Win Probability'!$H$2</f>
        <v>#N/A</v>
      </c>
      <c r="I58" t="e">
        <f>(VLOOKUP(Games!B58, Data!$B$2:$L$134, 10, FALSE)-VLOOKUP(Games!C58, Data!$B$2:$L$134, 10, FALSE))*'Coefficients - Win Probability'!$I$2</f>
        <v>#N/A</v>
      </c>
      <c r="J58" t="e">
        <f>(IF(AND(VLOOKUP(Games!B58, Data!$B$2:$L$134, 11, FALSE)=1, VLOOKUP(Games!C58, Data!$B$2:$L$134, 11, FALSE)&lt;&gt;1), 1,0))*'Coefficients - Win Probability'!$J$2</f>
        <v>#N/A</v>
      </c>
      <c r="K58" t="e">
        <f>(IF(AND(VLOOKUP(Games!B58, Data!$B$2:$L$134, 11, FALSE)&lt;&gt;1, VLOOKUP(Games!C58, Data!$B$2:$L$134, 11, FALSE)=1), 1,0))*'Coefficients - Win Probability'!$K$2</f>
        <v>#N/A</v>
      </c>
      <c r="L58" t="e">
        <f>(VLOOKUP(Games!B58, Data!$B$2:$L$134, 3, FALSE)-VLOOKUP(Games!C58, Data!$B$2:$L$134, 3, FALSE))*'Coefficients - Win Probability'!$L$2</f>
        <v>#N/A</v>
      </c>
      <c r="N58" t="e">
        <f t="shared" si="0"/>
        <v>#N/A</v>
      </c>
    </row>
    <row r="59" spans="1:14" x14ac:dyDescent="0.45">
      <c r="A59">
        <f>'Coefficients - Win Probability'!$A$2</f>
        <v>1.5006452889456501</v>
      </c>
      <c r="B59">
        <f>(Games!D59)*'Coefficients - Win Probability'!$B$2</f>
        <v>0</v>
      </c>
      <c r="C59" t="e">
        <f>(VLOOKUP(Games!B59, Data!$B$2:$L$134, 4, FALSE)-VLOOKUP(Games!C59, Data!$B$2:$L$134, 4, FALSE))*'Coefficients - Win Probability'!$C$2</f>
        <v>#N/A</v>
      </c>
      <c r="D59" t="e">
        <f>(VLOOKUP(Games!B59, Data!$B$2:$L$134, 5, FALSE)-VLOOKUP(Games!C59, Data!$B$2:$L$134, 5, FALSE))*'Coefficients - Win Probability'!$D$2</f>
        <v>#N/A</v>
      </c>
      <c r="E59" t="e">
        <f>(VLOOKUP(Games!B59, Data!$B$2:$L$134, 6, FALSE)-VLOOKUP(Games!C59, Data!$B$2:$L$134, 6, FALSE))*'Coefficients - Win Probability'!$E$2</f>
        <v>#N/A</v>
      </c>
      <c r="F59" t="e">
        <f>(VLOOKUP(Games!B59, Data!$B$2:$L$134, 7, FALSE)-VLOOKUP(Games!C59, Data!$B$2:$L$134, 7, FALSE))*'Coefficients - Win Probability'!$F$2</f>
        <v>#N/A</v>
      </c>
      <c r="G59" t="e">
        <f>(VLOOKUP(Games!B59, Data!$B$2:$L$134, 8, FALSE)-VLOOKUP(Games!C59, Data!$B$2:$L$134, 8, FALSE))*'Coefficients - Win Probability'!$G$2</f>
        <v>#N/A</v>
      </c>
      <c r="H59" t="e">
        <f>(VLOOKUP(Games!B59, Data!$B$2:$L$134, 9, FALSE)-VLOOKUP(Games!C59, Data!$B$2:$L$134, 9, FALSE))*'Coefficients - Win Probability'!$H$2</f>
        <v>#N/A</v>
      </c>
      <c r="I59" t="e">
        <f>(VLOOKUP(Games!B59, Data!$B$2:$L$134, 10, FALSE)-VLOOKUP(Games!C59, Data!$B$2:$L$134, 10, FALSE))*'Coefficients - Win Probability'!$I$2</f>
        <v>#N/A</v>
      </c>
      <c r="J59" t="e">
        <f>(IF(AND(VLOOKUP(Games!B59, Data!$B$2:$L$134, 11, FALSE)=1, VLOOKUP(Games!C59, Data!$B$2:$L$134, 11, FALSE)&lt;&gt;1), 1,0))*'Coefficients - Win Probability'!$J$2</f>
        <v>#N/A</v>
      </c>
      <c r="K59" t="e">
        <f>(IF(AND(VLOOKUP(Games!B59, Data!$B$2:$L$134, 11, FALSE)&lt;&gt;1, VLOOKUP(Games!C59, Data!$B$2:$L$134, 11, FALSE)=1), 1,0))*'Coefficients - Win Probability'!$K$2</f>
        <v>#N/A</v>
      </c>
      <c r="L59" t="e">
        <f>(VLOOKUP(Games!B59, Data!$B$2:$L$134, 3, FALSE)-VLOOKUP(Games!C59, Data!$B$2:$L$134, 3, FALSE))*'Coefficients - Win Probability'!$L$2</f>
        <v>#N/A</v>
      </c>
      <c r="N59" t="e">
        <f t="shared" si="0"/>
        <v>#N/A</v>
      </c>
    </row>
    <row r="60" spans="1:14" x14ac:dyDescent="0.45">
      <c r="A60">
        <f>'Coefficients - Win Probability'!$A$2</f>
        <v>1.5006452889456501</v>
      </c>
      <c r="B60">
        <f>(Games!D60)*'Coefficients - Win Probability'!$B$2</f>
        <v>0</v>
      </c>
      <c r="C60" t="e">
        <f>(VLOOKUP(Games!B60, Data!$B$2:$L$134, 4, FALSE)-VLOOKUP(Games!C60, Data!$B$2:$L$134, 4, FALSE))*'Coefficients - Win Probability'!$C$2</f>
        <v>#N/A</v>
      </c>
      <c r="D60" t="e">
        <f>(VLOOKUP(Games!B60, Data!$B$2:$L$134, 5, FALSE)-VLOOKUP(Games!C60, Data!$B$2:$L$134, 5, FALSE))*'Coefficients - Win Probability'!$D$2</f>
        <v>#N/A</v>
      </c>
      <c r="E60" t="e">
        <f>(VLOOKUP(Games!B60, Data!$B$2:$L$134, 6, FALSE)-VLOOKUP(Games!C60, Data!$B$2:$L$134, 6, FALSE))*'Coefficients - Win Probability'!$E$2</f>
        <v>#N/A</v>
      </c>
      <c r="F60" t="e">
        <f>(VLOOKUP(Games!B60, Data!$B$2:$L$134, 7, FALSE)-VLOOKUP(Games!C60, Data!$B$2:$L$134, 7, FALSE))*'Coefficients - Win Probability'!$F$2</f>
        <v>#N/A</v>
      </c>
      <c r="G60" t="e">
        <f>(VLOOKUP(Games!B60, Data!$B$2:$L$134, 8, FALSE)-VLOOKUP(Games!C60, Data!$B$2:$L$134, 8, FALSE))*'Coefficients - Win Probability'!$G$2</f>
        <v>#N/A</v>
      </c>
      <c r="H60" t="e">
        <f>(VLOOKUP(Games!B60, Data!$B$2:$L$134, 9, FALSE)-VLOOKUP(Games!C60, Data!$B$2:$L$134, 9, FALSE))*'Coefficients - Win Probability'!$H$2</f>
        <v>#N/A</v>
      </c>
      <c r="I60" t="e">
        <f>(VLOOKUP(Games!B60, Data!$B$2:$L$134, 10, FALSE)-VLOOKUP(Games!C60, Data!$B$2:$L$134, 10, FALSE))*'Coefficients - Win Probability'!$I$2</f>
        <v>#N/A</v>
      </c>
      <c r="J60" t="e">
        <f>(IF(AND(VLOOKUP(Games!B60, Data!$B$2:$L$134, 11, FALSE)=1, VLOOKUP(Games!C60, Data!$B$2:$L$134, 11, FALSE)&lt;&gt;1), 1,0))*'Coefficients - Win Probability'!$J$2</f>
        <v>#N/A</v>
      </c>
      <c r="K60" t="e">
        <f>(IF(AND(VLOOKUP(Games!B60, Data!$B$2:$L$134, 11, FALSE)&lt;&gt;1, VLOOKUP(Games!C60, Data!$B$2:$L$134, 11, FALSE)=1), 1,0))*'Coefficients - Win Probability'!$K$2</f>
        <v>#N/A</v>
      </c>
      <c r="L60" t="e">
        <f>(VLOOKUP(Games!B60, Data!$B$2:$L$134, 3, FALSE)-VLOOKUP(Games!C60, Data!$B$2:$L$134, 3, FALSE))*'Coefficients - Win Probability'!$L$2</f>
        <v>#N/A</v>
      </c>
      <c r="N60" t="e">
        <f t="shared" si="0"/>
        <v>#N/A</v>
      </c>
    </row>
    <row r="61" spans="1:14" x14ac:dyDescent="0.45">
      <c r="A61">
        <f>'Coefficients - Win Probability'!$A$2</f>
        <v>1.5006452889456501</v>
      </c>
      <c r="B61">
        <f>(Games!D61)*'Coefficients - Win Probability'!$B$2</f>
        <v>0</v>
      </c>
      <c r="C61" t="e">
        <f>(VLOOKUP(Games!B61, Data!$B$2:$L$134, 4, FALSE)-VLOOKUP(Games!C61, Data!$B$2:$L$134, 4, FALSE))*'Coefficients - Win Probability'!$C$2</f>
        <v>#N/A</v>
      </c>
      <c r="D61" t="e">
        <f>(VLOOKUP(Games!B61, Data!$B$2:$L$134, 5, FALSE)-VLOOKUP(Games!C61, Data!$B$2:$L$134, 5, FALSE))*'Coefficients - Win Probability'!$D$2</f>
        <v>#N/A</v>
      </c>
      <c r="E61" t="e">
        <f>(VLOOKUP(Games!B61, Data!$B$2:$L$134, 6, FALSE)-VLOOKUP(Games!C61, Data!$B$2:$L$134, 6, FALSE))*'Coefficients - Win Probability'!$E$2</f>
        <v>#N/A</v>
      </c>
      <c r="F61" t="e">
        <f>(VLOOKUP(Games!B61, Data!$B$2:$L$134, 7, FALSE)-VLOOKUP(Games!C61, Data!$B$2:$L$134, 7, FALSE))*'Coefficients - Win Probability'!$F$2</f>
        <v>#N/A</v>
      </c>
      <c r="G61" t="e">
        <f>(VLOOKUP(Games!B61, Data!$B$2:$L$134, 8, FALSE)-VLOOKUP(Games!C61, Data!$B$2:$L$134, 8, FALSE))*'Coefficients - Win Probability'!$G$2</f>
        <v>#N/A</v>
      </c>
      <c r="H61" t="e">
        <f>(VLOOKUP(Games!B61, Data!$B$2:$L$134, 9, FALSE)-VLOOKUP(Games!C61, Data!$B$2:$L$134, 9, FALSE))*'Coefficients - Win Probability'!$H$2</f>
        <v>#N/A</v>
      </c>
      <c r="I61" t="e">
        <f>(VLOOKUP(Games!B61, Data!$B$2:$L$134, 10, FALSE)-VLOOKUP(Games!C61, Data!$B$2:$L$134, 10, FALSE))*'Coefficients - Win Probability'!$I$2</f>
        <v>#N/A</v>
      </c>
      <c r="J61" t="e">
        <f>(IF(AND(VLOOKUP(Games!B61, Data!$B$2:$L$134, 11, FALSE)=1, VLOOKUP(Games!C61, Data!$B$2:$L$134, 11, FALSE)&lt;&gt;1), 1,0))*'Coefficients - Win Probability'!$J$2</f>
        <v>#N/A</v>
      </c>
      <c r="K61" t="e">
        <f>(IF(AND(VLOOKUP(Games!B61, Data!$B$2:$L$134, 11, FALSE)&lt;&gt;1, VLOOKUP(Games!C61, Data!$B$2:$L$134, 11, FALSE)=1), 1,0))*'Coefficients - Win Probability'!$K$2</f>
        <v>#N/A</v>
      </c>
      <c r="L61" t="e">
        <f>(VLOOKUP(Games!B61, Data!$B$2:$L$134, 3, FALSE)-VLOOKUP(Games!C61, Data!$B$2:$L$134, 3, FALSE))*'Coefficients - Win Probability'!$L$2</f>
        <v>#N/A</v>
      </c>
      <c r="N61" t="e">
        <f t="shared" si="0"/>
        <v>#N/A</v>
      </c>
    </row>
    <row r="62" spans="1:14" x14ac:dyDescent="0.45">
      <c r="A62">
        <f>'Coefficients - Win Probability'!$A$2</f>
        <v>1.5006452889456501</v>
      </c>
      <c r="B62">
        <f>(Games!D62)*'Coefficients - Win Probability'!$B$2</f>
        <v>0</v>
      </c>
      <c r="C62" t="e">
        <f>(VLOOKUP(Games!B62, Data!$B$2:$L$134, 4, FALSE)-VLOOKUP(Games!C62, Data!$B$2:$L$134, 4, FALSE))*'Coefficients - Win Probability'!$C$2</f>
        <v>#N/A</v>
      </c>
      <c r="D62" t="e">
        <f>(VLOOKUP(Games!B62, Data!$B$2:$L$134, 5, FALSE)-VLOOKUP(Games!C62, Data!$B$2:$L$134, 5, FALSE))*'Coefficients - Win Probability'!$D$2</f>
        <v>#N/A</v>
      </c>
      <c r="E62" t="e">
        <f>(VLOOKUP(Games!B62, Data!$B$2:$L$134, 6, FALSE)-VLOOKUP(Games!C62, Data!$B$2:$L$134, 6, FALSE))*'Coefficients - Win Probability'!$E$2</f>
        <v>#N/A</v>
      </c>
      <c r="F62" t="e">
        <f>(VLOOKUP(Games!B62, Data!$B$2:$L$134, 7, FALSE)-VLOOKUP(Games!C62, Data!$B$2:$L$134, 7, FALSE))*'Coefficients - Win Probability'!$F$2</f>
        <v>#N/A</v>
      </c>
      <c r="G62" t="e">
        <f>(VLOOKUP(Games!B62, Data!$B$2:$L$134, 8, FALSE)-VLOOKUP(Games!C62, Data!$B$2:$L$134, 8, FALSE))*'Coefficients - Win Probability'!$G$2</f>
        <v>#N/A</v>
      </c>
      <c r="H62" t="e">
        <f>(VLOOKUP(Games!B62, Data!$B$2:$L$134, 9, FALSE)-VLOOKUP(Games!C62, Data!$B$2:$L$134, 9, FALSE))*'Coefficients - Win Probability'!$H$2</f>
        <v>#N/A</v>
      </c>
      <c r="I62" t="e">
        <f>(VLOOKUP(Games!B62, Data!$B$2:$L$134, 10, FALSE)-VLOOKUP(Games!C62, Data!$B$2:$L$134, 10, FALSE))*'Coefficients - Win Probability'!$I$2</f>
        <v>#N/A</v>
      </c>
      <c r="J62" t="e">
        <f>(IF(AND(VLOOKUP(Games!B62, Data!$B$2:$L$134, 11, FALSE)=1, VLOOKUP(Games!C62, Data!$B$2:$L$134, 11, FALSE)&lt;&gt;1), 1,0))*'Coefficients - Win Probability'!$J$2</f>
        <v>#N/A</v>
      </c>
      <c r="K62" t="e">
        <f>(IF(AND(VLOOKUP(Games!B62, Data!$B$2:$L$134, 11, FALSE)&lt;&gt;1, VLOOKUP(Games!C62, Data!$B$2:$L$134, 11, FALSE)=1), 1,0))*'Coefficients - Win Probability'!$K$2</f>
        <v>#N/A</v>
      </c>
      <c r="L62" t="e">
        <f>(VLOOKUP(Games!B62, Data!$B$2:$L$134, 3, FALSE)-VLOOKUP(Games!C62, Data!$B$2:$L$134, 3, FALSE))*'Coefficients - Win Probability'!$L$2</f>
        <v>#N/A</v>
      </c>
      <c r="N62" t="e">
        <f t="shared" si="0"/>
        <v>#N/A</v>
      </c>
    </row>
    <row r="63" spans="1:14" x14ac:dyDescent="0.45">
      <c r="A63">
        <f>'Coefficients - Win Probability'!$A$2</f>
        <v>1.5006452889456501</v>
      </c>
      <c r="B63">
        <f>(Games!D63)*'Coefficients - Win Probability'!$B$2</f>
        <v>0</v>
      </c>
      <c r="C63" t="e">
        <f>(VLOOKUP(Games!B63, Data!$B$2:$L$134, 4, FALSE)-VLOOKUP(Games!C63, Data!$B$2:$L$134, 4, FALSE))*'Coefficients - Win Probability'!$C$2</f>
        <v>#N/A</v>
      </c>
      <c r="D63" t="e">
        <f>(VLOOKUP(Games!B63, Data!$B$2:$L$134, 5, FALSE)-VLOOKUP(Games!C63, Data!$B$2:$L$134, 5, FALSE))*'Coefficients - Win Probability'!$D$2</f>
        <v>#N/A</v>
      </c>
      <c r="E63" t="e">
        <f>(VLOOKUP(Games!B63, Data!$B$2:$L$134, 6, FALSE)-VLOOKUP(Games!C63, Data!$B$2:$L$134, 6, FALSE))*'Coefficients - Win Probability'!$E$2</f>
        <v>#N/A</v>
      </c>
      <c r="F63" t="e">
        <f>(VLOOKUP(Games!B63, Data!$B$2:$L$134, 7, FALSE)-VLOOKUP(Games!C63, Data!$B$2:$L$134, 7, FALSE))*'Coefficients - Win Probability'!$F$2</f>
        <v>#N/A</v>
      </c>
      <c r="G63" t="e">
        <f>(VLOOKUP(Games!B63, Data!$B$2:$L$134, 8, FALSE)-VLOOKUP(Games!C63, Data!$B$2:$L$134, 8, FALSE))*'Coefficients - Win Probability'!$G$2</f>
        <v>#N/A</v>
      </c>
      <c r="H63" t="e">
        <f>(VLOOKUP(Games!B63, Data!$B$2:$L$134, 9, FALSE)-VLOOKUP(Games!C63, Data!$B$2:$L$134, 9, FALSE))*'Coefficients - Win Probability'!$H$2</f>
        <v>#N/A</v>
      </c>
      <c r="I63" t="e">
        <f>(VLOOKUP(Games!B63, Data!$B$2:$L$134, 10, FALSE)-VLOOKUP(Games!C63, Data!$B$2:$L$134, 10, FALSE))*'Coefficients - Win Probability'!$I$2</f>
        <v>#N/A</v>
      </c>
      <c r="J63" t="e">
        <f>(IF(AND(VLOOKUP(Games!B63, Data!$B$2:$L$134, 11, FALSE)=1, VLOOKUP(Games!C63, Data!$B$2:$L$134, 11, FALSE)&lt;&gt;1), 1,0))*'Coefficients - Win Probability'!$J$2</f>
        <v>#N/A</v>
      </c>
      <c r="K63" t="e">
        <f>(IF(AND(VLOOKUP(Games!B63, Data!$B$2:$L$134, 11, FALSE)&lt;&gt;1, VLOOKUP(Games!C63, Data!$B$2:$L$134, 11, FALSE)=1), 1,0))*'Coefficients - Win Probability'!$K$2</f>
        <v>#N/A</v>
      </c>
      <c r="L63" t="e">
        <f>(VLOOKUP(Games!B63, Data!$B$2:$L$134, 3, FALSE)-VLOOKUP(Games!C63, Data!$B$2:$L$134, 3, FALSE))*'Coefficients - Win Probability'!$L$2</f>
        <v>#N/A</v>
      </c>
      <c r="N63" t="e">
        <f t="shared" si="0"/>
        <v>#N/A</v>
      </c>
    </row>
    <row r="64" spans="1:14" x14ac:dyDescent="0.45">
      <c r="A64">
        <f>'Coefficients - Win Probability'!$A$2</f>
        <v>1.5006452889456501</v>
      </c>
      <c r="B64">
        <f>(Games!D64)*'Coefficients - Win Probability'!$B$2</f>
        <v>0</v>
      </c>
      <c r="C64" t="e">
        <f>(VLOOKUP(Games!B64, Data!$B$2:$L$134, 4, FALSE)-VLOOKUP(Games!C64, Data!$B$2:$L$134, 4, FALSE))*'Coefficients - Win Probability'!$C$2</f>
        <v>#N/A</v>
      </c>
      <c r="D64" t="e">
        <f>(VLOOKUP(Games!B64, Data!$B$2:$L$134, 5, FALSE)-VLOOKUP(Games!C64, Data!$B$2:$L$134, 5, FALSE))*'Coefficients - Win Probability'!$D$2</f>
        <v>#N/A</v>
      </c>
      <c r="E64" t="e">
        <f>(VLOOKUP(Games!B64, Data!$B$2:$L$134, 6, FALSE)-VLOOKUP(Games!C64, Data!$B$2:$L$134, 6, FALSE))*'Coefficients - Win Probability'!$E$2</f>
        <v>#N/A</v>
      </c>
      <c r="F64" t="e">
        <f>(VLOOKUP(Games!B64, Data!$B$2:$L$134, 7, FALSE)-VLOOKUP(Games!C64, Data!$B$2:$L$134, 7, FALSE))*'Coefficients - Win Probability'!$F$2</f>
        <v>#N/A</v>
      </c>
      <c r="G64" t="e">
        <f>(VLOOKUP(Games!B64, Data!$B$2:$L$134, 8, FALSE)-VLOOKUP(Games!C64, Data!$B$2:$L$134, 8, FALSE))*'Coefficients - Win Probability'!$G$2</f>
        <v>#N/A</v>
      </c>
      <c r="H64" t="e">
        <f>(VLOOKUP(Games!B64, Data!$B$2:$L$134, 9, FALSE)-VLOOKUP(Games!C64, Data!$B$2:$L$134, 9, FALSE))*'Coefficients - Win Probability'!$H$2</f>
        <v>#N/A</v>
      </c>
      <c r="I64" t="e">
        <f>(VLOOKUP(Games!B64, Data!$B$2:$L$134, 10, FALSE)-VLOOKUP(Games!C64, Data!$B$2:$L$134, 10, FALSE))*'Coefficients - Win Probability'!$I$2</f>
        <v>#N/A</v>
      </c>
      <c r="J64" t="e">
        <f>(IF(AND(VLOOKUP(Games!B64, Data!$B$2:$L$134, 11, FALSE)=1, VLOOKUP(Games!C64, Data!$B$2:$L$134, 11, FALSE)&lt;&gt;1), 1,0))*'Coefficients - Win Probability'!$J$2</f>
        <v>#N/A</v>
      </c>
      <c r="K64" t="e">
        <f>(IF(AND(VLOOKUP(Games!B64, Data!$B$2:$L$134, 11, FALSE)&lt;&gt;1, VLOOKUP(Games!C64, Data!$B$2:$L$134, 11, FALSE)=1), 1,0))*'Coefficients - Win Probability'!$K$2</f>
        <v>#N/A</v>
      </c>
      <c r="L64" t="e">
        <f>(VLOOKUP(Games!B64, Data!$B$2:$L$134, 3, FALSE)-VLOOKUP(Games!C64, Data!$B$2:$L$134, 3, FALSE))*'Coefficients - Win Probability'!$L$2</f>
        <v>#N/A</v>
      </c>
      <c r="N64" t="e">
        <f t="shared" si="0"/>
        <v>#N/A</v>
      </c>
    </row>
    <row r="65" spans="1:14" x14ac:dyDescent="0.45">
      <c r="A65">
        <f>'Coefficients - Win Probability'!$A$2</f>
        <v>1.5006452889456501</v>
      </c>
      <c r="B65">
        <f>(Games!D65)*'Coefficients - Win Probability'!$B$2</f>
        <v>0</v>
      </c>
      <c r="C65" t="e">
        <f>(VLOOKUP(Games!B65, Data!$B$2:$L$134, 4, FALSE)-VLOOKUP(Games!C65, Data!$B$2:$L$134, 4, FALSE))*'Coefficients - Win Probability'!$C$2</f>
        <v>#N/A</v>
      </c>
      <c r="D65" t="e">
        <f>(VLOOKUP(Games!B65, Data!$B$2:$L$134, 5, FALSE)-VLOOKUP(Games!C65, Data!$B$2:$L$134, 5, FALSE))*'Coefficients - Win Probability'!$D$2</f>
        <v>#N/A</v>
      </c>
      <c r="E65" t="e">
        <f>(VLOOKUP(Games!B65, Data!$B$2:$L$134, 6, FALSE)-VLOOKUP(Games!C65, Data!$B$2:$L$134, 6, FALSE))*'Coefficients - Win Probability'!$E$2</f>
        <v>#N/A</v>
      </c>
      <c r="F65" t="e">
        <f>(VLOOKUP(Games!B65, Data!$B$2:$L$134, 7, FALSE)-VLOOKUP(Games!C65, Data!$B$2:$L$134, 7, FALSE))*'Coefficients - Win Probability'!$F$2</f>
        <v>#N/A</v>
      </c>
      <c r="G65" t="e">
        <f>(VLOOKUP(Games!B65, Data!$B$2:$L$134, 8, FALSE)-VLOOKUP(Games!C65, Data!$B$2:$L$134, 8, FALSE))*'Coefficients - Win Probability'!$G$2</f>
        <v>#N/A</v>
      </c>
      <c r="H65" t="e">
        <f>(VLOOKUP(Games!B65, Data!$B$2:$L$134, 9, FALSE)-VLOOKUP(Games!C65, Data!$B$2:$L$134, 9, FALSE))*'Coefficients - Win Probability'!$H$2</f>
        <v>#N/A</v>
      </c>
      <c r="I65" t="e">
        <f>(VLOOKUP(Games!B65, Data!$B$2:$L$134, 10, FALSE)-VLOOKUP(Games!C65, Data!$B$2:$L$134, 10, FALSE))*'Coefficients - Win Probability'!$I$2</f>
        <v>#N/A</v>
      </c>
      <c r="J65" t="e">
        <f>(IF(AND(VLOOKUP(Games!B65, Data!$B$2:$L$134, 11, FALSE)=1, VLOOKUP(Games!C65, Data!$B$2:$L$134, 11, FALSE)&lt;&gt;1), 1,0))*'Coefficients - Win Probability'!$J$2</f>
        <v>#N/A</v>
      </c>
      <c r="K65" t="e">
        <f>(IF(AND(VLOOKUP(Games!B65, Data!$B$2:$L$134, 11, FALSE)&lt;&gt;1, VLOOKUP(Games!C65, Data!$B$2:$L$134, 11, FALSE)=1), 1,0))*'Coefficients - Win Probability'!$K$2</f>
        <v>#N/A</v>
      </c>
      <c r="L65" t="e">
        <f>(VLOOKUP(Games!B65, Data!$B$2:$L$134, 3, FALSE)-VLOOKUP(Games!C65, Data!$B$2:$L$134, 3, FALSE))*'Coefficients - Win Probability'!$L$2</f>
        <v>#N/A</v>
      </c>
      <c r="N65" t="e">
        <f t="shared" si="0"/>
        <v>#N/A</v>
      </c>
    </row>
    <row r="66" spans="1:14" x14ac:dyDescent="0.45">
      <c r="A66">
        <f>'Coefficients - Win Probability'!$A$2</f>
        <v>1.5006452889456501</v>
      </c>
      <c r="B66">
        <f>(Games!D66)*'Coefficients - Win Probability'!$B$2</f>
        <v>0</v>
      </c>
      <c r="C66" t="e">
        <f>(VLOOKUP(Games!B66, Data!$B$2:$L$134, 4, FALSE)-VLOOKUP(Games!C66, Data!$B$2:$L$134, 4, FALSE))*'Coefficients - Win Probability'!$C$2</f>
        <v>#N/A</v>
      </c>
      <c r="D66" t="e">
        <f>(VLOOKUP(Games!B66, Data!$B$2:$L$134, 5, FALSE)-VLOOKUP(Games!C66, Data!$B$2:$L$134, 5, FALSE))*'Coefficients - Win Probability'!$D$2</f>
        <v>#N/A</v>
      </c>
      <c r="E66" t="e">
        <f>(VLOOKUP(Games!B66, Data!$B$2:$L$134, 6, FALSE)-VLOOKUP(Games!C66, Data!$B$2:$L$134, 6, FALSE))*'Coefficients - Win Probability'!$E$2</f>
        <v>#N/A</v>
      </c>
      <c r="F66" t="e">
        <f>(VLOOKUP(Games!B66, Data!$B$2:$L$134, 7, FALSE)-VLOOKUP(Games!C66, Data!$B$2:$L$134, 7, FALSE))*'Coefficients - Win Probability'!$F$2</f>
        <v>#N/A</v>
      </c>
      <c r="G66" t="e">
        <f>(VLOOKUP(Games!B66, Data!$B$2:$L$134, 8, FALSE)-VLOOKUP(Games!C66, Data!$B$2:$L$134, 8, FALSE))*'Coefficients - Win Probability'!$G$2</f>
        <v>#N/A</v>
      </c>
      <c r="H66" t="e">
        <f>(VLOOKUP(Games!B66, Data!$B$2:$L$134, 9, FALSE)-VLOOKUP(Games!C66, Data!$B$2:$L$134, 9, FALSE))*'Coefficients - Win Probability'!$H$2</f>
        <v>#N/A</v>
      </c>
      <c r="I66" t="e">
        <f>(VLOOKUP(Games!B66, Data!$B$2:$L$134, 10, FALSE)-VLOOKUP(Games!C66, Data!$B$2:$L$134, 10, FALSE))*'Coefficients - Win Probability'!$I$2</f>
        <v>#N/A</v>
      </c>
      <c r="J66" t="e">
        <f>(IF(AND(VLOOKUP(Games!B66, Data!$B$2:$L$134, 11, FALSE)=1, VLOOKUP(Games!C66, Data!$B$2:$L$134, 11, FALSE)&lt;&gt;1), 1,0))*'Coefficients - Win Probability'!$J$2</f>
        <v>#N/A</v>
      </c>
      <c r="K66" t="e">
        <f>(IF(AND(VLOOKUP(Games!B66, Data!$B$2:$L$134, 11, FALSE)&lt;&gt;1, VLOOKUP(Games!C66, Data!$B$2:$L$134, 11, FALSE)=1), 1,0))*'Coefficients - Win Probability'!$K$2</f>
        <v>#N/A</v>
      </c>
      <c r="L66" t="e">
        <f>(VLOOKUP(Games!B66, Data!$B$2:$L$134, 3, FALSE)-VLOOKUP(Games!C66, Data!$B$2:$L$134, 3, FALSE))*'Coefficients - Win Probability'!$L$2</f>
        <v>#N/A</v>
      </c>
      <c r="N66" t="e">
        <f t="shared" si="0"/>
        <v>#N/A</v>
      </c>
    </row>
    <row r="67" spans="1:14" x14ac:dyDescent="0.45">
      <c r="A67">
        <f>'Coefficients - Win Probability'!$A$2</f>
        <v>1.5006452889456501</v>
      </c>
      <c r="B67">
        <f>(Games!D67)*'Coefficients - Win Probability'!$B$2</f>
        <v>0</v>
      </c>
      <c r="C67" t="e">
        <f>(VLOOKUP(Games!B67, Data!$B$2:$L$134, 4, FALSE)-VLOOKUP(Games!C67, Data!$B$2:$L$134, 4, FALSE))*'Coefficients - Win Probability'!$C$2</f>
        <v>#N/A</v>
      </c>
      <c r="D67" t="e">
        <f>(VLOOKUP(Games!B67, Data!$B$2:$L$134, 5, FALSE)-VLOOKUP(Games!C67, Data!$B$2:$L$134, 5, FALSE))*'Coefficients - Win Probability'!$D$2</f>
        <v>#N/A</v>
      </c>
      <c r="E67" t="e">
        <f>(VLOOKUP(Games!B67, Data!$B$2:$L$134, 6, FALSE)-VLOOKUP(Games!C67, Data!$B$2:$L$134, 6, FALSE))*'Coefficients - Win Probability'!$E$2</f>
        <v>#N/A</v>
      </c>
      <c r="F67" t="e">
        <f>(VLOOKUP(Games!B67, Data!$B$2:$L$134, 7, FALSE)-VLOOKUP(Games!C67, Data!$B$2:$L$134, 7, FALSE))*'Coefficients - Win Probability'!$F$2</f>
        <v>#N/A</v>
      </c>
      <c r="G67" t="e">
        <f>(VLOOKUP(Games!B67, Data!$B$2:$L$134, 8, FALSE)-VLOOKUP(Games!C67, Data!$B$2:$L$134, 8, FALSE))*'Coefficients - Win Probability'!$G$2</f>
        <v>#N/A</v>
      </c>
      <c r="H67" t="e">
        <f>(VLOOKUP(Games!B67, Data!$B$2:$L$134, 9, FALSE)-VLOOKUP(Games!C67, Data!$B$2:$L$134, 9, FALSE))*'Coefficients - Win Probability'!$H$2</f>
        <v>#N/A</v>
      </c>
      <c r="I67" t="e">
        <f>(VLOOKUP(Games!B67, Data!$B$2:$L$134, 10, FALSE)-VLOOKUP(Games!C67, Data!$B$2:$L$134, 10, FALSE))*'Coefficients - Win Probability'!$I$2</f>
        <v>#N/A</v>
      </c>
      <c r="J67" t="e">
        <f>(IF(AND(VLOOKUP(Games!B67, Data!$B$2:$L$134, 11, FALSE)=1, VLOOKUP(Games!C67, Data!$B$2:$L$134, 11, FALSE)&lt;&gt;1), 1,0))*'Coefficients - Win Probability'!$J$2</f>
        <v>#N/A</v>
      </c>
      <c r="K67" t="e">
        <f>(IF(AND(VLOOKUP(Games!B67, Data!$B$2:$L$134, 11, FALSE)&lt;&gt;1, VLOOKUP(Games!C67, Data!$B$2:$L$134, 11, FALSE)=1), 1,0))*'Coefficients - Win Probability'!$K$2</f>
        <v>#N/A</v>
      </c>
      <c r="L67" t="e">
        <f>(VLOOKUP(Games!B67, Data!$B$2:$L$134, 3, FALSE)-VLOOKUP(Games!C67, Data!$B$2:$L$134, 3, FALSE))*'Coefficients - Win Probability'!$L$2</f>
        <v>#N/A</v>
      </c>
      <c r="N67" t="e">
        <f t="shared" ref="N67:N130" si="1">ROUND(EXP(SUM(A67:L67))/(1+EXP(SUM(A67:L67))), 6)</f>
        <v>#N/A</v>
      </c>
    </row>
    <row r="68" spans="1:14" x14ac:dyDescent="0.45">
      <c r="A68">
        <f>'Coefficients - Win Probability'!$A$2</f>
        <v>1.5006452889456501</v>
      </c>
      <c r="B68">
        <f>(Games!D68)*'Coefficients - Win Probability'!$B$2</f>
        <v>0</v>
      </c>
      <c r="C68" t="e">
        <f>(VLOOKUP(Games!B68, Data!$B$2:$L$134, 4, FALSE)-VLOOKUP(Games!C68, Data!$B$2:$L$134, 4, FALSE))*'Coefficients - Win Probability'!$C$2</f>
        <v>#N/A</v>
      </c>
      <c r="D68" t="e">
        <f>(VLOOKUP(Games!B68, Data!$B$2:$L$134, 5, FALSE)-VLOOKUP(Games!C68, Data!$B$2:$L$134, 5, FALSE))*'Coefficients - Win Probability'!$D$2</f>
        <v>#N/A</v>
      </c>
      <c r="E68" t="e">
        <f>(VLOOKUP(Games!B68, Data!$B$2:$L$134, 6, FALSE)-VLOOKUP(Games!C68, Data!$B$2:$L$134, 6, FALSE))*'Coefficients - Win Probability'!$E$2</f>
        <v>#N/A</v>
      </c>
      <c r="F68" t="e">
        <f>(VLOOKUP(Games!B68, Data!$B$2:$L$134, 7, FALSE)-VLOOKUP(Games!C68, Data!$B$2:$L$134, 7, FALSE))*'Coefficients - Win Probability'!$F$2</f>
        <v>#N/A</v>
      </c>
      <c r="G68" t="e">
        <f>(VLOOKUP(Games!B68, Data!$B$2:$L$134, 8, FALSE)-VLOOKUP(Games!C68, Data!$B$2:$L$134, 8, FALSE))*'Coefficients - Win Probability'!$G$2</f>
        <v>#N/A</v>
      </c>
      <c r="H68" t="e">
        <f>(VLOOKUP(Games!B68, Data!$B$2:$L$134, 9, FALSE)-VLOOKUP(Games!C68, Data!$B$2:$L$134, 9, FALSE))*'Coefficients - Win Probability'!$H$2</f>
        <v>#N/A</v>
      </c>
      <c r="I68" t="e">
        <f>(VLOOKUP(Games!B68, Data!$B$2:$L$134, 10, FALSE)-VLOOKUP(Games!C68, Data!$B$2:$L$134, 10, FALSE))*'Coefficients - Win Probability'!$I$2</f>
        <v>#N/A</v>
      </c>
      <c r="J68" t="e">
        <f>(IF(AND(VLOOKUP(Games!B68, Data!$B$2:$L$134, 11, FALSE)=1, VLOOKUP(Games!C68, Data!$B$2:$L$134, 11, FALSE)&lt;&gt;1), 1,0))*'Coefficients - Win Probability'!$J$2</f>
        <v>#N/A</v>
      </c>
      <c r="K68" t="e">
        <f>(IF(AND(VLOOKUP(Games!B68, Data!$B$2:$L$134, 11, FALSE)&lt;&gt;1, VLOOKUP(Games!C68, Data!$B$2:$L$134, 11, FALSE)=1), 1,0))*'Coefficients - Win Probability'!$K$2</f>
        <v>#N/A</v>
      </c>
      <c r="L68" t="e">
        <f>(VLOOKUP(Games!B68, Data!$B$2:$L$134, 3, FALSE)-VLOOKUP(Games!C68, Data!$B$2:$L$134, 3, FALSE))*'Coefficients - Win Probability'!$L$2</f>
        <v>#N/A</v>
      </c>
      <c r="N68" t="e">
        <f t="shared" si="1"/>
        <v>#N/A</v>
      </c>
    </row>
    <row r="69" spans="1:14" x14ac:dyDescent="0.45">
      <c r="A69">
        <f>'Coefficients - Win Probability'!$A$2</f>
        <v>1.5006452889456501</v>
      </c>
      <c r="B69">
        <f>(Games!D69)*'Coefficients - Win Probability'!$B$2</f>
        <v>0</v>
      </c>
      <c r="C69" t="e">
        <f>(VLOOKUP(Games!B69, Data!$B$2:$L$134, 4, FALSE)-VLOOKUP(Games!C69, Data!$B$2:$L$134, 4, FALSE))*'Coefficients - Win Probability'!$C$2</f>
        <v>#N/A</v>
      </c>
      <c r="D69" t="e">
        <f>(VLOOKUP(Games!B69, Data!$B$2:$L$134, 5, FALSE)-VLOOKUP(Games!C69, Data!$B$2:$L$134, 5, FALSE))*'Coefficients - Win Probability'!$D$2</f>
        <v>#N/A</v>
      </c>
      <c r="E69" t="e">
        <f>(VLOOKUP(Games!B69, Data!$B$2:$L$134, 6, FALSE)-VLOOKUP(Games!C69, Data!$B$2:$L$134, 6, FALSE))*'Coefficients - Win Probability'!$E$2</f>
        <v>#N/A</v>
      </c>
      <c r="F69" t="e">
        <f>(VLOOKUP(Games!B69, Data!$B$2:$L$134, 7, FALSE)-VLOOKUP(Games!C69, Data!$B$2:$L$134, 7, FALSE))*'Coefficients - Win Probability'!$F$2</f>
        <v>#N/A</v>
      </c>
      <c r="G69" t="e">
        <f>(VLOOKUP(Games!B69, Data!$B$2:$L$134, 8, FALSE)-VLOOKUP(Games!C69, Data!$B$2:$L$134, 8, FALSE))*'Coefficients - Win Probability'!$G$2</f>
        <v>#N/A</v>
      </c>
      <c r="H69" t="e">
        <f>(VLOOKUP(Games!B69, Data!$B$2:$L$134, 9, FALSE)-VLOOKUP(Games!C69, Data!$B$2:$L$134, 9, FALSE))*'Coefficients - Win Probability'!$H$2</f>
        <v>#N/A</v>
      </c>
      <c r="I69" t="e">
        <f>(VLOOKUP(Games!B69, Data!$B$2:$L$134, 10, FALSE)-VLOOKUP(Games!C69, Data!$B$2:$L$134, 10, FALSE))*'Coefficients - Win Probability'!$I$2</f>
        <v>#N/A</v>
      </c>
      <c r="J69" t="e">
        <f>(IF(AND(VLOOKUP(Games!B69, Data!$B$2:$L$134, 11, FALSE)=1, VLOOKUP(Games!C69, Data!$B$2:$L$134, 11, FALSE)&lt;&gt;1), 1,0))*'Coefficients - Win Probability'!$J$2</f>
        <v>#N/A</v>
      </c>
      <c r="K69" t="e">
        <f>(IF(AND(VLOOKUP(Games!B69, Data!$B$2:$L$134, 11, FALSE)&lt;&gt;1, VLOOKUP(Games!C69, Data!$B$2:$L$134, 11, FALSE)=1), 1,0))*'Coefficients - Win Probability'!$K$2</f>
        <v>#N/A</v>
      </c>
      <c r="L69" t="e">
        <f>(VLOOKUP(Games!B69, Data!$B$2:$L$134, 3, FALSE)-VLOOKUP(Games!C69, Data!$B$2:$L$134, 3, FALSE))*'Coefficients - Win Probability'!$L$2</f>
        <v>#N/A</v>
      </c>
      <c r="N69" t="e">
        <f t="shared" si="1"/>
        <v>#N/A</v>
      </c>
    </row>
    <row r="70" spans="1:14" x14ac:dyDescent="0.45">
      <c r="A70">
        <f>'Coefficients - Win Probability'!$A$2</f>
        <v>1.5006452889456501</v>
      </c>
      <c r="B70">
        <f>(Games!D70)*'Coefficients - Win Probability'!$B$2</f>
        <v>0</v>
      </c>
      <c r="C70" t="e">
        <f>(VLOOKUP(Games!B70, Data!$B$2:$L$134, 4, FALSE)-VLOOKUP(Games!C70, Data!$B$2:$L$134, 4, FALSE))*'Coefficients - Win Probability'!$C$2</f>
        <v>#N/A</v>
      </c>
      <c r="D70" t="e">
        <f>(VLOOKUP(Games!B70, Data!$B$2:$L$134, 5, FALSE)-VLOOKUP(Games!C70, Data!$B$2:$L$134, 5, FALSE))*'Coefficients - Win Probability'!$D$2</f>
        <v>#N/A</v>
      </c>
      <c r="E70" t="e">
        <f>(VLOOKUP(Games!B70, Data!$B$2:$L$134, 6, FALSE)-VLOOKUP(Games!C70, Data!$B$2:$L$134, 6, FALSE))*'Coefficients - Win Probability'!$E$2</f>
        <v>#N/A</v>
      </c>
      <c r="F70" t="e">
        <f>(VLOOKUP(Games!B70, Data!$B$2:$L$134, 7, FALSE)-VLOOKUP(Games!C70, Data!$B$2:$L$134, 7, FALSE))*'Coefficients - Win Probability'!$F$2</f>
        <v>#N/A</v>
      </c>
      <c r="G70" t="e">
        <f>(VLOOKUP(Games!B70, Data!$B$2:$L$134, 8, FALSE)-VLOOKUP(Games!C70, Data!$B$2:$L$134, 8, FALSE))*'Coefficients - Win Probability'!$G$2</f>
        <v>#N/A</v>
      </c>
      <c r="H70" t="e">
        <f>(VLOOKUP(Games!B70, Data!$B$2:$L$134, 9, FALSE)-VLOOKUP(Games!C70, Data!$B$2:$L$134, 9, FALSE))*'Coefficients - Win Probability'!$H$2</f>
        <v>#N/A</v>
      </c>
      <c r="I70" t="e">
        <f>(VLOOKUP(Games!B70, Data!$B$2:$L$134, 10, FALSE)-VLOOKUP(Games!C70, Data!$B$2:$L$134, 10, FALSE))*'Coefficients - Win Probability'!$I$2</f>
        <v>#N/A</v>
      </c>
      <c r="J70" t="e">
        <f>(IF(AND(VLOOKUP(Games!B70, Data!$B$2:$L$134, 11, FALSE)=1, VLOOKUP(Games!C70, Data!$B$2:$L$134, 11, FALSE)&lt;&gt;1), 1,0))*'Coefficients - Win Probability'!$J$2</f>
        <v>#N/A</v>
      </c>
      <c r="K70" t="e">
        <f>(IF(AND(VLOOKUP(Games!B70, Data!$B$2:$L$134, 11, FALSE)&lt;&gt;1, VLOOKUP(Games!C70, Data!$B$2:$L$134, 11, FALSE)=1), 1,0))*'Coefficients - Win Probability'!$K$2</f>
        <v>#N/A</v>
      </c>
      <c r="L70" t="e">
        <f>(VLOOKUP(Games!B70, Data!$B$2:$L$134, 3, FALSE)-VLOOKUP(Games!C70, Data!$B$2:$L$134, 3, FALSE))*'Coefficients - Win Probability'!$L$2</f>
        <v>#N/A</v>
      </c>
      <c r="N70" t="e">
        <f t="shared" si="1"/>
        <v>#N/A</v>
      </c>
    </row>
    <row r="71" spans="1:14" x14ac:dyDescent="0.45">
      <c r="A71">
        <f>'Coefficients - Win Probability'!$A$2</f>
        <v>1.5006452889456501</v>
      </c>
      <c r="B71">
        <f>(Games!D71)*'Coefficients - Win Probability'!$B$2</f>
        <v>0</v>
      </c>
      <c r="C71" t="e">
        <f>(VLOOKUP(Games!B71, Data!$B$2:$L$134, 4, FALSE)-VLOOKUP(Games!C71, Data!$B$2:$L$134, 4, FALSE))*'Coefficients - Win Probability'!$C$2</f>
        <v>#N/A</v>
      </c>
      <c r="D71" t="e">
        <f>(VLOOKUP(Games!B71, Data!$B$2:$L$134, 5, FALSE)-VLOOKUP(Games!C71, Data!$B$2:$L$134, 5, FALSE))*'Coefficients - Win Probability'!$D$2</f>
        <v>#N/A</v>
      </c>
      <c r="E71" t="e">
        <f>(VLOOKUP(Games!B71, Data!$B$2:$L$134, 6, FALSE)-VLOOKUP(Games!C71, Data!$B$2:$L$134, 6, FALSE))*'Coefficients - Win Probability'!$E$2</f>
        <v>#N/A</v>
      </c>
      <c r="F71" t="e">
        <f>(VLOOKUP(Games!B71, Data!$B$2:$L$134, 7, FALSE)-VLOOKUP(Games!C71, Data!$B$2:$L$134, 7, FALSE))*'Coefficients - Win Probability'!$F$2</f>
        <v>#N/A</v>
      </c>
      <c r="G71" t="e">
        <f>(VLOOKUP(Games!B71, Data!$B$2:$L$134, 8, FALSE)-VLOOKUP(Games!C71, Data!$B$2:$L$134, 8, FALSE))*'Coefficients - Win Probability'!$G$2</f>
        <v>#N/A</v>
      </c>
      <c r="H71" t="e">
        <f>(VLOOKUP(Games!B71, Data!$B$2:$L$134, 9, FALSE)-VLOOKUP(Games!C71, Data!$B$2:$L$134, 9, FALSE))*'Coefficients - Win Probability'!$H$2</f>
        <v>#N/A</v>
      </c>
      <c r="I71" t="e">
        <f>(VLOOKUP(Games!B71, Data!$B$2:$L$134, 10, FALSE)-VLOOKUP(Games!C71, Data!$B$2:$L$134, 10, FALSE))*'Coefficients - Win Probability'!$I$2</f>
        <v>#N/A</v>
      </c>
      <c r="J71" t="e">
        <f>(IF(AND(VLOOKUP(Games!B71, Data!$B$2:$L$134, 11, FALSE)=1, VLOOKUP(Games!C71, Data!$B$2:$L$134, 11, FALSE)&lt;&gt;1), 1,0))*'Coefficients - Win Probability'!$J$2</f>
        <v>#N/A</v>
      </c>
      <c r="K71" t="e">
        <f>(IF(AND(VLOOKUP(Games!B71, Data!$B$2:$L$134, 11, FALSE)&lt;&gt;1, VLOOKUP(Games!C71, Data!$B$2:$L$134, 11, FALSE)=1), 1,0))*'Coefficients - Win Probability'!$K$2</f>
        <v>#N/A</v>
      </c>
      <c r="L71" t="e">
        <f>(VLOOKUP(Games!B71, Data!$B$2:$L$134, 3, FALSE)-VLOOKUP(Games!C71, Data!$B$2:$L$134, 3, FALSE))*'Coefficients - Win Probability'!$L$2</f>
        <v>#N/A</v>
      </c>
      <c r="N71" t="e">
        <f t="shared" si="1"/>
        <v>#N/A</v>
      </c>
    </row>
    <row r="72" spans="1:14" x14ac:dyDescent="0.45">
      <c r="A72">
        <f>'Coefficients - Win Probability'!$A$2</f>
        <v>1.5006452889456501</v>
      </c>
      <c r="B72">
        <f>(Games!D72)*'Coefficients - Win Probability'!$B$2</f>
        <v>0</v>
      </c>
      <c r="C72" t="e">
        <f>(VLOOKUP(Games!B72, Data!$B$2:$L$134, 4, FALSE)-VLOOKUP(Games!C72, Data!$B$2:$L$134, 4, FALSE))*'Coefficients - Win Probability'!$C$2</f>
        <v>#N/A</v>
      </c>
      <c r="D72" t="e">
        <f>(VLOOKUP(Games!B72, Data!$B$2:$L$134, 5, FALSE)-VLOOKUP(Games!C72, Data!$B$2:$L$134, 5, FALSE))*'Coefficients - Win Probability'!$D$2</f>
        <v>#N/A</v>
      </c>
      <c r="E72" t="e">
        <f>(VLOOKUP(Games!B72, Data!$B$2:$L$134, 6, FALSE)-VLOOKUP(Games!C72, Data!$B$2:$L$134, 6, FALSE))*'Coefficients - Win Probability'!$E$2</f>
        <v>#N/A</v>
      </c>
      <c r="F72" t="e">
        <f>(VLOOKUP(Games!B72, Data!$B$2:$L$134, 7, FALSE)-VLOOKUP(Games!C72, Data!$B$2:$L$134, 7, FALSE))*'Coefficients - Win Probability'!$F$2</f>
        <v>#N/A</v>
      </c>
      <c r="G72" t="e">
        <f>(VLOOKUP(Games!B72, Data!$B$2:$L$134, 8, FALSE)-VLOOKUP(Games!C72, Data!$B$2:$L$134, 8, FALSE))*'Coefficients - Win Probability'!$G$2</f>
        <v>#N/A</v>
      </c>
      <c r="H72" t="e">
        <f>(VLOOKUP(Games!B72, Data!$B$2:$L$134, 9, FALSE)-VLOOKUP(Games!C72, Data!$B$2:$L$134, 9, FALSE))*'Coefficients - Win Probability'!$H$2</f>
        <v>#N/A</v>
      </c>
      <c r="I72" t="e">
        <f>(VLOOKUP(Games!B72, Data!$B$2:$L$134, 10, FALSE)-VLOOKUP(Games!C72, Data!$B$2:$L$134, 10, FALSE))*'Coefficients - Win Probability'!$I$2</f>
        <v>#N/A</v>
      </c>
      <c r="J72" t="e">
        <f>(IF(AND(VLOOKUP(Games!B72, Data!$B$2:$L$134, 11, FALSE)=1, VLOOKUP(Games!C72, Data!$B$2:$L$134, 11, FALSE)&lt;&gt;1), 1,0))*'Coefficients - Win Probability'!$J$2</f>
        <v>#N/A</v>
      </c>
      <c r="K72" t="e">
        <f>(IF(AND(VLOOKUP(Games!B72, Data!$B$2:$L$134, 11, FALSE)&lt;&gt;1, VLOOKUP(Games!C72, Data!$B$2:$L$134, 11, FALSE)=1), 1,0))*'Coefficients - Win Probability'!$K$2</f>
        <v>#N/A</v>
      </c>
      <c r="L72" t="e">
        <f>(VLOOKUP(Games!B72, Data!$B$2:$L$134, 3, FALSE)-VLOOKUP(Games!C72, Data!$B$2:$L$134, 3, FALSE))*'Coefficients - Win Probability'!$L$2</f>
        <v>#N/A</v>
      </c>
      <c r="N72" t="e">
        <f t="shared" si="1"/>
        <v>#N/A</v>
      </c>
    </row>
    <row r="73" spans="1:14" x14ac:dyDescent="0.45">
      <c r="A73">
        <f>'Coefficients - Win Probability'!$A$2</f>
        <v>1.5006452889456501</v>
      </c>
      <c r="B73">
        <f>(Games!D73)*'Coefficients - Win Probability'!$B$2</f>
        <v>0</v>
      </c>
      <c r="C73" t="e">
        <f>(VLOOKUP(Games!B73, Data!$B$2:$L$134, 4, FALSE)-VLOOKUP(Games!C73, Data!$B$2:$L$134, 4, FALSE))*'Coefficients - Win Probability'!$C$2</f>
        <v>#N/A</v>
      </c>
      <c r="D73" t="e">
        <f>(VLOOKUP(Games!B73, Data!$B$2:$L$134, 5, FALSE)-VLOOKUP(Games!C73, Data!$B$2:$L$134, 5, FALSE))*'Coefficients - Win Probability'!$D$2</f>
        <v>#N/A</v>
      </c>
      <c r="E73" t="e">
        <f>(VLOOKUP(Games!B73, Data!$B$2:$L$134, 6, FALSE)-VLOOKUP(Games!C73, Data!$B$2:$L$134, 6, FALSE))*'Coefficients - Win Probability'!$E$2</f>
        <v>#N/A</v>
      </c>
      <c r="F73" t="e">
        <f>(VLOOKUP(Games!B73, Data!$B$2:$L$134, 7, FALSE)-VLOOKUP(Games!C73, Data!$B$2:$L$134, 7, FALSE))*'Coefficients - Win Probability'!$F$2</f>
        <v>#N/A</v>
      </c>
      <c r="G73" t="e">
        <f>(VLOOKUP(Games!B73, Data!$B$2:$L$134, 8, FALSE)-VLOOKUP(Games!C73, Data!$B$2:$L$134, 8, FALSE))*'Coefficients - Win Probability'!$G$2</f>
        <v>#N/A</v>
      </c>
      <c r="H73" t="e">
        <f>(VLOOKUP(Games!B73, Data!$B$2:$L$134, 9, FALSE)-VLOOKUP(Games!C73, Data!$B$2:$L$134, 9, FALSE))*'Coefficients - Win Probability'!$H$2</f>
        <v>#N/A</v>
      </c>
      <c r="I73" t="e">
        <f>(VLOOKUP(Games!B73, Data!$B$2:$L$134, 10, FALSE)-VLOOKUP(Games!C73, Data!$B$2:$L$134, 10, FALSE))*'Coefficients - Win Probability'!$I$2</f>
        <v>#N/A</v>
      </c>
      <c r="J73" t="e">
        <f>(IF(AND(VLOOKUP(Games!B73, Data!$B$2:$L$134, 11, FALSE)=1, VLOOKUP(Games!C73, Data!$B$2:$L$134, 11, FALSE)&lt;&gt;1), 1,0))*'Coefficients - Win Probability'!$J$2</f>
        <v>#N/A</v>
      </c>
      <c r="K73" t="e">
        <f>(IF(AND(VLOOKUP(Games!B73, Data!$B$2:$L$134, 11, FALSE)&lt;&gt;1, VLOOKUP(Games!C73, Data!$B$2:$L$134, 11, FALSE)=1), 1,0))*'Coefficients - Win Probability'!$K$2</f>
        <v>#N/A</v>
      </c>
      <c r="L73" t="e">
        <f>(VLOOKUP(Games!B73, Data!$B$2:$L$134, 3, FALSE)-VLOOKUP(Games!C73, Data!$B$2:$L$134, 3, FALSE))*'Coefficients - Win Probability'!$L$2</f>
        <v>#N/A</v>
      </c>
      <c r="N73" t="e">
        <f t="shared" si="1"/>
        <v>#N/A</v>
      </c>
    </row>
    <row r="74" spans="1:14" x14ac:dyDescent="0.45">
      <c r="A74">
        <f>'Coefficients - Win Probability'!$A$2</f>
        <v>1.5006452889456501</v>
      </c>
      <c r="B74">
        <f>(Games!D74)*'Coefficients - Win Probability'!$B$2</f>
        <v>0</v>
      </c>
      <c r="C74" t="e">
        <f>(VLOOKUP(Games!B74, Data!$B$2:$L$134, 4, FALSE)-VLOOKUP(Games!C74, Data!$B$2:$L$134, 4, FALSE))*'Coefficients - Win Probability'!$C$2</f>
        <v>#N/A</v>
      </c>
      <c r="D74" t="e">
        <f>(VLOOKUP(Games!B74, Data!$B$2:$L$134, 5, FALSE)-VLOOKUP(Games!C74, Data!$B$2:$L$134, 5, FALSE))*'Coefficients - Win Probability'!$D$2</f>
        <v>#N/A</v>
      </c>
      <c r="E74" t="e">
        <f>(VLOOKUP(Games!B74, Data!$B$2:$L$134, 6, FALSE)-VLOOKUP(Games!C74, Data!$B$2:$L$134, 6, FALSE))*'Coefficients - Win Probability'!$E$2</f>
        <v>#N/A</v>
      </c>
      <c r="F74" t="e">
        <f>(VLOOKUP(Games!B74, Data!$B$2:$L$134, 7, FALSE)-VLOOKUP(Games!C74, Data!$B$2:$L$134, 7, FALSE))*'Coefficients - Win Probability'!$F$2</f>
        <v>#N/A</v>
      </c>
      <c r="G74" t="e">
        <f>(VLOOKUP(Games!B74, Data!$B$2:$L$134, 8, FALSE)-VLOOKUP(Games!C74, Data!$B$2:$L$134, 8, FALSE))*'Coefficients - Win Probability'!$G$2</f>
        <v>#N/A</v>
      </c>
      <c r="H74" t="e">
        <f>(VLOOKUP(Games!B74, Data!$B$2:$L$134, 9, FALSE)-VLOOKUP(Games!C74, Data!$B$2:$L$134, 9, FALSE))*'Coefficients - Win Probability'!$H$2</f>
        <v>#N/A</v>
      </c>
      <c r="I74" t="e">
        <f>(VLOOKUP(Games!B74, Data!$B$2:$L$134, 10, FALSE)-VLOOKUP(Games!C74, Data!$B$2:$L$134, 10, FALSE))*'Coefficients - Win Probability'!$I$2</f>
        <v>#N/A</v>
      </c>
      <c r="J74" t="e">
        <f>(IF(AND(VLOOKUP(Games!B74, Data!$B$2:$L$134, 11, FALSE)=1, VLOOKUP(Games!C74, Data!$B$2:$L$134, 11, FALSE)&lt;&gt;1), 1,0))*'Coefficients - Win Probability'!$J$2</f>
        <v>#N/A</v>
      </c>
      <c r="K74" t="e">
        <f>(IF(AND(VLOOKUP(Games!B74, Data!$B$2:$L$134, 11, FALSE)&lt;&gt;1, VLOOKUP(Games!C74, Data!$B$2:$L$134, 11, FALSE)=1), 1,0))*'Coefficients - Win Probability'!$K$2</f>
        <v>#N/A</v>
      </c>
      <c r="L74" t="e">
        <f>(VLOOKUP(Games!B74, Data!$B$2:$L$134, 3, FALSE)-VLOOKUP(Games!C74, Data!$B$2:$L$134, 3, FALSE))*'Coefficients - Win Probability'!$L$2</f>
        <v>#N/A</v>
      </c>
      <c r="N74" t="e">
        <f t="shared" si="1"/>
        <v>#N/A</v>
      </c>
    </row>
    <row r="75" spans="1:14" x14ac:dyDescent="0.45">
      <c r="A75">
        <f>'Coefficients - Win Probability'!$A$2</f>
        <v>1.5006452889456501</v>
      </c>
      <c r="B75">
        <f>(Games!D75)*'Coefficients - Win Probability'!$B$2</f>
        <v>0</v>
      </c>
      <c r="C75" t="e">
        <f>(VLOOKUP(Games!B75, Data!$B$2:$L$134, 4, FALSE)-VLOOKUP(Games!C75, Data!$B$2:$L$134, 4, FALSE))*'Coefficients - Win Probability'!$C$2</f>
        <v>#N/A</v>
      </c>
      <c r="D75" t="e">
        <f>(VLOOKUP(Games!B75, Data!$B$2:$L$134, 5, FALSE)-VLOOKUP(Games!C75, Data!$B$2:$L$134, 5, FALSE))*'Coefficients - Win Probability'!$D$2</f>
        <v>#N/A</v>
      </c>
      <c r="E75" t="e">
        <f>(VLOOKUP(Games!B75, Data!$B$2:$L$134, 6, FALSE)-VLOOKUP(Games!C75, Data!$B$2:$L$134, 6, FALSE))*'Coefficients - Win Probability'!$E$2</f>
        <v>#N/A</v>
      </c>
      <c r="F75" t="e">
        <f>(VLOOKUP(Games!B75, Data!$B$2:$L$134, 7, FALSE)-VLOOKUP(Games!C75, Data!$B$2:$L$134, 7, FALSE))*'Coefficients - Win Probability'!$F$2</f>
        <v>#N/A</v>
      </c>
      <c r="G75" t="e">
        <f>(VLOOKUP(Games!B75, Data!$B$2:$L$134, 8, FALSE)-VLOOKUP(Games!C75, Data!$B$2:$L$134, 8, FALSE))*'Coefficients - Win Probability'!$G$2</f>
        <v>#N/A</v>
      </c>
      <c r="H75" t="e">
        <f>(VLOOKUP(Games!B75, Data!$B$2:$L$134, 9, FALSE)-VLOOKUP(Games!C75, Data!$B$2:$L$134, 9, FALSE))*'Coefficients - Win Probability'!$H$2</f>
        <v>#N/A</v>
      </c>
      <c r="I75" t="e">
        <f>(VLOOKUP(Games!B75, Data!$B$2:$L$134, 10, FALSE)-VLOOKUP(Games!C75, Data!$B$2:$L$134, 10, FALSE))*'Coefficients - Win Probability'!$I$2</f>
        <v>#N/A</v>
      </c>
      <c r="J75" t="e">
        <f>(IF(AND(VLOOKUP(Games!B75, Data!$B$2:$L$134, 11, FALSE)=1, VLOOKUP(Games!C75, Data!$B$2:$L$134, 11, FALSE)&lt;&gt;1), 1,0))*'Coefficients - Win Probability'!$J$2</f>
        <v>#N/A</v>
      </c>
      <c r="K75" t="e">
        <f>(IF(AND(VLOOKUP(Games!B75, Data!$B$2:$L$134, 11, FALSE)&lt;&gt;1, VLOOKUP(Games!C75, Data!$B$2:$L$134, 11, FALSE)=1), 1,0))*'Coefficients - Win Probability'!$K$2</f>
        <v>#N/A</v>
      </c>
      <c r="L75" t="e">
        <f>(VLOOKUP(Games!B75, Data!$B$2:$L$134, 3, FALSE)-VLOOKUP(Games!C75, Data!$B$2:$L$134, 3, FALSE))*'Coefficients - Win Probability'!$L$2</f>
        <v>#N/A</v>
      </c>
      <c r="N75" t="e">
        <f t="shared" si="1"/>
        <v>#N/A</v>
      </c>
    </row>
    <row r="76" spans="1:14" x14ac:dyDescent="0.45">
      <c r="A76">
        <f>'Coefficients - Win Probability'!$A$2</f>
        <v>1.5006452889456501</v>
      </c>
      <c r="B76">
        <f>(Games!D76)*'Coefficients - Win Probability'!$B$2</f>
        <v>0</v>
      </c>
      <c r="C76" t="e">
        <f>(VLOOKUP(Games!B76, Data!$B$2:$L$134, 4, FALSE)-VLOOKUP(Games!C76, Data!$B$2:$L$134, 4, FALSE))*'Coefficients - Win Probability'!$C$2</f>
        <v>#N/A</v>
      </c>
      <c r="D76" t="e">
        <f>(VLOOKUP(Games!B76, Data!$B$2:$L$134, 5, FALSE)-VLOOKUP(Games!C76, Data!$B$2:$L$134, 5, FALSE))*'Coefficients - Win Probability'!$D$2</f>
        <v>#N/A</v>
      </c>
      <c r="E76" t="e">
        <f>(VLOOKUP(Games!B76, Data!$B$2:$L$134, 6, FALSE)-VLOOKUP(Games!C76, Data!$B$2:$L$134, 6, FALSE))*'Coefficients - Win Probability'!$E$2</f>
        <v>#N/A</v>
      </c>
      <c r="F76" t="e">
        <f>(VLOOKUP(Games!B76, Data!$B$2:$L$134, 7, FALSE)-VLOOKUP(Games!C76, Data!$B$2:$L$134, 7, FALSE))*'Coefficients - Win Probability'!$F$2</f>
        <v>#N/A</v>
      </c>
      <c r="G76" t="e">
        <f>(VLOOKUP(Games!B76, Data!$B$2:$L$134, 8, FALSE)-VLOOKUP(Games!C76, Data!$B$2:$L$134, 8, FALSE))*'Coefficients - Win Probability'!$G$2</f>
        <v>#N/A</v>
      </c>
      <c r="H76" t="e">
        <f>(VLOOKUP(Games!B76, Data!$B$2:$L$134, 9, FALSE)-VLOOKUP(Games!C76, Data!$B$2:$L$134, 9, FALSE))*'Coefficients - Win Probability'!$H$2</f>
        <v>#N/A</v>
      </c>
      <c r="I76" t="e">
        <f>(VLOOKUP(Games!B76, Data!$B$2:$L$134, 10, FALSE)-VLOOKUP(Games!C76, Data!$B$2:$L$134, 10, FALSE))*'Coefficients - Win Probability'!$I$2</f>
        <v>#N/A</v>
      </c>
      <c r="J76" t="e">
        <f>(IF(AND(VLOOKUP(Games!B76, Data!$B$2:$L$134, 11, FALSE)=1, VLOOKUP(Games!C76, Data!$B$2:$L$134, 11, FALSE)&lt;&gt;1), 1,0))*'Coefficients - Win Probability'!$J$2</f>
        <v>#N/A</v>
      </c>
      <c r="K76" t="e">
        <f>(IF(AND(VLOOKUP(Games!B76, Data!$B$2:$L$134, 11, FALSE)&lt;&gt;1, VLOOKUP(Games!C76, Data!$B$2:$L$134, 11, FALSE)=1), 1,0))*'Coefficients - Win Probability'!$K$2</f>
        <v>#N/A</v>
      </c>
      <c r="L76" t="e">
        <f>(VLOOKUP(Games!B76, Data!$B$2:$L$134, 3, FALSE)-VLOOKUP(Games!C76, Data!$B$2:$L$134, 3, FALSE))*'Coefficients - Win Probability'!$L$2</f>
        <v>#N/A</v>
      </c>
      <c r="N76" t="e">
        <f t="shared" si="1"/>
        <v>#N/A</v>
      </c>
    </row>
    <row r="77" spans="1:14" x14ac:dyDescent="0.45">
      <c r="A77">
        <f>'Coefficients - Win Probability'!$A$2</f>
        <v>1.5006452889456501</v>
      </c>
      <c r="B77">
        <f>(Games!D77)*'Coefficients - Win Probability'!$B$2</f>
        <v>0</v>
      </c>
      <c r="C77" t="e">
        <f>(VLOOKUP(Games!B77, Data!$B$2:$L$134, 4, FALSE)-VLOOKUP(Games!C77, Data!$B$2:$L$134, 4, FALSE))*'Coefficients - Win Probability'!$C$2</f>
        <v>#N/A</v>
      </c>
      <c r="D77" t="e">
        <f>(VLOOKUP(Games!B77, Data!$B$2:$L$134, 5, FALSE)-VLOOKUP(Games!C77, Data!$B$2:$L$134, 5, FALSE))*'Coefficients - Win Probability'!$D$2</f>
        <v>#N/A</v>
      </c>
      <c r="E77" t="e">
        <f>(VLOOKUP(Games!B77, Data!$B$2:$L$134, 6, FALSE)-VLOOKUP(Games!C77, Data!$B$2:$L$134, 6, FALSE))*'Coefficients - Win Probability'!$E$2</f>
        <v>#N/A</v>
      </c>
      <c r="F77" t="e">
        <f>(VLOOKUP(Games!B77, Data!$B$2:$L$134, 7, FALSE)-VLOOKUP(Games!C77, Data!$B$2:$L$134, 7, FALSE))*'Coefficients - Win Probability'!$F$2</f>
        <v>#N/A</v>
      </c>
      <c r="G77" t="e">
        <f>(VLOOKUP(Games!B77, Data!$B$2:$L$134, 8, FALSE)-VLOOKUP(Games!C77, Data!$B$2:$L$134, 8, FALSE))*'Coefficients - Win Probability'!$G$2</f>
        <v>#N/A</v>
      </c>
      <c r="H77" t="e">
        <f>(VLOOKUP(Games!B77, Data!$B$2:$L$134, 9, FALSE)-VLOOKUP(Games!C77, Data!$B$2:$L$134, 9, FALSE))*'Coefficients - Win Probability'!$H$2</f>
        <v>#N/A</v>
      </c>
      <c r="I77" t="e">
        <f>(VLOOKUP(Games!B77, Data!$B$2:$L$134, 10, FALSE)-VLOOKUP(Games!C77, Data!$B$2:$L$134, 10, FALSE))*'Coefficients - Win Probability'!$I$2</f>
        <v>#N/A</v>
      </c>
      <c r="J77" t="e">
        <f>(IF(AND(VLOOKUP(Games!B77, Data!$B$2:$L$134, 11, FALSE)=1, VLOOKUP(Games!C77, Data!$B$2:$L$134, 11, FALSE)&lt;&gt;1), 1,0))*'Coefficients - Win Probability'!$J$2</f>
        <v>#N/A</v>
      </c>
      <c r="K77" t="e">
        <f>(IF(AND(VLOOKUP(Games!B77, Data!$B$2:$L$134, 11, FALSE)&lt;&gt;1, VLOOKUP(Games!C77, Data!$B$2:$L$134, 11, FALSE)=1), 1,0))*'Coefficients - Win Probability'!$K$2</f>
        <v>#N/A</v>
      </c>
      <c r="L77" t="e">
        <f>(VLOOKUP(Games!B77, Data!$B$2:$L$134, 3, FALSE)-VLOOKUP(Games!C77, Data!$B$2:$L$134, 3, FALSE))*'Coefficients - Win Probability'!$L$2</f>
        <v>#N/A</v>
      </c>
      <c r="N77" t="e">
        <f t="shared" si="1"/>
        <v>#N/A</v>
      </c>
    </row>
    <row r="78" spans="1:14" x14ac:dyDescent="0.45">
      <c r="A78">
        <f>'Coefficients - Win Probability'!$A$2</f>
        <v>1.5006452889456501</v>
      </c>
      <c r="B78">
        <f>(Games!D78)*'Coefficients - Win Probability'!$B$2</f>
        <v>0</v>
      </c>
      <c r="C78" t="e">
        <f>(VLOOKUP(Games!B78, Data!$B$2:$L$134, 4, FALSE)-VLOOKUP(Games!C78, Data!$B$2:$L$134, 4, FALSE))*'Coefficients - Win Probability'!$C$2</f>
        <v>#N/A</v>
      </c>
      <c r="D78" t="e">
        <f>(VLOOKUP(Games!B78, Data!$B$2:$L$134, 5, FALSE)-VLOOKUP(Games!C78, Data!$B$2:$L$134, 5, FALSE))*'Coefficients - Win Probability'!$D$2</f>
        <v>#N/A</v>
      </c>
      <c r="E78" t="e">
        <f>(VLOOKUP(Games!B78, Data!$B$2:$L$134, 6, FALSE)-VLOOKUP(Games!C78, Data!$B$2:$L$134, 6, FALSE))*'Coefficients - Win Probability'!$E$2</f>
        <v>#N/A</v>
      </c>
      <c r="F78" t="e">
        <f>(VLOOKUP(Games!B78, Data!$B$2:$L$134, 7, FALSE)-VLOOKUP(Games!C78, Data!$B$2:$L$134, 7, FALSE))*'Coefficients - Win Probability'!$F$2</f>
        <v>#N/A</v>
      </c>
      <c r="G78" t="e">
        <f>(VLOOKUP(Games!B78, Data!$B$2:$L$134, 8, FALSE)-VLOOKUP(Games!C78, Data!$B$2:$L$134, 8, FALSE))*'Coefficients - Win Probability'!$G$2</f>
        <v>#N/A</v>
      </c>
      <c r="H78" t="e">
        <f>(VLOOKUP(Games!B78, Data!$B$2:$L$134, 9, FALSE)-VLOOKUP(Games!C78, Data!$B$2:$L$134, 9, FALSE))*'Coefficients - Win Probability'!$H$2</f>
        <v>#N/A</v>
      </c>
      <c r="I78" t="e">
        <f>(VLOOKUP(Games!B78, Data!$B$2:$L$134, 10, FALSE)-VLOOKUP(Games!C78, Data!$B$2:$L$134, 10, FALSE))*'Coefficients - Win Probability'!$I$2</f>
        <v>#N/A</v>
      </c>
      <c r="J78" t="e">
        <f>(IF(AND(VLOOKUP(Games!B78, Data!$B$2:$L$134, 11, FALSE)=1, VLOOKUP(Games!C78, Data!$B$2:$L$134, 11, FALSE)&lt;&gt;1), 1,0))*'Coefficients - Win Probability'!$J$2</f>
        <v>#N/A</v>
      </c>
      <c r="K78" t="e">
        <f>(IF(AND(VLOOKUP(Games!B78, Data!$B$2:$L$134, 11, FALSE)&lt;&gt;1, VLOOKUP(Games!C78, Data!$B$2:$L$134, 11, FALSE)=1), 1,0))*'Coefficients - Win Probability'!$K$2</f>
        <v>#N/A</v>
      </c>
      <c r="L78" t="e">
        <f>(VLOOKUP(Games!B78, Data!$B$2:$L$134, 3, FALSE)-VLOOKUP(Games!C78, Data!$B$2:$L$134, 3, FALSE))*'Coefficients - Win Probability'!$L$2</f>
        <v>#N/A</v>
      </c>
      <c r="N78" t="e">
        <f t="shared" si="1"/>
        <v>#N/A</v>
      </c>
    </row>
    <row r="79" spans="1:14" x14ac:dyDescent="0.45">
      <c r="A79">
        <f>'Coefficients - Win Probability'!$A$2</f>
        <v>1.5006452889456501</v>
      </c>
      <c r="B79">
        <f>(Games!D79)*'Coefficients - Win Probability'!$B$2</f>
        <v>0</v>
      </c>
      <c r="C79" t="e">
        <f>(VLOOKUP(Games!B79, Data!$B$2:$L$134, 4, FALSE)-VLOOKUP(Games!C79, Data!$B$2:$L$134, 4, FALSE))*'Coefficients - Win Probability'!$C$2</f>
        <v>#N/A</v>
      </c>
      <c r="D79" t="e">
        <f>(VLOOKUP(Games!B79, Data!$B$2:$L$134, 5, FALSE)-VLOOKUP(Games!C79, Data!$B$2:$L$134, 5, FALSE))*'Coefficients - Win Probability'!$D$2</f>
        <v>#N/A</v>
      </c>
      <c r="E79" t="e">
        <f>(VLOOKUP(Games!B79, Data!$B$2:$L$134, 6, FALSE)-VLOOKUP(Games!C79, Data!$B$2:$L$134, 6, FALSE))*'Coefficients - Win Probability'!$E$2</f>
        <v>#N/A</v>
      </c>
      <c r="F79" t="e">
        <f>(VLOOKUP(Games!B79, Data!$B$2:$L$134, 7, FALSE)-VLOOKUP(Games!C79, Data!$B$2:$L$134, 7, FALSE))*'Coefficients - Win Probability'!$F$2</f>
        <v>#N/A</v>
      </c>
      <c r="G79" t="e">
        <f>(VLOOKUP(Games!B79, Data!$B$2:$L$134, 8, FALSE)-VLOOKUP(Games!C79, Data!$B$2:$L$134, 8, FALSE))*'Coefficients - Win Probability'!$G$2</f>
        <v>#N/A</v>
      </c>
      <c r="H79" t="e">
        <f>(VLOOKUP(Games!B79, Data!$B$2:$L$134, 9, FALSE)-VLOOKUP(Games!C79, Data!$B$2:$L$134, 9, FALSE))*'Coefficients - Win Probability'!$H$2</f>
        <v>#N/A</v>
      </c>
      <c r="I79" t="e">
        <f>(VLOOKUP(Games!B79, Data!$B$2:$L$134, 10, FALSE)-VLOOKUP(Games!C79, Data!$B$2:$L$134, 10, FALSE))*'Coefficients - Win Probability'!$I$2</f>
        <v>#N/A</v>
      </c>
      <c r="J79" t="e">
        <f>(IF(AND(VLOOKUP(Games!B79, Data!$B$2:$L$134, 11, FALSE)=1, VLOOKUP(Games!C79, Data!$B$2:$L$134, 11, FALSE)&lt;&gt;1), 1,0))*'Coefficients - Win Probability'!$J$2</f>
        <v>#N/A</v>
      </c>
      <c r="K79" t="e">
        <f>(IF(AND(VLOOKUP(Games!B79, Data!$B$2:$L$134, 11, FALSE)&lt;&gt;1, VLOOKUP(Games!C79, Data!$B$2:$L$134, 11, FALSE)=1), 1,0))*'Coefficients - Win Probability'!$K$2</f>
        <v>#N/A</v>
      </c>
      <c r="L79" t="e">
        <f>(VLOOKUP(Games!B79, Data!$B$2:$L$134, 3, FALSE)-VLOOKUP(Games!C79, Data!$B$2:$L$134, 3, FALSE))*'Coefficients - Win Probability'!$L$2</f>
        <v>#N/A</v>
      </c>
      <c r="N79" t="e">
        <f t="shared" si="1"/>
        <v>#N/A</v>
      </c>
    </row>
    <row r="80" spans="1:14" x14ac:dyDescent="0.45">
      <c r="A80">
        <f>'Coefficients - Win Probability'!$A$2</f>
        <v>1.5006452889456501</v>
      </c>
      <c r="B80">
        <f>(Games!D80)*'Coefficients - Win Probability'!$B$2</f>
        <v>0</v>
      </c>
      <c r="C80" t="e">
        <f>(VLOOKUP(Games!B80, Data!$B$2:$L$134, 4, FALSE)-VLOOKUP(Games!C80, Data!$B$2:$L$134, 4, FALSE))*'Coefficients - Win Probability'!$C$2</f>
        <v>#N/A</v>
      </c>
      <c r="D80" t="e">
        <f>(VLOOKUP(Games!B80, Data!$B$2:$L$134, 5, FALSE)-VLOOKUP(Games!C80, Data!$B$2:$L$134, 5, FALSE))*'Coefficients - Win Probability'!$D$2</f>
        <v>#N/A</v>
      </c>
      <c r="E80" t="e">
        <f>(VLOOKUP(Games!B80, Data!$B$2:$L$134, 6, FALSE)-VLOOKUP(Games!C80, Data!$B$2:$L$134, 6, FALSE))*'Coefficients - Win Probability'!$E$2</f>
        <v>#N/A</v>
      </c>
      <c r="F80" t="e">
        <f>(VLOOKUP(Games!B80, Data!$B$2:$L$134, 7, FALSE)-VLOOKUP(Games!C80, Data!$B$2:$L$134, 7, FALSE))*'Coefficients - Win Probability'!$F$2</f>
        <v>#N/A</v>
      </c>
      <c r="G80" t="e">
        <f>(VLOOKUP(Games!B80, Data!$B$2:$L$134, 8, FALSE)-VLOOKUP(Games!C80, Data!$B$2:$L$134, 8, FALSE))*'Coefficients - Win Probability'!$G$2</f>
        <v>#N/A</v>
      </c>
      <c r="H80" t="e">
        <f>(VLOOKUP(Games!B80, Data!$B$2:$L$134, 9, FALSE)-VLOOKUP(Games!C80, Data!$B$2:$L$134, 9, FALSE))*'Coefficients - Win Probability'!$H$2</f>
        <v>#N/A</v>
      </c>
      <c r="I80" t="e">
        <f>(VLOOKUP(Games!B80, Data!$B$2:$L$134, 10, FALSE)-VLOOKUP(Games!C80, Data!$B$2:$L$134, 10, FALSE))*'Coefficients - Win Probability'!$I$2</f>
        <v>#N/A</v>
      </c>
      <c r="J80" t="e">
        <f>(IF(AND(VLOOKUP(Games!B80, Data!$B$2:$L$134, 11, FALSE)=1, VLOOKUP(Games!C80, Data!$B$2:$L$134, 11, FALSE)&lt;&gt;1), 1,0))*'Coefficients - Win Probability'!$J$2</f>
        <v>#N/A</v>
      </c>
      <c r="K80" t="e">
        <f>(IF(AND(VLOOKUP(Games!B80, Data!$B$2:$L$134, 11, FALSE)&lt;&gt;1, VLOOKUP(Games!C80, Data!$B$2:$L$134, 11, FALSE)=1), 1,0))*'Coefficients - Win Probability'!$K$2</f>
        <v>#N/A</v>
      </c>
      <c r="L80" t="e">
        <f>(VLOOKUP(Games!B80, Data!$B$2:$L$134, 3, FALSE)-VLOOKUP(Games!C80, Data!$B$2:$L$134, 3, FALSE))*'Coefficients - Win Probability'!$L$2</f>
        <v>#N/A</v>
      </c>
      <c r="N80" t="e">
        <f t="shared" si="1"/>
        <v>#N/A</v>
      </c>
    </row>
    <row r="81" spans="1:14" x14ac:dyDescent="0.45">
      <c r="A81">
        <f>'Coefficients - Win Probability'!$A$2</f>
        <v>1.5006452889456501</v>
      </c>
      <c r="B81">
        <f>(Games!D81)*'Coefficients - Win Probability'!$B$2</f>
        <v>0</v>
      </c>
      <c r="C81" t="e">
        <f>(VLOOKUP(Games!B81, Data!$B$2:$L$134, 4, FALSE)-VLOOKUP(Games!C81, Data!$B$2:$L$134, 4, FALSE))*'Coefficients - Win Probability'!$C$2</f>
        <v>#N/A</v>
      </c>
      <c r="D81" t="e">
        <f>(VLOOKUP(Games!B81, Data!$B$2:$L$134, 5, FALSE)-VLOOKUP(Games!C81, Data!$B$2:$L$134, 5, FALSE))*'Coefficients - Win Probability'!$D$2</f>
        <v>#N/A</v>
      </c>
      <c r="E81" t="e">
        <f>(VLOOKUP(Games!B81, Data!$B$2:$L$134, 6, FALSE)-VLOOKUP(Games!C81, Data!$B$2:$L$134, 6, FALSE))*'Coefficients - Win Probability'!$E$2</f>
        <v>#N/A</v>
      </c>
      <c r="F81" t="e">
        <f>(VLOOKUP(Games!B81, Data!$B$2:$L$134, 7, FALSE)-VLOOKUP(Games!C81, Data!$B$2:$L$134, 7, FALSE))*'Coefficients - Win Probability'!$F$2</f>
        <v>#N/A</v>
      </c>
      <c r="G81" t="e">
        <f>(VLOOKUP(Games!B81, Data!$B$2:$L$134, 8, FALSE)-VLOOKUP(Games!C81, Data!$B$2:$L$134, 8, FALSE))*'Coefficients - Win Probability'!$G$2</f>
        <v>#N/A</v>
      </c>
      <c r="H81" t="e">
        <f>(VLOOKUP(Games!B81, Data!$B$2:$L$134, 9, FALSE)-VLOOKUP(Games!C81, Data!$B$2:$L$134, 9, FALSE))*'Coefficients - Win Probability'!$H$2</f>
        <v>#N/A</v>
      </c>
      <c r="I81" t="e">
        <f>(VLOOKUP(Games!B81, Data!$B$2:$L$134, 10, FALSE)-VLOOKUP(Games!C81, Data!$B$2:$L$134, 10, FALSE))*'Coefficients - Win Probability'!$I$2</f>
        <v>#N/A</v>
      </c>
      <c r="J81" t="e">
        <f>(IF(AND(VLOOKUP(Games!B81, Data!$B$2:$L$134, 11, FALSE)=1, VLOOKUP(Games!C81, Data!$B$2:$L$134, 11, FALSE)&lt;&gt;1), 1,0))*'Coefficients - Win Probability'!$J$2</f>
        <v>#N/A</v>
      </c>
      <c r="K81" t="e">
        <f>(IF(AND(VLOOKUP(Games!B81, Data!$B$2:$L$134, 11, FALSE)&lt;&gt;1, VLOOKUP(Games!C81, Data!$B$2:$L$134, 11, FALSE)=1), 1,0))*'Coefficients - Win Probability'!$K$2</f>
        <v>#N/A</v>
      </c>
      <c r="L81" t="e">
        <f>(VLOOKUP(Games!B81, Data!$B$2:$L$134, 3, FALSE)-VLOOKUP(Games!C81, Data!$B$2:$L$134, 3, FALSE))*'Coefficients - Win Probability'!$L$2</f>
        <v>#N/A</v>
      </c>
      <c r="N81" t="e">
        <f t="shared" si="1"/>
        <v>#N/A</v>
      </c>
    </row>
    <row r="82" spans="1:14" x14ac:dyDescent="0.45">
      <c r="A82">
        <f>'Coefficients - Win Probability'!$A$2</f>
        <v>1.5006452889456501</v>
      </c>
      <c r="B82">
        <f>(Games!D82)*'Coefficients - Win Probability'!$B$2</f>
        <v>0</v>
      </c>
      <c r="C82" t="e">
        <f>(VLOOKUP(Games!B82, Data!$B$2:$L$134, 4, FALSE)-VLOOKUP(Games!C82, Data!$B$2:$L$134, 4, FALSE))*'Coefficients - Win Probability'!$C$2</f>
        <v>#N/A</v>
      </c>
      <c r="D82" t="e">
        <f>(VLOOKUP(Games!B82, Data!$B$2:$L$134, 5, FALSE)-VLOOKUP(Games!C82, Data!$B$2:$L$134, 5, FALSE))*'Coefficients - Win Probability'!$D$2</f>
        <v>#N/A</v>
      </c>
      <c r="E82" t="e">
        <f>(VLOOKUP(Games!B82, Data!$B$2:$L$134, 6, FALSE)-VLOOKUP(Games!C82, Data!$B$2:$L$134, 6, FALSE))*'Coefficients - Win Probability'!$E$2</f>
        <v>#N/A</v>
      </c>
      <c r="F82" t="e">
        <f>(VLOOKUP(Games!B82, Data!$B$2:$L$134, 7, FALSE)-VLOOKUP(Games!C82, Data!$B$2:$L$134, 7, FALSE))*'Coefficients - Win Probability'!$F$2</f>
        <v>#N/A</v>
      </c>
      <c r="G82" t="e">
        <f>(VLOOKUP(Games!B82, Data!$B$2:$L$134, 8, FALSE)-VLOOKUP(Games!C82, Data!$B$2:$L$134, 8, FALSE))*'Coefficients - Win Probability'!$G$2</f>
        <v>#N/A</v>
      </c>
      <c r="H82" t="e">
        <f>(VLOOKUP(Games!B82, Data!$B$2:$L$134, 9, FALSE)-VLOOKUP(Games!C82, Data!$B$2:$L$134, 9, FALSE))*'Coefficients - Win Probability'!$H$2</f>
        <v>#N/A</v>
      </c>
      <c r="I82" t="e">
        <f>(VLOOKUP(Games!B82, Data!$B$2:$L$134, 10, FALSE)-VLOOKUP(Games!C82, Data!$B$2:$L$134, 10, FALSE))*'Coefficients - Win Probability'!$I$2</f>
        <v>#N/A</v>
      </c>
      <c r="J82" t="e">
        <f>(IF(AND(VLOOKUP(Games!B82, Data!$B$2:$L$134, 11, FALSE)=1, VLOOKUP(Games!C82, Data!$B$2:$L$134, 11, FALSE)&lt;&gt;1), 1,0))*'Coefficients - Win Probability'!$J$2</f>
        <v>#N/A</v>
      </c>
      <c r="K82" t="e">
        <f>(IF(AND(VLOOKUP(Games!B82, Data!$B$2:$L$134, 11, FALSE)&lt;&gt;1, VLOOKUP(Games!C82, Data!$B$2:$L$134, 11, FALSE)=1), 1,0))*'Coefficients - Win Probability'!$K$2</f>
        <v>#N/A</v>
      </c>
      <c r="L82" t="e">
        <f>(VLOOKUP(Games!B82, Data!$B$2:$L$134, 3, FALSE)-VLOOKUP(Games!C82, Data!$B$2:$L$134, 3, FALSE))*'Coefficients - Win Probability'!$L$2</f>
        <v>#N/A</v>
      </c>
      <c r="N82" t="e">
        <f t="shared" si="1"/>
        <v>#N/A</v>
      </c>
    </row>
    <row r="83" spans="1:14" x14ac:dyDescent="0.45">
      <c r="A83">
        <f>'Coefficients - Win Probability'!$A$2</f>
        <v>1.5006452889456501</v>
      </c>
      <c r="B83">
        <f>(Games!D83)*'Coefficients - Win Probability'!$B$2</f>
        <v>0</v>
      </c>
      <c r="C83" t="e">
        <f>(VLOOKUP(Games!B83, Data!$B$2:$L$134, 4, FALSE)-VLOOKUP(Games!C83, Data!$B$2:$L$134, 4, FALSE))*'Coefficients - Win Probability'!$C$2</f>
        <v>#N/A</v>
      </c>
      <c r="D83" t="e">
        <f>(VLOOKUP(Games!B83, Data!$B$2:$L$134, 5, FALSE)-VLOOKUP(Games!C83, Data!$B$2:$L$134, 5, FALSE))*'Coefficients - Win Probability'!$D$2</f>
        <v>#N/A</v>
      </c>
      <c r="E83" t="e">
        <f>(VLOOKUP(Games!B83, Data!$B$2:$L$134, 6, FALSE)-VLOOKUP(Games!C83, Data!$B$2:$L$134, 6, FALSE))*'Coefficients - Win Probability'!$E$2</f>
        <v>#N/A</v>
      </c>
      <c r="F83" t="e">
        <f>(VLOOKUP(Games!B83, Data!$B$2:$L$134, 7, FALSE)-VLOOKUP(Games!C83, Data!$B$2:$L$134, 7, FALSE))*'Coefficients - Win Probability'!$F$2</f>
        <v>#N/A</v>
      </c>
      <c r="G83" t="e">
        <f>(VLOOKUP(Games!B83, Data!$B$2:$L$134, 8, FALSE)-VLOOKUP(Games!C83, Data!$B$2:$L$134, 8, FALSE))*'Coefficients - Win Probability'!$G$2</f>
        <v>#N/A</v>
      </c>
      <c r="H83" t="e">
        <f>(VLOOKUP(Games!B83, Data!$B$2:$L$134, 9, FALSE)-VLOOKUP(Games!C83, Data!$B$2:$L$134, 9, FALSE))*'Coefficients - Win Probability'!$H$2</f>
        <v>#N/A</v>
      </c>
      <c r="I83" t="e">
        <f>(VLOOKUP(Games!B83, Data!$B$2:$L$134, 10, FALSE)-VLOOKUP(Games!C83, Data!$B$2:$L$134, 10, FALSE))*'Coefficients - Win Probability'!$I$2</f>
        <v>#N/A</v>
      </c>
      <c r="J83" t="e">
        <f>(IF(AND(VLOOKUP(Games!B83, Data!$B$2:$L$134, 11, FALSE)=1, VLOOKUP(Games!C83, Data!$B$2:$L$134, 11, FALSE)&lt;&gt;1), 1,0))*'Coefficients - Win Probability'!$J$2</f>
        <v>#N/A</v>
      </c>
      <c r="K83" t="e">
        <f>(IF(AND(VLOOKUP(Games!B83, Data!$B$2:$L$134, 11, FALSE)&lt;&gt;1, VLOOKUP(Games!C83, Data!$B$2:$L$134, 11, FALSE)=1), 1,0))*'Coefficients - Win Probability'!$K$2</f>
        <v>#N/A</v>
      </c>
      <c r="L83" t="e">
        <f>(VLOOKUP(Games!B83, Data!$B$2:$L$134, 3, FALSE)-VLOOKUP(Games!C83, Data!$B$2:$L$134, 3, FALSE))*'Coefficients - Win Probability'!$L$2</f>
        <v>#N/A</v>
      </c>
      <c r="N83" t="e">
        <f t="shared" si="1"/>
        <v>#N/A</v>
      </c>
    </row>
    <row r="84" spans="1:14" x14ac:dyDescent="0.45">
      <c r="A84">
        <f>'Coefficients - Win Probability'!$A$2</f>
        <v>1.5006452889456501</v>
      </c>
      <c r="B84">
        <f>(Games!D84)*'Coefficients - Win Probability'!$B$2</f>
        <v>0</v>
      </c>
      <c r="C84" t="e">
        <f>(VLOOKUP(Games!B84, Data!$B$2:$L$134, 4, FALSE)-VLOOKUP(Games!C84, Data!$B$2:$L$134, 4, FALSE))*'Coefficients - Win Probability'!$C$2</f>
        <v>#N/A</v>
      </c>
      <c r="D84" t="e">
        <f>(VLOOKUP(Games!B84, Data!$B$2:$L$134, 5, FALSE)-VLOOKUP(Games!C84, Data!$B$2:$L$134, 5, FALSE))*'Coefficients - Win Probability'!$D$2</f>
        <v>#N/A</v>
      </c>
      <c r="E84" t="e">
        <f>(VLOOKUP(Games!B84, Data!$B$2:$L$134, 6, FALSE)-VLOOKUP(Games!C84, Data!$B$2:$L$134, 6, FALSE))*'Coefficients - Win Probability'!$E$2</f>
        <v>#N/A</v>
      </c>
      <c r="F84" t="e">
        <f>(VLOOKUP(Games!B84, Data!$B$2:$L$134, 7, FALSE)-VLOOKUP(Games!C84, Data!$B$2:$L$134, 7, FALSE))*'Coefficients - Win Probability'!$F$2</f>
        <v>#N/A</v>
      </c>
      <c r="G84" t="e">
        <f>(VLOOKUP(Games!B84, Data!$B$2:$L$134, 8, FALSE)-VLOOKUP(Games!C84, Data!$B$2:$L$134, 8, FALSE))*'Coefficients - Win Probability'!$G$2</f>
        <v>#N/A</v>
      </c>
      <c r="H84" t="e">
        <f>(VLOOKUP(Games!B84, Data!$B$2:$L$134, 9, FALSE)-VLOOKUP(Games!C84, Data!$B$2:$L$134, 9, FALSE))*'Coefficients - Win Probability'!$H$2</f>
        <v>#N/A</v>
      </c>
      <c r="I84" t="e">
        <f>(VLOOKUP(Games!B84, Data!$B$2:$L$134, 10, FALSE)-VLOOKUP(Games!C84, Data!$B$2:$L$134, 10, FALSE))*'Coefficients - Win Probability'!$I$2</f>
        <v>#N/A</v>
      </c>
      <c r="J84" t="e">
        <f>(IF(AND(VLOOKUP(Games!B84, Data!$B$2:$L$134, 11, FALSE)=1, VLOOKUP(Games!C84, Data!$B$2:$L$134, 11, FALSE)&lt;&gt;1), 1,0))*'Coefficients - Win Probability'!$J$2</f>
        <v>#N/A</v>
      </c>
      <c r="K84" t="e">
        <f>(IF(AND(VLOOKUP(Games!B84, Data!$B$2:$L$134, 11, FALSE)&lt;&gt;1, VLOOKUP(Games!C84, Data!$B$2:$L$134, 11, FALSE)=1), 1,0))*'Coefficients - Win Probability'!$K$2</f>
        <v>#N/A</v>
      </c>
      <c r="L84" t="e">
        <f>(VLOOKUP(Games!B84, Data!$B$2:$L$134, 3, FALSE)-VLOOKUP(Games!C84, Data!$B$2:$L$134, 3, FALSE))*'Coefficients - Win Probability'!$L$2</f>
        <v>#N/A</v>
      </c>
      <c r="N84" t="e">
        <f t="shared" si="1"/>
        <v>#N/A</v>
      </c>
    </row>
    <row r="85" spans="1:14" x14ac:dyDescent="0.45">
      <c r="A85">
        <f>'Coefficients - Win Probability'!$A$2</f>
        <v>1.5006452889456501</v>
      </c>
      <c r="B85">
        <f>(Games!D85)*'Coefficients - Win Probability'!$B$2</f>
        <v>0</v>
      </c>
      <c r="C85" t="e">
        <f>(VLOOKUP(Games!B85, Data!$B$2:$L$134, 4, FALSE)-VLOOKUP(Games!C85, Data!$B$2:$L$134, 4, FALSE))*'Coefficients - Win Probability'!$C$2</f>
        <v>#N/A</v>
      </c>
      <c r="D85" t="e">
        <f>(VLOOKUP(Games!B85, Data!$B$2:$L$134, 5, FALSE)-VLOOKUP(Games!C85, Data!$B$2:$L$134, 5, FALSE))*'Coefficients - Win Probability'!$D$2</f>
        <v>#N/A</v>
      </c>
      <c r="E85" t="e">
        <f>(VLOOKUP(Games!B85, Data!$B$2:$L$134, 6, FALSE)-VLOOKUP(Games!C85, Data!$B$2:$L$134, 6, FALSE))*'Coefficients - Win Probability'!$E$2</f>
        <v>#N/A</v>
      </c>
      <c r="F85" t="e">
        <f>(VLOOKUP(Games!B85, Data!$B$2:$L$134, 7, FALSE)-VLOOKUP(Games!C85, Data!$B$2:$L$134, 7, FALSE))*'Coefficients - Win Probability'!$F$2</f>
        <v>#N/A</v>
      </c>
      <c r="G85" t="e">
        <f>(VLOOKUP(Games!B85, Data!$B$2:$L$134, 8, FALSE)-VLOOKUP(Games!C85, Data!$B$2:$L$134, 8, FALSE))*'Coefficients - Win Probability'!$G$2</f>
        <v>#N/A</v>
      </c>
      <c r="H85" t="e">
        <f>(VLOOKUP(Games!B85, Data!$B$2:$L$134, 9, FALSE)-VLOOKUP(Games!C85, Data!$B$2:$L$134, 9, FALSE))*'Coefficients - Win Probability'!$H$2</f>
        <v>#N/A</v>
      </c>
      <c r="I85" t="e">
        <f>(VLOOKUP(Games!B85, Data!$B$2:$L$134, 10, FALSE)-VLOOKUP(Games!C85, Data!$B$2:$L$134, 10, FALSE))*'Coefficients - Win Probability'!$I$2</f>
        <v>#N/A</v>
      </c>
      <c r="J85" t="e">
        <f>(IF(AND(VLOOKUP(Games!B85, Data!$B$2:$L$134, 11, FALSE)=1, VLOOKUP(Games!C85, Data!$B$2:$L$134, 11, FALSE)&lt;&gt;1), 1,0))*'Coefficients - Win Probability'!$J$2</f>
        <v>#N/A</v>
      </c>
      <c r="K85" t="e">
        <f>(IF(AND(VLOOKUP(Games!B85, Data!$B$2:$L$134, 11, FALSE)&lt;&gt;1, VLOOKUP(Games!C85, Data!$B$2:$L$134, 11, FALSE)=1), 1,0))*'Coefficients - Win Probability'!$K$2</f>
        <v>#N/A</v>
      </c>
      <c r="L85" t="e">
        <f>(VLOOKUP(Games!B85, Data!$B$2:$L$134, 3, FALSE)-VLOOKUP(Games!C85, Data!$B$2:$L$134, 3, FALSE))*'Coefficients - Win Probability'!$L$2</f>
        <v>#N/A</v>
      </c>
      <c r="N85" t="e">
        <f t="shared" si="1"/>
        <v>#N/A</v>
      </c>
    </row>
    <row r="86" spans="1:14" x14ac:dyDescent="0.45">
      <c r="A86">
        <f>'Coefficients - Win Probability'!$A$2</f>
        <v>1.5006452889456501</v>
      </c>
      <c r="B86">
        <f>(Games!D86)*'Coefficients - Win Probability'!$B$2</f>
        <v>0</v>
      </c>
      <c r="C86" t="e">
        <f>(VLOOKUP(Games!B86, Data!$B$2:$L$134, 4, FALSE)-VLOOKUP(Games!C86, Data!$B$2:$L$134, 4, FALSE))*'Coefficients - Win Probability'!$C$2</f>
        <v>#N/A</v>
      </c>
      <c r="D86" t="e">
        <f>(VLOOKUP(Games!B86, Data!$B$2:$L$134, 5, FALSE)-VLOOKUP(Games!C86, Data!$B$2:$L$134, 5, FALSE))*'Coefficients - Win Probability'!$D$2</f>
        <v>#N/A</v>
      </c>
      <c r="E86" t="e">
        <f>(VLOOKUP(Games!B86, Data!$B$2:$L$134, 6, FALSE)-VLOOKUP(Games!C86, Data!$B$2:$L$134, 6, FALSE))*'Coefficients - Win Probability'!$E$2</f>
        <v>#N/A</v>
      </c>
      <c r="F86" t="e">
        <f>(VLOOKUP(Games!B86, Data!$B$2:$L$134, 7, FALSE)-VLOOKUP(Games!C86, Data!$B$2:$L$134, 7, FALSE))*'Coefficients - Win Probability'!$F$2</f>
        <v>#N/A</v>
      </c>
      <c r="G86" t="e">
        <f>(VLOOKUP(Games!B86, Data!$B$2:$L$134, 8, FALSE)-VLOOKUP(Games!C86, Data!$B$2:$L$134, 8, FALSE))*'Coefficients - Win Probability'!$G$2</f>
        <v>#N/A</v>
      </c>
      <c r="H86" t="e">
        <f>(VLOOKUP(Games!B86, Data!$B$2:$L$134, 9, FALSE)-VLOOKUP(Games!C86, Data!$B$2:$L$134, 9, FALSE))*'Coefficients - Win Probability'!$H$2</f>
        <v>#N/A</v>
      </c>
      <c r="I86" t="e">
        <f>(VLOOKUP(Games!B86, Data!$B$2:$L$134, 10, FALSE)-VLOOKUP(Games!C86, Data!$B$2:$L$134, 10, FALSE))*'Coefficients - Win Probability'!$I$2</f>
        <v>#N/A</v>
      </c>
      <c r="J86" t="e">
        <f>(IF(AND(VLOOKUP(Games!B86, Data!$B$2:$L$134, 11, FALSE)=1, VLOOKUP(Games!C86, Data!$B$2:$L$134, 11, FALSE)&lt;&gt;1), 1,0))*'Coefficients - Win Probability'!$J$2</f>
        <v>#N/A</v>
      </c>
      <c r="K86" t="e">
        <f>(IF(AND(VLOOKUP(Games!B86, Data!$B$2:$L$134, 11, FALSE)&lt;&gt;1, VLOOKUP(Games!C86, Data!$B$2:$L$134, 11, FALSE)=1), 1,0))*'Coefficients - Win Probability'!$K$2</f>
        <v>#N/A</v>
      </c>
      <c r="L86" t="e">
        <f>(VLOOKUP(Games!B86, Data!$B$2:$L$134, 3, FALSE)-VLOOKUP(Games!C86, Data!$B$2:$L$134, 3, FALSE))*'Coefficients - Win Probability'!$L$2</f>
        <v>#N/A</v>
      </c>
      <c r="N86" t="e">
        <f t="shared" si="1"/>
        <v>#N/A</v>
      </c>
    </row>
    <row r="87" spans="1:14" x14ac:dyDescent="0.45">
      <c r="A87">
        <f>'Coefficients - Win Probability'!$A$2</f>
        <v>1.5006452889456501</v>
      </c>
      <c r="B87">
        <f>(Games!D87)*'Coefficients - Win Probability'!$B$2</f>
        <v>0</v>
      </c>
      <c r="C87" t="e">
        <f>(VLOOKUP(Games!B87, Data!$B$2:$L$134, 4, FALSE)-VLOOKUP(Games!C87, Data!$B$2:$L$134, 4, FALSE))*'Coefficients - Win Probability'!$C$2</f>
        <v>#N/A</v>
      </c>
      <c r="D87" t="e">
        <f>(VLOOKUP(Games!B87, Data!$B$2:$L$134, 5, FALSE)-VLOOKUP(Games!C87, Data!$B$2:$L$134, 5, FALSE))*'Coefficients - Win Probability'!$D$2</f>
        <v>#N/A</v>
      </c>
      <c r="E87" t="e">
        <f>(VLOOKUP(Games!B87, Data!$B$2:$L$134, 6, FALSE)-VLOOKUP(Games!C87, Data!$B$2:$L$134, 6, FALSE))*'Coefficients - Win Probability'!$E$2</f>
        <v>#N/A</v>
      </c>
      <c r="F87" t="e">
        <f>(VLOOKUP(Games!B87, Data!$B$2:$L$134, 7, FALSE)-VLOOKUP(Games!C87, Data!$B$2:$L$134, 7, FALSE))*'Coefficients - Win Probability'!$F$2</f>
        <v>#N/A</v>
      </c>
      <c r="G87" t="e">
        <f>(VLOOKUP(Games!B87, Data!$B$2:$L$134, 8, FALSE)-VLOOKUP(Games!C87, Data!$B$2:$L$134, 8, FALSE))*'Coefficients - Win Probability'!$G$2</f>
        <v>#N/A</v>
      </c>
      <c r="H87" t="e">
        <f>(VLOOKUP(Games!B87, Data!$B$2:$L$134, 9, FALSE)-VLOOKUP(Games!C87, Data!$B$2:$L$134, 9, FALSE))*'Coefficients - Win Probability'!$H$2</f>
        <v>#N/A</v>
      </c>
      <c r="I87" t="e">
        <f>(VLOOKUP(Games!B87, Data!$B$2:$L$134, 10, FALSE)-VLOOKUP(Games!C87, Data!$B$2:$L$134, 10, FALSE))*'Coefficients - Win Probability'!$I$2</f>
        <v>#N/A</v>
      </c>
      <c r="J87" t="e">
        <f>(IF(AND(VLOOKUP(Games!B87, Data!$B$2:$L$134, 11, FALSE)=1, VLOOKUP(Games!C87, Data!$B$2:$L$134, 11, FALSE)&lt;&gt;1), 1,0))*'Coefficients - Win Probability'!$J$2</f>
        <v>#N/A</v>
      </c>
      <c r="K87" t="e">
        <f>(IF(AND(VLOOKUP(Games!B87, Data!$B$2:$L$134, 11, FALSE)&lt;&gt;1, VLOOKUP(Games!C87, Data!$B$2:$L$134, 11, FALSE)=1), 1,0))*'Coefficients - Win Probability'!$K$2</f>
        <v>#N/A</v>
      </c>
      <c r="L87" t="e">
        <f>(VLOOKUP(Games!B87, Data!$B$2:$L$134, 3, FALSE)-VLOOKUP(Games!C87, Data!$B$2:$L$134, 3, FALSE))*'Coefficients - Win Probability'!$L$2</f>
        <v>#N/A</v>
      </c>
      <c r="N87" t="e">
        <f t="shared" si="1"/>
        <v>#N/A</v>
      </c>
    </row>
    <row r="88" spans="1:14" x14ac:dyDescent="0.45">
      <c r="A88">
        <f>'Coefficients - Win Probability'!$A$2</f>
        <v>1.5006452889456501</v>
      </c>
      <c r="B88">
        <f>(Games!D88)*'Coefficients - Win Probability'!$B$2</f>
        <v>0</v>
      </c>
      <c r="C88" t="e">
        <f>(VLOOKUP(Games!B88, Data!$B$2:$L$134, 4, FALSE)-VLOOKUP(Games!C88, Data!$B$2:$L$134, 4, FALSE))*'Coefficients - Win Probability'!$C$2</f>
        <v>#N/A</v>
      </c>
      <c r="D88" t="e">
        <f>(VLOOKUP(Games!B88, Data!$B$2:$L$134, 5, FALSE)-VLOOKUP(Games!C88, Data!$B$2:$L$134, 5, FALSE))*'Coefficients - Win Probability'!$D$2</f>
        <v>#N/A</v>
      </c>
      <c r="E88" t="e">
        <f>(VLOOKUP(Games!B88, Data!$B$2:$L$134, 6, FALSE)-VLOOKUP(Games!C88, Data!$B$2:$L$134, 6, FALSE))*'Coefficients - Win Probability'!$E$2</f>
        <v>#N/A</v>
      </c>
      <c r="F88" t="e">
        <f>(VLOOKUP(Games!B88, Data!$B$2:$L$134, 7, FALSE)-VLOOKUP(Games!C88, Data!$B$2:$L$134, 7, FALSE))*'Coefficients - Win Probability'!$F$2</f>
        <v>#N/A</v>
      </c>
      <c r="G88" t="e">
        <f>(VLOOKUP(Games!B88, Data!$B$2:$L$134, 8, FALSE)-VLOOKUP(Games!C88, Data!$B$2:$L$134, 8, FALSE))*'Coefficients - Win Probability'!$G$2</f>
        <v>#N/A</v>
      </c>
      <c r="H88" t="e">
        <f>(VLOOKUP(Games!B88, Data!$B$2:$L$134, 9, FALSE)-VLOOKUP(Games!C88, Data!$B$2:$L$134, 9, FALSE))*'Coefficients - Win Probability'!$H$2</f>
        <v>#N/A</v>
      </c>
      <c r="I88" t="e">
        <f>(VLOOKUP(Games!B88, Data!$B$2:$L$134, 10, FALSE)-VLOOKUP(Games!C88, Data!$B$2:$L$134, 10, FALSE))*'Coefficients - Win Probability'!$I$2</f>
        <v>#N/A</v>
      </c>
      <c r="J88" t="e">
        <f>(IF(AND(VLOOKUP(Games!B88, Data!$B$2:$L$134, 11, FALSE)=1, VLOOKUP(Games!C88, Data!$B$2:$L$134, 11, FALSE)&lt;&gt;1), 1,0))*'Coefficients - Win Probability'!$J$2</f>
        <v>#N/A</v>
      </c>
      <c r="K88" t="e">
        <f>(IF(AND(VLOOKUP(Games!B88, Data!$B$2:$L$134, 11, FALSE)&lt;&gt;1, VLOOKUP(Games!C88, Data!$B$2:$L$134, 11, FALSE)=1), 1,0))*'Coefficients - Win Probability'!$K$2</f>
        <v>#N/A</v>
      </c>
      <c r="L88" t="e">
        <f>(VLOOKUP(Games!B88, Data!$B$2:$L$134, 3, FALSE)-VLOOKUP(Games!C88, Data!$B$2:$L$134, 3, FALSE))*'Coefficients - Win Probability'!$L$2</f>
        <v>#N/A</v>
      </c>
      <c r="N88" t="e">
        <f t="shared" si="1"/>
        <v>#N/A</v>
      </c>
    </row>
    <row r="89" spans="1:14" x14ac:dyDescent="0.45">
      <c r="A89">
        <f>'Coefficients - Win Probability'!$A$2</f>
        <v>1.5006452889456501</v>
      </c>
      <c r="B89">
        <f>(Games!D89)*'Coefficients - Win Probability'!$B$2</f>
        <v>0</v>
      </c>
      <c r="C89" t="e">
        <f>(VLOOKUP(Games!B89, Data!$B$2:$L$134, 4, FALSE)-VLOOKUP(Games!C89, Data!$B$2:$L$134, 4, FALSE))*'Coefficients - Win Probability'!$C$2</f>
        <v>#N/A</v>
      </c>
      <c r="D89" t="e">
        <f>(VLOOKUP(Games!B89, Data!$B$2:$L$134, 5, FALSE)-VLOOKUP(Games!C89, Data!$B$2:$L$134, 5, FALSE))*'Coefficients - Win Probability'!$D$2</f>
        <v>#N/A</v>
      </c>
      <c r="E89" t="e">
        <f>(VLOOKUP(Games!B89, Data!$B$2:$L$134, 6, FALSE)-VLOOKUP(Games!C89, Data!$B$2:$L$134, 6, FALSE))*'Coefficients - Win Probability'!$E$2</f>
        <v>#N/A</v>
      </c>
      <c r="F89" t="e">
        <f>(VLOOKUP(Games!B89, Data!$B$2:$L$134, 7, FALSE)-VLOOKUP(Games!C89, Data!$B$2:$L$134, 7, FALSE))*'Coefficients - Win Probability'!$F$2</f>
        <v>#N/A</v>
      </c>
      <c r="G89" t="e">
        <f>(VLOOKUP(Games!B89, Data!$B$2:$L$134, 8, FALSE)-VLOOKUP(Games!C89, Data!$B$2:$L$134, 8, FALSE))*'Coefficients - Win Probability'!$G$2</f>
        <v>#N/A</v>
      </c>
      <c r="H89" t="e">
        <f>(VLOOKUP(Games!B89, Data!$B$2:$L$134, 9, FALSE)-VLOOKUP(Games!C89, Data!$B$2:$L$134, 9, FALSE))*'Coefficients - Win Probability'!$H$2</f>
        <v>#N/A</v>
      </c>
      <c r="I89" t="e">
        <f>(VLOOKUP(Games!B89, Data!$B$2:$L$134, 10, FALSE)-VLOOKUP(Games!C89, Data!$B$2:$L$134, 10, FALSE))*'Coefficients - Win Probability'!$I$2</f>
        <v>#N/A</v>
      </c>
      <c r="J89" t="e">
        <f>(IF(AND(VLOOKUP(Games!B89, Data!$B$2:$L$134, 11, FALSE)=1, VLOOKUP(Games!C89, Data!$B$2:$L$134, 11, FALSE)&lt;&gt;1), 1,0))*'Coefficients - Win Probability'!$J$2</f>
        <v>#N/A</v>
      </c>
      <c r="K89" t="e">
        <f>(IF(AND(VLOOKUP(Games!B89, Data!$B$2:$L$134, 11, FALSE)&lt;&gt;1, VLOOKUP(Games!C89, Data!$B$2:$L$134, 11, FALSE)=1), 1,0))*'Coefficients - Win Probability'!$K$2</f>
        <v>#N/A</v>
      </c>
      <c r="L89" t="e">
        <f>(VLOOKUP(Games!B89, Data!$B$2:$L$134, 3, FALSE)-VLOOKUP(Games!C89, Data!$B$2:$L$134, 3, FALSE))*'Coefficients - Win Probability'!$L$2</f>
        <v>#N/A</v>
      </c>
      <c r="N89" t="e">
        <f t="shared" si="1"/>
        <v>#N/A</v>
      </c>
    </row>
    <row r="90" spans="1:14" x14ac:dyDescent="0.45">
      <c r="A90">
        <f>'Coefficients - Win Probability'!$A$2</f>
        <v>1.5006452889456501</v>
      </c>
      <c r="B90">
        <f>(Games!D90)*'Coefficients - Win Probability'!$B$2</f>
        <v>0</v>
      </c>
      <c r="C90" t="e">
        <f>(VLOOKUP(Games!B90, Data!$B$2:$L$134, 4, FALSE)-VLOOKUP(Games!C90, Data!$B$2:$L$134, 4, FALSE))*'Coefficients - Win Probability'!$C$2</f>
        <v>#N/A</v>
      </c>
      <c r="D90" t="e">
        <f>(VLOOKUP(Games!B90, Data!$B$2:$L$134, 5, FALSE)-VLOOKUP(Games!C90, Data!$B$2:$L$134, 5, FALSE))*'Coefficients - Win Probability'!$D$2</f>
        <v>#N/A</v>
      </c>
      <c r="E90" t="e">
        <f>(VLOOKUP(Games!B90, Data!$B$2:$L$134, 6, FALSE)-VLOOKUP(Games!C90, Data!$B$2:$L$134, 6, FALSE))*'Coefficients - Win Probability'!$E$2</f>
        <v>#N/A</v>
      </c>
      <c r="F90" t="e">
        <f>(VLOOKUP(Games!B90, Data!$B$2:$L$134, 7, FALSE)-VLOOKUP(Games!C90, Data!$B$2:$L$134, 7, FALSE))*'Coefficients - Win Probability'!$F$2</f>
        <v>#N/A</v>
      </c>
      <c r="G90" t="e">
        <f>(VLOOKUP(Games!B90, Data!$B$2:$L$134, 8, FALSE)-VLOOKUP(Games!C90, Data!$B$2:$L$134, 8, FALSE))*'Coefficients - Win Probability'!$G$2</f>
        <v>#N/A</v>
      </c>
      <c r="H90" t="e">
        <f>(VLOOKUP(Games!B90, Data!$B$2:$L$134, 9, FALSE)-VLOOKUP(Games!C90, Data!$B$2:$L$134, 9, FALSE))*'Coefficients - Win Probability'!$H$2</f>
        <v>#N/A</v>
      </c>
      <c r="I90" t="e">
        <f>(VLOOKUP(Games!B90, Data!$B$2:$L$134, 10, FALSE)-VLOOKUP(Games!C90, Data!$B$2:$L$134, 10, FALSE))*'Coefficients - Win Probability'!$I$2</f>
        <v>#N/A</v>
      </c>
      <c r="J90" t="e">
        <f>(IF(AND(VLOOKUP(Games!B90, Data!$B$2:$L$134, 11, FALSE)=1, VLOOKUP(Games!C90, Data!$B$2:$L$134, 11, FALSE)&lt;&gt;1), 1,0))*'Coefficients - Win Probability'!$J$2</f>
        <v>#N/A</v>
      </c>
      <c r="K90" t="e">
        <f>(IF(AND(VLOOKUP(Games!B90, Data!$B$2:$L$134, 11, FALSE)&lt;&gt;1, VLOOKUP(Games!C90, Data!$B$2:$L$134, 11, FALSE)=1), 1,0))*'Coefficients - Win Probability'!$K$2</f>
        <v>#N/A</v>
      </c>
      <c r="L90" t="e">
        <f>(VLOOKUP(Games!B90, Data!$B$2:$L$134, 3, FALSE)-VLOOKUP(Games!C90, Data!$B$2:$L$134, 3, FALSE))*'Coefficients - Win Probability'!$L$2</f>
        <v>#N/A</v>
      </c>
      <c r="N90" t="e">
        <f t="shared" si="1"/>
        <v>#N/A</v>
      </c>
    </row>
    <row r="91" spans="1:14" x14ac:dyDescent="0.45">
      <c r="A91">
        <f>'Coefficients - Win Probability'!$A$2</f>
        <v>1.5006452889456501</v>
      </c>
      <c r="B91">
        <f>(Games!D91)*'Coefficients - Win Probability'!$B$2</f>
        <v>0</v>
      </c>
      <c r="C91" t="e">
        <f>(VLOOKUP(Games!B91, Data!$B$2:$L$134, 4, FALSE)-VLOOKUP(Games!C91, Data!$B$2:$L$134, 4, FALSE))*'Coefficients - Win Probability'!$C$2</f>
        <v>#N/A</v>
      </c>
      <c r="D91" t="e">
        <f>(VLOOKUP(Games!B91, Data!$B$2:$L$134, 5, FALSE)-VLOOKUP(Games!C91, Data!$B$2:$L$134, 5, FALSE))*'Coefficients - Win Probability'!$D$2</f>
        <v>#N/A</v>
      </c>
      <c r="E91" t="e">
        <f>(VLOOKUP(Games!B91, Data!$B$2:$L$134, 6, FALSE)-VLOOKUP(Games!C91, Data!$B$2:$L$134, 6, FALSE))*'Coefficients - Win Probability'!$E$2</f>
        <v>#N/A</v>
      </c>
      <c r="F91" t="e">
        <f>(VLOOKUP(Games!B91, Data!$B$2:$L$134, 7, FALSE)-VLOOKUP(Games!C91, Data!$B$2:$L$134, 7, FALSE))*'Coefficients - Win Probability'!$F$2</f>
        <v>#N/A</v>
      </c>
      <c r="G91" t="e">
        <f>(VLOOKUP(Games!B91, Data!$B$2:$L$134, 8, FALSE)-VLOOKUP(Games!C91, Data!$B$2:$L$134, 8, FALSE))*'Coefficients - Win Probability'!$G$2</f>
        <v>#N/A</v>
      </c>
      <c r="H91" t="e">
        <f>(VLOOKUP(Games!B91, Data!$B$2:$L$134, 9, FALSE)-VLOOKUP(Games!C91, Data!$B$2:$L$134, 9, FALSE))*'Coefficients - Win Probability'!$H$2</f>
        <v>#N/A</v>
      </c>
      <c r="I91" t="e">
        <f>(VLOOKUP(Games!B91, Data!$B$2:$L$134, 10, FALSE)-VLOOKUP(Games!C91, Data!$B$2:$L$134, 10, FALSE))*'Coefficients - Win Probability'!$I$2</f>
        <v>#N/A</v>
      </c>
      <c r="J91" t="e">
        <f>(IF(AND(VLOOKUP(Games!B91, Data!$B$2:$L$134, 11, FALSE)=1, VLOOKUP(Games!C91, Data!$B$2:$L$134, 11, FALSE)&lt;&gt;1), 1,0))*'Coefficients - Win Probability'!$J$2</f>
        <v>#N/A</v>
      </c>
      <c r="K91" t="e">
        <f>(IF(AND(VLOOKUP(Games!B91, Data!$B$2:$L$134, 11, FALSE)&lt;&gt;1, VLOOKUP(Games!C91, Data!$B$2:$L$134, 11, FALSE)=1), 1,0))*'Coefficients - Win Probability'!$K$2</f>
        <v>#N/A</v>
      </c>
      <c r="L91" t="e">
        <f>(VLOOKUP(Games!B91, Data!$B$2:$L$134, 3, FALSE)-VLOOKUP(Games!C91, Data!$B$2:$L$134, 3, FALSE))*'Coefficients - Win Probability'!$L$2</f>
        <v>#N/A</v>
      </c>
      <c r="N91" t="e">
        <f t="shared" si="1"/>
        <v>#N/A</v>
      </c>
    </row>
    <row r="92" spans="1:14" x14ac:dyDescent="0.45">
      <c r="A92">
        <f>'Coefficients - Win Probability'!$A$2</f>
        <v>1.5006452889456501</v>
      </c>
      <c r="B92">
        <f>(Games!D92)*'Coefficients - Win Probability'!$B$2</f>
        <v>0</v>
      </c>
      <c r="C92" t="e">
        <f>(VLOOKUP(Games!B92, Data!$B$2:$L$134, 4, FALSE)-VLOOKUP(Games!C92, Data!$B$2:$L$134, 4, FALSE))*'Coefficients - Win Probability'!$C$2</f>
        <v>#N/A</v>
      </c>
      <c r="D92" t="e">
        <f>(VLOOKUP(Games!B92, Data!$B$2:$L$134, 5, FALSE)-VLOOKUP(Games!C92, Data!$B$2:$L$134, 5, FALSE))*'Coefficients - Win Probability'!$D$2</f>
        <v>#N/A</v>
      </c>
      <c r="E92" t="e">
        <f>(VLOOKUP(Games!B92, Data!$B$2:$L$134, 6, FALSE)-VLOOKUP(Games!C92, Data!$B$2:$L$134, 6, FALSE))*'Coefficients - Win Probability'!$E$2</f>
        <v>#N/A</v>
      </c>
      <c r="F92" t="e">
        <f>(VLOOKUP(Games!B92, Data!$B$2:$L$134, 7, FALSE)-VLOOKUP(Games!C92, Data!$B$2:$L$134, 7, FALSE))*'Coefficients - Win Probability'!$F$2</f>
        <v>#N/A</v>
      </c>
      <c r="G92" t="e">
        <f>(VLOOKUP(Games!B92, Data!$B$2:$L$134, 8, FALSE)-VLOOKUP(Games!C92, Data!$B$2:$L$134, 8, FALSE))*'Coefficients - Win Probability'!$G$2</f>
        <v>#N/A</v>
      </c>
      <c r="H92" t="e">
        <f>(VLOOKUP(Games!B92, Data!$B$2:$L$134, 9, FALSE)-VLOOKUP(Games!C92, Data!$B$2:$L$134, 9, FALSE))*'Coefficients - Win Probability'!$H$2</f>
        <v>#N/A</v>
      </c>
      <c r="I92" t="e">
        <f>(VLOOKUP(Games!B92, Data!$B$2:$L$134, 10, FALSE)-VLOOKUP(Games!C92, Data!$B$2:$L$134, 10, FALSE))*'Coefficients - Win Probability'!$I$2</f>
        <v>#N/A</v>
      </c>
      <c r="J92" t="e">
        <f>(IF(AND(VLOOKUP(Games!B92, Data!$B$2:$L$134, 11, FALSE)=1, VLOOKUP(Games!C92, Data!$B$2:$L$134, 11, FALSE)&lt;&gt;1), 1,0))*'Coefficients - Win Probability'!$J$2</f>
        <v>#N/A</v>
      </c>
      <c r="K92" t="e">
        <f>(IF(AND(VLOOKUP(Games!B92, Data!$B$2:$L$134, 11, FALSE)&lt;&gt;1, VLOOKUP(Games!C92, Data!$B$2:$L$134, 11, FALSE)=1), 1,0))*'Coefficients - Win Probability'!$K$2</f>
        <v>#N/A</v>
      </c>
      <c r="L92" t="e">
        <f>(VLOOKUP(Games!B92, Data!$B$2:$L$134, 3, FALSE)-VLOOKUP(Games!C92, Data!$B$2:$L$134, 3, FALSE))*'Coefficients - Win Probability'!$L$2</f>
        <v>#N/A</v>
      </c>
      <c r="N92" t="e">
        <f t="shared" si="1"/>
        <v>#N/A</v>
      </c>
    </row>
    <row r="93" spans="1:14" x14ac:dyDescent="0.45">
      <c r="A93">
        <f>'Coefficients - Win Probability'!$A$2</f>
        <v>1.5006452889456501</v>
      </c>
      <c r="B93">
        <f>(Games!D93)*'Coefficients - Win Probability'!$B$2</f>
        <v>0</v>
      </c>
      <c r="C93" t="e">
        <f>(VLOOKUP(Games!B93, Data!$B$2:$L$134, 4, FALSE)-VLOOKUP(Games!C93, Data!$B$2:$L$134, 4, FALSE))*'Coefficients - Win Probability'!$C$2</f>
        <v>#N/A</v>
      </c>
      <c r="D93" t="e">
        <f>(VLOOKUP(Games!B93, Data!$B$2:$L$134, 5, FALSE)-VLOOKUP(Games!C93, Data!$B$2:$L$134, 5, FALSE))*'Coefficients - Win Probability'!$D$2</f>
        <v>#N/A</v>
      </c>
      <c r="E93" t="e">
        <f>(VLOOKUP(Games!B93, Data!$B$2:$L$134, 6, FALSE)-VLOOKUP(Games!C93, Data!$B$2:$L$134, 6, FALSE))*'Coefficients - Win Probability'!$E$2</f>
        <v>#N/A</v>
      </c>
      <c r="F93" t="e">
        <f>(VLOOKUP(Games!B93, Data!$B$2:$L$134, 7, FALSE)-VLOOKUP(Games!C93, Data!$B$2:$L$134, 7, FALSE))*'Coefficients - Win Probability'!$F$2</f>
        <v>#N/A</v>
      </c>
      <c r="G93" t="e">
        <f>(VLOOKUP(Games!B93, Data!$B$2:$L$134, 8, FALSE)-VLOOKUP(Games!C93, Data!$B$2:$L$134, 8, FALSE))*'Coefficients - Win Probability'!$G$2</f>
        <v>#N/A</v>
      </c>
      <c r="H93" t="e">
        <f>(VLOOKUP(Games!B93, Data!$B$2:$L$134, 9, FALSE)-VLOOKUP(Games!C93, Data!$B$2:$L$134, 9, FALSE))*'Coefficients - Win Probability'!$H$2</f>
        <v>#N/A</v>
      </c>
      <c r="I93" t="e">
        <f>(VLOOKUP(Games!B93, Data!$B$2:$L$134, 10, FALSE)-VLOOKUP(Games!C93, Data!$B$2:$L$134, 10, FALSE))*'Coefficients - Win Probability'!$I$2</f>
        <v>#N/A</v>
      </c>
      <c r="J93" t="e">
        <f>(IF(AND(VLOOKUP(Games!B93, Data!$B$2:$L$134, 11, FALSE)=1, VLOOKUP(Games!C93, Data!$B$2:$L$134, 11, FALSE)&lt;&gt;1), 1,0))*'Coefficients - Win Probability'!$J$2</f>
        <v>#N/A</v>
      </c>
      <c r="K93" t="e">
        <f>(IF(AND(VLOOKUP(Games!B93, Data!$B$2:$L$134, 11, FALSE)&lt;&gt;1, VLOOKUP(Games!C93, Data!$B$2:$L$134, 11, FALSE)=1), 1,0))*'Coefficients - Win Probability'!$K$2</f>
        <v>#N/A</v>
      </c>
      <c r="L93" t="e">
        <f>(VLOOKUP(Games!B93, Data!$B$2:$L$134, 3, FALSE)-VLOOKUP(Games!C93, Data!$B$2:$L$134, 3, FALSE))*'Coefficients - Win Probability'!$L$2</f>
        <v>#N/A</v>
      </c>
      <c r="N93" t="e">
        <f t="shared" si="1"/>
        <v>#N/A</v>
      </c>
    </row>
    <row r="94" spans="1:14" x14ac:dyDescent="0.45">
      <c r="A94">
        <f>'Coefficients - Win Probability'!$A$2</f>
        <v>1.5006452889456501</v>
      </c>
      <c r="B94">
        <f>(Games!D94)*'Coefficients - Win Probability'!$B$2</f>
        <v>0</v>
      </c>
      <c r="C94" t="e">
        <f>(VLOOKUP(Games!B94, Data!$B$2:$L$134, 4, FALSE)-VLOOKUP(Games!C94, Data!$B$2:$L$134, 4, FALSE))*'Coefficients - Win Probability'!$C$2</f>
        <v>#N/A</v>
      </c>
      <c r="D94" t="e">
        <f>(VLOOKUP(Games!B94, Data!$B$2:$L$134, 5, FALSE)-VLOOKUP(Games!C94, Data!$B$2:$L$134, 5, FALSE))*'Coefficients - Win Probability'!$D$2</f>
        <v>#N/A</v>
      </c>
      <c r="E94" t="e">
        <f>(VLOOKUP(Games!B94, Data!$B$2:$L$134, 6, FALSE)-VLOOKUP(Games!C94, Data!$B$2:$L$134, 6, FALSE))*'Coefficients - Win Probability'!$E$2</f>
        <v>#N/A</v>
      </c>
      <c r="F94" t="e">
        <f>(VLOOKUP(Games!B94, Data!$B$2:$L$134, 7, FALSE)-VLOOKUP(Games!C94, Data!$B$2:$L$134, 7, FALSE))*'Coefficients - Win Probability'!$F$2</f>
        <v>#N/A</v>
      </c>
      <c r="G94" t="e">
        <f>(VLOOKUP(Games!B94, Data!$B$2:$L$134, 8, FALSE)-VLOOKUP(Games!C94, Data!$B$2:$L$134, 8, FALSE))*'Coefficients - Win Probability'!$G$2</f>
        <v>#N/A</v>
      </c>
      <c r="H94" t="e">
        <f>(VLOOKUP(Games!B94, Data!$B$2:$L$134, 9, FALSE)-VLOOKUP(Games!C94, Data!$B$2:$L$134, 9, FALSE))*'Coefficients - Win Probability'!$H$2</f>
        <v>#N/A</v>
      </c>
      <c r="I94" t="e">
        <f>(VLOOKUP(Games!B94, Data!$B$2:$L$134, 10, FALSE)-VLOOKUP(Games!C94, Data!$B$2:$L$134, 10, FALSE))*'Coefficients - Win Probability'!$I$2</f>
        <v>#N/A</v>
      </c>
      <c r="J94" t="e">
        <f>(IF(AND(VLOOKUP(Games!B94, Data!$B$2:$L$134, 11, FALSE)=1, VLOOKUP(Games!C94, Data!$B$2:$L$134, 11, FALSE)&lt;&gt;1), 1,0))*'Coefficients - Win Probability'!$J$2</f>
        <v>#N/A</v>
      </c>
      <c r="K94" t="e">
        <f>(IF(AND(VLOOKUP(Games!B94, Data!$B$2:$L$134, 11, FALSE)&lt;&gt;1, VLOOKUP(Games!C94, Data!$B$2:$L$134, 11, FALSE)=1), 1,0))*'Coefficients - Win Probability'!$K$2</f>
        <v>#N/A</v>
      </c>
      <c r="L94" t="e">
        <f>(VLOOKUP(Games!B94, Data!$B$2:$L$134, 3, FALSE)-VLOOKUP(Games!C94, Data!$B$2:$L$134, 3, FALSE))*'Coefficients - Win Probability'!$L$2</f>
        <v>#N/A</v>
      </c>
      <c r="N94" t="e">
        <f t="shared" si="1"/>
        <v>#N/A</v>
      </c>
    </row>
    <row r="95" spans="1:14" x14ac:dyDescent="0.45">
      <c r="A95">
        <f>'Coefficients - Win Probability'!$A$2</f>
        <v>1.5006452889456501</v>
      </c>
      <c r="B95">
        <f>(Games!D95)*'Coefficients - Win Probability'!$B$2</f>
        <v>0</v>
      </c>
      <c r="C95" t="e">
        <f>(VLOOKUP(Games!B95, Data!$B$2:$L$134, 4, FALSE)-VLOOKUP(Games!C95, Data!$B$2:$L$134, 4, FALSE))*'Coefficients - Win Probability'!$C$2</f>
        <v>#N/A</v>
      </c>
      <c r="D95" t="e">
        <f>(VLOOKUP(Games!B95, Data!$B$2:$L$134, 5, FALSE)-VLOOKUP(Games!C95, Data!$B$2:$L$134, 5, FALSE))*'Coefficients - Win Probability'!$D$2</f>
        <v>#N/A</v>
      </c>
      <c r="E95" t="e">
        <f>(VLOOKUP(Games!B95, Data!$B$2:$L$134, 6, FALSE)-VLOOKUP(Games!C95, Data!$B$2:$L$134, 6, FALSE))*'Coefficients - Win Probability'!$E$2</f>
        <v>#N/A</v>
      </c>
      <c r="F95" t="e">
        <f>(VLOOKUP(Games!B95, Data!$B$2:$L$134, 7, FALSE)-VLOOKUP(Games!C95, Data!$B$2:$L$134, 7, FALSE))*'Coefficients - Win Probability'!$F$2</f>
        <v>#N/A</v>
      </c>
      <c r="G95" t="e">
        <f>(VLOOKUP(Games!B95, Data!$B$2:$L$134, 8, FALSE)-VLOOKUP(Games!C95, Data!$B$2:$L$134, 8, FALSE))*'Coefficients - Win Probability'!$G$2</f>
        <v>#N/A</v>
      </c>
      <c r="H95" t="e">
        <f>(VLOOKUP(Games!B95, Data!$B$2:$L$134, 9, FALSE)-VLOOKUP(Games!C95, Data!$B$2:$L$134, 9, FALSE))*'Coefficients - Win Probability'!$H$2</f>
        <v>#N/A</v>
      </c>
      <c r="I95" t="e">
        <f>(VLOOKUP(Games!B95, Data!$B$2:$L$134, 10, FALSE)-VLOOKUP(Games!C95, Data!$B$2:$L$134, 10, FALSE))*'Coefficients - Win Probability'!$I$2</f>
        <v>#N/A</v>
      </c>
      <c r="J95" t="e">
        <f>(IF(AND(VLOOKUP(Games!B95, Data!$B$2:$L$134, 11, FALSE)=1, VLOOKUP(Games!C95, Data!$B$2:$L$134, 11, FALSE)&lt;&gt;1), 1,0))*'Coefficients - Win Probability'!$J$2</f>
        <v>#N/A</v>
      </c>
      <c r="K95" t="e">
        <f>(IF(AND(VLOOKUP(Games!B95, Data!$B$2:$L$134, 11, FALSE)&lt;&gt;1, VLOOKUP(Games!C95, Data!$B$2:$L$134, 11, FALSE)=1), 1,0))*'Coefficients - Win Probability'!$K$2</f>
        <v>#N/A</v>
      </c>
      <c r="L95" t="e">
        <f>(VLOOKUP(Games!B95, Data!$B$2:$L$134, 3, FALSE)-VLOOKUP(Games!C95, Data!$B$2:$L$134, 3, FALSE))*'Coefficients - Win Probability'!$L$2</f>
        <v>#N/A</v>
      </c>
      <c r="N95" t="e">
        <f t="shared" si="1"/>
        <v>#N/A</v>
      </c>
    </row>
    <row r="96" spans="1:14" x14ac:dyDescent="0.45">
      <c r="A96">
        <f>'Coefficients - Win Probability'!$A$2</f>
        <v>1.5006452889456501</v>
      </c>
      <c r="B96">
        <f>(Games!D96)*'Coefficients - Win Probability'!$B$2</f>
        <v>0</v>
      </c>
      <c r="C96" t="e">
        <f>(VLOOKUP(Games!B96, Data!$B$2:$L$134, 4, FALSE)-VLOOKUP(Games!C96, Data!$B$2:$L$134, 4, FALSE))*'Coefficients - Win Probability'!$C$2</f>
        <v>#N/A</v>
      </c>
      <c r="D96" t="e">
        <f>(VLOOKUP(Games!B96, Data!$B$2:$L$134, 5, FALSE)-VLOOKUP(Games!C96, Data!$B$2:$L$134, 5, FALSE))*'Coefficients - Win Probability'!$D$2</f>
        <v>#N/A</v>
      </c>
      <c r="E96" t="e">
        <f>(VLOOKUP(Games!B96, Data!$B$2:$L$134, 6, FALSE)-VLOOKUP(Games!C96, Data!$B$2:$L$134, 6, FALSE))*'Coefficients - Win Probability'!$E$2</f>
        <v>#N/A</v>
      </c>
      <c r="F96" t="e">
        <f>(VLOOKUP(Games!B96, Data!$B$2:$L$134, 7, FALSE)-VLOOKUP(Games!C96, Data!$B$2:$L$134, 7, FALSE))*'Coefficients - Win Probability'!$F$2</f>
        <v>#N/A</v>
      </c>
      <c r="G96" t="e">
        <f>(VLOOKUP(Games!B96, Data!$B$2:$L$134, 8, FALSE)-VLOOKUP(Games!C96, Data!$B$2:$L$134, 8, FALSE))*'Coefficients - Win Probability'!$G$2</f>
        <v>#N/A</v>
      </c>
      <c r="H96" t="e">
        <f>(VLOOKUP(Games!B96, Data!$B$2:$L$134, 9, FALSE)-VLOOKUP(Games!C96, Data!$B$2:$L$134, 9, FALSE))*'Coefficients - Win Probability'!$H$2</f>
        <v>#N/A</v>
      </c>
      <c r="I96" t="e">
        <f>(VLOOKUP(Games!B96, Data!$B$2:$L$134, 10, FALSE)-VLOOKUP(Games!C96, Data!$B$2:$L$134, 10, FALSE))*'Coefficients - Win Probability'!$I$2</f>
        <v>#N/A</v>
      </c>
      <c r="J96" t="e">
        <f>(IF(AND(VLOOKUP(Games!B96, Data!$B$2:$L$134, 11, FALSE)=1, VLOOKUP(Games!C96, Data!$B$2:$L$134, 11, FALSE)&lt;&gt;1), 1,0))*'Coefficients - Win Probability'!$J$2</f>
        <v>#N/A</v>
      </c>
      <c r="K96" t="e">
        <f>(IF(AND(VLOOKUP(Games!B96, Data!$B$2:$L$134, 11, FALSE)&lt;&gt;1, VLOOKUP(Games!C96, Data!$B$2:$L$134, 11, FALSE)=1), 1,0))*'Coefficients - Win Probability'!$K$2</f>
        <v>#N/A</v>
      </c>
      <c r="L96" t="e">
        <f>(VLOOKUP(Games!B96, Data!$B$2:$L$134, 3, FALSE)-VLOOKUP(Games!C96, Data!$B$2:$L$134, 3, FALSE))*'Coefficients - Win Probability'!$L$2</f>
        <v>#N/A</v>
      </c>
      <c r="N96" t="e">
        <f t="shared" si="1"/>
        <v>#N/A</v>
      </c>
    </row>
    <row r="97" spans="1:14" x14ac:dyDescent="0.45">
      <c r="A97">
        <f>'Coefficients - Win Probability'!$A$2</f>
        <v>1.5006452889456501</v>
      </c>
      <c r="B97">
        <f>(Games!D97)*'Coefficients - Win Probability'!$B$2</f>
        <v>0</v>
      </c>
      <c r="C97" t="e">
        <f>(VLOOKUP(Games!B97, Data!$B$2:$L$134, 4, FALSE)-VLOOKUP(Games!C97, Data!$B$2:$L$134, 4, FALSE))*'Coefficients - Win Probability'!$C$2</f>
        <v>#N/A</v>
      </c>
      <c r="D97" t="e">
        <f>(VLOOKUP(Games!B97, Data!$B$2:$L$134, 5, FALSE)-VLOOKUP(Games!C97, Data!$B$2:$L$134, 5, FALSE))*'Coefficients - Win Probability'!$D$2</f>
        <v>#N/A</v>
      </c>
      <c r="E97" t="e">
        <f>(VLOOKUP(Games!B97, Data!$B$2:$L$134, 6, FALSE)-VLOOKUP(Games!C97, Data!$B$2:$L$134, 6, FALSE))*'Coefficients - Win Probability'!$E$2</f>
        <v>#N/A</v>
      </c>
      <c r="F97" t="e">
        <f>(VLOOKUP(Games!B97, Data!$B$2:$L$134, 7, FALSE)-VLOOKUP(Games!C97, Data!$B$2:$L$134, 7, FALSE))*'Coefficients - Win Probability'!$F$2</f>
        <v>#N/A</v>
      </c>
      <c r="G97" t="e">
        <f>(VLOOKUP(Games!B97, Data!$B$2:$L$134, 8, FALSE)-VLOOKUP(Games!C97, Data!$B$2:$L$134, 8, FALSE))*'Coefficients - Win Probability'!$G$2</f>
        <v>#N/A</v>
      </c>
      <c r="H97" t="e">
        <f>(VLOOKUP(Games!B97, Data!$B$2:$L$134, 9, FALSE)-VLOOKUP(Games!C97, Data!$B$2:$L$134, 9, FALSE))*'Coefficients - Win Probability'!$H$2</f>
        <v>#N/A</v>
      </c>
      <c r="I97" t="e">
        <f>(VLOOKUP(Games!B97, Data!$B$2:$L$134, 10, FALSE)-VLOOKUP(Games!C97, Data!$B$2:$L$134, 10, FALSE))*'Coefficients - Win Probability'!$I$2</f>
        <v>#N/A</v>
      </c>
      <c r="J97" t="e">
        <f>(IF(AND(VLOOKUP(Games!B97, Data!$B$2:$L$134, 11, FALSE)=1, VLOOKUP(Games!C97, Data!$B$2:$L$134, 11, FALSE)&lt;&gt;1), 1,0))*'Coefficients - Win Probability'!$J$2</f>
        <v>#N/A</v>
      </c>
      <c r="K97" t="e">
        <f>(IF(AND(VLOOKUP(Games!B97, Data!$B$2:$L$134, 11, FALSE)&lt;&gt;1, VLOOKUP(Games!C97, Data!$B$2:$L$134, 11, FALSE)=1), 1,0))*'Coefficients - Win Probability'!$K$2</f>
        <v>#N/A</v>
      </c>
      <c r="L97" t="e">
        <f>(VLOOKUP(Games!B97, Data!$B$2:$L$134, 3, FALSE)-VLOOKUP(Games!C97, Data!$B$2:$L$134, 3, FALSE))*'Coefficients - Win Probability'!$L$2</f>
        <v>#N/A</v>
      </c>
      <c r="N97" t="e">
        <f t="shared" si="1"/>
        <v>#N/A</v>
      </c>
    </row>
    <row r="98" spans="1:14" x14ac:dyDescent="0.45">
      <c r="A98">
        <f>'Coefficients - Win Probability'!$A$2</f>
        <v>1.5006452889456501</v>
      </c>
      <c r="B98">
        <f>(Games!D98)*'Coefficients - Win Probability'!$B$2</f>
        <v>0</v>
      </c>
      <c r="C98" t="e">
        <f>(VLOOKUP(Games!B98, Data!$B$2:$L$134, 4, FALSE)-VLOOKUP(Games!C98, Data!$B$2:$L$134, 4, FALSE))*'Coefficients - Win Probability'!$C$2</f>
        <v>#N/A</v>
      </c>
      <c r="D98" t="e">
        <f>(VLOOKUP(Games!B98, Data!$B$2:$L$134, 5, FALSE)-VLOOKUP(Games!C98, Data!$B$2:$L$134, 5, FALSE))*'Coefficients - Win Probability'!$D$2</f>
        <v>#N/A</v>
      </c>
      <c r="E98" t="e">
        <f>(VLOOKUP(Games!B98, Data!$B$2:$L$134, 6, FALSE)-VLOOKUP(Games!C98, Data!$B$2:$L$134, 6, FALSE))*'Coefficients - Win Probability'!$E$2</f>
        <v>#N/A</v>
      </c>
      <c r="F98" t="e">
        <f>(VLOOKUP(Games!B98, Data!$B$2:$L$134, 7, FALSE)-VLOOKUP(Games!C98, Data!$B$2:$L$134, 7, FALSE))*'Coefficients - Win Probability'!$F$2</f>
        <v>#N/A</v>
      </c>
      <c r="G98" t="e">
        <f>(VLOOKUP(Games!B98, Data!$B$2:$L$134, 8, FALSE)-VLOOKUP(Games!C98, Data!$B$2:$L$134, 8, FALSE))*'Coefficients - Win Probability'!$G$2</f>
        <v>#N/A</v>
      </c>
      <c r="H98" t="e">
        <f>(VLOOKUP(Games!B98, Data!$B$2:$L$134, 9, FALSE)-VLOOKUP(Games!C98, Data!$B$2:$L$134, 9, FALSE))*'Coefficients - Win Probability'!$H$2</f>
        <v>#N/A</v>
      </c>
      <c r="I98" t="e">
        <f>(VLOOKUP(Games!B98, Data!$B$2:$L$134, 10, FALSE)-VLOOKUP(Games!C98, Data!$B$2:$L$134, 10, FALSE))*'Coefficients - Win Probability'!$I$2</f>
        <v>#N/A</v>
      </c>
      <c r="J98" t="e">
        <f>(IF(AND(VLOOKUP(Games!B98, Data!$B$2:$L$134, 11, FALSE)=1, VLOOKUP(Games!C98, Data!$B$2:$L$134, 11, FALSE)&lt;&gt;1), 1,0))*'Coefficients - Win Probability'!$J$2</f>
        <v>#N/A</v>
      </c>
      <c r="K98" t="e">
        <f>(IF(AND(VLOOKUP(Games!B98, Data!$B$2:$L$134, 11, FALSE)&lt;&gt;1, VLOOKUP(Games!C98, Data!$B$2:$L$134, 11, FALSE)=1), 1,0))*'Coefficients - Win Probability'!$K$2</f>
        <v>#N/A</v>
      </c>
      <c r="L98" t="e">
        <f>(VLOOKUP(Games!B98, Data!$B$2:$L$134, 3, FALSE)-VLOOKUP(Games!C98, Data!$B$2:$L$134, 3, FALSE))*'Coefficients - Win Probability'!$L$2</f>
        <v>#N/A</v>
      </c>
      <c r="N98" t="e">
        <f t="shared" si="1"/>
        <v>#N/A</v>
      </c>
    </row>
    <row r="99" spans="1:14" x14ac:dyDescent="0.45">
      <c r="A99">
        <f>'Coefficients - Win Probability'!$A$2</f>
        <v>1.5006452889456501</v>
      </c>
      <c r="B99">
        <f>(Games!D99)*'Coefficients - Win Probability'!$B$2</f>
        <v>0</v>
      </c>
      <c r="C99" t="e">
        <f>(VLOOKUP(Games!B99, Data!$B$2:$L$134, 4, FALSE)-VLOOKUP(Games!C99, Data!$B$2:$L$134, 4, FALSE))*'Coefficients - Win Probability'!$C$2</f>
        <v>#N/A</v>
      </c>
      <c r="D99" t="e">
        <f>(VLOOKUP(Games!B99, Data!$B$2:$L$134, 5, FALSE)-VLOOKUP(Games!C99, Data!$B$2:$L$134, 5, FALSE))*'Coefficients - Win Probability'!$D$2</f>
        <v>#N/A</v>
      </c>
      <c r="E99" t="e">
        <f>(VLOOKUP(Games!B99, Data!$B$2:$L$134, 6, FALSE)-VLOOKUP(Games!C99, Data!$B$2:$L$134, 6, FALSE))*'Coefficients - Win Probability'!$E$2</f>
        <v>#N/A</v>
      </c>
      <c r="F99" t="e">
        <f>(VLOOKUP(Games!B99, Data!$B$2:$L$134, 7, FALSE)-VLOOKUP(Games!C99, Data!$B$2:$L$134, 7, FALSE))*'Coefficients - Win Probability'!$F$2</f>
        <v>#N/A</v>
      </c>
      <c r="G99" t="e">
        <f>(VLOOKUP(Games!B99, Data!$B$2:$L$134, 8, FALSE)-VLOOKUP(Games!C99, Data!$B$2:$L$134, 8, FALSE))*'Coefficients - Win Probability'!$G$2</f>
        <v>#N/A</v>
      </c>
      <c r="H99" t="e">
        <f>(VLOOKUP(Games!B99, Data!$B$2:$L$134, 9, FALSE)-VLOOKUP(Games!C99, Data!$B$2:$L$134, 9, FALSE))*'Coefficients - Win Probability'!$H$2</f>
        <v>#N/A</v>
      </c>
      <c r="I99" t="e">
        <f>(VLOOKUP(Games!B99, Data!$B$2:$L$134, 10, FALSE)-VLOOKUP(Games!C99, Data!$B$2:$L$134, 10, FALSE))*'Coefficients - Win Probability'!$I$2</f>
        <v>#N/A</v>
      </c>
      <c r="J99" t="e">
        <f>(IF(AND(VLOOKUP(Games!B99, Data!$B$2:$L$134, 11, FALSE)=1, VLOOKUP(Games!C99, Data!$B$2:$L$134, 11, FALSE)&lt;&gt;1), 1,0))*'Coefficients - Win Probability'!$J$2</f>
        <v>#N/A</v>
      </c>
      <c r="K99" t="e">
        <f>(IF(AND(VLOOKUP(Games!B99, Data!$B$2:$L$134, 11, FALSE)&lt;&gt;1, VLOOKUP(Games!C99, Data!$B$2:$L$134, 11, FALSE)=1), 1,0))*'Coefficients - Win Probability'!$K$2</f>
        <v>#N/A</v>
      </c>
      <c r="L99" t="e">
        <f>(VLOOKUP(Games!B99, Data!$B$2:$L$134, 3, FALSE)-VLOOKUP(Games!C99, Data!$B$2:$L$134, 3, FALSE))*'Coefficients - Win Probability'!$L$2</f>
        <v>#N/A</v>
      </c>
      <c r="N99" t="e">
        <f t="shared" si="1"/>
        <v>#N/A</v>
      </c>
    </row>
    <row r="100" spans="1:14" x14ac:dyDescent="0.45">
      <c r="A100">
        <f>'Coefficients - Win Probability'!$A$2</f>
        <v>1.5006452889456501</v>
      </c>
      <c r="B100">
        <f>(Games!D100)*'Coefficients - Win Probability'!$B$2</f>
        <v>0</v>
      </c>
      <c r="C100" t="e">
        <f>(VLOOKUP(Games!B100, Data!$B$2:$L$134, 4, FALSE)-VLOOKUP(Games!C100, Data!$B$2:$L$134, 4, FALSE))*'Coefficients - Win Probability'!$C$2</f>
        <v>#N/A</v>
      </c>
      <c r="D100" t="e">
        <f>(VLOOKUP(Games!B100, Data!$B$2:$L$134, 5, FALSE)-VLOOKUP(Games!C100, Data!$B$2:$L$134, 5, FALSE))*'Coefficients - Win Probability'!$D$2</f>
        <v>#N/A</v>
      </c>
      <c r="E100" t="e">
        <f>(VLOOKUP(Games!B100, Data!$B$2:$L$134, 6, FALSE)-VLOOKUP(Games!C100, Data!$B$2:$L$134, 6, FALSE))*'Coefficients - Win Probability'!$E$2</f>
        <v>#N/A</v>
      </c>
      <c r="F100" t="e">
        <f>(VLOOKUP(Games!B100, Data!$B$2:$L$134, 7, FALSE)-VLOOKUP(Games!C100, Data!$B$2:$L$134, 7, FALSE))*'Coefficients - Win Probability'!$F$2</f>
        <v>#N/A</v>
      </c>
      <c r="G100" t="e">
        <f>(VLOOKUP(Games!B100, Data!$B$2:$L$134, 8, FALSE)-VLOOKUP(Games!C100, Data!$B$2:$L$134, 8, FALSE))*'Coefficients - Win Probability'!$G$2</f>
        <v>#N/A</v>
      </c>
      <c r="H100" t="e">
        <f>(VLOOKUP(Games!B100, Data!$B$2:$L$134, 9, FALSE)-VLOOKUP(Games!C100, Data!$B$2:$L$134, 9, FALSE))*'Coefficients - Win Probability'!$H$2</f>
        <v>#N/A</v>
      </c>
      <c r="I100" t="e">
        <f>(VLOOKUP(Games!B100, Data!$B$2:$L$134, 10, FALSE)-VLOOKUP(Games!C100, Data!$B$2:$L$134, 10, FALSE))*'Coefficients - Win Probability'!$I$2</f>
        <v>#N/A</v>
      </c>
      <c r="J100" t="e">
        <f>(IF(AND(VLOOKUP(Games!B100, Data!$B$2:$L$134, 11, FALSE)=1, VLOOKUP(Games!C100, Data!$B$2:$L$134, 11, FALSE)&lt;&gt;1), 1,0))*'Coefficients - Win Probability'!$J$2</f>
        <v>#N/A</v>
      </c>
      <c r="K100" t="e">
        <f>(IF(AND(VLOOKUP(Games!B100, Data!$B$2:$L$134, 11, FALSE)&lt;&gt;1, VLOOKUP(Games!C100, Data!$B$2:$L$134, 11, FALSE)=1), 1,0))*'Coefficients - Win Probability'!$K$2</f>
        <v>#N/A</v>
      </c>
      <c r="L100" t="e">
        <f>(VLOOKUP(Games!B100, Data!$B$2:$L$134, 3, FALSE)-VLOOKUP(Games!C100, Data!$B$2:$L$134, 3, FALSE))*'Coefficients - Win Probability'!$L$2</f>
        <v>#N/A</v>
      </c>
      <c r="N100" t="e">
        <f t="shared" si="1"/>
        <v>#N/A</v>
      </c>
    </row>
    <row r="101" spans="1:14" x14ac:dyDescent="0.45">
      <c r="A101">
        <f>'Coefficients - Win Probability'!$A$2</f>
        <v>1.5006452889456501</v>
      </c>
      <c r="B101">
        <f>(Games!D101)*'Coefficients - Win Probability'!$B$2</f>
        <v>0</v>
      </c>
      <c r="C101" t="e">
        <f>(VLOOKUP(Games!B101, Data!$B$2:$L$134, 4, FALSE)-VLOOKUP(Games!C101, Data!$B$2:$L$134, 4, FALSE))*'Coefficients - Win Probability'!$C$2</f>
        <v>#N/A</v>
      </c>
      <c r="D101" t="e">
        <f>(VLOOKUP(Games!B101, Data!$B$2:$L$134, 5, FALSE)-VLOOKUP(Games!C101, Data!$B$2:$L$134, 5, FALSE))*'Coefficients - Win Probability'!$D$2</f>
        <v>#N/A</v>
      </c>
      <c r="E101" t="e">
        <f>(VLOOKUP(Games!B101, Data!$B$2:$L$134, 6, FALSE)-VLOOKUP(Games!C101, Data!$B$2:$L$134, 6, FALSE))*'Coefficients - Win Probability'!$E$2</f>
        <v>#N/A</v>
      </c>
      <c r="F101" t="e">
        <f>(VLOOKUP(Games!B101, Data!$B$2:$L$134, 7, FALSE)-VLOOKUP(Games!C101, Data!$B$2:$L$134, 7, FALSE))*'Coefficients - Win Probability'!$F$2</f>
        <v>#N/A</v>
      </c>
      <c r="G101" t="e">
        <f>(VLOOKUP(Games!B101, Data!$B$2:$L$134, 8, FALSE)-VLOOKUP(Games!C101, Data!$B$2:$L$134, 8, FALSE))*'Coefficients - Win Probability'!$G$2</f>
        <v>#N/A</v>
      </c>
      <c r="H101" t="e">
        <f>(VLOOKUP(Games!B101, Data!$B$2:$L$134, 9, FALSE)-VLOOKUP(Games!C101, Data!$B$2:$L$134, 9, FALSE))*'Coefficients - Win Probability'!$H$2</f>
        <v>#N/A</v>
      </c>
      <c r="I101" t="e">
        <f>(VLOOKUP(Games!B101, Data!$B$2:$L$134, 10, FALSE)-VLOOKUP(Games!C101, Data!$B$2:$L$134, 10, FALSE))*'Coefficients - Win Probability'!$I$2</f>
        <v>#N/A</v>
      </c>
      <c r="J101" t="e">
        <f>(IF(AND(VLOOKUP(Games!B101, Data!$B$2:$L$134, 11, FALSE)=1, VLOOKUP(Games!C101, Data!$B$2:$L$134, 11, FALSE)&lt;&gt;1), 1,0))*'Coefficients - Win Probability'!$J$2</f>
        <v>#N/A</v>
      </c>
      <c r="K101" t="e">
        <f>(IF(AND(VLOOKUP(Games!B101, Data!$B$2:$L$134, 11, FALSE)&lt;&gt;1, VLOOKUP(Games!C101, Data!$B$2:$L$134, 11, FALSE)=1), 1,0))*'Coefficients - Win Probability'!$K$2</f>
        <v>#N/A</v>
      </c>
      <c r="L101" t="e">
        <f>(VLOOKUP(Games!B101, Data!$B$2:$L$134, 3, FALSE)-VLOOKUP(Games!C101, Data!$B$2:$L$134, 3, FALSE))*'Coefficients - Win Probability'!$L$2</f>
        <v>#N/A</v>
      </c>
      <c r="N101" t="e">
        <f t="shared" si="1"/>
        <v>#N/A</v>
      </c>
    </row>
    <row r="102" spans="1:14" x14ac:dyDescent="0.45">
      <c r="A102">
        <f>'Coefficients - Win Probability'!$A$2</f>
        <v>1.5006452889456501</v>
      </c>
      <c r="B102">
        <f>(Games!D102)*'Coefficients - Win Probability'!$B$2</f>
        <v>0</v>
      </c>
      <c r="C102" t="e">
        <f>(VLOOKUP(Games!B102, Data!$B$2:$L$134, 4, FALSE)-VLOOKUP(Games!C102, Data!$B$2:$L$134, 4, FALSE))*'Coefficients - Win Probability'!$C$2</f>
        <v>#N/A</v>
      </c>
      <c r="D102" t="e">
        <f>(VLOOKUP(Games!B102, Data!$B$2:$L$134, 5, FALSE)-VLOOKUP(Games!C102, Data!$B$2:$L$134, 5, FALSE))*'Coefficients - Win Probability'!$D$2</f>
        <v>#N/A</v>
      </c>
      <c r="E102" t="e">
        <f>(VLOOKUP(Games!B102, Data!$B$2:$L$134, 6, FALSE)-VLOOKUP(Games!C102, Data!$B$2:$L$134, 6, FALSE))*'Coefficients - Win Probability'!$E$2</f>
        <v>#N/A</v>
      </c>
      <c r="F102" t="e">
        <f>(VLOOKUP(Games!B102, Data!$B$2:$L$134, 7, FALSE)-VLOOKUP(Games!C102, Data!$B$2:$L$134, 7, FALSE))*'Coefficients - Win Probability'!$F$2</f>
        <v>#N/A</v>
      </c>
      <c r="G102" t="e">
        <f>(VLOOKUP(Games!B102, Data!$B$2:$L$134, 8, FALSE)-VLOOKUP(Games!C102, Data!$B$2:$L$134, 8, FALSE))*'Coefficients - Win Probability'!$G$2</f>
        <v>#N/A</v>
      </c>
      <c r="H102" t="e">
        <f>(VLOOKUP(Games!B102, Data!$B$2:$L$134, 9, FALSE)-VLOOKUP(Games!C102, Data!$B$2:$L$134, 9, FALSE))*'Coefficients - Win Probability'!$H$2</f>
        <v>#N/A</v>
      </c>
      <c r="I102" t="e">
        <f>(VLOOKUP(Games!B102, Data!$B$2:$L$134, 10, FALSE)-VLOOKUP(Games!C102, Data!$B$2:$L$134, 10, FALSE))*'Coefficients - Win Probability'!$I$2</f>
        <v>#N/A</v>
      </c>
      <c r="J102" t="e">
        <f>(IF(AND(VLOOKUP(Games!B102, Data!$B$2:$L$134, 11, FALSE)=1, VLOOKUP(Games!C102, Data!$B$2:$L$134, 11, FALSE)&lt;&gt;1), 1,0))*'Coefficients - Win Probability'!$J$2</f>
        <v>#N/A</v>
      </c>
      <c r="K102" t="e">
        <f>(IF(AND(VLOOKUP(Games!B102, Data!$B$2:$L$134, 11, FALSE)&lt;&gt;1, VLOOKUP(Games!C102, Data!$B$2:$L$134, 11, FALSE)=1), 1,0))*'Coefficients - Win Probability'!$K$2</f>
        <v>#N/A</v>
      </c>
      <c r="L102" t="e">
        <f>(VLOOKUP(Games!B102, Data!$B$2:$L$134, 3, FALSE)-VLOOKUP(Games!C102, Data!$B$2:$L$134, 3, FALSE))*'Coefficients - Win Probability'!$L$2</f>
        <v>#N/A</v>
      </c>
      <c r="N102" t="e">
        <f t="shared" si="1"/>
        <v>#N/A</v>
      </c>
    </row>
    <row r="103" spans="1:14" x14ac:dyDescent="0.45">
      <c r="A103">
        <f>'Coefficients - Win Probability'!$A$2</f>
        <v>1.5006452889456501</v>
      </c>
      <c r="B103">
        <f>(Games!D103)*'Coefficients - Win Probability'!$B$2</f>
        <v>0</v>
      </c>
      <c r="C103" t="e">
        <f>(VLOOKUP(Games!B103, Data!$B$2:$L$134, 4, FALSE)-VLOOKUP(Games!C103, Data!$B$2:$L$134, 4, FALSE))*'Coefficients - Win Probability'!$C$2</f>
        <v>#N/A</v>
      </c>
      <c r="D103" t="e">
        <f>(VLOOKUP(Games!B103, Data!$B$2:$L$134, 5, FALSE)-VLOOKUP(Games!C103, Data!$B$2:$L$134, 5, FALSE))*'Coefficients - Win Probability'!$D$2</f>
        <v>#N/A</v>
      </c>
      <c r="E103" t="e">
        <f>(VLOOKUP(Games!B103, Data!$B$2:$L$134, 6, FALSE)-VLOOKUP(Games!C103, Data!$B$2:$L$134, 6, FALSE))*'Coefficients - Win Probability'!$E$2</f>
        <v>#N/A</v>
      </c>
      <c r="F103" t="e">
        <f>(VLOOKUP(Games!B103, Data!$B$2:$L$134, 7, FALSE)-VLOOKUP(Games!C103, Data!$B$2:$L$134, 7, FALSE))*'Coefficients - Win Probability'!$F$2</f>
        <v>#N/A</v>
      </c>
      <c r="G103" t="e">
        <f>(VLOOKUP(Games!B103, Data!$B$2:$L$134, 8, FALSE)-VLOOKUP(Games!C103, Data!$B$2:$L$134, 8, FALSE))*'Coefficients - Win Probability'!$G$2</f>
        <v>#N/A</v>
      </c>
      <c r="H103" t="e">
        <f>(VLOOKUP(Games!B103, Data!$B$2:$L$134, 9, FALSE)-VLOOKUP(Games!C103, Data!$B$2:$L$134, 9, FALSE))*'Coefficients - Win Probability'!$H$2</f>
        <v>#N/A</v>
      </c>
      <c r="I103" t="e">
        <f>(VLOOKUP(Games!B103, Data!$B$2:$L$134, 10, FALSE)-VLOOKUP(Games!C103, Data!$B$2:$L$134, 10, FALSE))*'Coefficients - Win Probability'!$I$2</f>
        <v>#N/A</v>
      </c>
      <c r="J103" t="e">
        <f>(IF(AND(VLOOKUP(Games!B103, Data!$B$2:$L$134, 11, FALSE)=1, VLOOKUP(Games!C103, Data!$B$2:$L$134, 11, FALSE)&lt;&gt;1), 1,0))*'Coefficients - Win Probability'!$J$2</f>
        <v>#N/A</v>
      </c>
      <c r="K103" t="e">
        <f>(IF(AND(VLOOKUP(Games!B103, Data!$B$2:$L$134, 11, FALSE)&lt;&gt;1, VLOOKUP(Games!C103, Data!$B$2:$L$134, 11, FALSE)=1), 1,0))*'Coefficients - Win Probability'!$K$2</f>
        <v>#N/A</v>
      </c>
      <c r="L103" t="e">
        <f>(VLOOKUP(Games!B103, Data!$B$2:$L$134, 3, FALSE)-VLOOKUP(Games!C103, Data!$B$2:$L$134, 3, FALSE))*'Coefficients - Win Probability'!$L$2</f>
        <v>#N/A</v>
      </c>
      <c r="N103" t="e">
        <f t="shared" si="1"/>
        <v>#N/A</v>
      </c>
    </row>
    <row r="104" spans="1:14" x14ac:dyDescent="0.45">
      <c r="A104">
        <f>'Coefficients - Win Probability'!$A$2</f>
        <v>1.5006452889456501</v>
      </c>
      <c r="B104">
        <f>(Games!D104)*'Coefficients - Win Probability'!$B$2</f>
        <v>0</v>
      </c>
      <c r="C104" t="e">
        <f>(VLOOKUP(Games!B104, Data!$B$2:$L$134, 4, FALSE)-VLOOKUP(Games!C104, Data!$B$2:$L$134, 4, FALSE))*'Coefficients - Win Probability'!$C$2</f>
        <v>#N/A</v>
      </c>
      <c r="D104" t="e">
        <f>(VLOOKUP(Games!B104, Data!$B$2:$L$134, 5, FALSE)-VLOOKUP(Games!C104, Data!$B$2:$L$134, 5, FALSE))*'Coefficients - Win Probability'!$D$2</f>
        <v>#N/A</v>
      </c>
      <c r="E104" t="e">
        <f>(VLOOKUP(Games!B104, Data!$B$2:$L$134, 6, FALSE)-VLOOKUP(Games!C104, Data!$B$2:$L$134, 6, FALSE))*'Coefficients - Win Probability'!$E$2</f>
        <v>#N/A</v>
      </c>
      <c r="F104" t="e">
        <f>(VLOOKUP(Games!B104, Data!$B$2:$L$134, 7, FALSE)-VLOOKUP(Games!C104, Data!$B$2:$L$134, 7, FALSE))*'Coefficients - Win Probability'!$F$2</f>
        <v>#N/A</v>
      </c>
      <c r="G104" t="e">
        <f>(VLOOKUP(Games!B104, Data!$B$2:$L$134, 8, FALSE)-VLOOKUP(Games!C104, Data!$B$2:$L$134, 8, FALSE))*'Coefficients - Win Probability'!$G$2</f>
        <v>#N/A</v>
      </c>
      <c r="H104" t="e">
        <f>(VLOOKUP(Games!B104, Data!$B$2:$L$134, 9, FALSE)-VLOOKUP(Games!C104, Data!$B$2:$L$134, 9, FALSE))*'Coefficients - Win Probability'!$H$2</f>
        <v>#N/A</v>
      </c>
      <c r="I104" t="e">
        <f>(VLOOKUP(Games!B104, Data!$B$2:$L$134, 10, FALSE)-VLOOKUP(Games!C104, Data!$B$2:$L$134, 10, FALSE))*'Coefficients - Win Probability'!$I$2</f>
        <v>#N/A</v>
      </c>
      <c r="J104" t="e">
        <f>(IF(AND(VLOOKUP(Games!B104, Data!$B$2:$L$134, 11, FALSE)=1, VLOOKUP(Games!C104, Data!$B$2:$L$134, 11, FALSE)&lt;&gt;1), 1,0))*'Coefficients - Win Probability'!$J$2</f>
        <v>#N/A</v>
      </c>
      <c r="K104" t="e">
        <f>(IF(AND(VLOOKUP(Games!B104, Data!$B$2:$L$134, 11, FALSE)&lt;&gt;1, VLOOKUP(Games!C104, Data!$B$2:$L$134, 11, FALSE)=1), 1,0))*'Coefficients - Win Probability'!$K$2</f>
        <v>#N/A</v>
      </c>
      <c r="L104" t="e">
        <f>(VLOOKUP(Games!B104, Data!$B$2:$L$134, 3, FALSE)-VLOOKUP(Games!C104, Data!$B$2:$L$134, 3, FALSE))*'Coefficients - Win Probability'!$L$2</f>
        <v>#N/A</v>
      </c>
      <c r="N104" t="e">
        <f t="shared" si="1"/>
        <v>#N/A</v>
      </c>
    </row>
    <row r="105" spans="1:14" x14ac:dyDescent="0.45">
      <c r="A105">
        <f>'Coefficients - Win Probability'!$A$2</f>
        <v>1.5006452889456501</v>
      </c>
      <c r="B105">
        <f>(Games!D105)*'Coefficients - Win Probability'!$B$2</f>
        <v>0</v>
      </c>
      <c r="C105" t="e">
        <f>(VLOOKUP(Games!B105, Data!$B$2:$L$134, 4, FALSE)-VLOOKUP(Games!C105, Data!$B$2:$L$134, 4, FALSE))*'Coefficients - Win Probability'!$C$2</f>
        <v>#N/A</v>
      </c>
      <c r="D105" t="e">
        <f>(VLOOKUP(Games!B105, Data!$B$2:$L$134, 5, FALSE)-VLOOKUP(Games!C105, Data!$B$2:$L$134, 5, FALSE))*'Coefficients - Win Probability'!$D$2</f>
        <v>#N/A</v>
      </c>
      <c r="E105" t="e">
        <f>(VLOOKUP(Games!B105, Data!$B$2:$L$134, 6, FALSE)-VLOOKUP(Games!C105, Data!$B$2:$L$134, 6, FALSE))*'Coefficients - Win Probability'!$E$2</f>
        <v>#N/A</v>
      </c>
      <c r="F105" t="e">
        <f>(VLOOKUP(Games!B105, Data!$B$2:$L$134, 7, FALSE)-VLOOKUP(Games!C105, Data!$B$2:$L$134, 7, FALSE))*'Coefficients - Win Probability'!$F$2</f>
        <v>#N/A</v>
      </c>
      <c r="G105" t="e">
        <f>(VLOOKUP(Games!B105, Data!$B$2:$L$134, 8, FALSE)-VLOOKUP(Games!C105, Data!$B$2:$L$134, 8, FALSE))*'Coefficients - Win Probability'!$G$2</f>
        <v>#N/A</v>
      </c>
      <c r="H105" t="e">
        <f>(VLOOKUP(Games!B105, Data!$B$2:$L$134, 9, FALSE)-VLOOKUP(Games!C105, Data!$B$2:$L$134, 9, FALSE))*'Coefficients - Win Probability'!$H$2</f>
        <v>#N/A</v>
      </c>
      <c r="I105" t="e">
        <f>(VLOOKUP(Games!B105, Data!$B$2:$L$134, 10, FALSE)-VLOOKUP(Games!C105, Data!$B$2:$L$134, 10, FALSE))*'Coefficients - Win Probability'!$I$2</f>
        <v>#N/A</v>
      </c>
      <c r="J105" t="e">
        <f>(IF(AND(VLOOKUP(Games!B105, Data!$B$2:$L$134, 11, FALSE)=1, VLOOKUP(Games!C105, Data!$B$2:$L$134, 11, FALSE)&lt;&gt;1), 1,0))*'Coefficients - Win Probability'!$J$2</f>
        <v>#N/A</v>
      </c>
      <c r="K105" t="e">
        <f>(IF(AND(VLOOKUP(Games!B105, Data!$B$2:$L$134, 11, FALSE)&lt;&gt;1, VLOOKUP(Games!C105, Data!$B$2:$L$134, 11, FALSE)=1), 1,0))*'Coefficients - Win Probability'!$K$2</f>
        <v>#N/A</v>
      </c>
      <c r="L105" t="e">
        <f>(VLOOKUP(Games!B105, Data!$B$2:$L$134, 3, FALSE)-VLOOKUP(Games!C105, Data!$B$2:$L$134, 3, FALSE))*'Coefficients - Win Probability'!$L$2</f>
        <v>#N/A</v>
      </c>
      <c r="N105" t="e">
        <f t="shared" si="1"/>
        <v>#N/A</v>
      </c>
    </row>
    <row r="106" spans="1:14" x14ac:dyDescent="0.45">
      <c r="A106">
        <f>'Coefficients - Win Probability'!$A$2</f>
        <v>1.5006452889456501</v>
      </c>
      <c r="B106">
        <f>(Games!D106)*'Coefficients - Win Probability'!$B$2</f>
        <v>0</v>
      </c>
      <c r="C106" t="e">
        <f>(VLOOKUP(Games!B106, Data!$B$2:$L$134, 4, FALSE)-VLOOKUP(Games!C106, Data!$B$2:$L$134, 4, FALSE))*'Coefficients - Win Probability'!$C$2</f>
        <v>#N/A</v>
      </c>
      <c r="D106" t="e">
        <f>(VLOOKUP(Games!B106, Data!$B$2:$L$134, 5, FALSE)-VLOOKUP(Games!C106, Data!$B$2:$L$134, 5, FALSE))*'Coefficients - Win Probability'!$D$2</f>
        <v>#N/A</v>
      </c>
      <c r="E106" t="e">
        <f>(VLOOKUP(Games!B106, Data!$B$2:$L$134, 6, FALSE)-VLOOKUP(Games!C106, Data!$B$2:$L$134, 6, FALSE))*'Coefficients - Win Probability'!$E$2</f>
        <v>#N/A</v>
      </c>
      <c r="F106" t="e">
        <f>(VLOOKUP(Games!B106, Data!$B$2:$L$134, 7, FALSE)-VLOOKUP(Games!C106, Data!$B$2:$L$134, 7, FALSE))*'Coefficients - Win Probability'!$F$2</f>
        <v>#N/A</v>
      </c>
      <c r="G106" t="e">
        <f>(VLOOKUP(Games!B106, Data!$B$2:$L$134, 8, FALSE)-VLOOKUP(Games!C106, Data!$B$2:$L$134, 8, FALSE))*'Coefficients - Win Probability'!$G$2</f>
        <v>#N/A</v>
      </c>
      <c r="H106" t="e">
        <f>(VLOOKUP(Games!B106, Data!$B$2:$L$134, 9, FALSE)-VLOOKUP(Games!C106, Data!$B$2:$L$134, 9, FALSE))*'Coefficients - Win Probability'!$H$2</f>
        <v>#N/A</v>
      </c>
      <c r="I106" t="e">
        <f>(VLOOKUP(Games!B106, Data!$B$2:$L$134, 10, FALSE)-VLOOKUP(Games!C106, Data!$B$2:$L$134, 10, FALSE))*'Coefficients - Win Probability'!$I$2</f>
        <v>#N/A</v>
      </c>
      <c r="J106" t="e">
        <f>(IF(AND(VLOOKUP(Games!B106, Data!$B$2:$L$134, 11, FALSE)=1, VLOOKUP(Games!C106, Data!$B$2:$L$134, 11, FALSE)&lt;&gt;1), 1,0))*'Coefficients - Win Probability'!$J$2</f>
        <v>#N/A</v>
      </c>
      <c r="K106" t="e">
        <f>(IF(AND(VLOOKUP(Games!B106, Data!$B$2:$L$134, 11, FALSE)&lt;&gt;1, VLOOKUP(Games!C106, Data!$B$2:$L$134, 11, FALSE)=1), 1,0))*'Coefficients - Win Probability'!$K$2</f>
        <v>#N/A</v>
      </c>
      <c r="L106" t="e">
        <f>(VLOOKUP(Games!B106, Data!$B$2:$L$134, 3, FALSE)-VLOOKUP(Games!C106, Data!$B$2:$L$134, 3, FALSE))*'Coefficients - Win Probability'!$L$2</f>
        <v>#N/A</v>
      </c>
      <c r="N106" t="e">
        <f t="shared" si="1"/>
        <v>#N/A</v>
      </c>
    </row>
    <row r="107" spans="1:14" x14ac:dyDescent="0.45">
      <c r="A107">
        <f>'Coefficients - Win Probability'!$A$2</f>
        <v>1.5006452889456501</v>
      </c>
      <c r="B107">
        <f>(Games!D107)*'Coefficients - Win Probability'!$B$2</f>
        <v>0</v>
      </c>
      <c r="C107" t="e">
        <f>(VLOOKUP(Games!B107, Data!$B$2:$L$134, 4, FALSE)-VLOOKUP(Games!C107, Data!$B$2:$L$134, 4, FALSE))*'Coefficients - Win Probability'!$C$2</f>
        <v>#N/A</v>
      </c>
      <c r="D107" t="e">
        <f>(VLOOKUP(Games!B107, Data!$B$2:$L$134, 5, FALSE)-VLOOKUP(Games!C107, Data!$B$2:$L$134, 5, FALSE))*'Coefficients - Win Probability'!$D$2</f>
        <v>#N/A</v>
      </c>
      <c r="E107" t="e">
        <f>(VLOOKUP(Games!B107, Data!$B$2:$L$134, 6, FALSE)-VLOOKUP(Games!C107, Data!$B$2:$L$134, 6, FALSE))*'Coefficients - Win Probability'!$E$2</f>
        <v>#N/A</v>
      </c>
      <c r="F107" t="e">
        <f>(VLOOKUP(Games!B107, Data!$B$2:$L$134, 7, FALSE)-VLOOKUP(Games!C107, Data!$B$2:$L$134, 7, FALSE))*'Coefficients - Win Probability'!$F$2</f>
        <v>#N/A</v>
      </c>
      <c r="G107" t="e">
        <f>(VLOOKUP(Games!B107, Data!$B$2:$L$134, 8, FALSE)-VLOOKUP(Games!C107, Data!$B$2:$L$134, 8, FALSE))*'Coefficients - Win Probability'!$G$2</f>
        <v>#N/A</v>
      </c>
      <c r="H107" t="e">
        <f>(VLOOKUP(Games!B107, Data!$B$2:$L$134, 9, FALSE)-VLOOKUP(Games!C107, Data!$B$2:$L$134, 9, FALSE))*'Coefficients - Win Probability'!$H$2</f>
        <v>#N/A</v>
      </c>
      <c r="I107" t="e">
        <f>(VLOOKUP(Games!B107, Data!$B$2:$L$134, 10, FALSE)-VLOOKUP(Games!C107, Data!$B$2:$L$134, 10, FALSE))*'Coefficients - Win Probability'!$I$2</f>
        <v>#N/A</v>
      </c>
      <c r="J107" t="e">
        <f>(IF(AND(VLOOKUP(Games!B107, Data!$B$2:$L$134, 11, FALSE)=1, VLOOKUP(Games!C107, Data!$B$2:$L$134, 11, FALSE)&lt;&gt;1), 1,0))*'Coefficients - Win Probability'!$J$2</f>
        <v>#N/A</v>
      </c>
      <c r="K107" t="e">
        <f>(IF(AND(VLOOKUP(Games!B107, Data!$B$2:$L$134, 11, FALSE)&lt;&gt;1, VLOOKUP(Games!C107, Data!$B$2:$L$134, 11, FALSE)=1), 1,0))*'Coefficients - Win Probability'!$K$2</f>
        <v>#N/A</v>
      </c>
      <c r="L107" t="e">
        <f>(VLOOKUP(Games!B107, Data!$B$2:$L$134, 3, FALSE)-VLOOKUP(Games!C107, Data!$B$2:$L$134, 3, FALSE))*'Coefficients - Win Probability'!$L$2</f>
        <v>#N/A</v>
      </c>
      <c r="N107" t="e">
        <f t="shared" si="1"/>
        <v>#N/A</v>
      </c>
    </row>
    <row r="108" spans="1:14" x14ac:dyDescent="0.45">
      <c r="A108">
        <f>'Coefficients - Win Probability'!$A$2</f>
        <v>1.5006452889456501</v>
      </c>
      <c r="B108">
        <f>(Games!D108)*'Coefficients - Win Probability'!$B$2</f>
        <v>0</v>
      </c>
      <c r="C108" t="e">
        <f>(VLOOKUP(Games!B108, Data!$B$2:$L$134, 4, FALSE)-VLOOKUP(Games!C108, Data!$B$2:$L$134, 4, FALSE))*'Coefficients - Win Probability'!$C$2</f>
        <v>#N/A</v>
      </c>
      <c r="D108" t="e">
        <f>(VLOOKUP(Games!B108, Data!$B$2:$L$134, 5, FALSE)-VLOOKUP(Games!C108, Data!$B$2:$L$134, 5, FALSE))*'Coefficients - Win Probability'!$D$2</f>
        <v>#N/A</v>
      </c>
      <c r="E108" t="e">
        <f>(VLOOKUP(Games!B108, Data!$B$2:$L$134, 6, FALSE)-VLOOKUP(Games!C108, Data!$B$2:$L$134, 6, FALSE))*'Coefficients - Win Probability'!$E$2</f>
        <v>#N/A</v>
      </c>
      <c r="F108" t="e">
        <f>(VLOOKUP(Games!B108, Data!$B$2:$L$134, 7, FALSE)-VLOOKUP(Games!C108, Data!$B$2:$L$134, 7, FALSE))*'Coefficients - Win Probability'!$F$2</f>
        <v>#N/A</v>
      </c>
      <c r="G108" t="e">
        <f>(VLOOKUP(Games!B108, Data!$B$2:$L$134, 8, FALSE)-VLOOKUP(Games!C108, Data!$B$2:$L$134, 8, FALSE))*'Coefficients - Win Probability'!$G$2</f>
        <v>#N/A</v>
      </c>
      <c r="H108" t="e">
        <f>(VLOOKUP(Games!B108, Data!$B$2:$L$134, 9, FALSE)-VLOOKUP(Games!C108, Data!$B$2:$L$134, 9, FALSE))*'Coefficients - Win Probability'!$H$2</f>
        <v>#N/A</v>
      </c>
      <c r="I108" t="e">
        <f>(VLOOKUP(Games!B108, Data!$B$2:$L$134, 10, FALSE)-VLOOKUP(Games!C108, Data!$B$2:$L$134, 10, FALSE))*'Coefficients - Win Probability'!$I$2</f>
        <v>#N/A</v>
      </c>
      <c r="J108" t="e">
        <f>(IF(AND(VLOOKUP(Games!B108, Data!$B$2:$L$134, 11, FALSE)=1, VLOOKUP(Games!C108, Data!$B$2:$L$134, 11, FALSE)&lt;&gt;1), 1,0))*'Coefficients - Win Probability'!$J$2</f>
        <v>#N/A</v>
      </c>
      <c r="K108" t="e">
        <f>(IF(AND(VLOOKUP(Games!B108, Data!$B$2:$L$134, 11, FALSE)&lt;&gt;1, VLOOKUP(Games!C108, Data!$B$2:$L$134, 11, FALSE)=1), 1,0))*'Coefficients - Win Probability'!$K$2</f>
        <v>#N/A</v>
      </c>
      <c r="L108" t="e">
        <f>(VLOOKUP(Games!B108, Data!$B$2:$L$134, 3, FALSE)-VLOOKUP(Games!C108, Data!$B$2:$L$134, 3, FALSE))*'Coefficients - Win Probability'!$L$2</f>
        <v>#N/A</v>
      </c>
      <c r="N108" t="e">
        <f t="shared" si="1"/>
        <v>#N/A</v>
      </c>
    </row>
    <row r="109" spans="1:14" x14ac:dyDescent="0.45">
      <c r="A109">
        <f>'Coefficients - Win Probability'!$A$2</f>
        <v>1.5006452889456501</v>
      </c>
      <c r="B109">
        <f>(Games!D109)*'Coefficients - Win Probability'!$B$2</f>
        <v>0</v>
      </c>
      <c r="C109" t="e">
        <f>(VLOOKUP(Games!B109, Data!$B$2:$L$134, 4, FALSE)-VLOOKUP(Games!C109, Data!$B$2:$L$134, 4, FALSE))*'Coefficients - Win Probability'!$C$2</f>
        <v>#N/A</v>
      </c>
      <c r="D109" t="e">
        <f>(VLOOKUP(Games!B109, Data!$B$2:$L$134, 5, FALSE)-VLOOKUP(Games!C109, Data!$B$2:$L$134, 5, FALSE))*'Coefficients - Win Probability'!$D$2</f>
        <v>#N/A</v>
      </c>
      <c r="E109" t="e">
        <f>(VLOOKUP(Games!B109, Data!$B$2:$L$134, 6, FALSE)-VLOOKUP(Games!C109, Data!$B$2:$L$134, 6, FALSE))*'Coefficients - Win Probability'!$E$2</f>
        <v>#N/A</v>
      </c>
      <c r="F109" t="e">
        <f>(VLOOKUP(Games!B109, Data!$B$2:$L$134, 7, FALSE)-VLOOKUP(Games!C109, Data!$B$2:$L$134, 7, FALSE))*'Coefficients - Win Probability'!$F$2</f>
        <v>#N/A</v>
      </c>
      <c r="G109" t="e">
        <f>(VLOOKUP(Games!B109, Data!$B$2:$L$134, 8, FALSE)-VLOOKUP(Games!C109, Data!$B$2:$L$134, 8, FALSE))*'Coefficients - Win Probability'!$G$2</f>
        <v>#N/A</v>
      </c>
      <c r="H109" t="e">
        <f>(VLOOKUP(Games!B109, Data!$B$2:$L$134, 9, FALSE)-VLOOKUP(Games!C109, Data!$B$2:$L$134, 9, FALSE))*'Coefficients - Win Probability'!$H$2</f>
        <v>#N/A</v>
      </c>
      <c r="I109" t="e">
        <f>(VLOOKUP(Games!B109, Data!$B$2:$L$134, 10, FALSE)-VLOOKUP(Games!C109, Data!$B$2:$L$134, 10, FALSE))*'Coefficients - Win Probability'!$I$2</f>
        <v>#N/A</v>
      </c>
      <c r="J109" t="e">
        <f>(IF(AND(VLOOKUP(Games!B109, Data!$B$2:$L$134, 11, FALSE)=1, VLOOKUP(Games!C109, Data!$B$2:$L$134, 11, FALSE)&lt;&gt;1), 1,0))*'Coefficients - Win Probability'!$J$2</f>
        <v>#N/A</v>
      </c>
      <c r="K109" t="e">
        <f>(IF(AND(VLOOKUP(Games!B109, Data!$B$2:$L$134, 11, FALSE)&lt;&gt;1, VLOOKUP(Games!C109, Data!$B$2:$L$134, 11, FALSE)=1), 1,0))*'Coefficients - Win Probability'!$K$2</f>
        <v>#N/A</v>
      </c>
      <c r="L109" t="e">
        <f>(VLOOKUP(Games!B109, Data!$B$2:$L$134, 3, FALSE)-VLOOKUP(Games!C109, Data!$B$2:$L$134, 3, FALSE))*'Coefficients - Win Probability'!$L$2</f>
        <v>#N/A</v>
      </c>
      <c r="N109" t="e">
        <f t="shared" si="1"/>
        <v>#N/A</v>
      </c>
    </row>
    <row r="110" spans="1:14" x14ac:dyDescent="0.45">
      <c r="A110">
        <f>'Coefficients - Win Probability'!$A$2</f>
        <v>1.5006452889456501</v>
      </c>
      <c r="B110">
        <f>(Games!D110)*'Coefficients - Win Probability'!$B$2</f>
        <v>0</v>
      </c>
      <c r="C110" t="e">
        <f>(VLOOKUP(Games!B110, Data!$B$2:$L$134, 4, FALSE)-VLOOKUP(Games!C110, Data!$B$2:$L$134, 4, FALSE))*'Coefficients - Win Probability'!$C$2</f>
        <v>#N/A</v>
      </c>
      <c r="D110" t="e">
        <f>(VLOOKUP(Games!B110, Data!$B$2:$L$134, 5, FALSE)-VLOOKUP(Games!C110, Data!$B$2:$L$134, 5, FALSE))*'Coefficients - Win Probability'!$D$2</f>
        <v>#N/A</v>
      </c>
      <c r="E110" t="e">
        <f>(VLOOKUP(Games!B110, Data!$B$2:$L$134, 6, FALSE)-VLOOKUP(Games!C110, Data!$B$2:$L$134, 6, FALSE))*'Coefficients - Win Probability'!$E$2</f>
        <v>#N/A</v>
      </c>
      <c r="F110" t="e">
        <f>(VLOOKUP(Games!B110, Data!$B$2:$L$134, 7, FALSE)-VLOOKUP(Games!C110, Data!$B$2:$L$134, 7, FALSE))*'Coefficients - Win Probability'!$F$2</f>
        <v>#N/A</v>
      </c>
      <c r="G110" t="e">
        <f>(VLOOKUP(Games!B110, Data!$B$2:$L$134, 8, FALSE)-VLOOKUP(Games!C110, Data!$B$2:$L$134, 8, FALSE))*'Coefficients - Win Probability'!$G$2</f>
        <v>#N/A</v>
      </c>
      <c r="H110" t="e">
        <f>(VLOOKUP(Games!B110, Data!$B$2:$L$134, 9, FALSE)-VLOOKUP(Games!C110, Data!$B$2:$L$134, 9, FALSE))*'Coefficients - Win Probability'!$H$2</f>
        <v>#N/A</v>
      </c>
      <c r="I110" t="e">
        <f>(VLOOKUP(Games!B110, Data!$B$2:$L$134, 10, FALSE)-VLOOKUP(Games!C110, Data!$B$2:$L$134, 10, FALSE))*'Coefficients - Win Probability'!$I$2</f>
        <v>#N/A</v>
      </c>
      <c r="J110" t="e">
        <f>(IF(AND(VLOOKUP(Games!B110, Data!$B$2:$L$134, 11, FALSE)=1, VLOOKUP(Games!C110, Data!$B$2:$L$134, 11, FALSE)&lt;&gt;1), 1,0))*'Coefficients - Win Probability'!$J$2</f>
        <v>#N/A</v>
      </c>
      <c r="K110" t="e">
        <f>(IF(AND(VLOOKUP(Games!B110, Data!$B$2:$L$134, 11, FALSE)&lt;&gt;1, VLOOKUP(Games!C110, Data!$B$2:$L$134, 11, FALSE)=1), 1,0))*'Coefficients - Win Probability'!$K$2</f>
        <v>#N/A</v>
      </c>
      <c r="L110" t="e">
        <f>(VLOOKUP(Games!B110, Data!$B$2:$L$134, 3, FALSE)-VLOOKUP(Games!C110, Data!$B$2:$L$134, 3, FALSE))*'Coefficients - Win Probability'!$L$2</f>
        <v>#N/A</v>
      </c>
      <c r="N110" t="e">
        <f t="shared" si="1"/>
        <v>#N/A</v>
      </c>
    </row>
    <row r="111" spans="1:14" x14ac:dyDescent="0.45">
      <c r="A111">
        <f>'Coefficients - Win Probability'!$A$2</f>
        <v>1.5006452889456501</v>
      </c>
      <c r="B111">
        <f>(Games!D111)*'Coefficients - Win Probability'!$B$2</f>
        <v>0</v>
      </c>
      <c r="C111" t="e">
        <f>(VLOOKUP(Games!B111, Data!$B$2:$L$134, 4, FALSE)-VLOOKUP(Games!C111, Data!$B$2:$L$134, 4, FALSE))*'Coefficients - Win Probability'!$C$2</f>
        <v>#N/A</v>
      </c>
      <c r="D111" t="e">
        <f>(VLOOKUP(Games!B111, Data!$B$2:$L$134, 5, FALSE)-VLOOKUP(Games!C111, Data!$B$2:$L$134, 5, FALSE))*'Coefficients - Win Probability'!$D$2</f>
        <v>#N/A</v>
      </c>
      <c r="E111" t="e">
        <f>(VLOOKUP(Games!B111, Data!$B$2:$L$134, 6, FALSE)-VLOOKUP(Games!C111, Data!$B$2:$L$134, 6, FALSE))*'Coefficients - Win Probability'!$E$2</f>
        <v>#N/A</v>
      </c>
      <c r="F111" t="e">
        <f>(VLOOKUP(Games!B111, Data!$B$2:$L$134, 7, FALSE)-VLOOKUP(Games!C111, Data!$B$2:$L$134, 7, FALSE))*'Coefficients - Win Probability'!$F$2</f>
        <v>#N/A</v>
      </c>
      <c r="G111" t="e">
        <f>(VLOOKUP(Games!B111, Data!$B$2:$L$134, 8, FALSE)-VLOOKUP(Games!C111, Data!$B$2:$L$134, 8, FALSE))*'Coefficients - Win Probability'!$G$2</f>
        <v>#N/A</v>
      </c>
      <c r="H111" t="e">
        <f>(VLOOKUP(Games!B111, Data!$B$2:$L$134, 9, FALSE)-VLOOKUP(Games!C111, Data!$B$2:$L$134, 9, FALSE))*'Coefficients - Win Probability'!$H$2</f>
        <v>#N/A</v>
      </c>
      <c r="I111" t="e">
        <f>(VLOOKUP(Games!B111, Data!$B$2:$L$134, 10, FALSE)-VLOOKUP(Games!C111, Data!$B$2:$L$134, 10, FALSE))*'Coefficients - Win Probability'!$I$2</f>
        <v>#N/A</v>
      </c>
      <c r="J111" t="e">
        <f>(IF(AND(VLOOKUP(Games!B111, Data!$B$2:$L$134, 11, FALSE)=1, VLOOKUP(Games!C111, Data!$B$2:$L$134, 11, FALSE)&lt;&gt;1), 1,0))*'Coefficients - Win Probability'!$J$2</f>
        <v>#N/A</v>
      </c>
      <c r="K111" t="e">
        <f>(IF(AND(VLOOKUP(Games!B111, Data!$B$2:$L$134, 11, FALSE)&lt;&gt;1, VLOOKUP(Games!C111, Data!$B$2:$L$134, 11, FALSE)=1), 1,0))*'Coefficients - Win Probability'!$K$2</f>
        <v>#N/A</v>
      </c>
      <c r="L111" t="e">
        <f>(VLOOKUP(Games!B111, Data!$B$2:$L$134, 3, FALSE)-VLOOKUP(Games!C111, Data!$B$2:$L$134, 3, FALSE))*'Coefficients - Win Probability'!$L$2</f>
        <v>#N/A</v>
      </c>
      <c r="N111" t="e">
        <f t="shared" si="1"/>
        <v>#N/A</v>
      </c>
    </row>
    <row r="112" spans="1:14" x14ac:dyDescent="0.45">
      <c r="A112">
        <f>'Coefficients - Win Probability'!$A$2</f>
        <v>1.5006452889456501</v>
      </c>
      <c r="B112">
        <f>(Games!D112)*'Coefficients - Win Probability'!$B$2</f>
        <v>0</v>
      </c>
      <c r="C112" t="e">
        <f>(VLOOKUP(Games!B112, Data!$B$2:$L$134, 4, FALSE)-VLOOKUP(Games!C112, Data!$B$2:$L$134, 4, FALSE))*'Coefficients - Win Probability'!$C$2</f>
        <v>#N/A</v>
      </c>
      <c r="D112" t="e">
        <f>(VLOOKUP(Games!B112, Data!$B$2:$L$134, 5, FALSE)-VLOOKUP(Games!C112, Data!$B$2:$L$134, 5, FALSE))*'Coefficients - Win Probability'!$D$2</f>
        <v>#N/A</v>
      </c>
      <c r="E112" t="e">
        <f>(VLOOKUP(Games!B112, Data!$B$2:$L$134, 6, FALSE)-VLOOKUP(Games!C112, Data!$B$2:$L$134, 6, FALSE))*'Coefficients - Win Probability'!$E$2</f>
        <v>#N/A</v>
      </c>
      <c r="F112" t="e">
        <f>(VLOOKUP(Games!B112, Data!$B$2:$L$134, 7, FALSE)-VLOOKUP(Games!C112, Data!$B$2:$L$134, 7, FALSE))*'Coefficients - Win Probability'!$F$2</f>
        <v>#N/A</v>
      </c>
      <c r="G112" t="e">
        <f>(VLOOKUP(Games!B112, Data!$B$2:$L$134, 8, FALSE)-VLOOKUP(Games!C112, Data!$B$2:$L$134, 8, FALSE))*'Coefficients - Win Probability'!$G$2</f>
        <v>#N/A</v>
      </c>
      <c r="H112" t="e">
        <f>(VLOOKUP(Games!B112, Data!$B$2:$L$134, 9, FALSE)-VLOOKUP(Games!C112, Data!$B$2:$L$134, 9, FALSE))*'Coefficients - Win Probability'!$H$2</f>
        <v>#N/A</v>
      </c>
      <c r="I112" t="e">
        <f>(VLOOKUP(Games!B112, Data!$B$2:$L$134, 10, FALSE)-VLOOKUP(Games!C112, Data!$B$2:$L$134, 10, FALSE))*'Coefficients - Win Probability'!$I$2</f>
        <v>#N/A</v>
      </c>
      <c r="J112" t="e">
        <f>(IF(AND(VLOOKUP(Games!B112, Data!$B$2:$L$134, 11, FALSE)=1, VLOOKUP(Games!C112, Data!$B$2:$L$134, 11, FALSE)&lt;&gt;1), 1,0))*'Coefficients - Win Probability'!$J$2</f>
        <v>#N/A</v>
      </c>
      <c r="K112" t="e">
        <f>(IF(AND(VLOOKUP(Games!B112, Data!$B$2:$L$134, 11, FALSE)&lt;&gt;1, VLOOKUP(Games!C112, Data!$B$2:$L$134, 11, FALSE)=1), 1,0))*'Coefficients - Win Probability'!$K$2</f>
        <v>#N/A</v>
      </c>
      <c r="L112" t="e">
        <f>(VLOOKUP(Games!B112, Data!$B$2:$L$134, 3, FALSE)-VLOOKUP(Games!C112, Data!$B$2:$L$134, 3, FALSE))*'Coefficients - Win Probability'!$L$2</f>
        <v>#N/A</v>
      </c>
      <c r="N112" t="e">
        <f t="shared" si="1"/>
        <v>#N/A</v>
      </c>
    </row>
    <row r="113" spans="1:14" x14ac:dyDescent="0.45">
      <c r="A113">
        <f>'Coefficients - Win Probability'!$A$2</f>
        <v>1.5006452889456501</v>
      </c>
      <c r="B113">
        <f>(Games!D113)*'Coefficients - Win Probability'!$B$2</f>
        <v>0</v>
      </c>
      <c r="C113" t="e">
        <f>(VLOOKUP(Games!B113, Data!$B$2:$L$134, 4, FALSE)-VLOOKUP(Games!C113, Data!$B$2:$L$134, 4, FALSE))*'Coefficients - Win Probability'!$C$2</f>
        <v>#N/A</v>
      </c>
      <c r="D113" t="e">
        <f>(VLOOKUP(Games!B113, Data!$B$2:$L$134, 5, FALSE)-VLOOKUP(Games!C113, Data!$B$2:$L$134, 5, FALSE))*'Coefficients - Win Probability'!$D$2</f>
        <v>#N/A</v>
      </c>
      <c r="E113" t="e">
        <f>(VLOOKUP(Games!B113, Data!$B$2:$L$134, 6, FALSE)-VLOOKUP(Games!C113, Data!$B$2:$L$134, 6, FALSE))*'Coefficients - Win Probability'!$E$2</f>
        <v>#N/A</v>
      </c>
      <c r="F113" t="e">
        <f>(VLOOKUP(Games!B113, Data!$B$2:$L$134, 7, FALSE)-VLOOKUP(Games!C113, Data!$B$2:$L$134, 7, FALSE))*'Coefficients - Win Probability'!$F$2</f>
        <v>#N/A</v>
      </c>
      <c r="G113" t="e">
        <f>(VLOOKUP(Games!B113, Data!$B$2:$L$134, 8, FALSE)-VLOOKUP(Games!C113, Data!$B$2:$L$134, 8, FALSE))*'Coefficients - Win Probability'!$G$2</f>
        <v>#N/A</v>
      </c>
      <c r="H113" t="e">
        <f>(VLOOKUP(Games!B113, Data!$B$2:$L$134, 9, FALSE)-VLOOKUP(Games!C113, Data!$B$2:$L$134, 9, FALSE))*'Coefficients - Win Probability'!$H$2</f>
        <v>#N/A</v>
      </c>
      <c r="I113" t="e">
        <f>(VLOOKUP(Games!B113, Data!$B$2:$L$134, 10, FALSE)-VLOOKUP(Games!C113, Data!$B$2:$L$134, 10, FALSE))*'Coefficients - Win Probability'!$I$2</f>
        <v>#N/A</v>
      </c>
      <c r="J113" t="e">
        <f>(IF(AND(VLOOKUP(Games!B113, Data!$B$2:$L$134, 11, FALSE)=1, VLOOKUP(Games!C113, Data!$B$2:$L$134, 11, FALSE)&lt;&gt;1), 1,0))*'Coefficients - Win Probability'!$J$2</f>
        <v>#N/A</v>
      </c>
      <c r="K113" t="e">
        <f>(IF(AND(VLOOKUP(Games!B113, Data!$B$2:$L$134, 11, FALSE)&lt;&gt;1, VLOOKUP(Games!C113, Data!$B$2:$L$134, 11, FALSE)=1), 1,0))*'Coefficients - Win Probability'!$K$2</f>
        <v>#N/A</v>
      </c>
      <c r="L113" t="e">
        <f>(VLOOKUP(Games!B113, Data!$B$2:$L$134, 3, FALSE)-VLOOKUP(Games!C113, Data!$B$2:$L$134, 3, FALSE))*'Coefficients - Win Probability'!$L$2</f>
        <v>#N/A</v>
      </c>
      <c r="N113" t="e">
        <f t="shared" si="1"/>
        <v>#N/A</v>
      </c>
    </row>
    <row r="114" spans="1:14" x14ac:dyDescent="0.45">
      <c r="A114">
        <f>'Coefficients - Win Probability'!$A$2</f>
        <v>1.5006452889456501</v>
      </c>
      <c r="B114">
        <f>(Games!D114)*'Coefficients - Win Probability'!$B$2</f>
        <v>0</v>
      </c>
      <c r="C114" t="e">
        <f>(VLOOKUP(Games!B114, Data!$B$2:$L$134, 4, FALSE)-VLOOKUP(Games!C114, Data!$B$2:$L$134, 4, FALSE))*'Coefficients - Win Probability'!$C$2</f>
        <v>#N/A</v>
      </c>
      <c r="D114" t="e">
        <f>(VLOOKUP(Games!B114, Data!$B$2:$L$134, 5, FALSE)-VLOOKUP(Games!C114, Data!$B$2:$L$134, 5, FALSE))*'Coefficients - Win Probability'!$D$2</f>
        <v>#N/A</v>
      </c>
      <c r="E114" t="e">
        <f>(VLOOKUP(Games!B114, Data!$B$2:$L$134, 6, FALSE)-VLOOKUP(Games!C114, Data!$B$2:$L$134, 6, FALSE))*'Coefficients - Win Probability'!$E$2</f>
        <v>#N/A</v>
      </c>
      <c r="F114" t="e">
        <f>(VLOOKUP(Games!B114, Data!$B$2:$L$134, 7, FALSE)-VLOOKUP(Games!C114, Data!$B$2:$L$134, 7, FALSE))*'Coefficients - Win Probability'!$F$2</f>
        <v>#N/A</v>
      </c>
      <c r="G114" t="e">
        <f>(VLOOKUP(Games!B114, Data!$B$2:$L$134, 8, FALSE)-VLOOKUP(Games!C114, Data!$B$2:$L$134, 8, FALSE))*'Coefficients - Win Probability'!$G$2</f>
        <v>#N/A</v>
      </c>
      <c r="H114" t="e">
        <f>(VLOOKUP(Games!B114, Data!$B$2:$L$134, 9, FALSE)-VLOOKUP(Games!C114, Data!$B$2:$L$134, 9, FALSE))*'Coefficients - Win Probability'!$H$2</f>
        <v>#N/A</v>
      </c>
      <c r="I114" t="e">
        <f>(VLOOKUP(Games!B114, Data!$B$2:$L$134, 10, FALSE)-VLOOKUP(Games!C114, Data!$B$2:$L$134, 10, FALSE))*'Coefficients - Win Probability'!$I$2</f>
        <v>#N/A</v>
      </c>
      <c r="J114" t="e">
        <f>(IF(AND(VLOOKUP(Games!B114, Data!$B$2:$L$134, 11, FALSE)=1, VLOOKUP(Games!C114, Data!$B$2:$L$134, 11, FALSE)&lt;&gt;1), 1,0))*'Coefficients - Win Probability'!$J$2</f>
        <v>#N/A</v>
      </c>
      <c r="K114" t="e">
        <f>(IF(AND(VLOOKUP(Games!B114, Data!$B$2:$L$134, 11, FALSE)&lt;&gt;1, VLOOKUP(Games!C114, Data!$B$2:$L$134, 11, FALSE)=1), 1,0))*'Coefficients - Win Probability'!$K$2</f>
        <v>#N/A</v>
      </c>
      <c r="L114" t="e">
        <f>(VLOOKUP(Games!B114, Data!$B$2:$L$134, 3, FALSE)-VLOOKUP(Games!C114, Data!$B$2:$L$134, 3, FALSE))*'Coefficients - Win Probability'!$L$2</f>
        <v>#N/A</v>
      </c>
      <c r="N114" t="e">
        <f t="shared" si="1"/>
        <v>#N/A</v>
      </c>
    </row>
    <row r="115" spans="1:14" x14ac:dyDescent="0.45">
      <c r="A115">
        <f>'Coefficients - Win Probability'!$A$2</f>
        <v>1.5006452889456501</v>
      </c>
      <c r="B115">
        <f>(Games!D115)*'Coefficients - Win Probability'!$B$2</f>
        <v>0</v>
      </c>
      <c r="C115" t="e">
        <f>(VLOOKUP(Games!B115, Data!$B$2:$L$134, 4, FALSE)-VLOOKUP(Games!C115, Data!$B$2:$L$134, 4, FALSE))*'Coefficients - Win Probability'!$C$2</f>
        <v>#N/A</v>
      </c>
      <c r="D115" t="e">
        <f>(VLOOKUP(Games!B115, Data!$B$2:$L$134, 5, FALSE)-VLOOKUP(Games!C115, Data!$B$2:$L$134, 5, FALSE))*'Coefficients - Win Probability'!$D$2</f>
        <v>#N/A</v>
      </c>
      <c r="E115" t="e">
        <f>(VLOOKUP(Games!B115, Data!$B$2:$L$134, 6, FALSE)-VLOOKUP(Games!C115, Data!$B$2:$L$134, 6, FALSE))*'Coefficients - Win Probability'!$E$2</f>
        <v>#N/A</v>
      </c>
      <c r="F115" t="e">
        <f>(VLOOKUP(Games!B115, Data!$B$2:$L$134, 7, FALSE)-VLOOKUP(Games!C115, Data!$B$2:$L$134, 7, FALSE))*'Coefficients - Win Probability'!$F$2</f>
        <v>#N/A</v>
      </c>
      <c r="G115" t="e">
        <f>(VLOOKUP(Games!B115, Data!$B$2:$L$134, 8, FALSE)-VLOOKUP(Games!C115, Data!$B$2:$L$134, 8, FALSE))*'Coefficients - Win Probability'!$G$2</f>
        <v>#N/A</v>
      </c>
      <c r="H115" t="e">
        <f>(VLOOKUP(Games!B115, Data!$B$2:$L$134, 9, FALSE)-VLOOKUP(Games!C115, Data!$B$2:$L$134, 9, FALSE))*'Coefficients - Win Probability'!$H$2</f>
        <v>#N/A</v>
      </c>
      <c r="I115" t="e">
        <f>(VLOOKUP(Games!B115, Data!$B$2:$L$134, 10, FALSE)-VLOOKUP(Games!C115, Data!$B$2:$L$134, 10, FALSE))*'Coefficients - Win Probability'!$I$2</f>
        <v>#N/A</v>
      </c>
      <c r="J115" t="e">
        <f>(IF(AND(VLOOKUP(Games!B115, Data!$B$2:$L$134, 11, FALSE)=1, VLOOKUP(Games!C115, Data!$B$2:$L$134, 11, FALSE)&lt;&gt;1), 1,0))*'Coefficients - Win Probability'!$J$2</f>
        <v>#N/A</v>
      </c>
      <c r="K115" t="e">
        <f>(IF(AND(VLOOKUP(Games!B115, Data!$B$2:$L$134, 11, FALSE)&lt;&gt;1, VLOOKUP(Games!C115, Data!$B$2:$L$134, 11, FALSE)=1), 1,0))*'Coefficients - Win Probability'!$K$2</f>
        <v>#N/A</v>
      </c>
      <c r="L115" t="e">
        <f>(VLOOKUP(Games!B115, Data!$B$2:$L$134, 3, FALSE)-VLOOKUP(Games!C115, Data!$B$2:$L$134, 3, FALSE))*'Coefficients - Win Probability'!$L$2</f>
        <v>#N/A</v>
      </c>
      <c r="N115" t="e">
        <f t="shared" si="1"/>
        <v>#N/A</v>
      </c>
    </row>
    <row r="116" spans="1:14" x14ac:dyDescent="0.45">
      <c r="A116">
        <f>'Coefficients - Win Probability'!$A$2</f>
        <v>1.5006452889456501</v>
      </c>
      <c r="B116">
        <f>(Games!D116)*'Coefficients - Win Probability'!$B$2</f>
        <v>0</v>
      </c>
      <c r="C116" t="e">
        <f>(VLOOKUP(Games!B116, Data!$B$2:$L$134, 4, FALSE)-VLOOKUP(Games!C116, Data!$B$2:$L$134, 4, FALSE))*'Coefficients - Win Probability'!$C$2</f>
        <v>#N/A</v>
      </c>
      <c r="D116" t="e">
        <f>(VLOOKUP(Games!B116, Data!$B$2:$L$134, 5, FALSE)-VLOOKUP(Games!C116, Data!$B$2:$L$134, 5, FALSE))*'Coefficients - Win Probability'!$D$2</f>
        <v>#N/A</v>
      </c>
      <c r="E116" t="e">
        <f>(VLOOKUP(Games!B116, Data!$B$2:$L$134, 6, FALSE)-VLOOKUP(Games!C116, Data!$B$2:$L$134, 6, FALSE))*'Coefficients - Win Probability'!$E$2</f>
        <v>#N/A</v>
      </c>
      <c r="F116" t="e">
        <f>(VLOOKUP(Games!B116, Data!$B$2:$L$134, 7, FALSE)-VLOOKUP(Games!C116, Data!$B$2:$L$134, 7, FALSE))*'Coefficients - Win Probability'!$F$2</f>
        <v>#N/A</v>
      </c>
      <c r="G116" t="e">
        <f>(VLOOKUP(Games!B116, Data!$B$2:$L$134, 8, FALSE)-VLOOKUP(Games!C116, Data!$B$2:$L$134, 8, FALSE))*'Coefficients - Win Probability'!$G$2</f>
        <v>#N/A</v>
      </c>
      <c r="H116" t="e">
        <f>(VLOOKUP(Games!B116, Data!$B$2:$L$134, 9, FALSE)-VLOOKUP(Games!C116, Data!$B$2:$L$134, 9, FALSE))*'Coefficients - Win Probability'!$H$2</f>
        <v>#N/A</v>
      </c>
      <c r="I116" t="e">
        <f>(VLOOKUP(Games!B116, Data!$B$2:$L$134, 10, FALSE)-VLOOKUP(Games!C116, Data!$B$2:$L$134, 10, FALSE))*'Coefficients - Win Probability'!$I$2</f>
        <v>#N/A</v>
      </c>
      <c r="J116" t="e">
        <f>(IF(AND(VLOOKUP(Games!B116, Data!$B$2:$L$134, 11, FALSE)=1, VLOOKUP(Games!C116, Data!$B$2:$L$134, 11, FALSE)&lt;&gt;1), 1,0))*'Coefficients - Win Probability'!$J$2</f>
        <v>#N/A</v>
      </c>
      <c r="K116" t="e">
        <f>(IF(AND(VLOOKUP(Games!B116, Data!$B$2:$L$134, 11, FALSE)&lt;&gt;1, VLOOKUP(Games!C116, Data!$B$2:$L$134, 11, FALSE)=1), 1,0))*'Coefficients - Win Probability'!$K$2</f>
        <v>#N/A</v>
      </c>
      <c r="L116" t="e">
        <f>(VLOOKUP(Games!B116, Data!$B$2:$L$134, 3, FALSE)-VLOOKUP(Games!C116, Data!$B$2:$L$134, 3, FALSE))*'Coefficients - Win Probability'!$L$2</f>
        <v>#N/A</v>
      </c>
      <c r="N116" t="e">
        <f t="shared" si="1"/>
        <v>#N/A</v>
      </c>
    </row>
    <row r="117" spans="1:14" x14ac:dyDescent="0.45">
      <c r="A117">
        <f>'Coefficients - Win Probability'!$A$2</f>
        <v>1.5006452889456501</v>
      </c>
      <c r="B117">
        <f>(Games!D117)*'Coefficients - Win Probability'!$B$2</f>
        <v>0</v>
      </c>
      <c r="C117" t="e">
        <f>(VLOOKUP(Games!B117, Data!$B$2:$L$134, 4, FALSE)-VLOOKUP(Games!C117, Data!$B$2:$L$134, 4, FALSE))*'Coefficients - Win Probability'!$C$2</f>
        <v>#N/A</v>
      </c>
      <c r="D117" t="e">
        <f>(VLOOKUP(Games!B117, Data!$B$2:$L$134, 5, FALSE)-VLOOKUP(Games!C117, Data!$B$2:$L$134, 5, FALSE))*'Coefficients - Win Probability'!$D$2</f>
        <v>#N/A</v>
      </c>
      <c r="E117" t="e">
        <f>(VLOOKUP(Games!B117, Data!$B$2:$L$134, 6, FALSE)-VLOOKUP(Games!C117, Data!$B$2:$L$134, 6, FALSE))*'Coefficients - Win Probability'!$E$2</f>
        <v>#N/A</v>
      </c>
      <c r="F117" t="e">
        <f>(VLOOKUP(Games!B117, Data!$B$2:$L$134, 7, FALSE)-VLOOKUP(Games!C117, Data!$B$2:$L$134, 7, FALSE))*'Coefficients - Win Probability'!$F$2</f>
        <v>#N/A</v>
      </c>
      <c r="G117" t="e">
        <f>(VLOOKUP(Games!B117, Data!$B$2:$L$134, 8, FALSE)-VLOOKUP(Games!C117, Data!$B$2:$L$134, 8, FALSE))*'Coefficients - Win Probability'!$G$2</f>
        <v>#N/A</v>
      </c>
      <c r="H117" t="e">
        <f>(VLOOKUP(Games!B117, Data!$B$2:$L$134, 9, FALSE)-VLOOKUP(Games!C117, Data!$B$2:$L$134, 9, FALSE))*'Coefficients - Win Probability'!$H$2</f>
        <v>#N/A</v>
      </c>
      <c r="I117" t="e">
        <f>(VLOOKUP(Games!B117, Data!$B$2:$L$134, 10, FALSE)-VLOOKUP(Games!C117, Data!$B$2:$L$134, 10, FALSE))*'Coefficients - Win Probability'!$I$2</f>
        <v>#N/A</v>
      </c>
      <c r="J117" t="e">
        <f>(IF(AND(VLOOKUP(Games!B117, Data!$B$2:$L$134, 11, FALSE)=1, VLOOKUP(Games!C117, Data!$B$2:$L$134, 11, FALSE)&lt;&gt;1), 1,0))*'Coefficients - Win Probability'!$J$2</f>
        <v>#N/A</v>
      </c>
      <c r="K117" t="e">
        <f>(IF(AND(VLOOKUP(Games!B117, Data!$B$2:$L$134, 11, FALSE)&lt;&gt;1, VLOOKUP(Games!C117, Data!$B$2:$L$134, 11, FALSE)=1), 1,0))*'Coefficients - Win Probability'!$K$2</f>
        <v>#N/A</v>
      </c>
      <c r="L117" t="e">
        <f>(VLOOKUP(Games!B117, Data!$B$2:$L$134, 3, FALSE)-VLOOKUP(Games!C117, Data!$B$2:$L$134, 3, FALSE))*'Coefficients - Win Probability'!$L$2</f>
        <v>#N/A</v>
      </c>
      <c r="N117" t="e">
        <f t="shared" si="1"/>
        <v>#N/A</v>
      </c>
    </row>
    <row r="118" spans="1:14" x14ac:dyDescent="0.45">
      <c r="A118">
        <f>'Coefficients - Win Probability'!$A$2</f>
        <v>1.5006452889456501</v>
      </c>
      <c r="B118">
        <f>(Games!D118)*'Coefficients - Win Probability'!$B$2</f>
        <v>0</v>
      </c>
      <c r="C118" t="e">
        <f>(VLOOKUP(Games!B118, Data!$B$2:$L$134, 4, FALSE)-VLOOKUP(Games!C118, Data!$B$2:$L$134, 4, FALSE))*'Coefficients - Win Probability'!$C$2</f>
        <v>#N/A</v>
      </c>
      <c r="D118" t="e">
        <f>(VLOOKUP(Games!B118, Data!$B$2:$L$134, 5, FALSE)-VLOOKUP(Games!C118, Data!$B$2:$L$134, 5, FALSE))*'Coefficients - Win Probability'!$D$2</f>
        <v>#N/A</v>
      </c>
      <c r="E118" t="e">
        <f>(VLOOKUP(Games!B118, Data!$B$2:$L$134, 6, FALSE)-VLOOKUP(Games!C118, Data!$B$2:$L$134, 6, FALSE))*'Coefficients - Win Probability'!$E$2</f>
        <v>#N/A</v>
      </c>
      <c r="F118" t="e">
        <f>(VLOOKUP(Games!B118, Data!$B$2:$L$134, 7, FALSE)-VLOOKUP(Games!C118, Data!$B$2:$L$134, 7, FALSE))*'Coefficients - Win Probability'!$F$2</f>
        <v>#N/A</v>
      </c>
      <c r="G118" t="e">
        <f>(VLOOKUP(Games!B118, Data!$B$2:$L$134, 8, FALSE)-VLOOKUP(Games!C118, Data!$B$2:$L$134, 8, FALSE))*'Coefficients - Win Probability'!$G$2</f>
        <v>#N/A</v>
      </c>
      <c r="H118" t="e">
        <f>(VLOOKUP(Games!B118, Data!$B$2:$L$134, 9, FALSE)-VLOOKUP(Games!C118, Data!$B$2:$L$134, 9, FALSE))*'Coefficients - Win Probability'!$H$2</f>
        <v>#N/A</v>
      </c>
      <c r="I118" t="e">
        <f>(VLOOKUP(Games!B118, Data!$B$2:$L$134, 10, FALSE)-VLOOKUP(Games!C118, Data!$B$2:$L$134, 10, FALSE))*'Coefficients - Win Probability'!$I$2</f>
        <v>#N/A</v>
      </c>
      <c r="J118" t="e">
        <f>(IF(AND(VLOOKUP(Games!B118, Data!$B$2:$L$134, 11, FALSE)=1, VLOOKUP(Games!C118, Data!$B$2:$L$134, 11, FALSE)&lt;&gt;1), 1,0))*'Coefficients - Win Probability'!$J$2</f>
        <v>#N/A</v>
      </c>
      <c r="K118" t="e">
        <f>(IF(AND(VLOOKUP(Games!B118, Data!$B$2:$L$134, 11, FALSE)&lt;&gt;1, VLOOKUP(Games!C118, Data!$B$2:$L$134, 11, FALSE)=1), 1,0))*'Coefficients - Win Probability'!$K$2</f>
        <v>#N/A</v>
      </c>
      <c r="L118" t="e">
        <f>(VLOOKUP(Games!B118, Data!$B$2:$L$134, 3, FALSE)-VLOOKUP(Games!C118, Data!$B$2:$L$134, 3, FALSE))*'Coefficients - Win Probability'!$L$2</f>
        <v>#N/A</v>
      </c>
      <c r="N118" t="e">
        <f t="shared" si="1"/>
        <v>#N/A</v>
      </c>
    </row>
    <row r="119" spans="1:14" x14ac:dyDescent="0.45">
      <c r="A119">
        <f>'Coefficients - Win Probability'!$A$2</f>
        <v>1.5006452889456501</v>
      </c>
      <c r="B119">
        <f>(Games!D119)*'Coefficients - Win Probability'!$B$2</f>
        <v>0</v>
      </c>
      <c r="C119" t="e">
        <f>(VLOOKUP(Games!B119, Data!$B$2:$L$134, 4, FALSE)-VLOOKUP(Games!C119, Data!$B$2:$L$134, 4, FALSE))*'Coefficients - Win Probability'!$C$2</f>
        <v>#N/A</v>
      </c>
      <c r="D119" t="e">
        <f>(VLOOKUP(Games!B119, Data!$B$2:$L$134, 5, FALSE)-VLOOKUP(Games!C119, Data!$B$2:$L$134, 5, FALSE))*'Coefficients - Win Probability'!$D$2</f>
        <v>#N/A</v>
      </c>
      <c r="E119" t="e">
        <f>(VLOOKUP(Games!B119, Data!$B$2:$L$134, 6, FALSE)-VLOOKUP(Games!C119, Data!$B$2:$L$134, 6, FALSE))*'Coefficients - Win Probability'!$E$2</f>
        <v>#N/A</v>
      </c>
      <c r="F119" t="e">
        <f>(VLOOKUP(Games!B119, Data!$B$2:$L$134, 7, FALSE)-VLOOKUP(Games!C119, Data!$B$2:$L$134, 7, FALSE))*'Coefficients - Win Probability'!$F$2</f>
        <v>#N/A</v>
      </c>
      <c r="G119" t="e">
        <f>(VLOOKUP(Games!B119, Data!$B$2:$L$134, 8, FALSE)-VLOOKUP(Games!C119, Data!$B$2:$L$134, 8, FALSE))*'Coefficients - Win Probability'!$G$2</f>
        <v>#N/A</v>
      </c>
      <c r="H119" t="e">
        <f>(VLOOKUP(Games!B119, Data!$B$2:$L$134, 9, FALSE)-VLOOKUP(Games!C119, Data!$B$2:$L$134, 9, FALSE))*'Coefficients - Win Probability'!$H$2</f>
        <v>#N/A</v>
      </c>
      <c r="I119" t="e">
        <f>(VLOOKUP(Games!B119, Data!$B$2:$L$134, 10, FALSE)-VLOOKUP(Games!C119, Data!$B$2:$L$134, 10, FALSE))*'Coefficients - Win Probability'!$I$2</f>
        <v>#N/A</v>
      </c>
      <c r="J119" t="e">
        <f>(IF(AND(VLOOKUP(Games!B119, Data!$B$2:$L$134, 11, FALSE)=1, VLOOKUP(Games!C119, Data!$B$2:$L$134, 11, FALSE)&lt;&gt;1), 1,0))*'Coefficients - Win Probability'!$J$2</f>
        <v>#N/A</v>
      </c>
      <c r="K119" t="e">
        <f>(IF(AND(VLOOKUP(Games!B119, Data!$B$2:$L$134, 11, FALSE)&lt;&gt;1, VLOOKUP(Games!C119, Data!$B$2:$L$134, 11, FALSE)=1), 1,0))*'Coefficients - Win Probability'!$K$2</f>
        <v>#N/A</v>
      </c>
      <c r="L119" t="e">
        <f>(VLOOKUP(Games!B119, Data!$B$2:$L$134, 3, FALSE)-VLOOKUP(Games!C119, Data!$B$2:$L$134, 3, FALSE))*'Coefficients - Win Probability'!$L$2</f>
        <v>#N/A</v>
      </c>
      <c r="N119" t="e">
        <f t="shared" si="1"/>
        <v>#N/A</v>
      </c>
    </row>
    <row r="120" spans="1:14" x14ac:dyDescent="0.45">
      <c r="A120">
        <f>'Coefficients - Win Probability'!$A$2</f>
        <v>1.5006452889456501</v>
      </c>
      <c r="B120">
        <f>(Games!D120)*'Coefficients - Win Probability'!$B$2</f>
        <v>0</v>
      </c>
      <c r="C120" t="e">
        <f>(VLOOKUP(Games!B120, Data!$B$2:$L$134, 4, FALSE)-VLOOKUP(Games!C120, Data!$B$2:$L$134, 4, FALSE))*'Coefficients - Win Probability'!$C$2</f>
        <v>#N/A</v>
      </c>
      <c r="D120" t="e">
        <f>(VLOOKUP(Games!B120, Data!$B$2:$L$134, 5, FALSE)-VLOOKUP(Games!C120, Data!$B$2:$L$134, 5, FALSE))*'Coefficients - Win Probability'!$D$2</f>
        <v>#N/A</v>
      </c>
      <c r="E120" t="e">
        <f>(VLOOKUP(Games!B120, Data!$B$2:$L$134, 6, FALSE)-VLOOKUP(Games!C120, Data!$B$2:$L$134, 6, FALSE))*'Coefficients - Win Probability'!$E$2</f>
        <v>#N/A</v>
      </c>
      <c r="F120" t="e">
        <f>(VLOOKUP(Games!B120, Data!$B$2:$L$134, 7, FALSE)-VLOOKUP(Games!C120, Data!$B$2:$L$134, 7, FALSE))*'Coefficients - Win Probability'!$F$2</f>
        <v>#N/A</v>
      </c>
      <c r="G120" t="e">
        <f>(VLOOKUP(Games!B120, Data!$B$2:$L$134, 8, FALSE)-VLOOKUP(Games!C120, Data!$B$2:$L$134, 8, FALSE))*'Coefficients - Win Probability'!$G$2</f>
        <v>#N/A</v>
      </c>
      <c r="H120" t="e">
        <f>(VLOOKUP(Games!B120, Data!$B$2:$L$134, 9, FALSE)-VLOOKUP(Games!C120, Data!$B$2:$L$134, 9, FALSE))*'Coefficients - Win Probability'!$H$2</f>
        <v>#N/A</v>
      </c>
      <c r="I120" t="e">
        <f>(VLOOKUP(Games!B120, Data!$B$2:$L$134, 10, FALSE)-VLOOKUP(Games!C120, Data!$B$2:$L$134, 10, FALSE))*'Coefficients - Win Probability'!$I$2</f>
        <v>#N/A</v>
      </c>
      <c r="J120" t="e">
        <f>(IF(AND(VLOOKUP(Games!B120, Data!$B$2:$L$134, 11, FALSE)=1, VLOOKUP(Games!C120, Data!$B$2:$L$134, 11, FALSE)&lt;&gt;1), 1,0))*'Coefficients - Win Probability'!$J$2</f>
        <v>#N/A</v>
      </c>
      <c r="K120" t="e">
        <f>(IF(AND(VLOOKUP(Games!B120, Data!$B$2:$L$134, 11, FALSE)&lt;&gt;1, VLOOKUP(Games!C120, Data!$B$2:$L$134, 11, FALSE)=1), 1,0))*'Coefficients - Win Probability'!$K$2</f>
        <v>#N/A</v>
      </c>
      <c r="L120" t="e">
        <f>(VLOOKUP(Games!B120, Data!$B$2:$L$134, 3, FALSE)-VLOOKUP(Games!C120, Data!$B$2:$L$134, 3, FALSE))*'Coefficients - Win Probability'!$L$2</f>
        <v>#N/A</v>
      </c>
      <c r="N120" t="e">
        <f t="shared" si="1"/>
        <v>#N/A</v>
      </c>
    </row>
    <row r="121" spans="1:14" x14ac:dyDescent="0.45">
      <c r="A121">
        <f>'Coefficients - Win Probability'!$A$2</f>
        <v>1.5006452889456501</v>
      </c>
      <c r="B121">
        <f>(Games!D121)*'Coefficients - Win Probability'!$B$2</f>
        <v>0</v>
      </c>
      <c r="C121" t="e">
        <f>(VLOOKUP(Games!B121, Data!$B$2:$L$134, 4, FALSE)-VLOOKUP(Games!C121, Data!$B$2:$L$134, 4, FALSE))*'Coefficients - Win Probability'!$C$2</f>
        <v>#N/A</v>
      </c>
      <c r="D121" t="e">
        <f>(VLOOKUP(Games!B121, Data!$B$2:$L$134, 5, FALSE)-VLOOKUP(Games!C121, Data!$B$2:$L$134, 5, FALSE))*'Coefficients - Win Probability'!$D$2</f>
        <v>#N/A</v>
      </c>
      <c r="E121" t="e">
        <f>(VLOOKUP(Games!B121, Data!$B$2:$L$134, 6, FALSE)-VLOOKUP(Games!C121, Data!$B$2:$L$134, 6, FALSE))*'Coefficients - Win Probability'!$E$2</f>
        <v>#N/A</v>
      </c>
      <c r="F121" t="e">
        <f>(VLOOKUP(Games!B121, Data!$B$2:$L$134, 7, FALSE)-VLOOKUP(Games!C121, Data!$B$2:$L$134, 7, FALSE))*'Coefficients - Win Probability'!$F$2</f>
        <v>#N/A</v>
      </c>
      <c r="G121" t="e">
        <f>(VLOOKUP(Games!B121, Data!$B$2:$L$134, 8, FALSE)-VLOOKUP(Games!C121, Data!$B$2:$L$134, 8, FALSE))*'Coefficients - Win Probability'!$G$2</f>
        <v>#N/A</v>
      </c>
      <c r="H121" t="e">
        <f>(VLOOKUP(Games!B121, Data!$B$2:$L$134, 9, FALSE)-VLOOKUP(Games!C121, Data!$B$2:$L$134, 9, FALSE))*'Coefficients - Win Probability'!$H$2</f>
        <v>#N/A</v>
      </c>
      <c r="I121" t="e">
        <f>(VLOOKUP(Games!B121, Data!$B$2:$L$134, 10, FALSE)-VLOOKUP(Games!C121, Data!$B$2:$L$134, 10, FALSE))*'Coefficients - Win Probability'!$I$2</f>
        <v>#N/A</v>
      </c>
      <c r="J121" t="e">
        <f>(IF(AND(VLOOKUP(Games!B121, Data!$B$2:$L$134, 11, FALSE)=1, VLOOKUP(Games!C121, Data!$B$2:$L$134, 11, FALSE)&lt;&gt;1), 1,0))*'Coefficients - Win Probability'!$J$2</f>
        <v>#N/A</v>
      </c>
      <c r="K121" t="e">
        <f>(IF(AND(VLOOKUP(Games!B121, Data!$B$2:$L$134, 11, FALSE)&lt;&gt;1, VLOOKUP(Games!C121, Data!$B$2:$L$134, 11, FALSE)=1), 1,0))*'Coefficients - Win Probability'!$K$2</f>
        <v>#N/A</v>
      </c>
      <c r="L121" t="e">
        <f>(VLOOKUP(Games!B121, Data!$B$2:$L$134, 3, FALSE)-VLOOKUP(Games!C121, Data!$B$2:$L$134, 3, FALSE))*'Coefficients - Win Probability'!$L$2</f>
        <v>#N/A</v>
      </c>
      <c r="N121" t="e">
        <f t="shared" si="1"/>
        <v>#N/A</v>
      </c>
    </row>
    <row r="122" spans="1:14" x14ac:dyDescent="0.45">
      <c r="A122">
        <f>'Coefficients - Win Probability'!$A$2</f>
        <v>1.5006452889456501</v>
      </c>
      <c r="B122">
        <f>(Games!D122)*'Coefficients - Win Probability'!$B$2</f>
        <v>0</v>
      </c>
      <c r="C122" t="e">
        <f>(VLOOKUP(Games!B122, Data!$B$2:$L$134, 4, FALSE)-VLOOKUP(Games!C122, Data!$B$2:$L$134, 4, FALSE))*'Coefficients - Win Probability'!$C$2</f>
        <v>#N/A</v>
      </c>
      <c r="D122" t="e">
        <f>(VLOOKUP(Games!B122, Data!$B$2:$L$134, 5, FALSE)-VLOOKUP(Games!C122, Data!$B$2:$L$134, 5, FALSE))*'Coefficients - Win Probability'!$D$2</f>
        <v>#N/A</v>
      </c>
      <c r="E122" t="e">
        <f>(VLOOKUP(Games!B122, Data!$B$2:$L$134, 6, FALSE)-VLOOKUP(Games!C122, Data!$B$2:$L$134, 6, FALSE))*'Coefficients - Win Probability'!$E$2</f>
        <v>#N/A</v>
      </c>
      <c r="F122" t="e">
        <f>(VLOOKUP(Games!B122, Data!$B$2:$L$134, 7, FALSE)-VLOOKUP(Games!C122, Data!$B$2:$L$134, 7, FALSE))*'Coefficients - Win Probability'!$F$2</f>
        <v>#N/A</v>
      </c>
      <c r="G122" t="e">
        <f>(VLOOKUP(Games!B122, Data!$B$2:$L$134, 8, FALSE)-VLOOKUP(Games!C122, Data!$B$2:$L$134, 8, FALSE))*'Coefficients - Win Probability'!$G$2</f>
        <v>#N/A</v>
      </c>
      <c r="H122" t="e">
        <f>(VLOOKUP(Games!B122, Data!$B$2:$L$134, 9, FALSE)-VLOOKUP(Games!C122, Data!$B$2:$L$134, 9, FALSE))*'Coefficients - Win Probability'!$H$2</f>
        <v>#N/A</v>
      </c>
      <c r="I122" t="e">
        <f>(VLOOKUP(Games!B122, Data!$B$2:$L$134, 10, FALSE)-VLOOKUP(Games!C122, Data!$B$2:$L$134, 10, FALSE))*'Coefficients - Win Probability'!$I$2</f>
        <v>#N/A</v>
      </c>
      <c r="J122" t="e">
        <f>(IF(AND(VLOOKUP(Games!B122, Data!$B$2:$L$134, 11, FALSE)=1, VLOOKUP(Games!C122, Data!$B$2:$L$134, 11, FALSE)&lt;&gt;1), 1,0))*'Coefficients - Win Probability'!$J$2</f>
        <v>#N/A</v>
      </c>
      <c r="K122" t="e">
        <f>(IF(AND(VLOOKUP(Games!B122, Data!$B$2:$L$134, 11, FALSE)&lt;&gt;1, VLOOKUP(Games!C122, Data!$B$2:$L$134, 11, FALSE)=1), 1,0))*'Coefficients - Win Probability'!$K$2</f>
        <v>#N/A</v>
      </c>
      <c r="L122" t="e">
        <f>(VLOOKUP(Games!B122, Data!$B$2:$L$134, 3, FALSE)-VLOOKUP(Games!C122, Data!$B$2:$L$134, 3, FALSE))*'Coefficients - Win Probability'!$L$2</f>
        <v>#N/A</v>
      </c>
      <c r="N122" t="e">
        <f t="shared" si="1"/>
        <v>#N/A</v>
      </c>
    </row>
    <row r="123" spans="1:14" x14ac:dyDescent="0.45">
      <c r="A123">
        <f>'Coefficients - Win Probability'!$A$2</f>
        <v>1.5006452889456501</v>
      </c>
      <c r="B123">
        <f>(Games!D123)*'Coefficients - Win Probability'!$B$2</f>
        <v>0</v>
      </c>
      <c r="C123" t="e">
        <f>(VLOOKUP(Games!B123, Data!$B$2:$L$134, 4, FALSE)-VLOOKUP(Games!C123, Data!$B$2:$L$134, 4, FALSE))*'Coefficients - Win Probability'!$C$2</f>
        <v>#N/A</v>
      </c>
      <c r="D123" t="e">
        <f>(VLOOKUP(Games!B123, Data!$B$2:$L$134, 5, FALSE)-VLOOKUP(Games!C123, Data!$B$2:$L$134, 5, FALSE))*'Coefficients - Win Probability'!$D$2</f>
        <v>#N/A</v>
      </c>
      <c r="E123" t="e">
        <f>(VLOOKUP(Games!B123, Data!$B$2:$L$134, 6, FALSE)-VLOOKUP(Games!C123, Data!$B$2:$L$134, 6, FALSE))*'Coefficients - Win Probability'!$E$2</f>
        <v>#N/A</v>
      </c>
      <c r="F123" t="e">
        <f>(VLOOKUP(Games!B123, Data!$B$2:$L$134, 7, FALSE)-VLOOKUP(Games!C123, Data!$B$2:$L$134, 7, FALSE))*'Coefficients - Win Probability'!$F$2</f>
        <v>#N/A</v>
      </c>
      <c r="G123" t="e">
        <f>(VLOOKUP(Games!B123, Data!$B$2:$L$134, 8, FALSE)-VLOOKUP(Games!C123, Data!$B$2:$L$134, 8, FALSE))*'Coefficients - Win Probability'!$G$2</f>
        <v>#N/A</v>
      </c>
      <c r="H123" t="e">
        <f>(VLOOKUP(Games!B123, Data!$B$2:$L$134, 9, FALSE)-VLOOKUP(Games!C123, Data!$B$2:$L$134, 9, FALSE))*'Coefficients - Win Probability'!$H$2</f>
        <v>#N/A</v>
      </c>
      <c r="I123" t="e">
        <f>(VLOOKUP(Games!B123, Data!$B$2:$L$134, 10, FALSE)-VLOOKUP(Games!C123, Data!$B$2:$L$134, 10, FALSE))*'Coefficients - Win Probability'!$I$2</f>
        <v>#N/A</v>
      </c>
      <c r="J123" t="e">
        <f>(IF(AND(VLOOKUP(Games!B123, Data!$B$2:$L$134, 11, FALSE)=1, VLOOKUP(Games!C123, Data!$B$2:$L$134, 11, FALSE)&lt;&gt;1), 1,0))*'Coefficients - Win Probability'!$J$2</f>
        <v>#N/A</v>
      </c>
      <c r="K123" t="e">
        <f>(IF(AND(VLOOKUP(Games!B123, Data!$B$2:$L$134, 11, FALSE)&lt;&gt;1, VLOOKUP(Games!C123, Data!$B$2:$L$134, 11, FALSE)=1), 1,0))*'Coefficients - Win Probability'!$K$2</f>
        <v>#N/A</v>
      </c>
      <c r="L123" t="e">
        <f>(VLOOKUP(Games!B123, Data!$B$2:$L$134, 3, FALSE)-VLOOKUP(Games!C123, Data!$B$2:$L$134, 3, FALSE))*'Coefficients - Win Probability'!$L$2</f>
        <v>#N/A</v>
      </c>
      <c r="N123" t="e">
        <f t="shared" si="1"/>
        <v>#N/A</v>
      </c>
    </row>
    <row r="124" spans="1:14" x14ac:dyDescent="0.45">
      <c r="A124">
        <f>'Coefficients - Win Probability'!$A$2</f>
        <v>1.5006452889456501</v>
      </c>
      <c r="B124">
        <f>(Games!D124)*'Coefficients - Win Probability'!$B$2</f>
        <v>0</v>
      </c>
      <c r="C124" t="e">
        <f>(VLOOKUP(Games!B124, Data!$B$2:$L$134, 4, FALSE)-VLOOKUP(Games!C124, Data!$B$2:$L$134, 4, FALSE))*'Coefficients - Win Probability'!$C$2</f>
        <v>#N/A</v>
      </c>
      <c r="D124" t="e">
        <f>(VLOOKUP(Games!B124, Data!$B$2:$L$134, 5, FALSE)-VLOOKUP(Games!C124, Data!$B$2:$L$134, 5, FALSE))*'Coefficients - Win Probability'!$D$2</f>
        <v>#N/A</v>
      </c>
      <c r="E124" t="e">
        <f>(VLOOKUP(Games!B124, Data!$B$2:$L$134, 6, FALSE)-VLOOKUP(Games!C124, Data!$B$2:$L$134, 6, FALSE))*'Coefficients - Win Probability'!$E$2</f>
        <v>#N/A</v>
      </c>
      <c r="F124" t="e">
        <f>(VLOOKUP(Games!B124, Data!$B$2:$L$134, 7, FALSE)-VLOOKUP(Games!C124, Data!$B$2:$L$134, 7, FALSE))*'Coefficients - Win Probability'!$F$2</f>
        <v>#N/A</v>
      </c>
      <c r="G124" t="e">
        <f>(VLOOKUP(Games!B124, Data!$B$2:$L$134, 8, FALSE)-VLOOKUP(Games!C124, Data!$B$2:$L$134, 8, FALSE))*'Coefficients - Win Probability'!$G$2</f>
        <v>#N/A</v>
      </c>
      <c r="H124" t="e">
        <f>(VLOOKUP(Games!B124, Data!$B$2:$L$134, 9, FALSE)-VLOOKUP(Games!C124, Data!$B$2:$L$134, 9, FALSE))*'Coefficients - Win Probability'!$H$2</f>
        <v>#N/A</v>
      </c>
      <c r="I124" t="e">
        <f>(VLOOKUP(Games!B124, Data!$B$2:$L$134, 10, FALSE)-VLOOKUP(Games!C124, Data!$B$2:$L$134, 10, FALSE))*'Coefficients - Win Probability'!$I$2</f>
        <v>#N/A</v>
      </c>
      <c r="J124" t="e">
        <f>(IF(AND(VLOOKUP(Games!B124, Data!$B$2:$L$134, 11, FALSE)=1, VLOOKUP(Games!C124, Data!$B$2:$L$134, 11, FALSE)&lt;&gt;1), 1,0))*'Coefficients - Win Probability'!$J$2</f>
        <v>#N/A</v>
      </c>
      <c r="K124" t="e">
        <f>(IF(AND(VLOOKUP(Games!B124, Data!$B$2:$L$134, 11, FALSE)&lt;&gt;1, VLOOKUP(Games!C124, Data!$B$2:$L$134, 11, FALSE)=1), 1,0))*'Coefficients - Win Probability'!$K$2</f>
        <v>#N/A</v>
      </c>
      <c r="L124" t="e">
        <f>(VLOOKUP(Games!B124, Data!$B$2:$L$134, 3, FALSE)-VLOOKUP(Games!C124, Data!$B$2:$L$134, 3, FALSE))*'Coefficients - Win Probability'!$L$2</f>
        <v>#N/A</v>
      </c>
      <c r="N124" t="e">
        <f t="shared" si="1"/>
        <v>#N/A</v>
      </c>
    </row>
    <row r="125" spans="1:14" x14ac:dyDescent="0.45">
      <c r="A125">
        <f>'Coefficients - Win Probability'!$A$2</f>
        <v>1.5006452889456501</v>
      </c>
      <c r="B125">
        <f>(Games!D125)*'Coefficients - Win Probability'!$B$2</f>
        <v>0</v>
      </c>
      <c r="C125" t="e">
        <f>(VLOOKUP(Games!B125, Data!$B$2:$L$134, 4, FALSE)-VLOOKUP(Games!C125, Data!$B$2:$L$134, 4, FALSE))*'Coefficients - Win Probability'!$C$2</f>
        <v>#N/A</v>
      </c>
      <c r="D125" t="e">
        <f>(VLOOKUP(Games!B125, Data!$B$2:$L$134, 5, FALSE)-VLOOKUP(Games!C125, Data!$B$2:$L$134, 5, FALSE))*'Coefficients - Win Probability'!$D$2</f>
        <v>#N/A</v>
      </c>
      <c r="E125" t="e">
        <f>(VLOOKUP(Games!B125, Data!$B$2:$L$134, 6, FALSE)-VLOOKUP(Games!C125, Data!$B$2:$L$134, 6, FALSE))*'Coefficients - Win Probability'!$E$2</f>
        <v>#N/A</v>
      </c>
      <c r="F125" t="e">
        <f>(VLOOKUP(Games!B125, Data!$B$2:$L$134, 7, FALSE)-VLOOKUP(Games!C125, Data!$B$2:$L$134, 7, FALSE))*'Coefficients - Win Probability'!$F$2</f>
        <v>#N/A</v>
      </c>
      <c r="G125" t="e">
        <f>(VLOOKUP(Games!B125, Data!$B$2:$L$134, 8, FALSE)-VLOOKUP(Games!C125, Data!$B$2:$L$134, 8, FALSE))*'Coefficients - Win Probability'!$G$2</f>
        <v>#N/A</v>
      </c>
      <c r="H125" t="e">
        <f>(VLOOKUP(Games!B125, Data!$B$2:$L$134, 9, FALSE)-VLOOKUP(Games!C125, Data!$B$2:$L$134, 9, FALSE))*'Coefficients - Win Probability'!$H$2</f>
        <v>#N/A</v>
      </c>
      <c r="I125" t="e">
        <f>(VLOOKUP(Games!B125, Data!$B$2:$L$134, 10, FALSE)-VLOOKUP(Games!C125, Data!$B$2:$L$134, 10, FALSE))*'Coefficients - Win Probability'!$I$2</f>
        <v>#N/A</v>
      </c>
      <c r="J125" t="e">
        <f>(IF(AND(VLOOKUP(Games!B125, Data!$B$2:$L$134, 11, FALSE)=1, VLOOKUP(Games!C125, Data!$B$2:$L$134, 11, FALSE)&lt;&gt;1), 1,0))*'Coefficients - Win Probability'!$J$2</f>
        <v>#N/A</v>
      </c>
      <c r="K125" t="e">
        <f>(IF(AND(VLOOKUP(Games!B125, Data!$B$2:$L$134, 11, FALSE)&lt;&gt;1, VLOOKUP(Games!C125, Data!$B$2:$L$134, 11, FALSE)=1), 1,0))*'Coefficients - Win Probability'!$K$2</f>
        <v>#N/A</v>
      </c>
      <c r="L125" t="e">
        <f>(VLOOKUP(Games!B125, Data!$B$2:$L$134, 3, FALSE)-VLOOKUP(Games!C125, Data!$B$2:$L$134, 3, FALSE))*'Coefficients - Win Probability'!$L$2</f>
        <v>#N/A</v>
      </c>
      <c r="N125" t="e">
        <f t="shared" si="1"/>
        <v>#N/A</v>
      </c>
    </row>
    <row r="126" spans="1:14" x14ac:dyDescent="0.45">
      <c r="A126">
        <f>'Coefficients - Win Probability'!$A$2</f>
        <v>1.5006452889456501</v>
      </c>
      <c r="B126">
        <f>(Games!D126)*'Coefficients - Win Probability'!$B$2</f>
        <v>0</v>
      </c>
      <c r="C126" t="e">
        <f>(VLOOKUP(Games!B126, Data!$B$2:$L$134, 4, FALSE)-VLOOKUP(Games!C126, Data!$B$2:$L$134, 4, FALSE))*'Coefficients - Win Probability'!$C$2</f>
        <v>#N/A</v>
      </c>
      <c r="D126" t="e">
        <f>(VLOOKUP(Games!B126, Data!$B$2:$L$134, 5, FALSE)-VLOOKUP(Games!C126, Data!$B$2:$L$134, 5, FALSE))*'Coefficients - Win Probability'!$D$2</f>
        <v>#N/A</v>
      </c>
      <c r="E126" t="e">
        <f>(VLOOKUP(Games!B126, Data!$B$2:$L$134, 6, FALSE)-VLOOKUP(Games!C126, Data!$B$2:$L$134, 6, FALSE))*'Coefficients - Win Probability'!$E$2</f>
        <v>#N/A</v>
      </c>
      <c r="F126" t="e">
        <f>(VLOOKUP(Games!B126, Data!$B$2:$L$134, 7, FALSE)-VLOOKUP(Games!C126, Data!$B$2:$L$134, 7, FALSE))*'Coefficients - Win Probability'!$F$2</f>
        <v>#N/A</v>
      </c>
      <c r="G126" t="e">
        <f>(VLOOKUP(Games!B126, Data!$B$2:$L$134, 8, FALSE)-VLOOKUP(Games!C126, Data!$B$2:$L$134, 8, FALSE))*'Coefficients - Win Probability'!$G$2</f>
        <v>#N/A</v>
      </c>
      <c r="H126" t="e">
        <f>(VLOOKUP(Games!B126, Data!$B$2:$L$134, 9, FALSE)-VLOOKUP(Games!C126, Data!$B$2:$L$134, 9, FALSE))*'Coefficients - Win Probability'!$H$2</f>
        <v>#N/A</v>
      </c>
      <c r="I126" t="e">
        <f>(VLOOKUP(Games!B126, Data!$B$2:$L$134, 10, FALSE)-VLOOKUP(Games!C126, Data!$B$2:$L$134, 10, FALSE))*'Coefficients - Win Probability'!$I$2</f>
        <v>#N/A</v>
      </c>
      <c r="J126" t="e">
        <f>(IF(AND(VLOOKUP(Games!B126, Data!$B$2:$L$134, 11, FALSE)=1, VLOOKUP(Games!C126, Data!$B$2:$L$134, 11, FALSE)&lt;&gt;1), 1,0))*'Coefficients - Win Probability'!$J$2</f>
        <v>#N/A</v>
      </c>
      <c r="K126" t="e">
        <f>(IF(AND(VLOOKUP(Games!B126, Data!$B$2:$L$134, 11, FALSE)&lt;&gt;1, VLOOKUP(Games!C126, Data!$B$2:$L$134, 11, FALSE)=1), 1,0))*'Coefficients - Win Probability'!$K$2</f>
        <v>#N/A</v>
      </c>
      <c r="L126" t="e">
        <f>(VLOOKUP(Games!B126, Data!$B$2:$L$134, 3, FALSE)-VLOOKUP(Games!C126, Data!$B$2:$L$134, 3, FALSE))*'Coefficients - Win Probability'!$L$2</f>
        <v>#N/A</v>
      </c>
      <c r="N126" t="e">
        <f t="shared" si="1"/>
        <v>#N/A</v>
      </c>
    </row>
    <row r="127" spans="1:14" x14ac:dyDescent="0.45">
      <c r="A127">
        <f>'Coefficients - Win Probability'!$A$2</f>
        <v>1.5006452889456501</v>
      </c>
      <c r="B127">
        <f>(Games!D127)*'Coefficients - Win Probability'!$B$2</f>
        <v>0</v>
      </c>
      <c r="C127" t="e">
        <f>(VLOOKUP(Games!B127, Data!$B$2:$L$134, 4, FALSE)-VLOOKUP(Games!C127, Data!$B$2:$L$134, 4, FALSE))*'Coefficients - Win Probability'!$C$2</f>
        <v>#N/A</v>
      </c>
      <c r="D127" t="e">
        <f>(VLOOKUP(Games!B127, Data!$B$2:$L$134, 5, FALSE)-VLOOKUP(Games!C127, Data!$B$2:$L$134, 5, FALSE))*'Coefficients - Win Probability'!$D$2</f>
        <v>#N/A</v>
      </c>
      <c r="E127" t="e">
        <f>(VLOOKUP(Games!B127, Data!$B$2:$L$134, 6, FALSE)-VLOOKUP(Games!C127, Data!$B$2:$L$134, 6, FALSE))*'Coefficients - Win Probability'!$E$2</f>
        <v>#N/A</v>
      </c>
      <c r="F127" t="e">
        <f>(VLOOKUP(Games!B127, Data!$B$2:$L$134, 7, FALSE)-VLOOKUP(Games!C127, Data!$B$2:$L$134, 7, FALSE))*'Coefficients - Win Probability'!$F$2</f>
        <v>#N/A</v>
      </c>
      <c r="G127" t="e">
        <f>(VLOOKUP(Games!B127, Data!$B$2:$L$134, 8, FALSE)-VLOOKUP(Games!C127, Data!$B$2:$L$134, 8, FALSE))*'Coefficients - Win Probability'!$G$2</f>
        <v>#N/A</v>
      </c>
      <c r="H127" t="e">
        <f>(VLOOKUP(Games!B127, Data!$B$2:$L$134, 9, FALSE)-VLOOKUP(Games!C127, Data!$B$2:$L$134, 9, FALSE))*'Coefficients - Win Probability'!$H$2</f>
        <v>#N/A</v>
      </c>
      <c r="I127" t="e">
        <f>(VLOOKUP(Games!B127, Data!$B$2:$L$134, 10, FALSE)-VLOOKUP(Games!C127, Data!$B$2:$L$134, 10, FALSE))*'Coefficients - Win Probability'!$I$2</f>
        <v>#N/A</v>
      </c>
      <c r="J127" t="e">
        <f>(IF(AND(VLOOKUP(Games!B127, Data!$B$2:$L$134, 11, FALSE)=1, VLOOKUP(Games!C127, Data!$B$2:$L$134, 11, FALSE)&lt;&gt;1), 1,0))*'Coefficients - Win Probability'!$J$2</f>
        <v>#N/A</v>
      </c>
      <c r="K127" t="e">
        <f>(IF(AND(VLOOKUP(Games!B127, Data!$B$2:$L$134, 11, FALSE)&lt;&gt;1, VLOOKUP(Games!C127, Data!$B$2:$L$134, 11, FALSE)=1), 1,0))*'Coefficients - Win Probability'!$K$2</f>
        <v>#N/A</v>
      </c>
      <c r="L127" t="e">
        <f>(VLOOKUP(Games!B127, Data!$B$2:$L$134, 3, FALSE)-VLOOKUP(Games!C127, Data!$B$2:$L$134, 3, FALSE))*'Coefficients - Win Probability'!$L$2</f>
        <v>#N/A</v>
      </c>
      <c r="N127" t="e">
        <f t="shared" si="1"/>
        <v>#N/A</v>
      </c>
    </row>
    <row r="128" spans="1:14" x14ac:dyDescent="0.45">
      <c r="A128">
        <f>'Coefficients - Win Probability'!$A$2</f>
        <v>1.5006452889456501</v>
      </c>
      <c r="B128">
        <f>(Games!D128)*'Coefficients - Win Probability'!$B$2</f>
        <v>0</v>
      </c>
      <c r="C128" t="e">
        <f>(VLOOKUP(Games!B128, Data!$B$2:$L$134, 4, FALSE)-VLOOKUP(Games!C128, Data!$B$2:$L$134, 4, FALSE))*'Coefficients - Win Probability'!$C$2</f>
        <v>#N/A</v>
      </c>
      <c r="D128" t="e">
        <f>(VLOOKUP(Games!B128, Data!$B$2:$L$134, 5, FALSE)-VLOOKUP(Games!C128, Data!$B$2:$L$134, 5, FALSE))*'Coefficients - Win Probability'!$D$2</f>
        <v>#N/A</v>
      </c>
      <c r="E128" t="e">
        <f>(VLOOKUP(Games!B128, Data!$B$2:$L$134, 6, FALSE)-VLOOKUP(Games!C128, Data!$B$2:$L$134, 6, FALSE))*'Coefficients - Win Probability'!$E$2</f>
        <v>#N/A</v>
      </c>
      <c r="F128" t="e">
        <f>(VLOOKUP(Games!B128, Data!$B$2:$L$134, 7, FALSE)-VLOOKUP(Games!C128, Data!$B$2:$L$134, 7, FALSE))*'Coefficients - Win Probability'!$F$2</f>
        <v>#N/A</v>
      </c>
      <c r="G128" t="e">
        <f>(VLOOKUP(Games!B128, Data!$B$2:$L$134, 8, FALSE)-VLOOKUP(Games!C128, Data!$B$2:$L$134, 8, FALSE))*'Coefficients - Win Probability'!$G$2</f>
        <v>#N/A</v>
      </c>
      <c r="H128" t="e">
        <f>(VLOOKUP(Games!B128, Data!$B$2:$L$134, 9, FALSE)-VLOOKUP(Games!C128, Data!$B$2:$L$134, 9, FALSE))*'Coefficients - Win Probability'!$H$2</f>
        <v>#N/A</v>
      </c>
      <c r="I128" t="e">
        <f>(VLOOKUP(Games!B128, Data!$B$2:$L$134, 10, FALSE)-VLOOKUP(Games!C128, Data!$B$2:$L$134, 10, FALSE))*'Coefficients - Win Probability'!$I$2</f>
        <v>#N/A</v>
      </c>
      <c r="J128" t="e">
        <f>(IF(AND(VLOOKUP(Games!B128, Data!$B$2:$L$134, 11, FALSE)=1, VLOOKUP(Games!C128, Data!$B$2:$L$134, 11, FALSE)&lt;&gt;1), 1,0))*'Coefficients - Win Probability'!$J$2</f>
        <v>#N/A</v>
      </c>
      <c r="K128" t="e">
        <f>(IF(AND(VLOOKUP(Games!B128, Data!$B$2:$L$134, 11, FALSE)&lt;&gt;1, VLOOKUP(Games!C128, Data!$B$2:$L$134, 11, FALSE)=1), 1,0))*'Coefficients - Win Probability'!$K$2</f>
        <v>#N/A</v>
      </c>
      <c r="L128" t="e">
        <f>(VLOOKUP(Games!B128, Data!$B$2:$L$134, 3, FALSE)-VLOOKUP(Games!C128, Data!$B$2:$L$134, 3, FALSE))*'Coefficients - Win Probability'!$L$2</f>
        <v>#N/A</v>
      </c>
      <c r="N128" t="e">
        <f t="shared" si="1"/>
        <v>#N/A</v>
      </c>
    </row>
    <row r="129" spans="1:14" x14ac:dyDescent="0.45">
      <c r="A129">
        <f>'Coefficients - Win Probability'!$A$2</f>
        <v>1.5006452889456501</v>
      </c>
      <c r="B129">
        <f>(Games!D129)*'Coefficients - Win Probability'!$B$2</f>
        <v>0</v>
      </c>
      <c r="C129" t="e">
        <f>(VLOOKUP(Games!B129, Data!$B$2:$L$134, 4, FALSE)-VLOOKUP(Games!C129, Data!$B$2:$L$134, 4, FALSE))*'Coefficients - Win Probability'!$C$2</f>
        <v>#N/A</v>
      </c>
      <c r="D129" t="e">
        <f>(VLOOKUP(Games!B129, Data!$B$2:$L$134, 5, FALSE)-VLOOKUP(Games!C129, Data!$B$2:$L$134, 5, FALSE))*'Coefficients - Win Probability'!$D$2</f>
        <v>#N/A</v>
      </c>
      <c r="E129" t="e">
        <f>(VLOOKUP(Games!B129, Data!$B$2:$L$134, 6, FALSE)-VLOOKUP(Games!C129, Data!$B$2:$L$134, 6, FALSE))*'Coefficients - Win Probability'!$E$2</f>
        <v>#N/A</v>
      </c>
      <c r="F129" t="e">
        <f>(VLOOKUP(Games!B129, Data!$B$2:$L$134, 7, FALSE)-VLOOKUP(Games!C129, Data!$B$2:$L$134, 7, FALSE))*'Coefficients - Win Probability'!$F$2</f>
        <v>#N/A</v>
      </c>
      <c r="G129" t="e">
        <f>(VLOOKUP(Games!B129, Data!$B$2:$L$134, 8, FALSE)-VLOOKUP(Games!C129, Data!$B$2:$L$134, 8, FALSE))*'Coefficients - Win Probability'!$G$2</f>
        <v>#N/A</v>
      </c>
      <c r="H129" t="e">
        <f>(VLOOKUP(Games!B129, Data!$B$2:$L$134, 9, FALSE)-VLOOKUP(Games!C129, Data!$B$2:$L$134, 9, FALSE))*'Coefficients - Win Probability'!$H$2</f>
        <v>#N/A</v>
      </c>
      <c r="I129" t="e">
        <f>(VLOOKUP(Games!B129, Data!$B$2:$L$134, 10, FALSE)-VLOOKUP(Games!C129, Data!$B$2:$L$134, 10, FALSE))*'Coefficients - Win Probability'!$I$2</f>
        <v>#N/A</v>
      </c>
      <c r="J129" t="e">
        <f>(IF(AND(VLOOKUP(Games!B129, Data!$B$2:$L$134, 11, FALSE)=1, VLOOKUP(Games!C129, Data!$B$2:$L$134, 11, FALSE)&lt;&gt;1), 1,0))*'Coefficients - Win Probability'!$J$2</f>
        <v>#N/A</v>
      </c>
      <c r="K129" t="e">
        <f>(IF(AND(VLOOKUP(Games!B129, Data!$B$2:$L$134, 11, FALSE)&lt;&gt;1, VLOOKUP(Games!C129, Data!$B$2:$L$134, 11, FALSE)=1), 1,0))*'Coefficients - Win Probability'!$K$2</f>
        <v>#N/A</v>
      </c>
      <c r="L129" t="e">
        <f>(VLOOKUP(Games!B129, Data!$B$2:$L$134, 3, FALSE)-VLOOKUP(Games!C129, Data!$B$2:$L$134, 3, FALSE))*'Coefficients - Win Probability'!$L$2</f>
        <v>#N/A</v>
      </c>
      <c r="N129" t="e">
        <f t="shared" si="1"/>
        <v>#N/A</v>
      </c>
    </row>
    <row r="130" spans="1:14" x14ac:dyDescent="0.45">
      <c r="A130">
        <f>'Coefficients - Win Probability'!$A$2</f>
        <v>1.5006452889456501</v>
      </c>
      <c r="B130">
        <f>(Games!D130)*'Coefficients - Win Probability'!$B$2</f>
        <v>0</v>
      </c>
      <c r="C130" t="e">
        <f>(VLOOKUP(Games!B130, Data!$B$2:$L$134, 4, FALSE)-VLOOKUP(Games!C130, Data!$B$2:$L$134, 4, FALSE))*'Coefficients - Win Probability'!$C$2</f>
        <v>#N/A</v>
      </c>
      <c r="D130" t="e">
        <f>(VLOOKUP(Games!B130, Data!$B$2:$L$134, 5, FALSE)-VLOOKUP(Games!C130, Data!$B$2:$L$134, 5, FALSE))*'Coefficients - Win Probability'!$D$2</f>
        <v>#N/A</v>
      </c>
      <c r="E130" t="e">
        <f>(VLOOKUP(Games!B130, Data!$B$2:$L$134, 6, FALSE)-VLOOKUP(Games!C130, Data!$B$2:$L$134, 6, FALSE))*'Coefficients - Win Probability'!$E$2</f>
        <v>#N/A</v>
      </c>
      <c r="F130" t="e">
        <f>(VLOOKUP(Games!B130, Data!$B$2:$L$134, 7, FALSE)-VLOOKUP(Games!C130, Data!$B$2:$L$134, 7, FALSE))*'Coefficients - Win Probability'!$F$2</f>
        <v>#N/A</v>
      </c>
      <c r="G130" t="e">
        <f>(VLOOKUP(Games!B130, Data!$B$2:$L$134, 8, FALSE)-VLOOKUP(Games!C130, Data!$B$2:$L$134, 8, FALSE))*'Coefficients - Win Probability'!$G$2</f>
        <v>#N/A</v>
      </c>
      <c r="H130" t="e">
        <f>(VLOOKUP(Games!B130, Data!$B$2:$L$134, 9, FALSE)-VLOOKUP(Games!C130, Data!$B$2:$L$134, 9, FALSE))*'Coefficients - Win Probability'!$H$2</f>
        <v>#N/A</v>
      </c>
      <c r="I130" t="e">
        <f>(VLOOKUP(Games!B130, Data!$B$2:$L$134, 10, FALSE)-VLOOKUP(Games!C130, Data!$B$2:$L$134, 10, FALSE))*'Coefficients - Win Probability'!$I$2</f>
        <v>#N/A</v>
      </c>
      <c r="J130" t="e">
        <f>(IF(AND(VLOOKUP(Games!B130, Data!$B$2:$L$134, 11, FALSE)=1, VLOOKUP(Games!C130, Data!$B$2:$L$134, 11, FALSE)&lt;&gt;1), 1,0))*'Coefficients - Win Probability'!$J$2</f>
        <v>#N/A</v>
      </c>
      <c r="K130" t="e">
        <f>(IF(AND(VLOOKUP(Games!B130, Data!$B$2:$L$134, 11, FALSE)&lt;&gt;1, VLOOKUP(Games!C130, Data!$B$2:$L$134, 11, FALSE)=1), 1,0))*'Coefficients - Win Probability'!$K$2</f>
        <v>#N/A</v>
      </c>
      <c r="L130" t="e">
        <f>(VLOOKUP(Games!B130, Data!$B$2:$L$134, 3, FALSE)-VLOOKUP(Games!C130, Data!$B$2:$L$134, 3, FALSE))*'Coefficients - Win Probability'!$L$2</f>
        <v>#N/A</v>
      </c>
      <c r="N130" t="e">
        <f t="shared" si="1"/>
        <v>#N/A</v>
      </c>
    </row>
    <row r="131" spans="1:14" x14ac:dyDescent="0.45">
      <c r="A131">
        <f>'Coefficients - Win Probability'!$A$2</f>
        <v>1.5006452889456501</v>
      </c>
      <c r="B131">
        <f>(Games!D131)*'Coefficients - Win Probability'!$B$2</f>
        <v>0</v>
      </c>
      <c r="C131" t="e">
        <f>(VLOOKUP(Games!B131, Data!$B$2:$L$134, 4, FALSE)-VLOOKUP(Games!C131, Data!$B$2:$L$134, 4, FALSE))*'Coefficients - Win Probability'!$C$2</f>
        <v>#N/A</v>
      </c>
      <c r="D131" t="e">
        <f>(VLOOKUP(Games!B131, Data!$B$2:$L$134, 5, FALSE)-VLOOKUP(Games!C131, Data!$B$2:$L$134, 5, FALSE))*'Coefficients - Win Probability'!$D$2</f>
        <v>#N/A</v>
      </c>
      <c r="E131" t="e">
        <f>(VLOOKUP(Games!B131, Data!$B$2:$L$134, 6, FALSE)-VLOOKUP(Games!C131, Data!$B$2:$L$134, 6, FALSE))*'Coefficients - Win Probability'!$E$2</f>
        <v>#N/A</v>
      </c>
      <c r="F131" t="e">
        <f>(VLOOKUP(Games!B131, Data!$B$2:$L$134, 7, FALSE)-VLOOKUP(Games!C131, Data!$B$2:$L$134, 7, FALSE))*'Coefficients - Win Probability'!$F$2</f>
        <v>#N/A</v>
      </c>
      <c r="G131" t="e">
        <f>(VLOOKUP(Games!B131, Data!$B$2:$L$134, 8, FALSE)-VLOOKUP(Games!C131, Data!$B$2:$L$134, 8, FALSE))*'Coefficients - Win Probability'!$G$2</f>
        <v>#N/A</v>
      </c>
      <c r="H131" t="e">
        <f>(VLOOKUP(Games!B131, Data!$B$2:$L$134, 9, FALSE)-VLOOKUP(Games!C131, Data!$B$2:$L$134, 9, FALSE))*'Coefficients - Win Probability'!$H$2</f>
        <v>#N/A</v>
      </c>
      <c r="I131" t="e">
        <f>(VLOOKUP(Games!B131, Data!$B$2:$L$134, 10, FALSE)-VLOOKUP(Games!C131, Data!$B$2:$L$134, 10, FALSE))*'Coefficients - Win Probability'!$I$2</f>
        <v>#N/A</v>
      </c>
      <c r="J131" t="e">
        <f>(IF(AND(VLOOKUP(Games!B131, Data!$B$2:$L$134, 11, FALSE)=1, VLOOKUP(Games!C131, Data!$B$2:$L$134, 11, FALSE)&lt;&gt;1), 1,0))*'Coefficients - Win Probability'!$J$2</f>
        <v>#N/A</v>
      </c>
      <c r="K131" t="e">
        <f>(IF(AND(VLOOKUP(Games!B131, Data!$B$2:$L$134, 11, FALSE)&lt;&gt;1, VLOOKUP(Games!C131, Data!$B$2:$L$134, 11, FALSE)=1), 1,0))*'Coefficients - Win Probability'!$K$2</f>
        <v>#N/A</v>
      </c>
      <c r="L131" t="e">
        <f>(VLOOKUP(Games!B131, Data!$B$2:$L$134, 3, FALSE)-VLOOKUP(Games!C131, Data!$B$2:$L$134, 3, FALSE))*'Coefficients - Win Probability'!$L$2</f>
        <v>#N/A</v>
      </c>
      <c r="N131" t="e">
        <f t="shared" ref="N131:N194" si="2">ROUND(EXP(SUM(A131:L131))/(1+EXP(SUM(A131:L131))), 6)</f>
        <v>#N/A</v>
      </c>
    </row>
    <row r="132" spans="1:14" x14ac:dyDescent="0.45">
      <c r="A132">
        <f>'Coefficients - Win Probability'!$A$2</f>
        <v>1.5006452889456501</v>
      </c>
      <c r="B132">
        <f>(Games!D132)*'Coefficients - Win Probability'!$B$2</f>
        <v>0</v>
      </c>
      <c r="C132" t="e">
        <f>(VLOOKUP(Games!B132, Data!$B$2:$L$134, 4, FALSE)-VLOOKUP(Games!C132, Data!$B$2:$L$134, 4, FALSE))*'Coefficients - Win Probability'!$C$2</f>
        <v>#N/A</v>
      </c>
      <c r="D132" t="e">
        <f>(VLOOKUP(Games!B132, Data!$B$2:$L$134, 5, FALSE)-VLOOKUP(Games!C132, Data!$B$2:$L$134, 5, FALSE))*'Coefficients - Win Probability'!$D$2</f>
        <v>#N/A</v>
      </c>
      <c r="E132" t="e">
        <f>(VLOOKUP(Games!B132, Data!$B$2:$L$134, 6, FALSE)-VLOOKUP(Games!C132, Data!$B$2:$L$134, 6, FALSE))*'Coefficients - Win Probability'!$E$2</f>
        <v>#N/A</v>
      </c>
      <c r="F132" t="e">
        <f>(VLOOKUP(Games!B132, Data!$B$2:$L$134, 7, FALSE)-VLOOKUP(Games!C132, Data!$B$2:$L$134, 7, FALSE))*'Coefficients - Win Probability'!$F$2</f>
        <v>#N/A</v>
      </c>
      <c r="G132" t="e">
        <f>(VLOOKUP(Games!B132, Data!$B$2:$L$134, 8, FALSE)-VLOOKUP(Games!C132, Data!$B$2:$L$134, 8, FALSE))*'Coefficients - Win Probability'!$G$2</f>
        <v>#N/A</v>
      </c>
      <c r="H132" t="e">
        <f>(VLOOKUP(Games!B132, Data!$B$2:$L$134, 9, FALSE)-VLOOKUP(Games!C132, Data!$B$2:$L$134, 9, FALSE))*'Coefficients - Win Probability'!$H$2</f>
        <v>#N/A</v>
      </c>
      <c r="I132" t="e">
        <f>(VLOOKUP(Games!B132, Data!$B$2:$L$134, 10, FALSE)-VLOOKUP(Games!C132, Data!$B$2:$L$134, 10, FALSE))*'Coefficients - Win Probability'!$I$2</f>
        <v>#N/A</v>
      </c>
      <c r="J132" t="e">
        <f>(IF(AND(VLOOKUP(Games!B132, Data!$B$2:$L$134, 11, FALSE)=1, VLOOKUP(Games!C132, Data!$B$2:$L$134, 11, FALSE)&lt;&gt;1), 1,0))*'Coefficients - Win Probability'!$J$2</f>
        <v>#N/A</v>
      </c>
      <c r="K132" t="e">
        <f>(IF(AND(VLOOKUP(Games!B132, Data!$B$2:$L$134, 11, FALSE)&lt;&gt;1, VLOOKUP(Games!C132, Data!$B$2:$L$134, 11, FALSE)=1), 1,0))*'Coefficients - Win Probability'!$K$2</f>
        <v>#N/A</v>
      </c>
      <c r="L132" t="e">
        <f>(VLOOKUP(Games!B132, Data!$B$2:$L$134, 3, FALSE)-VLOOKUP(Games!C132, Data!$B$2:$L$134, 3, FALSE))*'Coefficients - Win Probability'!$L$2</f>
        <v>#N/A</v>
      </c>
      <c r="N132" t="e">
        <f t="shared" si="2"/>
        <v>#N/A</v>
      </c>
    </row>
    <row r="133" spans="1:14" x14ac:dyDescent="0.45">
      <c r="A133">
        <f>'Coefficients - Win Probability'!$A$2</f>
        <v>1.5006452889456501</v>
      </c>
      <c r="B133">
        <f>(Games!D133)*'Coefficients - Win Probability'!$B$2</f>
        <v>0</v>
      </c>
      <c r="C133" t="e">
        <f>(VLOOKUP(Games!B133, Data!$B$2:$L$134, 4, FALSE)-VLOOKUP(Games!C133, Data!$B$2:$L$134, 4, FALSE))*'Coefficients - Win Probability'!$C$2</f>
        <v>#N/A</v>
      </c>
      <c r="D133" t="e">
        <f>(VLOOKUP(Games!B133, Data!$B$2:$L$134, 5, FALSE)-VLOOKUP(Games!C133, Data!$B$2:$L$134, 5, FALSE))*'Coefficients - Win Probability'!$D$2</f>
        <v>#N/A</v>
      </c>
      <c r="E133" t="e">
        <f>(VLOOKUP(Games!B133, Data!$B$2:$L$134, 6, FALSE)-VLOOKUP(Games!C133, Data!$B$2:$L$134, 6, FALSE))*'Coefficients - Win Probability'!$E$2</f>
        <v>#N/A</v>
      </c>
      <c r="F133" t="e">
        <f>(VLOOKUP(Games!B133, Data!$B$2:$L$134, 7, FALSE)-VLOOKUP(Games!C133, Data!$B$2:$L$134, 7, FALSE))*'Coefficients - Win Probability'!$F$2</f>
        <v>#N/A</v>
      </c>
      <c r="G133" t="e">
        <f>(VLOOKUP(Games!B133, Data!$B$2:$L$134, 8, FALSE)-VLOOKUP(Games!C133, Data!$B$2:$L$134, 8, FALSE))*'Coefficients - Win Probability'!$G$2</f>
        <v>#N/A</v>
      </c>
      <c r="H133" t="e">
        <f>(VLOOKUP(Games!B133, Data!$B$2:$L$134, 9, FALSE)-VLOOKUP(Games!C133, Data!$B$2:$L$134, 9, FALSE))*'Coefficients - Win Probability'!$H$2</f>
        <v>#N/A</v>
      </c>
      <c r="I133" t="e">
        <f>(VLOOKUP(Games!B133, Data!$B$2:$L$134, 10, FALSE)-VLOOKUP(Games!C133, Data!$B$2:$L$134, 10, FALSE))*'Coefficients - Win Probability'!$I$2</f>
        <v>#N/A</v>
      </c>
      <c r="J133" t="e">
        <f>(IF(AND(VLOOKUP(Games!B133, Data!$B$2:$L$134, 11, FALSE)=1, VLOOKUP(Games!C133, Data!$B$2:$L$134, 11, FALSE)&lt;&gt;1), 1,0))*'Coefficients - Win Probability'!$J$2</f>
        <v>#N/A</v>
      </c>
      <c r="K133" t="e">
        <f>(IF(AND(VLOOKUP(Games!B133, Data!$B$2:$L$134, 11, FALSE)&lt;&gt;1, VLOOKUP(Games!C133, Data!$B$2:$L$134, 11, FALSE)=1), 1,0))*'Coefficients - Win Probability'!$K$2</f>
        <v>#N/A</v>
      </c>
      <c r="L133" t="e">
        <f>(VLOOKUP(Games!B133, Data!$B$2:$L$134, 3, FALSE)-VLOOKUP(Games!C133, Data!$B$2:$L$134, 3, FALSE))*'Coefficients - Win Probability'!$L$2</f>
        <v>#N/A</v>
      </c>
      <c r="N133" t="e">
        <f t="shared" si="2"/>
        <v>#N/A</v>
      </c>
    </row>
    <row r="134" spans="1:14" x14ac:dyDescent="0.45">
      <c r="A134">
        <f>'Coefficients - Win Probability'!$A$2</f>
        <v>1.5006452889456501</v>
      </c>
      <c r="B134">
        <f>(Games!D134)*'Coefficients - Win Probability'!$B$2</f>
        <v>0</v>
      </c>
      <c r="C134" t="e">
        <f>(VLOOKUP(Games!B134, Data!$B$2:$L$134, 4, FALSE)-VLOOKUP(Games!C134, Data!$B$2:$L$134, 4, FALSE))*'Coefficients - Win Probability'!$C$2</f>
        <v>#N/A</v>
      </c>
      <c r="D134" t="e">
        <f>(VLOOKUP(Games!B134, Data!$B$2:$L$134, 5, FALSE)-VLOOKUP(Games!C134, Data!$B$2:$L$134, 5, FALSE))*'Coefficients - Win Probability'!$D$2</f>
        <v>#N/A</v>
      </c>
      <c r="E134" t="e">
        <f>(VLOOKUP(Games!B134, Data!$B$2:$L$134, 6, FALSE)-VLOOKUP(Games!C134, Data!$B$2:$L$134, 6, FALSE))*'Coefficients - Win Probability'!$E$2</f>
        <v>#N/A</v>
      </c>
      <c r="F134" t="e">
        <f>(VLOOKUP(Games!B134, Data!$B$2:$L$134, 7, FALSE)-VLOOKUP(Games!C134, Data!$B$2:$L$134, 7, FALSE))*'Coefficients - Win Probability'!$F$2</f>
        <v>#N/A</v>
      </c>
      <c r="G134" t="e">
        <f>(VLOOKUP(Games!B134, Data!$B$2:$L$134, 8, FALSE)-VLOOKUP(Games!C134, Data!$B$2:$L$134, 8, FALSE))*'Coefficients - Win Probability'!$G$2</f>
        <v>#N/A</v>
      </c>
      <c r="H134" t="e">
        <f>(VLOOKUP(Games!B134, Data!$B$2:$L$134, 9, FALSE)-VLOOKUP(Games!C134, Data!$B$2:$L$134, 9, FALSE))*'Coefficients - Win Probability'!$H$2</f>
        <v>#N/A</v>
      </c>
      <c r="I134" t="e">
        <f>(VLOOKUP(Games!B134, Data!$B$2:$L$134, 10, FALSE)-VLOOKUP(Games!C134, Data!$B$2:$L$134, 10, FALSE))*'Coefficients - Win Probability'!$I$2</f>
        <v>#N/A</v>
      </c>
      <c r="J134" t="e">
        <f>(IF(AND(VLOOKUP(Games!B134, Data!$B$2:$L$134, 11, FALSE)=1, VLOOKUP(Games!C134, Data!$B$2:$L$134, 11, FALSE)&lt;&gt;1), 1,0))*'Coefficients - Win Probability'!$J$2</f>
        <v>#N/A</v>
      </c>
      <c r="K134" t="e">
        <f>(IF(AND(VLOOKUP(Games!B134, Data!$B$2:$L$134, 11, FALSE)&lt;&gt;1, VLOOKUP(Games!C134, Data!$B$2:$L$134, 11, FALSE)=1), 1,0))*'Coefficients - Win Probability'!$K$2</f>
        <v>#N/A</v>
      </c>
      <c r="L134" t="e">
        <f>(VLOOKUP(Games!B134, Data!$B$2:$L$134, 3, FALSE)-VLOOKUP(Games!C134, Data!$B$2:$L$134, 3, FALSE))*'Coefficients - Win Probability'!$L$2</f>
        <v>#N/A</v>
      </c>
      <c r="N134" t="e">
        <f t="shared" si="2"/>
        <v>#N/A</v>
      </c>
    </row>
    <row r="135" spans="1:14" x14ac:dyDescent="0.45">
      <c r="A135">
        <f>'Coefficients - Win Probability'!$A$2</f>
        <v>1.5006452889456501</v>
      </c>
      <c r="B135">
        <f>(Games!D135)*'Coefficients - Win Probability'!$B$2</f>
        <v>0</v>
      </c>
      <c r="C135" t="e">
        <f>(VLOOKUP(Games!B135, Data!$B$2:$L$134, 4, FALSE)-VLOOKUP(Games!C135, Data!$B$2:$L$134, 4, FALSE))*'Coefficients - Win Probability'!$C$2</f>
        <v>#N/A</v>
      </c>
      <c r="D135" t="e">
        <f>(VLOOKUP(Games!B135, Data!$B$2:$L$134, 5, FALSE)-VLOOKUP(Games!C135, Data!$B$2:$L$134, 5, FALSE))*'Coefficients - Win Probability'!$D$2</f>
        <v>#N/A</v>
      </c>
      <c r="E135" t="e">
        <f>(VLOOKUP(Games!B135, Data!$B$2:$L$134, 6, FALSE)-VLOOKUP(Games!C135, Data!$B$2:$L$134, 6, FALSE))*'Coefficients - Win Probability'!$E$2</f>
        <v>#N/A</v>
      </c>
      <c r="F135" t="e">
        <f>(VLOOKUP(Games!B135, Data!$B$2:$L$134, 7, FALSE)-VLOOKUP(Games!C135, Data!$B$2:$L$134, 7, FALSE))*'Coefficients - Win Probability'!$F$2</f>
        <v>#N/A</v>
      </c>
      <c r="G135" t="e">
        <f>(VLOOKUP(Games!B135, Data!$B$2:$L$134, 8, FALSE)-VLOOKUP(Games!C135, Data!$B$2:$L$134, 8, FALSE))*'Coefficients - Win Probability'!$G$2</f>
        <v>#N/A</v>
      </c>
      <c r="H135" t="e">
        <f>(VLOOKUP(Games!B135, Data!$B$2:$L$134, 9, FALSE)-VLOOKUP(Games!C135, Data!$B$2:$L$134, 9, FALSE))*'Coefficients - Win Probability'!$H$2</f>
        <v>#N/A</v>
      </c>
      <c r="I135" t="e">
        <f>(VLOOKUP(Games!B135, Data!$B$2:$L$134, 10, FALSE)-VLOOKUP(Games!C135, Data!$B$2:$L$134, 10, FALSE))*'Coefficients - Win Probability'!$I$2</f>
        <v>#N/A</v>
      </c>
      <c r="J135" t="e">
        <f>(IF(AND(VLOOKUP(Games!B135, Data!$B$2:$L$134, 11, FALSE)=1, VLOOKUP(Games!C135, Data!$B$2:$L$134, 11, FALSE)&lt;&gt;1), 1,0))*'Coefficients - Win Probability'!$J$2</f>
        <v>#N/A</v>
      </c>
      <c r="K135" t="e">
        <f>(IF(AND(VLOOKUP(Games!B135, Data!$B$2:$L$134, 11, FALSE)&lt;&gt;1, VLOOKUP(Games!C135, Data!$B$2:$L$134, 11, FALSE)=1), 1,0))*'Coefficients - Win Probability'!$K$2</f>
        <v>#N/A</v>
      </c>
      <c r="L135" t="e">
        <f>(VLOOKUP(Games!B135, Data!$B$2:$L$134, 3, FALSE)-VLOOKUP(Games!C135, Data!$B$2:$L$134, 3, FALSE))*'Coefficients - Win Probability'!$L$2</f>
        <v>#N/A</v>
      </c>
      <c r="N135" t="e">
        <f t="shared" si="2"/>
        <v>#N/A</v>
      </c>
    </row>
    <row r="136" spans="1:14" x14ac:dyDescent="0.45">
      <c r="A136">
        <f>'Coefficients - Win Probability'!$A$2</f>
        <v>1.5006452889456501</v>
      </c>
      <c r="B136">
        <f>(Games!D136)*'Coefficients - Win Probability'!$B$2</f>
        <v>0</v>
      </c>
      <c r="C136" t="e">
        <f>(VLOOKUP(Games!B136, Data!$B$2:$L$134, 4, FALSE)-VLOOKUP(Games!C136, Data!$B$2:$L$134, 4, FALSE))*'Coefficients - Win Probability'!$C$2</f>
        <v>#N/A</v>
      </c>
      <c r="D136" t="e">
        <f>(VLOOKUP(Games!B136, Data!$B$2:$L$134, 5, FALSE)-VLOOKUP(Games!C136, Data!$B$2:$L$134, 5, FALSE))*'Coefficients - Win Probability'!$D$2</f>
        <v>#N/A</v>
      </c>
      <c r="E136" t="e">
        <f>(VLOOKUP(Games!B136, Data!$B$2:$L$134, 6, FALSE)-VLOOKUP(Games!C136, Data!$B$2:$L$134, 6, FALSE))*'Coefficients - Win Probability'!$E$2</f>
        <v>#N/A</v>
      </c>
      <c r="F136" t="e">
        <f>(VLOOKUP(Games!B136, Data!$B$2:$L$134, 7, FALSE)-VLOOKUP(Games!C136, Data!$B$2:$L$134, 7, FALSE))*'Coefficients - Win Probability'!$F$2</f>
        <v>#N/A</v>
      </c>
      <c r="G136" t="e">
        <f>(VLOOKUP(Games!B136, Data!$B$2:$L$134, 8, FALSE)-VLOOKUP(Games!C136, Data!$B$2:$L$134, 8, FALSE))*'Coefficients - Win Probability'!$G$2</f>
        <v>#N/A</v>
      </c>
      <c r="H136" t="e">
        <f>(VLOOKUP(Games!B136, Data!$B$2:$L$134, 9, FALSE)-VLOOKUP(Games!C136, Data!$B$2:$L$134, 9, FALSE))*'Coefficients - Win Probability'!$H$2</f>
        <v>#N/A</v>
      </c>
      <c r="I136" t="e">
        <f>(VLOOKUP(Games!B136, Data!$B$2:$L$134, 10, FALSE)-VLOOKUP(Games!C136, Data!$B$2:$L$134, 10, FALSE))*'Coefficients - Win Probability'!$I$2</f>
        <v>#N/A</v>
      </c>
      <c r="J136" t="e">
        <f>(IF(AND(VLOOKUP(Games!B136, Data!$B$2:$L$134, 11, FALSE)=1, VLOOKUP(Games!C136, Data!$B$2:$L$134, 11, FALSE)&lt;&gt;1), 1,0))*'Coefficients - Win Probability'!$J$2</f>
        <v>#N/A</v>
      </c>
      <c r="K136" t="e">
        <f>(IF(AND(VLOOKUP(Games!B136, Data!$B$2:$L$134, 11, FALSE)&lt;&gt;1, VLOOKUP(Games!C136, Data!$B$2:$L$134, 11, FALSE)=1), 1,0))*'Coefficients - Win Probability'!$K$2</f>
        <v>#N/A</v>
      </c>
      <c r="L136" t="e">
        <f>(VLOOKUP(Games!B136, Data!$B$2:$L$134, 3, FALSE)-VLOOKUP(Games!C136, Data!$B$2:$L$134, 3, FALSE))*'Coefficients - Win Probability'!$L$2</f>
        <v>#N/A</v>
      </c>
      <c r="N136" t="e">
        <f t="shared" si="2"/>
        <v>#N/A</v>
      </c>
    </row>
    <row r="137" spans="1:14" x14ac:dyDescent="0.45">
      <c r="A137">
        <f>'Coefficients - Win Probability'!$A$2</f>
        <v>1.5006452889456501</v>
      </c>
      <c r="B137">
        <f>(Games!D137)*'Coefficients - Win Probability'!$B$2</f>
        <v>0</v>
      </c>
      <c r="C137" t="e">
        <f>(VLOOKUP(Games!B137, Data!$B$2:$L$134, 4, FALSE)-VLOOKUP(Games!C137, Data!$B$2:$L$134, 4, FALSE))*'Coefficients - Win Probability'!$C$2</f>
        <v>#N/A</v>
      </c>
      <c r="D137" t="e">
        <f>(VLOOKUP(Games!B137, Data!$B$2:$L$134, 5, FALSE)-VLOOKUP(Games!C137, Data!$B$2:$L$134, 5, FALSE))*'Coefficients - Win Probability'!$D$2</f>
        <v>#N/A</v>
      </c>
      <c r="E137" t="e">
        <f>(VLOOKUP(Games!B137, Data!$B$2:$L$134, 6, FALSE)-VLOOKUP(Games!C137, Data!$B$2:$L$134, 6, FALSE))*'Coefficients - Win Probability'!$E$2</f>
        <v>#N/A</v>
      </c>
      <c r="F137" t="e">
        <f>(VLOOKUP(Games!B137, Data!$B$2:$L$134, 7, FALSE)-VLOOKUP(Games!C137, Data!$B$2:$L$134, 7, FALSE))*'Coefficients - Win Probability'!$F$2</f>
        <v>#N/A</v>
      </c>
      <c r="G137" t="e">
        <f>(VLOOKUP(Games!B137, Data!$B$2:$L$134, 8, FALSE)-VLOOKUP(Games!C137, Data!$B$2:$L$134, 8, FALSE))*'Coefficients - Win Probability'!$G$2</f>
        <v>#N/A</v>
      </c>
      <c r="H137" t="e">
        <f>(VLOOKUP(Games!B137, Data!$B$2:$L$134, 9, FALSE)-VLOOKUP(Games!C137, Data!$B$2:$L$134, 9, FALSE))*'Coefficients - Win Probability'!$H$2</f>
        <v>#N/A</v>
      </c>
      <c r="I137" t="e">
        <f>(VLOOKUP(Games!B137, Data!$B$2:$L$134, 10, FALSE)-VLOOKUP(Games!C137, Data!$B$2:$L$134, 10, FALSE))*'Coefficients - Win Probability'!$I$2</f>
        <v>#N/A</v>
      </c>
      <c r="J137" t="e">
        <f>(IF(AND(VLOOKUP(Games!B137, Data!$B$2:$L$134, 11, FALSE)=1, VLOOKUP(Games!C137, Data!$B$2:$L$134, 11, FALSE)&lt;&gt;1), 1,0))*'Coefficients - Win Probability'!$J$2</f>
        <v>#N/A</v>
      </c>
      <c r="K137" t="e">
        <f>(IF(AND(VLOOKUP(Games!B137, Data!$B$2:$L$134, 11, FALSE)&lt;&gt;1, VLOOKUP(Games!C137, Data!$B$2:$L$134, 11, FALSE)=1), 1,0))*'Coefficients - Win Probability'!$K$2</f>
        <v>#N/A</v>
      </c>
      <c r="L137" t="e">
        <f>(VLOOKUP(Games!B137, Data!$B$2:$L$134, 3, FALSE)-VLOOKUP(Games!C137, Data!$B$2:$L$134, 3, FALSE))*'Coefficients - Win Probability'!$L$2</f>
        <v>#N/A</v>
      </c>
      <c r="N137" t="e">
        <f t="shared" si="2"/>
        <v>#N/A</v>
      </c>
    </row>
    <row r="138" spans="1:14" x14ac:dyDescent="0.45">
      <c r="A138">
        <f>'Coefficients - Win Probability'!$A$2</f>
        <v>1.5006452889456501</v>
      </c>
      <c r="B138">
        <f>(Games!D138)*'Coefficients - Win Probability'!$B$2</f>
        <v>0</v>
      </c>
      <c r="C138" t="e">
        <f>(VLOOKUP(Games!B138, Data!$B$2:$L$134, 4, FALSE)-VLOOKUP(Games!C138, Data!$B$2:$L$134, 4, FALSE))*'Coefficients - Win Probability'!$C$2</f>
        <v>#N/A</v>
      </c>
      <c r="D138" t="e">
        <f>(VLOOKUP(Games!B138, Data!$B$2:$L$134, 5, FALSE)-VLOOKUP(Games!C138, Data!$B$2:$L$134, 5, FALSE))*'Coefficients - Win Probability'!$D$2</f>
        <v>#N/A</v>
      </c>
      <c r="E138" t="e">
        <f>(VLOOKUP(Games!B138, Data!$B$2:$L$134, 6, FALSE)-VLOOKUP(Games!C138, Data!$B$2:$L$134, 6, FALSE))*'Coefficients - Win Probability'!$E$2</f>
        <v>#N/A</v>
      </c>
      <c r="F138" t="e">
        <f>(VLOOKUP(Games!B138, Data!$B$2:$L$134, 7, FALSE)-VLOOKUP(Games!C138, Data!$B$2:$L$134, 7, FALSE))*'Coefficients - Win Probability'!$F$2</f>
        <v>#N/A</v>
      </c>
      <c r="G138" t="e">
        <f>(VLOOKUP(Games!B138, Data!$B$2:$L$134, 8, FALSE)-VLOOKUP(Games!C138, Data!$B$2:$L$134, 8, FALSE))*'Coefficients - Win Probability'!$G$2</f>
        <v>#N/A</v>
      </c>
      <c r="H138" t="e">
        <f>(VLOOKUP(Games!B138, Data!$B$2:$L$134, 9, FALSE)-VLOOKUP(Games!C138, Data!$B$2:$L$134, 9, FALSE))*'Coefficients - Win Probability'!$H$2</f>
        <v>#N/A</v>
      </c>
      <c r="I138" t="e">
        <f>(VLOOKUP(Games!B138, Data!$B$2:$L$134, 10, FALSE)-VLOOKUP(Games!C138, Data!$B$2:$L$134, 10, FALSE))*'Coefficients - Win Probability'!$I$2</f>
        <v>#N/A</v>
      </c>
      <c r="J138" t="e">
        <f>(IF(AND(VLOOKUP(Games!B138, Data!$B$2:$L$134, 11, FALSE)=1, VLOOKUP(Games!C138, Data!$B$2:$L$134, 11, FALSE)&lt;&gt;1), 1,0))*'Coefficients - Win Probability'!$J$2</f>
        <v>#N/A</v>
      </c>
      <c r="K138" t="e">
        <f>(IF(AND(VLOOKUP(Games!B138, Data!$B$2:$L$134, 11, FALSE)&lt;&gt;1, VLOOKUP(Games!C138, Data!$B$2:$L$134, 11, FALSE)=1), 1,0))*'Coefficients - Win Probability'!$K$2</f>
        <v>#N/A</v>
      </c>
      <c r="L138" t="e">
        <f>(VLOOKUP(Games!B138, Data!$B$2:$L$134, 3, FALSE)-VLOOKUP(Games!C138, Data!$B$2:$L$134, 3, FALSE))*'Coefficients - Win Probability'!$L$2</f>
        <v>#N/A</v>
      </c>
      <c r="N138" t="e">
        <f t="shared" si="2"/>
        <v>#N/A</v>
      </c>
    </row>
    <row r="139" spans="1:14" x14ac:dyDescent="0.45">
      <c r="A139">
        <f>'Coefficients - Win Probability'!$A$2</f>
        <v>1.5006452889456501</v>
      </c>
      <c r="B139">
        <f>(Games!D139)*'Coefficients - Win Probability'!$B$2</f>
        <v>0</v>
      </c>
      <c r="C139" t="e">
        <f>(VLOOKUP(Games!B139, Data!$B$2:$L$134, 4, FALSE)-VLOOKUP(Games!C139, Data!$B$2:$L$134, 4, FALSE))*'Coefficients - Win Probability'!$C$2</f>
        <v>#N/A</v>
      </c>
      <c r="D139" t="e">
        <f>(VLOOKUP(Games!B139, Data!$B$2:$L$134, 5, FALSE)-VLOOKUP(Games!C139, Data!$B$2:$L$134, 5, FALSE))*'Coefficients - Win Probability'!$D$2</f>
        <v>#N/A</v>
      </c>
      <c r="E139" t="e">
        <f>(VLOOKUP(Games!B139, Data!$B$2:$L$134, 6, FALSE)-VLOOKUP(Games!C139, Data!$B$2:$L$134, 6, FALSE))*'Coefficients - Win Probability'!$E$2</f>
        <v>#N/A</v>
      </c>
      <c r="F139" t="e">
        <f>(VLOOKUP(Games!B139, Data!$B$2:$L$134, 7, FALSE)-VLOOKUP(Games!C139, Data!$B$2:$L$134, 7, FALSE))*'Coefficients - Win Probability'!$F$2</f>
        <v>#N/A</v>
      </c>
      <c r="G139" t="e">
        <f>(VLOOKUP(Games!B139, Data!$B$2:$L$134, 8, FALSE)-VLOOKUP(Games!C139, Data!$B$2:$L$134, 8, FALSE))*'Coefficients - Win Probability'!$G$2</f>
        <v>#N/A</v>
      </c>
      <c r="H139" t="e">
        <f>(VLOOKUP(Games!B139, Data!$B$2:$L$134, 9, FALSE)-VLOOKUP(Games!C139, Data!$B$2:$L$134, 9, FALSE))*'Coefficients - Win Probability'!$H$2</f>
        <v>#N/A</v>
      </c>
      <c r="I139" t="e">
        <f>(VLOOKUP(Games!B139, Data!$B$2:$L$134, 10, FALSE)-VLOOKUP(Games!C139, Data!$B$2:$L$134, 10, FALSE))*'Coefficients - Win Probability'!$I$2</f>
        <v>#N/A</v>
      </c>
      <c r="J139" t="e">
        <f>(IF(AND(VLOOKUP(Games!B139, Data!$B$2:$L$134, 11, FALSE)=1, VLOOKUP(Games!C139, Data!$B$2:$L$134, 11, FALSE)&lt;&gt;1), 1,0))*'Coefficients - Win Probability'!$J$2</f>
        <v>#N/A</v>
      </c>
      <c r="K139" t="e">
        <f>(IF(AND(VLOOKUP(Games!B139, Data!$B$2:$L$134, 11, FALSE)&lt;&gt;1, VLOOKUP(Games!C139, Data!$B$2:$L$134, 11, FALSE)=1), 1,0))*'Coefficients - Win Probability'!$K$2</f>
        <v>#N/A</v>
      </c>
      <c r="L139" t="e">
        <f>(VLOOKUP(Games!B139, Data!$B$2:$L$134, 3, FALSE)-VLOOKUP(Games!C139, Data!$B$2:$L$134, 3, FALSE))*'Coefficients - Win Probability'!$L$2</f>
        <v>#N/A</v>
      </c>
      <c r="N139" t="e">
        <f t="shared" si="2"/>
        <v>#N/A</v>
      </c>
    </row>
    <row r="140" spans="1:14" x14ac:dyDescent="0.45">
      <c r="A140">
        <f>'Coefficients - Win Probability'!$A$2</f>
        <v>1.5006452889456501</v>
      </c>
      <c r="B140">
        <f>(Games!D140)*'Coefficients - Win Probability'!$B$2</f>
        <v>0</v>
      </c>
      <c r="C140" t="e">
        <f>(VLOOKUP(Games!B140, Data!$B$2:$L$134, 4, FALSE)-VLOOKUP(Games!C140, Data!$B$2:$L$134, 4, FALSE))*'Coefficients - Win Probability'!$C$2</f>
        <v>#N/A</v>
      </c>
      <c r="D140" t="e">
        <f>(VLOOKUP(Games!B140, Data!$B$2:$L$134, 5, FALSE)-VLOOKUP(Games!C140, Data!$B$2:$L$134, 5, FALSE))*'Coefficients - Win Probability'!$D$2</f>
        <v>#N/A</v>
      </c>
      <c r="E140" t="e">
        <f>(VLOOKUP(Games!B140, Data!$B$2:$L$134, 6, FALSE)-VLOOKUP(Games!C140, Data!$B$2:$L$134, 6, FALSE))*'Coefficients - Win Probability'!$E$2</f>
        <v>#N/A</v>
      </c>
      <c r="F140" t="e">
        <f>(VLOOKUP(Games!B140, Data!$B$2:$L$134, 7, FALSE)-VLOOKUP(Games!C140, Data!$B$2:$L$134, 7, FALSE))*'Coefficients - Win Probability'!$F$2</f>
        <v>#N/A</v>
      </c>
      <c r="G140" t="e">
        <f>(VLOOKUP(Games!B140, Data!$B$2:$L$134, 8, FALSE)-VLOOKUP(Games!C140, Data!$B$2:$L$134, 8, FALSE))*'Coefficients - Win Probability'!$G$2</f>
        <v>#N/A</v>
      </c>
      <c r="H140" t="e">
        <f>(VLOOKUP(Games!B140, Data!$B$2:$L$134, 9, FALSE)-VLOOKUP(Games!C140, Data!$B$2:$L$134, 9, FALSE))*'Coefficients - Win Probability'!$H$2</f>
        <v>#N/A</v>
      </c>
      <c r="I140" t="e">
        <f>(VLOOKUP(Games!B140, Data!$B$2:$L$134, 10, FALSE)-VLOOKUP(Games!C140, Data!$B$2:$L$134, 10, FALSE))*'Coefficients - Win Probability'!$I$2</f>
        <v>#N/A</v>
      </c>
      <c r="J140" t="e">
        <f>(IF(AND(VLOOKUP(Games!B140, Data!$B$2:$L$134, 11, FALSE)=1, VLOOKUP(Games!C140, Data!$B$2:$L$134, 11, FALSE)&lt;&gt;1), 1,0))*'Coefficients - Win Probability'!$J$2</f>
        <v>#N/A</v>
      </c>
      <c r="K140" t="e">
        <f>(IF(AND(VLOOKUP(Games!B140, Data!$B$2:$L$134, 11, FALSE)&lt;&gt;1, VLOOKUP(Games!C140, Data!$B$2:$L$134, 11, FALSE)=1), 1,0))*'Coefficients - Win Probability'!$K$2</f>
        <v>#N/A</v>
      </c>
      <c r="L140" t="e">
        <f>(VLOOKUP(Games!B140, Data!$B$2:$L$134, 3, FALSE)-VLOOKUP(Games!C140, Data!$B$2:$L$134, 3, FALSE))*'Coefficients - Win Probability'!$L$2</f>
        <v>#N/A</v>
      </c>
      <c r="N140" t="e">
        <f t="shared" si="2"/>
        <v>#N/A</v>
      </c>
    </row>
    <row r="141" spans="1:14" x14ac:dyDescent="0.45">
      <c r="A141">
        <f>'Coefficients - Win Probability'!$A$2</f>
        <v>1.5006452889456501</v>
      </c>
      <c r="B141">
        <f>(Games!D141)*'Coefficients - Win Probability'!$B$2</f>
        <v>0</v>
      </c>
      <c r="C141" t="e">
        <f>(VLOOKUP(Games!B141, Data!$B$2:$L$134, 4, FALSE)-VLOOKUP(Games!C141, Data!$B$2:$L$134, 4, FALSE))*'Coefficients - Win Probability'!$C$2</f>
        <v>#N/A</v>
      </c>
      <c r="D141" t="e">
        <f>(VLOOKUP(Games!B141, Data!$B$2:$L$134, 5, FALSE)-VLOOKUP(Games!C141, Data!$B$2:$L$134, 5, FALSE))*'Coefficients - Win Probability'!$D$2</f>
        <v>#N/A</v>
      </c>
      <c r="E141" t="e">
        <f>(VLOOKUP(Games!B141, Data!$B$2:$L$134, 6, FALSE)-VLOOKUP(Games!C141, Data!$B$2:$L$134, 6, FALSE))*'Coefficients - Win Probability'!$E$2</f>
        <v>#N/A</v>
      </c>
      <c r="F141" t="e">
        <f>(VLOOKUP(Games!B141, Data!$B$2:$L$134, 7, FALSE)-VLOOKUP(Games!C141, Data!$B$2:$L$134, 7, FALSE))*'Coefficients - Win Probability'!$F$2</f>
        <v>#N/A</v>
      </c>
      <c r="G141" t="e">
        <f>(VLOOKUP(Games!B141, Data!$B$2:$L$134, 8, FALSE)-VLOOKUP(Games!C141, Data!$B$2:$L$134, 8, FALSE))*'Coefficients - Win Probability'!$G$2</f>
        <v>#N/A</v>
      </c>
      <c r="H141" t="e">
        <f>(VLOOKUP(Games!B141, Data!$B$2:$L$134, 9, FALSE)-VLOOKUP(Games!C141, Data!$B$2:$L$134, 9, FALSE))*'Coefficients - Win Probability'!$H$2</f>
        <v>#N/A</v>
      </c>
      <c r="I141" t="e">
        <f>(VLOOKUP(Games!B141, Data!$B$2:$L$134, 10, FALSE)-VLOOKUP(Games!C141, Data!$B$2:$L$134, 10, FALSE))*'Coefficients - Win Probability'!$I$2</f>
        <v>#N/A</v>
      </c>
      <c r="J141" t="e">
        <f>(IF(AND(VLOOKUP(Games!B141, Data!$B$2:$L$134, 11, FALSE)=1, VLOOKUP(Games!C141, Data!$B$2:$L$134, 11, FALSE)&lt;&gt;1), 1,0))*'Coefficients - Win Probability'!$J$2</f>
        <v>#N/A</v>
      </c>
      <c r="K141" t="e">
        <f>(IF(AND(VLOOKUP(Games!B141, Data!$B$2:$L$134, 11, FALSE)&lt;&gt;1, VLOOKUP(Games!C141, Data!$B$2:$L$134, 11, FALSE)=1), 1,0))*'Coefficients - Win Probability'!$K$2</f>
        <v>#N/A</v>
      </c>
      <c r="L141" t="e">
        <f>(VLOOKUP(Games!B141, Data!$B$2:$L$134, 3, FALSE)-VLOOKUP(Games!C141, Data!$B$2:$L$134, 3, FALSE))*'Coefficients - Win Probability'!$L$2</f>
        <v>#N/A</v>
      </c>
      <c r="N141" t="e">
        <f t="shared" si="2"/>
        <v>#N/A</v>
      </c>
    </row>
    <row r="142" spans="1:14" x14ac:dyDescent="0.45">
      <c r="A142">
        <f>'Coefficients - Win Probability'!$A$2</f>
        <v>1.5006452889456501</v>
      </c>
      <c r="B142">
        <f>(Games!D142)*'Coefficients - Win Probability'!$B$2</f>
        <v>0</v>
      </c>
      <c r="C142" t="e">
        <f>(VLOOKUP(Games!B142, Data!$B$2:$L$134, 4, FALSE)-VLOOKUP(Games!C142, Data!$B$2:$L$134, 4, FALSE))*'Coefficients - Win Probability'!$C$2</f>
        <v>#N/A</v>
      </c>
      <c r="D142" t="e">
        <f>(VLOOKUP(Games!B142, Data!$B$2:$L$134, 5, FALSE)-VLOOKUP(Games!C142, Data!$B$2:$L$134, 5, FALSE))*'Coefficients - Win Probability'!$D$2</f>
        <v>#N/A</v>
      </c>
      <c r="E142" t="e">
        <f>(VLOOKUP(Games!B142, Data!$B$2:$L$134, 6, FALSE)-VLOOKUP(Games!C142, Data!$B$2:$L$134, 6, FALSE))*'Coefficients - Win Probability'!$E$2</f>
        <v>#N/A</v>
      </c>
      <c r="F142" t="e">
        <f>(VLOOKUP(Games!B142, Data!$B$2:$L$134, 7, FALSE)-VLOOKUP(Games!C142, Data!$B$2:$L$134, 7, FALSE))*'Coefficients - Win Probability'!$F$2</f>
        <v>#N/A</v>
      </c>
      <c r="G142" t="e">
        <f>(VLOOKUP(Games!B142, Data!$B$2:$L$134, 8, FALSE)-VLOOKUP(Games!C142, Data!$B$2:$L$134, 8, FALSE))*'Coefficients - Win Probability'!$G$2</f>
        <v>#N/A</v>
      </c>
      <c r="H142" t="e">
        <f>(VLOOKUP(Games!B142, Data!$B$2:$L$134, 9, FALSE)-VLOOKUP(Games!C142, Data!$B$2:$L$134, 9, FALSE))*'Coefficients - Win Probability'!$H$2</f>
        <v>#N/A</v>
      </c>
      <c r="I142" t="e">
        <f>(VLOOKUP(Games!B142, Data!$B$2:$L$134, 10, FALSE)-VLOOKUP(Games!C142, Data!$B$2:$L$134, 10, FALSE))*'Coefficients - Win Probability'!$I$2</f>
        <v>#N/A</v>
      </c>
      <c r="J142" t="e">
        <f>(IF(AND(VLOOKUP(Games!B142, Data!$B$2:$L$134, 11, FALSE)=1, VLOOKUP(Games!C142, Data!$B$2:$L$134, 11, FALSE)&lt;&gt;1), 1,0))*'Coefficients - Win Probability'!$J$2</f>
        <v>#N/A</v>
      </c>
      <c r="K142" t="e">
        <f>(IF(AND(VLOOKUP(Games!B142, Data!$B$2:$L$134, 11, FALSE)&lt;&gt;1, VLOOKUP(Games!C142, Data!$B$2:$L$134, 11, FALSE)=1), 1,0))*'Coefficients - Win Probability'!$K$2</f>
        <v>#N/A</v>
      </c>
      <c r="L142" t="e">
        <f>(VLOOKUP(Games!B142, Data!$B$2:$L$134, 3, FALSE)-VLOOKUP(Games!C142, Data!$B$2:$L$134, 3, FALSE))*'Coefficients - Win Probability'!$L$2</f>
        <v>#N/A</v>
      </c>
      <c r="N142" t="e">
        <f t="shared" si="2"/>
        <v>#N/A</v>
      </c>
    </row>
    <row r="143" spans="1:14" x14ac:dyDescent="0.45">
      <c r="A143">
        <f>'Coefficients - Win Probability'!$A$2</f>
        <v>1.5006452889456501</v>
      </c>
      <c r="B143">
        <f>(Games!D143)*'Coefficients - Win Probability'!$B$2</f>
        <v>0</v>
      </c>
      <c r="C143" t="e">
        <f>(VLOOKUP(Games!B143, Data!$B$2:$L$134, 4, FALSE)-VLOOKUP(Games!C143, Data!$B$2:$L$134, 4, FALSE))*'Coefficients - Win Probability'!$C$2</f>
        <v>#N/A</v>
      </c>
      <c r="D143" t="e">
        <f>(VLOOKUP(Games!B143, Data!$B$2:$L$134, 5, FALSE)-VLOOKUP(Games!C143, Data!$B$2:$L$134, 5, FALSE))*'Coefficients - Win Probability'!$D$2</f>
        <v>#N/A</v>
      </c>
      <c r="E143" t="e">
        <f>(VLOOKUP(Games!B143, Data!$B$2:$L$134, 6, FALSE)-VLOOKUP(Games!C143, Data!$B$2:$L$134, 6, FALSE))*'Coefficients - Win Probability'!$E$2</f>
        <v>#N/A</v>
      </c>
      <c r="F143" t="e">
        <f>(VLOOKUP(Games!B143, Data!$B$2:$L$134, 7, FALSE)-VLOOKUP(Games!C143, Data!$B$2:$L$134, 7, FALSE))*'Coefficients - Win Probability'!$F$2</f>
        <v>#N/A</v>
      </c>
      <c r="G143" t="e">
        <f>(VLOOKUP(Games!B143, Data!$B$2:$L$134, 8, FALSE)-VLOOKUP(Games!C143, Data!$B$2:$L$134, 8, FALSE))*'Coefficients - Win Probability'!$G$2</f>
        <v>#N/A</v>
      </c>
      <c r="H143" t="e">
        <f>(VLOOKUP(Games!B143, Data!$B$2:$L$134, 9, FALSE)-VLOOKUP(Games!C143, Data!$B$2:$L$134, 9, FALSE))*'Coefficients - Win Probability'!$H$2</f>
        <v>#N/A</v>
      </c>
      <c r="I143" t="e">
        <f>(VLOOKUP(Games!B143, Data!$B$2:$L$134, 10, FALSE)-VLOOKUP(Games!C143, Data!$B$2:$L$134, 10, FALSE))*'Coefficients - Win Probability'!$I$2</f>
        <v>#N/A</v>
      </c>
      <c r="J143" t="e">
        <f>(IF(AND(VLOOKUP(Games!B143, Data!$B$2:$L$134, 11, FALSE)=1, VLOOKUP(Games!C143, Data!$B$2:$L$134, 11, FALSE)&lt;&gt;1), 1,0))*'Coefficients - Win Probability'!$J$2</f>
        <v>#N/A</v>
      </c>
      <c r="K143" t="e">
        <f>(IF(AND(VLOOKUP(Games!B143, Data!$B$2:$L$134, 11, FALSE)&lt;&gt;1, VLOOKUP(Games!C143, Data!$B$2:$L$134, 11, FALSE)=1), 1,0))*'Coefficients - Win Probability'!$K$2</f>
        <v>#N/A</v>
      </c>
      <c r="L143" t="e">
        <f>(VLOOKUP(Games!B143, Data!$B$2:$L$134, 3, FALSE)-VLOOKUP(Games!C143, Data!$B$2:$L$134, 3, FALSE))*'Coefficients - Win Probability'!$L$2</f>
        <v>#N/A</v>
      </c>
      <c r="N143" t="e">
        <f t="shared" si="2"/>
        <v>#N/A</v>
      </c>
    </row>
    <row r="144" spans="1:14" x14ac:dyDescent="0.45">
      <c r="A144">
        <f>'Coefficients - Win Probability'!$A$2</f>
        <v>1.5006452889456501</v>
      </c>
      <c r="B144">
        <f>(Games!D144)*'Coefficients - Win Probability'!$B$2</f>
        <v>0</v>
      </c>
      <c r="C144" t="e">
        <f>(VLOOKUP(Games!B144, Data!$B$2:$L$134, 4, FALSE)-VLOOKUP(Games!C144, Data!$B$2:$L$134, 4, FALSE))*'Coefficients - Win Probability'!$C$2</f>
        <v>#N/A</v>
      </c>
      <c r="D144" t="e">
        <f>(VLOOKUP(Games!B144, Data!$B$2:$L$134, 5, FALSE)-VLOOKUP(Games!C144, Data!$B$2:$L$134, 5, FALSE))*'Coefficients - Win Probability'!$D$2</f>
        <v>#N/A</v>
      </c>
      <c r="E144" t="e">
        <f>(VLOOKUP(Games!B144, Data!$B$2:$L$134, 6, FALSE)-VLOOKUP(Games!C144, Data!$B$2:$L$134, 6, FALSE))*'Coefficients - Win Probability'!$E$2</f>
        <v>#N/A</v>
      </c>
      <c r="F144" t="e">
        <f>(VLOOKUP(Games!B144, Data!$B$2:$L$134, 7, FALSE)-VLOOKUP(Games!C144, Data!$B$2:$L$134, 7, FALSE))*'Coefficients - Win Probability'!$F$2</f>
        <v>#N/A</v>
      </c>
      <c r="G144" t="e">
        <f>(VLOOKUP(Games!B144, Data!$B$2:$L$134, 8, FALSE)-VLOOKUP(Games!C144, Data!$B$2:$L$134, 8, FALSE))*'Coefficients - Win Probability'!$G$2</f>
        <v>#N/A</v>
      </c>
      <c r="H144" t="e">
        <f>(VLOOKUP(Games!B144, Data!$B$2:$L$134, 9, FALSE)-VLOOKUP(Games!C144, Data!$B$2:$L$134, 9, FALSE))*'Coefficients - Win Probability'!$H$2</f>
        <v>#N/A</v>
      </c>
      <c r="I144" t="e">
        <f>(VLOOKUP(Games!B144, Data!$B$2:$L$134, 10, FALSE)-VLOOKUP(Games!C144, Data!$B$2:$L$134, 10, FALSE))*'Coefficients - Win Probability'!$I$2</f>
        <v>#N/A</v>
      </c>
      <c r="J144" t="e">
        <f>(IF(AND(VLOOKUP(Games!B144, Data!$B$2:$L$134, 11, FALSE)=1, VLOOKUP(Games!C144, Data!$B$2:$L$134, 11, FALSE)&lt;&gt;1), 1,0))*'Coefficients - Win Probability'!$J$2</f>
        <v>#N/A</v>
      </c>
      <c r="K144" t="e">
        <f>(IF(AND(VLOOKUP(Games!B144, Data!$B$2:$L$134, 11, FALSE)&lt;&gt;1, VLOOKUP(Games!C144, Data!$B$2:$L$134, 11, FALSE)=1), 1,0))*'Coefficients - Win Probability'!$K$2</f>
        <v>#N/A</v>
      </c>
      <c r="L144" t="e">
        <f>(VLOOKUP(Games!B144, Data!$B$2:$L$134, 3, FALSE)-VLOOKUP(Games!C144, Data!$B$2:$L$134, 3, FALSE))*'Coefficients - Win Probability'!$L$2</f>
        <v>#N/A</v>
      </c>
      <c r="N144" t="e">
        <f t="shared" si="2"/>
        <v>#N/A</v>
      </c>
    </row>
    <row r="145" spans="1:14" x14ac:dyDescent="0.45">
      <c r="A145">
        <f>'Coefficients - Win Probability'!$A$2</f>
        <v>1.5006452889456501</v>
      </c>
      <c r="B145">
        <f>(Games!D145)*'Coefficients - Win Probability'!$B$2</f>
        <v>0</v>
      </c>
      <c r="C145" t="e">
        <f>(VLOOKUP(Games!B145, Data!$B$2:$L$134, 4, FALSE)-VLOOKUP(Games!C145, Data!$B$2:$L$134, 4, FALSE))*'Coefficients - Win Probability'!$C$2</f>
        <v>#N/A</v>
      </c>
      <c r="D145" t="e">
        <f>(VLOOKUP(Games!B145, Data!$B$2:$L$134, 5, FALSE)-VLOOKUP(Games!C145, Data!$B$2:$L$134, 5, FALSE))*'Coefficients - Win Probability'!$D$2</f>
        <v>#N/A</v>
      </c>
      <c r="E145" t="e">
        <f>(VLOOKUP(Games!B145, Data!$B$2:$L$134, 6, FALSE)-VLOOKUP(Games!C145, Data!$B$2:$L$134, 6, FALSE))*'Coefficients - Win Probability'!$E$2</f>
        <v>#N/A</v>
      </c>
      <c r="F145" t="e">
        <f>(VLOOKUP(Games!B145, Data!$B$2:$L$134, 7, FALSE)-VLOOKUP(Games!C145, Data!$B$2:$L$134, 7, FALSE))*'Coefficients - Win Probability'!$F$2</f>
        <v>#N/A</v>
      </c>
      <c r="G145" t="e">
        <f>(VLOOKUP(Games!B145, Data!$B$2:$L$134, 8, FALSE)-VLOOKUP(Games!C145, Data!$B$2:$L$134, 8, FALSE))*'Coefficients - Win Probability'!$G$2</f>
        <v>#N/A</v>
      </c>
      <c r="H145" t="e">
        <f>(VLOOKUP(Games!B145, Data!$B$2:$L$134, 9, FALSE)-VLOOKUP(Games!C145, Data!$B$2:$L$134, 9, FALSE))*'Coefficients - Win Probability'!$H$2</f>
        <v>#N/A</v>
      </c>
      <c r="I145" t="e">
        <f>(VLOOKUP(Games!B145, Data!$B$2:$L$134, 10, FALSE)-VLOOKUP(Games!C145, Data!$B$2:$L$134, 10, FALSE))*'Coefficients - Win Probability'!$I$2</f>
        <v>#N/A</v>
      </c>
      <c r="J145" t="e">
        <f>(IF(AND(VLOOKUP(Games!B145, Data!$B$2:$L$134, 11, FALSE)=1, VLOOKUP(Games!C145, Data!$B$2:$L$134, 11, FALSE)&lt;&gt;1), 1,0))*'Coefficients - Win Probability'!$J$2</f>
        <v>#N/A</v>
      </c>
      <c r="K145" t="e">
        <f>(IF(AND(VLOOKUP(Games!B145, Data!$B$2:$L$134, 11, FALSE)&lt;&gt;1, VLOOKUP(Games!C145, Data!$B$2:$L$134, 11, FALSE)=1), 1,0))*'Coefficients - Win Probability'!$K$2</f>
        <v>#N/A</v>
      </c>
      <c r="L145" t="e">
        <f>(VLOOKUP(Games!B145, Data!$B$2:$L$134, 3, FALSE)-VLOOKUP(Games!C145, Data!$B$2:$L$134, 3, FALSE))*'Coefficients - Win Probability'!$L$2</f>
        <v>#N/A</v>
      </c>
      <c r="N145" t="e">
        <f t="shared" si="2"/>
        <v>#N/A</v>
      </c>
    </row>
    <row r="146" spans="1:14" x14ac:dyDescent="0.45">
      <c r="A146">
        <f>'Coefficients - Win Probability'!$A$2</f>
        <v>1.5006452889456501</v>
      </c>
      <c r="B146">
        <f>(Games!D146)*'Coefficients - Win Probability'!$B$2</f>
        <v>0</v>
      </c>
      <c r="C146" t="e">
        <f>(VLOOKUP(Games!B146, Data!$B$2:$L$134, 4, FALSE)-VLOOKUP(Games!C146, Data!$B$2:$L$134, 4, FALSE))*'Coefficients - Win Probability'!$C$2</f>
        <v>#N/A</v>
      </c>
      <c r="D146" t="e">
        <f>(VLOOKUP(Games!B146, Data!$B$2:$L$134, 5, FALSE)-VLOOKUP(Games!C146, Data!$B$2:$L$134, 5, FALSE))*'Coefficients - Win Probability'!$D$2</f>
        <v>#N/A</v>
      </c>
      <c r="E146" t="e">
        <f>(VLOOKUP(Games!B146, Data!$B$2:$L$134, 6, FALSE)-VLOOKUP(Games!C146, Data!$B$2:$L$134, 6, FALSE))*'Coefficients - Win Probability'!$E$2</f>
        <v>#N/A</v>
      </c>
      <c r="F146" t="e">
        <f>(VLOOKUP(Games!B146, Data!$B$2:$L$134, 7, FALSE)-VLOOKUP(Games!C146, Data!$B$2:$L$134, 7, FALSE))*'Coefficients - Win Probability'!$F$2</f>
        <v>#N/A</v>
      </c>
      <c r="G146" t="e">
        <f>(VLOOKUP(Games!B146, Data!$B$2:$L$134, 8, FALSE)-VLOOKUP(Games!C146, Data!$B$2:$L$134, 8, FALSE))*'Coefficients - Win Probability'!$G$2</f>
        <v>#N/A</v>
      </c>
      <c r="H146" t="e">
        <f>(VLOOKUP(Games!B146, Data!$B$2:$L$134, 9, FALSE)-VLOOKUP(Games!C146, Data!$B$2:$L$134, 9, FALSE))*'Coefficients - Win Probability'!$H$2</f>
        <v>#N/A</v>
      </c>
      <c r="I146" t="e">
        <f>(VLOOKUP(Games!B146, Data!$B$2:$L$134, 10, FALSE)-VLOOKUP(Games!C146, Data!$B$2:$L$134, 10, FALSE))*'Coefficients - Win Probability'!$I$2</f>
        <v>#N/A</v>
      </c>
      <c r="J146" t="e">
        <f>(IF(AND(VLOOKUP(Games!B146, Data!$B$2:$L$134, 11, FALSE)=1, VLOOKUP(Games!C146, Data!$B$2:$L$134, 11, FALSE)&lt;&gt;1), 1,0))*'Coefficients - Win Probability'!$J$2</f>
        <v>#N/A</v>
      </c>
      <c r="K146" t="e">
        <f>(IF(AND(VLOOKUP(Games!B146, Data!$B$2:$L$134, 11, FALSE)&lt;&gt;1, VLOOKUP(Games!C146, Data!$B$2:$L$134, 11, FALSE)=1), 1,0))*'Coefficients - Win Probability'!$K$2</f>
        <v>#N/A</v>
      </c>
      <c r="L146" t="e">
        <f>(VLOOKUP(Games!B146, Data!$B$2:$L$134, 3, FALSE)-VLOOKUP(Games!C146, Data!$B$2:$L$134, 3, FALSE))*'Coefficients - Win Probability'!$L$2</f>
        <v>#N/A</v>
      </c>
      <c r="N146" t="e">
        <f t="shared" si="2"/>
        <v>#N/A</v>
      </c>
    </row>
    <row r="147" spans="1:14" x14ac:dyDescent="0.45">
      <c r="A147">
        <f>'Coefficients - Win Probability'!$A$2</f>
        <v>1.5006452889456501</v>
      </c>
      <c r="B147">
        <f>(Games!D147)*'Coefficients - Win Probability'!$B$2</f>
        <v>0</v>
      </c>
      <c r="C147" t="e">
        <f>(VLOOKUP(Games!B147, Data!$B$2:$L$134, 4, FALSE)-VLOOKUP(Games!C147, Data!$B$2:$L$134, 4, FALSE))*'Coefficients - Win Probability'!$C$2</f>
        <v>#N/A</v>
      </c>
      <c r="D147" t="e">
        <f>(VLOOKUP(Games!B147, Data!$B$2:$L$134, 5, FALSE)-VLOOKUP(Games!C147, Data!$B$2:$L$134, 5, FALSE))*'Coefficients - Win Probability'!$D$2</f>
        <v>#N/A</v>
      </c>
      <c r="E147" t="e">
        <f>(VLOOKUP(Games!B147, Data!$B$2:$L$134, 6, FALSE)-VLOOKUP(Games!C147, Data!$B$2:$L$134, 6, FALSE))*'Coefficients - Win Probability'!$E$2</f>
        <v>#N/A</v>
      </c>
      <c r="F147" t="e">
        <f>(VLOOKUP(Games!B147, Data!$B$2:$L$134, 7, FALSE)-VLOOKUP(Games!C147, Data!$B$2:$L$134, 7, FALSE))*'Coefficients - Win Probability'!$F$2</f>
        <v>#N/A</v>
      </c>
      <c r="G147" t="e">
        <f>(VLOOKUP(Games!B147, Data!$B$2:$L$134, 8, FALSE)-VLOOKUP(Games!C147, Data!$B$2:$L$134, 8, FALSE))*'Coefficients - Win Probability'!$G$2</f>
        <v>#N/A</v>
      </c>
      <c r="H147" t="e">
        <f>(VLOOKUP(Games!B147, Data!$B$2:$L$134, 9, FALSE)-VLOOKUP(Games!C147, Data!$B$2:$L$134, 9, FALSE))*'Coefficients - Win Probability'!$H$2</f>
        <v>#N/A</v>
      </c>
      <c r="I147" t="e">
        <f>(VLOOKUP(Games!B147, Data!$B$2:$L$134, 10, FALSE)-VLOOKUP(Games!C147, Data!$B$2:$L$134, 10, FALSE))*'Coefficients - Win Probability'!$I$2</f>
        <v>#N/A</v>
      </c>
      <c r="J147" t="e">
        <f>(IF(AND(VLOOKUP(Games!B147, Data!$B$2:$L$134, 11, FALSE)=1, VLOOKUP(Games!C147, Data!$B$2:$L$134, 11, FALSE)&lt;&gt;1), 1,0))*'Coefficients - Win Probability'!$J$2</f>
        <v>#N/A</v>
      </c>
      <c r="K147" t="e">
        <f>(IF(AND(VLOOKUP(Games!B147, Data!$B$2:$L$134, 11, FALSE)&lt;&gt;1, VLOOKUP(Games!C147, Data!$B$2:$L$134, 11, FALSE)=1), 1,0))*'Coefficients - Win Probability'!$K$2</f>
        <v>#N/A</v>
      </c>
      <c r="L147" t="e">
        <f>(VLOOKUP(Games!B147, Data!$B$2:$L$134, 3, FALSE)-VLOOKUP(Games!C147, Data!$B$2:$L$134, 3, FALSE))*'Coefficients - Win Probability'!$L$2</f>
        <v>#N/A</v>
      </c>
      <c r="N147" t="e">
        <f t="shared" si="2"/>
        <v>#N/A</v>
      </c>
    </row>
    <row r="148" spans="1:14" x14ac:dyDescent="0.45">
      <c r="A148">
        <f>'Coefficients - Win Probability'!$A$2</f>
        <v>1.5006452889456501</v>
      </c>
      <c r="B148">
        <f>(Games!D148)*'Coefficients - Win Probability'!$B$2</f>
        <v>0</v>
      </c>
      <c r="C148" t="e">
        <f>(VLOOKUP(Games!B148, Data!$B$2:$L$134, 4, FALSE)-VLOOKUP(Games!C148, Data!$B$2:$L$134, 4, FALSE))*'Coefficients - Win Probability'!$C$2</f>
        <v>#N/A</v>
      </c>
      <c r="D148" t="e">
        <f>(VLOOKUP(Games!B148, Data!$B$2:$L$134, 5, FALSE)-VLOOKUP(Games!C148, Data!$B$2:$L$134, 5, FALSE))*'Coefficients - Win Probability'!$D$2</f>
        <v>#N/A</v>
      </c>
      <c r="E148" t="e">
        <f>(VLOOKUP(Games!B148, Data!$B$2:$L$134, 6, FALSE)-VLOOKUP(Games!C148, Data!$B$2:$L$134, 6, FALSE))*'Coefficients - Win Probability'!$E$2</f>
        <v>#N/A</v>
      </c>
      <c r="F148" t="e">
        <f>(VLOOKUP(Games!B148, Data!$B$2:$L$134, 7, FALSE)-VLOOKUP(Games!C148, Data!$B$2:$L$134, 7, FALSE))*'Coefficients - Win Probability'!$F$2</f>
        <v>#N/A</v>
      </c>
      <c r="G148" t="e">
        <f>(VLOOKUP(Games!B148, Data!$B$2:$L$134, 8, FALSE)-VLOOKUP(Games!C148, Data!$B$2:$L$134, 8, FALSE))*'Coefficients - Win Probability'!$G$2</f>
        <v>#N/A</v>
      </c>
      <c r="H148" t="e">
        <f>(VLOOKUP(Games!B148, Data!$B$2:$L$134, 9, FALSE)-VLOOKUP(Games!C148, Data!$B$2:$L$134, 9, FALSE))*'Coefficients - Win Probability'!$H$2</f>
        <v>#N/A</v>
      </c>
      <c r="I148" t="e">
        <f>(VLOOKUP(Games!B148, Data!$B$2:$L$134, 10, FALSE)-VLOOKUP(Games!C148, Data!$B$2:$L$134, 10, FALSE))*'Coefficients - Win Probability'!$I$2</f>
        <v>#N/A</v>
      </c>
      <c r="J148" t="e">
        <f>(IF(AND(VLOOKUP(Games!B148, Data!$B$2:$L$134, 11, FALSE)=1, VLOOKUP(Games!C148, Data!$B$2:$L$134, 11, FALSE)&lt;&gt;1), 1,0))*'Coefficients - Win Probability'!$J$2</f>
        <v>#N/A</v>
      </c>
      <c r="K148" t="e">
        <f>(IF(AND(VLOOKUP(Games!B148, Data!$B$2:$L$134, 11, FALSE)&lt;&gt;1, VLOOKUP(Games!C148, Data!$B$2:$L$134, 11, FALSE)=1), 1,0))*'Coefficients - Win Probability'!$K$2</f>
        <v>#N/A</v>
      </c>
      <c r="L148" t="e">
        <f>(VLOOKUP(Games!B148, Data!$B$2:$L$134, 3, FALSE)-VLOOKUP(Games!C148, Data!$B$2:$L$134, 3, FALSE))*'Coefficients - Win Probability'!$L$2</f>
        <v>#N/A</v>
      </c>
      <c r="N148" t="e">
        <f t="shared" si="2"/>
        <v>#N/A</v>
      </c>
    </row>
    <row r="149" spans="1:14" x14ac:dyDescent="0.45">
      <c r="A149">
        <f>'Coefficients - Win Probability'!$A$2</f>
        <v>1.5006452889456501</v>
      </c>
      <c r="B149">
        <f>(Games!D149)*'Coefficients - Win Probability'!$B$2</f>
        <v>0</v>
      </c>
      <c r="C149" t="e">
        <f>(VLOOKUP(Games!B149, Data!$B$2:$L$134, 4, FALSE)-VLOOKUP(Games!C149, Data!$B$2:$L$134, 4, FALSE))*'Coefficients - Win Probability'!$C$2</f>
        <v>#N/A</v>
      </c>
      <c r="D149" t="e">
        <f>(VLOOKUP(Games!B149, Data!$B$2:$L$134, 5, FALSE)-VLOOKUP(Games!C149, Data!$B$2:$L$134, 5, FALSE))*'Coefficients - Win Probability'!$D$2</f>
        <v>#N/A</v>
      </c>
      <c r="E149" t="e">
        <f>(VLOOKUP(Games!B149, Data!$B$2:$L$134, 6, FALSE)-VLOOKUP(Games!C149, Data!$B$2:$L$134, 6, FALSE))*'Coefficients - Win Probability'!$E$2</f>
        <v>#N/A</v>
      </c>
      <c r="F149" t="e">
        <f>(VLOOKUP(Games!B149, Data!$B$2:$L$134, 7, FALSE)-VLOOKUP(Games!C149, Data!$B$2:$L$134, 7, FALSE))*'Coefficients - Win Probability'!$F$2</f>
        <v>#N/A</v>
      </c>
      <c r="G149" t="e">
        <f>(VLOOKUP(Games!B149, Data!$B$2:$L$134, 8, FALSE)-VLOOKUP(Games!C149, Data!$B$2:$L$134, 8, FALSE))*'Coefficients - Win Probability'!$G$2</f>
        <v>#N/A</v>
      </c>
      <c r="H149" t="e">
        <f>(VLOOKUP(Games!B149, Data!$B$2:$L$134, 9, FALSE)-VLOOKUP(Games!C149, Data!$B$2:$L$134, 9, FALSE))*'Coefficients - Win Probability'!$H$2</f>
        <v>#N/A</v>
      </c>
      <c r="I149" t="e">
        <f>(VLOOKUP(Games!B149, Data!$B$2:$L$134, 10, FALSE)-VLOOKUP(Games!C149, Data!$B$2:$L$134, 10, FALSE))*'Coefficients - Win Probability'!$I$2</f>
        <v>#N/A</v>
      </c>
      <c r="J149" t="e">
        <f>(IF(AND(VLOOKUP(Games!B149, Data!$B$2:$L$134, 11, FALSE)=1, VLOOKUP(Games!C149, Data!$B$2:$L$134, 11, FALSE)&lt;&gt;1), 1,0))*'Coefficients - Win Probability'!$J$2</f>
        <v>#N/A</v>
      </c>
      <c r="K149" t="e">
        <f>(IF(AND(VLOOKUP(Games!B149, Data!$B$2:$L$134, 11, FALSE)&lt;&gt;1, VLOOKUP(Games!C149, Data!$B$2:$L$134, 11, FALSE)=1), 1,0))*'Coefficients - Win Probability'!$K$2</f>
        <v>#N/A</v>
      </c>
      <c r="L149" t="e">
        <f>(VLOOKUP(Games!B149, Data!$B$2:$L$134, 3, FALSE)-VLOOKUP(Games!C149, Data!$B$2:$L$134, 3, FALSE))*'Coefficients - Win Probability'!$L$2</f>
        <v>#N/A</v>
      </c>
      <c r="N149" t="e">
        <f t="shared" si="2"/>
        <v>#N/A</v>
      </c>
    </row>
    <row r="150" spans="1:14" x14ac:dyDescent="0.45">
      <c r="A150">
        <f>'Coefficients - Win Probability'!$A$2</f>
        <v>1.5006452889456501</v>
      </c>
      <c r="B150">
        <f>(Games!D150)*'Coefficients - Win Probability'!$B$2</f>
        <v>0</v>
      </c>
      <c r="C150" t="e">
        <f>(VLOOKUP(Games!B150, Data!$B$2:$L$134, 4, FALSE)-VLOOKUP(Games!C150, Data!$B$2:$L$134, 4, FALSE))*'Coefficients - Win Probability'!$C$2</f>
        <v>#N/A</v>
      </c>
      <c r="D150" t="e">
        <f>(VLOOKUP(Games!B150, Data!$B$2:$L$134, 5, FALSE)-VLOOKUP(Games!C150, Data!$B$2:$L$134, 5, FALSE))*'Coefficients - Win Probability'!$D$2</f>
        <v>#N/A</v>
      </c>
      <c r="E150" t="e">
        <f>(VLOOKUP(Games!B150, Data!$B$2:$L$134, 6, FALSE)-VLOOKUP(Games!C150, Data!$B$2:$L$134, 6, FALSE))*'Coefficients - Win Probability'!$E$2</f>
        <v>#N/A</v>
      </c>
      <c r="F150" t="e">
        <f>(VLOOKUP(Games!B150, Data!$B$2:$L$134, 7, FALSE)-VLOOKUP(Games!C150, Data!$B$2:$L$134, 7, FALSE))*'Coefficients - Win Probability'!$F$2</f>
        <v>#N/A</v>
      </c>
      <c r="G150" t="e">
        <f>(VLOOKUP(Games!B150, Data!$B$2:$L$134, 8, FALSE)-VLOOKUP(Games!C150, Data!$B$2:$L$134, 8, FALSE))*'Coefficients - Win Probability'!$G$2</f>
        <v>#N/A</v>
      </c>
      <c r="H150" t="e">
        <f>(VLOOKUP(Games!B150, Data!$B$2:$L$134, 9, FALSE)-VLOOKUP(Games!C150, Data!$B$2:$L$134, 9, FALSE))*'Coefficients - Win Probability'!$H$2</f>
        <v>#N/A</v>
      </c>
      <c r="I150" t="e">
        <f>(VLOOKUP(Games!B150, Data!$B$2:$L$134, 10, FALSE)-VLOOKUP(Games!C150, Data!$B$2:$L$134, 10, FALSE))*'Coefficients - Win Probability'!$I$2</f>
        <v>#N/A</v>
      </c>
      <c r="J150" t="e">
        <f>(IF(AND(VLOOKUP(Games!B150, Data!$B$2:$L$134, 11, FALSE)=1, VLOOKUP(Games!C150, Data!$B$2:$L$134, 11, FALSE)&lt;&gt;1), 1,0))*'Coefficients - Win Probability'!$J$2</f>
        <v>#N/A</v>
      </c>
      <c r="K150" t="e">
        <f>(IF(AND(VLOOKUP(Games!B150, Data!$B$2:$L$134, 11, FALSE)&lt;&gt;1, VLOOKUP(Games!C150, Data!$B$2:$L$134, 11, FALSE)=1), 1,0))*'Coefficients - Win Probability'!$K$2</f>
        <v>#N/A</v>
      </c>
      <c r="L150" t="e">
        <f>(VLOOKUP(Games!B150, Data!$B$2:$L$134, 3, FALSE)-VLOOKUP(Games!C150, Data!$B$2:$L$134, 3, FALSE))*'Coefficients - Win Probability'!$L$2</f>
        <v>#N/A</v>
      </c>
      <c r="N150" t="e">
        <f t="shared" si="2"/>
        <v>#N/A</v>
      </c>
    </row>
    <row r="151" spans="1:14" x14ac:dyDescent="0.45">
      <c r="A151">
        <f>'Coefficients - Win Probability'!$A$2</f>
        <v>1.5006452889456501</v>
      </c>
      <c r="B151">
        <f>(Games!D151)*'Coefficients - Win Probability'!$B$2</f>
        <v>0</v>
      </c>
      <c r="C151" t="e">
        <f>(VLOOKUP(Games!B151, Data!$B$2:$L$134, 4, FALSE)-VLOOKUP(Games!C151, Data!$B$2:$L$134, 4, FALSE))*'Coefficients - Win Probability'!$C$2</f>
        <v>#N/A</v>
      </c>
      <c r="D151" t="e">
        <f>(VLOOKUP(Games!B151, Data!$B$2:$L$134, 5, FALSE)-VLOOKUP(Games!C151, Data!$B$2:$L$134, 5, FALSE))*'Coefficients - Win Probability'!$D$2</f>
        <v>#N/A</v>
      </c>
      <c r="E151" t="e">
        <f>(VLOOKUP(Games!B151, Data!$B$2:$L$134, 6, FALSE)-VLOOKUP(Games!C151, Data!$B$2:$L$134, 6, FALSE))*'Coefficients - Win Probability'!$E$2</f>
        <v>#N/A</v>
      </c>
      <c r="F151" t="e">
        <f>(VLOOKUP(Games!B151, Data!$B$2:$L$134, 7, FALSE)-VLOOKUP(Games!C151, Data!$B$2:$L$134, 7, FALSE))*'Coefficients - Win Probability'!$F$2</f>
        <v>#N/A</v>
      </c>
      <c r="G151" t="e">
        <f>(VLOOKUP(Games!B151, Data!$B$2:$L$134, 8, FALSE)-VLOOKUP(Games!C151, Data!$B$2:$L$134, 8, FALSE))*'Coefficients - Win Probability'!$G$2</f>
        <v>#N/A</v>
      </c>
      <c r="H151" t="e">
        <f>(VLOOKUP(Games!B151, Data!$B$2:$L$134, 9, FALSE)-VLOOKUP(Games!C151, Data!$B$2:$L$134, 9, FALSE))*'Coefficients - Win Probability'!$H$2</f>
        <v>#N/A</v>
      </c>
      <c r="I151" t="e">
        <f>(VLOOKUP(Games!B151, Data!$B$2:$L$134, 10, FALSE)-VLOOKUP(Games!C151, Data!$B$2:$L$134, 10, FALSE))*'Coefficients - Win Probability'!$I$2</f>
        <v>#N/A</v>
      </c>
      <c r="J151" t="e">
        <f>(IF(AND(VLOOKUP(Games!B151, Data!$B$2:$L$134, 11, FALSE)=1, VLOOKUP(Games!C151, Data!$B$2:$L$134, 11, FALSE)&lt;&gt;1), 1,0))*'Coefficients - Win Probability'!$J$2</f>
        <v>#N/A</v>
      </c>
      <c r="K151" t="e">
        <f>(IF(AND(VLOOKUP(Games!B151, Data!$B$2:$L$134, 11, FALSE)&lt;&gt;1, VLOOKUP(Games!C151, Data!$B$2:$L$134, 11, FALSE)=1), 1,0))*'Coefficients - Win Probability'!$K$2</f>
        <v>#N/A</v>
      </c>
      <c r="L151" t="e">
        <f>(VLOOKUP(Games!B151, Data!$B$2:$L$134, 3, FALSE)-VLOOKUP(Games!C151, Data!$B$2:$L$134, 3, FALSE))*'Coefficients - Win Probability'!$L$2</f>
        <v>#N/A</v>
      </c>
      <c r="N151" t="e">
        <f t="shared" si="2"/>
        <v>#N/A</v>
      </c>
    </row>
    <row r="152" spans="1:14" x14ac:dyDescent="0.45">
      <c r="A152">
        <f>'Coefficients - Win Probability'!$A$2</f>
        <v>1.5006452889456501</v>
      </c>
      <c r="B152">
        <f>(Games!D152)*'Coefficients - Win Probability'!$B$2</f>
        <v>0</v>
      </c>
      <c r="C152" t="e">
        <f>(VLOOKUP(Games!B152, Data!$B$2:$L$134, 4, FALSE)-VLOOKUP(Games!C152, Data!$B$2:$L$134, 4, FALSE))*'Coefficients - Win Probability'!$C$2</f>
        <v>#N/A</v>
      </c>
      <c r="D152" t="e">
        <f>(VLOOKUP(Games!B152, Data!$B$2:$L$134, 5, FALSE)-VLOOKUP(Games!C152, Data!$B$2:$L$134, 5, FALSE))*'Coefficients - Win Probability'!$D$2</f>
        <v>#N/A</v>
      </c>
      <c r="E152" t="e">
        <f>(VLOOKUP(Games!B152, Data!$B$2:$L$134, 6, FALSE)-VLOOKUP(Games!C152, Data!$B$2:$L$134, 6, FALSE))*'Coefficients - Win Probability'!$E$2</f>
        <v>#N/A</v>
      </c>
      <c r="F152" t="e">
        <f>(VLOOKUP(Games!B152, Data!$B$2:$L$134, 7, FALSE)-VLOOKUP(Games!C152, Data!$B$2:$L$134, 7, FALSE))*'Coefficients - Win Probability'!$F$2</f>
        <v>#N/A</v>
      </c>
      <c r="G152" t="e">
        <f>(VLOOKUP(Games!B152, Data!$B$2:$L$134, 8, FALSE)-VLOOKUP(Games!C152, Data!$B$2:$L$134, 8, FALSE))*'Coefficients - Win Probability'!$G$2</f>
        <v>#N/A</v>
      </c>
      <c r="H152" t="e">
        <f>(VLOOKUP(Games!B152, Data!$B$2:$L$134, 9, FALSE)-VLOOKUP(Games!C152, Data!$B$2:$L$134, 9, FALSE))*'Coefficients - Win Probability'!$H$2</f>
        <v>#N/A</v>
      </c>
      <c r="I152" t="e">
        <f>(VLOOKUP(Games!B152, Data!$B$2:$L$134, 10, FALSE)-VLOOKUP(Games!C152, Data!$B$2:$L$134, 10, FALSE))*'Coefficients - Win Probability'!$I$2</f>
        <v>#N/A</v>
      </c>
      <c r="J152" t="e">
        <f>(IF(AND(VLOOKUP(Games!B152, Data!$B$2:$L$134, 11, FALSE)=1, VLOOKUP(Games!C152, Data!$B$2:$L$134, 11, FALSE)&lt;&gt;1), 1,0))*'Coefficients - Win Probability'!$J$2</f>
        <v>#N/A</v>
      </c>
      <c r="K152" t="e">
        <f>(IF(AND(VLOOKUP(Games!B152, Data!$B$2:$L$134, 11, FALSE)&lt;&gt;1, VLOOKUP(Games!C152, Data!$B$2:$L$134, 11, FALSE)=1), 1,0))*'Coefficients - Win Probability'!$K$2</f>
        <v>#N/A</v>
      </c>
      <c r="L152" t="e">
        <f>(VLOOKUP(Games!B152, Data!$B$2:$L$134, 3, FALSE)-VLOOKUP(Games!C152, Data!$B$2:$L$134, 3, FALSE))*'Coefficients - Win Probability'!$L$2</f>
        <v>#N/A</v>
      </c>
      <c r="N152" t="e">
        <f t="shared" si="2"/>
        <v>#N/A</v>
      </c>
    </row>
    <row r="153" spans="1:14" x14ac:dyDescent="0.45">
      <c r="A153">
        <f>'Coefficients - Win Probability'!$A$2</f>
        <v>1.5006452889456501</v>
      </c>
      <c r="B153">
        <f>(Games!D153)*'Coefficients - Win Probability'!$B$2</f>
        <v>0</v>
      </c>
      <c r="C153" t="e">
        <f>(VLOOKUP(Games!B153, Data!$B$2:$L$134, 4, FALSE)-VLOOKUP(Games!C153, Data!$B$2:$L$134, 4, FALSE))*'Coefficients - Win Probability'!$C$2</f>
        <v>#N/A</v>
      </c>
      <c r="D153" t="e">
        <f>(VLOOKUP(Games!B153, Data!$B$2:$L$134, 5, FALSE)-VLOOKUP(Games!C153, Data!$B$2:$L$134, 5, FALSE))*'Coefficients - Win Probability'!$D$2</f>
        <v>#N/A</v>
      </c>
      <c r="E153" t="e">
        <f>(VLOOKUP(Games!B153, Data!$B$2:$L$134, 6, FALSE)-VLOOKUP(Games!C153, Data!$B$2:$L$134, 6, FALSE))*'Coefficients - Win Probability'!$E$2</f>
        <v>#N/A</v>
      </c>
      <c r="F153" t="e">
        <f>(VLOOKUP(Games!B153, Data!$B$2:$L$134, 7, FALSE)-VLOOKUP(Games!C153, Data!$B$2:$L$134, 7, FALSE))*'Coefficients - Win Probability'!$F$2</f>
        <v>#N/A</v>
      </c>
      <c r="G153" t="e">
        <f>(VLOOKUP(Games!B153, Data!$B$2:$L$134, 8, FALSE)-VLOOKUP(Games!C153, Data!$B$2:$L$134, 8, FALSE))*'Coefficients - Win Probability'!$G$2</f>
        <v>#N/A</v>
      </c>
      <c r="H153" t="e">
        <f>(VLOOKUP(Games!B153, Data!$B$2:$L$134, 9, FALSE)-VLOOKUP(Games!C153, Data!$B$2:$L$134, 9, FALSE))*'Coefficients - Win Probability'!$H$2</f>
        <v>#N/A</v>
      </c>
      <c r="I153" t="e">
        <f>(VLOOKUP(Games!B153, Data!$B$2:$L$134, 10, FALSE)-VLOOKUP(Games!C153, Data!$B$2:$L$134, 10, FALSE))*'Coefficients - Win Probability'!$I$2</f>
        <v>#N/A</v>
      </c>
      <c r="J153" t="e">
        <f>(IF(AND(VLOOKUP(Games!B153, Data!$B$2:$L$134, 11, FALSE)=1, VLOOKUP(Games!C153, Data!$B$2:$L$134, 11, FALSE)&lt;&gt;1), 1,0))*'Coefficients - Win Probability'!$J$2</f>
        <v>#N/A</v>
      </c>
      <c r="K153" t="e">
        <f>(IF(AND(VLOOKUP(Games!B153, Data!$B$2:$L$134, 11, FALSE)&lt;&gt;1, VLOOKUP(Games!C153, Data!$B$2:$L$134, 11, FALSE)=1), 1,0))*'Coefficients - Win Probability'!$K$2</f>
        <v>#N/A</v>
      </c>
      <c r="L153" t="e">
        <f>(VLOOKUP(Games!B153, Data!$B$2:$L$134, 3, FALSE)-VLOOKUP(Games!C153, Data!$B$2:$L$134, 3, FALSE))*'Coefficients - Win Probability'!$L$2</f>
        <v>#N/A</v>
      </c>
      <c r="N153" t="e">
        <f t="shared" si="2"/>
        <v>#N/A</v>
      </c>
    </row>
    <row r="154" spans="1:14" x14ac:dyDescent="0.45">
      <c r="A154">
        <f>'Coefficients - Win Probability'!$A$2</f>
        <v>1.5006452889456501</v>
      </c>
      <c r="B154">
        <f>(Games!D154)*'Coefficients - Win Probability'!$B$2</f>
        <v>0</v>
      </c>
      <c r="C154" t="e">
        <f>(VLOOKUP(Games!B154, Data!$B$2:$L$134, 4, FALSE)-VLOOKUP(Games!C154, Data!$B$2:$L$134, 4, FALSE))*'Coefficients - Win Probability'!$C$2</f>
        <v>#N/A</v>
      </c>
      <c r="D154" t="e">
        <f>(VLOOKUP(Games!B154, Data!$B$2:$L$134, 5, FALSE)-VLOOKUP(Games!C154, Data!$B$2:$L$134, 5, FALSE))*'Coefficients - Win Probability'!$D$2</f>
        <v>#N/A</v>
      </c>
      <c r="E154" t="e">
        <f>(VLOOKUP(Games!B154, Data!$B$2:$L$134, 6, FALSE)-VLOOKUP(Games!C154, Data!$B$2:$L$134, 6, FALSE))*'Coefficients - Win Probability'!$E$2</f>
        <v>#N/A</v>
      </c>
      <c r="F154" t="e">
        <f>(VLOOKUP(Games!B154, Data!$B$2:$L$134, 7, FALSE)-VLOOKUP(Games!C154, Data!$B$2:$L$134, 7, FALSE))*'Coefficients - Win Probability'!$F$2</f>
        <v>#N/A</v>
      </c>
      <c r="G154" t="e">
        <f>(VLOOKUP(Games!B154, Data!$B$2:$L$134, 8, FALSE)-VLOOKUP(Games!C154, Data!$B$2:$L$134, 8, FALSE))*'Coefficients - Win Probability'!$G$2</f>
        <v>#N/A</v>
      </c>
      <c r="H154" t="e">
        <f>(VLOOKUP(Games!B154, Data!$B$2:$L$134, 9, FALSE)-VLOOKUP(Games!C154, Data!$B$2:$L$134, 9, FALSE))*'Coefficients - Win Probability'!$H$2</f>
        <v>#N/A</v>
      </c>
      <c r="I154" t="e">
        <f>(VLOOKUP(Games!B154, Data!$B$2:$L$134, 10, FALSE)-VLOOKUP(Games!C154, Data!$B$2:$L$134, 10, FALSE))*'Coefficients - Win Probability'!$I$2</f>
        <v>#N/A</v>
      </c>
      <c r="J154" t="e">
        <f>(IF(AND(VLOOKUP(Games!B154, Data!$B$2:$L$134, 11, FALSE)=1, VLOOKUP(Games!C154, Data!$B$2:$L$134, 11, FALSE)&lt;&gt;1), 1,0))*'Coefficients - Win Probability'!$J$2</f>
        <v>#N/A</v>
      </c>
      <c r="K154" t="e">
        <f>(IF(AND(VLOOKUP(Games!B154, Data!$B$2:$L$134, 11, FALSE)&lt;&gt;1, VLOOKUP(Games!C154, Data!$B$2:$L$134, 11, FALSE)=1), 1,0))*'Coefficients - Win Probability'!$K$2</f>
        <v>#N/A</v>
      </c>
      <c r="L154" t="e">
        <f>(VLOOKUP(Games!B154, Data!$B$2:$L$134, 3, FALSE)-VLOOKUP(Games!C154, Data!$B$2:$L$134, 3, FALSE))*'Coefficients - Win Probability'!$L$2</f>
        <v>#N/A</v>
      </c>
      <c r="N154" t="e">
        <f t="shared" si="2"/>
        <v>#N/A</v>
      </c>
    </row>
    <row r="155" spans="1:14" x14ac:dyDescent="0.45">
      <c r="A155">
        <f>'Coefficients - Win Probability'!$A$2</f>
        <v>1.5006452889456501</v>
      </c>
      <c r="B155">
        <f>(Games!D155)*'Coefficients - Win Probability'!$B$2</f>
        <v>0</v>
      </c>
      <c r="C155" t="e">
        <f>(VLOOKUP(Games!B155, Data!$B$2:$L$134, 4, FALSE)-VLOOKUP(Games!C155, Data!$B$2:$L$134, 4, FALSE))*'Coefficients - Win Probability'!$C$2</f>
        <v>#N/A</v>
      </c>
      <c r="D155" t="e">
        <f>(VLOOKUP(Games!B155, Data!$B$2:$L$134, 5, FALSE)-VLOOKUP(Games!C155, Data!$B$2:$L$134, 5, FALSE))*'Coefficients - Win Probability'!$D$2</f>
        <v>#N/A</v>
      </c>
      <c r="E155" t="e">
        <f>(VLOOKUP(Games!B155, Data!$B$2:$L$134, 6, FALSE)-VLOOKUP(Games!C155, Data!$B$2:$L$134, 6, FALSE))*'Coefficients - Win Probability'!$E$2</f>
        <v>#N/A</v>
      </c>
      <c r="F155" t="e">
        <f>(VLOOKUP(Games!B155, Data!$B$2:$L$134, 7, FALSE)-VLOOKUP(Games!C155, Data!$B$2:$L$134, 7, FALSE))*'Coefficients - Win Probability'!$F$2</f>
        <v>#N/A</v>
      </c>
      <c r="G155" t="e">
        <f>(VLOOKUP(Games!B155, Data!$B$2:$L$134, 8, FALSE)-VLOOKUP(Games!C155, Data!$B$2:$L$134, 8, FALSE))*'Coefficients - Win Probability'!$G$2</f>
        <v>#N/A</v>
      </c>
      <c r="H155" t="e">
        <f>(VLOOKUP(Games!B155, Data!$B$2:$L$134, 9, FALSE)-VLOOKUP(Games!C155, Data!$B$2:$L$134, 9, FALSE))*'Coefficients - Win Probability'!$H$2</f>
        <v>#N/A</v>
      </c>
      <c r="I155" t="e">
        <f>(VLOOKUP(Games!B155, Data!$B$2:$L$134, 10, FALSE)-VLOOKUP(Games!C155, Data!$B$2:$L$134, 10, FALSE))*'Coefficients - Win Probability'!$I$2</f>
        <v>#N/A</v>
      </c>
      <c r="J155" t="e">
        <f>(IF(AND(VLOOKUP(Games!B155, Data!$B$2:$L$134, 11, FALSE)=1, VLOOKUP(Games!C155, Data!$B$2:$L$134, 11, FALSE)&lt;&gt;1), 1,0))*'Coefficients - Win Probability'!$J$2</f>
        <v>#N/A</v>
      </c>
      <c r="K155" t="e">
        <f>(IF(AND(VLOOKUP(Games!B155, Data!$B$2:$L$134, 11, FALSE)&lt;&gt;1, VLOOKUP(Games!C155, Data!$B$2:$L$134, 11, FALSE)=1), 1,0))*'Coefficients - Win Probability'!$K$2</f>
        <v>#N/A</v>
      </c>
      <c r="L155" t="e">
        <f>(VLOOKUP(Games!B155, Data!$B$2:$L$134, 3, FALSE)-VLOOKUP(Games!C155, Data!$B$2:$L$134, 3, FALSE))*'Coefficients - Win Probability'!$L$2</f>
        <v>#N/A</v>
      </c>
      <c r="N155" t="e">
        <f t="shared" si="2"/>
        <v>#N/A</v>
      </c>
    </row>
    <row r="156" spans="1:14" x14ac:dyDescent="0.45">
      <c r="A156">
        <f>'Coefficients - Win Probability'!$A$2</f>
        <v>1.5006452889456501</v>
      </c>
      <c r="B156">
        <f>(Games!D156)*'Coefficients - Win Probability'!$B$2</f>
        <v>0</v>
      </c>
      <c r="C156" t="e">
        <f>(VLOOKUP(Games!B156, Data!$B$2:$L$134, 4, FALSE)-VLOOKUP(Games!C156, Data!$B$2:$L$134, 4, FALSE))*'Coefficients - Win Probability'!$C$2</f>
        <v>#N/A</v>
      </c>
      <c r="D156" t="e">
        <f>(VLOOKUP(Games!B156, Data!$B$2:$L$134, 5, FALSE)-VLOOKUP(Games!C156, Data!$B$2:$L$134, 5, FALSE))*'Coefficients - Win Probability'!$D$2</f>
        <v>#N/A</v>
      </c>
      <c r="E156" t="e">
        <f>(VLOOKUP(Games!B156, Data!$B$2:$L$134, 6, FALSE)-VLOOKUP(Games!C156, Data!$B$2:$L$134, 6, FALSE))*'Coefficients - Win Probability'!$E$2</f>
        <v>#N/A</v>
      </c>
      <c r="F156" t="e">
        <f>(VLOOKUP(Games!B156, Data!$B$2:$L$134, 7, FALSE)-VLOOKUP(Games!C156, Data!$B$2:$L$134, 7, FALSE))*'Coefficients - Win Probability'!$F$2</f>
        <v>#N/A</v>
      </c>
      <c r="G156" t="e">
        <f>(VLOOKUP(Games!B156, Data!$B$2:$L$134, 8, FALSE)-VLOOKUP(Games!C156, Data!$B$2:$L$134, 8, FALSE))*'Coefficients - Win Probability'!$G$2</f>
        <v>#N/A</v>
      </c>
      <c r="H156" t="e">
        <f>(VLOOKUP(Games!B156, Data!$B$2:$L$134, 9, FALSE)-VLOOKUP(Games!C156, Data!$B$2:$L$134, 9, FALSE))*'Coefficients - Win Probability'!$H$2</f>
        <v>#N/A</v>
      </c>
      <c r="I156" t="e">
        <f>(VLOOKUP(Games!B156, Data!$B$2:$L$134, 10, FALSE)-VLOOKUP(Games!C156, Data!$B$2:$L$134, 10, FALSE))*'Coefficients - Win Probability'!$I$2</f>
        <v>#N/A</v>
      </c>
      <c r="J156" t="e">
        <f>(IF(AND(VLOOKUP(Games!B156, Data!$B$2:$L$134, 11, FALSE)=1, VLOOKUP(Games!C156, Data!$B$2:$L$134, 11, FALSE)&lt;&gt;1), 1,0))*'Coefficients - Win Probability'!$J$2</f>
        <v>#N/A</v>
      </c>
      <c r="K156" t="e">
        <f>(IF(AND(VLOOKUP(Games!B156, Data!$B$2:$L$134, 11, FALSE)&lt;&gt;1, VLOOKUP(Games!C156, Data!$B$2:$L$134, 11, FALSE)=1), 1,0))*'Coefficients - Win Probability'!$K$2</f>
        <v>#N/A</v>
      </c>
      <c r="L156" t="e">
        <f>(VLOOKUP(Games!B156, Data!$B$2:$L$134, 3, FALSE)-VLOOKUP(Games!C156, Data!$B$2:$L$134, 3, FALSE))*'Coefficients - Win Probability'!$L$2</f>
        <v>#N/A</v>
      </c>
      <c r="N156" t="e">
        <f t="shared" si="2"/>
        <v>#N/A</v>
      </c>
    </row>
    <row r="157" spans="1:14" x14ac:dyDescent="0.45">
      <c r="A157">
        <f>'Coefficients - Win Probability'!$A$2</f>
        <v>1.5006452889456501</v>
      </c>
      <c r="B157">
        <f>(Games!D157)*'Coefficients - Win Probability'!$B$2</f>
        <v>0</v>
      </c>
      <c r="C157" t="e">
        <f>(VLOOKUP(Games!B157, Data!$B$2:$L$134, 4, FALSE)-VLOOKUP(Games!C157, Data!$B$2:$L$134, 4, FALSE))*'Coefficients - Win Probability'!$C$2</f>
        <v>#N/A</v>
      </c>
      <c r="D157" t="e">
        <f>(VLOOKUP(Games!B157, Data!$B$2:$L$134, 5, FALSE)-VLOOKUP(Games!C157, Data!$B$2:$L$134, 5, FALSE))*'Coefficients - Win Probability'!$D$2</f>
        <v>#N/A</v>
      </c>
      <c r="E157" t="e">
        <f>(VLOOKUP(Games!B157, Data!$B$2:$L$134, 6, FALSE)-VLOOKUP(Games!C157, Data!$B$2:$L$134, 6, FALSE))*'Coefficients - Win Probability'!$E$2</f>
        <v>#N/A</v>
      </c>
      <c r="F157" t="e">
        <f>(VLOOKUP(Games!B157, Data!$B$2:$L$134, 7, FALSE)-VLOOKUP(Games!C157, Data!$B$2:$L$134, 7, FALSE))*'Coefficients - Win Probability'!$F$2</f>
        <v>#N/A</v>
      </c>
      <c r="G157" t="e">
        <f>(VLOOKUP(Games!B157, Data!$B$2:$L$134, 8, FALSE)-VLOOKUP(Games!C157, Data!$B$2:$L$134, 8, FALSE))*'Coefficients - Win Probability'!$G$2</f>
        <v>#N/A</v>
      </c>
      <c r="H157" t="e">
        <f>(VLOOKUP(Games!B157, Data!$B$2:$L$134, 9, FALSE)-VLOOKUP(Games!C157, Data!$B$2:$L$134, 9, FALSE))*'Coefficients - Win Probability'!$H$2</f>
        <v>#N/A</v>
      </c>
      <c r="I157" t="e">
        <f>(VLOOKUP(Games!B157, Data!$B$2:$L$134, 10, FALSE)-VLOOKUP(Games!C157, Data!$B$2:$L$134, 10, FALSE))*'Coefficients - Win Probability'!$I$2</f>
        <v>#N/A</v>
      </c>
      <c r="J157" t="e">
        <f>(IF(AND(VLOOKUP(Games!B157, Data!$B$2:$L$134, 11, FALSE)=1, VLOOKUP(Games!C157, Data!$B$2:$L$134, 11, FALSE)&lt;&gt;1), 1,0))*'Coefficients - Win Probability'!$J$2</f>
        <v>#N/A</v>
      </c>
      <c r="K157" t="e">
        <f>(IF(AND(VLOOKUP(Games!B157, Data!$B$2:$L$134, 11, FALSE)&lt;&gt;1, VLOOKUP(Games!C157, Data!$B$2:$L$134, 11, FALSE)=1), 1,0))*'Coefficients - Win Probability'!$K$2</f>
        <v>#N/A</v>
      </c>
      <c r="L157" t="e">
        <f>(VLOOKUP(Games!B157, Data!$B$2:$L$134, 3, FALSE)-VLOOKUP(Games!C157, Data!$B$2:$L$134, 3, FALSE))*'Coefficients - Win Probability'!$L$2</f>
        <v>#N/A</v>
      </c>
      <c r="N157" t="e">
        <f t="shared" si="2"/>
        <v>#N/A</v>
      </c>
    </row>
    <row r="158" spans="1:14" x14ac:dyDescent="0.45">
      <c r="A158">
        <f>'Coefficients - Win Probability'!$A$2</f>
        <v>1.5006452889456501</v>
      </c>
      <c r="B158">
        <f>(Games!D158)*'Coefficients - Win Probability'!$B$2</f>
        <v>0</v>
      </c>
      <c r="C158" t="e">
        <f>(VLOOKUP(Games!B158, Data!$B$2:$L$134, 4, FALSE)-VLOOKUP(Games!C158, Data!$B$2:$L$134, 4, FALSE))*'Coefficients - Win Probability'!$C$2</f>
        <v>#N/A</v>
      </c>
      <c r="D158" t="e">
        <f>(VLOOKUP(Games!B158, Data!$B$2:$L$134, 5, FALSE)-VLOOKUP(Games!C158, Data!$B$2:$L$134, 5, FALSE))*'Coefficients - Win Probability'!$D$2</f>
        <v>#N/A</v>
      </c>
      <c r="E158" t="e">
        <f>(VLOOKUP(Games!B158, Data!$B$2:$L$134, 6, FALSE)-VLOOKUP(Games!C158, Data!$B$2:$L$134, 6, FALSE))*'Coefficients - Win Probability'!$E$2</f>
        <v>#N/A</v>
      </c>
      <c r="F158" t="e">
        <f>(VLOOKUP(Games!B158, Data!$B$2:$L$134, 7, FALSE)-VLOOKUP(Games!C158, Data!$B$2:$L$134, 7, FALSE))*'Coefficients - Win Probability'!$F$2</f>
        <v>#N/A</v>
      </c>
      <c r="G158" t="e">
        <f>(VLOOKUP(Games!B158, Data!$B$2:$L$134, 8, FALSE)-VLOOKUP(Games!C158, Data!$B$2:$L$134, 8, FALSE))*'Coefficients - Win Probability'!$G$2</f>
        <v>#N/A</v>
      </c>
      <c r="H158" t="e">
        <f>(VLOOKUP(Games!B158, Data!$B$2:$L$134, 9, FALSE)-VLOOKUP(Games!C158, Data!$B$2:$L$134, 9, FALSE))*'Coefficients - Win Probability'!$H$2</f>
        <v>#N/A</v>
      </c>
      <c r="I158" t="e">
        <f>(VLOOKUP(Games!B158, Data!$B$2:$L$134, 10, FALSE)-VLOOKUP(Games!C158, Data!$B$2:$L$134, 10, FALSE))*'Coefficients - Win Probability'!$I$2</f>
        <v>#N/A</v>
      </c>
      <c r="J158" t="e">
        <f>(IF(AND(VLOOKUP(Games!B158, Data!$B$2:$L$134, 11, FALSE)=1, VLOOKUP(Games!C158, Data!$B$2:$L$134, 11, FALSE)&lt;&gt;1), 1,0))*'Coefficients - Win Probability'!$J$2</f>
        <v>#N/A</v>
      </c>
      <c r="K158" t="e">
        <f>(IF(AND(VLOOKUP(Games!B158, Data!$B$2:$L$134, 11, FALSE)&lt;&gt;1, VLOOKUP(Games!C158, Data!$B$2:$L$134, 11, FALSE)=1), 1,0))*'Coefficients - Win Probability'!$K$2</f>
        <v>#N/A</v>
      </c>
      <c r="L158" t="e">
        <f>(VLOOKUP(Games!B158, Data!$B$2:$L$134, 3, FALSE)-VLOOKUP(Games!C158, Data!$B$2:$L$134, 3, FALSE))*'Coefficients - Win Probability'!$L$2</f>
        <v>#N/A</v>
      </c>
      <c r="N158" t="e">
        <f t="shared" si="2"/>
        <v>#N/A</v>
      </c>
    </row>
    <row r="159" spans="1:14" x14ac:dyDescent="0.45">
      <c r="A159">
        <f>'Coefficients - Win Probability'!$A$2</f>
        <v>1.5006452889456501</v>
      </c>
      <c r="B159">
        <f>(Games!D159)*'Coefficients - Win Probability'!$B$2</f>
        <v>0</v>
      </c>
      <c r="C159" t="e">
        <f>(VLOOKUP(Games!B159, Data!$B$2:$L$134, 4, FALSE)-VLOOKUP(Games!C159, Data!$B$2:$L$134, 4, FALSE))*'Coefficients - Win Probability'!$C$2</f>
        <v>#N/A</v>
      </c>
      <c r="D159" t="e">
        <f>(VLOOKUP(Games!B159, Data!$B$2:$L$134, 5, FALSE)-VLOOKUP(Games!C159, Data!$B$2:$L$134, 5, FALSE))*'Coefficients - Win Probability'!$D$2</f>
        <v>#N/A</v>
      </c>
      <c r="E159" t="e">
        <f>(VLOOKUP(Games!B159, Data!$B$2:$L$134, 6, FALSE)-VLOOKUP(Games!C159, Data!$B$2:$L$134, 6, FALSE))*'Coefficients - Win Probability'!$E$2</f>
        <v>#N/A</v>
      </c>
      <c r="F159" t="e">
        <f>(VLOOKUP(Games!B159, Data!$B$2:$L$134, 7, FALSE)-VLOOKUP(Games!C159, Data!$B$2:$L$134, 7, FALSE))*'Coefficients - Win Probability'!$F$2</f>
        <v>#N/A</v>
      </c>
      <c r="G159" t="e">
        <f>(VLOOKUP(Games!B159, Data!$B$2:$L$134, 8, FALSE)-VLOOKUP(Games!C159, Data!$B$2:$L$134, 8, FALSE))*'Coefficients - Win Probability'!$G$2</f>
        <v>#N/A</v>
      </c>
      <c r="H159" t="e">
        <f>(VLOOKUP(Games!B159, Data!$B$2:$L$134, 9, FALSE)-VLOOKUP(Games!C159, Data!$B$2:$L$134, 9, FALSE))*'Coefficients - Win Probability'!$H$2</f>
        <v>#N/A</v>
      </c>
      <c r="I159" t="e">
        <f>(VLOOKUP(Games!B159, Data!$B$2:$L$134, 10, FALSE)-VLOOKUP(Games!C159, Data!$B$2:$L$134, 10, FALSE))*'Coefficients - Win Probability'!$I$2</f>
        <v>#N/A</v>
      </c>
      <c r="J159" t="e">
        <f>(IF(AND(VLOOKUP(Games!B159, Data!$B$2:$L$134, 11, FALSE)=1, VLOOKUP(Games!C159, Data!$B$2:$L$134, 11, FALSE)&lt;&gt;1), 1,0))*'Coefficients - Win Probability'!$J$2</f>
        <v>#N/A</v>
      </c>
      <c r="K159" t="e">
        <f>(IF(AND(VLOOKUP(Games!B159, Data!$B$2:$L$134, 11, FALSE)&lt;&gt;1, VLOOKUP(Games!C159, Data!$B$2:$L$134, 11, FALSE)=1), 1,0))*'Coefficients - Win Probability'!$K$2</f>
        <v>#N/A</v>
      </c>
      <c r="L159" t="e">
        <f>(VLOOKUP(Games!B159, Data!$B$2:$L$134, 3, FALSE)-VLOOKUP(Games!C159, Data!$B$2:$L$134, 3, FALSE))*'Coefficients - Win Probability'!$L$2</f>
        <v>#N/A</v>
      </c>
      <c r="N159" t="e">
        <f t="shared" si="2"/>
        <v>#N/A</v>
      </c>
    </row>
    <row r="160" spans="1:14" x14ac:dyDescent="0.45">
      <c r="A160">
        <f>'Coefficients - Win Probability'!$A$2</f>
        <v>1.5006452889456501</v>
      </c>
      <c r="B160">
        <f>(Games!D160)*'Coefficients - Win Probability'!$B$2</f>
        <v>0</v>
      </c>
      <c r="C160" t="e">
        <f>(VLOOKUP(Games!B160, Data!$B$2:$L$134, 4, FALSE)-VLOOKUP(Games!C160, Data!$B$2:$L$134, 4, FALSE))*'Coefficients - Win Probability'!$C$2</f>
        <v>#N/A</v>
      </c>
      <c r="D160" t="e">
        <f>(VLOOKUP(Games!B160, Data!$B$2:$L$134, 5, FALSE)-VLOOKUP(Games!C160, Data!$B$2:$L$134, 5, FALSE))*'Coefficients - Win Probability'!$D$2</f>
        <v>#N/A</v>
      </c>
      <c r="E160" t="e">
        <f>(VLOOKUP(Games!B160, Data!$B$2:$L$134, 6, FALSE)-VLOOKUP(Games!C160, Data!$B$2:$L$134, 6, FALSE))*'Coefficients - Win Probability'!$E$2</f>
        <v>#N/A</v>
      </c>
      <c r="F160" t="e">
        <f>(VLOOKUP(Games!B160, Data!$B$2:$L$134, 7, FALSE)-VLOOKUP(Games!C160, Data!$B$2:$L$134, 7, FALSE))*'Coefficients - Win Probability'!$F$2</f>
        <v>#N/A</v>
      </c>
      <c r="G160" t="e">
        <f>(VLOOKUP(Games!B160, Data!$B$2:$L$134, 8, FALSE)-VLOOKUP(Games!C160, Data!$B$2:$L$134, 8, FALSE))*'Coefficients - Win Probability'!$G$2</f>
        <v>#N/A</v>
      </c>
      <c r="H160" t="e">
        <f>(VLOOKUP(Games!B160, Data!$B$2:$L$134, 9, FALSE)-VLOOKUP(Games!C160, Data!$B$2:$L$134, 9, FALSE))*'Coefficients - Win Probability'!$H$2</f>
        <v>#N/A</v>
      </c>
      <c r="I160" t="e">
        <f>(VLOOKUP(Games!B160, Data!$B$2:$L$134, 10, FALSE)-VLOOKUP(Games!C160, Data!$B$2:$L$134, 10, FALSE))*'Coefficients - Win Probability'!$I$2</f>
        <v>#N/A</v>
      </c>
      <c r="J160" t="e">
        <f>(IF(AND(VLOOKUP(Games!B160, Data!$B$2:$L$134, 11, FALSE)=1, VLOOKUP(Games!C160, Data!$B$2:$L$134, 11, FALSE)&lt;&gt;1), 1,0))*'Coefficients - Win Probability'!$J$2</f>
        <v>#N/A</v>
      </c>
      <c r="K160" t="e">
        <f>(IF(AND(VLOOKUP(Games!B160, Data!$B$2:$L$134, 11, FALSE)&lt;&gt;1, VLOOKUP(Games!C160, Data!$B$2:$L$134, 11, FALSE)=1), 1,0))*'Coefficients - Win Probability'!$K$2</f>
        <v>#N/A</v>
      </c>
      <c r="L160" t="e">
        <f>(VLOOKUP(Games!B160, Data!$B$2:$L$134, 3, FALSE)-VLOOKUP(Games!C160, Data!$B$2:$L$134, 3, FALSE))*'Coefficients - Win Probability'!$L$2</f>
        <v>#N/A</v>
      </c>
      <c r="N160" t="e">
        <f t="shared" si="2"/>
        <v>#N/A</v>
      </c>
    </row>
    <row r="161" spans="1:14" x14ac:dyDescent="0.45">
      <c r="A161">
        <f>'Coefficients - Win Probability'!$A$2</f>
        <v>1.5006452889456501</v>
      </c>
      <c r="B161">
        <f>(Games!D161)*'Coefficients - Win Probability'!$B$2</f>
        <v>0</v>
      </c>
      <c r="C161" t="e">
        <f>(VLOOKUP(Games!B161, Data!$B$2:$L$134, 4, FALSE)-VLOOKUP(Games!C161, Data!$B$2:$L$134, 4, FALSE))*'Coefficients - Win Probability'!$C$2</f>
        <v>#N/A</v>
      </c>
      <c r="D161" t="e">
        <f>(VLOOKUP(Games!B161, Data!$B$2:$L$134, 5, FALSE)-VLOOKUP(Games!C161, Data!$B$2:$L$134, 5, FALSE))*'Coefficients - Win Probability'!$D$2</f>
        <v>#N/A</v>
      </c>
      <c r="E161" t="e">
        <f>(VLOOKUP(Games!B161, Data!$B$2:$L$134, 6, FALSE)-VLOOKUP(Games!C161, Data!$B$2:$L$134, 6, FALSE))*'Coefficients - Win Probability'!$E$2</f>
        <v>#N/A</v>
      </c>
      <c r="F161" t="e">
        <f>(VLOOKUP(Games!B161, Data!$B$2:$L$134, 7, FALSE)-VLOOKUP(Games!C161, Data!$B$2:$L$134, 7, FALSE))*'Coefficients - Win Probability'!$F$2</f>
        <v>#N/A</v>
      </c>
      <c r="G161" t="e">
        <f>(VLOOKUP(Games!B161, Data!$B$2:$L$134, 8, FALSE)-VLOOKUP(Games!C161, Data!$B$2:$L$134, 8, FALSE))*'Coefficients - Win Probability'!$G$2</f>
        <v>#N/A</v>
      </c>
      <c r="H161" t="e">
        <f>(VLOOKUP(Games!B161, Data!$B$2:$L$134, 9, FALSE)-VLOOKUP(Games!C161, Data!$B$2:$L$134, 9, FALSE))*'Coefficients - Win Probability'!$H$2</f>
        <v>#N/A</v>
      </c>
      <c r="I161" t="e">
        <f>(VLOOKUP(Games!B161, Data!$B$2:$L$134, 10, FALSE)-VLOOKUP(Games!C161, Data!$B$2:$L$134, 10, FALSE))*'Coefficients - Win Probability'!$I$2</f>
        <v>#N/A</v>
      </c>
      <c r="J161" t="e">
        <f>(IF(AND(VLOOKUP(Games!B161, Data!$B$2:$L$134, 11, FALSE)=1, VLOOKUP(Games!C161, Data!$B$2:$L$134, 11, FALSE)&lt;&gt;1), 1,0))*'Coefficients - Win Probability'!$J$2</f>
        <v>#N/A</v>
      </c>
      <c r="K161" t="e">
        <f>(IF(AND(VLOOKUP(Games!B161, Data!$B$2:$L$134, 11, FALSE)&lt;&gt;1, VLOOKUP(Games!C161, Data!$B$2:$L$134, 11, FALSE)=1), 1,0))*'Coefficients - Win Probability'!$K$2</f>
        <v>#N/A</v>
      </c>
      <c r="L161" t="e">
        <f>(VLOOKUP(Games!B161, Data!$B$2:$L$134, 3, FALSE)-VLOOKUP(Games!C161, Data!$B$2:$L$134, 3, FALSE))*'Coefficients - Win Probability'!$L$2</f>
        <v>#N/A</v>
      </c>
      <c r="N161" t="e">
        <f t="shared" si="2"/>
        <v>#N/A</v>
      </c>
    </row>
    <row r="162" spans="1:14" x14ac:dyDescent="0.45">
      <c r="A162">
        <f>'Coefficients - Win Probability'!$A$2</f>
        <v>1.5006452889456501</v>
      </c>
      <c r="B162">
        <f>(Games!D162)*'Coefficients - Win Probability'!$B$2</f>
        <v>0</v>
      </c>
      <c r="C162" t="e">
        <f>(VLOOKUP(Games!B162, Data!$B$2:$L$134, 4, FALSE)-VLOOKUP(Games!C162, Data!$B$2:$L$134, 4, FALSE))*'Coefficients - Win Probability'!$C$2</f>
        <v>#N/A</v>
      </c>
      <c r="D162" t="e">
        <f>(VLOOKUP(Games!B162, Data!$B$2:$L$134, 5, FALSE)-VLOOKUP(Games!C162, Data!$B$2:$L$134, 5, FALSE))*'Coefficients - Win Probability'!$D$2</f>
        <v>#N/A</v>
      </c>
      <c r="E162" t="e">
        <f>(VLOOKUP(Games!B162, Data!$B$2:$L$134, 6, FALSE)-VLOOKUP(Games!C162, Data!$B$2:$L$134, 6, FALSE))*'Coefficients - Win Probability'!$E$2</f>
        <v>#N/A</v>
      </c>
      <c r="F162" t="e">
        <f>(VLOOKUP(Games!B162, Data!$B$2:$L$134, 7, FALSE)-VLOOKUP(Games!C162, Data!$B$2:$L$134, 7, FALSE))*'Coefficients - Win Probability'!$F$2</f>
        <v>#N/A</v>
      </c>
      <c r="G162" t="e">
        <f>(VLOOKUP(Games!B162, Data!$B$2:$L$134, 8, FALSE)-VLOOKUP(Games!C162, Data!$B$2:$L$134, 8, FALSE))*'Coefficients - Win Probability'!$G$2</f>
        <v>#N/A</v>
      </c>
      <c r="H162" t="e">
        <f>(VLOOKUP(Games!B162, Data!$B$2:$L$134, 9, FALSE)-VLOOKUP(Games!C162, Data!$B$2:$L$134, 9, FALSE))*'Coefficients - Win Probability'!$H$2</f>
        <v>#N/A</v>
      </c>
      <c r="I162" t="e">
        <f>(VLOOKUP(Games!B162, Data!$B$2:$L$134, 10, FALSE)-VLOOKUP(Games!C162, Data!$B$2:$L$134, 10, FALSE))*'Coefficients - Win Probability'!$I$2</f>
        <v>#N/A</v>
      </c>
      <c r="J162" t="e">
        <f>(IF(AND(VLOOKUP(Games!B162, Data!$B$2:$L$134, 11, FALSE)=1, VLOOKUP(Games!C162, Data!$B$2:$L$134, 11, FALSE)&lt;&gt;1), 1,0))*'Coefficients - Win Probability'!$J$2</f>
        <v>#N/A</v>
      </c>
      <c r="K162" t="e">
        <f>(IF(AND(VLOOKUP(Games!B162, Data!$B$2:$L$134, 11, FALSE)&lt;&gt;1, VLOOKUP(Games!C162, Data!$B$2:$L$134, 11, FALSE)=1), 1,0))*'Coefficients - Win Probability'!$K$2</f>
        <v>#N/A</v>
      </c>
      <c r="L162" t="e">
        <f>(VLOOKUP(Games!B162, Data!$B$2:$L$134, 3, FALSE)-VLOOKUP(Games!C162, Data!$B$2:$L$134, 3, FALSE))*'Coefficients - Win Probability'!$L$2</f>
        <v>#N/A</v>
      </c>
      <c r="N162" t="e">
        <f t="shared" si="2"/>
        <v>#N/A</v>
      </c>
    </row>
    <row r="163" spans="1:14" x14ac:dyDescent="0.45">
      <c r="A163">
        <f>'Coefficients - Win Probability'!$A$2</f>
        <v>1.5006452889456501</v>
      </c>
      <c r="B163">
        <f>(Games!D163)*'Coefficients - Win Probability'!$B$2</f>
        <v>0</v>
      </c>
      <c r="C163" t="e">
        <f>(VLOOKUP(Games!B163, Data!$B$2:$L$134, 4, FALSE)-VLOOKUP(Games!C163, Data!$B$2:$L$134, 4, FALSE))*'Coefficients - Win Probability'!$C$2</f>
        <v>#N/A</v>
      </c>
      <c r="D163" t="e">
        <f>(VLOOKUP(Games!B163, Data!$B$2:$L$134, 5, FALSE)-VLOOKUP(Games!C163, Data!$B$2:$L$134, 5, FALSE))*'Coefficients - Win Probability'!$D$2</f>
        <v>#N/A</v>
      </c>
      <c r="E163" t="e">
        <f>(VLOOKUP(Games!B163, Data!$B$2:$L$134, 6, FALSE)-VLOOKUP(Games!C163, Data!$B$2:$L$134, 6, FALSE))*'Coefficients - Win Probability'!$E$2</f>
        <v>#N/A</v>
      </c>
      <c r="F163" t="e">
        <f>(VLOOKUP(Games!B163, Data!$B$2:$L$134, 7, FALSE)-VLOOKUP(Games!C163, Data!$B$2:$L$134, 7, FALSE))*'Coefficients - Win Probability'!$F$2</f>
        <v>#N/A</v>
      </c>
      <c r="G163" t="e">
        <f>(VLOOKUP(Games!B163, Data!$B$2:$L$134, 8, FALSE)-VLOOKUP(Games!C163, Data!$B$2:$L$134, 8, FALSE))*'Coefficients - Win Probability'!$G$2</f>
        <v>#N/A</v>
      </c>
      <c r="H163" t="e">
        <f>(VLOOKUP(Games!B163, Data!$B$2:$L$134, 9, FALSE)-VLOOKUP(Games!C163, Data!$B$2:$L$134, 9, FALSE))*'Coefficients - Win Probability'!$H$2</f>
        <v>#N/A</v>
      </c>
      <c r="I163" t="e">
        <f>(VLOOKUP(Games!B163, Data!$B$2:$L$134, 10, FALSE)-VLOOKUP(Games!C163, Data!$B$2:$L$134, 10, FALSE))*'Coefficients - Win Probability'!$I$2</f>
        <v>#N/A</v>
      </c>
      <c r="J163" t="e">
        <f>(IF(AND(VLOOKUP(Games!B163, Data!$B$2:$L$134, 11, FALSE)=1, VLOOKUP(Games!C163, Data!$B$2:$L$134, 11, FALSE)&lt;&gt;1), 1,0))*'Coefficients - Win Probability'!$J$2</f>
        <v>#N/A</v>
      </c>
      <c r="K163" t="e">
        <f>(IF(AND(VLOOKUP(Games!B163, Data!$B$2:$L$134, 11, FALSE)&lt;&gt;1, VLOOKUP(Games!C163, Data!$B$2:$L$134, 11, FALSE)=1), 1,0))*'Coefficients - Win Probability'!$K$2</f>
        <v>#N/A</v>
      </c>
      <c r="L163" t="e">
        <f>(VLOOKUP(Games!B163, Data!$B$2:$L$134, 3, FALSE)-VLOOKUP(Games!C163, Data!$B$2:$L$134, 3, FALSE))*'Coefficients - Win Probability'!$L$2</f>
        <v>#N/A</v>
      </c>
      <c r="N163" t="e">
        <f t="shared" si="2"/>
        <v>#N/A</v>
      </c>
    </row>
    <row r="164" spans="1:14" x14ac:dyDescent="0.45">
      <c r="A164">
        <f>'Coefficients - Win Probability'!$A$2</f>
        <v>1.5006452889456501</v>
      </c>
      <c r="B164">
        <f>(Games!D164)*'Coefficients - Win Probability'!$B$2</f>
        <v>0</v>
      </c>
      <c r="C164" t="e">
        <f>(VLOOKUP(Games!B164, Data!$B$2:$L$134, 4, FALSE)-VLOOKUP(Games!C164, Data!$B$2:$L$134, 4, FALSE))*'Coefficients - Win Probability'!$C$2</f>
        <v>#N/A</v>
      </c>
      <c r="D164" t="e">
        <f>(VLOOKUP(Games!B164, Data!$B$2:$L$134, 5, FALSE)-VLOOKUP(Games!C164, Data!$B$2:$L$134, 5, FALSE))*'Coefficients - Win Probability'!$D$2</f>
        <v>#N/A</v>
      </c>
      <c r="E164" t="e">
        <f>(VLOOKUP(Games!B164, Data!$B$2:$L$134, 6, FALSE)-VLOOKUP(Games!C164, Data!$B$2:$L$134, 6, FALSE))*'Coefficients - Win Probability'!$E$2</f>
        <v>#N/A</v>
      </c>
      <c r="F164" t="e">
        <f>(VLOOKUP(Games!B164, Data!$B$2:$L$134, 7, FALSE)-VLOOKUP(Games!C164, Data!$B$2:$L$134, 7, FALSE))*'Coefficients - Win Probability'!$F$2</f>
        <v>#N/A</v>
      </c>
      <c r="G164" t="e">
        <f>(VLOOKUP(Games!B164, Data!$B$2:$L$134, 8, FALSE)-VLOOKUP(Games!C164, Data!$B$2:$L$134, 8, FALSE))*'Coefficients - Win Probability'!$G$2</f>
        <v>#N/A</v>
      </c>
      <c r="H164" t="e">
        <f>(VLOOKUP(Games!B164, Data!$B$2:$L$134, 9, FALSE)-VLOOKUP(Games!C164, Data!$B$2:$L$134, 9, FALSE))*'Coefficients - Win Probability'!$H$2</f>
        <v>#N/A</v>
      </c>
      <c r="I164" t="e">
        <f>(VLOOKUP(Games!B164, Data!$B$2:$L$134, 10, FALSE)-VLOOKUP(Games!C164, Data!$B$2:$L$134, 10, FALSE))*'Coefficients - Win Probability'!$I$2</f>
        <v>#N/A</v>
      </c>
      <c r="J164" t="e">
        <f>(IF(AND(VLOOKUP(Games!B164, Data!$B$2:$L$134, 11, FALSE)=1, VLOOKUP(Games!C164, Data!$B$2:$L$134, 11, FALSE)&lt;&gt;1), 1,0))*'Coefficients - Win Probability'!$J$2</f>
        <v>#N/A</v>
      </c>
      <c r="K164" t="e">
        <f>(IF(AND(VLOOKUP(Games!B164, Data!$B$2:$L$134, 11, FALSE)&lt;&gt;1, VLOOKUP(Games!C164, Data!$B$2:$L$134, 11, FALSE)=1), 1,0))*'Coefficients - Win Probability'!$K$2</f>
        <v>#N/A</v>
      </c>
      <c r="L164" t="e">
        <f>(VLOOKUP(Games!B164, Data!$B$2:$L$134, 3, FALSE)-VLOOKUP(Games!C164, Data!$B$2:$L$134, 3, FALSE))*'Coefficients - Win Probability'!$L$2</f>
        <v>#N/A</v>
      </c>
      <c r="N164" t="e">
        <f t="shared" si="2"/>
        <v>#N/A</v>
      </c>
    </row>
    <row r="165" spans="1:14" x14ac:dyDescent="0.45">
      <c r="A165">
        <f>'Coefficients - Win Probability'!$A$2</f>
        <v>1.5006452889456501</v>
      </c>
      <c r="B165">
        <f>(Games!D165)*'Coefficients - Win Probability'!$B$2</f>
        <v>0</v>
      </c>
      <c r="C165" t="e">
        <f>(VLOOKUP(Games!B165, Data!$B$2:$L$134, 4, FALSE)-VLOOKUP(Games!C165, Data!$B$2:$L$134, 4, FALSE))*'Coefficients - Win Probability'!$C$2</f>
        <v>#N/A</v>
      </c>
      <c r="D165" t="e">
        <f>(VLOOKUP(Games!B165, Data!$B$2:$L$134, 5, FALSE)-VLOOKUP(Games!C165, Data!$B$2:$L$134, 5, FALSE))*'Coefficients - Win Probability'!$D$2</f>
        <v>#N/A</v>
      </c>
      <c r="E165" t="e">
        <f>(VLOOKUP(Games!B165, Data!$B$2:$L$134, 6, FALSE)-VLOOKUP(Games!C165, Data!$B$2:$L$134, 6, FALSE))*'Coefficients - Win Probability'!$E$2</f>
        <v>#N/A</v>
      </c>
      <c r="F165" t="e">
        <f>(VLOOKUP(Games!B165, Data!$B$2:$L$134, 7, FALSE)-VLOOKUP(Games!C165, Data!$B$2:$L$134, 7, FALSE))*'Coefficients - Win Probability'!$F$2</f>
        <v>#N/A</v>
      </c>
      <c r="G165" t="e">
        <f>(VLOOKUP(Games!B165, Data!$B$2:$L$134, 8, FALSE)-VLOOKUP(Games!C165, Data!$B$2:$L$134, 8, FALSE))*'Coefficients - Win Probability'!$G$2</f>
        <v>#N/A</v>
      </c>
      <c r="H165" t="e">
        <f>(VLOOKUP(Games!B165, Data!$B$2:$L$134, 9, FALSE)-VLOOKUP(Games!C165, Data!$B$2:$L$134, 9, FALSE))*'Coefficients - Win Probability'!$H$2</f>
        <v>#N/A</v>
      </c>
      <c r="I165" t="e">
        <f>(VLOOKUP(Games!B165, Data!$B$2:$L$134, 10, FALSE)-VLOOKUP(Games!C165, Data!$B$2:$L$134, 10, FALSE))*'Coefficients - Win Probability'!$I$2</f>
        <v>#N/A</v>
      </c>
      <c r="J165" t="e">
        <f>(IF(AND(VLOOKUP(Games!B165, Data!$B$2:$L$134, 11, FALSE)=1, VLOOKUP(Games!C165, Data!$B$2:$L$134, 11, FALSE)&lt;&gt;1), 1,0))*'Coefficients - Win Probability'!$J$2</f>
        <v>#N/A</v>
      </c>
      <c r="K165" t="e">
        <f>(IF(AND(VLOOKUP(Games!B165, Data!$B$2:$L$134, 11, FALSE)&lt;&gt;1, VLOOKUP(Games!C165, Data!$B$2:$L$134, 11, FALSE)=1), 1,0))*'Coefficients - Win Probability'!$K$2</f>
        <v>#N/A</v>
      </c>
      <c r="L165" t="e">
        <f>(VLOOKUP(Games!B165, Data!$B$2:$L$134, 3, FALSE)-VLOOKUP(Games!C165, Data!$B$2:$L$134, 3, FALSE))*'Coefficients - Win Probability'!$L$2</f>
        <v>#N/A</v>
      </c>
      <c r="N165" t="e">
        <f t="shared" si="2"/>
        <v>#N/A</v>
      </c>
    </row>
    <row r="166" spans="1:14" x14ac:dyDescent="0.45">
      <c r="A166">
        <f>'Coefficients - Win Probability'!$A$2</f>
        <v>1.5006452889456501</v>
      </c>
      <c r="B166">
        <f>(Games!D166)*'Coefficients - Win Probability'!$B$2</f>
        <v>0</v>
      </c>
      <c r="C166" t="e">
        <f>(VLOOKUP(Games!B166, Data!$B$2:$L$134, 4, FALSE)-VLOOKUP(Games!C166, Data!$B$2:$L$134, 4, FALSE))*'Coefficients - Win Probability'!$C$2</f>
        <v>#N/A</v>
      </c>
      <c r="D166" t="e">
        <f>(VLOOKUP(Games!B166, Data!$B$2:$L$134, 5, FALSE)-VLOOKUP(Games!C166, Data!$B$2:$L$134, 5, FALSE))*'Coefficients - Win Probability'!$D$2</f>
        <v>#N/A</v>
      </c>
      <c r="E166" t="e">
        <f>(VLOOKUP(Games!B166, Data!$B$2:$L$134, 6, FALSE)-VLOOKUP(Games!C166, Data!$B$2:$L$134, 6, FALSE))*'Coefficients - Win Probability'!$E$2</f>
        <v>#N/A</v>
      </c>
      <c r="F166" t="e">
        <f>(VLOOKUP(Games!B166, Data!$B$2:$L$134, 7, FALSE)-VLOOKUP(Games!C166, Data!$B$2:$L$134, 7, FALSE))*'Coefficients - Win Probability'!$F$2</f>
        <v>#N/A</v>
      </c>
      <c r="G166" t="e">
        <f>(VLOOKUP(Games!B166, Data!$B$2:$L$134, 8, FALSE)-VLOOKUP(Games!C166, Data!$B$2:$L$134, 8, FALSE))*'Coefficients - Win Probability'!$G$2</f>
        <v>#N/A</v>
      </c>
      <c r="H166" t="e">
        <f>(VLOOKUP(Games!B166, Data!$B$2:$L$134, 9, FALSE)-VLOOKUP(Games!C166, Data!$B$2:$L$134, 9, FALSE))*'Coefficients - Win Probability'!$H$2</f>
        <v>#N/A</v>
      </c>
      <c r="I166" t="e">
        <f>(VLOOKUP(Games!B166, Data!$B$2:$L$134, 10, FALSE)-VLOOKUP(Games!C166, Data!$B$2:$L$134, 10, FALSE))*'Coefficients - Win Probability'!$I$2</f>
        <v>#N/A</v>
      </c>
      <c r="J166" t="e">
        <f>(IF(AND(VLOOKUP(Games!B166, Data!$B$2:$L$134, 11, FALSE)=1, VLOOKUP(Games!C166, Data!$B$2:$L$134, 11, FALSE)&lt;&gt;1), 1,0))*'Coefficients - Win Probability'!$J$2</f>
        <v>#N/A</v>
      </c>
      <c r="K166" t="e">
        <f>(IF(AND(VLOOKUP(Games!B166, Data!$B$2:$L$134, 11, FALSE)&lt;&gt;1, VLOOKUP(Games!C166, Data!$B$2:$L$134, 11, FALSE)=1), 1,0))*'Coefficients - Win Probability'!$K$2</f>
        <v>#N/A</v>
      </c>
      <c r="L166" t="e">
        <f>(VLOOKUP(Games!B166, Data!$B$2:$L$134, 3, FALSE)-VLOOKUP(Games!C166, Data!$B$2:$L$134, 3, FALSE))*'Coefficients - Win Probability'!$L$2</f>
        <v>#N/A</v>
      </c>
      <c r="N166" t="e">
        <f t="shared" si="2"/>
        <v>#N/A</v>
      </c>
    </row>
    <row r="167" spans="1:14" x14ac:dyDescent="0.45">
      <c r="A167">
        <f>'Coefficients - Win Probability'!$A$2</f>
        <v>1.5006452889456501</v>
      </c>
      <c r="B167">
        <f>(Games!D167)*'Coefficients - Win Probability'!$B$2</f>
        <v>0</v>
      </c>
      <c r="C167" t="e">
        <f>(VLOOKUP(Games!B167, Data!$B$2:$L$134, 4, FALSE)-VLOOKUP(Games!C167, Data!$B$2:$L$134, 4, FALSE))*'Coefficients - Win Probability'!$C$2</f>
        <v>#N/A</v>
      </c>
      <c r="D167" t="e">
        <f>(VLOOKUP(Games!B167, Data!$B$2:$L$134, 5, FALSE)-VLOOKUP(Games!C167, Data!$B$2:$L$134, 5, FALSE))*'Coefficients - Win Probability'!$D$2</f>
        <v>#N/A</v>
      </c>
      <c r="E167" t="e">
        <f>(VLOOKUP(Games!B167, Data!$B$2:$L$134, 6, FALSE)-VLOOKUP(Games!C167, Data!$B$2:$L$134, 6, FALSE))*'Coefficients - Win Probability'!$E$2</f>
        <v>#N/A</v>
      </c>
      <c r="F167" t="e">
        <f>(VLOOKUP(Games!B167, Data!$B$2:$L$134, 7, FALSE)-VLOOKUP(Games!C167, Data!$B$2:$L$134, 7, FALSE))*'Coefficients - Win Probability'!$F$2</f>
        <v>#N/A</v>
      </c>
      <c r="G167" t="e">
        <f>(VLOOKUP(Games!B167, Data!$B$2:$L$134, 8, FALSE)-VLOOKUP(Games!C167, Data!$B$2:$L$134, 8, FALSE))*'Coefficients - Win Probability'!$G$2</f>
        <v>#N/A</v>
      </c>
      <c r="H167" t="e">
        <f>(VLOOKUP(Games!B167, Data!$B$2:$L$134, 9, FALSE)-VLOOKUP(Games!C167, Data!$B$2:$L$134, 9, FALSE))*'Coefficients - Win Probability'!$H$2</f>
        <v>#N/A</v>
      </c>
      <c r="I167" t="e">
        <f>(VLOOKUP(Games!B167, Data!$B$2:$L$134, 10, FALSE)-VLOOKUP(Games!C167, Data!$B$2:$L$134, 10, FALSE))*'Coefficients - Win Probability'!$I$2</f>
        <v>#N/A</v>
      </c>
      <c r="J167" t="e">
        <f>(IF(AND(VLOOKUP(Games!B167, Data!$B$2:$L$134, 11, FALSE)=1, VLOOKUP(Games!C167, Data!$B$2:$L$134, 11, FALSE)&lt;&gt;1), 1,0))*'Coefficients - Win Probability'!$J$2</f>
        <v>#N/A</v>
      </c>
      <c r="K167" t="e">
        <f>(IF(AND(VLOOKUP(Games!B167, Data!$B$2:$L$134, 11, FALSE)&lt;&gt;1, VLOOKUP(Games!C167, Data!$B$2:$L$134, 11, FALSE)=1), 1,0))*'Coefficients - Win Probability'!$K$2</f>
        <v>#N/A</v>
      </c>
      <c r="L167" t="e">
        <f>(VLOOKUP(Games!B167, Data!$B$2:$L$134, 3, FALSE)-VLOOKUP(Games!C167, Data!$B$2:$L$134, 3, FALSE))*'Coefficients - Win Probability'!$L$2</f>
        <v>#N/A</v>
      </c>
      <c r="N167" t="e">
        <f t="shared" si="2"/>
        <v>#N/A</v>
      </c>
    </row>
    <row r="168" spans="1:14" x14ac:dyDescent="0.45">
      <c r="A168">
        <f>'Coefficients - Win Probability'!$A$2</f>
        <v>1.5006452889456501</v>
      </c>
      <c r="B168">
        <f>(Games!D168)*'Coefficients - Win Probability'!$B$2</f>
        <v>0</v>
      </c>
      <c r="C168" t="e">
        <f>(VLOOKUP(Games!B168, Data!$B$2:$L$134, 4, FALSE)-VLOOKUP(Games!C168, Data!$B$2:$L$134, 4, FALSE))*'Coefficients - Win Probability'!$C$2</f>
        <v>#N/A</v>
      </c>
      <c r="D168" t="e">
        <f>(VLOOKUP(Games!B168, Data!$B$2:$L$134, 5, FALSE)-VLOOKUP(Games!C168, Data!$B$2:$L$134, 5, FALSE))*'Coefficients - Win Probability'!$D$2</f>
        <v>#N/A</v>
      </c>
      <c r="E168" t="e">
        <f>(VLOOKUP(Games!B168, Data!$B$2:$L$134, 6, FALSE)-VLOOKUP(Games!C168, Data!$B$2:$L$134, 6, FALSE))*'Coefficients - Win Probability'!$E$2</f>
        <v>#N/A</v>
      </c>
      <c r="F168" t="e">
        <f>(VLOOKUP(Games!B168, Data!$B$2:$L$134, 7, FALSE)-VLOOKUP(Games!C168, Data!$B$2:$L$134, 7, FALSE))*'Coefficients - Win Probability'!$F$2</f>
        <v>#N/A</v>
      </c>
      <c r="G168" t="e">
        <f>(VLOOKUP(Games!B168, Data!$B$2:$L$134, 8, FALSE)-VLOOKUP(Games!C168, Data!$B$2:$L$134, 8, FALSE))*'Coefficients - Win Probability'!$G$2</f>
        <v>#N/A</v>
      </c>
      <c r="H168" t="e">
        <f>(VLOOKUP(Games!B168, Data!$B$2:$L$134, 9, FALSE)-VLOOKUP(Games!C168, Data!$B$2:$L$134, 9, FALSE))*'Coefficients - Win Probability'!$H$2</f>
        <v>#N/A</v>
      </c>
      <c r="I168" t="e">
        <f>(VLOOKUP(Games!B168, Data!$B$2:$L$134, 10, FALSE)-VLOOKUP(Games!C168, Data!$B$2:$L$134, 10, FALSE))*'Coefficients - Win Probability'!$I$2</f>
        <v>#N/A</v>
      </c>
      <c r="J168" t="e">
        <f>(IF(AND(VLOOKUP(Games!B168, Data!$B$2:$L$134, 11, FALSE)=1, VLOOKUP(Games!C168, Data!$B$2:$L$134, 11, FALSE)&lt;&gt;1), 1,0))*'Coefficients - Win Probability'!$J$2</f>
        <v>#N/A</v>
      </c>
      <c r="K168" t="e">
        <f>(IF(AND(VLOOKUP(Games!B168, Data!$B$2:$L$134, 11, FALSE)&lt;&gt;1, VLOOKUP(Games!C168, Data!$B$2:$L$134, 11, FALSE)=1), 1,0))*'Coefficients - Win Probability'!$K$2</f>
        <v>#N/A</v>
      </c>
      <c r="L168" t="e">
        <f>(VLOOKUP(Games!B168, Data!$B$2:$L$134, 3, FALSE)-VLOOKUP(Games!C168, Data!$B$2:$L$134, 3, FALSE))*'Coefficients - Win Probability'!$L$2</f>
        <v>#N/A</v>
      </c>
      <c r="N168" t="e">
        <f t="shared" si="2"/>
        <v>#N/A</v>
      </c>
    </row>
    <row r="169" spans="1:14" x14ac:dyDescent="0.45">
      <c r="A169">
        <f>'Coefficients - Win Probability'!$A$2</f>
        <v>1.5006452889456501</v>
      </c>
      <c r="B169">
        <f>(Games!D169)*'Coefficients - Win Probability'!$B$2</f>
        <v>0</v>
      </c>
      <c r="C169" t="e">
        <f>(VLOOKUP(Games!B169, Data!$B$2:$L$134, 4, FALSE)-VLOOKUP(Games!C169, Data!$B$2:$L$134, 4, FALSE))*'Coefficients - Win Probability'!$C$2</f>
        <v>#N/A</v>
      </c>
      <c r="D169" t="e">
        <f>(VLOOKUP(Games!B169, Data!$B$2:$L$134, 5, FALSE)-VLOOKUP(Games!C169, Data!$B$2:$L$134, 5, FALSE))*'Coefficients - Win Probability'!$D$2</f>
        <v>#N/A</v>
      </c>
      <c r="E169" t="e">
        <f>(VLOOKUP(Games!B169, Data!$B$2:$L$134, 6, FALSE)-VLOOKUP(Games!C169, Data!$B$2:$L$134, 6, FALSE))*'Coefficients - Win Probability'!$E$2</f>
        <v>#N/A</v>
      </c>
      <c r="F169" t="e">
        <f>(VLOOKUP(Games!B169, Data!$B$2:$L$134, 7, FALSE)-VLOOKUP(Games!C169, Data!$B$2:$L$134, 7, FALSE))*'Coefficients - Win Probability'!$F$2</f>
        <v>#N/A</v>
      </c>
      <c r="G169" t="e">
        <f>(VLOOKUP(Games!B169, Data!$B$2:$L$134, 8, FALSE)-VLOOKUP(Games!C169, Data!$B$2:$L$134, 8, FALSE))*'Coefficients - Win Probability'!$G$2</f>
        <v>#N/A</v>
      </c>
      <c r="H169" t="e">
        <f>(VLOOKUP(Games!B169, Data!$B$2:$L$134, 9, FALSE)-VLOOKUP(Games!C169, Data!$B$2:$L$134, 9, FALSE))*'Coefficients - Win Probability'!$H$2</f>
        <v>#N/A</v>
      </c>
      <c r="I169" t="e">
        <f>(VLOOKUP(Games!B169, Data!$B$2:$L$134, 10, FALSE)-VLOOKUP(Games!C169, Data!$B$2:$L$134, 10, FALSE))*'Coefficients - Win Probability'!$I$2</f>
        <v>#N/A</v>
      </c>
      <c r="J169" t="e">
        <f>(IF(AND(VLOOKUP(Games!B169, Data!$B$2:$L$134, 11, FALSE)=1, VLOOKUP(Games!C169, Data!$B$2:$L$134, 11, FALSE)&lt;&gt;1), 1,0))*'Coefficients - Win Probability'!$J$2</f>
        <v>#N/A</v>
      </c>
      <c r="K169" t="e">
        <f>(IF(AND(VLOOKUP(Games!B169, Data!$B$2:$L$134, 11, FALSE)&lt;&gt;1, VLOOKUP(Games!C169, Data!$B$2:$L$134, 11, FALSE)=1), 1,0))*'Coefficients - Win Probability'!$K$2</f>
        <v>#N/A</v>
      </c>
      <c r="L169" t="e">
        <f>(VLOOKUP(Games!B169, Data!$B$2:$L$134, 3, FALSE)-VLOOKUP(Games!C169, Data!$B$2:$L$134, 3, FALSE))*'Coefficients - Win Probability'!$L$2</f>
        <v>#N/A</v>
      </c>
      <c r="N169" t="e">
        <f t="shared" si="2"/>
        <v>#N/A</v>
      </c>
    </row>
    <row r="170" spans="1:14" x14ac:dyDescent="0.45">
      <c r="A170">
        <f>'Coefficients - Win Probability'!$A$2</f>
        <v>1.5006452889456501</v>
      </c>
      <c r="B170">
        <f>(Games!D170)*'Coefficients - Win Probability'!$B$2</f>
        <v>0</v>
      </c>
      <c r="C170" t="e">
        <f>(VLOOKUP(Games!B170, Data!$B$2:$L$134, 4, FALSE)-VLOOKUP(Games!C170, Data!$B$2:$L$134, 4, FALSE))*'Coefficients - Win Probability'!$C$2</f>
        <v>#N/A</v>
      </c>
      <c r="D170" t="e">
        <f>(VLOOKUP(Games!B170, Data!$B$2:$L$134, 5, FALSE)-VLOOKUP(Games!C170, Data!$B$2:$L$134, 5, FALSE))*'Coefficients - Win Probability'!$D$2</f>
        <v>#N/A</v>
      </c>
      <c r="E170" t="e">
        <f>(VLOOKUP(Games!B170, Data!$B$2:$L$134, 6, FALSE)-VLOOKUP(Games!C170, Data!$B$2:$L$134, 6, FALSE))*'Coefficients - Win Probability'!$E$2</f>
        <v>#N/A</v>
      </c>
      <c r="F170" t="e">
        <f>(VLOOKUP(Games!B170, Data!$B$2:$L$134, 7, FALSE)-VLOOKUP(Games!C170, Data!$B$2:$L$134, 7, FALSE))*'Coefficients - Win Probability'!$F$2</f>
        <v>#N/A</v>
      </c>
      <c r="G170" t="e">
        <f>(VLOOKUP(Games!B170, Data!$B$2:$L$134, 8, FALSE)-VLOOKUP(Games!C170, Data!$B$2:$L$134, 8, FALSE))*'Coefficients - Win Probability'!$G$2</f>
        <v>#N/A</v>
      </c>
      <c r="H170" t="e">
        <f>(VLOOKUP(Games!B170, Data!$B$2:$L$134, 9, FALSE)-VLOOKUP(Games!C170, Data!$B$2:$L$134, 9, FALSE))*'Coefficients - Win Probability'!$H$2</f>
        <v>#N/A</v>
      </c>
      <c r="I170" t="e">
        <f>(VLOOKUP(Games!B170, Data!$B$2:$L$134, 10, FALSE)-VLOOKUP(Games!C170, Data!$B$2:$L$134, 10, FALSE))*'Coefficients - Win Probability'!$I$2</f>
        <v>#N/A</v>
      </c>
      <c r="J170" t="e">
        <f>(IF(AND(VLOOKUP(Games!B170, Data!$B$2:$L$134, 11, FALSE)=1, VLOOKUP(Games!C170, Data!$B$2:$L$134, 11, FALSE)&lt;&gt;1), 1,0))*'Coefficients - Win Probability'!$J$2</f>
        <v>#N/A</v>
      </c>
      <c r="K170" t="e">
        <f>(IF(AND(VLOOKUP(Games!B170, Data!$B$2:$L$134, 11, FALSE)&lt;&gt;1, VLOOKUP(Games!C170, Data!$B$2:$L$134, 11, FALSE)=1), 1,0))*'Coefficients - Win Probability'!$K$2</f>
        <v>#N/A</v>
      </c>
      <c r="L170" t="e">
        <f>(VLOOKUP(Games!B170, Data!$B$2:$L$134, 3, FALSE)-VLOOKUP(Games!C170, Data!$B$2:$L$134, 3, FALSE))*'Coefficients - Win Probability'!$L$2</f>
        <v>#N/A</v>
      </c>
      <c r="N170" t="e">
        <f t="shared" si="2"/>
        <v>#N/A</v>
      </c>
    </row>
    <row r="171" spans="1:14" x14ac:dyDescent="0.45">
      <c r="A171">
        <f>'Coefficients - Win Probability'!$A$2</f>
        <v>1.5006452889456501</v>
      </c>
      <c r="B171">
        <f>(Games!D171)*'Coefficients - Win Probability'!$B$2</f>
        <v>0</v>
      </c>
      <c r="C171" t="e">
        <f>(VLOOKUP(Games!B171, Data!$B$2:$L$134, 4, FALSE)-VLOOKUP(Games!C171, Data!$B$2:$L$134, 4, FALSE))*'Coefficients - Win Probability'!$C$2</f>
        <v>#N/A</v>
      </c>
      <c r="D171" t="e">
        <f>(VLOOKUP(Games!B171, Data!$B$2:$L$134, 5, FALSE)-VLOOKUP(Games!C171, Data!$B$2:$L$134, 5, FALSE))*'Coefficients - Win Probability'!$D$2</f>
        <v>#N/A</v>
      </c>
      <c r="E171" t="e">
        <f>(VLOOKUP(Games!B171, Data!$B$2:$L$134, 6, FALSE)-VLOOKUP(Games!C171, Data!$B$2:$L$134, 6, FALSE))*'Coefficients - Win Probability'!$E$2</f>
        <v>#N/A</v>
      </c>
      <c r="F171" t="e">
        <f>(VLOOKUP(Games!B171, Data!$B$2:$L$134, 7, FALSE)-VLOOKUP(Games!C171, Data!$B$2:$L$134, 7, FALSE))*'Coefficients - Win Probability'!$F$2</f>
        <v>#N/A</v>
      </c>
      <c r="G171" t="e">
        <f>(VLOOKUP(Games!B171, Data!$B$2:$L$134, 8, FALSE)-VLOOKUP(Games!C171, Data!$B$2:$L$134, 8, FALSE))*'Coefficients - Win Probability'!$G$2</f>
        <v>#N/A</v>
      </c>
      <c r="H171" t="e">
        <f>(VLOOKUP(Games!B171, Data!$B$2:$L$134, 9, FALSE)-VLOOKUP(Games!C171, Data!$B$2:$L$134, 9, FALSE))*'Coefficients - Win Probability'!$H$2</f>
        <v>#N/A</v>
      </c>
      <c r="I171" t="e">
        <f>(VLOOKUP(Games!B171, Data!$B$2:$L$134, 10, FALSE)-VLOOKUP(Games!C171, Data!$B$2:$L$134, 10, FALSE))*'Coefficients - Win Probability'!$I$2</f>
        <v>#N/A</v>
      </c>
      <c r="J171" t="e">
        <f>(IF(AND(VLOOKUP(Games!B171, Data!$B$2:$L$134, 11, FALSE)=1, VLOOKUP(Games!C171, Data!$B$2:$L$134, 11, FALSE)&lt;&gt;1), 1,0))*'Coefficients - Win Probability'!$J$2</f>
        <v>#N/A</v>
      </c>
      <c r="K171" t="e">
        <f>(IF(AND(VLOOKUP(Games!B171, Data!$B$2:$L$134, 11, FALSE)&lt;&gt;1, VLOOKUP(Games!C171, Data!$B$2:$L$134, 11, FALSE)=1), 1,0))*'Coefficients - Win Probability'!$K$2</f>
        <v>#N/A</v>
      </c>
      <c r="L171" t="e">
        <f>(VLOOKUP(Games!B171, Data!$B$2:$L$134, 3, FALSE)-VLOOKUP(Games!C171, Data!$B$2:$L$134, 3, FALSE))*'Coefficients - Win Probability'!$L$2</f>
        <v>#N/A</v>
      </c>
      <c r="N171" t="e">
        <f t="shared" si="2"/>
        <v>#N/A</v>
      </c>
    </row>
    <row r="172" spans="1:14" x14ac:dyDescent="0.45">
      <c r="A172">
        <f>'Coefficients - Win Probability'!$A$2</f>
        <v>1.5006452889456501</v>
      </c>
      <c r="B172">
        <f>(Games!D172)*'Coefficients - Win Probability'!$B$2</f>
        <v>0</v>
      </c>
      <c r="C172" t="e">
        <f>(VLOOKUP(Games!B172, Data!$B$2:$L$134, 4, FALSE)-VLOOKUP(Games!C172, Data!$B$2:$L$134, 4, FALSE))*'Coefficients - Win Probability'!$C$2</f>
        <v>#N/A</v>
      </c>
      <c r="D172" t="e">
        <f>(VLOOKUP(Games!B172, Data!$B$2:$L$134, 5, FALSE)-VLOOKUP(Games!C172, Data!$B$2:$L$134, 5, FALSE))*'Coefficients - Win Probability'!$D$2</f>
        <v>#N/A</v>
      </c>
      <c r="E172" t="e">
        <f>(VLOOKUP(Games!B172, Data!$B$2:$L$134, 6, FALSE)-VLOOKUP(Games!C172, Data!$B$2:$L$134, 6, FALSE))*'Coefficients - Win Probability'!$E$2</f>
        <v>#N/A</v>
      </c>
      <c r="F172" t="e">
        <f>(VLOOKUP(Games!B172, Data!$B$2:$L$134, 7, FALSE)-VLOOKUP(Games!C172, Data!$B$2:$L$134, 7, FALSE))*'Coefficients - Win Probability'!$F$2</f>
        <v>#N/A</v>
      </c>
      <c r="G172" t="e">
        <f>(VLOOKUP(Games!B172, Data!$B$2:$L$134, 8, FALSE)-VLOOKUP(Games!C172, Data!$B$2:$L$134, 8, FALSE))*'Coefficients - Win Probability'!$G$2</f>
        <v>#N/A</v>
      </c>
      <c r="H172" t="e">
        <f>(VLOOKUP(Games!B172, Data!$B$2:$L$134, 9, FALSE)-VLOOKUP(Games!C172, Data!$B$2:$L$134, 9, FALSE))*'Coefficients - Win Probability'!$H$2</f>
        <v>#N/A</v>
      </c>
      <c r="I172" t="e">
        <f>(VLOOKUP(Games!B172, Data!$B$2:$L$134, 10, FALSE)-VLOOKUP(Games!C172, Data!$B$2:$L$134, 10, FALSE))*'Coefficients - Win Probability'!$I$2</f>
        <v>#N/A</v>
      </c>
      <c r="J172" t="e">
        <f>(IF(AND(VLOOKUP(Games!B172, Data!$B$2:$L$134, 11, FALSE)=1, VLOOKUP(Games!C172, Data!$B$2:$L$134, 11, FALSE)&lt;&gt;1), 1,0))*'Coefficients - Win Probability'!$J$2</f>
        <v>#N/A</v>
      </c>
      <c r="K172" t="e">
        <f>(IF(AND(VLOOKUP(Games!B172, Data!$B$2:$L$134, 11, FALSE)&lt;&gt;1, VLOOKUP(Games!C172, Data!$B$2:$L$134, 11, FALSE)=1), 1,0))*'Coefficients - Win Probability'!$K$2</f>
        <v>#N/A</v>
      </c>
      <c r="L172" t="e">
        <f>(VLOOKUP(Games!B172, Data!$B$2:$L$134, 3, FALSE)-VLOOKUP(Games!C172, Data!$B$2:$L$134, 3, FALSE))*'Coefficients - Win Probability'!$L$2</f>
        <v>#N/A</v>
      </c>
      <c r="N172" t="e">
        <f t="shared" si="2"/>
        <v>#N/A</v>
      </c>
    </row>
    <row r="173" spans="1:14" x14ac:dyDescent="0.45">
      <c r="A173">
        <f>'Coefficients - Win Probability'!$A$2</f>
        <v>1.5006452889456501</v>
      </c>
      <c r="B173">
        <f>(Games!D173)*'Coefficients - Win Probability'!$B$2</f>
        <v>0</v>
      </c>
      <c r="C173" t="e">
        <f>(VLOOKUP(Games!B173, Data!$B$2:$L$134, 4, FALSE)-VLOOKUP(Games!C173, Data!$B$2:$L$134, 4, FALSE))*'Coefficients - Win Probability'!$C$2</f>
        <v>#N/A</v>
      </c>
      <c r="D173" t="e">
        <f>(VLOOKUP(Games!B173, Data!$B$2:$L$134, 5, FALSE)-VLOOKUP(Games!C173, Data!$B$2:$L$134, 5, FALSE))*'Coefficients - Win Probability'!$D$2</f>
        <v>#N/A</v>
      </c>
      <c r="E173" t="e">
        <f>(VLOOKUP(Games!B173, Data!$B$2:$L$134, 6, FALSE)-VLOOKUP(Games!C173, Data!$B$2:$L$134, 6, FALSE))*'Coefficients - Win Probability'!$E$2</f>
        <v>#N/A</v>
      </c>
      <c r="F173" t="e">
        <f>(VLOOKUP(Games!B173, Data!$B$2:$L$134, 7, FALSE)-VLOOKUP(Games!C173, Data!$B$2:$L$134, 7, FALSE))*'Coefficients - Win Probability'!$F$2</f>
        <v>#N/A</v>
      </c>
      <c r="G173" t="e">
        <f>(VLOOKUP(Games!B173, Data!$B$2:$L$134, 8, FALSE)-VLOOKUP(Games!C173, Data!$B$2:$L$134, 8, FALSE))*'Coefficients - Win Probability'!$G$2</f>
        <v>#N/A</v>
      </c>
      <c r="H173" t="e">
        <f>(VLOOKUP(Games!B173, Data!$B$2:$L$134, 9, FALSE)-VLOOKUP(Games!C173, Data!$B$2:$L$134, 9, FALSE))*'Coefficients - Win Probability'!$H$2</f>
        <v>#N/A</v>
      </c>
      <c r="I173" t="e">
        <f>(VLOOKUP(Games!B173, Data!$B$2:$L$134, 10, FALSE)-VLOOKUP(Games!C173, Data!$B$2:$L$134, 10, FALSE))*'Coefficients - Win Probability'!$I$2</f>
        <v>#N/A</v>
      </c>
      <c r="J173" t="e">
        <f>(IF(AND(VLOOKUP(Games!B173, Data!$B$2:$L$134, 11, FALSE)=1, VLOOKUP(Games!C173, Data!$B$2:$L$134, 11, FALSE)&lt;&gt;1), 1,0))*'Coefficients - Win Probability'!$J$2</f>
        <v>#N/A</v>
      </c>
      <c r="K173" t="e">
        <f>(IF(AND(VLOOKUP(Games!B173, Data!$B$2:$L$134, 11, FALSE)&lt;&gt;1, VLOOKUP(Games!C173, Data!$B$2:$L$134, 11, FALSE)=1), 1,0))*'Coefficients - Win Probability'!$K$2</f>
        <v>#N/A</v>
      </c>
      <c r="L173" t="e">
        <f>(VLOOKUP(Games!B173, Data!$B$2:$L$134, 3, FALSE)-VLOOKUP(Games!C173, Data!$B$2:$L$134, 3, FALSE))*'Coefficients - Win Probability'!$L$2</f>
        <v>#N/A</v>
      </c>
      <c r="N173" t="e">
        <f t="shared" si="2"/>
        <v>#N/A</v>
      </c>
    </row>
    <row r="174" spans="1:14" x14ac:dyDescent="0.45">
      <c r="A174">
        <f>'Coefficients - Win Probability'!$A$2</f>
        <v>1.5006452889456501</v>
      </c>
      <c r="B174">
        <f>(Games!D174)*'Coefficients - Win Probability'!$B$2</f>
        <v>0</v>
      </c>
      <c r="C174" t="e">
        <f>(VLOOKUP(Games!B174, Data!$B$2:$L$134, 4, FALSE)-VLOOKUP(Games!C174, Data!$B$2:$L$134, 4, FALSE))*'Coefficients - Win Probability'!$C$2</f>
        <v>#N/A</v>
      </c>
      <c r="D174" t="e">
        <f>(VLOOKUP(Games!B174, Data!$B$2:$L$134, 5, FALSE)-VLOOKUP(Games!C174, Data!$B$2:$L$134, 5, FALSE))*'Coefficients - Win Probability'!$D$2</f>
        <v>#N/A</v>
      </c>
      <c r="E174" t="e">
        <f>(VLOOKUP(Games!B174, Data!$B$2:$L$134, 6, FALSE)-VLOOKUP(Games!C174, Data!$B$2:$L$134, 6, FALSE))*'Coefficients - Win Probability'!$E$2</f>
        <v>#N/A</v>
      </c>
      <c r="F174" t="e">
        <f>(VLOOKUP(Games!B174, Data!$B$2:$L$134, 7, FALSE)-VLOOKUP(Games!C174, Data!$B$2:$L$134, 7, FALSE))*'Coefficients - Win Probability'!$F$2</f>
        <v>#N/A</v>
      </c>
      <c r="G174" t="e">
        <f>(VLOOKUP(Games!B174, Data!$B$2:$L$134, 8, FALSE)-VLOOKUP(Games!C174, Data!$B$2:$L$134, 8, FALSE))*'Coefficients - Win Probability'!$G$2</f>
        <v>#N/A</v>
      </c>
      <c r="H174" t="e">
        <f>(VLOOKUP(Games!B174, Data!$B$2:$L$134, 9, FALSE)-VLOOKUP(Games!C174, Data!$B$2:$L$134, 9, FALSE))*'Coefficients - Win Probability'!$H$2</f>
        <v>#N/A</v>
      </c>
      <c r="I174" t="e">
        <f>(VLOOKUP(Games!B174, Data!$B$2:$L$134, 10, FALSE)-VLOOKUP(Games!C174, Data!$B$2:$L$134, 10, FALSE))*'Coefficients - Win Probability'!$I$2</f>
        <v>#N/A</v>
      </c>
      <c r="J174" t="e">
        <f>(IF(AND(VLOOKUP(Games!B174, Data!$B$2:$L$134, 11, FALSE)=1, VLOOKUP(Games!C174, Data!$B$2:$L$134, 11, FALSE)&lt;&gt;1), 1,0))*'Coefficients - Win Probability'!$J$2</f>
        <v>#N/A</v>
      </c>
      <c r="K174" t="e">
        <f>(IF(AND(VLOOKUP(Games!B174, Data!$B$2:$L$134, 11, FALSE)&lt;&gt;1, VLOOKUP(Games!C174, Data!$B$2:$L$134, 11, FALSE)=1), 1,0))*'Coefficients - Win Probability'!$K$2</f>
        <v>#N/A</v>
      </c>
      <c r="L174" t="e">
        <f>(VLOOKUP(Games!B174, Data!$B$2:$L$134, 3, FALSE)-VLOOKUP(Games!C174, Data!$B$2:$L$134, 3, FALSE))*'Coefficients - Win Probability'!$L$2</f>
        <v>#N/A</v>
      </c>
      <c r="N174" t="e">
        <f t="shared" si="2"/>
        <v>#N/A</v>
      </c>
    </row>
    <row r="175" spans="1:14" x14ac:dyDescent="0.45">
      <c r="A175">
        <f>'Coefficients - Win Probability'!$A$2</f>
        <v>1.5006452889456501</v>
      </c>
      <c r="B175">
        <f>(Games!D175)*'Coefficients - Win Probability'!$B$2</f>
        <v>0</v>
      </c>
      <c r="C175" t="e">
        <f>(VLOOKUP(Games!B175, Data!$B$2:$L$134, 4, FALSE)-VLOOKUP(Games!C175, Data!$B$2:$L$134, 4, FALSE))*'Coefficients - Win Probability'!$C$2</f>
        <v>#N/A</v>
      </c>
      <c r="D175" t="e">
        <f>(VLOOKUP(Games!B175, Data!$B$2:$L$134, 5, FALSE)-VLOOKUP(Games!C175, Data!$B$2:$L$134, 5, FALSE))*'Coefficients - Win Probability'!$D$2</f>
        <v>#N/A</v>
      </c>
      <c r="E175" t="e">
        <f>(VLOOKUP(Games!B175, Data!$B$2:$L$134, 6, FALSE)-VLOOKUP(Games!C175, Data!$B$2:$L$134, 6, FALSE))*'Coefficients - Win Probability'!$E$2</f>
        <v>#N/A</v>
      </c>
      <c r="F175" t="e">
        <f>(VLOOKUP(Games!B175, Data!$B$2:$L$134, 7, FALSE)-VLOOKUP(Games!C175, Data!$B$2:$L$134, 7, FALSE))*'Coefficients - Win Probability'!$F$2</f>
        <v>#N/A</v>
      </c>
      <c r="G175" t="e">
        <f>(VLOOKUP(Games!B175, Data!$B$2:$L$134, 8, FALSE)-VLOOKUP(Games!C175, Data!$B$2:$L$134, 8, FALSE))*'Coefficients - Win Probability'!$G$2</f>
        <v>#N/A</v>
      </c>
      <c r="H175" t="e">
        <f>(VLOOKUP(Games!B175, Data!$B$2:$L$134, 9, FALSE)-VLOOKUP(Games!C175, Data!$B$2:$L$134, 9, FALSE))*'Coefficients - Win Probability'!$H$2</f>
        <v>#N/A</v>
      </c>
      <c r="I175" t="e">
        <f>(VLOOKUP(Games!B175, Data!$B$2:$L$134, 10, FALSE)-VLOOKUP(Games!C175, Data!$B$2:$L$134, 10, FALSE))*'Coefficients - Win Probability'!$I$2</f>
        <v>#N/A</v>
      </c>
      <c r="J175" t="e">
        <f>(IF(AND(VLOOKUP(Games!B175, Data!$B$2:$L$134, 11, FALSE)=1, VLOOKUP(Games!C175, Data!$B$2:$L$134, 11, FALSE)&lt;&gt;1), 1,0))*'Coefficients - Win Probability'!$J$2</f>
        <v>#N/A</v>
      </c>
      <c r="K175" t="e">
        <f>(IF(AND(VLOOKUP(Games!B175, Data!$B$2:$L$134, 11, FALSE)&lt;&gt;1, VLOOKUP(Games!C175, Data!$B$2:$L$134, 11, FALSE)=1), 1,0))*'Coefficients - Win Probability'!$K$2</f>
        <v>#N/A</v>
      </c>
      <c r="L175" t="e">
        <f>(VLOOKUP(Games!B175, Data!$B$2:$L$134, 3, FALSE)-VLOOKUP(Games!C175, Data!$B$2:$L$134, 3, FALSE))*'Coefficients - Win Probability'!$L$2</f>
        <v>#N/A</v>
      </c>
      <c r="N175" t="e">
        <f t="shared" si="2"/>
        <v>#N/A</v>
      </c>
    </row>
    <row r="176" spans="1:14" x14ac:dyDescent="0.45">
      <c r="A176">
        <f>'Coefficients - Win Probability'!$A$2</f>
        <v>1.5006452889456501</v>
      </c>
      <c r="B176">
        <f>(Games!D176)*'Coefficients - Win Probability'!$B$2</f>
        <v>0</v>
      </c>
      <c r="C176" t="e">
        <f>(VLOOKUP(Games!B176, Data!$B$2:$L$134, 4, FALSE)-VLOOKUP(Games!C176, Data!$B$2:$L$134, 4, FALSE))*'Coefficients - Win Probability'!$C$2</f>
        <v>#N/A</v>
      </c>
      <c r="D176" t="e">
        <f>(VLOOKUP(Games!B176, Data!$B$2:$L$134, 5, FALSE)-VLOOKUP(Games!C176, Data!$B$2:$L$134, 5, FALSE))*'Coefficients - Win Probability'!$D$2</f>
        <v>#N/A</v>
      </c>
      <c r="E176" t="e">
        <f>(VLOOKUP(Games!B176, Data!$B$2:$L$134, 6, FALSE)-VLOOKUP(Games!C176, Data!$B$2:$L$134, 6, FALSE))*'Coefficients - Win Probability'!$E$2</f>
        <v>#N/A</v>
      </c>
      <c r="F176" t="e">
        <f>(VLOOKUP(Games!B176, Data!$B$2:$L$134, 7, FALSE)-VLOOKUP(Games!C176, Data!$B$2:$L$134, 7, FALSE))*'Coefficients - Win Probability'!$F$2</f>
        <v>#N/A</v>
      </c>
      <c r="G176" t="e">
        <f>(VLOOKUP(Games!B176, Data!$B$2:$L$134, 8, FALSE)-VLOOKUP(Games!C176, Data!$B$2:$L$134, 8, FALSE))*'Coefficients - Win Probability'!$G$2</f>
        <v>#N/A</v>
      </c>
      <c r="H176" t="e">
        <f>(VLOOKUP(Games!B176, Data!$B$2:$L$134, 9, FALSE)-VLOOKUP(Games!C176, Data!$B$2:$L$134, 9, FALSE))*'Coefficients - Win Probability'!$H$2</f>
        <v>#N/A</v>
      </c>
      <c r="I176" t="e">
        <f>(VLOOKUP(Games!B176, Data!$B$2:$L$134, 10, FALSE)-VLOOKUP(Games!C176, Data!$B$2:$L$134, 10, FALSE))*'Coefficients - Win Probability'!$I$2</f>
        <v>#N/A</v>
      </c>
      <c r="J176" t="e">
        <f>(IF(AND(VLOOKUP(Games!B176, Data!$B$2:$L$134, 11, FALSE)=1, VLOOKUP(Games!C176, Data!$B$2:$L$134, 11, FALSE)&lt;&gt;1), 1,0))*'Coefficients - Win Probability'!$J$2</f>
        <v>#N/A</v>
      </c>
      <c r="K176" t="e">
        <f>(IF(AND(VLOOKUP(Games!B176, Data!$B$2:$L$134, 11, FALSE)&lt;&gt;1, VLOOKUP(Games!C176, Data!$B$2:$L$134, 11, FALSE)=1), 1,0))*'Coefficients - Win Probability'!$K$2</f>
        <v>#N/A</v>
      </c>
      <c r="L176" t="e">
        <f>(VLOOKUP(Games!B176, Data!$B$2:$L$134, 3, FALSE)-VLOOKUP(Games!C176, Data!$B$2:$L$134, 3, FALSE))*'Coefficients - Win Probability'!$L$2</f>
        <v>#N/A</v>
      </c>
      <c r="N176" t="e">
        <f t="shared" si="2"/>
        <v>#N/A</v>
      </c>
    </row>
    <row r="177" spans="1:14" x14ac:dyDescent="0.45">
      <c r="A177">
        <f>'Coefficients - Win Probability'!$A$2</f>
        <v>1.5006452889456501</v>
      </c>
      <c r="B177">
        <f>(Games!D177)*'Coefficients - Win Probability'!$B$2</f>
        <v>0</v>
      </c>
      <c r="C177" t="e">
        <f>(VLOOKUP(Games!B177, Data!$B$2:$L$134, 4, FALSE)-VLOOKUP(Games!C177, Data!$B$2:$L$134, 4, FALSE))*'Coefficients - Win Probability'!$C$2</f>
        <v>#N/A</v>
      </c>
      <c r="D177" t="e">
        <f>(VLOOKUP(Games!B177, Data!$B$2:$L$134, 5, FALSE)-VLOOKUP(Games!C177, Data!$B$2:$L$134, 5, FALSE))*'Coefficients - Win Probability'!$D$2</f>
        <v>#N/A</v>
      </c>
      <c r="E177" t="e">
        <f>(VLOOKUP(Games!B177, Data!$B$2:$L$134, 6, FALSE)-VLOOKUP(Games!C177, Data!$B$2:$L$134, 6, FALSE))*'Coefficients - Win Probability'!$E$2</f>
        <v>#N/A</v>
      </c>
      <c r="F177" t="e">
        <f>(VLOOKUP(Games!B177, Data!$B$2:$L$134, 7, FALSE)-VLOOKUP(Games!C177, Data!$B$2:$L$134, 7, FALSE))*'Coefficients - Win Probability'!$F$2</f>
        <v>#N/A</v>
      </c>
      <c r="G177" t="e">
        <f>(VLOOKUP(Games!B177, Data!$B$2:$L$134, 8, FALSE)-VLOOKUP(Games!C177, Data!$B$2:$L$134, 8, FALSE))*'Coefficients - Win Probability'!$G$2</f>
        <v>#N/A</v>
      </c>
      <c r="H177" t="e">
        <f>(VLOOKUP(Games!B177, Data!$B$2:$L$134, 9, FALSE)-VLOOKUP(Games!C177, Data!$B$2:$L$134, 9, FALSE))*'Coefficients - Win Probability'!$H$2</f>
        <v>#N/A</v>
      </c>
      <c r="I177" t="e">
        <f>(VLOOKUP(Games!B177, Data!$B$2:$L$134, 10, FALSE)-VLOOKUP(Games!C177, Data!$B$2:$L$134, 10, FALSE))*'Coefficients - Win Probability'!$I$2</f>
        <v>#N/A</v>
      </c>
      <c r="J177" t="e">
        <f>(IF(AND(VLOOKUP(Games!B177, Data!$B$2:$L$134, 11, FALSE)=1, VLOOKUP(Games!C177, Data!$B$2:$L$134, 11, FALSE)&lt;&gt;1), 1,0))*'Coefficients - Win Probability'!$J$2</f>
        <v>#N/A</v>
      </c>
      <c r="K177" t="e">
        <f>(IF(AND(VLOOKUP(Games!B177, Data!$B$2:$L$134, 11, FALSE)&lt;&gt;1, VLOOKUP(Games!C177, Data!$B$2:$L$134, 11, FALSE)=1), 1,0))*'Coefficients - Win Probability'!$K$2</f>
        <v>#N/A</v>
      </c>
      <c r="L177" t="e">
        <f>(VLOOKUP(Games!B177, Data!$B$2:$L$134, 3, FALSE)-VLOOKUP(Games!C177, Data!$B$2:$L$134, 3, FALSE))*'Coefficients - Win Probability'!$L$2</f>
        <v>#N/A</v>
      </c>
      <c r="N177" t="e">
        <f t="shared" si="2"/>
        <v>#N/A</v>
      </c>
    </row>
    <row r="178" spans="1:14" x14ac:dyDescent="0.45">
      <c r="A178">
        <f>'Coefficients - Win Probability'!$A$2</f>
        <v>1.5006452889456501</v>
      </c>
      <c r="B178">
        <f>(Games!D178)*'Coefficients - Win Probability'!$B$2</f>
        <v>0</v>
      </c>
      <c r="C178" t="e">
        <f>(VLOOKUP(Games!B178, Data!$B$2:$L$134, 4, FALSE)-VLOOKUP(Games!C178, Data!$B$2:$L$134, 4, FALSE))*'Coefficients - Win Probability'!$C$2</f>
        <v>#N/A</v>
      </c>
      <c r="D178" t="e">
        <f>(VLOOKUP(Games!B178, Data!$B$2:$L$134, 5, FALSE)-VLOOKUP(Games!C178, Data!$B$2:$L$134, 5, FALSE))*'Coefficients - Win Probability'!$D$2</f>
        <v>#N/A</v>
      </c>
      <c r="E178" t="e">
        <f>(VLOOKUP(Games!B178, Data!$B$2:$L$134, 6, FALSE)-VLOOKUP(Games!C178, Data!$B$2:$L$134, 6, FALSE))*'Coefficients - Win Probability'!$E$2</f>
        <v>#N/A</v>
      </c>
      <c r="F178" t="e">
        <f>(VLOOKUP(Games!B178, Data!$B$2:$L$134, 7, FALSE)-VLOOKUP(Games!C178, Data!$B$2:$L$134, 7, FALSE))*'Coefficients - Win Probability'!$F$2</f>
        <v>#N/A</v>
      </c>
      <c r="G178" t="e">
        <f>(VLOOKUP(Games!B178, Data!$B$2:$L$134, 8, FALSE)-VLOOKUP(Games!C178, Data!$B$2:$L$134, 8, FALSE))*'Coefficients - Win Probability'!$G$2</f>
        <v>#N/A</v>
      </c>
      <c r="H178" t="e">
        <f>(VLOOKUP(Games!B178, Data!$B$2:$L$134, 9, FALSE)-VLOOKUP(Games!C178, Data!$B$2:$L$134, 9, FALSE))*'Coefficients - Win Probability'!$H$2</f>
        <v>#N/A</v>
      </c>
      <c r="I178" t="e">
        <f>(VLOOKUP(Games!B178, Data!$B$2:$L$134, 10, FALSE)-VLOOKUP(Games!C178, Data!$B$2:$L$134, 10, FALSE))*'Coefficients - Win Probability'!$I$2</f>
        <v>#N/A</v>
      </c>
      <c r="J178" t="e">
        <f>(IF(AND(VLOOKUP(Games!B178, Data!$B$2:$L$134, 11, FALSE)=1, VLOOKUP(Games!C178, Data!$B$2:$L$134, 11, FALSE)&lt;&gt;1), 1,0))*'Coefficients - Win Probability'!$J$2</f>
        <v>#N/A</v>
      </c>
      <c r="K178" t="e">
        <f>(IF(AND(VLOOKUP(Games!B178, Data!$B$2:$L$134, 11, FALSE)&lt;&gt;1, VLOOKUP(Games!C178, Data!$B$2:$L$134, 11, FALSE)=1), 1,0))*'Coefficients - Win Probability'!$K$2</f>
        <v>#N/A</v>
      </c>
      <c r="L178" t="e">
        <f>(VLOOKUP(Games!B178, Data!$B$2:$L$134, 3, FALSE)-VLOOKUP(Games!C178, Data!$B$2:$L$134, 3, FALSE))*'Coefficients - Win Probability'!$L$2</f>
        <v>#N/A</v>
      </c>
      <c r="N178" t="e">
        <f t="shared" si="2"/>
        <v>#N/A</v>
      </c>
    </row>
    <row r="179" spans="1:14" x14ac:dyDescent="0.45">
      <c r="A179">
        <f>'Coefficients - Win Probability'!$A$2</f>
        <v>1.5006452889456501</v>
      </c>
      <c r="B179">
        <f>(Games!D179)*'Coefficients - Win Probability'!$B$2</f>
        <v>0</v>
      </c>
      <c r="C179" t="e">
        <f>(VLOOKUP(Games!B179, Data!$B$2:$L$134, 4, FALSE)-VLOOKUP(Games!C179, Data!$B$2:$L$134, 4, FALSE))*'Coefficients - Win Probability'!$C$2</f>
        <v>#N/A</v>
      </c>
      <c r="D179" t="e">
        <f>(VLOOKUP(Games!B179, Data!$B$2:$L$134, 5, FALSE)-VLOOKUP(Games!C179, Data!$B$2:$L$134, 5, FALSE))*'Coefficients - Win Probability'!$D$2</f>
        <v>#N/A</v>
      </c>
      <c r="E179" t="e">
        <f>(VLOOKUP(Games!B179, Data!$B$2:$L$134, 6, FALSE)-VLOOKUP(Games!C179, Data!$B$2:$L$134, 6, FALSE))*'Coefficients - Win Probability'!$E$2</f>
        <v>#N/A</v>
      </c>
      <c r="F179" t="e">
        <f>(VLOOKUP(Games!B179, Data!$B$2:$L$134, 7, FALSE)-VLOOKUP(Games!C179, Data!$B$2:$L$134, 7, FALSE))*'Coefficients - Win Probability'!$F$2</f>
        <v>#N/A</v>
      </c>
      <c r="G179" t="e">
        <f>(VLOOKUP(Games!B179, Data!$B$2:$L$134, 8, FALSE)-VLOOKUP(Games!C179, Data!$B$2:$L$134, 8, FALSE))*'Coefficients - Win Probability'!$G$2</f>
        <v>#N/A</v>
      </c>
      <c r="H179" t="e">
        <f>(VLOOKUP(Games!B179, Data!$B$2:$L$134, 9, FALSE)-VLOOKUP(Games!C179, Data!$B$2:$L$134, 9, FALSE))*'Coefficients - Win Probability'!$H$2</f>
        <v>#N/A</v>
      </c>
      <c r="I179" t="e">
        <f>(VLOOKUP(Games!B179, Data!$B$2:$L$134, 10, FALSE)-VLOOKUP(Games!C179, Data!$B$2:$L$134, 10, FALSE))*'Coefficients - Win Probability'!$I$2</f>
        <v>#N/A</v>
      </c>
      <c r="J179" t="e">
        <f>(IF(AND(VLOOKUP(Games!B179, Data!$B$2:$L$134, 11, FALSE)=1, VLOOKUP(Games!C179, Data!$B$2:$L$134, 11, FALSE)&lt;&gt;1), 1,0))*'Coefficients - Win Probability'!$J$2</f>
        <v>#N/A</v>
      </c>
      <c r="K179" t="e">
        <f>(IF(AND(VLOOKUP(Games!B179, Data!$B$2:$L$134, 11, FALSE)&lt;&gt;1, VLOOKUP(Games!C179, Data!$B$2:$L$134, 11, FALSE)=1), 1,0))*'Coefficients - Win Probability'!$K$2</f>
        <v>#N/A</v>
      </c>
      <c r="L179" t="e">
        <f>(VLOOKUP(Games!B179, Data!$B$2:$L$134, 3, FALSE)-VLOOKUP(Games!C179, Data!$B$2:$L$134, 3, FALSE))*'Coefficients - Win Probability'!$L$2</f>
        <v>#N/A</v>
      </c>
      <c r="N179" t="e">
        <f t="shared" si="2"/>
        <v>#N/A</v>
      </c>
    </row>
    <row r="180" spans="1:14" x14ac:dyDescent="0.45">
      <c r="A180">
        <f>'Coefficients - Win Probability'!$A$2</f>
        <v>1.5006452889456501</v>
      </c>
      <c r="B180">
        <f>(Games!D180)*'Coefficients - Win Probability'!$B$2</f>
        <v>0</v>
      </c>
      <c r="C180" t="e">
        <f>(VLOOKUP(Games!B180, Data!$B$2:$L$134, 4, FALSE)-VLOOKUP(Games!C180, Data!$B$2:$L$134, 4, FALSE))*'Coefficients - Win Probability'!$C$2</f>
        <v>#N/A</v>
      </c>
      <c r="D180" t="e">
        <f>(VLOOKUP(Games!B180, Data!$B$2:$L$134, 5, FALSE)-VLOOKUP(Games!C180, Data!$B$2:$L$134, 5, FALSE))*'Coefficients - Win Probability'!$D$2</f>
        <v>#N/A</v>
      </c>
      <c r="E180" t="e">
        <f>(VLOOKUP(Games!B180, Data!$B$2:$L$134, 6, FALSE)-VLOOKUP(Games!C180, Data!$B$2:$L$134, 6, FALSE))*'Coefficients - Win Probability'!$E$2</f>
        <v>#N/A</v>
      </c>
      <c r="F180" t="e">
        <f>(VLOOKUP(Games!B180, Data!$B$2:$L$134, 7, FALSE)-VLOOKUP(Games!C180, Data!$B$2:$L$134, 7, FALSE))*'Coefficients - Win Probability'!$F$2</f>
        <v>#N/A</v>
      </c>
      <c r="G180" t="e">
        <f>(VLOOKUP(Games!B180, Data!$B$2:$L$134, 8, FALSE)-VLOOKUP(Games!C180, Data!$B$2:$L$134, 8, FALSE))*'Coefficients - Win Probability'!$G$2</f>
        <v>#N/A</v>
      </c>
      <c r="H180" t="e">
        <f>(VLOOKUP(Games!B180, Data!$B$2:$L$134, 9, FALSE)-VLOOKUP(Games!C180, Data!$B$2:$L$134, 9, FALSE))*'Coefficients - Win Probability'!$H$2</f>
        <v>#N/A</v>
      </c>
      <c r="I180" t="e">
        <f>(VLOOKUP(Games!B180, Data!$B$2:$L$134, 10, FALSE)-VLOOKUP(Games!C180, Data!$B$2:$L$134, 10, FALSE))*'Coefficients - Win Probability'!$I$2</f>
        <v>#N/A</v>
      </c>
      <c r="J180" t="e">
        <f>(IF(AND(VLOOKUP(Games!B180, Data!$B$2:$L$134, 11, FALSE)=1, VLOOKUP(Games!C180, Data!$B$2:$L$134, 11, FALSE)&lt;&gt;1), 1,0))*'Coefficients - Win Probability'!$J$2</f>
        <v>#N/A</v>
      </c>
      <c r="K180" t="e">
        <f>(IF(AND(VLOOKUP(Games!B180, Data!$B$2:$L$134, 11, FALSE)&lt;&gt;1, VLOOKUP(Games!C180, Data!$B$2:$L$134, 11, FALSE)=1), 1,0))*'Coefficients - Win Probability'!$K$2</f>
        <v>#N/A</v>
      </c>
      <c r="L180" t="e">
        <f>(VLOOKUP(Games!B180, Data!$B$2:$L$134, 3, FALSE)-VLOOKUP(Games!C180, Data!$B$2:$L$134, 3, FALSE))*'Coefficients - Win Probability'!$L$2</f>
        <v>#N/A</v>
      </c>
      <c r="N180" t="e">
        <f t="shared" si="2"/>
        <v>#N/A</v>
      </c>
    </row>
    <row r="181" spans="1:14" x14ac:dyDescent="0.45">
      <c r="A181">
        <f>'Coefficients - Win Probability'!$A$2</f>
        <v>1.5006452889456501</v>
      </c>
      <c r="B181">
        <f>(Games!D181)*'Coefficients - Win Probability'!$B$2</f>
        <v>0</v>
      </c>
      <c r="C181" t="e">
        <f>(VLOOKUP(Games!B181, Data!$B$2:$L$134, 4, FALSE)-VLOOKUP(Games!C181, Data!$B$2:$L$134, 4, FALSE))*'Coefficients - Win Probability'!$C$2</f>
        <v>#N/A</v>
      </c>
      <c r="D181" t="e">
        <f>(VLOOKUP(Games!B181, Data!$B$2:$L$134, 5, FALSE)-VLOOKUP(Games!C181, Data!$B$2:$L$134, 5, FALSE))*'Coefficients - Win Probability'!$D$2</f>
        <v>#N/A</v>
      </c>
      <c r="E181" t="e">
        <f>(VLOOKUP(Games!B181, Data!$B$2:$L$134, 6, FALSE)-VLOOKUP(Games!C181, Data!$B$2:$L$134, 6, FALSE))*'Coefficients - Win Probability'!$E$2</f>
        <v>#N/A</v>
      </c>
      <c r="F181" t="e">
        <f>(VLOOKUP(Games!B181, Data!$B$2:$L$134, 7, FALSE)-VLOOKUP(Games!C181, Data!$B$2:$L$134, 7, FALSE))*'Coefficients - Win Probability'!$F$2</f>
        <v>#N/A</v>
      </c>
      <c r="G181" t="e">
        <f>(VLOOKUP(Games!B181, Data!$B$2:$L$134, 8, FALSE)-VLOOKUP(Games!C181, Data!$B$2:$L$134, 8, FALSE))*'Coefficients - Win Probability'!$G$2</f>
        <v>#N/A</v>
      </c>
      <c r="H181" t="e">
        <f>(VLOOKUP(Games!B181, Data!$B$2:$L$134, 9, FALSE)-VLOOKUP(Games!C181, Data!$B$2:$L$134, 9, FALSE))*'Coefficients - Win Probability'!$H$2</f>
        <v>#N/A</v>
      </c>
      <c r="I181" t="e">
        <f>(VLOOKUP(Games!B181, Data!$B$2:$L$134, 10, FALSE)-VLOOKUP(Games!C181, Data!$B$2:$L$134, 10, FALSE))*'Coefficients - Win Probability'!$I$2</f>
        <v>#N/A</v>
      </c>
      <c r="J181" t="e">
        <f>(IF(AND(VLOOKUP(Games!B181, Data!$B$2:$L$134, 11, FALSE)=1, VLOOKUP(Games!C181, Data!$B$2:$L$134, 11, FALSE)&lt;&gt;1), 1,0))*'Coefficients - Win Probability'!$J$2</f>
        <v>#N/A</v>
      </c>
      <c r="K181" t="e">
        <f>(IF(AND(VLOOKUP(Games!B181, Data!$B$2:$L$134, 11, FALSE)&lt;&gt;1, VLOOKUP(Games!C181, Data!$B$2:$L$134, 11, FALSE)=1), 1,0))*'Coefficients - Win Probability'!$K$2</f>
        <v>#N/A</v>
      </c>
      <c r="L181" t="e">
        <f>(VLOOKUP(Games!B181, Data!$B$2:$L$134, 3, FALSE)-VLOOKUP(Games!C181, Data!$B$2:$L$134, 3, FALSE))*'Coefficients - Win Probability'!$L$2</f>
        <v>#N/A</v>
      </c>
      <c r="N181" t="e">
        <f t="shared" si="2"/>
        <v>#N/A</v>
      </c>
    </row>
    <row r="182" spans="1:14" x14ac:dyDescent="0.45">
      <c r="A182">
        <f>'Coefficients - Win Probability'!$A$2</f>
        <v>1.5006452889456501</v>
      </c>
      <c r="B182">
        <f>(Games!D182)*'Coefficients - Win Probability'!$B$2</f>
        <v>0</v>
      </c>
      <c r="C182" t="e">
        <f>(VLOOKUP(Games!B182, Data!$B$2:$L$134, 4, FALSE)-VLOOKUP(Games!C182, Data!$B$2:$L$134, 4, FALSE))*'Coefficients - Win Probability'!$C$2</f>
        <v>#N/A</v>
      </c>
      <c r="D182" t="e">
        <f>(VLOOKUP(Games!B182, Data!$B$2:$L$134, 5, FALSE)-VLOOKUP(Games!C182, Data!$B$2:$L$134, 5, FALSE))*'Coefficients - Win Probability'!$D$2</f>
        <v>#N/A</v>
      </c>
      <c r="E182" t="e">
        <f>(VLOOKUP(Games!B182, Data!$B$2:$L$134, 6, FALSE)-VLOOKUP(Games!C182, Data!$B$2:$L$134, 6, FALSE))*'Coefficients - Win Probability'!$E$2</f>
        <v>#N/A</v>
      </c>
      <c r="F182" t="e">
        <f>(VLOOKUP(Games!B182, Data!$B$2:$L$134, 7, FALSE)-VLOOKUP(Games!C182, Data!$B$2:$L$134, 7, FALSE))*'Coefficients - Win Probability'!$F$2</f>
        <v>#N/A</v>
      </c>
      <c r="G182" t="e">
        <f>(VLOOKUP(Games!B182, Data!$B$2:$L$134, 8, FALSE)-VLOOKUP(Games!C182, Data!$B$2:$L$134, 8, FALSE))*'Coefficients - Win Probability'!$G$2</f>
        <v>#N/A</v>
      </c>
      <c r="H182" t="e">
        <f>(VLOOKUP(Games!B182, Data!$B$2:$L$134, 9, FALSE)-VLOOKUP(Games!C182, Data!$B$2:$L$134, 9, FALSE))*'Coefficients - Win Probability'!$H$2</f>
        <v>#N/A</v>
      </c>
      <c r="I182" t="e">
        <f>(VLOOKUP(Games!B182, Data!$B$2:$L$134, 10, FALSE)-VLOOKUP(Games!C182, Data!$B$2:$L$134, 10, FALSE))*'Coefficients - Win Probability'!$I$2</f>
        <v>#N/A</v>
      </c>
      <c r="J182" t="e">
        <f>(IF(AND(VLOOKUP(Games!B182, Data!$B$2:$L$134, 11, FALSE)=1, VLOOKUP(Games!C182, Data!$B$2:$L$134, 11, FALSE)&lt;&gt;1), 1,0))*'Coefficients - Win Probability'!$J$2</f>
        <v>#N/A</v>
      </c>
      <c r="K182" t="e">
        <f>(IF(AND(VLOOKUP(Games!B182, Data!$B$2:$L$134, 11, FALSE)&lt;&gt;1, VLOOKUP(Games!C182, Data!$B$2:$L$134, 11, FALSE)=1), 1,0))*'Coefficients - Win Probability'!$K$2</f>
        <v>#N/A</v>
      </c>
      <c r="L182" t="e">
        <f>(VLOOKUP(Games!B182, Data!$B$2:$L$134, 3, FALSE)-VLOOKUP(Games!C182, Data!$B$2:$L$134, 3, FALSE))*'Coefficients - Win Probability'!$L$2</f>
        <v>#N/A</v>
      </c>
      <c r="N182" t="e">
        <f t="shared" si="2"/>
        <v>#N/A</v>
      </c>
    </row>
    <row r="183" spans="1:14" x14ac:dyDescent="0.45">
      <c r="A183">
        <f>'Coefficients - Win Probability'!$A$2</f>
        <v>1.5006452889456501</v>
      </c>
      <c r="B183">
        <f>(Games!D183)*'Coefficients - Win Probability'!$B$2</f>
        <v>0</v>
      </c>
      <c r="C183" t="e">
        <f>(VLOOKUP(Games!B183, Data!$B$2:$L$134, 4, FALSE)-VLOOKUP(Games!C183, Data!$B$2:$L$134, 4, FALSE))*'Coefficients - Win Probability'!$C$2</f>
        <v>#N/A</v>
      </c>
      <c r="D183" t="e">
        <f>(VLOOKUP(Games!B183, Data!$B$2:$L$134, 5, FALSE)-VLOOKUP(Games!C183, Data!$B$2:$L$134, 5, FALSE))*'Coefficients - Win Probability'!$D$2</f>
        <v>#N/A</v>
      </c>
      <c r="E183" t="e">
        <f>(VLOOKUP(Games!B183, Data!$B$2:$L$134, 6, FALSE)-VLOOKUP(Games!C183, Data!$B$2:$L$134, 6, FALSE))*'Coefficients - Win Probability'!$E$2</f>
        <v>#N/A</v>
      </c>
      <c r="F183" t="e">
        <f>(VLOOKUP(Games!B183, Data!$B$2:$L$134, 7, FALSE)-VLOOKUP(Games!C183, Data!$B$2:$L$134, 7, FALSE))*'Coefficients - Win Probability'!$F$2</f>
        <v>#N/A</v>
      </c>
      <c r="G183" t="e">
        <f>(VLOOKUP(Games!B183, Data!$B$2:$L$134, 8, FALSE)-VLOOKUP(Games!C183, Data!$B$2:$L$134, 8, FALSE))*'Coefficients - Win Probability'!$G$2</f>
        <v>#N/A</v>
      </c>
      <c r="H183" t="e">
        <f>(VLOOKUP(Games!B183, Data!$B$2:$L$134, 9, FALSE)-VLOOKUP(Games!C183, Data!$B$2:$L$134, 9, FALSE))*'Coefficients - Win Probability'!$H$2</f>
        <v>#N/A</v>
      </c>
      <c r="I183" t="e">
        <f>(VLOOKUP(Games!B183, Data!$B$2:$L$134, 10, FALSE)-VLOOKUP(Games!C183, Data!$B$2:$L$134, 10, FALSE))*'Coefficients - Win Probability'!$I$2</f>
        <v>#N/A</v>
      </c>
      <c r="J183" t="e">
        <f>(IF(AND(VLOOKUP(Games!B183, Data!$B$2:$L$134, 11, FALSE)=1, VLOOKUP(Games!C183, Data!$B$2:$L$134, 11, FALSE)&lt;&gt;1), 1,0))*'Coefficients - Win Probability'!$J$2</f>
        <v>#N/A</v>
      </c>
      <c r="K183" t="e">
        <f>(IF(AND(VLOOKUP(Games!B183, Data!$B$2:$L$134, 11, FALSE)&lt;&gt;1, VLOOKUP(Games!C183, Data!$B$2:$L$134, 11, FALSE)=1), 1,0))*'Coefficients - Win Probability'!$K$2</f>
        <v>#N/A</v>
      </c>
      <c r="L183" t="e">
        <f>(VLOOKUP(Games!B183, Data!$B$2:$L$134, 3, FALSE)-VLOOKUP(Games!C183, Data!$B$2:$L$134, 3, FALSE))*'Coefficients - Win Probability'!$L$2</f>
        <v>#N/A</v>
      </c>
      <c r="N183" t="e">
        <f t="shared" si="2"/>
        <v>#N/A</v>
      </c>
    </row>
    <row r="184" spans="1:14" x14ac:dyDescent="0.45">
      <c r="A184">
        <f>'Coefficients - Win Probability'!$A$2</f>
        <v>1.5006452889456501</v>
      </c>
      <c r="B184">
        <f>(Games!D184)*'Coefficients - Win Probability'!$B$2</f>
        <v>0</v>
      </c>
      <c r="C184" t="e">
        <f>(VLOOKUP(Games!B184, Data!$B$2:$L$134, 4, FALSE)-VLOOKUP(Games!C184, Data!$B$2:$L$134, 4, FALSE))*'Coefficients - Win Probability'!$C$2</f>
        <v>#N/A</v>
      </c>
      <c r="D184" t="e">
        <f>(VLOOKUP(Games!B184, Data!$B$2:$L$134, 5, FALSE)-VLOOKUP(Games!C184, Data!$B$2:$L$134, 5, FALSE))*'Coefficients - Win Probability'!$D$2</f>
        <v>#N/A</v>
      </c>
      <c r="E184" t="e">
        <f>(VLOOKUP(Games!B184, Data!$B$2:$L$134, 6, FALSE)-VLOOKUP(Games!C184, Data!$B$2:$L$134, 6, FALSE))*'Coefficients - Win Probability'!$E$2</f>
        <v>#N/A</v>
      </c>
      <c r="F184" t="e">
        <f>(VLOOKUP(Games!B184, Data!$B$2:$L$134, 7, FALSE)-VLOOKUP(Games!C184, Data!$B$2:$L$134, 7, FALSE))*'Coefficients - Win Probability'!$F$2</f>
        <v>#N/A</v>
      </c>
      <c r="G184" t="e">
        <f>(VLOOKUP(Games!B184, Data!$B$2:$L$134, 8, FALSE)-VLOOKUP(Games!C184, Data!$B$2:$L$134, 8, FALSE))*'Coefficients - Win Probability'!$G$2</f>
        <v>#N/A</v>
      </c>
      <c r="H184" t="e">
        <f>(VLOOKUP(Games!B184, Data!$B$2:$L$134, 9, FALSE)-VLOOKUP(Games!C184, Data!$B$2:$L$134, 9, FALSE))*'Coefficients - Win Probability'!$H$2</f>
        <v>#N/A</v>
      </c>
      <c r="I184" t="e">
        <f>(VLOOKUP(Games!B184, Data!$B$2:$L$134, 10, FALSE)-VLOOKUP(Games!C184, Data!$B$2:$L$134, 10, FALSE))*'Coefficients - Win Probability'!$I$2</f>
        <v>#N/A</v>
      </c>
      <c r="J184" t="e">
        <f>(IF(AND(VLOOKUP(Games!B184, Data!$B$2:$L$134, 11, FALSE)=1, VLOOKUP(Games!C184, Data!$B$2:$L$134, 11, FALSE)&lt;&gt;1), 1,0))*'Coefficients - Win Probability'!$J$2</f>
        <v>#N/A</v>
      </c>
      <c r="K184" t="e">
        <f>(IF(AND(VLOOKUP(Games!B184, Data!$B$2:$L$134, 11, FALSE)&lt;&gt;1, VLOOKUP(Games!C184, Data!$B$2:$L$134, 11, FALSE)=1), 1,0))*'Coefficients - Win Probability'!$K$2</f>
        <v>#N/A</v>
      </c>
      <c r="L184" t="e">
        <f>(VLOOKUP(Games!B184, Data!$B$2:$L$134, 3, FALSE)-VLOOKUP(Games!C184, Data!$B$2:$L$134, 3, FALSE))*'Coefficients - Win Probability'!$L$2</f>
        <v>#N/A</v>
      </c>
      <c r="N184" t="e">
        <f t="shared" si="2"/>
        <v>#N/A</v>
      </c>
    </row>
    <row r="185" spans="1:14" x14ac:dyDescent="0.45">
      <c r="A185">
        <f>'Coefficients - Win Probability'!$A$2</f>
        <v>1.5006452889456501</v>
      </c>
      <c r="B185">
        <f>(Games!D185)*'Coefficients - Win Probability'!$B$2</f>
        <v>0</v>
      </c>
      <c r="C185" t="e">
        <f>(VLOOKUP(Games!B185, Data!$B$2:$L$134, 4, FALSE)-VLOOKUP(Games!C185, Data!$B$2:$L$134, 4, FALSE))*'Coefficients - Win Probability'!$C$2</f>
        <v>#N/A</v>
      </c>
      <c r="D185" t="e">
        <f>(VLOOKUP(Games!B185, Data!$B$2:$L$134, 5, FALSE)-VLOOKUP(Games!C185, Data!$B$2:$L$134, 5, FALSE))*'Coefficients - Win Probability'!$D$2</f>
        <v>#N/A</v>
      </c>
      <c r="E185" t="e">
        <f>(VLOOKUP(Games!B185, Data!$B$2:$L$134, 6, FALSE)-VLOOKUP(Games!C185, Data!$B$2:$L$134, 6, FALSE))*'Coefficients - Win Probability'!$E$2</f>
        <v>#N/A</v>
      </c>
      <c r="F185" t="e">
        <f>(VLOOKUP(Games!B185, Data!$B$2:$L$134, 7, FALSE)-VLOOKUP(Games!C185, Data!$B$2:$L$134, 7, FALSE))*'Coefficients - Win Probability'!$F$2</f>
        <v>#N/A</v>
      </c>
      <c r="G185" t="e">
        <f>(VLOOKUP(Games!B185, Data!$B$2:$L$134, 8, FALSE)-VLOOKUP(Games!C185, Data!$B$2:$L$134, 8, FALSE))*'Coefficients - Win Probability'!$G$2</f>
        <v>#N/A</v>
      </c>
      <c r="H185" t="e">
        <f>(VLOOKUP(Games!B185, Data!$B$2:$L$134, 9, FALSE)-VLOOKUP(Games!C185, Data!$B$2:$L$134, 9, FALSE))*'Coefficients - Win Probability'!$H$2</f>
        <v>#N/A</v>
      </c>
      <c r="I185" t="e">
        <f>(VLOOKUP(Games!B185, Data!$B$2:$L$134, 10, FALSE)-VLOOKUP(Games!C185, Data!$B$2:$L$134, 10, FALSE))*'Coefficients - Win Probability'!$I$2</f>
        <v>#N/A</v>
      </c>
      <c r="J185" t="e">
        <f>(IF(AND(VLOOKUP(Games!B185, Data!$B$2:$L$134, 11, FALSE)=1, VLOOKUP(Games!C185, Data!$B$2:$L$134, 11, FALSE)&lt;&gt;1), 1,0))*'Coefficients - Win Probability'!$J$2</f>
        <v>#N/A</v>
      </c>
      <c r="K185" t="e">
        <f>(IF(AND(VLOOKUP(Games!B185, Data!$B$2:$L$134, 11, FALSE)&lt;&gt;1, VLOOKUP(Games!C185, Data!$B$2:$L$134, 11, FALSE)=1), 1,0))*'Coefficients - Win Probability'!$K$2</f>
        <v>#N/A</v>
      </c>
      <c r="L185" t="e">
        <f>(VLOOKUP(Games!B185, Data!$B$2:$L$134, 3, FALSE)-VLOOKUP(Games!C185, Data!$B$2:$L$134, 3, FALSE))*'Coefficients - Win Probability'!$L$2</f>
        <v>#N/A</v>
      </c>
      <c r="N185" t="e">
        <f t="shared" si="2"/>
        <v>#N/A</v>
      </c>
    </row>
    <row r="186" spans="1:14" x14ac:dyDescent="0.45">
      <c r="A186">
        <f>'Coefficients - Win Probability'!$A$2</f>
        <v>1.5006452889456501</v>
      </c>
      <c r="B186">
        <f>(Games!D186)*'Coefficients - Win Probability'!$B$2</f>
        <v>0</v>
      </c>
      <c r="C186" t="e">
        <f>(VLOOKUP(Games!B186, Data!$B$2:$L$134, 4, FALSE)-VLOOKUP(Games!C186, Data!$B$2:$L$134, 4, FALSE))*'Coefficients - Win Probability'!$C$2</f>
        <v>#N/A</v>
      </c>
      <c r="D186" t="e">
        <f>(VLOOKUP(Games!B186, Data!$B$2:$L$134, 5, FALSE)-VLOOKUP(Games!C186, Data!$B$2:$L$134, 5, FALSE))*'Coefficients - Win Probability'!$D$2</f>
        <v>#N/A</v>
      </c>
      <c r="E186" t="e">
        <f>(VLOOKUP(Games!B186, Data!$B$2:$L$134, 6, FALSE)-VLOOKUP(Games!C186, Data!$B$2:$L$134, 6, FALSE))*'Coefficients - Win Probability'!$E$2</f>
        <v>#N/A</v>
      </c>
      <c r="F186" t="e">
        <f>(VLOOKUP(Games!B186, Data!$B$2:$L$134, 7, FALSE)-VLOOKUP(Games!C186, Data!$B$2:$L$134, 7, FALSE))*'Coefficients - Win Probability'!$F$2</f>
        <v>#N/A</v>
      </c>
      <c r="G186" t="e">
        <f>(VLOOKUP(Games!B186, Data!$B$2:$L$134, 8, FALSE)-VLOOKUP(Games!C186, Data!$B$2:$L$134, 8, FALSE))*'Coefficients - Win Probability'!$G$2</f>
        <v>#N/A</v>
      </c>
      <c r="H186" t="e">
        <f>(VLOOKUP(Games!B186, Data!$B$2:$L$134, 9, FALSE)-VLOOKUP(Games!C186, Data!$B$2:$L$134, 9, FALSE))*'Coefficients - Win Probability'!$H$2</f>
        <v>#N/A</v>
      </c>
      <c r="I186" t="e">
        <f>(VLOOKUP(Games!B186, Data!$B$2:$L$134, 10, FALSE)-VLOOKUP(Games!C186, Data!$B$2:$L$134, 10, FALSE))*'Coefficients - Win Probability'!$I$2</f>
        <v>#N/A</v>
      </c>
      <c r="J186" t="e">
        <f>(IF(AND(VLOOKUP(Games!B186, Data!$B$2:$L$134, 11, FALSE)=1, VLOOKUP(Games!C186, Data!$B$2:$L$134, 11, FALSE)&lt;&gt;1), 1,0))*'Coefficients - Win Probability'!$J$2</f>
        <v>#N/A</v>
      </c>
      <c r="K186" t="e">
        <f>(IF(AND(VLOOKUP(Games!B186, Data!$B$2:$L$134, 11, FALSE)&lt;&gt;1, VLOOKUP(Games!C186, Data!$B$2:$L$134, 11, FALSE)=1), 1,0))*'Coefficients - Win Probability'!$K$2</f>
        <v>#N/A</v>
      </c>
      <c r="L186" t="e">
        <f>(VLOOKUP(Games!B186, Data!$B$2:$L$134, 3, FALSE)-VLOOKUP(Games!C186, Data!$B$2:$L$134, 3, FALSE))*'Coefficients - Win Probability'!$L$2</f>
        <v>#N/A</v>
      </c>
      <c r="N186" t="e">
        <f t="shared" si="2"/>
        <v>#N/A</v>
      </c>
    </row>
    <row r="187" spans="1:14" x14ac:dyDescent="0.45">
      <c r="A187">
        <f>'Coefficients - Win Probability'!$A$2</f>
        <v>1.5006452889456501</v>
      </c>
      <c r="B187">
        <f>(Games!D187)*'Coefficients - Win Probability'!$B$2</f>
        <v>0</v>
      </c>
      <c r="C187" t="e">
        <f>(VLOOKUP(Games!B187, Data!$B$2:$L$134, 4, FALSE)-VLOOKUP(Games!C187, Data!$B$2:$L$134, 4, FALSE))*'Coefficients - Win Probability'!$C$2</f>
        <v>#N/A</v>
      </c>
      <c r="D187" t="e">
        <f>(VLOOKUP(Games!B187, Data!$B$2:$L$134, 5, FALSE)-VLOOKUP(Games!C187, Data!$B$2:$L$134, 5, FALSE))*'Coefficients - Win Probability'!$D$2</f>
        <v>#N/A</v>
      </c>
      <c r="E187" t="e">
        <f>(VLOOKUP(Games!B187, Data!$B$2:$L$134, 6, FALSE)-VLOOKUP(Games!C187, Data!$B$2:$L$134, 6, FALSE))*'Coefficients - Win Probability'!$E$2</f>
        <v>#N/A</v>
      </c>
      <c r="F187" t="e">
        <f>(VLOOKUP(Games!B187, Data!$B$2:$L$134, 7, FALSE)-VLOOKUP(Games!C187, Data!$B$2:$L$134, 7, FALSE))*'Coefficients - Win Probability'!$F$2</f>
        <v>#N/A</v>
      </c>
      <c r="G187" t="e">
        <f>(VLOOKUP(Games!B187, Data!$B$2:$L$134, 8, FALSE)-VLOOKUP(Games!C187, Data!$B$2:$L$134, 8, FALSE))*'Coefficients - Win Probability'!$G$2</f>
        <v>#N/A</v>
      </c>
      <c r="H187" t="e">
        <f>(VLOOKUP(Games!B187, Data!$B$2:$L$134, 9, FALSE)-VLOOKUP(Games!C187, Data!$B$2:$L$134, 9, FALSE))*'Coefficients - Win Probability'!$H$2</f>
        <v>#N/A</v>
      </c>
      <c r="I187" t="e">
        <f>(VLOOKUP(Games!B187, Data!$B$2:$L$134, 10, FALSE)-VLOOKUP(Games!C187, Data!$B$2:$L$134, 10, FALSE))*'Coefficients - Win Probability'!$I$2</f>
        <v>#N/A</v>
      </c>
      <c r="J187" t="e">
        <f>(IF(AND(VLOOKUP(Games!B187, Data!$B$2:$L$134, 11, FALSE)=1, VLOOKUP(Games!C187, Data!$B$2:$L$134, 11, FALSE)&lt;&gt;1), 1,0))*'Coefficients - Win Probability'!$J$2</f>
        <v>#N/A</v>
      </c>
      <c r="K187" t="e">
        <f>(IF(AND(VLOOKUP(Games!B187, Data!$B$2:$L$134, 11, FALSE)&lt;&gt;1, VLOOKUP(Games!C187, Data!$B$2:$L$134, 11, FALSE)=1), 1,0))*'Coefficients - Win Probability'!$K$2</f>
        <v>#N/A</v>
      </c>
      <c r="L187" t="e">
        <f>(VLOOKUP(Games!B187, Data!$B$2:$L$134, 3, FALSE)-VLOOKUP(Games!C187, Data!$B$2:$L$134, 3, FALSE))*'Coefficients - Win Probability'!$L$2</f>
        <v>#N/A</v>
      </c>
      <c r="N187" t="e">
        <f t="shared" si="2"/>
        <v>#N/A</v>
      </c>
    </row>
    <row r="188" spans="1:14" x14ac:dyDescent="0.45">
      <c r="A188">
        <f>'Coefficients - Win Probability'!$A$2</f>
        <v>1.5006452889456501</v>
      </c>
      <c r="B188">
        <f>(Games!D188)*'Coefficients - Win Probability'!$B$2</f>
        <v>0</v>
      </c>
      <c r="C188" t="e">
        <f>(VLOOKUP(Games!B188, Data!$B$2:$L$134, 4, FALSE)-VLOOKUP(Games!C188, Data!$B$2:$L$134, 4, FALSE))*'Coefficients - Win Probability'!$C$2</f>
        <v>#N/A</v>
      </c>
      <c r="D188" t="e">
        <f>(VLOOKUP(Games!B188, Data!$B$2:$L$134, 5, FALSE)-VLOOKUP(Games!C188, Data!$B$2:$L$134, 5, FALSE))*'Coefficients - Win Probability'!$D$2</f>
        <v>#N/A</v>
      </c>
      <c r="E188" t="e">
        <f>(VLOOKUP(Games!B188, Data!$B$2:$L$134, 6, FALSE)-VLOOKUP(Games!C188, Data!$B$2:$L$134, 6, FALSE))*'Coefficients - Win Probability'!$E$2</f>
        <v>#N/A</v>
      </c>
      <c r="F188" t="e">
        <f>(VLOOKUP(Games!B188, Data!$B$2:$L$134, 7, FALSE)-VLOOKUP(Games!C188, Data!$B$2:$L$134, 7, FALSE))*'Coefficients - Win Probability'!$F$2</f>
        <v>#N/A</v>
      </c>
      <c r="G188" t="e">
        <f>(VLOOKUP(Games!B188, Data!$B$2:$L$134, 8, FALSE)-VLOOKUP(Games!C188, Data!$B$2:$L$134, 8, FALSE))*'Coefficients - Win Probability'!$G$2</f>
        <v>#N/A</v>
      </c>
      <c r="H188" t="e">
        <f>(VLOOKUP(Games!B188, Data!$B$2:$L$134, 9, FALSE)-VLOOKUP(Games!C188, Data!$B$2:$L$134, 9, FALSE))*'Coefficients - Win Probability'!$H$2</f>
        <v>#N/A</v>
      </c>
      <c r="I188" t="e">
        <f>(VLOOKUP(Games!B188, Data!$B$2:$L$134, 10, FALSE)-VLOOKUP(Games!C188, Data!$B$2:$L$134, 10, FALSE))*'Coefficients - Win Probability'!$I$2</f>
        <v>#N/A</v>
      </c>
      <c r="J188" t="e">
        <f>(IF(AND(VLOOKUP(Games!B188, Data!$B$2:$L$134, 11, FALSE)=1, VLOOKUP(Games!C188, Data!$B$2:$L$134, 11, FALSE)&lt;&gt;1), 1,0))*'Coefficients - Win Probability'!$J$2</f>
        <v>#N/A</v>
      </c>
      <c r="K188" t="e">
        <f>(IF(AND(VLOOKUP(Games!B188, Data!$B$2:$L$134, 11, FALSE)&lt;&gt;1, VLOOKUP(Games!C188, Data!$B$2:$L$134, 11, FALSE)=1), 1,0))*'Coefficients - Win Probability'!$K$2</f>
        <v>#N/A</v>
      </c>
      <c r="L188" t="e">
        <f>(VLOOKUP(Games!B188, Data!$B$2:$L$134, 3, FALSE)-VLOOKUP(Games!C188, Data!$B$2:$L$134, 3, FALSE))*'Coefficients - Win Probability'!$L$2</f>
        <v>#N/A</v>
      </c>
      <c r="N188" t="e">
        <f t="shared" si="2"/>
        <v>#N/A</v>
      </c>
    </row>
    <row r="189" spans="1:14" x14ac:dyDescent="0.45">
      <c r="A189">
        <f>'Coefficients - Win Probability'!$A$2</f>
        <v>1.5006452889456501</v>
      </c>
      <c r="B189">
        <f>(Games!D189)*'Coefficients - Win Probability'!$B$2</f>
        <v>0</v>
      </c>
      <c r="C189" t="e">
        <f>(VLOOKUP(Games!B189, Data!$B$2:$L$134, 4, FALSE)-VLOOKUP(Games!C189, Data!$B$2:$L$134, 4, FALSE))*'Coefficients - Win Probability'!$C$2</f>
        <v>#N/A</v>
      </c>
      <c r="D189" t="e">
        <f>(VLOOKUP(Games!B189, Data!$B$2:$L$134, 5, FALSE)-VLOOKUP(Games!C189, Data!$B$2:$L$134, 5, FALSE))*'Coefficients - Win Probability'!$D$2</f>
        <v>#N/A</v>
      </c>
      <c r="E189" t="e">
        <f>(VLOOKUP(Games!B189, Data!$B$2:$L$134, 6, FALSE)-VLOOKUP(Games!C189, Data!$B$2:$L$134, 6, FALSE))*'Coefficients - Win Probability'!$E$2</f>
        <v>#N/A</v>
      </c>
      <c r="F189" t="e">
        <f>(VLOOKUP(Games!B189, Data!$B$2:$L$134, 7, FALSE)-VLOOKUP(Games!C189, Data!$B$2:$L$134, 7, FALSE))*'Coefficients - Win Probability'!$F$2</f>
        <v>#N/A</v>
      </c>
      <c r="G189" t="e">
        <f>(VLOOKUP(Games!B189, Data!$B$2:$L$134, 8, FALSE)-VLOOKUP(Games!C189, Data!$B$2:$L$134, 8, FALSE))*'Coefficients - Win Probability'!$G$2</f>
        <v>#N/A</v>
      </c>
      <c r="H189" t="e">
        <f>(VLOOKUP(Games!B189, Data!$B$2:$L$134, 9, FALSE)-VLOOKUP(Games!C189, Data!$B$2:$L$134, 9, FALSE))*'Coefficients - Win Probability'!$H$2</f>
        <v>#N/A</v>
      </c>
      <c r="I189" t="e">
        <f>(VLOOKUP(Games!B189, Data!$B$2:$L$134, 10, FALSE)-VLOOKUP(Games!C189, Data!$B$2:$L$134, 10, FALSE))*'Coefficients - Win Probability'!$I$2</f>
        <v>#N/A</v>
      </c>
      <c r="J189" t="e">
        <f>(IF(AND(VLOOKUP(Games!B189, Data!$B$2:$L$134, 11, FALSE)=1, VLOOKUP(Games!C189, Data!$B$2:$L$134, 11, FALSE)&lt;&gt;1), 1,0))*'Coefficients - Win Probability'!$J$2</f>
        <v>#N/A</v>
      </c>
      <c r="K189" t="e">
        <f>(IF(AND(VLOOKUP(Games!B189, Data!$B$2:$L$134, 11, FALSE)&lt;&gt;1, VLOOKUP(Games!C189, Data!$B$2:$L$134, 11, FALSE)=1), 1,0))*'Coefficients - Win Probability'!$K$2</f>
        <v>#N/A</v>
      </c>
      <c r="L189" t="e">
        <f>(VLOOKUP(Games!B189, Data!$B$2:$L$134, 3, FALSE)-VLOOKUP(Games!C189, Data!$B$2:$L$134, 3, FALSE))*'Coefficients - Win Probability'!$L$2</f>
        <v>#N/A</v>
      </c>
      <c r="N189" t="e">
        <f t="shared" si="2"/>
        <v>#N/A</v>
      </c>
    </row>
    <row r="190" spans="1:14" x14ac:dyDescent="0.45">
      <c r="A190">
        <f>'Coefficients - Win Probability'!$A$2</f>
        <v>1.5006452889456501</v>
      </c>
      <c r="B190">
        <f>(Games!D190)*'Coefficients - Win Probability'!$B$2</f>
        <v>0</v>
      </c>
      <c r="C190" t="e">
        <f>(VLOOKUP(Games!B190, Data!$B$2:$L$134, 4, FALSE)-VLOOKUP(Games!C190, Data!$B$2:$L$134, 4, FALSE))*'Coefficients - Win Probability'!$C$2</f>
        <v>#N/A</v>
      </c>
      <c r="D190" t="e">
        <f>(VLOOKUP(Games!B190, Data!$B$2:$L$134, 5, FALSE)-VLOOKUP(Games!C190, Data!$B$2:$L$134, 5, FALSE))*'Coefficients - Win Probability'!$D$2</f>
        <v>#N/A</v>
      </c>
      <c r="E190" t="e">
        <f>(VLOOKUP(Games!B190, Data!$B$2:$L$134, 6, FALSE)-VLOOKUP(Games!C190, Data!$B$2:$L$134, 6, FALSE))*'Coefficients - Win Probability'!$E$2</f>
        <v>#N/A</v>
      </c>
      <c r="F190" t="e">
        <f>(VLOOKUP(Games!B190, Data!$B$2:$L$134, 7, FALSE)-VLOOKUP(Games!C190, Data!$B$2:$L$134, 7, FALSE))*'Coefficients - Win Probability'!$F$2</f>
        <v>#N/A</v>
      </c>
      <c r="G190" t="e">
        <f>(VLOOKUP(Games!B190, Data!$B$2:$L$134, 8, FALSE)-VLOOKUP(Games!C190, Data!$B$2:$L$134, 8, FALSE))*'Coefficients - Win Probability'!$G$2</f>
        <v>#N/A</v>
      </c>
      <c r="H190" t="e">
        <f>(VLOOKUP(Games!B190, Data!$B$2:$L$134, 9, FALSE)-VLOOKUP(Games!C190, Data!$B$2:$L$134, 9, FALSE))*'Coefficients - Win Probability'!$H$2</f>
        <v>#N/A</v>
      </c>
      <c r="I190" t="e">
        <f>(VLOOKUP(Games!B190, Data!$B$2:$L$134, 10, FALSE)-VLOOKUP(Games!C190, Data!$B$2:$L$134, 10, FALSE))*'Coefficients - Win Probability'!$I$2</f>
        <v>#N/A</v>
      </c>
      <c r="J190" t="e">
        <f>(IF(AND(VLOOKUP(Games!B190, Data!$B$2:$L$134, 11, FALSE)=1, VLOOKUP(Games!C190, Data!$B$2:$L$134, 11, FALSE)&lt;&gt;1), 1,0))*'Coefficients - Win Probability'!$J$2</f>
        <v>#N/A</v>
      </c>
      <c r="K190" t="e">
        <f>(IF(AND(VLOOKUP(Games!B190, Data!$B$2:$L$134, 11, FALSE)&lt;&gt;1, VLOOKUP(Games!C190, Data!$B$2:$L$134, 11, FALSE)=1), 1,0))*'Coefficients - Win Probability'!$K$2</f>
        <v>#N/A</v>
      </c>
      <c r="L190" t="e">
        <f>(VLOOKUP(Games!B190, Data!$B$2:$L$134, 3, FALSE)-VLOOKUP(Games!C190, Data!$B$2:$L$134, 3, FALSE))*'Coefficients - Win Probability'!$L$2</f>
        <v>#N/A</v>
      </c>
      <c r="N190" t="e">
        <f t="shared" si="2"/>
        <v>#N/A</v>
      </c>
    </row>
    <row r="191" spans="1:14" x14ac:dyDescent="0.45">
      <c r="A191">
        <f>'Coefficients - Win Probability'!$A$2</f>
        <v>1.5006452889456501</v>
      </c>
      <c r="B191">
        <f>(Games!D191)*'Coefficients - Win Probability'!$B$2</f>
        <v>0</v>
      </c>
      <c r="C191" t="e">
        <f>(VLOOKUP(Games!B191, Data!$B$2:$L$134, 4, FALSE)-VLOOKUP(Games!C191, Data!$B$2:$L$134, 4, FALSE))*'Coefficients - Win Probability'!$C$2</f>
        <v>#N/A</v>
      </c>
      <c r="D191" t="e">
        <f>(VLOOKUP(Games!B191, Data!$B$2:$L$134, 5, FALSE)-VLOOKUP(Games!C191, Data!$B$2:$L$134, 5, FALSE))*'Coefficients - Win Probability'!$D$2</f>
        <v>#N/A</v>
      </c>
      <c r="E191" t="e">
        <f>(VLOOKUP(Games!B191, Data!$B$2:$L$134, 6, FALSE)-VLOOKUP(Games!C191, Data!$B$2:$L$134, 6, FALSE))*'Coefficients - Win Probability'!$E$2</f>
        <v>#N/A</v>
      </c>
      <c r="F191" t="e">
        <f>(VLOOKUP(Games!B191, Data!$B$2:$L$134, 7, FALSE)-VLOOKUP(Games!C191, Data!$B$2:$L$134, 7, FALSE))*'Coefficients - Win Probability'!$F$2</f>
        <v>#N/A</v>
      </c>
      <c r="G191" t="e">
        <f>(VLOOKUP(Games!B191, Data!$B$2:$L$134, 8, FALSE)-VLOOKUP(Games!C191, Data!$B$2:$L$134, 8, FALSE))*'Coefficients - Win Probability'!$G$2</f>
        <v>#N/A</v>
      </c>
      <c r="H191" t="e">
        <f>(VLOOKUP(Games!B191, Data!$B$2:$L$134, 9, FALSE)-VLOOKUP(Games!C191, Data!$B$2:$L$134, 9, FALSE))*'Coefficients - Win Probability'!$H$2</f>
        <v>#N/A</v>
      </c>
      <c r="I191" t="e">
        <f>(VLOOKUP(Games!B191, Data!$B$2:$L$134, 10, FALSE)-VLOOKUP(Games!C191, Data!$B$2:$L$134, 10, FALSE))*'Coefficients - Win Probability'!$I$2</f>
        <v>#N/A</v>
      </c>
      <c r="J191" t="e">
        <f>(IF(AND(VLOOKUP(Games!B191, Data!$B$2:$L$134, 11, FALSE)=1, VLOOKUP(Games!C191, Data!$B$2:$L$134, 11, FALSE)&lt;&gt;1), 1,0))*'Coefficients - Win Probability'!$J$2</f>
        <v>#N/A</v>
      </c>
      <c r="K191" t="e">
        <f>(IF(AND(VLOOKUP(Games!B191, Data!$B$2:$L$134, 11, FALSE)&lt;&gt;1, VLOOKUP(Games!C191, Data!$B$2:$L$134, 11, FALSE)=1), 1,0))*'Coefficients - Win Probability'!$K$2</f>
        <v>#N/A</v>
      </c>
      <c r="L191" t="e">
        <f>(VLOOKUP(Games!B191, Data!$B$2:$L$134, 3, FALSE)-VLOOKUP(Games!C191, Data!$B$2:$L$134, 3, FALSE))*'Coefficients - Win Probability'!$L$2</f>
        <v>#N/A</v>
      </c>
      <c r="N191" t="e">
        <f t="shared" si="2"/>
        <v>#N/A</v>
      </c>
    </row>
    <row r="192" spans="1:14" x14ac:dyDescent="0.45">
      <c r="A192">
        <f>'Coefficients - Win Probability'!$A$2</f>
        <v>1.5006452889456501</v>
      </c>
      <c r="B192">
        <f>(Games!D192)*'Coefficients - Win Probability'!$B$2</f>
        <v>0</v>
      </c>
      <c r="C192" t="e">
        <f>(VLOOKUP(Games!B192, Data!$B$2:$L$134, 4, FALSE)-VLOOKUP(Games!C192, Data!$B$2:$L$134, 4, FALSE))*'Coefficients - Win Probability'!$C$2</f>
        <v>#N/A</v>
      </c>
      <c r="D192" t="e">
        <f>(VLOOKUP(Games!B192, Data!$B$2:$L$134, 5, FALSE)-VLOOKUP(Games!C192, Data!$B$2:$L$134, 5, FALSE))*'Coefficients - Win Probability'!$D$2</f>
        <v>#N/A</v>
      </c>
      <c r="E192" t="e">
        <f>(VLOOKUP(Games!B192, Data!$B$2:$L$134, 6, FALSE)-VLOOKUP(Games!C192, Data!$B$2:$L$134, 6, FALSE))*'Coefficients - Win Probability'!$E$2</f>
        <v>#N/A</v>
      </c>
      <c r="F192" t="e">
        <f>(VLOOKUP(Games!B192, Data!$B$2:$L$134, 7, FALSE)-VLOOKUP(Games!C192, Data!$B$2:$L$134, 7, FALSE))*'Coefficients - Win Probability'!$F$2</f>
        <v>#N/A</v>
      </c>
      <c r="G192" t="e">
        <f>(VLOOKUP(Games!B192, Data!$B$2:$L$134, 8, FALSE)-VLOOKUP(Games!C192, Data!$B$2:$L$134, 8, FALSE))*'Coefficients - Win Probability'!$G$2</f>
        <v>#N/A</v>
      </c>
      <c r="H192" t="e">
        <f>(VLOOKUP(Games!B192, Data!$B$2:$L$134, 9, FALSE)-VLOOKUP(Games!C192, Data!$B$2:$L$134, 9, FALSE))*'Coefficients - Win Probability'!$H$2</f>
        <v>#N/A</v>
      </c>
      <c r="I192" t="e">
        <f>(VLOOKUP(Games!B192, Data!$B$2:$L$134, 10, FALSE)-VLOOKUP(Games!C192, Data!$B$2:$L$134, 10, FALSE))*'Coefficients - Win Probability'!$I$2</f>
        <v>#N/A</v>
      </c>
      <c r="J192" t="e">
        <f>(IF(AND(VLOOKUP(Games!B192, Data!$B$2:$L$134, 11, FALSE)=1, VLOOKUP(Games!C192, Data!$B$2:$L$134, 11, FALSE)&lt;&gt;1), 1,0))*'Coefficients - Win Probability'!$J$2</f>
        <v>#N/A</v>
      </c>
      <c r="K192" t="e">
        <f>(IF(AND(VLOOKUP(Games!B192, Data!$B$2:$L$134, 11, FALSE)&lt;&gt;1, VLOOKUP(Games!C192, Data!$B$2:$L$134, 11, FALSE)=1), 1,0))*'Coefficients - Win Probability'!$K$2</f>
        <v>#N/A</v>
      </c>
      <c r="L192" t="e">
        <f>(VLOOKUP(Games!B192, Data!$B$2:$L$134, 3, FALSE)-VLOOKUP(Games!C192, Data!$B$2:$L$134, 3, FALSE))*'Coefficients - Win Probability'!$L$2</f>
        <v>#N/A</v>
      </c>
      <c r="N192" t="e">
        <f t="shared" si="2"/>
        <v>#N/A</v>
      </c>
    </row>
    <row r="193" spans="1:14" x14ac:dyDescent="0.45">
      <c r="A193">
        <f>'Coefficients - Win Probability'!$A$2</f>
        <v>1.5006452889456501</v>
      </c>
      <c r="B193">
        <f>(Games!D193)*'Coefficients - Win Probability'!$B$2</f>
        <v>0</v>
      </c>
      <c r="C193" t="e">
        <f>(VLOOKUP(Games!B193, Data!$B$2:$L$134, 4, FALSE)-VLOOKUP(Games!C193, Data!$B$2:$L$134, 4, FALSE))*'Coefficients - Win Probability'!$C$2</f>
        <v>#N/A</v>
      </c>
      <c r="D193" t="e">
        <f>(VLOOKUP(Games!B193, Data!$B$2:$L$134, 5, FALSE)-VLOOKUP(Games!C193, Data!$B$2:$L$134, 5, FALSE))*'Coefficients - Win Probability'!$D$2</f>
        <v>#N/A</v>
      </c>
      <c r="E193" t="e">
        <f>(VLOOKUP(Games!B193, Data!$B$2:$L$134, 6, FALSE)-VLOOKUP(Games!C193, Data!$B$2:$L$134, 6, FALSE))*'Coefficients - Win Probability'!$E$2</f>
        <v>#N/A</v>
      </c>
      <c r="F193" t="e">
        <f>(VLOOKUP(Games!B193, Data!$B$2:$L$134, 7, FALSE)-VLOOKUP(Games!C193, Data!$B$2:$L$134, 7, FALSE))*'Coefficients - Win Probability'!$F$2</f>
        <v>#N/A</v>
      </c>
      <c r="G193" t="e">
        <f>(VLOOKUP(Games!B193, Data!$B$2:$L$134, 8, FALSE)-VLOOKUP(Games!C193, Data!$B$2:$L$134, 8, FALSE))*'Coefficients - Win Probability'!$G$2</f>
        <v>#N/A</v>
      </c>
      <c r="H193" t="e">
        <f>(VLOOKUP(Games!B193, Data!$B$2:$L$134, 9, FALSE)-VLOOKUP(Games!C193, Data!$B$2:$L$134, 9, FALSE))*'Coefficients - Win Probability'!$H$2</f>
        <v>#N/A</v>
      </c>
      <c r="I193" t="e">
        <f>(VLOOKUP(Games!B193, Data!$B$2:$L$134, 10, FALSE)-VLOOKUP(Games!C193, Data!$B$2:$L$134, 10, FALSE))*'Coefficients - Win Probability'!$I$2</f>
        <v>#N/A</v>
      </c>
      <c r="J193" t="e">
        <f>(IF(AND(VLOOKUP(Games!B193, Data!$B$2:$L$134, 11, FALSE)=1, VLOOKUP(Games!C193, Data!$B$2:$L$134, 11, FALSE)&lt;&gt;1), 1,0))*'Coefficients - Win Probability'!$J$2</f>
        <v>#N/A</v>
      </c>
      <c r="K193" t="e">
        <f>(IF(AND(VLOOKUP(Games!B193, Data!$B$2:$L$134, 11, FALSE)&lt;&gt;1, VLOOKUP(Games!C193, Data!$B$2:$L$134, 11, FALSE)=1), 1,0))*'Coefficients - Win Probability'!$K$2</f>
        <v>#N/A</v>
      </c>
      <c r="L193" t="e">
        <f>(VLOOKUP(Games!B193, Data!$B$2:$L$134, 3, FALSE)-VLOOKUP(Games!C193, Data!$B$2:$L$134, 3, FALSE))*'Coefficients - Win Probability'!$L$2</f>
        <v>#N/A</v>
      </c>
      <c r="N193" t="e">
        <f t="shared" si="2"/>
        <v>#N/A</v>
      </c>
    </row>
    <row r="194" spans="1:14" x14ac:dyDescent="0.45">
      <c r="A194">
        <f>'Coefficients - Win Probability'!$A$2</f>
        <v>1.5006452889456501</v>
      </c>
      <c r="B194">
        <f>(Games!D194)*'Coefficients - Win Probability'!$B$2</f>
        <v>0</v>
      </c>
      <c r="C194" t="e">
        <f>(VLOOKUP(Games!B194, Data!$B$2:$L$134, 4, FALSE)-VLOOKUP(Games!C194, Data!$B$2:$L$134, 4, FALSE))*'Coefficients - Win Probability'!$C$2</f>
        <v>#N/A</v>
      </c>
      <c r="D194" t="e">
        <f>(VLOOKUP(Games!B194, Data!$B$2:$L$134, 5, FALSE)-VLOOKUP(Games!C194, Data!$B$2:$L$134, 5, FALSE))*'Coefficients - Win Probability'!$D$2</f>
        <v>#N/A</v>
      </c>
      <c r="E194" t="e">
        <f>(VLOOKUP(Games!B194, Data!$B$2:$L$134, 6, FALSE)-VLOOKUP(Games!C194, Data!$B$2:$L$134, 6, FALSE))*'Coefficients - Win Probability'!$E$2</f>
        <v>#N/A</v>
      </c>
      <c r="F194" t="e">
        <f>(VLOOKUP(Games!B194, Data!$B$2:$L$134, 7, FALSE)-VLOOKUP(Games!C194, Data!$B$2:$L$134, 7, FALSE))*'Coefficients - Win Probability'!$F$2</f>
        <v>#N/A</v>
      </c>
      <c r="G194" t="e">
        <f>(VLOOKUP(Games!B194, Data!$B$2:$L$134, 8, FALSE)-VLOOKUP(Games!C194, Data!$B$2:$L$134, 8, FALSE))*'Coefficients - Win Probability'!$G$2</f>
        <v>#N/A</v>
      </c>
      <c r="H194" t="e">
        <f>(VLOOKUP(Games!B194, Data!$B$2:$L$134, 9, FALSE)-VLOOKUP(Games!C194, Data!$B$2:$L$134, 9, FALSE))*'Coefficients - Win Probability'!$H$2</f>
        <v>#N/A</v>
      </c>
      <c r="I194" t="e">
        <f>(VLOOKUP(Games!B194, Data!$B$2:$L$134, 10, FALSE)-VLOOKUP(Games!C194, Data!$B$2:$L$134, 10, FALSE))*'Coefficients - Win Probability'!$I$2</f>
        <v>#N/A</v>
      </c>
      <c r="J194" t="e">
        <f>(IF(AND(VLOOKUP(Games!B194, Data!$B$2:$L$134, 11, FALSE)=1, VLOOKUP(Games!C194, Data!$B$2:$L$134, 11, FALSE)&lt;&gt;1), 1,0))*'Coefficients - Win Probability'!$J$2</f>
        <v>#N/A</v>
      </c>
      <c r="K194" t="e">
        <f>(IF(AND(VLOOKUP(Games!B194, Data!$B$2:$L$134, 11, FALSE)&lt;&gt;1, VLOOKUP(Games!C194, Data!$B$2:$L$134, 11, FALSE)=1), 1,0))*'Coefficients - Win Probability'!$K$2</f>
        <v>#N/A</v>
      </c>
      <c r="L194" t="e">
        <f>(VLOOKUP(Games!B194, Data!$B$2:$L$134, 3, FALSE)-VLOOKUP(Games!C194, Data!$B$2:$L$134, 3, FALSE))*'Coefficients - Win Probability'!$L$2</f>
        <v>#N/A</v>
      </c>
      <c r="N194" t="e">
        <f t="shared" si="2"/>
        <v>#N/A</v>
      </c>
    </row>
    <row r="195" spans="1:14" x14ac:dyDescent="0.45">
      <c r="A195">
        <f>'Coefficients - Win Probability'!$A$2</f>
        <v>1.5006452889456501</v>
      </c>
      <c r="B195">
        <f>(Games!D195)*'Coefficients - Win Probability'!$B$2</f>
        <v>0</v>
      </c>
      <c r="C195" t="e">
        <f>(VLOOKUP(Games!B195, Data!$B$2:$L$134, 4, FALSE)-VLOOKUP(Games!C195, Data!$B$2:$L$134, 4, FALSE))*'Coefficients - Win Probability'!$C$2</f>
        <v>#N/A</v>
      </c>
      <c r="D195" t="e">
        <f>(VLOOKUP(Games!B195, Data!$B$2:$L$134, 5, FALSE)-VLOOKUP(Games!C195, Data!$B$2:$L$134, 5, FALSE))*'Coefficients - Win Probability'!$D$2</f>
        <v>#N/A</v>
      </c>
      <c r="E195" t="e">
        <f>(VLOOKUP(Games!B195, Data!$B$2:$L$134, 6, FALSE)-VLOOKUP(Games!C195, Data!$B$2:$L$134, 6, FALSE))*'Coefficients - Win Probability'!$E$2</f>
        <v>#N/A</v>
      </c>
      <c r="F195" t="e">
        <f>(VLOOKUP(Games!B195, Data!$B$2:$L$134, 7, FALSE)-VLOOKUP(Games!C195, Data!$B$2:$L$134, 7, FALSE))*'Coefficients - Win Probability'!$F$2</f>
        <v>#N/A</v>
      </c>
      <c r="G195" t="e">
        <f>(VLOOKUP(Games!B195, Data!$B$2:$L$134, 8, FALSE)-VLOOKUP(Games!C195, Data!$B$2:$L$134, 8, FALSE))*'Coefficients - Win Probability'!$G$2</f>
        <v>#N/A</v>
      </c>
      <c r="H195" t="e">
        <f>(VLOOKUP(Games!B195, Data!$B$2:$L$134, 9, FALSE)-VLOOKUP(Games!C195, Data!$B$2:$L$134, 9, FALSE))*'Coefficients - Win Probability'!$H$2</f>
        <v>#N/A</v>
      </c>
      <c r="I195" t="e">
        <f>(VLOOKUP(Games!B195, Data!$B$2:$L$134, 10, FALSE)-VLOOKUP(Games!C195, Data!$B$2:$L$134, 10, FALSE))*'Coefficients - Win Probability'!$I$2</f>
        <v>#N/A</v>
      </c>
      <c r="J195" t="e">
        <f>(IF(AND(VLOOKUP(Games!B195, Data!$B$2:$L$134, 11, FALSE)=1, VLOOKUP(Games!C195, Data!$B$2:$L$134, 11, FALSE)&lt;&gt;1), 1,0))*'Coefficients - Win Probability'!$J$2</f>
        <v>#N/A</v>
      </c>
      <c r="K195" t="e">
        <f>(IF(AND(VLOOKUP(Games!B195, Data!$B$2:$L$134, 11, FALSE)&lt;&gt;1, VLOOKUP(Games!C195, Data!$B$2:$L$134, 11, FALSE)=1), 1,0))*'Coefficients - Win Probability'!$K$2</f>
        <v>#N/A</v>
      </c>
      <c r="L195" t="e">
        <f>(VLOOKUP(Games!B195, Data!$B$2:$L$134, 3, FALSE)-VLOOKUP(Games!C195, Data!$B$2:$L$134, 3, FALSE))*'Coefficients - Win Probability'!$L$2</f>
        <v>#N/A</v>
      </c>
      <c r="N195" t="e">
        <f t="shared" ref="N195:N258" si="3">ROUND(EXP(SUM(A195:L195))/(1+EXP(SUM(A195:L195))), 6)</f>
        <v>#N/A</v>
      </c>
    </row>
    <row r="196" spans="1:14" x14ac:dyDescent="0.45">
      <c r="A196">
        <f>'Coefficients - Win Probability'!$A$2</f>
        <v>1.5006452889456501</v>
      </c>
      <c r="B196">
        <f>(Games!D196)*'Coefficients - Win Probability'!$B$2</f>
        <v>0</v>
      </c>
      <c r="C196" t="e">
        <f>(VLOOKUP(Games!B196, Data!$B$2:$L$134, 4, FALSE)-VLOOKUP(Games!C196, Data!$B$2:$L$134, 4, FALSE))*'Coefficients - Win Probability'!$C$2</f>
        <v>#N/A</v>
      </c>
      <c r="D196" t="e">
        <f>(VLOOKUP(Games!B196, Data!$B$2:$L$134, 5, FALSE)-VLOOKUP(Games!C196, Data!$B$2:$L$134, 5, FALSE))*'Coefficients - Win Probability'!$D$2</f>
        <v>#N/A</v>
      </c>
      <c r="E196" t="e">
        <f>(VLOOKUP(Games!B196, Data!$B$2:$L$134, 6, FALSE)-VLOOKUP(Games!C196, Data!$B$2:$L$134, 6, FALSE))*'Coefficients - Win Probability'!$E$2</f>
        <v>#N/A</v>
      </c>
      <c r="F196" t="e">
        <f>(VLOOKUP(Games!B196, Data!$B$2:$L$134, 7, FALSE)-VLOOKUP(Games!C196, Data!$B$2:$L$134, 7, FALSE))*'Coefficients - Win Probability'!$F$2</f>
        <v>#N/A</v>
      </c>
      <c r="G196" t="e">
        <f>(VLOOKUP(Games!B196, Data!$B$2:$L$134, 8, FALSE)-VLOOKUP(Games!C196, Data!$B$2:$L$134, 8, FALSE))*'Coefficients - Win Probability'!$G$2</f>
        <v>#N/A</v>
      </c>
      <c r="H196" t="e">
        <f>(VLOOKUP(Games!B196, Data!$B$2:$L$134, 9, FALSE)-VLOOKUP(Games!C196, Data!$B$2:$L$134, 9, FALSE))*'Coefficients - Win Probability'!$H$2</f>
        <v>#N/A</v>
      </c>
      <c r="I196" t="e">
        <f>(VLOOKUP(Games!B196, Data!$B$2:$L$134, 10, FALSE)-VLOOKUP(Games!C196, Data!$B$2:$L$134, 10, FALSE))*'Coefficients - Win Probability'!$I$2</f>
        <v>#N/A</v>
      </c>
      <c r="J196" t="e">
        <f>(IF(AND(VLOOKUP(Games!B196, Data!$B$2:$L$134, 11, FALSE)=1, VLOOKUP(Games!C196, Data!$B$2:$L$134, 11, FALSE)&lt;&gt;1), 1,0))*'Coefficients - Win Probability'!$J$2</f>
        <v>#N/A</v>
      </c>
      <c r="K196" t="e">
        <f>(IF(AND(VLOOKUP(Games!B196, Data!$B$2:$L$134, 11, FALSE)&lt;&gt;1, VLOOKUP(Games!C196, Data!$B$2:$L$134, 11, FALSE)=1), 1,0))*'Coefficients - Win Probability'!$K$2</f>
        <v>#N/A</v>
      </c>
      <c r="L196" t="e">
        <f>(VLOOKUP(Games!B196, Data!$B$2:$L$134, 3, FALSE)-VLOOKUP(Games!C196, Data!$B$2:$L$134, 3, FALSE))*'Coefficients - Win Probability'!$L$2</f>
        <v>#N/A</v>
      </c>
      <c r="N196" t="e">
        <f t="shared" si="3"/>
        <v>#N/A</v>
      </c>
    </row>
    <row r="197" spans="1:14" x14ac:dyDescent="0.45">
      <c r="A197">
        <f>'Coefficients - Win Probability'!$A$2</f>
        <v>1.5006452889456501</v>
      </c>
      <c r="B197">
        <f>(Games!D197)*'Coefficients - Win Probability'!$B$2</f>
        <v>0</v>
      </c>
      <c r="C197" t="e">
        <f>(VLOOKUP(Games!B197, Data!$B$2:$L$134, 4, FALSE)-VLOOKUP(Games!C197, Data!$B$2:$L$134, 4, FALSE))*'Coefficients - Win Probability'!$C$2</f>
        <v>#N/A</v>
      </c>
      <c r="D197" t="e">
        <f>(VLOOKUP(Games!B197, Data!$B$2:$L$134, 5, FALSE)-VLOOKUP(Games!C197, Data!$B$2:$L$134, 5, FALSE))*'Coefficients - Win Probability'!$D$2</f>
        <v>#N/A</v>
      </c>
      <c r="E197" t="e">
        <f>(VLOOKUP(Games!B197, Data!$B$2:$L$134, 6, FALSE)-VLOOKUP(Games!C197, Data!$B$2:$L$134, 6, FALSE))*'Coefficients - Win Probability'!$E$2</f>
        <v>#N/A</v>
      </c>
      <c r="F197" t="e">
        <f>(VLOOKUP(Games!B197, Data!$B$2:$L$134, 7, FALSE)-VLOOKUP(Games!C197, Data!$B$2:$L$134, 7, FALSE))*'Coefficients - Win Probability'!$F$2</f>
        <v>#N/A</v>
      </c>
      <c r="G197" t="e">
        <f>(VLOOKUP(Games!B197, Data!$B$2:$L$134, 8, FALSE)-VLOOKUP(Games!C197, Data!$B$2:$L$134, 8, FALSE))*'Coefficients - Win Probability'!$G$2</f>
        <v>#N/A</v>
      </c>
      <c r="H197" t="e">
        <f>(VLOOKUP(Games!B197, Data!$B$2:$L$134, 9, FALSE)-VLOOKUP(Games!C197, Data!$B$2:$L$134, 9, FALSE))*'Coefficients - Win Probability'!$H$2</f>
        <v>#N/A</v>
      </c>
      <c r="I197" t="e">
        <f>(VLOOKUP(Games!B197, Data!$B$2:$L$134, 10, FALSE)-VLOOKUP(Games!C197, Data!$B$2:$L$134, 10, FALSE))*'Coefficients - Win Probability'!$I$2</f>
        <v>#N/A</v>
      </c>
      <c r="J197" t="e">
        <f>(IF(AND(VLOOKUP(Games!B197, Data!$B$2:$L$134, 11, FALSE)=1, VLOOKUP(Games!C197, Data!$B$2:$L$134, 11, FALSE)&lt;&gt;1), 1,0))*'Coefficients - Win Probability'!$J$2</f>
        <v>#N/A</v>
      </c>
      <c r="K197" t="e">
        <f>(IF(AND(VLOOKUP(Games!B197, Data!$B$2:$L$134, 11, FALSE)&lt;&gt;1, VLOOKUP(Games!C197, Data!$B$2:$L$134, 11, FALSE)=1), 1,0))*'Coefficients - Win Probability'!$K$2</f>
        <v>#N/A</v>
      </c>
      <c r="L197" t="e">
        <f>(VLOOKUP(Games!B197, Data!$B$2:$L$134, 3, FALSE)-VLOOKUP(Games!C197, Data!$B$2:$L$134, 3, FALSE))*'Coefficients - Win Probability'!$L$2</f>
        <v>#N/A</v>
      </c>
      <c r="N197" t="e">
        <f t="shared" si="3"/>
        <v>#N/A</v>
      </c>
    </row>
    <row r="198" spans="1:14" x14ac:dyDescent="0.45">
      <c r="A198">
        <f>'Coefficients - Win Probability'!$A$2</f>
        <v>1.5006452889456501</v>
      </c>
      <c r="B198">
        <f>(Games!D198)*'Coefficients - Win Probability'!$B$2</f>
        <v>0</v>
      </c>
      <c r="C198" t="e">
        <f>(VLOOKUP(Games!B198, Data!$B$2:$L$134, 4, FALSE)-VLOOKUP(Games!C198, Data!$B$2:$L$134, 4, FALSE))*'Coefficients - Win Probability'!$C$2</f>
        <v>#N/A</v>
      </c>
      <c r="D198" t="e">
        <f>(VLOOKUP(Games!B198, Data!$B$2:$L$134, 5, FALSE)-VLOOKUP(Games!C198, Data!$B$2:$L$134, 5, FALSE))*'Coefficients - Win Probability'!$D$2</f>
        <v>#N/A</v>
      </c>
      <c r="E198" t="e">
        <f>(VLOOKUP(Games!B198, Data!$B$2:$L$134, 6, FALSE)-VLOOKUP(Games!C198, Data!$B$2:$L$134, 6, FALSE))*'Coefficients - Win Probability'!$E$2</f>
        <v>#N/A</v>
      </c>
      <c r="F198" t="e">
        <f>(VLOOKUP(Games!B198, Data!$B$2:$L$134, 7, FALSE)-VLOOKUP(Games!C198, Data!$B$2:$L$134, 7, FALSE))*'Coefficients - Win Probability'!$F$2</f>
        <v>#N/A</v>
      </c>
      <c r="G198" t="e">
        <f>(VLOOKUP(Games!B198, Data!$B$2:$L$134, 8, FALSE)-VLOOKUP(Games!C198, Data!$B$2:$L$134, 8, FALSE))*'Coefficients - Win Probability'!$G$2</f>
        <v>#N/A</v>
      </c>
      <c r="H198" t="e">
        <f>(VLOOKUP(Games!B198, Data!$B$2:$L$134, 9, FALSE)-VLOOKUP(Games!C198, Data!$B$2:$L$134, 9, FALSE))*'Coefficients - Win Probability'!$H$2</f>
        <v>#N/A</v>
      </c>
      <c r="I198" t="e">
        <f>(VLOOKUP(Games!B198, Data!$B$2:$L$134, 10, FALSE)-VLOOKUP(Games!C198, Data!$B$2:$L$134, 10, FALSE))*'Coefficients - Win Probability'!$I$2</f>
        <v>#N/A</v>
      </c>
      <c r="J198" t="e">
        <f>(IF(AND(VLOOKUP(Games!B198, Data!$B$2:$L$134, 11, FALSE)=1, VLOOKUP(Games!C198, Data!$B$2:$L$134, 11, FALSE)&lt;&gt;1), 1,0))*'Coefficients - Win Probability'!$J$2</f>
        <v>#N/A</v>
      </c>
      <c r="K198" t="e">
        <f>(IF(AND(VLOOKUP(Games!B198, Data!$B$2:$L$134, 11, FALSE)&lt;&gt;1, VLOOKUP(Games!C198, Data!$B$2:$L$134, 11, FALSE)=1), 1,0))*'Coefficients - Win Probability'!$K$2</f>
        <v>#N/A</v>
      </c>
      <c r="L198" t="e">
        <f>(VLOOKUP(Games!B198, Data!$B$2:$L$134, 3, FALSE)-VLOOKUP(Games!C198, Data!$B$2:$L$134, 3, FALSE))*'Coefficients - Win Probability'!$L$2</f>
        <v>#N/A</v>
      </c>
      <c r="N198" t="e">
        <f t="shared" si="3"/>
        <v>#N/A</v>
      </c>
    </row>
    <row r="199" spans="1:14" x14ac:dyDescent="0.45">
      <c r="A199">
        <f>'Coefficients - Win Probability'!$A$2</f>
        <v>1.5006452889456501</v>
      </c>
      <c r="B199">
        <f>(Games!D199)*'Coefficients - Win Probability'!$B$2</f>
        <v>0</v>
      </c>
      <c r="C199" t="e">
        <f>(VLOOKUP(Games!B199, Data!$B$2:$L$134, 4, FALSE)-VLOOKUP(Games!C199, Data!$B$2:$L$134, 4, FALSE))*'Coefficients - Win Probability'!$C$2</f>
        <v>#N/A</v>
      </c>
      <c r="D199" t="e">
        <f>(VLOOKUP(Games!B199, Data!$B$2:$L$134, 5, FALSE)-VLOOKUP(Games!C199, Data!$B$2:$L$134, 5, FALSE))*'Coefficients - Win Probability'!$D$2</f>
        <v>#N/A</v>
      </c>
      <c r="E199" t="e">
        <f>(VLOOKUP(Games!B199, Data!$B$2:$L$134, 6, FALSE)-VLOOKUP(Games!C199, Data!$B$2:$L$134, 6, FALSE))*'Coefficients - Win Probability'!$E$2</f>
        <v>#N/A</v>
      </c>
      <c r="F199" t="e">
        <f>(VLOOKUP(Games!B199, Data!$B$2:$L$134, 7, FALSE)-VLOOKUP(Games!C199, Data!$B$2:$L$134, 7, FALSE))*'Coefficients - Win Probability'!$F$2</f>
        <v>#N/A</v>
      </c>
      <c r="G199" t="e">
        <f>(VLOOKUP(Games!B199, Data!$B$2:$L$134, 8, FALSE)-VLOOKUP(Games!C199, Data!$B$2:$L$134, 8, FALSE))*'Coefficients - Win Probability'!$G$2</f>
        <v>#N/A</v>
      </c>
      <c r="H199" t="e">
        <f>(VLOOKUP(Games!B199, Data!$B$2:$L$134, 9, FALSE)-VLOOKUP(Games!C199, Data!$B$2:$L$134, 9, FALSE))*'Coefficients - Win Probability'!$H$2</f>
        <v>#N/A</v>
      </c>
      <c r="I199" t="e">
        <f>(VLOOKUP(Games!B199, Data!$B$2:$L$134, 10, FALSE)-VLOOKUP(Games!C199, Data!$B$2:$L$134, 10, FALSE))*'Coefficients - Win Probability'!$I$2</f>
        <v>#N/A</v>
      </c>
      <c r="J199" t="e">
        <f>(IF(AND(VLOOKUP(Games!B199, Data!$B$2:$L$134, 11, FALSE)=1, VLOOKUP(Games!C199, Data!$B$2:$L$134, 11, FALSE)&lt;&gt;1), 1,0))*'Coefficients - Win Probability'!$J$2</f>
        <v>#N/A</v>
      </c>
      <c r="K199" t="e">
        <f>(IF(AND(VLOOKUP(Games!B199, Data!$B$2:$L$134, 11, FALSE)&lt;&gt;1, VLOOKUP(Games!C199, Data!$B$2:$L$134, 11, FALSE)=1), 1,0))*'Coefficients - Win Probability'!$K$2</f>
        <v>#N/A</v>
      </c>
      <c r="L199" t="e">
        <f>(VLOOKUP(Games!B199, Data!$B$2:$L$134, 3, FALSE)-VLOOKUP(Games!C199, Data!$B$2:$L$134, 3, FALSE))*'Coefficients - Win Probability'!$L$2</f>
        <v>#N/A</v>
      </c>
      <c r="N199" t="e">
        <f t="shared" si="3"/>
        <v>#N/A</v>
      </c>
    </row>
    <row r="200" spans="1:14" x14ac:dyDescent="0.45">
      <c r="A200">
        <f>'Coefficients - Win Probability'!$A$2</f>
        <v>1.5006452889456501</v>
      </c>
      <c r="B200">
        <f>(Games!D200)*'Coefficients - Win Probability'!$B$2</f>
        <v>0</v>
      </c>
      <c r="C200" t="e">
        <f>(VLOOKUP(Games!B200, Data!$B$2:$L$134, 4, FALSE)-VLOOKUP(Games!C200, Data!$B$2:$L$134, 4, FALSE))*'Coefficients - Win Probability'!$C$2</f>
        <v>#N/A</v>
      </c>
      <c r="D200" t="e">
        <f>(VLOOKUP(Games!B200, Data!$B$2:$L$134, 5, FALSE)-VLOOKUP(Games!C200, Data!$B$2:$L$134, 5, FALSE))*'Coefficients - Win Probability'!$D$2</f>
        <v>#N/A</v>
      </c>
      <c r="E200" t="e">
        <f>(VLOOKUP(Games!B200, Data!$B$2:$L$134, 6, FALSE)-VLOOKUP(Games!C200, Data!$B$2:$L$134, 6, FALSE))*'Coefficients - Win Probability'!$E$2</f>
        <v>#N/A</v>
      </c>
      <c r="F200" t="e">
        <f>(VLOOKUP(Games!B200, Data!$B$2:$L$134, 7, FALSE)-VLOOKUP(Games!C200, Data!$B$2:$L$134, 7, FALSE))*'Coefficients - Win Probability'!$F$2</f>
        <v>#N/A</v>
      </c>
      <c r="G200" t="e">
        <f>(VLOOKUP(Games!B200, Data!$B$2:$L$134, 8, FALSE)-VLOOKUP(Games!C200, Data!$B$2:$L$134, 8, FALSE))*'Coefficients - Win Probability'!$G$2</f>
        <v>#N/A</v>
      </c>
      <c r="H200" t="e">
        <f>(VLOOKUP(Games!B200, Data!$B$2:$L$134, 9, FALSE)-VLOOKUP(Games!C200, Data!$B$2:$L$134, 9, FALSE))*'Coefficients - Win Probability'!$H$2</f>
        <v>#N/A</v>
      </c>
      <c r="I200" t="e">
        <f>(VLOOKUP(Games!B200, Data!$B$2:$L$134, 10, FALSE)-VLOOKUP(Games!C200, Data!$B$2:$L$134, 10, FALSE))*'Coefficients - Win Probability'!$I$2</f>
        <v>#N/A</v>
      </c>
      <c r="J200" t="e">
        <f>(IF(AND(VLOOKUP(Games!B200, Data!$B$2:$L$134, 11, FALSE)=1, VLOOKUP(Games!C200, Data!$B$2:$L$134, 11, FALSE)&lt;&gt;1), 1,0))*'Coefficients - Win Probability'!$J$2</f>
        <v>#N/A</v>
      </c>
      <c r="K200" t="e">
        <f>(IF(AND(VLOOKUP(Games!B200, Data!$B$2:$L$134, 11, FALSE)&lt;&gt;1, VLOOKUP(Games!C200, Data!$B$2:$L$134, 11, FALSE)=1), 1,0))*'Coefficients - Win Probability'!$K$2</f>
        <v>#N/A</v>
      </c>
      <c r="L200" t="e">
        <f>(VLOOKUP(Games!B200, Data!$B$2:$L$134, 3, FALSE)-VLOOKUP(Games!C200, Data!$B$2:$L$134, 3, FALSE))*'Coefficients - Win Probability'!$L$2</f>
        <v>#N/A</v>
      </c>
      <c r="N200" t="e">
        <f t="shared" si="3"/>
        <v>#N/A</v>
      </c>
    </row>
    <row r="201" spans="1:14" x14ac:dyDescent="0.45">
      <c r="A201">
        <f>'Coefficients - Win Probability'!$A$2</f>
        <v>1.5006452889456501</v>
      </c>
      <c r="B201">
        <f>(Games!D201)*'Coefficients - Win Probability'!$B$2</f>
        <v>0</v>
      </c>
      <c r="C201" t="e">
        <f>(VLOOKUP(Games!B201, Data!$B$2:$L$134, 4, FALSE)-VLOOKUP(Games!C201, Data!$B$2:$L$134, 4, FALSE))*'Coefficients - Win Probability'!$C$2</f>
        <v>#N/A</v>
      </c>
      <c r="D201" t="e">
        <f>(VLOOKUP(Games!B201, Data!$B$2:$L$134, 5, FALSE)-VLOOKUP(Games!C201, Data!$B$2:$L$134, 5, FALSE))*'Coefficients - Win Probability'!$D$2</f>
        <v>#N/A</v>
      </c>
      <c r="E201" t="e">
        <f>(VLOOKUP(Games!B201, Data!$B$2:$L$134, 6, FALSE)-VLOOKUP(Games!C201, Data!$B$2:$L$134, 6, FALSE))*'Coefficients - Win Probability'!$E$2</f>
        <v>#N/A</v>
      </c>
      <c r="F201" t="e">
        <f>(VLOOKUP(Games!B201, Data!$B$2:$L$134, 7, FALSE)-VLOOKUP(Games!C201, Data!$B$2:$L$134, 7, FALSE))*'Coefficients - Win Probability'!$F$2</f>
        <v>#N/A</v>
      </c>
      <c r="G201" t="e">
        <f>(VLOOKUP(Games!B201, Data!$B$2:$L$134, 8, FALSE)-VLOOKUP(Games!C201, Data!$B$2:$L$134, 8, FALSE))*'Coefficients - Win Probability'!$G$2</f>
        <v>#N/A</v>
      </c>
      <c r="H201" t="e">
        <f>(VLOOKUP(Games!B201, Data!$B$2:$L$134, 9, FALSE)-VLOOKUP(Games!C201, Data!$B$2:$L$134, 9, FALSE))*'Coefficients - Win Probability'!$H$2</f>
        <v>#N/A</v>
      </c>
      <c r="I201" t="e">
        <f>(VLOOKUP(Games!B201, Data!$B$2:$L$134, 10, FALSE)-VLOOKUP(Games!C201, Data!$B$2:$L$134, 10, FALSE))*'Coefficients - Win Probability'!$I$2</f>
        <v>#N/A</v>
      </c>
      <c r="J201" t="e">
        <f>(IF(AND(VLOOKUP(Games!B201, Data!$B$2:$L$134, 11, FALSE)=1, VLOOKUP(Games!C201, Data!$B$2:$L$134, 11, FALSE)&lt;&gt;1), 1,0))*'Coefficients - Win Probability'!$J$2</f>
        <v>#N/A</v>
      </c>
      <c r="K201" t="e">
        <f>(IF(AND(VLOOKUP(Games!B201, Data!$B$2:$L$134, 11, FALSE)&lt;&gt;1, VLOOKUP(Games!C201, Data!$B$2:$L$134, 11, FALSE)=1), 1,0))*'Coefficients - Win Probability'!$K$2</f>
        <v>#N/A</v>
      </c>
      <c r="L201" t="e">
        <f>(VLOOKUP(Games!B201, Data!$B$2:$L$134, 3, FALSE)-VLOOKUP(Games!C201, Data!$B$2:$L$134, 3, FALSE))*'Coefficients - Win Probability'!$L$2</f>
        <v>#N/A</v>
      </c>
      <c r="N201" t="e">
        <f t="shared" si="3"/>
        <v>#N/A</v>
      </c>
    </row>
    <row r="202" spans="1:14" x14ac:dyDescent="0.45">
      <c r="A202">
        <f>'Coefficients - Win Probability'!$A$2</f>
        <v>1.5006452889456501</v>
      </c>
      <c r="B202">
        <f>(Games!D202)*'Coefficients - Win Probability'!$B$2</f>
        <v>0</v>
      </c>
      <c r="C202" t="e">
        <f>(VLOOKUP(Games!B202, Data!$B$2:$L$134, 4, FALSE)-VLOOKUP(Games!C202, Data!$B$2:$L$134, 4, FALSE))*'Coefficients - Win Probability'!$C$2</f>
        <v>#N/A</v>
      </c>
      <c r="D202" t="e">
        <f>(VLOOKUP(Games!B202, Data!$B$2:$L$134, 5, FALSE)-VLOOKUP(Games!C202, Data!$B$2:$L$134, 5, FALSE))*'Coefficients - Win Probability'!$D$2</f>
        <v>#N/A</v>
      </c>
      <c r="E202" t="e">
        <f>(VLOOKUP(Games!B202, Data!$B$2:$L$134, 6, FALSE)-VLOOKUP(Games!C202, Data!$B$2:$L$134, 6, FALSE))*'Coefficients - Win Probability'!$E$2</f>
        <v>#N/A</v>
      </c>
      <c r="F202" t="e">
        <f>(VLOOKUP(Games!B202, Data!$B$2:$L$134, 7, FALSE)-VLOOKUP(Games!C202, Data!$B$2:$L$134, 7, FALSE))*'Coefficients - Win Probability'!$F$2</f>
        <v>#N/A</v>
      </c>
      <c r="G202" t="e">
        <f>(VLOOKUP(Games!B202, Data!$B$2:$L$134, 8, FALSE)-VLOOKUP(Games!C202, Data!$B$2:$L$134, 8, FALSE))*'Coefficients - Win Probability'!$G$2</f>
        <v>#N/A</v>
      </c>
      <c r="H202" t="e">
        <f>(VLOOKUP(Games!B202, Data!$B$2:$L$134, 9, FALSE)-VLOOKUP(Games!C202, Data!$B$2:$L$134, 9, FALSE))*'Coefficients - Win Probability'!$H$2</f>
        <v>#N/A</v>
      </c>
      <c r="I202" t="e">
        <f>(VLOOKUP(Games!B202, Data!$B$2:$L$134, 10, FALSE)-VLOOKUP(Games!C202, Data!$B$2:$L$134, 10, FALSE))*'Coefficients - Win Probability'!$I$2</f>
        <v>#N/A</v>
      </c>
      <c r="J202" t="e">
        <f>(IF(AND(VLOOKUP(Games!B202, Data!$B$2:$L$134, 11, FALSE)=1, VLOOKUP(Games!C202, Data!$B$2:$L$134, 11, FALSE)&lt;&gt;1), 1,0))*'Coefficients - Win Probability'!$J$2</f>
        <v>#N/A</v>
      </c>
      <c r="K202" t="e">
        <f>(IF(AND(VLOOKUP(Games!B202, Data!$B$2:$L$134, 11, FALSE)&lt;&gt;1, VLOOKUP(Games!C202, Data!$B$2:$L$134, 11, FALSE)=1), 1,0))*'Coefficients - Win Probability'!$K$2</f>
        <v>#N/A</v>
      </c>
      <c r="L202" t="e">
        <f>(VLOOKUP(Games!B202, Data!$B$2:$L$134, 3, FALSE)-VLOOKUP(Games!C202, Data!$B$2:$L$134, 3, FALSE))*'Coefficients - Win Probability'!$L$2</f>
        <v>#N/A</v>
      </c>
      <c r="N202" t="e">
        <f t="shared" si="3"/>
        <v>#N/A</v>
      </c>
    </row>
    <row r="203" spans="1:14" x14ac:dyDescent="0.45">
      <c r="A203">
        <f>'Coefficients - Win Probability'!$A$2</f>
        <v>1.5006452889456501</v>
      </c>
      <c r="B203">
        <f>(Games!D203)*'Coefficients - Win Probability'!$B$2</f>
        <v>0</v>
      </c>
      <c r="C203" t="e">
        <f>(VLOOKUP(Games!B203, Data!$B$2:$L$134, 4, FALSE)-VLOOKUP(Games!C203, Data!$B$2:$L$134, 4, FALSE))*'Coefficients - Win Probability'!$C$2</f>
        <v>#N/A</v>
      </c>
      <c r="D203" t="e">
        <f>(VLOOKUP(Games!B203, Data!$B$2:$L$134, 5, FALSE)-VLOOKUP(Games!C203, Data!$B$2:$L$134, 5, FALSE))*'Coefficients - Win Probability'!$D$2</f>
        <v>#N/A</v>
      </c>
      <c r="E203" t="e">
        <f>(VLOOKUP(Games!B203, Data!$B$2:$L$134, 6, FALSE)-VLOOKUP(Games!C203, Data!$B$2:$L$134, 6, FALSE))*'Coefficients - Win Probability'!$E$2</f>
        <v>#N/A</v>
      </c>
      <c r="F203" t="e">
        <f>(VLOOKUP(Games!B203, Data!$B$2:$L$134, 7, FALSE)-VLOOKUP(Games!C203, Data!$B$2:$L$134, 7, FALSE))*'Coefficients - Win Probability'!$F$2</f>
        <v>#N/A</v>
      </c>
      <c r="G203" t="e">
        <f>(VLOOKUP(Games!B203, Data!$B$2:$L$134, 8, FALSE)-VLOOKUP(Games!C203, Data!$B$2:$L$134, 8, FALSE))*'Coefficients - Win Probability'!$G$2</f>
        <v>#N/A</v>
      </c>
      <c r="H203" t="e">
        <f>(VLOOKUP(Games!B203, Data!$B$2:$L$134, 9, FALSE)-VLOOKUP(Games!C203, Data!$B$2:$L$134, 9, FALSE))*'Coefficients - Win Probability'!$H$2</f>
        <v>#N/A</v>
      </c>
      <c r="I203" t="e">
        <f>(VLOOKUP(Games!B203, Data!$B$2:$L$134, 10, FALSE)-VLOOKUP(Games!C203, Data!$B$2:$L$134, 10, FALSE))*'Coefficients - Win Probability'!$I$2</f>
        <v>#N/A</v>
      </c>
      <c r="J203" t="e">
        <f>(IF(AND(VLOOKUP(Games!B203, Data!$B$2:$L$134, 11, FALSE)=1, VLOOKUP(Games!C203, Data!$B$2:$L$134, 11, FALSE)&lt;&gt;1), 1,0))*'Coefficients - Win Probability'!$J$2</f>
        <v>#N/A</v>
      </c>
      <c r="K203" t="e">
        <f>(IF(AND(VLOOKUP(Games!B203, Data!$B$2:$L$134, 11, FALSE)&lt;&gt;1, VLOOKUP(Games!C203, Data!$B$2:$L$134, 11, FALSE)=1), 1,0))*'Coefficients - Win Probability'!$K$2</f>
        <v>#N/A</v>
      </c>
      <c r="L203" t="e">
        <f>(VLOOKUP(Games!B203, Data!$B$2:$L$134, 3, FALSE)-VLOOKUP(Games!C203, Data!$B$2:$L$134, 3, FALSE))*'Coefficients - Win Probability'!$L$2</f>
        <v>#N/A</v>
      </c>
      <c r="N203" t="e">
        <f t="shared" si="3"/>
        <v>#N/A</v>
      </c>
    </row>
    <row r="204" spans="1:14" x14ac:dyDescent="0.45">
      <c r="A204">
        <f>'Coefficients - Win Probability'!$A$2</f>
        <v>1.5006452889456501</v>
      </c>
      <c r="B204">
        <f>(Games!D204)*'Coefficients - Win Probability'!$B$2</f>
        <v>0</v>
      </c>
      <c r="C204" t="e">
        <f>(VLOOKUP(Games!B204, Data!$B$2:$L$134, 4, FALSE)-VLOOKUP(Games!C204, Data!$B$2:$L$134, 4, FALSE))*'Coefficients - Win Probability'!$C$2</f>
        <v>#N/A</v>
      </c>
      <c r="D204" t="e">
        <f>(VLOOKUP(Games!B204, Data!$B$2:$L$134, 5, FALSE)-VLOOKUP(Games!C204, Data!$B$2:$L$134, 5, FALSE))*'Coefficients - Win Probability'!$D$2</f>
        <v>#N/A</v>
      </c>
      <c r="E204" t="e">
        <f>(VLOOKUP(Games!B204, Data!$B$2:$L$134, 6, FALSE)-VLOOKUP(Games!C204, Data!$B$2:$L$134, 6, FALSE))*'Coefficients - Win Probability'!$E$2</f>
        <v>#N/A</v>
      </c>
      <c r="F204" t="e">
        <f>(VLOOKUP(Games!B204, Data!$B$2:$L$134, 7, FALSE)-VLOOKUP(Games!C204, Data!$B$2:$L$134, 7, FALSE))*'Coefficients - Win Probability'!$F$2</f>
        <v>#N/A</v>
      </c>
      <c r="G204" t="e">
        <f>(VLOOKUP(Games!B204, Data!$B$2:$L$134, 8, FALSE)-VLOOKUP(Games!C204, Data!$B$2:$L$134, 8, FALSE))*'Coefficients - Win Probability'!$G$2</f>
        <v>#N/A</v>
      </c>
      <c r="H204" t="e">
        <f>(VLOOKUP(Games!B204, Data!$B$2:$L$134, 9, FALSE)-VLOOKUP(Games!C204, Data!$B$2:$L$134, 9, FALSE))*'Coefficients - Win Probability'!$H$2</f>
        <v>#N/A</v>
      </c>
      <c r="I204" t="e">
        <f>(VLOOKUP(Games!B204, Data!$B$2:$L$134, 10, FALSE)-VLOOKUP(Games!C204, Data!$B$2:$L$134, 10, FALSE))*'Coefficients - Win Probability'!$I$2</f>
        <v>#N/A</v>
      </c>
      <c r="J204" t="e">
        <f>(IF(AND(VLOOKUP(Games!B204, Data!$B$2:$L$134, 11, FALSE)=1, VLOOKUP(Games!C204, Data!$B$2:$L$134, 11, FALSE)&lt;&gt;1), 1,0))*'Coefficients - Win Probability'!$J$2</f>
        <v>#N/A</v>
      </c>
      <c r="K204" t="e">
        <f>(IF(AND(VLOOKUP(Games!B204, Data!$B$2:$L$134, 11, FALSE)&lt;&gt;1, VLOOKUP(Games!C204, Data!$B$2:$L$134, 11, FALSE)=1), 1,0))*'Coefficients - Win Probability'!$K$2</f>
        <v>#N/A</v>
      </c>
      <c r="L204" t="e">
        <f>(VLOOKUP(Games!B204, Data!$B$2:$L$134, 3, FALSE)-VLOOKUP(Games!C204, Data!$B$2:$L$134, 3, FALSE))*'Coefficients - Win Probability'!$L$2</f>
        <v>#N/A</v>
      </c>
      <c r="N204" t="e">
        <f t="shared" si="3"/>
        <v>#N/A</v>
      </c>
    </row>
    <row r="205" spans="1:14" x14ac:dyDescent="0.45">
      <c r="A205">
        <f>'Coefficients - Win Probability'!$A$2</f>
        <v>1.5006452889456501</v>
      </c>
      <c r="B205">
        <f>(Games!D205)*'Coefficients - Win Probability'!$B$2</f>
        <v>0</v>
      </c>
      <c r="C205" t="e">
        <f>(VLOOKUP(Games!B205, Data!$B$2:$L$134, 4, FALSE)-VLOOKUP(Games!C205, Data!$B$2:$L$134, 4, FALSE))*'Coefficients - Win Probability'!$C$2</f>
        <v>#N/A</v>
      </c>
      <c r="D205" t="e">
        <f>(VLOOKUP(Games!B205, Data!$B$2:$L$134, 5, FALSE)-VLOOKUP(Games!C205, Data!$B$2:$L$134, 5, FALSE))*'Coefficients - Win Probability'!$D$2</f>
        <v>#N/A</v>
      </c>
      <c r="E205" t="e">
        <f>(VLOOKUP(Games!B205, Data!$B$2:$L$134, 6, FALSE)-VLOOKUP(Games!C205, Data!$B$2:$L$134, 6, FALSE))*'Coefficients - Win Probability'!$E$2</f>
        <v>#N/A</v>
      </c>
      <c r="F205" t="e">
        <f>(VLOOKUP(Games!B205, Data!$B$2:$L$134, 7, FALSE)-VLOOKUP(Games!C205, Data!$B$2:$L$134, 7, FALSE))*'Coefficients - Win Probability'!$F$2</f>
        <v>#N/A</v>
      </c>
      <c r="G205" t="e">
        <f>(VLOOKUP(Games!B205, Data!$B$2:$L$134, 8, FALSE)-VLOOKUP(Games!C205, Data!$B$2:$L$134, 8, FALSE))*'Coefficients - Win Probability'!$G$2</f>
        <v>#N/A</v>
      </c>
      <c r="H205" t="e">
        <f>(VLOOKUP(Games!B205, Data!$B$2:$L$134, 9, FALSE)-VLOOKUP(Games!C205, Data!$B$2:$L$134, 9, FALSE))*'Coefficients - Win Probability'!$H$2</f>
        <v>#N/A</v>
      </c>
      <c r="I205" t="e">
        <f>(VLOOKUP(Games!B205, Data!$B$2:$L$134, 10, FALSE)-VLOOKUP(Games!C205, Data!$B$2:$L$134, 10, FALSE))*'Coefficients - Win Probability'!$I$2</f>
        <v>#N/A</v>
      </c>
      <c r="J205" t="e">
        <f>(IF(AND(VLOOKUP(Games!B205, Data!$B$2:$L$134, 11, FALSE)=1, VLOOKUP(Games!C205, Data!$B$2:$L$134, 11, FALSE)&lt;&gt;1), 1,0))*'Coefficients - Win Probability'!$J$2</f>
        <v>#N/A</v>
      </c>
      <c r="K205" t="e">
        <f>(IF(AND(VLOOKUP(Games!B205, Data!$B$2:$L$134, 11, FALSE)&lt;&gt;1, VLOOKUP(Games!C205, Data!$B$2:$L$134, 11, FALSE)=1), 1,0))*'Coefficients - Win Probability'!$K$2</f>
        <v>#N/A</v>
      </c>
      <c r="L205" t="e">
        <f>(VLOOKUP(Games!B205, Data!$B$2:$L$134, 3, FALSE)-VLOOKUP(Games!C205, Data!$B$2:$L$134, 3, FALSE))*'Coefficients - Win Probability'!$L$2</f>
        <v>#N/A</v>
      </c>
      <c r="N205" t="e">
        <f t="shared" si="3"/>
        <v>#N/A</v>
      </c>
    </row>
    <row r="206" spans="1:14" x14ac:dyDescent="0.45">
      <c r="A206">
        <f>'Coefficients - Win Probability'!$A$2</f>
        <v>1.5006452889456501</v>
      </c>
      <c r="B206">
        <f>(Games!D206)*'Coefficients - Win Probability'!$B$2</f>
        <v>0</v>
      </c>
      <c r="C206" t="e">
        <f>(VLOOKUP(Games!B206, Data!$B$2:$L$134, 4, FALSE)-VLOOKUP(Games!C206, Data!$B$2:$L$134, 4, FALSE))*'Coefficients - Win Probability'!$C$2</f>
        <v>#N/A</v>
      </c>
      <c r="D206" t="e">
        <f>(VLOOKUP(Games!B206, Data!$B$2:$L$134, 5, FALSE)-VLOOKUP(Games!C206, Data!$B$2:$L$134, 5, FALSE))*'Coefficients - Win Probability'!$D$2</f>
        <v>#N/A</v>
      </c>
      <c r="E206" t="e">
        <f>(VLOOKUP(Games!B206, Data!$B$2:$L$134, 6, FALSE)-VLOOKUP(Games!C206, Data!$B$2:$L$134, 6, FALSE))*'Coefficients - Win Probability'!$E$2</f>
        <v>#N/A</v>
      </c>
      <c r="F206" t="e">
        <f>(VLOOKUP(Games!B206, Data!$B$2:$L$134, 7, FALSE)-VLOOKUP(Games!C206, Data!$B$2:$L$134, 7, FALSE))*'Coefficients - Win Probability'!$F$2</f>
        <v>#N/A</v>
      </c>
      <c r="G206" t="e">
        <f>(VLOOKUP(Games!B206, Data!$B$2:$L$134, 8, FALSE)-VLOOKUP(Games!C206, Data!$B$2:$L$134, 8, FALSE))*'Coefficients - Win Probability'!$G$2</f>
        <v>#N/A</v>
      </c>
      <c r="H206" t="e">
        <f>(VLOOKUP(Games!B206, Data!$B$2:$L$134, 9, FALSE)-VLOOKUP(Games!C206, Data!$B$2:$L$134, 9, FALSE))*'Coefficients - Win Probability'!$H$2</f>
        <v>#N/A</v>
      </c>
      <c r="I206" t="e">
        <f>(VLOOKUP(Games!B206, Data!$B$2:$L$134, 10, FALSE)-VLOOKUP(Games!C206, Data!$B$2:$L$134, 10, FALSE))*'Coefficients - Win Probability'!$I$2</f>
        <v>#N/A</v>
      </c>
      <c r="J206" t="e">
        <f>(IF(AND(VLOOKUP(Games!B206, Data!$B$2:$L$134, 11, FALSE)=1, VLOOKUP(Games!C206, Data!$B$2:$L$134, 11, FALSE)&lt;&gt;1), 1,0))*'Coefficients - Win Probability'!$J$2</f>
        <v>#N/A</v>
      </c>
      <c r="K206" t="e">
        <f>(IF(AND(VLOOKUP(Games!B206, Data!$B$2:$L$134, 11, FALSE)&lt;&gt;1, VLOOKUP(Games!C206, Data!$B$2:$L$134, 11, FALSE)=1), 1,0))*'Coefficients - Win Probability'!$K$2</f>
        <v>#N/A</v>
      </c>
      <c r="L206" t="e">
        <f>(VLOOKUP(Games!B206, Data!$B$2:$L$134, 3, FALSE)-VLOOKUP(Games!C206, Data!$B$2:$L$134, 3, FALSE))*'Coefficients - Win Probability'!$L$2</f>
        <v>#N/A</v>
      </c>
      <c r="N206" t="e">
        <f t="shared" si="3"/>
        <v>#N/A</v>
      </c>
    </row>
    <row r="207" spans="1:14" x14ac:dyDescent="0.45">
      <c r="A207">
        <f>'Coefficients - Win Probability'!$A$2</f>
        <v>1.5006452889456501</v>
      </c>
      <c r="B207">
        <f>(Games!D207)*'Coefficients - Win Probability'!$B$2</f>
        <v>0</v>
      </c>
      <c r="C207" t="e">
        <f>(VLOOKUP(Games!B207, Data!$B$2:$L$134, 4, FALSE)-VLOOKUP(Games!C207, Data!$B$2:$L$134, 4, FALSE))*'Coefficients - Win Probability'!$C$2</f>
        <v>#N/A</v>
      </c>
      <c r="D207" t="e">
        <f>(VLOOKUP(Games!B207, Data!$B$2:$L$134, 5, FALSE)-VLOOKUP(Games!C207, Data!$B$2:$L$134, 5, FALSE))*'Coefficients - Win Probability'!$D$2</f>
        <v>#N/A</v>
      </c>
      <c r="E207" t="e">
        <f>(VLOOKUP(Games!B207, Data!$B$2:$L$134, 6, FALSE)-VLOOKUP(Games!C207, Data!$B$2:$L$134, 6, FALSE))*'Coefficients - Win Probability'!$E$2</f>
        <v>#N/A</v>
      </c>
      <c r="F207" t="e">
        <f>(VLOOKUP(Games!B207, Data!$B$2:$L$134, 7, FALSE)-VLOOKUP(Games!C207, Data!$B$2:$L$134, 7, FALSE))*'Coefficients - Win Probability'!$F$2</f>
        <v>#N/A</v>
      </c>
      <c r="G207" t="e">
        <f>(VLOOKUP(Games!B207, Data!$B$2:$L$134, 8, FALSE)-VLOOKUP(Games!C207, Data!$B$2:$L$134, 8, FALSE))*'Coefficients - Win Probability'!$G$2</f>
        <v>#N/A</v>
      </c>
      <c r="H207" t="e">
        <f>(VLOOKUP(Games!B207, Data!$B$2:$L$134, 9, FALSE)-VLOOKUP(Games!C207, Data!$B$2:$L$134, 9, FALSE))*'Coefficients - Win Probability'!$H$2</f>
        <v>#N/A</v>
      </c>
      <c r="I207" t="e">
        <f>(VLOOKUP(Games!B207, Data!$B$2:$L$134, 10, FALSE)-VLOOKUP(Games!C207, Data!$B$2:$L$134, 10, FALSE))*'Coefficients - Win Probability'!$I$2</f>
        <v>#N/A</v>
      </c>
      <c r="J207" t="e">
        <f>(IF(AND(VLOOKUP(Games!B207, Data!$B$2:$L$134, 11, FALSE)=1, VLOOKUP(Games!C207, Data!$B$2:$L$134, 11, FALSE)&lt;&gt;1), 1,0))*'Coefficients - Win Probability'!$J$2</f>
        <v>#N/A</v>
      </c>
      <c r="K207" t="e">
        <f>(IF(AND(VLOOKUP(Games!B207, Data!$B$2:$L$134, 11, FALSE)&lt;&gt;1, VLOOKUP(Games!C207, Data!$B$2:$L$134, 11, FALSE)=1), 1,0))*'Coefficients - Win Probability'!$K$2</f>
        <v>#N/A</v>
      </c>
      <c r="L207" t="e">
        <f>(VLOOKUP(Games!B207, Data!$B$2:$L$134, 3, FALSE)-VLOOKUP(Games!C207, Data!$B$2:$L$134, 3, FALSE))*'Coefficients - Win Probability'!$L$2</f>
        <v>#N/A</v>
      </c>
      <c r="N207" t="e">
        <f t="shared" si="3"/>
        <v>#N/A</v>
      </c>
    </row>
    <row r="208" spans="1:14" x14ac:dyDescent="0.45">
      <c r="A208">
        <f>'Coefficients - Win Probability'!$A$2</f>
        <v>1.5006452889456501</v>
      </c>
      <c r="B208">
        <f>(Games!D208)*'Coefficients - Win Probability'!$B$2</f>
        <v>0</v>
      </c>
      <c r="C208" t="e">
        <f>(VLOOKUP(Games!B208, Data!$B$2:$L$134, 4, FALSE)-VLOOKUP(Games!C208, Data!$B$2:$L$134, 4, FALSE))*'Coefficients - Win Probability'!$C$2</f>
        <v>#N/A</v>
      </c>
      <c r="D208" t="e">
        <f>(VLOOKUP(Games!B208, Data!$B$2:$L$134, 5, FALSE)-VLOOKUP(Games!C208, Data!$B$2:$L$134, 5, FALSE))*'Coefficients - Win Probability'!$D$2</f>
        <v>#N/A</v>
      </c>
      <c r="E208" t="e">
        <f>(VLOOKUP(Games!B208, Data!$B$2:$L$134, 6, FALSE)-VLOOKUP(Games!C208, Data!$B$2:$L$134, 6, FALSE))*'Coefficients - Win Probability'!$E$2</f>
        <v>#N/A</v>
      </c>
      <c r="F208" t="e">
        <f>(VLOOKUP(Games!B208, Data!$B$2:$L$134, 7, FALSE)-VLOOKUP(Games!C208, Data!$B$2:$L$134, 7, FALSE))*'Coefficients - Win Probability'!$F$2</f>
        <v>#N/A</v>
      </c>
      <c r="G208" t="e">
        <f>(VLOOKUP(Games!B208, Data!$B$2:$L$134, 8, FALSE)-VLOOKUP(Games!C208, Data!$B$2:$L$134, 8, FALSE))*'Coefficients - Win Probability'!$G$2</f>
        <v>#N/A</v>
      </c>
      <c r="H208" t="e">
        <f>(VLOOKUP(Games!B208, Data!$B$2:$L$134, 9, FALSE)-VLOOKUP(Games!C208, Data!$B$2:$L$134, 9, FALSE))*'Coefficients - Win Probability'!$H$2</f>
        <v>#N/A</v>
      </c>
      <c r="I208" t="e">
        <f>(VLOOKUP(Games!B208, Data!$B$2:$L$134, 10, FALSE)-VLOOKUP(Games!C208, Data!$B$2:$L$134, 10, FALSE))*'Coefficients - Win Probability'!$I$2</f>
        <v>#N/A</v>
      </c>
      <c r="J208" t="e">
        <f>(IF(AND(VLOOKUP(Games!B208, Data!$B$2:$L$134, 11, FALSE)=1, VLOOKUP(Games!C208, Data!$B$2:$L$134, 11, FALSE)&lt;&gt;1), 1,0))*'Coefficients - Win Probability'!$J$2</f>
        <v>#N/A</v>
      </c>
      <c r="K208" t="e">
        <f>(IF(AND(VLOOKUP(Games!B208, Data!$B$2:$L$134, 11, FALSE)&lt;&gt;1, VLOOKUP(Games!C208, Data!$B$2:$L$134, 11, FALSE)=1), 1,0))*'Coefficients - Win Probability'!$K$2</f>
        <v>#N/A</v>
      </c>
      <c r="L208" t="e">
        <f>(VLOOKUP(Games!B208, Data!$B$2:$L$134, 3, FALSE)-VLOOKUP(Games!C208, Data!$B$2:$L$134, 3, FALSE))*'Coefficients - Win Probability'!$L$2</f>
        <v>#N/A</v>
      </c>
      <c r="N208" t="e">
        <f t="shared" si="3"/>
        <v>#N/A</v>
      </c>
    </row>
    <row r="209" spans="1:14" x14ac:dyDescent="0.45">
      <c r="A209">
        <f>'Coefficients - Win Probability'!$A$2</f>
        <v>1.5006452889456501</v>
      </c>
      <c r="B209">
        <f>(Games!D209)*'Coefficients - Win Probability'!$B$2</f>
        <v>0</v>
      </c>
      <c r="C209" t="e">
        <f>(VLOOKUP(Games!B209, Data!$B$2:$L$134, 4, FALSE)-VLOOKUP(Games!C209, Data!$B$2:$L$134, 4, FALSE))*'Coefficients - Win Probability'!$C$2</f>
        <v>#N/A</v>
      </c>
      <c r="D209" t="e">
        <f>(VLOOKUP(Games!B209, Data!$B$2:$L$134, 5, FALSE)-VLOOKUP(Games!C209, Data!$B$2:$L$134, 5, FALSE))*'Coefficients - Win Probability'!$D$2</f>
        <v>#N/A</v>
      </c>
      <c r="E209" t="e">
        <f>(VLOOKUP(Games!B209, Data!$B$2:$L$134, 6, FALSE)-VLOOKUP(Games!C209, Data!$B$2:$L$134, 6, FALSE))*'Coefficients - Win Probability'!$E$2</f>
        <v>#N/A</v>
      </c>
      <c r="F209" t="e">
        <f>(VLOOKUP(Games!B209, Data!$B$2:$L$134, 7, FALSE)-VLOOKUP(Games!C209, Data!$B$2:$L$134, 7, FALSE))*'Coefficients - Win Probability'!$F$2</f>
        <v>#N/A</v>
      </c>
      <c r="G209" t="e">
        <f>(VLOOKUP(Games!B209, Data!$B$2:$L$134, 8, FALSE)-VLOOKUP(Games!C209, Data!$B$2:$L$134, 8, FALSE))*'Coefficients - Win Probability'!$G$2</f>
        <v>#N/A</v>
      </c>
      <c r="H209" t="e">
        <f>(VLOOKUP(Games!B209, Data!$B$2:$L$134, 9, FALSE)-VLOOKUP(Games!C209, Data!$B$2:$L$134, 9, FALSE))*'Coefficients - Win Probability'!$H$2</f>
        <v>#N/A</v>
      </c>
      <c r="I209" t="e">
        <f>(VLOOKUP(Games!B209, Data!$B$2:$L$134, 10, FALSE)-VLOOKUP(Games!C209, Data!$B$2:$L$134, 10, FALSE))*'Coefficients - Win Probability'!$I$2</f>
        <v>#N/A</v>
      </c>
      <c r="J209" t="e">
        <f>(IF(AND(VLOOKUP(Games!B209, Data!$B$2:$L$134, 11, FALSE)=1, VLOOKUP(Games!C209, Data!$B$2:$L$134, 11, FALSE)&lt;&gt;1), 1,0))*'Coefficients - Win Probability'!$J$2</f>
        <v>#N/A</v>
      </c>
      <c r="K209" t="e">
        <f>(IF(AND(VLOOKUP(Games!B209, Data!$B$2:$L$134, 11, FALSE)&lt;&gt;1, VLOOKUP(Games!C209, Data!$B$2:$L$134, 11, FALSE)=1), 1,0))*'Coefficients - Win Probability'!$K$2</f>
        <v>#N/A</v>
      </c>
      <c r="L209" t="e">
        <f>(VLOOKUP(Games!B209, Data!$B$2:$L$134, 3, FALSE)-VLOOKUP(Games!C209, Data!$B$2:$L$134, 3, FALSE))*'Coefficients - Win Probability'!$L$2</f>
        <v>#N/A</v>
      </c>
      <c r="N209" t="e">
        <f t="shared" si="3"/>
        <v>#N/A</v>
      </c>
    </row>
    <row r="210" spans="1:14" x14ac:dyDescent="0.45">
      <c r="A210">
        <f>'Coefficients - Win Probability'!$A$2</f>
        <v>1.5006452889456501</v>
      </c>
      <c r="B210">
        <f>(Games!D210)*'Coefficients - Win Probability'!$B$2</f>
        <v>0</v>
      </c>
      <c r="C210" t="e">
        <f>(VLOOKUP(Games!B210, Data!$B$2:$L$134, 4, FALSE)-VLOOKUP(Games!C210, Data!$B$2:$L$134, 4, FALSE))*'Coefficients - Win Probability'!$C$2</f>
        <v>#N/A</v>
      </c>
      <c r="D210" t="e">
        <f>(VLOOKUP(Games!B210, Data!$B$2:$L$134, 5, FALSE)-VLOOKUP(Games!C210, Data!$B$2:$L$134, 5, FALSE))*'Coefficients - Win Probability'!$D$2</f>
        <v>#N/A</v>
      </c>
      <c r="E210" t="e">
        <f>(VLOOKUP(Games!B210, Data!$B$2:$L$134, 6, FALSE)-VLOOKUP(Games!C210, Data!$B$2:$L$134, 6, FALSE))*'Coefficients - Win Probability'!$E$2</f>
        <v>#N/A</v>
      </c>
      <c r="F210" t="e">
        <f>(VLOOKUP(Games!B210, Data!$B$2:$L$134, 7, FALSE)-VLOOKUP(Games!C210, Data!$B$2:$L$134, 7, FALSE))*'Coefficients - Win Probability'!$F$2</f>
        <v>#N/A</v>
      </c>
      <c r="G210" t="e">
        <f>(VLOOKUP(Games!B210, Data!$B$2:$L$134, 8, FALSE)-VLOOKUP(Games!C210, Data!$B$2:$L$134, 8, FALSE))*'Coefficients - Win Probability'!$G$2</f>
        <v>#N/A</v>
      </c>
      <c r="H210" t="e">
        <f>(VLOOKUP(Games!B210, Data!$B$2:$L$134, 9, FALSE)-VLOOKUP(Games!C210, Data!$B$2:$L$134, 9, FALSE))*'Coefficients - Win Probability'!$H$2</f>
        <v>#N/A</v>
      </c>
      <c r="I210" t="e">
        <f>(VLOOKUP(Games!B210, Data!$B$2:$L$134, 10, FALSE)-VLOOKUP(Games!C210, Data!$B$2:$L$134, 10, FALSE))*'Coefficients - Win Probability'!$I$2</f>
        <v>#N/A</v>
      </c>
      <c r="J210" t="e">
        <f>(IF(AND(VLOOKUP(Games!B210, Data!$B$2:$L$134, 11, FALSE)=1, VLOOKUP(Games!C210, Data!$B$2:$L$134, 11, FALSE)&lt;&gt;1), 1,0))*'Coefficients - Win Probability'!$J$2</f>
        <v>#N/A</v>
      </c>
      <c r="K210" t="e">
        <f>(IF(AND(VLOOKUP(Games!B210, Data!$B$2:$L$134, 11, FALSE)&lt;&gt;1, VLOOKUP(Games!C210, Data!$B$2:$L$134, 11, FALSE)=1), 1,0))*'Coefficients - Win Probability'!$K$2</f>
        <v>#N/A</v>
      </c>
      <c r="L210" t="e">
        <f>(VLOOKUP(Games!B210, Data!$B$2:$L$134, 3, FALSE)-VLOOKUP(Games!C210, Data!$B$2:$L$134, 3, FALSE))*'Coefficients - Win Probability'!$L$2</f>
        <v>#N/A</v>
      </c>
      <c r="N210" t="e">
        <f t="shared" si="3"/>
        <v>#N/A</v>
      </c>
    </row>
    <row r="211" spans="1:14" x14ac:dyDescent="0.45">
      <c r="A211">
        <f>'Coefficients - Win Probability'!$A$2</f>
        <v>1.5006452889456501</v>
      </c>
      <c r="B211">
        <f>(Games!D211)*'Coefficients - Win Probability'!$B$2</f>
        <v>0</v>
      </c>
      <c r="C211" t="e">
        <f>(VLOOKUP(Games!B211, Data!$B$2:$L$134, 4, FALSE)-VLOOKUP(Games!C211, Data!$B$2:$L$134, 4, FALSE))*'Coefficients - Win Probability'!$C$2</f>
        <v>#N/A</v>
      </c>
      <c r="D211" t="e">
        <f>(VLOOKUP(Games!B211, Data!$B$2:$L$134, 5, FALSE)-VLOOKUP(Games!C211, Data!$B$2:$L$134, 5, FALSE))*'Coefficients - Win Probability'!$D$2</f>
        <v>#N/A</v>
      </c>
      <c r="E211" t="e">
        <f>(VLOOKUP(Games!B211, Data!$B$2:$L$134, 6, FALSE)-VLOOKUP(Games!C211, Data!$B$2:$L$134, 6, FALSE))*'Coefficients - Win Probability'!$E$2</f>
        <v>#N/A</v>
      </c>
      <c r="F211" t="e">
        <f>(VLOOKUP(Games!B211, Data!$B$2:$L$134, 7, FALSE)-VLOOKUP(Games!C211, Data!$B$2:$L$134, 7, FALSE))*'Coefficients - Win Probability'!$F$2</f>
        <v>#N/A</v>
      </c>
      <c r="G211" t="e">
        <f>(VLOOKUP(Games!B211, Data!$B$2:$L$134, 8, FALSE)-VLOOKUP(Games!C211, Data!$B$2:$L$134, 8, FALSE))*'Coefficients - Win Probability'!$G$2</f>
        <v>#N/A</v>
      </c>
      <c r="H211" t="e">
        <f>(VLOOKUP(Games!B211, Data!$B$2:$L$134, 9, FALSE)-VLOOKUP(Games!C211, Data!$B$2:$L$134, 9, FALSE))*'Coefficients - Win Probability'!$H$2</f>
        <v>#N/A</v>
      </c>
      <c r="I211" t="e">
        <f>(VLOOKUP(Games!B211, Data!$B$2:$L$134, 10, FALSE)-VLOOKUP(Games!C211, Data!$B$2:$L$134, 10, FALSE))*'Coefficients - Win Probability'!$I$2</f>
        <v>#N/A</v>
      </c>
      <c r="J211" t="e">
        <f>(IF(AND(VLOOKUP(Games!B211, Data!$B$2:$L$134, 11, FALSE)=1, VLOOKUP(Games!C211, Data!$B$2:$L$134, 11, FALSE)&lt;&gt;1), 1,0))*'Coefficients - Win Probability'!$J$2</f>
        <v>#N/A</v>
      </c>
      <c r="K211" t="e">
        <f>(IF(AND(VLOOKUP(Games!B211, Data!$B$2:$L$134, 11, FALSE)&lt;&gt;1, VLOOKUP(Games!C211, Data!$B$2:$L$134, 11, FALSE)=1), 1,0))*'Coefficients - Win Probability'!$K$2</f>
        <v>#N/A</v>
      </c>
      <c r="L211" t="e">
        <f>(VLOOKUP(Games!B211, Data!$B$2:$L$134, 3, FALSE)-VLOOKUP(Games!C211, Data!$B$2:$L$134, 3, FALSE))*'Coefficients - Win Probability'!$L$2</f>
        <v>#N/A</v>
      </c>
      <c r="N211" t="e">
        <f t="shared" si="3"/>
        <v>#N/A</v>
      </c>
    </row>
    <row r="212" spans="1:14" x14ac:dyDescent="0.45">
      <c r="A212">
        <f>'Coefficients - Win Probability'!$A$2</f>
        <v>1.5006452889456501</v>
      </c>
      <c r="B212">
        <f>(Games!D212)*'Coefficients - Win Probability'!$B$2</f>
        <v>0</v>
      </c>
      <c r="C212" t="e">
        <f>(VLOOKUP(Games!B212, Data!$B$2:$L$134, 4, FALSE)-VLOOKUP(Games!C212, Data!$B$2:$L$134, 4, FALSE))*'Coefficients - Win Probability'!$C$2</f>
        <v>#N/A</v>
      </c>
      <c r="D212" t="e">
        <f>(VLOOKUP(Games!B212, Data!$B$2:$L$134, 5, FALSE)-VLOOKUP(Games!C212, Data!$B$2:$L$134, 5, FALSE))*'Coefficients - Win Probability'!$D$2</f>
        <v>#N/A</v>
      </c>
      <c r="E212" t="e">
        <f>(VLOOKUP(Games!B212, Data!$B$2:$L$134, 6, FALSE)-VLOOKUP(Games!C212, Data!$B$2:$L$134, 6, FALSE))*'Coefficients - Win Probability'!$E$2</f>
        <v>#N/A</v>
      </c>
      <c r="F212" t="e">
        <f>(VLOOKUP(Games!B212, Data!$B$2:$L$134, 7, FALSE)-VLOOKUP(Games!C212, Data!$B$2:$L$134, 7, FALSE))*'Coefficients - Win Probability'!$F$2</f>
        <v>#N/A</v>
      </c>
      <c r="G212" t="e">
        <f>(VLOOKUP(Games!B212, Data!$B$2:$L$134, 8, FALSE)-VLOOKUP(Games!C212, Data!$B$2:$L$134, 8, FALSE))*'Coefficients - Win Probability'!$G$2</f>
        <v>#N/A</v>
      </c>
      <c r="H212" t="e">
        <f>(VLOOKUP(Games!B212, Data!$B$2:$L$134, 9, FALSE)-VLOOKUP(Games!C212, Data!$B$2:$L$134, 9, FALSE))*'Coefficients - Win Probability'!$H$2</f>
        <v>#N/A</v>
      </c>
      <c r="I212" t="e">
        <f>(VLOOKUP(Games!B212, Data!$B$2:$L$134, 10, FALSE)-VLOOKUP(Games!C212, Data!$B$2:$L$134, 10, FALSE))*'Coefficients - Win Probability'!$I$2</f>
        <v>#N/A</v>
      </c>
      <c r="J212" t="e">
        <f>(IF(AND(VLOOKUP(Games!B212, Data!$B$2:$L$134, 11, FALSE)=1, VLOOKUP(Games!C212, Data!$B$2:$L$134, 11, FALSE)&lt;&gt;1), 1,0))*'Coefficients - Win Probability'!$J$2</f>
        <v>#N/A</v>
      </c>
      <c r="K212" t="e">
        <f>(IF(AND(VLOOKUP(Games!B212, Data!$B$2:$L$134, 11, FALSE)&lt;&gt;1, VLOOKUP(Games!C212, Data!$B$2:$L$134, 11, FALSE)=1), 1,0))*'Coefficients - Win Probability'!$K$2</f>
        <v>#N/A</v>
      </c>
      <c r="L212" t="e">
        <f>(VLOOKUP(Games!B212, Data!$B$2:$L$134, 3, FALSE)-VLOOKUP(Games!C212, Data!$B$2:$L$134, 3, FALSE))*'Coefficients - Win Probability'!$L$2</f>
        <v>#N/A</v>
      </c>
      <c r="N212" t="e">
        <f t="shared" si="3"/>
        <v>#N/A</v>
      </c>
    </row>
    <row r="213" spans="1:14" x14ac:dyDescent="0.45">
      <c r="A213">
        <f>'Coefficients - Win Probability'!$A$2</f>
        <v>1.5006452889456501</v>
      </c>
      <c r="B213">
        <f>(Games!D213)*'Coefficients - Win Probability'!$B$2</f>
        <v>0</v>
      </c>
      <c r="C213" t="e">
        <f>(VLOOKUP(Games!B213, Data!$B$2:$L$134, 4, FALSE)-VLOOKUP(Games!C213, Data!$B$2:$L$134, 4, FALSE))*'Coefficients - Win Probability'!$C$2</f>
        <v>#N/A</v>
      </c>
      <c r="D213" t="e">
        <f>(VLOOKUP(Games!B213, Data!$B$2:$L$134, 5, FALSE)-VLOOKUP(Games!C213, Data!$B$2:$L$134, 5, FALSE))*'Coefficients - Win Probability'!$D$2</f>
        <v>#N/A</v>
      </c>
      <c r="E213" t="e">
        <f>(VLOOKUP(Games!B213, Data!$B$2:$L$134, 6, FALSE)-VLOOKUP(Games!C213, Data!$B$2:$L$134, 6, FALSE))*'Coefficients - Win Probability'!$E$2</f>
        <v>#N/A</v>
      </c>
      <c r="F213" t="e">
        <f>(VLOOKUP(Games!B213, Data!$B$2:$L$134, 7, FALSE)-VLOOKUP(Games!C213, Data!$B$2:$L$134, 7, FALSE))*'Coefficients - Win Probability'!$F$2</f>
        <v>#N/A</v>
      </c>
      <c r="G213" t="e">
        <f>(VLOOKUP(Games!B213, Data!$B$2:$L$134, 8, FALSE)-VLOOKUP(Games!C213, Data!$B$2:$L$134, 8, FALSE))*'Coefficients - Win Probability'!$G$2</f>
        <v>#N/A</v>
      </c>
      <c r="H213" t="e">
        <f>(VLOOKUP(Games!B213, Data!$B$2:$L$134, 9, FALSE)-VLOOKUP(Games!C213, Data!$B$2:$L$134, 9, FALSE))*'Coefficients - Win Probability'!$H$2</f>
        <v>#N/A</v>
      </c>
      <c r="I213" t="e">
        <f>(VLOOKUP(Games!B213, Data!$B$2:$L$134, 10, FALSE)-VLOOKUP(Games!C213, Data!$B$2:$L$134, 10, FALSE))*'Coefficients - Win Probability'!$I$2</f>
        <v>#N/A</v>
      </c>
      <c r="J213" t="e">
        <f>(IF(AND(VLOOKUP(Games!B213, Data!$B$2:$L$134, 11, FALSE)=1, VLOOKUP(Games!C213, Data!$B$2:$L$134, 11, FALSE)&lt;&gt;1), 1,0))*'Coefficients - Win Probability'!$J$2</f>
        <v>#N/A</v>
      </c>
      <c r="K213" t="e">
        <f>(IF(AND(VLOOKUP(Games!B213, Data!$B$2:$L$134, 11, FALSE)&lt;&gt;1, VLOOKUP(Games!C213, Data!$B$2:$L$134, 11, FALSE)=1), 1,0))*'Coefficients - Win Probability'!$K$2</f>
        <v>#N/A</v>
      </c>
      <c r="L213" t="e">
        <f>(VLOOKUP(Games!B213, Data!$B$2:$L$134, 3, FALSE)-VLOOKUP(Games!C213, Data!$B$2:$L$134, 3, FALSE))*'Coefficients - Win Probability'!$L$2</f>
        <v>#N/A</v>
      </c>
      <c r="N213" t="e">
        <f t="shared" si="3"/>
        <v>#N/A</v>
      </c>
    </row>
    <row r="214" spans="1:14" x14ac:dyDescent="0.45">
      <c r="A214">
        <f>'Coefficients - Win Probability'!$A$2</f>
        <v>1.5006452889456501</v>
      </c>
      <c r="B214">
        <f>(Games!D214)*'Coefficients - Win Probability'!$B$2</f>
        <v>0</v>
      </c>
      <c r="C214" t="e">
        <f>(VLOOKUP(Games!B214, Data!$B$2:$L$134, 4, FALSE)-VLOOKUP(Games!C214, Data!$B$2:$L$134, 4, FALSE))*'Coefficients - Win Probability'!$C$2</f>
        <v>#N/A</v>
      </c>
      <c r="D214" t="e">
        <f>(VLOOKUP(Games!B214, Data!$B$2:$L$134, 5, FALSE)-VLOOKUP(Games!C214, Data!$B$2:$L$134, 5, FALSE))*'Coefficients - Win Probability'!$D$2</f>
        <v>#N/A</v>
      </c>
      <c r="E214" t="e">
        <f>(VLOOKUP(Games!B214, Data!$B$2:$L$134, 6, FALSE)-VLOOKUP(Games!C214, Data!$B$2:$L$134, 6, FALSE))*'Coefficients - Win Probability'!$E$2</f>
        <v>#N/A</v>
      </c>
      <c r="F214" t="e">
        <f>(VLOOKUP(Games!B214, Data!$B$2:$L$134, 7, FALSE)-VLOOKUP(Games!C214, Data!$B$2:$L$134, 7, FALSE))*'Coefficients - Win Probability'!$F$2</f>
        <v>#N/A</v>
      </c>
      <c r="G214" t="e">
        <f>(VLOOKUP(Games!B214, Data!$B$2:$L$134, 8, FALSE)-VLOOKUP(Games!C214, Data!$B$2:$L$134, 8, FALSE))*'Coefficients - Win Probability'!$G$2</f>
        <v>#N/A</v>
      </c>
      <c r="H214" t="e">
        <f>(VLOOKUP(Games!B214, Data!$B$2:$L$134, 9, FALSE)-VLOOKUP(Games!C214, Data!$B$2:$L$134, 9, FALSE))*'Coefficients - Win Probability'!$H$2</f>
        <v>#N/A</v>
      </c>
      <c r="I214" t="e">
        <f>(VLOOKUP(Games!B214, Data!$B$2:$L$134, 10, FALSE)-VLOOKUP(Games!C214, Data!$B$2:$L$134, 10, FALSE))*'Coefficients - Win Probability'!$I$2</f>
        <v>#N/A</v>
      </c>
      <c r="J214" t="e">
        <f>(IF(AND(VLOOKUP(Games!B214, Data!$B$2:$L$134, 11, FALSE)=1, VLOOKUP(Games!C214, Data!$B$2:$L$134, 11, FALSE)&lt;&gt;1), 1,0))*'Coefficients - Win Probability'!$J$2</f>
        <v>#N/A</v>
      </c>
      <c r="K214" t="e">
        <f>(IF(AND(VLOOKUP(Games!B214, Data!$B$2:$L$134, 11, FALSE)&lt;&gt;1, VLOOKUP(Games!C214, Data!$B$2:$L$134, 11, FALSE)=1), 1,0))*'Coefficients - Win Probability'!$K$2</f>
        <v>#N/A</v>
      </c>
      <c r="L214" t="e">
        <f>(VLOOKUP(Games!B214, Data!$B$2:$L$134, 3, FALSE)-VLOOKUP(Games!C214, Data!$B$2:$L$134, 3, FALSE))*'Coefficients - Win Probability'!$L$2</f>
        <v>#N/A</v>
      </c>
      <c r="N214" t="e">
        <f t="shared" si="3"/>
        <v>#N/A</v>
      </c>
    </row>
    <row r="215" spans="1:14" x14ac:dyDescent="0.45">
      <c r="A215">
        <f>'Coefficients - Win Probability'!$A$2</f>
        <v>1.5006452889456501</v>
      </c>
      <c r="B215">
        <f>(Games!D215)*'Coefficients - Win Probability'!$B$2</f>
        <v>0</v>
      </c>
      <c r="C215" t="e">
        <f>(VLOOKUP(Games!B215, Data!$B$2:$L$134, 4, FALSE)-VLOOKUP(Games!C215, Data!$B$2:$L$134, 4, FALSE))*'Coefficients - Win Probability'!$C$2</f>
        <v>#N/A</v>
      </c>
      <c r="D215" t="e">
        <f>(VLOOKUP(Games!B215, Data!$B$2:$L$134, 5, FALSE)-VLOOKUP(Games!C215, Data!$B$2:$L$134, 5, FALSE))*'Coefficients - Win Probability'!$D$2</f>
        <v>#N/A</v>
      </c>
      <c r="E215" t="e">
        <f>(VLOOKUP(Games!B215, Data!$B$2:$L$134, 6, FALSE)-VLOOKUP(Games!C215, Data!$B$2:$L$134, 6, FALSE))*'Coefficients - Win Probability'!$E$2</f>
        <v>#N/A</v>
      </c>
      <c r="F215" t="e">
        <f>(VLOOKUP(Games!B215, Data!$B$2:$L$134, 7, FALSE)-VLOOKUP(Games!C215, Data!$B$2:$L$134, 7, FALSE))*'Coefficients - Win Probability'!$F$2</f>
        <v>#N/A</v>
      </c>
      <c r="G215" t="e">
        <f>(VLOOKUP(Games!B215, Data!$B$2:$L$134, 8, FALSE)-VLOOKUP(Games!C215, Data!$B$2:$L$134, 8, FALSE))*'Coefficients - Win Probability'!$G$2</f>
        <v>#N/A</v>
      </c>
      <c r="H215" t="e">
        <f>(VLOOKUP(Games!B215, Data!$B$2:$L$134, 9, FALSE)-VLOOKUP(Games!C215, Data!$B$2:$L$134, 9, FALSE))*'Coefficients - Win Probability'!$H$2</f>
        <v>#N/A</v>
      </c>
      <c r="I215" t="e">
        <f>(VLOOKUP(Games!B215, Data!$B$2:$L$134, 10, FALSE)-VLOOKUP(Games!C215, Data!$B$2:$L$134, 10, FALSE))*'Coefficients - Win Probability'!$I$2</f>
        <v>#N/A</v>
      </c>
      <c r="J215" t="e">
        <f>(IF(AND(VLOOKUP(Games!B215, Data!$B$2:$L$134, 11, FALSE)=1, VLOOKUP(Games!C215, Data!$B$2:$L$134, 11, FALSE)&lt;&gt;1), 1,0))*'Coefficients - Win Probability'!$J$2</f>
        <v>#N/A</v>
      </c>
      <c r="K215" t="e">
        <f>(IF(AND(VLOOKUP(Games!B215, Data!$B$2:$L$134, 11, FALSE)&lt;&gt;1, VLOOKUP(Games!C215, Data!$B$2:$L$134, 11, FALSE)=1), 1,0))*'Coefficients - Win Probability'!$K$2</f>
        <v>#N/A</v>
      </c>
      <c r="L215" t="e">
        <f>(VLOOKUP(Games!B215, Data!$B$2:$L$134, 3, FALSE)-VLOOKUP(Games!C215, Data!$B$2:$L$134, 3, FALSE))*'Coefficients - Win Probability'!$L$2</f>
        <v>#N/A</v>
      </c>
      <c r="N215" t="e">
        <f t="shared" si="3"/>
        <v>#N/A</v>
      </c>
    </row>
    <row r="216" spans="1:14" x14ac:dyDescent="0.45">
      <c r="A216">
        <f>'Coefficients - Win Probability'!$A$2</f>
        <v>1.5006452889456501</v>
      </c>
      <c r="B216">
        <f>(Games!D216)*'Coefficients - Win Probability'!$B$2</f>
        <v>0</v>
      </c>
      <c r="C216" t="e">
        <f>(VLOOKUP(Games!B216, Data!$B$2:$L$134, 4, FALSE)-VLOOKUP(Games!C216, Data!$B$2:$L$134, 4, FALSE))*'Coefficients - Win Probability'!$C$2</f>
        <v>#N/A</v>
      </c>
      <c r="D216" t="e">
        <f>(VLOOKUP(Games!B216, Data!$B$2:$L$134, 5, FALSE)-VLOOKUP(Games!C216, Data!$B$2:$L$134, 5, FALSE))*'Coefficients - Win Probability'!$D$2</f>
        <v>#N/A</v>
      </c>
      <c r="E216" t="e">
        <f>(VLOOKUP(Games!B216, Data!$B$2:$L$134, 6, FALSE)-VLOOKUP(Games!C216, Data!$B$2:$L$134, 6, FALSE))*'Coefficients - Win Probability'!$E$2</f>
        <v>#N/A</v>
      </c>
      <c r="F216" t="e">
        <f>(VLOOKUP(Games!B216, Data!$B$2:$L$134, 7, FALSE)-VLOOKUP(Games!C216, Data!$B$2:$L$134, 7, FALSE))*'Coefficients - Win Probability'!$F$2</f>
        <v>#N/A</v>
      </c>
      <c r="G216" t="e">
        <f>(VLOOKUP(Games!B216, Data!$B$2:$L$134, 8, FALSE)-VLOOKUP(Games!C216, Data!$B$2:$L$134, 8, FALSE))*'Coefficients - Win Probability'!$G$2</f>
        <v>#N/A</v>
      </c>
      <c r="H216" t="e">
        <f>(VLOOKUP(Games!B216, Data!$B$2:$L$134, 9, FALSE)-VLOOKUP(Games!C216, Data!$B$2:$L$134, 9, FALSE))*'Coefficients - Win Probability'!$H$2</f>
        <v>#N/A</v>
      </c>
      <c r="I216" t="e">
        <f>(VLOOKUP(Games!B216, Data!$B$2:$L$134, 10, FALSE)-VLOOKUP(Games!C216, Data!$B$2:$L$134, 10, FALSE))*'Coefficients - Win Probability'!$I$2</f>
        <v>#N/A</v>
      </c>
      <c r="J216" t="e">
        <f>(IF(AND(VLOOKUP(Games!B216, Data!$B$2:$L$134, 11, FALSE)=1, VLOOKUP(Games!C216, Data!$B$2:$L$134, 11, FALSE)&lt;&gt;1), 1,0))*'Coefficients - Win Probability'!$J$2</f>
        <v>#N/A</v>
      </c>
      <c r="K216" t="e">
        <f>(IF(AND(VLOOKUP(Games!B216, Data!$B$2:$L$134, 11, FALSE)&lt;&gt;1, VLOOKUP(Games!C216, Data!$B$2:$L$134, 11, FALSE)=1), 1,0))*'Coefficients - Win Probability'!$K$2</f>
        <v>#N/A</v>
      </c>
      <c r="L216" t="e">
        <f>(VLOOKUP(Games!B216, Data!$B$2:$L$134, 3, FALSE)-VLOOKUP(Games!C216, Data!$B$2:$L$134, 3, FALSE))*'Coefficients - Win Probability'!$L$2</f>
        <v>#N/A</v>
      </c>
      <c r="N216" t="e">
        <f t="shared" si="3"/>
        <v>#N/A</v>
      </c>
    </row>
    <row r="217" spans="1:14" x14ac:dyDescent="0.45">
      <c r="A217">
        <f>'Coefficients - Win Probability'!$A$2</f>
        <v>1.5006452889456501</v>
      </c>
      <c r="B217">
        <f>(Games!D217)*'Coefficients - Win Probability'!$B$2</f>
        <v>0</v>
      </c>
      <c r="C217" t="e">
        <f>(VLOOKUP(Games!B217, Data!$B$2:$L$134, 4, FALSE)-VLOOKUP(Games!C217, Data!$B$2:$L$134, 4, FALSE))*'Coefficients - Win Probability'!$C$2</f>
        <v>#N/A</v>
      </c>
      <c r="D217" t="e">
        <f>(VLOOKUP(Games!B217, Data!$B$2:$L$134, 5, FALSE)-VLOOKUP(Games!C217, Data!$B$2:$L$134, 5, FALSE))*'Coefficients - Win Probability'!$D$2</f>
        <v>#N/A</v>
      </c>
      <c r="E217" t="e">
        <f>(VLOOKUP(Games!B217, Data!$B$2:$L$134, 6, FALSE)-VLOOKUP(Games!C217, Data!$B$2:$L$134, 6, FALSE))*'Coefficients - Win Probability'!$E$2</f>
        <v>#N/A</v>
      </c>
      <c r="F217" t="e">
        <f>(VLOOKUP(Games!B217, Data!$B$2:$L$134, 7, FALSE)-VLOOKUP(Games!C217, Data!$B$2:$L$134, 7, FALSE))*'Coefficients - Win Probability'!$F$2</f>
        <v>#N/A</v>
      </c>
      <c r="G217" t="e">
        <f>(VLOOKUP(Games!B217, Data!$B$2:$L$134, 8, FALSE)-VLOOKUP(Games!C217, Data!$B$2:$L$134, 8, FALSE))*'Coefficients - Win Probability'!$G$2</f>
        <v>#N/A</v>
      </c>
      <c r="H217" t="e">
        <f>(VLOOKUP(Games!B217, Data!$B$2:$L$134, 9, FALSE)-VLOOKUP(Games!C217, Data!$B$2:$L$134, 9, FALSE))*'Coefficients - Win Probability'!$H$2</f>
        <v>#N/A</v>
      </c>
      <c r="I217" t="e">
        <f>(VLOOKUP(Games!B217, Data!$B$2:$L$134, 10, FALSE)-VLOOKUP(Games!C217, Data!$B$2:$L$134, 10, FALSE))*'Coefficients - Win Probability'!$I$2</f>
        <v>#N/A</v>
      </c>
      <c r="J217" t="e">
        <f>(IF(AND(VLOOKUP(Games!B217, Data!$B$2:$L$134, 11, FALSE)=1, VLOOKUP(Games!C217, Data!$B$2:$L$134, 11, FALSE)&lt;&gt;1), 1,0))*'Coefficients - Win Probability'!$J$2</f>
        <v>#N/A</v>
      </c>
      <c r="K217" t="e">
        <f>(IF(AND(VLOOKUP(Games!B217, Data!$B$2:$L$134, 11, FALSE)&lt;&gt;1, VLOOKUP(Games!C217, Data!$B$2:$L$134, 11, FALSE)=1), 1,0))*'Coefficients - Win Probability'!$K$2</f>
        <v>#N/A</v>
      </c>
      <c r="L217" t="e">
        <f>(VLOOKUP(Games!B217, Data!$B$2:$L$134, 3, FALSE)-VLOOKUP(Games!C217, Data!$B$2:$L$134, 3, FALSE))*'Coefficients - Win Probability'!$L$2</f>
        <v>#N/A</v>
      </c>
      <c r="N217" t="e">
        <f t="shared" si="3"/>
        <v>#N/A</v>
      </c>
    </row>
    <row r="218" spans="1:14" x14ac:dyDescent="0.45">
      <c r="A218">
        <f>'Coefficients - Win Probability'!$A$2</f>
        <v>1.5006452889456501</v>
      </c>
      <c r="B218">
        <f>(Games!D218)*'Coefficients - Win Probability'!$B$2</f>
        <v>0</v>
      </c>
      <c r="C218" t="e">
        <f>(VLOOKUP(Games!B218, Data!$B$2:$L$134, 4, FALSE)-VLOOKUP(Games!C218, Data!$B$2:$L$134, 4, FALSE))*'Coefficients - Win Probability'!$C$2</f>
        <v>#N/A</v>
      </c>
      <c r="D218" t="e">
        <f>(VLOOKUP(Games!B218, Data!$B$2:$L$134, 5, FALSE)-VLOOKUP(Games!C218, Data!$B$2:$L$134, 5, FALSE))*'Coefficients - Win Probability'!$D$2</f>
        <v>#N/A</v>
      </c>
      <c r="E218" t="e">
        <f>(VLOOKUP(Games!B218, Data!$B$2:$L$134, 6, FALSE)-VLOOKUP(Games!C218, Data!$B$2:$L$134, 6, FALSE))*'Coefficients - Win Probability'!$E$2</f>
        <v>#N/A</v>
      </c>
      <c r="F218" t="e">
        <f>(VLOOKUP(Games!B218, Data!$B$2:$L$134, 7, FALSE)-VLOOKUP(Games!C218, Data!$B$2:$L$134, 7, FALSE))*'Coefficients - Win Probability'!$F$2</f>
        <v>#N/A</v>
      </c>
      <c r="G218" t="e">
        <f>(VLOOKUP(Games!B218, Data!$B$2:$L$134, 8, FALSE)-VLOOKUP(Games!C218, Data!$B$2:$L$134, 8, FALSE))*'Coefficients - Win Probability'!$G$2</f>
        <v>#N/A</v>
      </c>
      <c r="H218" t="e">
        <f>(VLOOKUP(Games!B218, Data!$B$2:$L$134, 9, FALSE)-VLOOKUP(Games!C218, Data!$B$2:$L$134, 9, FALSE))*'Coefficients - Win Probability'!$H$2</f>
        <v>#N/A</v>
      </c>
      <c r="I218" t="e">
        <f>(VLOOKUP(Games!B218, Data!$B$2:$L$134, 10, FALSE)-VLOOKUP(Games!C218, Data!$B$2:$L$134, 10, FALSE))*'Coefficients - Win Probability'!$I$2</f>
        <v>#N/A</v>
      </c>
      <c r="J218" t="e">
        <f>(IF(AND(VLOOKUP(Games!B218, Data!$B$2:$L$134, 11, FALSE)=1, VLOOKUP(Games!C218, Data!$B$2:$L$134, 11, FALSE)&lt;&gt;1), 1,0))*'Coefficients - Win Probability'!$J$2</f>
        <v>#N/A</v>
      </c>
      <c r="K218" t="e">
        <f>(IF(AND(VLOOKUP(Games!B218, Data!$B$2:$L$134, 11, FALSE)&lt;&gt;1, VLOOKUP(Games!C218, Data!$B$2:$L$134, 11, FALSE)=1), 1,0))*'Coefficients - Win Probability'!$K$2</f>
        <v>#N/A</v>
      </c>
      <c r="L218" t="e">
        <f>(VLOOKUP(Games!B218, Data!$B$2:$L$134, 3, FALSE)-VLOOKUP(Games!C218, Data!$B$2:$L$134, 3, FALSE))*'Coefficients - Win Probability'!$L$2</f>
        <v>#N/A</v>
      </c>
      <c r="N218" t="e">
        <f t="shared" si="3"/>
        <v>#N/A</v>
      </c>
    </row>
    <row r="219" spans="1:14" x14ac:dyDescent="0.45">
      <c r="A219">
        <f>'Coefficients - Win Probability'!$A$2</f>
        <v>1.5006452889456501</v>
      </c>
      <c r="B219">
        <f>(Games!D219)*'Coefficients - Win Probability'!$B$2</f>
        <v>0</v>
      </c>
      <c r="C219" t="e">
        <f>(VLOOKUP(Games!B219, Data!$B$2:$L$134, 4, FALSE)-VLOOKUP(Games!C219, Data!$B$2:$L$134, 4, FALSE))*'Coefficients - Win Probability'!$C$2</f>
        <v>#N/A</v>
      </c>
      <c r="D219" t="e">
        <f>(VLOOKUP(Games!B219, Data!$B$2:$L$134, 5, FALSE)-VLOOKUP(Games!C219, Data!$B$2:$L$134, 5, FALSE))*'Coefficients - Win Probability'!$D$2</f>
        <v>#N/A</v>
      </c>
      <c r="E219" t="e">
        <f>(VLOOKUP(Games!B219, Data!$B$2:$L$134, 6, FALSE)-VLOOKUP(Games!C219, Data!$B$2:$L$134, 6, FALSE))*'Coefficients - Win Probability'!$E$2</f>
        <v>#N/A</v>
      </c>
      <c r="F219" t="e">
        <f>(VLOOKUP(Games!B219, Data!$B$2:$L$134, 7, FALSE)-VLOOKUP(Games!C219, Data!$B$2:$L$134, 7, FALSE))*'Coefficients - Win Probability'!$F$2</f>
        <v>#N/A</v>
      </c>
      <c r="G219" t="e">
        <f>(VLOOKUP(Games!B219, Data!$B$2:$L$134, 8, FALSE)-VLOOKUP(Games!C219, Data!$B$2:$L$134, 8, FALSE))*'Coefficients - Win Probability'!$G$2</f>
        <v>#N/A</v>
      </c>
      <c r="H219" t="e">
        <f>(VLOOKUP(Games!B219, Data!$B$2:$L$134, 9, FALSE)-VLOOKUP(Games!C219, Data!$B$2:$L$134, 9, FALSE))*'Coefficients - Win Probability'!$H$2</f>
        <v>#N/A</v>
      </c>
      <c r="I219" t="e">
        <f>(VLOOKUP(Games!B219, Data!$B$2:$L$134, 10, FALSE)-VLOOKUP(Games!C219, Data!$B$2:$L$134, 10, FALSE))*'Coefficients - Win Probability'!$I$2</f>
        <v>#N/A</v>
      </c>
      <c r="J219" t="e">
        <f>(IF(AND(VLOOKUP(Games!B219, Data!$B$2:$L$134, 11, FALSE)=1, VLOOKUP(Games!C219, Data!$B$2:$L$134, 11, FALSE)&lt;&gt;1), 1,0))*'Coefficients - Win Probability'!$J$2</f>
        <v>#N/A</v>
      </c>
      <c r="K219" t="e">
        <f>(IF(AND(VLOOKUP(Games!B219, Data!$B$2:$L$134, 11, FALSE)&lt;&gt;1, VLOOKUP(Games!C219, Data!$B$2:$L$134, 11, FALSE)=1), 1,0))*'Coefficients - Win Probability'!$K$2</f>
        <v>#N/A</v>
      </c>
      <c r="L219" t="e">
        <f>(VLOOKUP(Games!B219, Data!$B$2:$L$134, 3, FALSE)-VLOOKUP(Games!C219, Data!$B$2:$L$134, 3, FALSE))*'Coefficients - Win Probability'!$L$2</f>
        <v>#N/A</v>
      </c>
      <c r="N219" t="e">
        <f t="shared" si="3"/>
        <v>#N/A</v>
      </c>
    </row>
    <row r="220" spans="1:14" x14ac:dyDescent="0.45">
      <c r="A220">
        <f>'Coefficients - Win Probability'!$A$2</f>
        <v>1.5006452889456501</v>
      </c>
      <c r="B220">
        <f>(Games!D220)*'Coefficients - Win Probability'!$B$2</f>
        <v>0</v>
      </c>
      <c r="C220" t="e">
        <f>(VLOOKUP(Games!B220, Data!$B$2:$L$134, 4, FALSE)-VLOOKUP(Games!C220, Data!$B$2:$L$134, 4, FALSE))*'Coefficients - Win Probability'!$C$2</f>
        <v>#N/A</v>
      </c>
      <c r="D220" t="e">
        <f>(VLOOKUP(Games!B220, Data!$B$2:$L$134, 5, FALSE)-VLOOKUP(Games!C220, Data!$B$2:$L$134, 5, FALSE))*'Coefficients - Win Probability'!$D$2</f>
        <v>#N/A</v>
      </c>
      <c r="E220" t="e">
        <f>(VLOOKUP(Games!B220, Data!$B$2:$L$134, 6, FALSE)-VLOOKUP(Games!C220, Data!$B$2:$L$134, 6, FALSE))*'Coefficients - Win Probability'!$E$2</f>
        <v>#N/A</v>
      </c>
      <c r="F220" t="e">
        <f>(VLOOKUP(Games!B220, Data!$B$2:$L$134, 7, FALSE)-VLOOKUP(Games!C220, Data!$B$2:$L$134, 7, FALSE))*'Coefficients - Win Probability'!$F$2</f>
        <v>#N/A</v>
      </c>
      <c r="G220" t="e">
        <f>(VLOOKUP(Games!B220, Data!$B$2:$L$134, 8, FALSE)-VLOOKUP(Games!C220, Data!$B$2:$L$134, 8, FALSE))*'Coefficients - Win Probability'!$G$2</f>
        <v>#N/A</v>
      </c>
      <c r="H220" t="e">
        <f>(VLOOKUP(Games!B220, Data!$B$2:$L$134, 9, FALSE)-VLOOKUP(Games!C220, Data!$B$2:$L$134, 9, FALSE))*'Coefficients - Win Probability'!$H$2</f>
        <v>#N/A</v>
      </c>
      <c r="I220" t="e">
        <f>(VLOOKUP(Games!B220, Data!$B$2:$L$134, 10, FALSE)-VLOOKUP(Games!C220, Data!$B$2:$L$134, 10, FALSE))*'Coefficients - Win Probability'!$I$2</f>
        <v>#N/A</v>
      </c>
      <c r="J220" t="e">
        <f>(IF(AND(VLOOKUP(Games!B220, Data!$B$2:$L$134, 11, FALSE)=1, VLOOKUP(Games!C220, Data!$B$2:$L$134, 11, FALSE)&lt;&gt;1), 1,0))*'Coefficients - Win Probability'!$J$2</f>
        <v>#N/A</v>
      </c>
      <c r="K220" t="e">
        <f>(IF(AND(VLOOKUP(Games!B220, Data!$B$2:$L$134, 11, FALSE)&lt;&gt;1, VLOOKUP(Games!C220, Data!$B$2:$L$134, 11, FALSE)=1), 1,0))*'Coefficients - Win Probability'!$K$2</f>
        <v>#N/A</v>
      </c>
      <c r="L220" t="e">
        <f>(VLOOKUP(Games!B220, Data!$B$2:$L$134, 3, FALSE)-VLOOKUP(Games!C220, Data!$B$2:$L$134, 3, FALSE))*'Coefficients - Win Probability'!$L$2</f>
        <v>#N/A</v>
      </c>
      <c r="N220" t="e">
        <f t="shared" si="3"/>
        <v>#N/A</v>
      </c>
    </row>
    <row r="221" spans="1:14" x14ac:dyDescent="0.45">
      <c r="A221">
        <f>'Coefficients - Win Probability'!$A$2</f>
        <v>1.5006452889456501</v>
      </c>
      <c r="B221">
        <f>(Games!D221)*'Coefficients - Win Probability'!$B$2</f>
        <v>0</v>
      </c>
      <c r="C221" t="e">
        <f>(VLOOKUP(Games!B221, Data!$B$2:$L$134, 4, FALSE)-VLOOKUP(Games!C221, Data!$B$2:$L$134, 4, FALSE))*'Coefficients - Win Probability'!$C$2</f>
        <v>#N/A</v>
      </c>
      <c r="D221" t="e">
        <f>(VLOOKUP(Games!B221, Data!$B$2:$L$134, 5, FALSE)-VLOOKUP(Games!C221, Data!$B$2:$L$134, 5, FALSE))*'Coefficients - Win Probability'!$D$2</f>
        <v>#N/A</v>
      </c>
      <c r="E221" t="e">
        <f>(VLOOKUP(Games!B221, Data!$B$2:$L$134, 6, FALSE)-VLOOKUP(Games!C221, Data!$B$2:$L$134, 6, FALSE))*'Coefficients - Win Probability'!$E$2</f>
        <v>#N/A</v>
      </c>
      <c r="F221" t="e">
        <f>(VLOOKUP(Games!B221, Data!$B$2:$L$134, 7, FALSE)-VLOOKUP(Games!C221, Data!$B$2:$L$134, 7, FALSE))*'Coefficients - Win Probability'!$F$2</f>
        <v>#N/A</v>
      </c>
      <c r="G221" t="e">
        <f>(VLOOKUP(Games!B221, Data!$B$2:$L$134, 8, FALSE)-VLOOKUP(Games!C221, Data!$B$2:$L$134, 8, FALSE))*'Coefficients - Win Probability'!$G$2</f>
        <v>#N/A</v>
      </c>
      <c r="H221" t="e">
        <f>(VLOOKUP(Games!B221, Data!$B$2:$L$134, 9, FALSE)-VLOOKUP(Games!C221, Data!$B$2:$L$134, 9, FALSE))*'Coefficients - Win Probability'!$H$2</f>
        <v>#N/A</v>
      </c>
      <c r="I221" t="e">
        <f>(VLOOKUP(Games!B221, Data!$B$2:$L$134, 10, FALSE)-VLOOKUP(Games!C221, Data!$B$2:$L$134, 10, FALSE))*'Coefficients - Win Probability'!$I$2</f>
        <v>#N/A</v>
      </c>
      <c r="J221" t="e">
        <f>(IF(AND(VLOOKUP(Games!B221, Data!$B$2:$L$134, 11, FALSE)=1, VLOOKUP(Games!C221, Data!$B$2:$L$134, 11, FALSE)&lt;&gt;1), 1,0))*'Coefficients - Win Probability'!$J$2</f>
        <v>#N/A</v>
      </c>
      <c r="K221" t="e">
        <f>(IF(AND(VLOOKUP(Games!B221, Data!$B$2:$L$134, 11, FALSE)&lt;&gt;1, VLOOKUP(Games!C221, Data!$B$2:$L$134, 11, FALSE)=1), 1,0))*'Coefficients - Win Probability'!$K$2</f>
        <v>#N/A</v>
      </c>
      <c r="L221" t="e">
        <f>(VLOOKUP(Games!B221, Data!$B$2:$L$134, 3, FALSE)-VLOOKUP(Games!C221, Data!$B$2:$L$134, 3, FALSE))*'Coefficients - Win Probability'!$L$2</f>
        <v>#N/A</v>
      </c>
      <c r="N221" t="e">
        <f t="shared" si="3"/>
        <v>#N/A</v>
      </c>
    </row>
    <row r="222" spans="1:14" x14ac:dyDescent="0.45">
      <c r="A222">
        <f>'Coefficients - Win Probability'!$A$2</f>
        <v>1.5006452889456501</v>
      </c>
      <c r="B222">
        <f>(Games!D222)*'Coefficients - Win Probability'!$B$2</f>
        <v>0</v>
      </c>
      <c r="C222" t="e">
        <f>(VLOOKUP(Games!B222, Data!$B$2:$L$134, 4, FALSE)-VLOOKUP(Games!C222, Data!$B$2:$L$134, 4, FALSE))*'Coefficients - Win Probability'!$C$2</f>
        <v>#N/A</v>
      </c>
      <c r="D222" t="e">
        <f>(VLOOKUP(Games!B222, Data!$B$2:$L$134, 5, FALSE)-VLOOKUP(Games!C222, Data!$B$2:$L$134, 5, FALSE))*'Coefficients - Win Probability'!$D$2</f>
        <v>#N/A</v>
      </c>
      <c r="E222" t="e">
        <f>(VLOOKUP(Games!B222, Data!$B$2:$L$134, 6, FALSE)-VLOOKUP(Games!C222, Data!$B$2:$L$134, 6, FALSE))*'Coefficients - Win Probability'!$E$2</f>
        <v>#N/A</v>
      </c>
      <c r="F222" t="e">
        <f>(VLOOKUP(Games!B222, Data!$B$2:$L$134, 7, FALSE)-VLOOKUP(Games!C222, Data!$B$2:$L$134, 7, FALSE))*'Coefficients - Win Probability'!$F$2</f>
        <v>#N/A</v>
      </c>
      <c r="G222" t="e">
        <f>(VLOOKUP(Games!B222, Data!$B$2:$L$134, 8, FALSE)-VLOOKUP(Games!C222, Data!$B$2:$L$134, 8, FALSE))*'Coefficients - Win Probability'!$G$2</f>
        <v>#N/A</v>
      </c>
      <c r="H222" t="e">
        <f>(VLOOKUP(Games!B222, Data!$B$2:$L$134, 9, FALSE)-VLOOKUP(Games!C222, Data!$B$2:$L$134, 9, FALSE))*'Coefficients - Win Probability'!$H$2</f>
        <v>#N/A</v>
      </c>
      <c r="I222" t="e">
        <f>(VLOOKUP(Games!B222, Data!$B$2:$L$134, 10, FALSE)-VLOOKUP(Games!C222, Data!$B$2:$L$134, 10, FALSE))*'Coefficients - Win Probability'!$I$2</f>
        <v>#N/A</v>
      </c>
      <c r="J222" t="e">
        <f>(IF(AND(VLOOKUP(Games!B222, Data!$B$2:$L$134, 11, FALSE)=1, VLOOKUP(Games!C222, Data!$B$2:$L$134, 11, FALSE)&lt;&gt;1), 1,0))*'Coefficients - Win Probability'!$J$2</f>
        <v>#N/A</v>
      </c>
      <c r="K222" t="e">
        <f>(IF(AND(VLOOKUP(Games!B222, Data!$B$2:$L$134, 11, FALSE)&lt;&gt;1, VLOOKUP(Games!C222, Data!$B$2:$L$134, 11, FALSE)=1), 1,0))*'Coefficients - Win Probability'!$K$2</f>
        <v>#N/A</v>
      </c>
      <c r="L222" t="e">
        <f>(VLOOKUP(Games!B222, Data!$B$2:$L$134, 3, FALSE)-VLOOKUP(Games!C222, Data!$B$2:$L$134, 3, FALSE))*'Coefficients - Win Probability'!$L$2</f>
        <v>#N/A</v>
      </c>
      <c r="N222" t="e">
        <f t="shared" si="3"/>
        <v>#N/A</v>
      </c>
    </row>
    <row r="223" spans="1:14" x14ac:dyDescent="0.45">
      <c r="A223">
        <f>'Coefficients - Win Probability'!$A$2</f>
        <v>1.5006452889456501</v>
      </c>
      <c r="B223">
        <f>(Games!D223)*'Coefficients - Win Probability'!$B$2</f>
        <v>0</v>
      </c>
      <c r="C223" t="e">
        <f>(VLOOKUP(Games!B223, Data!$B$2:$L$134, 4, FALSE)-VLOOKUP(Games!C223, Data!$B$2:$L$134, 4, FALSE))*'Coefficients - Win Probability'!$C$2</f>
        <v>#N/A</v>
      </c>
      <c r="D223" t="e">
        <f>(VLOOKUP(Games!B223, Data!$B$2:$L$134, 5, FALSE)-VLOOKUP(Games!C223, Data!$B$2:$L$134, 5, FALSE))*'Coefficients - Win Probability'!$D$2</f>
        <v>#N/A</v>
      </c>
      <c r="E223" t="e">
        <f>(VLOOKUP(Games!B223, Data!$B$2:$L$134, 6, FALSE)-VLOOKUP(Games!C223, Data!$B$2:$L$134, 6, FALSE))*'Coefficients - Win Probability'!$E$2</f>
        <v>#N/A</v>
      </c>
      <c r="F223" t="e">
        <f>(VLOOKUP(Games!B223, Data!$B$2:$L$134, 7, FALSE)-VLOOKUP(Games!C223, Data!$B$2:$L$134, 7, FALSE))*'Coefficients - Win Probability'!$F$2</f>
        <v>#N/A</v>
      </c>
      <c r="G223" t="e">
        <f>(VLOOKUP(Games!B223, Data!$B$2:$L$134, 8, FALSE)-VLOOKUP(Games!C223, Data!$B$2:$L$134, 8, FALSE))*'Coefficients - Win Probability'!$G$2</f>
        <v>#N/A</v>
      </c>
      <c r="H223" t="e">
        <f>(VLOOKUP(Games!B223, Data!$B$2:$L$134, 9, FALSE)-VLOOKUP(Games!C223, Data!$B$2:$L$134, 9, FALSE))*'Coefficients - Win Probability'!$H$2</f>
        <v>#N/A</v>
      </c>
      <c r="I223" t="e">
        <f>(VLOOKUP(Games!B223, Data!$B$2:$L$134, 10, FALSE)-VLOOKUP(Games!C223, Data!$B$2:$L$134, 10, FALSE))*'Coefficients - Win Probability'!$I$2</f>
        <v>#N/A</v>
      </c>
      <c r="J223" t="e">
        <f>(IF(AND(VLOOKUP(Games!B223, Data!$B$2:$L$134, 11, FALSE)=1, VLOOKUP(Games!C223, Data!$B$2:$L$134, 11, FALSE)&lt;&gt;1), 1,0))*'Coefficients - Win Probability'!$J$2</f>
        <v>#N/A</v>
      </c>
      <c r="K223" t="e">
        <f>(IF(AND(VLOOKUP(Games!B223, Data!$B$2:$L$134, 11, FALSE)&lt;&gt;1, VLOOKUP(Games!C223, Data!$B$2:$L$134, 11, FALSE)=1), 1,0))*'Coefficients - Win Probability'!$K$2</f>
        <v>#N/A</v>
      </c>
      <c r="L223" t="e">
        <f>(VLOOKUP(Games!B223, Data!$B$2:$L$134, 3, FALSE)-VLOOKUP(Games!C223, Data!$B$2:$L$134, 3, FALSE))*'Coefficients - Win Probability'!$L$2</f>
        <v>#N/A</v>
      </c>
      <c r="N223" t="e">
        <f t="shared" si="3"/>
        <v>#N/A</v>
      </c>
    </row>
    <row r="224" spans="1:14" x14ac:dyDescent="0.45">
      <c r="A224">
        <f>'Coefficients - Win Probability'!$A$2</f>
        <v>1.5006452889456501</v>
      </c>
      <c r="B224">
        <f>(Games!D224)*'Coefficients - Win Probability'!$B$2</f>
        <v>0</v>
      </c>
      <c r="C224" t="e">
        <f>(VLOOKUP(Games!B224, Data!$B$2:$L$134, 4, FALSE)-VLOOKUP(Games!C224, Data!$B$2:$L$134, 4, FALSE))*'Coefficients - Win Probability'!$C$2</f>
        <v>#N/A</v>
      </c>
      <c r="D224" t="e">
        <f>(VLOOKUP(Games!B224, Data!$B$2:$L$134, 5, FALSE)-VLOOKUP(Games!C224, Data!$B$2:$L$134, 5, FALSE))*'Coefficients - Win Probability'!$D$2</f>
        <v>#N/A</v>
      </c>
      <c r="E224" t="e">
        <f>(VLOOKUP(Games!B224, Data!$B$2:$L$134, 6, FALSE)-VLOOKUP(Games!C224, Data!$B$2:$L$134, 6, FALSE))*'Coefficients - Win Probability'!$E$2</f>
        <v>#N/A</v>
      </c>
      <c r="F224" t="e">
        <f>(VLOOKUP(Games!B224, Data!$B$2:$L$134, 7, FALSE)-VLOOKUP(Games!C224, Data!$B$2:$L$134, 7, FALSE))*'Coefficients - Win Probability'!$F$2</f>
        <v>#N/A</v>
      </c>
      <c r="G224" t="e">
        <f>(VLOOKUP(Games!B224, Data!$B$2:$L$134, 8, FALSE)-VLOOKUP(Games!C224, Data!$B$2:$L$134, 8, FALSE))*'Coefficients - Win Probability'!$G$2</f>
        <v>#N/A</v>
      </c>
      <c r="H224" t="e">
        <f>(VLOOKUP(Games!B224, Data!$B$2:$L$134, 9, FALSE)-VLOOKUP(Games!C224, Data!$B$2:$L$134, 9, FALSE))*'Coefficients - Win Probability'!$H$2</f>
        <v>#N/A</v>
      </c>
      <c r="I224" t="e">
        <f>(VLOOKUP(Games!B224, Data!$B$2:$L$134, 10, FALSE)-VLOOKUP(Games!C224, Data!$B$2:$L$134, 10, FALSE))*'Coefficients - Win Probability'!$I$2</f>
        <v>#N/A</v>
      </c>
      <c r="J224" t="e">
        <f>(IF(AND(VLOOKUP(Games!B224, Data!$B$2:$L$134, 11, FALSE)=1, VLOOKUP(Games!C224, Data!$B$2:$L$134, 11, FALSE)&lt;&gt;1), 1,0))*'Coefficients - Win Probability'!$J$2</f>
        <v>#N/A</v>
      </c>
      <c r="K224" t="e">
        <f>(IF(AND(VLOOKUP(Games!B224, Data!$B$2:$L$134, 11, FALSE)&lt;&gt;1, VLOOKUP(Games!C224, Data!$B$2:$L$134, 11, FALSE)=1), 1,0))*'Coefficients - Win Probability'!$K$2</f>
        <v>#N/A</v>
      </c>
      <c r="L224" t="e">
        <f>(VLOOKUP(Games!B224, Data!$B$2:$L$134, 3, FALSE)-VLOOKUP(Games!C224, Data!$B$2:$L$134, 3, FALSE))*'Coefficients - Win Probability'!$L$2</f>
        <v>#N/A</v>
      </c>
      <c r="N224" t="e">
        <f t="shared" si="3"/>
        <v>#N/A</v>
      </c>
    </row>
    <row r="225" spans="1:14" x14ac:dyDescent="0.45">
      <c r="A225">
        <f>'Coefficients - Win Probability'!$A$2</f>
        <v>1.5006452889456501</v>
      </c>
      <c r="B225">
        <f>(Games!D225)*'Coefficients - Win Probability'!$B$2</f>
        <v>0</v>
      </c>
      <c r="C225" t="e">
        <f>(VLOOKUP(Games!B225, Data!$B$2:$L$134, 4, FALSE)-VLOOKUP(Games!C225, Data!$B$2:$L$134, 4, FALSE))*'Coefficients - Win Probability'!$C$2</f>
        <v>#N/A</v>
      </c>
      <c r="D225" t="e">
        <f>(VLOOKUP(Games!B225, Data!$B$2:$L$134, 5, FALSE)-VLOOKUP(Games!C225, Data!$B$2:$L$134, 5, FALSE))*'Coefficients - Win Probability'!$D$2</f>
        <v>#N/A</v>
      </c>
      <c r="E225" t="e">
        <f>(VLOOKUP(Games!B225, Data!$B$2:$L$134, 6, FALSE)-VLOOKUP(Games!C225, Data!$B$2:$L$134, 6, FALSE))*'Coefficients - Win Probability'!$E$2</f>
        <v>#N/A</v>
      </c>
      <c r="F225" t="e">
        <f>(VLOOKUP(Games!B225, Data!$B$2:$L$134, 7, FALSE)-VLOOKUP(Games!C225, Data!$B$2:$L$134, 7, FALSE))*'Coefficients - Win Probability'!$F$2</f>
        <v>#N/A</v>
      </c>
      <c r="G225" t="e">
        <f>(VLOOKUP(Games!B225, Data!$B$2:$L$134, 8, FALSE)-VLOOKUP(Games!C225, Data!$B$2:$L$134, 8, FALSE))*'Coefficients - Win Probability'!$G$2</f>
        <v>#N/A</v>
      </c>
      <c r="H225" t="e">
        <f>(VLOOKUP(Games!B225, Data!$B$2:$L$134, 9, FALSE)-VLOOKUP(Games!C225, Data!$B$2:$L$134, 9, FALSE))*'Coefficients - Win Probability'!$H$2</f>
        <v>#N/A</v>
      </c>
      <c r="I225" t="e">
        <f>(VLOOKUP(Games!B225, Data!$B$2:$L$134, 10, FALSE)-VLOOKUP(Games!C225, Data!$B$2:$L$134, 10, FALSE))*'Coefficients - Win Probability'!$I$2</f>
        <v>#N/A</v>
      </c>
      <c r="J225" t="e">
        <f>(IF(AND(VLOOKUP(Games!B225, Data!$B$2:$L$134, 11, FALSE)=1, VLOOKUP(Games!C225, Data!$B$2:$L$134, 11, FALSE)&lt;&gt;1), 1,0))*'Coefficients - Win Probability'!$J$2</f>
        <v>#N/A</v>
      </c>
      <c r="K225" t="e">
        <f>(IF(AND(VLOOKUP(Games!B225, Data!$B$2:$L$134, 11, FALSE)&lt;&gt;1, VLOOKUP(Games!C225, Data!$B$2:$L$134, 11, FALSE)=1), 1,0))*'Coefficients - Win Probability'!$K$2</f>
        <v>#N/A</v>
      </c>
      <c r="L225" t="e">
        <f>(VLOOKUP(Games!B225, Data!$B$2:$L$134, 3, FALSE)-VLOOKUP(Games!C225, Data!$B$2:$L$134, 3, FALSE))*'Coefficients - Win Probability'!$L$2</f>
        <v>#N/A</v>
      </c>
      <c r="N225" t="e">
        <f t="shared" si="3"/>
        <v>#N/A</v>
      </c>
    </row>
    <row r="226" spans="1:14" x14ac:dyDescent="0.45">
      <c r="A226">
        <f>'Coefficients - Win Probability'!$A$2</f>
        <v>1.5006452889456501</v>
      </c>
      <c r="B226">
        <f>(Games!D226)*'Coefficients - Win Probability'!$B$2</f>
        <v>0</v>
      </c>
      <c r="C226" t="e">
        <f>(VLOOKUP(Games!B226, Data!$B$2:$L$134, 4, FALSE)-VLOOKUP(Games!C226, Data!$B$2:$L$134, 4, FALSE))*'Coefficients - Win Probability'!$C$2</f>
        <v>#N/A</v>
      </c>
      <c r="D226" t="e">
        <f>(VLOOKUP(Games!B226, Data!$B$2:$L$134, 5, FALSE)-VLOOKUP(Games!C226, Data!$B$2:$L$134, 5, FALSE))*'Coefficients - Win Probability'!$D$2</f>
        <v>#N/A</v>
      </c>
      <c r="E226" t="e">
        <f>(VLOOKUP(Games!B226, Data!$B$2:$L$134, 6, FALSE)-VLOOKUP(Games!C226, Data!$B$2:$L$134, 6, FALSE))*'Coefficients - Win Probability'!$E$2</f>
        <v>#N/A</v>
      </c>
      <c r="F226" t="e">
        <f>(VLOOKUP(Games!B226, Data!$B$2:$L$134, 7, FALSE)-VLOOKUP(Games!C226, Data!$B$2:$L$134, 7, FALSE))*'Coefficients - Win Probability'!$F$2</f>
        <v>#N/A</v>
      </c>
      <c r="G226" t="e">
        <f>(VLOOKUP(Games!B226, Data!$B$2:$L$134, 8, FALSE)-VLOOKUP(Games!C226, Data!$B$2:$L$134, 8, FALSE))*'Coefficients - Win Probability'!$G$2</f>
        <v>#N/A</v>
      </c>
      <c r="H226" t="e">
        <f>(VLOOKUP(Games!B226, Data!$B$2:$L$134, 9, FALSE)-VLOOKUP(Games!C226, Data!$B$2:$L$134, 9, FALSE))*'Coefficients - Win Probability'!$H$2</f>
        <v>#N/A</v>
      </c>
      <c r="I226" t="e">
        <f>(VLOOKUP(Games!B226, Data!$B$2:$L$134, 10, FALSE)-VLOOKUP(Games!C226, Data!$B$2:$L$134, 10, FALSE))*'Coefficients - Win Probability'!$I$2</f>
        <v>#N/A</v>
      </c>
      <c r="J226" t="e">
        <f>(IF(AND(VLOOKUP(Games!B226, Data!$B$2:$L$134, 11, FALSE)=1, VLOOKUP(Games!C226, Data!$B$2:$L$134, 11, FALSE)&lt;&gt;1), 1,0))*'Coefficients - Win Probability'!$J$2</f>
        <v>#N/A</v>
      </c>
      <c r="K226" t="e">
        <f>(IF(AND(VLOOKUP(Games!B226, Data!$B$2:$L$134, 11, FALSE)&lt;&gt;1, VLOOKUP(Games!C226, Data!$B$2:$L$134, 11, FALSE)=1), 1,0))*'Coefficients - Win Probability'!$K$2</f>
        <v>#N/A</v>
      </c>
      <c r="L226" t="e">
        <f>(VLOOKUP(Games!B226, Data!$B$2:$L$134, 3, FALSE)-VLOOKUP(Games!C226, Data!$B$2:$L$134, 3, FALSE))*'Coefficients - Win Probability'!$L$2</f>
        <v>#N/A</v>
      </c>
      <c r="N226" t="e">
        <f t="shared" si="3"/>
        <v>#N/A</v>
      </c>
    </row>
    <row r="227" spans="1:14" x14ac:dyDescent="0.45">
      <c r="A227">
        <f>'Coefficients - Win Probability'!$A$2</f>
        <v>1.5006452889456501</v>
      </c>
      <c r="B227">
        <f>(Games!D227)*'Coefficients - Win Probability'!$B$2</f>
        <v>0</v>
      </c>
      <c r="C227" t="e">
        <f>(VLOOKUP(Games!B227, Data!$B$2:$L$134, 4, FALSE)-VLOOKUP(Games!C227, Data!$B$2:$L$134, 4, FALSE))*'Coefficients - Win Probability'!$C$2</f>
        <v>#N/A</v>
      </c>
      <c r="D227" t="e">
        <f>(VLOOKUP(Games!B227, Data!$B$2:$L$134, 5, FALSE)-VLOOKUP(Games!C227, Data!$B$2:$L$134, 5, FALSE))*'Coefficients - Win Probability'!$D$2</f>
        <v>#N/A</v>
      </c>
      <c r="E227" t="e">
        <f>(VLOOKUP(Games!B227, Data!$B$2:$L$134, 6, FALSE)-VLOOKUP(Games!C227, Data!$B$2:$L$134, 6, FALSE))*'Coefficients - Win Probability'!$E$2</f>
        <v>#N/A</v>
      </c>
      <c r="F227" t="e">
        <f>(VLOOKUP(Games!B227, Data!$B$2:$L$134, 7, FALSE)-VLOOKUP(Games!C227, Data!$B$2:$L$134, 7, FALSE))*'Coefficients - Win Probability'!$F$2</f>
        <v>#N/A</v>
      </c>
      <c r="G227" t="e">
        <f>(VLOOKUP(Games!B227, Data!$B$2:$L$134, 8, FALSE)-VLOOKUP(Games!C227, Data!$B$2:$L$134, 8, FALSE))*'Coefficients - Win Probability'!$G$2</f>
        <v>#N/A</v>
      </c>
      <c r="H227" t="e">
        <f>(VLOOKUP(Games!B227, Data!$B$2:$L$134, 9, FALSE)-VLOOKUP(Games!C227, Data!$B$2:$L$134, 9, FALSE))*'Coefficients - Win Probability'!$H$2</f>
        <v>#N/A</v>
      </c>
      <c r="I227" t="e">
        <f>(VLOOKUP(Games!B227, Data!$B$2:$L$134, 10, FALSE)-VLOOKUP(Games!C227, Data!$B$2:$L$134, 10, FALSE))*'Coefficients - Win Probability'!$I$2</f>
        <v>#N/A</v>
      </c>
      <c r="J227" t="e">
        <f>(IF(AND(VLOOKUP(Games!B227, Data!$B$2:$L$134, 11, FALSE)=1, VLOOKUP(Games!C227, Data!$B$2:$L$134, 11, FALSE)&lt;&gt;1), 1,0))*'Coefficients - Win Probability'!$J$2</f>
        <v>#N/A</v>
      </c>
      <c r="K227" t="e">
        <f>(IF(AND(VLOOKUP(Games!B227, Data!$B$2:$L$134, 11, FALSE)&lt;&gt;1, VLOOKUP(Games!C227, Data!$B$2:$L$134, 11, FALSE)=1), 1,0))*'Coefficients - Win Probability'!$K$2</f>
        <v>#N/A</v>
      </c>
      <c r="L227" t="e">
        <f>(VLOOKUP(Games!B227, Data!$B$2:$L$134, 3, FALSE)-VLOOKUP(Games!C227, Data!$B$2:$L$134, 3, FALSE))*'Coefficients - Win Probability'!$L$2</f>
        <v>#N/A</v>
      </c>
      <c r="N227" t="e">
        <f t="shared" si="3"/>
        <v>#N/A</v>
      </c>
    </row>
    <row r="228" spans="1:14" x14ac:dyDescent="0.45">
      <c r="A228">
        <f>'Coefficients - Win Probability'!$A$2</f>
        <v>1.5006452889456501</v>
      </c>
      <c r="B228">
        <f>(Games!D228)*'Coefficients - Win Probability'!$B$2</f>
        <v>0</v>
      </c>
      <c r="C228" t="e">
        <f>(VLOOKUP(Games!B228, Data!$B$2:$L$134, 4, FALSE)-VLOOKUP(Games!C228, Data!$B$2:$L$134, 4, FALSE))*'Coefficients - Win Probability'!$C$2</f>
        <v>#N/A</v>
      </c>
      <c r="D228" t="e">
        <f>(VLOOKUP(Games!B228, Data!$B$2:$L$134, 5, FALSE)-VLOOKUP(Games!C228, Data!$B$2:$L$134, 5, FALSE))*'Coefficients - Win Probability'!$D$2</f>
        <v>#N/A</v>
      </c>
      <c r="E228" t="e">
        <f>(VLOOKUP(Games!B228, Data!$B$2:$L$134, 6, FALSE)-VLOOKUP(Games!C228, Data!$B$2:$L$134, 6, FALSE))*'Coefficients - Win Probability'!$E$2</f>
        <v>#N/A</v>
      </c>
      <c r="F228" t="e">
        <f>(VLOOKUP(Games!B228, Data!$B$2:$L$134, 7, FALSE)-VLOOKUP(Games!C228, Data!$B$2:$L$134, 7, FALSE))*'Coefficients - Win Probability'!$F$2</f>
        <v>#N/A</v>
      </c>
      <c r="G228" t="e">
        <f>(VLOOKUP(Games!B228, Data!$B$2:$L$134, 8, FALSE)-VLOOKUP(Games!C228, Data!$B$2:$L$134, 8, FALSE))*'Coefficients - Win Probability'!$G$2</f>
        <v>#N/A</v>
      </c>
      <c r="H228" t="e">
        <f>(VLOOKUP(Games!B228, Data!$B$2:$L$134, 9, FALSE)-VLOOKUP(Games!C228, Data!$B$2:$L$134, 9, FALSE))*'Coefficients - Win Probability'!$H$2</f>
        <v>#N/A</v>
      </c>
      <c r="I228" t="e">
        <f>(VLOOKUP(Games!B228, Data!$B$2:$L$134, 10, FALSE)-VLOOKUP(Games!C228, Data!$B$2:$L$134, 10, FALSE))*'Coefficients - Win Probability'!$I$2</f>
        <v>#N/A</v>
      </c>
      <c r="J228" t="e">
        <f>(IF(AND(VLOOKUP(Games!B228, Data!$B$2:$L$134, 11, FALSE)=1, VLOOKUP(Games!C228, Data!$B$2:$L$134, 11, FALSE)&lt;&gt;1), 1,0))*'Coefficients - Win Probability'!$J$2</f>
        <v>#N/A</v>
      </c>
      <c r="K228" t="e">
        <f>(IF(AND(VLOOKUP(Games!B228, Data!$B$2:$L$134, 11, FALSE)&lt;&gt;1, VLOOKUP(Games!C228, Data!$B$2:$L$134, 11, FALSE)=1), 1,0))*'Coefficients - Win Probability'!$K$2</f>
        <v>#N/A</v>
      </c>
      <c r="L228" t="e">
        <f>(VLOOKUP(Games!B228, Data!$B$2:$L$134, 3, FALSE)-VLOOKUP(Games!C228, Data!$B$2:$L$134, 3, FALSE))*'Coefficients - Win Probability'!$L$2</f>
        <v>#N/A</v>
      </c>
      <c r="N228" t="e">
        <f t="shared" si="3"/>
        <v>#N/A</v>
      </c>
    </row>
    <row r="229" spans="1:14" x14ac:dyDescent="0.45">
      <c r="A229">
        <f>'Coefficients - Win Probability'!$A$2</f>
        <v>1.5006452889456501</v>
      </c>
      <c r="B229">
        <f>(Games!D229)*'Coefficients - Win Probability'!$B$2</f>
        <v>0</v>
      </c>
      <c r="C229" t="e">
        <f>(VLOOKUP(Games!B229, Data!$B$2:$L$134, 4, FALSE)-VLOOKUP(Games!C229, Data!$B$2:$L$134, 4, FALSE))*'Coefficients - Win Probability'!$C$2</f>
        <v>#N/A</v>
      </c>
      <c r="D229" t="e">
        <f>(VLOOKUP(Games!B229, Data!$B$2:$L$134, 5, FALSE)-VLOOKUP(Games!C229, Data!$B$2:$L$134, 5, FALSE))*'Coefficients - Win Probability'!$D$2</f>
        <v>#N/A</v>
      </c>
      <c r="E229" t="e">
        <f>(VLOOKUP(Games!B229, Data!$B$2:$L$134, 6, FALSE)-VLOOKUP(Games!C229, Data!$B$2:$L$134, 6, FALSE))*'Coefficients - Win Probability'!$E$2</f>
        <v>#N/A</v>
      </c>
      <c r="F229" t="e">
        <f>(VLOOKUP(Games!B229, Data!$B$2:$L$134, 7, FALSE)-VLOOKUP(Games!C229, Data!$B$2:$L$134, 7, FALSE))*'Coefficients - Win Probability'!$F$2</f>
        <v>#N/A</v>
      </c>
      <c r="G229" t="e">
        <f>(VLOOKUP(Games!B229, Data!$B$2:$L$134, 8, FALSE)-VLOOKUP(Games!C229, Data!$B$2:$L$134, 8, FALSE))*'Coefficients - Win Probability'!$G$2</f>
        <v>#N/A</v>
      </c>
      <c r="H229" t="e">
        <f>(VLOOKUP(Games!B229, Data!$B$2:$L$134, 9, FALSE)-VLOOKUP(Games!C229, Data!$B$2:$L$134, 9, FALSE))*'Coefficients - Win Probability'!$H$2</f>
        <v>#N/A</v>
      </c>
      <c r="I229" t="e">
        <f>(VLOOKUP(Games!B229, Data!$B$2:$L$134, 10, FALSE)-VLOOKUP(Games!C229, Data!$B$2:$L$134, 10, FALSE))*'Coefficients - Win Probability'!$I$2</f>
        <v>#N/A</v>
      </c>
      <c r="J229" t="e">
        <f>(IF(AND(VLOOKUP(Games!B229, Data!$B$2:$L$134, 11, FALSE)=1, VLOOKUP(Games!C229, Data!$B$2:$L$134, 11, FALSE)&lt;&gt;1), 1,0))*'Coefficients - Win Probability'!$J$2</f>
        <v>#N/A</v>
      </c>
      <c r="K229" t="e">
        <f>(IF(AND(VLOOKUP(Games!B229, Data!$B$2:$L$134, 11, FALSE)&lt;&gt;1, VLOOKUP(Games!C229, Data!$B$2:$L$134, 11, FALSE)=1), 1,0))*'Coefficients - Win Probability'!$K$2</f>
        <v>#N/A</v>
      </c>
      <c r="L229" t="e">
        <f>(VLOOKUP(Games!B229, Data!$B$2:$L$134, 3, FALSE)-VLOOKUP(Games!C229, Data!$B$2:$L$134, 3, FALSE))*'Coefficients - Win Probability'!$L$2</f>
        <v>#N/A</v>
      </c>
      <c r="N229" t="e">
        <f t="shared" si="3"/>
        <v>#N/A</v>
      </c>
    </row>
    <row r="230" spans="1:14" x14ac:dyDescent="0.45">
      <c r="A230">
        <f>'Coefficients - Win Probability'!$A$2</f>
        <v>1.5006452889456501</v>
      </c>
      <c r="B230">
        <f>(Games!D230)*'Coefficients - Win Probability'!$B$2</f>
        <v>0</v>
      </c>
      <c r="C230" t="e">
        <f>(VLOOKUP(Games!B230, Data!$B$2:$L$134, 4, FALSE)-VLOOKUP(Games!C230, Data!$B$2:$L$134, 4, FALSE))*'Coefficients - Win Probability'!$C$2</f>
        <v>#N/A</v>
      </c>
      <c r="D230" t="e">
        <f>(VLOOKUP(Games!B230, Data!$B$2:$L$134, 5, FALSE)-VLOOKUP(Games!C230, Data!$B$2:$L$134, 5, FALSE))*'Coefficients - Win Probability'!$D$2</f>
        <v>#N/A</v>
      </c>
      <c r="E230" t="e">
        <f>(VLOOKUP(Games!B230, Data!$B$2:$L$134, 6, FALSE)-VLOOKUP(Games!C230, Data!$B$2:$L$134, 6, FALSE))*'Coefficients - Win Probability'!$E$2</f>
        <v>#N/A</v>
      </c>
      <c r="F230" t="e">
        <f>(VLOOKUP(Games!B230, Data!$B$2:$L$134, 7, FALSE)-VLOOKUP(Games!C230, Data!$B$2:$L$134, 7, FALSE))*'Coefficients - Win Probability'!$F$2</f>
        <v>#N/A</v>
      </c>
      <c r="G230" t="e">
        <f>(VLOOKUP(Games!B230, Data!$B$2:$L$134, 8, FALSE)-VLOOKUP(Games!C230, Data!$B$2:$L$134, 8, FALSE))*'Coefficients - Win Probability'!$G$2</f>
        <v>#N/A</v>
      </c>
      <c r="H230" t="e">
        <f>(VLOOKUP(Games!B230, Data!$B$2:$L$134, 9, FALSE)-VLOOKUP(Games!C230, Data!$B$2:$L$134, 9, FALSE))*'Coefficients - Win Probability'!$H$2</f>
        <v>#N/A</v>
      </c>
      <c r="I230" t="e">
        <f>(VLOOKUP(Games!B230, Data!$B$2:$L$134, 10, FALSE)-VLOOKUP(Games!C230, Data!$B$2:$L$134, 10, FALSE))*'Coefficients - Win Probability'!$I$2</f>
        <v>#N/A</v>
      </c>
      <c r="J230" t="e">
        <f>(IF(AND(VLOOKUP(Games!B230, Data!$B$2:$L$134, 11, FALSE)=1, VLOOKUP(Games!C230, Data!$B$2:$L$134, 11, FALSE)&lt;&gt;1), 1,0))*'Coefficients - Win Probability'!$J$2</f>
        <v>#N/A</v>
      </c>
      <c r="K230" t="e">
        <f>(IF(AND(VLOOKUP(Games!B230, Data!$B$2:$L$134, 11, FALSE)&lt;&gt;1, VLOOKUP(Games!C230, Data!$B$2:$L$134, 11, FALSE)=1), 1,0))*'Coefficients - Win Probability'!$K$2</f>
        <v>#N/A</v>
      </c>
      <c r="L230" t="e">
        <f>(VLOOKUP(Games!B230, Data!$B$2:$L$134, 3, FALSE)-VLOOKUP(Games!C230, Data!$B$2:$L$134, 3, FALSE))*'Coefficients - Win Probability'!$L$2</f>
        <v>#N/A</v>
      </c>
      <c r="N230" t="e">
        <f t="shared" si="3"/>
        <v>#N/A</v>
      </c>
    </row>
    <row r="231" spans="1:14" x14ac:dyDescent="0.45">
      <c r="A231">
        <f>'Coefficients - Win Probability'!$A$2</f>
        <v>1.5006452889456501</v>
      </c>
      <c r="B231">
        <f>(Games!D231)*'Coefficients - Win Probability'!$B$2</f>
        <v>0</v>
      </c>
      <c r="C231" t="e">
        <f>(VLOOKUP(Games!B231, Data!$B$2:$L$134, 4, FALSE)-VLOOKUP(Games!C231, Data!$B$2:$L$134, 4, FALSE))*'Coefficients - Win Probability'!$C$2</f>
        <v>#N/A</v>
      </c>
      <c r="D231" t="e">
        <f>(VLOOKUP(Games!B231, Data!$B$2:$L$134, 5, FALSE)-VLOOKUP(Games!C231, Data!$B$2:$L$134, 5, FALSE))*'Coefficients - Win Probability'!$D$2</f>
        <v>#N/A</v>
      </c>
      <c r="E231" t="e">
        <f>(VLOOKUP(Games!B231, Data!$B$2:$L$134, 6, FALSE)-VLOOKUP(Games!C231, Data!$B$2:$L$134, 6, FALSE))*'Coefficients - Win Probability'!$E$2</f>
        <v>#N/A</v>
      </c>
      <c r="F231" t="e">
        <f>(VLOOKUP(Games!B231, Data!$B$2:$L$134, 7, FALSE)-VLOOKUP(Games!C231, Data!$B$2:$L$134, 7, FALSE))*'Coefficients - Win Probability'!$F$2</f>
        <v>#N/A</v>
      </c>
      <c r="G231" t="e">
        <f>(VLOOKUP(Games!B231, Data!$B$2:$L$134, 8, FALSE)-VLOOKUP(Games!C231, Data!$B$2:$L$134, 8, FALSE))*'Coefficients - Win Probability'!$G$2</f>
        <v>#N/A</v>
      </c>
      <c r="H231" t="e">
        <f>(VLOOKUP(Games!B231, Data!$B$2:$L$134, 9, FALSE)-VLOOKUP(Games!C231, Data!$B$2:$L$134, 9, FALSE))*'Coefficients - Win Probability'!$H$2</f>
        <v>#N/A</v>
      </c>
      <c r="I231" t="e">
        <f>(VLOOKUP(Games!B231, Data!$B$2:$L$134, 10, FALSE)-VLOOKUP(Games!C231, Data!$B$2:$L$134, 10, FALSE))*'Coefficients - Win Probability'!$I$2</f>
        <v>#N/A</v>
      </c>
      <c r="J231" t="e">
        <f>(IF(AND(VLOOKUP(Games!B231, Data!$B$2:$L$134, 11, FALSE)=1, VLOOKUP(Games!C231, Data!$B$2:$L$134, 11, FALSE)&lt;&gt;1), 1,0))*'Coefficients - Win Probability'!$J$2</f>
        <v>#N/A</v>
      </c>
      <c r="K231" t="e">
        <f>(IF(AND(VLOOKUP(Games!B231, Data!$B$2:$L$134, 11, FALSE)&lt;&gt;1, VLOOKUP(Games!C231, Data!$B$2:$L$134, 11, FALSE)=1), 1,0))*'Coefficients - Win Probability'!$K$2</f>
        <v>#N/A</v>
      </c>
      <c r="L231" t="e">
        <f>(VLOOKUP(Games!B231, Data!$B$2:$L$134, 3, FALSE)-VLOOKUP(Games!C231, Data!$B$2:$L$134, 3, FALSE))*'Coefficients - Win Probability'!$L$2</f>
        <v>#N/A</v>
      </c>
      <c r="N231" t="e">
        <f t="shared" si="3"/>
        <v>#N/A</v>
      </c>
    </row>
    <row r="232" spans="1:14" x14ac:dyDescent="0.45">
      <c r="A232">
        <f>'Coefficients - Win Probability'!$A$2</f>
        <v>1.5006452889456501</v>
      </c>
      <c r="B232">
        <f>(Games!D232)*'Coefficients - Win Probability'!$B$2</f>
        <v>0</v>
      </c>
      <c r="C232" t="e">
        <f>(VLOOKUP(Games!B232, Data!$B$2:$L$134, 4, FALSE)-VLOOKUP(Games!C232, Data!$B$2:$L$134, 4, FALSE))*'Coefficients - Win Probability'!$C$2</f>
        <v>#N/A</v>
      </c>
      <c r="D232" t="e">
        <f>(VLOOKUP(Games!B232, Data!$B$2:$L$134, 5, FALSE)-VLOOKUP(Games!C232, Data!$B$2:$L$134, 5, FALSE))*'Coefficients - Win Probability'!$D$2</f>
        <v>#N/A</v>
      </c>
      <c r="E232" t="e">
        <f>(VLOOKUP(Games!B232, Data!$B$2:$L$134, 6, FALSE)-VLOOKUP(Games!C232, Data!$B$2:$L$134, 6, FALSE))*'Coefficients - Win Probability'!$E$2</f>
        <v>#N/A</v>
      </c>
      <c r="F232" t="e">
        <f>(VLOOKUP(Games!B232, Data!$B$2:$L$134, 7, FALSE)-VLOOKUP(Games!C232, Data!$B$2:$L$134, 7, FALSE))*'Coefficients - Win Probability'!$F$2</f>
        <v>#N/A</v>
      </c>
      <c r="G232" t="e">
        <f>(VLOOKUP(Games!B232, Data!$B$2:$L$134, 8, FALSE)-VLOOKUP(Games!C232, Data!$B$2:$L$134, 8, FALSE))*'Coefficients - Win Probability'!$G$2</f>
        <v>#N/A</v>
      </c>
      <c r="H232" t="e">
        <f>(VLOOKUP(Games!B232, Data!$B$2:$L$134, 9, FALSE)-VLOOKUP(Games!C232, Data!$B$2:$L$134, 9, FALSE))*'Coefficients - Win Probability'!$H$2</f>
        <v>#N/A</v>
      </c>
      <c r="I232" t="e">
        <f>(VLOOKUP(Games!B232, Data!$B$2:$L$134, 10, FALSE)-VLOOKUP(Games!C232, Data!$B$2:$L$134, 10, FALSE))*'Coefficients - Win Probability'!$I$2</f>
        <v>#N/A</v>
      </c>
      <c r="J232" t="e">
        <f>(IF(AND(VLOOKUP(Games!B232, Data!$B$2:$L$134, 11, FALSE)=1, VLOOKUP(Games!C232, Data!$B$2:$L$134, 11, FALSE)&lt;&gt;1), 1,0))*'Coefficients - Win Probability'!$J$2</f>
        <v>#N/A</v>
      </c>
      <c r="K232" t="e">
        <f>(IF(AND(VLOOKUP(Games!B232, Data!$B$2:$L$134, 11, FALSE)&lt;&gt;1, VLOOKUP(Games!C232, Data!$B$2:$L$134, 11, FALSE)=1), 1,0))*'Coefficients - Win Probability'!$K$2</f>
        <v>#N/A</v>
      </c>
      <c r="L232" t="e">
        <f>(VLOOKUP(Games!B232, Data!$B$2:$L$134, 3, FALSE)-VLOOKUP(Games!C232, Data!$B$2:$L$134, 3, FALSE))*'Coefficients - Win Probability'!$L$2</f>
        <v>#N/A</v>
      </c>
      <c r="N232" t="e">
        <f t="shared" si="3"/>
        <v>#N/A</v>
      </c>
    </row>
    <row r="233" spans="1:14" x14ac:dyDescent="0.45">
      <c r="A233">
        <f>'Coefficients - Win Probability'!$A$2</f>
        <v>1.5006452889456501</v>
      </c>
      <c r="B233">
        <f>(Games!D233)*'Coefficients - Win Probability'!$B$2</f>
        <v>0</v>
      </c>
      <c r="C233" t="e">
        <f>(VLOOKUP(Games!B233, Data!$B$2:$L$134, 4, FALSE)-VLOOKUP(Games!C233, Data!$B$2:$L$134, 4, FALSE))*'Coefficients - Win Probability'!$C$2</f>
        <v>#N/A</v>
      </c>
      <c r="D233" t="e">
        <f>(VLOOKUP(Games!B233, Data!$B$2:$L$134, 5, FALSE)-VLOOKUP(Games!C233, Data!$B$2:$L$134, 5, FALSE))*'Coefficients - Win Probability'!$D$2</f>
        <v>#N/A</v>
      </c>
      <c r="E233" t="e">
        <f>(VLOOKUP(Games!B233, Data!$B$2:$L$134, 6, FALSE)-VLOOKUP(Games!C233, Data!$B$2:$L$134, 6, FALSE))*'Coefficients - Win Probability'!$E$2</f>
        <v>#N/A</v>
      </c>
      <c r="F233" t="e">
        <f>(VLOOKUP(Games!B233, Data!$B$2:$L$134, 7, FALSE)-VLOOKUP(Games!C233, Data!$B$2:$L$134, 7, FALSE))*'Coefficients - Win Probability'!$F$2</f>
        <v>#N/A</v>
      </c>
      <c r="G233" t="e">
        <f>(VLOOKUP(Games!B233, Data!$B$2:$L$134, 8, FALSE)-VLOOKUP(Games!C233, Data!$B$2:$L$134, 8, FALSE))*'Coefficients - Win Probability'!$G$2</f>
        <v>#N/A</v>
      </c>
      <c r="H233" t="e">
        <f>(VLOOKUP(Games!B233, Data!$B$2:$L$134, 9, FALSE)-VLOOKUP(Games!C233, Data!$B$2:$L$134, 9, FALSE))*'Coefficients - Win Probability'!$H$2</f>
        <v>#N/A</v>
      </c>
      <c r="I233" t="e">
        <f>(VLOOKUP(Games!B233, Data!$B$2:$L$134, 10, FALSE)-VLOOKUP(Games!C233, Data!$B$2:$L$134, 10, FALSE))*'Coefficients - Win Probability'!$I$2</f>
        <v>#N/A</v>
      </c>
      <c r="J233" t="e">
        <f>(IF(AND(VLOOKUP(Games!B233, Data!$B$2:$L$134, 11, FALSE)=1, VLOOKUP(Games!C233, Data!$B$2:$L$134, 11, FALSE)&lt;&gt;1), 1,0))*'Coefficients - Win Probability'!$J$2</f>
        <v>#N/A</v>
      </c>
      <c r="K233" t="e">
        <f>(IF(AND(VLOOKUP(Games!B233, Data!$B$2:$L$134, 11, FALSE)&lt;&gt;1, VLOOKUP(Games!C233, Data!$B$2:$L$134, 11, FALSE)=1), 1,0))*'Coefficients - Win Probability'!$K$2</f>
        <v>#N/A</v>
      </c>
      <c r="L233" t="e">
        <f>(VLOOKUP(Games!B233, Data!$B$2:$L$134, 3, FALSE)-VLOOKUP(Games!C233, Data!$B$2:$L$134, 3, FALSE))*'Coefficients - Win Probability'!$L$2</f>
        <v>#N/A</v>
      </c>
      <c r="N233" t="e">
        <f t="shared" si="3"/>
        <v>#N/A</v>
      </c>
    </row>
    <row r="234" spans="1:14" x14ac:dyDescent="0.45">
      <c r="A234">
        <f>'Coefficients - Win Probability'!$A$2</f>
        <v>1.5006452889456501</v>
      </c>
      <c r="B234">
        <f>(Games!D234)*'Coefficients - Win Probability'!$B$2</f>
        <v>0</v>
      </c>
      <c r="C234" t="e">
        <f>(VLOOKUP(Games!B234, Data!$B$2:$L$134, 4, FALSE)-VLOOKUP(Games!C234, Data!$B$2:$L$134, 4, FALSE))*'Coefficients - Win Probability'!$C$2</f>
        <v>#N/A</v>
      </c>
      <c r="D234" t="e">
        <f>(VLOOKUP(Games!B234, Data!$B$2:$L$134, 5, FALSE)-VLOOKUP(Games!C234, Data!$B$2:$L$134, 5, FALSE))*'Coefficients - Win Probability'!$D$2</f>
        <v>#N/A</v>
      </c>
      <c r="E234" t="e">
        <f>(VLOOKUP(Games!B234, Data!$B$2:$L$134, 6, FALSE)-VLOOKUP(Games!C234, Data!$B$2:$L$134, 6, FALSE))*'Coefficients - Win Probability'!$E$2</f>
        <v>#N/A</v>
      </c>
      <c r="F234" t="e">
        <f>(VLOOKUP(Games!B234, Data!$B$2:$L$134, 7, FALSE)-VLOOKUP(Games!C234, Data!$B$2:$L$134, 7, FALSE))*'Coefficients - Win Probability'!$F$2</f>
        <v>#N/A</v>
      </c>
      <c r="G234" t="e">
        <f>(VLOOKUP(Games!B234, Data!$B$2:$L$134, 8, FALSE)-VLOOKUP(Games!C234, Data!$B$2:$L$134, 8, FALSE))*'Coefficients - Win Probability'!$G$2</f>
        <v>#N/A</v>
      </c>
      <c r="H234" t="e">
        <f>(VLOOKUP(Games!B234, Data!$B$2:$L$134, 9, FALSE)-VLOOKUP(Games!C234, Data!$B$2:$L$134, 9, FALSE))*'Coefficients - Win Probability'!$H$2</f>
        <v>#N/A</v>
      </c>
      <c r="I234" t="e">
        <f>(VLOOKUP(Games!B234, Data!$B$2:$L$134, 10, FALSE)-VLOOKUP(Games!C234, Data!$B$2:$L$134, 10, FALSE))*'Coefficients - Win Probability'!$I$2</f>
        <v>#N/A</v>
      </c>
      <c r="J234" t="e">
        <f>(IF(AND(VLOOKUP(Games!B234, Data!$B$2:$L$134, 11, FALSE)=1, VLOOKUP(Games!C234, Data!$B$2:$L$134, 11, FALSE)&lt;&gt;1), 1,0))*'Coefficients - Win Probability'!$J$2</f>
        <v>#N/A</v>
      </c>
      <c r="K234" t="e">
        <f>(IF(AND(VLOOKUP(Games!B234, Data!$B$2:$L$134, 11, FALSE)&lt;&gt;1, VLOOKUP(Games!C234, Data!$B$2:$L$134, 11, FALSE)=1), 1,0))*'Coefficients - Win Probability'!$K$2</f>
        <v>#N/A</v>
      </c>
      <c r="L234" t="e">
        <f>(VLOOKUP(Games!B234, Data!$B$2:$L$134, 3, FALSE)-VLOOKUP(Games!C234, Data!$B$2:$L$134, 3, FALSE))*'Coefficients - Win Probability'!$L$2</f>
        <v>#N/A</v>
      </c>
      <c r="N234" t="e">
        <f t="shared" si="3"/>
        <v>#N/A</v>
      </c>
    </row>
    <row r="235" spans="1:14" x14ac:dyDescent="0.45">
      <c r="A235">
        <f>'Coefficients - Win Probability'!$A$2</f>
        <v>1.5006452889456501</v>
      </c>
      <c r="B235">
        <f>(Games!D235)*'Coefficients - Win Probability'!$B$2</f>
        <v>0</v>
      </c>
      <c r="C235" t="e">
        <f>(VLOOKUP(Games!B235, Data!$B$2:$L$134, 4, FALSE)-VLOOKUP(Games!C235, Data!$B$2:$L$134, 4, FALSE))*'Coefficients - Win Probability'!$C$2</f>
        <v>#N/A</v>
      </c>
      <c r="D235" t="e">
        <f>(VLOOKUP(Games!B235, Data!$B$2:$L$134, 5, FALSE)-VLOOKUP(Games!C235, Data!$B$2:$L$134, 5, FALSE))*'Coefficients - Win Probability'!$D$2</f>
        <v>#N/A</v>
      </c>
      <c r="E235" t="e">
        <f>(VLOOKUP(Games!B235, Data!$B$2:$L$134, 6, FALSE)-VLOOKUP(Games!C235, Data!$B$2:$L$134, 6, FALSE))*'Coefficients - Win Probability'!$E$2</f>
        <v>#N/A</v>
      </c>
      <c r="F235" t="e">
        <f>(VLOOKUP(Games!B235, Data!$B$2:$L$134, 7, FALSE)-VLOOKUP(Games!C235, Data!$B$2:$L$134, 7, FALSE))*'Coefficients - Win Probability'!$F$2</f>
        <v>#N/A</v>
      </c>
      <c r="G235" t="e">
        <f>(VLOOKUP(Games!B235, Data!$B$2:$L$134, 8, FALSE)-VLOOKUP(Games!C235, Data!$B$2:$L$134, 8, FALSE))*'Coefficients - Win Probability'!$G$2</f>
        <v>#N/A</v>
      </c>
      <c r="H235" t="e">
        <f>(VLOOKUP(Games!B235, Data!$B$2:$L$134, 9, FALSE)-VLOOKUP(Games!C235, Data!$B$2:$L$134, 9, FALSE))*'Coefficients - Win Probability'!$H$2</f>
        <v>#N/A</v>
      </c>
      <c r="I235" t="e">
        <f>(VLOOKUP(Games!B235, Data!$B$2:$L$134, 10, FALSE)-VLOOKUP(Games!C235, Data!$B$2:$L$134, 10, FALSE))*'Coefficients - Win Probability'!$I$2</f>
        <v>#N/A</v>
      </c>
      <c r="J235" t="e">
        <f>(IF(AND(VLOOKUP(Games!B235, Data!$B$2:$L$134, 11, FALSE)=1, VLOOKUP(Games!C235, Data!$B$2:$L$134, 11, FALSE)&lt;&gt;1), 1,0))*'Coefficients - Win Probability'!$J$2</f>
        <v>#N/A</v>
      </c>
      <c r="K235" t="e">
        <f>(IF(AND(VLOOKUP(Games!B235, Data!$B$2:$L$134, 11, FALSE)&lt;&gt;1, VLOOKUP(Games!C235, Data!$B$2:$L$134, 11, FALSE)=1), 1,0))*'Coefficients - Win Probability'!$K$2</f>
        <v>#N/A</v>
      </c>
      <c r="L235" t="e">
        <f>(VLOOKUP(Games!B235, Data!$B$2:$L$134, 3, FALSE)-VLOOKUP(Games!C235, Data!$B$2:$L$134, 3, FALSE))*'Coefficients - Win Probability'!$L$2</f>
        <v>#N/A</v>
      </c>
      <c r="N235" t="e">
        <f t="shared" si="3"/>
        <v>#N/A</v>
      </c>
    </row>
    <row r="236" spans="1:14" x14ac:dyDescent="0.45">
      <c r="A236">
        <f>'Coefficients - Win Probability'!$A$2</f>
        <v>1.5006452889456501</v>
      </c>
      <c r="B236">
        <f>(Games!D236)*'Coefficients - Win Probability'!$B$2</f>
        <v>0</v>
      </c>
      <c r="C236" t="e">
        <f>(VLOOKUP(Games!B236, Data!$B$2:$L$134, 4, FALSE)-VLOOKUP(Games!C236, Data!$B$2:$L$134, 4, FALSE))*'Coefficients - Win Probability'!$C$2</f>
        <v>#N/A</v>
      </c>
      <c r="D236" t="e">
        <f>(VLOOKUP(Games!B236, Data!$B$2:$L$134, 5, FALSE)-VLOOKUP(Games!C236, Data!$B$2:$L$134, 5, FALSE))*'Coefficients - Win Probability'!$D$2</f>
        <v>#N/A</v>
      </c>
      <c r="E236" t="e">
        <f>(VLOOKUP(Games!B236, Data!$B$2:$L$134, 6, FALSE)-VLOOKUP(Games!C236, Data!$B$2:$L$134, 6, FALSE))*'Coefficients - Win Probability'!$E$2</f>
        <v>#N/A</v>
      </c>
      <c r="F236" t="e">
        <f>(VLOOKUP(Games!B236, Data!$B$2:$L$134, 7, FALSE)-VLOOKUP(Games!C236, Data!$B$2:$L$134, 7, FALSE))*'Coefficients - Win Probability'!$F$2</f>
        <v>#N/A</v>
      </c>
      <c r="G236" t="e">
        <f>(VLOOKUP(Games!B236, Data!$B$2:$L$134, 8, FALSE)-VLOOKUP(Games!C236, Data!$B$2:$L$134, 8, FALSE))*'Coefficients - Win Probability'!$G$2</f>
        <v>#N/A</v>
      </c>
      <c r="H236" t="e">
        <f>(VLOOKUP(Games!B236, Data!$B$2:$L$134, 9, FALSE)-VLOOKUP(Games!C236, Data!$B$2:$L$134, 9, FALSE))*'Coefficients - Win Probability'!$H$2</f>
        <v>#N/A</v>
      </c>
      <c r="I236" t="e">
        <f>(VLOOKUP(Games!B236, Data!$B$2:$L$134, 10, FALSE)-VLOOKUP(Games!C236, Data!$B$2:$L$134, 10, FALSE))*'Coefficients - Win Probability'!$I$2</f>
        <v>#N/A</v>
      </c>
      <c r="J236" t="e">
        <f>(IF(AND(VLOOKUP(Games!B236, Data!$B$2:$L$134, 11, FALSE)=1, VLOOKUP(Games!C236, Data!$B$2:$L$134, 11, FALSE)&lt;&gt;1), 1,0))*'Coefficients - Win Probability'!$J$2</f>
        <v>#N/A</v>
      </c>
      <c r="K236" t="e">
        <f>(IF(AND(VLOOKUP(Games!B236, Data!$B$2:$L$134, 11, FALSE)&lt;&gt;1, VLOOKUP(Games!C236, Data!$B$2:$L$134, 11, FALSE)=1), 1,0))*'Coefficients - Win Probability'!$K$2</f>
        <v>#N/A</v>
      </c>
      <c r="L236" t="e">
        <f>(VLOOKUP(Games!B236, Data!$B$2:$L$134, 3, FALSE)-VLOOKUP(Games!C236, Data!$B$2:$L$134, 3, FALSE))*'Coefficients - Win Probability'!$L$2</f>
        <v>#N/A</v>
      </c>
      <c r="N236" t="e">
        <f t="shared" si="3"/>
        <v>#N/A</v>
      </c>
    </row>
    <row r="237" spans="1:14" x14ac:dyDescent="0.45">
      <c r="A237">
        <f>'Coefficients - Win Probability'!$A$2</f>
        <v>1.5006452889456501</v>
      </c>
      <c r="B237">
        <f>(Games!D237)*'Coefficients - Win Probability'!$B$2</f>
        <v>0</v>
      </c>
      <c r="C237" t="e">
        <f>(VLOOKUP(Games!B237, Data!$B$2:$L$134, 4, FALSE)-VLOOKUP(Games!C237, Data!$B$2:$L$134, 4, FALSE))*'Coefficients - Win Probability'!$C$2</f>
        <v>#N/A</v>
      </c>
      <c r="D237" t="e">
        <f>(VLOOKUP(Games!B237, Data!$B$2:$L$134, 5, FALSE)-VLOOKUP(Games!C237, Data!$B$2:$L$134, 5, FALSE))*'Coefficients - Win Probability'!$D$2</f>
        <v>#N/A</v>
      </c>
      <c r="E237" t="e">
        <f>(VLOOKUP(Games!B237, Data!$B$2:$L$134, 6, FALSE)-VLOOKUP(Games!C237, Data!$B$2:$L$134, 6, FALSE))*'Coefficients - Win Probability'!$E$2</f>
        <v>#N/A</v>
      </c>
      <c r="F237" t="e">
        <f>(VLOOKUP(Games!B237, Data!$B$2:$L$134, 7, FALSE)-VLOOKUP(Games!C237, Data!$B$2:$L$134, 7, FALSE))*'Coefficients - Win Probability'!$F$2</f>
        <v>#N/A</v>
      </c>
      <c r="G237" t="e">
        <f>(VLOOKUP(Games!B237, Data!$B$2:$L$134, 8, FALSE)-VLOOKUP(Games!C237, Data!$B$2:$L$134, 8, FALSE))*'Coefficients - Win Probability'!$G$2</f>
        <v>#N/A</v>
      </c>
      <c r="H237" t="e">
        <f>(VLOOKUP(Games!B237, Data!$B$2:$L$134, 9, FALSE)-VLOOKUP(Games!C237, Data!$B$2:$L$134, 9, FALSE))*'Coefficients - Win Probability'!$H$2</f>
        <v>#N/A</v>
      </c>
      <c r="I237" t="e">
        <f>(VLOOKUP(Games!B237, Data!$B$2:$L$134, 10, FALSE)-VLOOKUP(Games!C237, Data!$B$2:$L$134, 10, FALSE))*'Coefficients - Win Probability'!$I$2</f>
        <v>#N/A</v>
      </c>
      <c r="J237" t="e">
        <f>(IF(AND(VLOOKUP(Games!B237, Data!$B$2:$L$134, 11, FALSE)=1, VLOOKUP(Games!C237, Data!$B$2:$L$134, 11, FALSE)&lt;&gt;1), 1,0))*'Coefficients - Win Probability'!$J$2</f>
        <v>#N/A</v>
      </c>
      <c r="K237" t="e">
        <f>(IF(AND(VLOOKUP(Games!B237, Data!$B$2:$L$134, 11, FALSE)&lt;&gt;1, VLOOKUP(Games!C237, Data!$B$2:$L$134, 11, FALSE)=1), 1,0))*'Coefficients - Win Probability'!$K$2</f>
        <v>#N/A</v>
      </c>
      <c r="L237" t="e">
        <f>(VLOOKUP(Games!B237, Data!$B$2:$L$134, 3, FALSE)-VLOOKUP(Games!C237, Data!$B$2:$L$134, 3, FALSE))*'Coefficients - Win Probability'!$L$2</f>
        <v>#N/A</v>
      </c>
      <c r="N237" t="e">
        <f t="shared" si="3"/>
        <v>#N/A</v>
      </c>
    </row>
    <row r="238" spans="1:14" x14ac:dyDescent="0.45">
      <c r="A238">
        <f>'Coefficients - Win Probability'!$A$2</f>
        <v>1.5006452889456501</v>
      </c>
      <c r="B238">
        <f>(Games!D238)*'Coefficients - Win Probability'!$B$2</f>
        <v>0</v>
      </c>
      <c r="C238" t="e">
        <f>(VLOOKUP(Games!B238, Data!$B$2:$L$134, 4, FALSE)-VLOOKUP(Games!C238, Data!$B$2:$L$134, 4, FALSE))*'Coefficients - Win Probability'!$C$2</f>
        <v>#N/A</v>
      </c>
      <c r="D238" t="e">
        <f>(VLOOKUP(Games!B238, Data!$B$2:$L$134, 5, FALSE)-VLOOKUP(Games!C238, Data!$B$2:$L$134, 5, FALSE))*'Coefficients - Win Probability'!$D$2</f>
        <v>#N/A</v>
      </c>
      <c r="E238" t="e">
        <f>(VLOOKUP(Games!B238, Data!$B$2:$L$134, 6, FALSE)-VLOOKUP(Games!C238, Data!$B$2:$L$134, 6, FALSE))*'Coefficients - Win Probability'!$E$2</f>
        <v>#N/A</v>
      </c>
      <c r="F238" t="e">
        <f>(VLOOKUP(Games!B238, Data!$B$2:$L$134, 7, FALSE)-VLOOKUP(Games!C238, Data!$B$2:$L$134, 7, FALSE))*'Coefficients - Win Probability'!$F$2</f>
        <v>#N/A</v>
      </c>
      <c r="G238" t="e">
        <f>(VLOOKUP(Games!B238, Data!$B$2:$L$134, 8, FALSE)-VLOOKUP(Games!C238, Data!$B$2:$L$134, 8, FALSE))*'Coefficients - Win Probability'!$G$2</f>
        <v>#N/A</v>
      </c>
      <c r="H238" t="e">
        <f>(VLOOKUP(Games!B238, Data!$B$2:$L$134, 9, FALSE)-VLOOKUP(Games!C238, Data!$B$2:$L$134, 9, FALSE))*'Coefficients - Win Probability'!$H$2</f>
        <v>#N/A</v>
      </c>
      <c r="I238" t="e">
        <f>(VLOOKUP(Games!B238, Data!$B$2:$L$134, 10, FALSE)-VLOOKUP(Games!C238, Data!$B$2:$L$134, 10, FALSE))*'Coefficients - Win Probability'!$I$2</f>
        <v>#N/A</v>
      </c>
      <c r="J238" t="e">
        <f>(IF(AND(VLOOKUP(Games!B238, Data!$B$2:$L$134, 11, FALSE)=1, VLOOKUP(Games!C238, Data!$B$2:$L$134, 11, FALSE)&lt;&gt;1), 1,0))*'Coefficients - Win Probability'!$J$2</f>
        <v>#N/A</v>
      </c>
      <c r="K238" t="e">
        <f>(IF(AND(VLOOKUP(Games!B238, Data!$B$2:$L$134, 11, FALSE)&lt;&gt;1, VLOOKUP(Games!C238, Data!$B$2:$L$134, 11, FALSE)=1), 1,0))*'Coefficients - Win Probability'!$K$2</f>
        <v>#N/A</v>
      </c>
      <c r="L238" t="e">
        <f>(VLOOKUP(Games!B238, Data!$B$2:$L$134, 3, FALSE)-VLOOKUP(Games!C238, Data!$B$2:$L$134, 3, FALSE))*'Coefficients - Win Probability'!$L$2</f>
        <v>#N/A</v>
      </c>
      <c r="N238" t="e">
        <f t="shared" si="3"/>
        <v>#N/A</v>
      </c>
    </row>
    <row r="239" spans="1:14" x14ac:dyDescent="0.45">
      <c r="A239">
        <f>'Coefficients - Win Probability'!$A$2</f>
        <v>1.5006452889456501</v>
      </c>
      <c r="B239">
        <f>(Games!D239)*'Coefficients - Win Probability'!$B$2</f>
        <v>0</v>
      </c>
      <c r="C239" t="e">
        <f>(VLOOKUP(Games!B239, Data!$B$2:$L$134, 4, FALSE)-VLOOKUP(Games!C239, Data!$B$2:$L$134, 4, FALSE))*'Coefficients - Win Probability'!$C$2</f>
        <v>#N/A</v>
      </c>
      <c r="D239" t="e">
        <f>(VLOOKUP(Games!B239, Data!$B$2:$L$134, 5, FALSE)-VLOOKUP(Games!C239, Data!$B$2:$L$134, 5, FALSE))*'Coefficients - Win Probability'!$D$2</f>
        <v>#N/A</v>
      </c>
      <c r="E239" t="e">
        <f>(VLOOKUP(Games!B239, Data!$B$2:$L$134, 6, FALSE)-VLOOKUP(Games!C239, Data!$B$2:$L$134, 6, FALSE))*'Coefficients - Win Probability'!$E$2</f>
        <v>#N/A</v>
      </c>
      <c r="F239" t="e">
        <f>(VLOOKUP(Games!B239, Data!$B$2:$L$134, 7, FALSE)-VLOOKUP(Games!C239, Data!$B$2:$L$134, 7, FALSE))*'Coefficients - Win Probability'!$F$2</f>
        <v>#N/A</v>
      </c>
      <c r="G239" t="e">
        <f>(VLOOKUP(Games!B239, Data!$B$2:$L$134, 8, FALSE)-VLOOKUP(Games!C239, Data!$B$2:$L$134, 8, FALSE))*'Coefficients - Win Probability'!$G$2</f>
        <v>#N/A</v>
      </c>
      <c r="H239" t="e">
        <f>(VLOOKUP(Games!B239, Data!$B$2:$L$134, 9, FALSE)-VLOOKUP(Games!C239, Data!$B$2:$L$134, 9, FALSE))*'Coefficients - Win Probability'!$H$2</f>
        <v>#N/A</v>
      </c>
      <c r="I239" t="e">
        <f>(VLOOKUP(Games!B239, Data!$B$2:$L$134, 10, FALSE)-VLOOKUP(Games!C239, Data!$B$2:$L$134, 10, FALSE))*'Coefficients - Win Probability'!$I$2</f>
        <v>#N/A</v>
      </c>
      <c r="J239" t="e">
        <f>(IF(AND(VLOOKUP(Games!B239, Data!$B$2:$L$134, 11, FALSE)=1, VLOOKUP(Games!C239, Data!$B$2:$L$134, 11, FALSE)&lt;&gt;1), 1,0))*'Coefficients - Win Probability'!$J$2</f>
        <v>#N/A</v>
      </c>
      <c r="K239" t="e">
        <f>(IF(AND(VLOOKUP(Games!B239, Data!$B$2:$L$134, 11, FALSE)&lt;&gt;1, VLOOKUP(Games!C239, Data!$B$2:$L$134, 11, FALSE)=1), 1,0))*'Coefficients - Win Probability'!$K$2</f>
        <v>#N/A</v>
      </c>
      <c r="L239" t="e">
        <f>(VLOOKUP(Games!B239, Data!$B$2:$L$134, 3, FALSE)-VLOOKUP(Games!C239, Data!$B$2:$L$134, 3, FALSE))*'Coefficients - Win Probability'!$L$2</f>
        <v>#N/A</v>
      </c>
      <c r="N239" t="e">
        <f t="shared" si="3"/>
        <v>#N/A</v>
      </c>
    </row>
    <row r="240" spans="1:14" x14ac:dyDescent="0.45">
      <c r="A240">
        <f>'Coefficients - Win Probability'!$A$2</f>
        <v>1.5006452889456501</v>
      </c>
      <c r="B240">
        <f>(Games!D240)*'Coefficients - Win Probability'!$B$2</f>
        <v>0</v>
      </c>
      <c r="C240" t="e">
        <f>(VLOOKUP(Games!B240, Data!$B$2:$L$134, 4, FALSE)-VLOOKUP(Games!C240, Data!$B$2:$L$134, 4, FALSE))*'Coefficients - Win Probability'!$C$2</f>
        <v>#N/A</v>
      </c>
      <c r="D240" t="e">
        <f>(VLOOKUP(Games!B240, Data!$B$2:$L$134, 5, FALSE)-VLOOKUP(Games!C240, Data!$B$2:$L$134, 5, FALSE))*'Coefficients - Win Probability'!$D$2</f>
        <v>#N/A</v>
      </c>
      <c r="E240" t="e">
        <f>(VLOOKUP(Games!B240, Data!$B$2:$L$134, 6, FALSE)-VLOOKUP(Games!C240, Data!$B$2:$L$134, 6, FALSE))*'Coefficients - Win Probability'!$E$2</f>
        <v>#N/A</v>
      </c>
      <c r="F240" t="e">
        <f>(VLOOKUP(Games!B240, Data!$B$2:$L$134, 7, FALSE)-VLOOKUP(Games!C240, Data!$B$2:$L$134, 7, FALSE))*'Coefficients - Win Probability'!$F$2</f>
        <v>#N/A</v>
      </c>
      <c r="G240" t="e">
        <f>(VLOOKUP(Games!B240, Data!$B$2:$L$134, 8, FALSE)-VLOOKUP(Games!C240, Data!$B$2:$L$134, 8, FALSE))*'Coefficients - Win Probability'!$G$2</f>
        <v>#N/A</v>
      </c>
      <c r="H240" t="e">
        <f>(VLOOKUP(Games!B240, Data!$B$2:$L$134, 9, FALSE)-VLOOKUP(Games!C240, Data!$B$2:$L$134, 9, FALSE))*'Coefficients - Win Probability'!$H$2</f>
        <v>#N/A</v>
      </c>
      <c r="I240" t="e">
        <f>(VLOOKUP(Games!B240, Data!$B$2:$L$134, 10, FALSE)-VLOOKUP(Games!C240, Data!$B$2:$L$134, 10, FALSE))*'Coefficients - Win Probability'!$I$2</f>
        <v>#N/A</v>
      </c>
      <c r="J240" t="e">
        <f>(IF(AND(VLOOKUP(Games!B240, Data!$B$2:$L$134, 11, FALSE)=1, VLOOKUP(Games!C240, Data!$B$2:$L$134, 11, FALSE)&lt;&gt;1), 1,0))*'Coefficients - Win Probability'!$J$2</f>
        <v>#N/A</v>
      </c>
      <c r="K240" t="e">
        <f>(IF(AND(VLOOKUP(Games!B240, Data!$B$2:$L$134, 11, FALSE)&lt;&gt;1, VLOOKUP(Games!C240, Data!$B$2:$L$134, 11, FALSE)=1), 1,0))*'Coefficients - Win Probability'!$K$2</f>
        <v>#N/A</v>
      </c>
      <c r="L240" t="e">
        <f>(VLOOKUP(Games!B240, Data!$B$2:$L$134, 3, FALSE)-VLOOKUP(Games!C240, Data!$B$2:$L$134, 3, FALSE))*'Coefficients - Win Probability'!$L$2</f>
        <v>#N/A</v>
      </c>
      <c r="N240" t="e">
        <f t="shared" si="3"/>
        <v>#N/A</v>
      </c>
    </row>
    <row r="241" spans="1:14" x14ac:dyDescent="0.45">
      <c r="A241">
        <f>'Coefficients - Win Probability'!$A$2</f>
        <v>1.5006452889456501</v>
      </c>
      <c r="B241">
        <f>(Games!D241)*'Coefficients - Win Probability'!$B$2</f>
        <v>0</v>
      </c>
      <c r="C241" t="e">
        <f>(VLOOKUP(Games!B241, Data!$B$2:$L$134, 4, FALSE)-VLOOKUP(Games!C241, Data!$B$2:$L$134, 4, FALSE))*'Coefficients - Win Probability'!$C$2</f>
        <v>#N/A</v>
      </c>
      <c r="D241" t="e">
        <f>(VLOOKUP(Games!B241, Data!$B$2:$L$134, 5, FALSE)-VLOOKUP(Games!C241, Data!$B$2:$L$134, 5, FALSE))*'Coefficients - Win Probability'!$D$2</f>
        <v>#N/A</v>
      </c>
      <c r="E241" t="e">
        <f>(VLOOKUP(Games!B241, Data!$B$2:$L$134, 6, FALSE)-VLOOKUP(Games!C241, Data!$B$2:$L$134, 6, FALSE))*'Coefficients - Win Probability'!$E$2</f>
        <v>#N/A</v>
      </c>
      <c r="F241" t="e">
        <f>(VLOOKUP(Games!B241, Data!$B$2:$L$134, 7, FALSE)-VLOOKUP(Games!C241, Data!$B$2:$L$134, 7, FALSE))*'Coefficients - Win Probability'!$F$2</f>
        <v>#N/A</v>
      </c>
      <c r="G241" t="e">
        <f>(VLOOKUP(Games!B241, Data!$B$2:$L$134, 8, FALSE)-VLOOKUP(Games!C241, Data!$B$2:$L$134, 8, FALSE))*'Coefficients - Win Probability'!$G$2</f>
        <v>#N/A</v>
      </c>
      <c r="H241" t="e">
        <f>(VLOOKUP(Games!B241, Data!$B$2:$L$134, 9, FALSE)-VLOOKUP(Games!C241, Data!$B$2:$L$134, 9, FALSE))*'Coefficients - Win Probability'!$H$2</f>
        <v>#N/A</v>
      </c>
      <c r="I241" t="e">
        <f>(VLOOKUP(Games!B241, Data!$B$2:$L$134, 10, FALSE)-VLOOKUP(Games!C241, Data!$B$2:$L$134, 10, FALSE))*'Coefficients - Win Probability'!$I$2</f>
        <v>#N/A</v>
      </c>
      <c r="J241" t="e">
        <f>(IF(AND(VLOOKUP(Games!B241, Data!$B$2:$L$134, 11, FALSE)=1, VLOOKUP(Games!C241, Data!$B$2:$L$134, 11, FALSE)&lt;&gt;1), 1,0))*'Coefficients - Win Probability'!$J$2</f>
        <v>#N/A</v>
      </c>
      <c r="K241" t="e">
        <f>(IF(AND(VLOOKUP(Games!B241, Data!$B$2:$L$134, 11, FALSE)&lt;&gt;1, VLOOKUP(Games!C241, Data!$B$2:$L$134, 11, FALSE)=1), 1,0))*'Coefficients - Win Probability'!$K$2</f>
        <v>#N/A</v>
      </c>
      <c r="L241" t="e">
        <f>(VLOOKUP(Games!B241, Data!$B$2:$L$134, 3, FALSE)-VLOOKUP(Games!C241, Data!$B$2:$L$134, 3, FALSE))*'Coefficients - Win Probability'!$L$2</f>
        <v>#N/A</v>
      </c>
      <c r="N241" t="e">
        <f t="shared" si="3"/>
        <v>#N/A</v>
      </c>
    </row>
    <row r="242" spans="1:14" x14ac:dyDescent="0.45">
      <c r="A242">
        <f>'Coefficients - Win Probability'!$A$2</f>
        <v>1.5006452889456501</v>
      </c>
      <c r="B242">
        <f>(Games!D242)*'Coefficients - Win Probability'!$B$2</f>
        <v>0</v>
      </c>
      <c r="C242" t="e">
        <f>(VLOOKUP(Games!B242, Data!$B$2:$L$134, 4, FALSE)-VLOOKUP(Games!C242, Data!$B$2:$L$134, 4, FALSE))*'Coefficients - Win Probability'!$C$2</f>
        <v>#N/A</v>
      </c>
      <c r="D242" t="e">
        <f>(VLOOKUP(Games!B242, Data!$B$2:$L$134, 5, FALSE)-VLOOKUP(Games!C242, Data!$B$2:$L$134, 5, FALSE))*'Coefficients - Win Probability'!$D$2</f>
        <v>#N/A</v>
      </c>
      <c r="E242" t="e">
        <f>(VLOOKUP(Games!B242, Data!$B$2:$L$134, 6, FALSE)-VLOOKUP(Games!C242, Data!$B$2:$L$134, 6, FALSE))*'Coefficients - Win Probability'!$E$2</f>
        <v>#N/A</v>
      </c>
      <c r="F242" t="e">
        <f>(VLOOKUP(Games!B242, Data!$B$2:$L$134, 7, FALSE)-VLOOKUP(Games!C242, Data!$B$2:$L$134, 7, FALSE))*'Coefficients - Win Probability'!$F$2</f>
        <v>#N/A</v>
      </c>
      <c r="G242" t="e">
        <f>(VLOOKUP(Games!B242, Data!$B$2:$L$134, 8, FALSE)-VLOOKUP(Games!C242, Data!$B$2:$L$134, 8, FALSE))*'Coefficients - Win Probability'!$G$2</f>
        <v>#N/A</v>
      </c>
      <c r="H242" t="e">
        <f>(VLOOKUP(Games!B242, Data!$B$2:$L$134, 9, FALSE)-VLOOKUP(Games!C242, Data!$B$2:$L$134, 9, FALSE))*'Coefficients - Win Probability'!$H$2</f>
        <v>#N/A</v>
      </c>
      <c r="I242" t="e">
        <f>(VLOOKUP(Games!B242, Data!$B$2:$L$134, 10, FALSE)-VLOOKUP(Games!C242, Data!$B$2:$L$134, 10, FALSE))*'Coefficients - Win Probability'!$I$2</f>
        <v>#N/A</v>
      </c>
      <c r="J242" t="e">
        <f>(IF(AND(VLOOKUP(Games!B242, Data!$B$2:$L$134, 11, FALSE)=1, VLOOKUP(Games!C242, Data!$B$2:$L$134, 11, FALSE)&lt;&gt;1), 1,0))*'Coefficients - Win Probability'!$J$2</f>
        <v>#N/A</v>
      </c>
      <c r="K242" t="e">
        <f>(IF(AND(VLOOKUP(Games!B242, Data!$B$2:$L$134, 11, FALSE)&lt;&gt;1, VLOOKUP(Games!C242, Data!$B$2:$L$134, 11, FALSE)=1), 1,0))*'Coefficients - Win Probability'!$K$2</f>
        <v>#N/A</v>
      </c>
      <c r="L242" t="e">
        <f>(VLOOKUP(Games!B242, Data!$B$2:$L$134, 3, FALSE)-VLOOKUP(Games!C242, Data!$B$2:$L$134, 3, FALSE))*'Coefficients - Win Probability'!$L$2</f>
        <v>#N/A</v>
      </c>
      <c r="N242" t="e">
        <f t="shared" si="3"/>
        <v>#N/A</v>
      </c>
    </row>
    <row r="243" spans="1:14" x14ac:dyDescent="0.45">
      <c r="A243">
        <f>'Coefficients - Win Probability'!$A$2</f>
        <v>1.5006452889456501</v>
      </c>
      <c r="B243">
        <f>(Games!D243)*'Coefficients - Win Probability'!$B$2</f>
        <v>0</v>
      </c>
      <c r="C243" t="e">
        <f>(VLOOKUP(Games!B243, Data!$B$2:$L$134, 4, FALSE)-VLOOKUP(Games!C243, Data!$B$2:$L$134, 4, FALSE))*'Coefficients - Win Probability'!$C$2</f>
        <v>#N/A</v>
      </c>
      <c r="D243" t="e">
        <f>(VLOOKUP(Games!B243, Data!$B$2:$L$134, 5, FALSE)-VLOOKUP(Games!C243, Data!$B$2:$L$134, 5, FALSE))*'Coefficients - Win Probability'!$D$2</f>
        <v>#N/A</v>
      </c>
      <c r="E243" t="e">
        <f>(VLOOKUP(Games!B243, Data!$B$2:$L$134, 6, FALSE)-VLOOKUP(Games!C243, Data!$B$2:$L$134, 6, FALSE))*'Coefficients - Win Probability'!$E$2</f>
        <v>#N/A</v>
      </c>
      <c r="F243" t="e">
        <f>(VLOOKUP(Games!B243, Data!$B$2:$L$134, 7, FALSE)-VLOOKUP(Games!C243, Data!$B$2:$L$134, 7, FALSE))*'Coefficients - Win Probability'!$F$2</f>
        <v>#N/A</v>
      </c>
      <c r="G243" t="e">
        <f>(VLOOKUP(Games!B243, Data!$B$2:$L$134, 8, FALSE)-VLOOKUP(Games!C243, Data!$B$2:$L$134, 8, FALSE))*'Coefficients - Win Probability'!$G$2</f>
        <v>#N/A</v>
      </c>
      <c r="H243" t="e">
        <f>(VLOOKUP(Games!B243, Data!$B$2:$L$134, 9, FALSE)-VLOOKUP(Games!C243, Data!$B$2:$L$134, 9, FALSE))*'Coefficients - Win Probability'!$H$2</f>
        <v>#N/A</v>
      </c>
      <c r="I243" t="e">
        <f>(VLOOKUP(Games!B243, Data!$B$2:$L$134, 10, FALSE)-VLOOKUP(Games!C243, Data!$B$2:$L$134, 10, FALSE))*'Coefficients - Win Probability'!$I$2</f>
        <v>#N/A</v>
      </c>
      <c r="J243" t="e">
        <f>(IF(AND(VLOOKUP(Games!B243, Data!$B$2:$L$134, 11, FALSE)=1, VLOOKUP(Games!C243, Data!$B$2:$L$134, 11, FALSE)&lt;&gt;1), 1,0))*'Coefficients - Win Probability'!$J$2</f>
        <v>#N/A</v>
      </c>
      <c r="K243" t="e">
        <f>(IF(AND(VLOOKUP(Games!B243, Data!$B$2:$L$134, 11, FALSE)&lt;&gt;1, VLOOKUP(Games!C243, Data!$B$2:$L$134, 11, FALSE)=1), 1,0))*'Coefficients - Win Probability'!$K$2</f>
        <v>#N/A</v>
      </c>
      <c r="L243" t="e">
        <f>(VLOOKUP(Games!B243, Data!$B$2:$L$134, 3, FALSE)-VLOOKUP(Games!C243, Data!$B$2:$L$134, 3, FALSE))*'Coefficients - Win Probability'!$L$2</f>
        <v>#N/A</v>
      </c>
      <c r="N243" t="e">
        <f t="shared" si="3"/>
        <v>#N/A</v>
      </c>
    </row>
    <row r="244" spans="1:14" x14ac:dyDescent="0.45">
      <c r="A244">
        <f>'Coefficients - Win Probability'!$A$2</f>
        <v>1.5006452889456501</v>
      </c>
      <c r="B244">
        <f>(Games!D244)*'Coefficients - Win Probability'!$B$2</f>
        <v>0</v>
      </c>
      <c r="C244" t="e">
        <f>(VLOOKUP(Games!B244, Data!$B$2:$L$134, 4, FALSE)-VLOOKUP(Games!C244, Data!$B$2:$L$134, 4, FALSE))*'Coefficients - Win Probability'!$C$2</f>
        <v>#N/A</v>
      </c>
      <c r="D244" t="e">
        <f>(VLOOKUP(Games!B244, Data!$B$2:$L$134, 5, FALSE)-VLOOKUP(Games!C244, Data!$B$2:$L$134, 5, FALSE))*'Coefficients - Win Probability'!$D$2</f>
        <v>#N/A</v>
      </c>
      <c r="E244" t="e">
        <f>(VLOOKUP(Games!B244, Data!$B$2:$L$134, 6, FALSE)-VLOOKUP(Games!C244, Data!$B$2:$L$134, 6, FALSE))*'Coefficients - Win Probability'!$E$2</f>
        <v>#N/A</v>
      </c>
      <c r="F244" t="e">
        <f>(VLOOKUP(Games!B244, Data!$B$2:$L$134, 7, FALSE)-VLOOKUP(Games!C244, Data!$B$2:$L$134, 7, FALSE))*'Coefficients - Win Probability'!$F$2</f>
        <v>#N/A</v>
      </c>
      <c r="G244" t="e">
        <f>(VLOOKUP(Games!B244, Data!$B$2:$L$134, 8, FALSE)-VLOOKUP(Games!C244, Data!$B$2:$L$134, 8, FALSE))*'Coefficients - Win Probability'!$G$2</f>
        <v>#N/A</v>
      </c>
      <c r="H244" t="e">
        <f>(VLOOKUP(Games!B244, Data!$B$2:$L$134, 9, FALSE)-VLOOKUP(Games!C244, Data!$B$2:$L$134, 9, FALSE))*'Coefficients - Win Probability'!$H$2</f>
        <v>#N/A</v>
      </c>
      <c r="I244" t="e">
        <f>(VLOOKUP(Games!B244, Data!$B$2:$L$134, 10, FALSE)-VLOOKUP(Games!C244, Data!$B$2:$L$134, 10, FALSE))*'Coefficients - Win Probability'!$I$2</f>
        <v>#N/A</v>
      </c>
      <c r="J244" t="e">
        <f>(IF(AND(VLOOKUP(Games!B244, Data!$B$2:$L$134, 11, FALSE)=1, VLOOKUP(Games!C244, Data!$B$2:$L$134, 11, FALSE)&lt;&gt;1), 1,0))*'Coefficients - Win Probability'!$J$2</f>
        <v>#N/A</v>
      </c>
      <c r="K244" t="e">
        <f>(IF(AND(VLOOKUP(Games!B244, Data!$B$2:$L$134, 11, FALSE)&lt;&gt;1, VLOOKUP(Games!C244, Data!$B$2:$L$134, 11, FALSE)=1), 1,0))*'Coefficients - Win Probability'!$K$2</f>
        <v>#N/A</v>
      </c>
      <c r="L244" t="e">
        <f>(VLOOKUP(Games!B244, Data!$B$2:$L$134, 3, FALSE)-VLOOKUP(Games!C244, Data!$B$2:$L$134, 3, FALSE))*'Coefficients - Win Probability'!$L$2</f>
        <v>#N/A</v>
      </c>
      <c r="N244" t="e">
        <f t="shared" si="3"/>
        <v>#N/A</v>
      </c>
    </row>
    <row r="245" spans="1:14" x14ac:dyDescent="0.45">
      <c r="A245">
        <f>'Coefficients - Win Probability'!$A$2</f>
        <v>1.5006452889456501</v>
      </c>
      <c r="B245">
        <f>(Games!D245)*'Coefficients - Win Probability'!$B$2</f>
        <v>0</v>
      </c>
      <c r="C245" t="e">
        <f>(VLOOKUP(Games!B245, Data!$B$2:$L$134, 4, FALSE)-VLOOKUP(Games!C245, Data!$B$2:$L$134, 4, FALSE))*'Coefficients - Win Probability'!$C$2</f>
        <v>#N/A</v>
      </c>
      <c r="D245" t="e">
        <f>(VLOOKUP(Games!B245, Data!$B$2:$L$134, 5, FALSE)-VLOOKUP(Games!C245, Data!$B$2:$L$134, 5, FALSE))*'Coefficients - Win Probability'!$D$2</f>
        <v>#N/A</v>
      </c>
      <c r="E245" t="e">
        <f>(VLOOKUP(Games!B245, Data!$B$2:$L$134, 6, FALSE)-VLOOKUP(Games!C245, Data!$B$2:$L$134, 6, FALSE))*'Coefficients - Win Probability'!$E$2</f>
        <v>#N/A</v>
      </c>
      <c r="F245" t="e">
        <f>(VLOOKUP(Games!B245, Data!$B$2:$L$134, 7, FALSE)-VLOOKUP(Games!C245, Data!$B$2:$L$134, 7, FALSE))*'Coefficients - Win Probability'!$F$2</f>
        <v>#N/A</v>
      </c>
      <c r="G245" t="e">
        <f>(VLOOKUP(Games!B245, Data!$B$2:$L$134, 8, FALSE)-VLOOKUP(Games!C245, Data!$B$2:$L$134, 8, FALSE))*'Coefficients - Win Probability'!$G$2</f>
        <v>#N/A</v>
      </c>
      <c r="H245" t="e">
        <f>(VLOOKUP(Games!B245, Data!$B$2:$L$134, 9, FALSE)-VLOOKUP(Games!C245, Data!$B$2:$L$134, 9, FALSE))*'Coefficients - Win Probability'!$H$2</f>
        <v>#N/A</v>
      </c>
      <c r="I245" t="e">
        <f>(VLOOKUP(Games!B245, Data!$B$2:$L$134, 10, FALSE)-VLOOKUP(Games!C245, Data!$B$2:$L$134, 10, FALSE))*'Coefficients - Win Probability'!$I$2</f>
        <v>#N/A</v>
      </c>
      <c r="J245" t="e">
        <f>(IF(AND(VLOOKUP(Games!B245, Data!$B$2:$L$134, 11, FALSE)=1, VLOOKUP(Games!C245, Data!$B$2:$L$134, 11, FALSE)&lt;&gt;1), 1,0))*'Coefficients - Win Probability'!$J$2</f>
        <v>#N/A</v>
      </c>
      <c r="K245" t="e">
        <f>(IF(AND(VLOOKUP(Games!B245, Data!$B$2:$L$134, 11, FALSE)&lt;&gt;1, VLOOKUP(Games!C245, Data!$B$2:$L$134, 11, FALSE)=1), 1,0))*'Coefficients - Win Probability'!$K$2</f>
        <v>#N/A</v>
      </c>
      <c r="L245" t="e">
        <f>(VLOOKUP(Games!B245, Data!$B$2:$L$134, 3, FALSE)-VLOOKUP(Games!C245, Data!$B$2:$L$134, 3, FALSE))*'Coefficients - Win Probability'!$L$2</f>
        <v>#N/A</v>
      </c>
      <c r="N245" t="e">
        <f t="shared" si="3"/>
        <v>#N/A</v>
      </c>
    </row>
    <row r="246" spans="1:14" x14ac:dyDescent="0.45">
      <c r="A246">
        <f>'Coefficients - Win Probability'!$A$2</f>
        <v>1.5006452889456501</v>
      </c>
      <c r="B246">
        <f>(Games!D246)*'Coefficients - Win Probability'!$B$2</f>
        <v>0</v>
      </c>
      <c r="C246" t="e">
        <f>(VLOOKUP(Games!B246, Data!$B$2:$L$134, 4, FALSE)-VLOOKUP(Games!C246, Data!$B$2:$L$134, 4, FALSE))*'Coefficients - Win Probability'!$C$2</f>
        <v>#N/A</v>
      </c>
      <c r="D246" t="e">
        <f>(VLOOKUP(Games!B246, Data!$B$2:$L$134, 5, FALSE)-VLOOKUP(Games!C246, Data!$B$2:$L$134, 5, FALSE))*'Coefficients - Win Probability'!$D$2</f>
        <v>#N/A</v>
      </c>
      <c r="E246" t="e">
        <f>(VLOOKUP(Games!B246, Data!$B$2:$L$134, 6, FALSE)-VLOOKUP(Games!C246, Data!$B$2:$L$134, 6, FALSE))*'Coefficients - Win Probability'!$E$2</f>
        <v>#N/A</v>
      </c>
      <c r="F246" t="e">
        <f>(VLOOKUP(Games!B246, Data!$B$2:$L$134, 7, FALSE)-VLOOKUP(Games!C246, Data!$B$2:$L$134, 7, FALSE))*'Coefficients - Win Probability'!$F$2</f>
        <v>#N/A</v>
      </c>
      <c r="G246" t="e">
        <f>(VLOOKUP(Games!B246, Data!$B$2:$L$134, 8, FALSE)-VLOOKUP(Games!C246, Data!$B$2:$L$134, 8, FALSE))*'Coefficients - Win Probability'!$G$2</f>
        <v>#N/A</v>
      </c>
      <c r="H246" t="e">
        <f>(VLOOKUP(Games!B246, Data!$B$2:$L$134, 9, FALSE)-VLOOKUP(Games!C246, Data!$B$2:$L$134, 9, FALSE))*'Coefficients - Win Probability'!$H$2</f>
        <v>#N/A</v>
      </c>
      <c r="I246" t="e">
        <f>(VLOOKUP(Games!B246, Data!$B$2:$L$134, 10, FALSE)-VLOOKUP(Games!C246, Data!$B$2:$L$134, 10, FALSE))*'Coefficients - Win Probability'!$I$2</f>
        <v>#N/A</v>
      </c>
      <c r="J246" t="e">
        <f>(IF(AND(VLOOKUP(Games!B246, Data!$B$2:$L$134, 11, FALSE)=1, VLOOKUP(Games!C246, Data!$B$2:$L$134, 11, FALSE)&lt;&gt;1), 1,0))*'Coefficients - Win Probability'!$J$2</f>
        <v>#N/A</v>
      </c>
      <c r="K246" t="e">
        <f>(IF(AND(VLOOKUP(Games!B246, Data!$B$2:$L$134, 11, FALSE)&lt;&gt;1, VLOOKUP(Games!C246, Data!$B$2:$L$134, 11, FALSE)=1), 1,0))*'Coefficients - Win Probability'!$K$2</f>
        <v>#N/A</v>
      </c>
      <c r="L246" t="e">
        <f>(VLOOKUP(Games!B246, Data!$B$2:$L$134, 3, FALSE)-VLOOKUP(Games!C246, Data!$B$2:$L$134, 3, FALSE))*'Coefficients - Win Probability'!$L$2</f>
        <v>#N/A</v>
      </c>
      <c r="N246" t="e">
        <f t="shared" si="3"/>
        <v>#N/A</v>
      </c>
    </row>
    <row r="247" spans="1:14" x14ac:dyDescent="0.45">
      <c r="A247">
        <f>'Coefficients - Win Probability'!$A$2</f>
        <v>1.5006452889456501</v>
      </c>
      <c r="B247">
        <f>(Games!D247)*'Coefficients - Win Probability'!$B$2</f>
        <v>0</v>
      </c>
      <c r="C247" t="e">
        <f>(VLOOKUP(Games!B247, Data!$B$2:$L$134, 4, FALSE)-VLOOKUP(Games!C247, Data!$B$2:$L$134, 4, FALSE))*'Coefficients - Win Probability'!$C$2</f>
        <v>#N/A</v>
      </c>
      <c r="D247" t="e">
        <f>(VLOOKUP(Games!B247, Data!$B$2:$L$134, 5, FALSE)-VLOOKUP(Games!C247, Data!$B$2:$L$134, 5, FALSE))*'Coefficients - Win Probability'!$D$2</f>
        <v>#N/A</v>
      </c>
      <c r="E247" t="e">
        <f>(VLOOKUP(Games!B247, Data!$B$2:$L$134, 6, FALSE)-VLOOKUP(Games!C247, Data!$B$2:$L$134, 6, FALSE))*'Coefficients - Win Probability'!$E$2</f>
        <v>#N/A</v>
      </c>
      <c r="F247" t="e">
        <f>(VLOOKUP(Games!B247, Data!$B$2:$L$134, 7, FALSE)-VLOOKUP(Games!C247, Data!$B$2:$L$134, 7, FALSE))*'Coefficients - Win Probability'!$F$2</f>
        <v>#N/A</v>
      </c>
      <c r="G247" t="e">
        <f>(VLOOKUP(Games!B247, Data!$B$2:$L$134, 8, FALSE)-VLOOKUP(Games!C247, Data!$B$2:$L$134, 8, FALSE))*'Coefficients - Win Probability'!$G$2</f>
        <v>#N/A</v>
      </c>
      <c r="H247" t="e">
        <f>(VLOOKUP(Games!B247, Data!$B$2:$L$134, 9, FALSE)-VLOOKUP(Games!C247, Data!$B$2:$L$134, 9, FALSE))*'Coefficients - Win Probability'!$H$2</f>
        <v>#N/A</v>
      </c>
      <c r="I247" t="e">
        <f>(VLOOKUP(Games!B247, Data!$B$2:$L$134, 10, FALSE)-VLOOKUP(Games!C247, Data!$B$2:$L$134, 10, FALSE))*'Coefficients - Win Probability'!$I$2</f>
        <v>#N/A</v>
      </c>
      <c r="J247" t="e">
        <f>(IF(AND(VLOOKUP(Games!B247, Data!$B$2:$L$134, 11, FALSE)=1, VLOOKUP(Games!C247, Data!$B$2:$L$134, 11, FALSE)&lt;&gt;1), 1,0))*'Coefficients - Win Probability'!$J$2</f>
        <v>#N/A</v>
      </c>
      <c r="K247" t="e">
        <f>(IF(AND(VLOOKUP(Games!B247, Data!$B$2:$L$134, 11, FALSE)&lt;&gt;1, VLOOKUP(Games!C247, Data!$B$2:$L$134, 11, FALSE)=1), 1,0))*'Coefficients - Win Probability'!$K$2</f>
        <v>#N/A</v>
      </c>
      <c r="L247" t="e">
        <f>(VLOOKUP(Games!B247, Data!$B$2:$L$134, 3, FALSE)-VLOOKUP(Games!C247, Data!$B$2:$L$134, 3, FALSE))*'Coefficients - Win Probability'!$L$2</f>
        <v>#N/A</v>
      </c>
      <c r="N247" t="e">
        <f t="shared" si="3"/>
        <v>#N/A</v>
      </c>
    </row>
    <row r="248" spans="1:14" x14ac:dyDescent="0.45">
      <c r="A248">
        <f>'Coefficients - Win Probability'!$A$2</f>
        <v>1.5006452889456501</v>
      </c>
      <c r="B248">
        <f>(Games!D248)*'Coefficients - Win Probability'!$B$2</f>
        <v>0</v>
      </c>
      <c r="C248" t="e">
        <f>(VLOOKUP(Games!B248, Data!$B$2:$L$134, 4, FALSE)-VLOOKUP(Games!C248, Data!$B$2:$L$134, 4, FALSE))*'Coefficients - Win Probability'!$C$2</f>
        <v>#N/A</v>
      </c>
      <c r="D248" t="e">
        <f>(VLOOKUP(Games!B248, Data!$B$2:$L$134, 5, FALSE)-VLOOKUP(Games!C248, Data!$B$2:$L$134, 5, FALSE))*'Coefficients - Win Probability'!$D$2</f>
        <v>#N/A</v>
      </c>
      <c r="E248" t="e">
        <f>(VLOOKUP(Games!B248, Data!$B$2:$L$134, 6, FALSE)-VLOOKUP(Games!C248, Data!$B$2:$L$134, 6, FALSE))*'Coefficients - Win Probability'!$E$2</f>
        <v>#N/A</v>
      </c>
      <c r="F248" t="e">
        <f>(VLOOKUP(Games!B248, Data!$B$2:$L$134, 7, FALSE)-VLOOKUP(Games!C248, Data!$B$2:$L$134, 7, FALSE))*'Coefficients - Win Probability'!$F$2</f>
        <v>#N/A</v>
      </c>
      <c r="G248" t="e">
        <f>(VLOOKUP(Games!B248, Data!$B$2:$L$134, 8, FALSE)-VLOOKUP(Games!C248, Data!$B$2:$L$134, 8, FALSE))*'Coefficients - Win Probability'!$G$2</f>
        <v>#N/A</v>
      </c>
      <c r="H248" t="e">
        <f>(VLOOKUP(Games!B248, Data!$B$2:$L$134, 9, FALSE)-VLOOKUP(Games!C248, Data!$B$2:$L$134, 9, FALSE))*'Coefficients - Win Probability'!$H$2</f>
        <v>#N/A</v>
      </c>
      <c r="I248" t="e">
        <f>(VLOOKUP(Games!B248, Data!$B$2:$L$134, 10, FALSE)-VLOOKUP(Games!C248, Data!$B$2:$L$134, 10, FALSE))*'Coefficients - Win Probability'!$I$2</f>
        <v>#N/A</v>
      </c>
      <c r="J248" t="e">
        <f>(IF(AND(VLOOKUP(Games!B248, Data!$B$2:$L$134, 11, FALSE)=1, VLOOKUP(Games!C248, Data!$B$2:$L$134, 11, FALSE)&lt;&gt;1), 1,0))*'Coefficients - Win Probability'!$J$2</f>
        <v>#N/A</v>
      </c>
      <c r="K248" t="e">
        <f>(IF(AND(VLOOKUP(Games!B248, Data!$B$2:$L$134, 11, FALSE)&lt;&gt;1, VLOOKUP(Games!C248, Data!$B$2:$L$134, 11, FALSE)=1), 1,0))*'Coefficients - Win Probability'!$K$2</f>
        <v>#N/A</v>
      </c>
      <c r="L248" t="e">
        <f>(VLOOKUP(Games!B248, Data!$B$2:$L$134, 3, FALSE)-VLOOKUP(Games!C248, Data!$B$2:$L$134, 3, FALSE))*'Coefficients - Win Probability'!$L$2</f>
        <v>#N/A</v>
      </c>
      <c r="N248" t="e">
        <f t="shared" si="3"/>
        <v>#N/A</v>
      </c>
    </row>
    <row r="249" spans="1:14" x14ac:dyDescent="0.45">
      <c r="A249">
        <f>'Coefficients - Win Probability'!$A$2</f>
        <v>1.5006452889456501</v>
      </c>
      <c r="B249">
        <f>(Games!D249)*'Coefficients - Win Probability'!$B$2</f>
        <v>0</v>
      </c>
      <c r="C249" t="e">
        <f>(VLOOKUP(Games!B249, Data!$B$2:$L$134, 4, FALSE)-VLOOKUP(Games!C249, Data!$B$2:$L$134, 4, FALSE))*'Coefficients - Win Probability'!$C$2</f>
        <v>#N/A</v>
      </c>
      <c r="D249" t="e">
        <f>(VLOOKUP(Games!B249, Data!$B$2:$L$134, 5, FALSE)-VLOOKUP(Games!C249, Data!$B$2:$L$134, 5, FALSE))*'Coefficients - Win Probability'!$D$2</f>
        <v>#N/A</v>
      </c>
      <c r="E249" t="e">
        <f>(VLOOKUP(Games!B249, Data!$B$2:$L$134, 6, FALSE)-VLOOKUP(Games!C249, Data!$B$2:$L$134, 6, FALSE))*'Coefficients - Win Probability'!$E$2</f>
        <v>#N/A</v>
      </c>
      <c r="F249" t="e">
        <f>(VLOOKUP(Games!B249, Data!$B$2:$L$134, 7, FALSE)-VLOOKUP(Games!C249, Data!$B$2:$L$134, 7, FALSE))*'Coefficients - Win Probability'!$F$2</f>
        <v>#N/A</v>
      </c>
      <c r="G249" t="e">
        <f>(VLOOKUP(Games!B249, Data!$B$2:$L$134, 8, FALSE)-VLOOKUP(Games!C249, Data!$B$2:$L$134, 8, FALSE))*'Coefficients - Win Probability'!$G$2</f>
        <v>#N/A</v>
      </c>
      <c r="H249" t="e">
        <f>(VLOOKUP(Games!B249, Data!$B$2:$L$134, 9, FALSE)-VLOOKUP(Games!C249, Data!$B$2:$L$134, 9, FALSE))*'Coefficients - Win Probability'!$H$2</f>
        <v>#N/A</v>
      </c>
      <c r="I249" t="e">
        <f>(VLOOKUP(Games!B249, Data!$B$2:$L$134, 10, FALSE)-VLOOKUP(Games!C249, Data!$B$2:$L$134, 10, FALSE))*'Coefficients - Win Probability'!$I$2</f>
        <v>#N/A</v>
      </c>
      <c r="J249" t="e">
        <f>(IF(AND(VLOOKUP(Games!B249, Data!$B$2:$L$134, 11, FALSE)=1, VLOOKUP(Games!C249, Data!$B$2:$L$134, 11, FALSE)&lt;&gt;1), 1,0))*'Coefficients - Win Probability'!$J$2</f>
        <v>#N/A</v>
      </c>
      <c r="K249" t="e">
        <f>(IF(AND(VLOOKUP(Games!B249, Data!$B$2:$L$134, 11, FALSE)&lt;&gt;1, VLOOKUP(Games!C249, Data!$B$2:$L$134, 11, FALSE)=1), 1,0))*'Coefficients - Win Probability'!$K$2</f>
        <v>#N/A</v>
      </c>
      <c r="L249" t="e">
        <f>(VLOOKUP(Games!B249, Data!$B$2:$L$134, 3, FALSE)-VLOOKUP(Games!C249, Data!$B$2:$L$134, 3, FALSE))*'Coefficients - Win Probability'!$L$2</f>
        <v>#N/A</v>
      </c>
      <c r="N249" t="e">
        <f t="shared" si="3"/>
        <v>#N/A</v>
      </c>
    </row>
    <row r="250" spans="1:14" x14ac:dyDescent="0.45">
      <c r="A250">
        <f>'Coefficients - Win Probability'!$A$2</f>
        <v>1.5006452889456501</v>
      </c>
      <c r="B250">
        <f>(Games!D250)*'Coefficients - Win Probability'!$B$2</f>
        <v>0</v>
      </c>
      <c r="C250" t="e">
        <f>(VLOOKUP(Games!B250, Data!$B$2:$L$134, 4, FALSE)-VLOOKUP(Games!C250, Data!$B$2:$L$134, 4, FALSE))*'Coefficients - Win Probability'!$C$2</f>
        <v>#N/A</v>
      </c>
      <c r="D250" t="e">
        <f>(VLOOKUP(Games!B250, Data!$B$2:$L$134, 5, FALSE)-VLOOKUP(Games!C250, Data!$B$2:$L$134, 5, FALSE))*'Coefficients - Win Probability'!$D$2</f>
        <v>#N/A</v>
      </c>
      <c r="E250" t="e">
        <f>(VLOOKUP(Games!B250, Data!$B$2:$L$134, 6, FALSE)-VLOOKUP(Games!C250, Data!$B$2:$L$134, 6, FALSE))*'Coefficients - Win Probability'!$E$2</f>
        <v>#N/A</v>
      </c>
      <c r="F250" t="e">
        <f>(VLOOKUP(Games!B250, Data!$B$2:$L$134, 7, FALSE)-VLOOKUP(Games!C250, Data!$B$2:$L$134, 7, FALSE))*'Coefficients - Win Probability'!$F$2</f>
        <v>#N/A</v>
      </c>
      <c r="G250" t="e">
        <f>(VLOOKUP(Games!B250, Data!$B$2:$L$134, 8, FALSE)-VLOOKUP(Games!C250, Data!$B$2:$L$134, 8, FALSE))*'Coefficients - Win Probability'!$G$2</f>
        <v>#N/A</v>
      </c>
      <c r="H250" t="e">
        <f>(VLOOKUP(Games!B250, Data!$B$2:$L$134, 9, FALSE)-VLOOKUP(Games!C250, Data!$B$2:$L$134, 9, FALSE))*'Coefficients - Win Probability'!$H$2</f>
        <v>#N/A</v>
      </c>
      <c r="I250" t="e">
        <f>(VLOOKUP(Games!B250, Data!$B$2:$L$134, 10, FALSE)-VLOOKUP(Games!C250, Data!$B$2:$L$134, 10, FALSE))*'Coefficients - Win Probability'!$I$2</f>
        <v>#N/A</v>
      </c>
      <c r="J250" t="e">
        <f>(IF(AND(VLOOKUP(Games!B250, Data!$B$2:$L$134, 11, FALSE)=1, VLOOKUP(Games!C250, Data!$B$2:$L$134, 11, FALSE)&lt;&gt;1), 1,0))*'Coefficients - Win Probability'!$J$2</f>
        <v>#N/A</v>
      </c>
      <c r="K250" t="e">
        <f>(IF(AND(VLOOKUP(Games!B250, Data!$B$2:$L$134, 11, FALSE)&lt;&gt;1, VLOOKUP(Games!C250, Data!$B$2:$L$134, 11, FALSE)=1), 1,0))*'Coefficients - Win Probability'!$K$2</f>
        <v>#N/A</v>
      </c>
      <c r="L250" t="e">
        <f>(VLOOKUP(Games!B250, Data!$B$2:$L$134, 3, FALSE)-VLOOKUP(Games!C250, Data!$B$2:$L$134, 3, FALSE))*'Coefficients - Win Probability'!$L$2</f>
        <v>#N/A</v>
      </c>
      <c r="N250" t="e">
        <f t="shared" si="3"/>
        <v>#N/A</v>
      </c>
    </row>
    <row r="251" spans="1:14" x14ac:dyDescent="0.45">
      <c r="A251">
        <f>'Coefficients - Win Probability'!$A$2</f>
        <v>1.5006452889456501</v>
      </c>
      <c r="B251">
        <f>(Games!D251)*'Coefficients - Win Probability'!$B$2</f>
        <v>0</v>
      </c>
      <c r="C251" t="e">
        <f>(VLOOKUP(Games!B251, Data!$B$2:$L$134, 4, FALSE)-VLOOKUP(Games!C251, Data!$B$2:$L$134, 4, FALSE))*'Coefficients - Win Probability'!$C$2</f>
        <v>#N/A</v>
      </c>
      <c r="D251" t="e">
        <f>(VLOOKUP(Games!B251, Data!$B$2:$L$134, 5, FALSE)-VLOOKUP(Games!C251, Data!$B$2:$L$134, 5, FALSE))*'Coefficients - Win Probability'!$D$2</f>
        <v>#N/A</v>
      </c>
      <c r="E251" t="e">
        <f>(VLOOKUP(Games!B251, Data!$B$2:$L$134, 6, FALSE)-VLOOKUP(Games!C251, Data!$B$2:$L$134, 6, FALSE))*'Coefficients - Win Probability'!$E$2</f>
        <v>#N/A</v>
      </c>
      <c r="F251" t="e">
        <f>(VLOOKUP(Games!B251, Data!$B$2:$L$134, 7, FALSE)-VLOOKUP(Games!C251, Data!$B$2:$L$134, 7, FALSE))*'Coefficients - Win Probability'!$F$2</f>
        <v>#N/A</v>
      </c>
      <c r="G251" t="e">
        <f>(VLOOKUP(Games!B251, Data!$B$2:$L$134, 8, FALSE)-VLOOKUP(Games!C251, Data!$B$2:$L$134, 8, FALSE))*'Coefficients - Win Probability'!$G$2</f>
        <v>#N/A</v>
      </c>
      <c r="H251" t="e">
        <f>(VLOOKUP(Games!B251, Data!$B$2:$L$134, 9, FALSE)-VLOOKUP(Games!C251, Data!$B$2:$L$134, 9, FALSE))*'Coefficients - Win Probability'!$H$2</f>
        <v>#N/A</v>
      </c>
      <c r="I251" t="e">
        <f>(VLOOKUP(Games!B251, Data!$B$2:$L$134, 10, FALSE)-VLOOKUP(Games!C251, Data!$B$2:$L$134, 10, FALSE))*'Coefficients - Win Probability'!$I$2</f>
        <v>#N/A</v>
      </c>
      <c r="J251" t="e">
        <f>(IF(AND(VLOOKUP(Games!B251, Data!$B$2:$L$134, 11, FALSE)=1, VLOOKUP(Games!C251, Data!$B$2:$L$134, 11, FALSE)&lt;&gt;1), 1,0))*'Coefficients - Win Probability'!$J$2</f>
        <v>#N/A</v>
      </c>
      <c r="K251" t="e">
        <f>(IF(AND(VLOOKUP(Games!B251, Data!$B$2:$L$134, 11, FALSE)&lt;&gt;1, VLOOKUP(Games!C251, Data!$B$2:$L$134, 11, FALSE)=1), 1,0))*'Coefficients - Win Probability'!$K$2</f>
        <v>#N/A</v>
      </c>
      <c r="L251" t="e">
        <f>(VLOOKUP(Games!B251, Data!$B$2:$L$134, 3, FALSE)-VLOOKUP(Games!C251, Data!$B$2:$L$134, 3, FALSE))*'Coefficients - Win Probability'!$L$2</f>
        <v>#N/A</v>
      </c>
      <c r="N251" t="e">
        <f t="shared" si="3"/>
        <v>#N/A</v>
      </c>
    </row>
    <row r="252" spans="1:14" x14ac:dyDescent="0.45">
      <c r="A252">
        <f>'Coefficients - Win Probability'!$A$2</f>
        <v>1.5006452889456501</v>
      </c>
      <c r="B252">
        <f>(Games!D252)*'Coefficients - Win Probability'!$B$2</f>
        <v>0</v>
      </c>
      <c r="C252" t="e">
        <f>(VLOOKUP(Games!B252, Data!$B$2:$L$134, 4, FALSE)-VLOOKUP(Games!C252, Data!$B$2:$L$134, 4, FALSE))*'Coefficients - Win Probability'!$C$2</f>
        <v>#N/A</v>
      </c>
      <c r="D252" t="e">
        <f>(VLOOKUP(Games!B252, Data!$B$2:$L$134, 5, FALSE)-VLOOKUP(Games!C252, Data!$B$2:$L$134, 5, FALSE))*'Coefficients - Win Probability'!$D$2</f>
        <v>#N/A</v>
      </c>
      <c r="E252" t="e">
        <f>(VLOOKUP(Games!B252, Data!$B$2:$L$134, 6, FALSE)-VLOOKUP(Games!C252, Data!$B$2:$L$134, 6, FALSE))*'Coefficients - Win Probability'!$E$2</f>
        <v>#N/A</v>
      </c>
      <c r="F252" t="e">
        <f>(VLOOKUP(Games!B252, Data!$B$2:$L$134, 7, FALSE)-VLOOKUP(Games!C252, Data!$B$2:$L$134, 7, FALSE))*'Coefficients - Win Probability'!$F$2</f>
        <v>#N/A</v>
      </c>
      <c r="G252" t="e">
        <f>(VLOOKUP(Games!B252, Data!$B$2:$L$134, 8, FALSE)-VLOOKUP(Games!C252, Data!$B$2:$L$134, 8, FALSE))*'Coefficients - Win Probability'!$G$2</f>
        <v>#N/A</v>
      </c>
      <c r="H252" t="e">
        <f>(VLOOKUP(Games!B252, Data!$B$2:$L$134, 9, FALSE)-VLOOKUP(Games!C252, Data!$B$2:$L$134, 9, FALSE))*'Coefficients - Win Probability'!$H$2</f>
        <v>#N/A</v>
      </c>
      <c r="I252" t="e">
        <f>(VLOOKUP(Games!B252, Data!$B$2:$L$134, 10, FALSE)-VLOOKUP(Games!C252, Data!$B$2:$L$134, 10, FALSE))*'Coefficients - Win Probability'!$I$2</f>
        <v>#N/A</v>
      </c>
      <c r="J252" t="e">
        <f>(IF(AND(VLOOKUP(Games!B252, Data!$B$2:$L$134, 11, FALSE)=1, VLOOKUP(Games!C252, Data!$B$2:$L$134, 11, FALSE)&lt;&gt;1), 1,0))*'Coefficients - Win Probability'!$J$2</f>
        <v>#N/A</v>
      </c>
      <c r="K252" t="e">
        <f>(IF(AND(VLOOKUP(Games!B252, Data!$B$2:$L$134, 11, FALSE)&lt;&gt;1, VLOOKUP(Games!C252, Data!$B$2:$L$134, 11, FALSE)=1), 1,0))*'Coefficients - Win Probability'!$K$2</f>
        <v>#N/A</v>
      </c>
      <c r="L252" t="e">
        <f>(VLOOKUP(Games!B252, Data!$B$2:$L$134, 3, FALSE)-VLOOKUP(Games!C252, Data!$B$2:$L$134, 3, FALSE))*'Coefficients - Win Probability'!$L$2</f>
        <v>#N/A</v>
      </c>
      <c r="N252" t="e">
        <f t="shared" si="3"/>
        <v>#N/A</v>
      </c>
    </row>
    <row r="253" spans="1:14" x14ac:dyDescent="0.45">
      <c r="A253">
        <f>'Coefficients - Win Probability'!$A$2</f>
        <v>1.5006452889456501</v>
      </c>
      <c r="B253">
        <f>(Games!D253)*'Coefficients - Win Probability'!$B$2</f>
        <v>0</v>
      </c>
      <c r="C253" t="e">
        <f>(VLOOKUP(Games!B253, Data!$B$2:$L$134, 4, FALSE)-VLOOKUP(Games!C253, Data!$B$2:$L$134, 4, FALSE))*'Coefficients - Win Probability'!$C$2</f>
        <v>#N/A</v>
      </c>
      <c r="D253" t="e">
        <f>(VLOOKUP(Games!B253, Data!$B$2:$L$134, 5, FALSE)-VLOOKUP(Games!C253, Data!$B$2:$L$134, 5, FALSE))*'Coefficients - Win Probability'!$D$2</f>
        <v>#N/A</v>
      </c>
      <c r="E253" t="e">
        <f>(VLOOKUP(Games!B253, Data!$B$2:$L$134, 6, FALSE)-VLOOKUP(Games!C253, Data!$B$2:$L$134, 6, FALSE))*'Coefficients - Win Probability'!$E$2</f>
        <v>#N/A</v>
      </c>
      <c r="F253" t="e">
        <f>(VLOOKUP(Games!B253, Data!$B$2:$L$134, 7, FALSE)-VLOOKUP(Games!C253, Data!$B$2:$L$134, 7, FALSE))*'Coefficients - Win Probability'!$F$2</f>
        <v>#N/A</v>
      </c>
      <c r="G253" t="e">
        <f>(VLOOKUP(Games!B253, Data!$B$2:$L$134, 8, FALSE)-VLOOKUP(Games!C253, Data!$B$2:$L$134, 8, FALSE))*'Coefficients - Win Probability'!$G$2</f>
        <v>#N/A</v>
      </c>
      <c r="H253" t="e">
        <f>(VLOOKUP(Games!B253, Data!$B$2:$L$134, 9, FALSE)-VLOOKUP(Games!C253, Data!$B$2:$L$134, 9, FALSE))*'Coefficients - Win Probability'!$H$2</f>
        <v>#N/A</v>
      </c>
      <c r="I253" t="e">
        <f>(VLOOKUP(Games!B253, Data!$B$2:$L$134, 10, FALSE)-VLOOKUP(Games!C253, Data!$B$2:$L$134, 10, FALSE))*'Coefficients - Win Probability'!$I$2</f>
        <v>#N/A</v>
      </c>
      <c r="J253" t="e">
        <f>(IF(AND(VLOOKUP(Games!B253, Data!$B$2:$L$134, 11, FALSE)=1, VLOOKUP(Games!C253, Data!$B$2:$L$134, 11, FALSE)&lt;&gt;1), 1,0))*'Coefficients - Win Probability'!$J$2</f>
        <v>#N/A</v>
      </c>
      <c r="K253" t="e">
        <f>(IF(AND(VLOOKUP(Games!B253, Data!$B$2:$L$134, 11, FALSE)&lt;&gt;1, VLOOKUP(Games!C253, Data!$B$2:$L$134, 11, FALSE)=1), 1,0))*'Coefficients - Win Probability'!$K$2</f>
        <v>#N/A</v>
      </c>
      <c r="L253" t="e">
        <f>(VLOOKUP(Games!B253, Data!$B$2:$L$134, 3, FALSE)-VLOOKUP(Games!C253, Data!$B$2:$L$134, 3, FALSE))*'Coefficients - Win Probability'!$L$2</f>
        <v>#N/A</v>
      </c>
      <c r="N253" t="e">
        <f t="shared" si="3"/>
        <v>#N/A</v>
      </c>
    </row>
    <row r="254" spans="1:14" x14ac:dyDescent="0.45">
      <c r="A254">
        <f>'Coefficients - Win Probability'!$A$2</f>
        <v>1.5006452889456501</v>
      </c>
      <c r="B254">
        <f>(Games!D254)*'Coefficients - Win Probability'!$B$2</f>
        <v>0</v>
      </c>
      <c r="C254" t="e">
        <f>(VLOOKUP(Games!B254, Data!$B$2:$L$134, 4, FALSE)-VLOOKUP(Games!C254, Data!$B$2:$L$134, 4, FALSE))*'Coefficients - Win Probability'!$C$2</f>
        <v>#N/A</v>
      </c>
      <c r="D254" t="e">
        <f>(VLOOKUP(Games!B254, Data!$B$2:$L$134, 5, FALSE)-VLOOKUP(Games!C254, Data!$B$2:$L$134, 5, FALSE))*'Coefficients - Win Probability'!$D$2</f>
        <v>#N/A</v>
      </c>
      <c r="E254" t="e">
        <f>(VLOOKUP(Games!B254, Data!$B$2:$L$134, 6, FALSE)-VLOOKUP(Games!C254, Data!$B$2:$L$134, 6, FALSE))*'Coefficients - Win Probability'!$E$2</f>
        <v>#N/A</v>
      </c>
      <c r="F254" t="e">
        <f>(VLOOKUP(Games!B254, Data!$B$2:$L$134, 7, FALSE)-VLOOKUP(Games!C254, Data!$B$2:$L$134, 7, FALSE))*'Coefficients - Win Probability'!$F$2</f>
        <v>#N/A</v>
      </c>
      <c r="G254" t="e">
        <f>(VLOOKUP(Games!B254, Data!$B$2:$L$134, 8, FALSE)-VLOOKUP(Games!C254, Data!$B$2:$L$134, 8, FALSE))*'Coefficients - Win Probability'!$G$2</f>
        <v>#N/A</v>
      </c>
      <c r="H254" t="e">
        <f>(VLOOKUP(Games!B254, Data!$B$2:$L$134, 9, FALSE)-VLOOKUP(Games!C254, Data!$B$2:$L$134, 9, FALSE))*'Coefficients - Win Probability'!$H$2</f>
        <v>#N/A</v>
      </c>
      <c r="I254" t="e">
        <f>(VLOOKUP(Games!B254, Data!$B$2:$L$134, 10, FALSE)-VLOOKUP(Games!C254, Data!$B$2:$L$134, 10, FALSE))*'Coefficients - Win Probability'!$I$2</f>
        <v>#N/A</v>
      </c>
      <c r="J254" t="e">
        <f>(IF(AND(VLOOKUP(Games!B254, Data!$B$2:$L$134, 11, FALSE)=1, VLOOKUP(Games!C254, Data!$B$2:$L$134, 11, FALSE)&lt;&gt;1), 1,0))*'Coefficients - Win Probability'!$J$2</f>
        <v>#N/A</v>
      </c>
      <c r="K254" t="e">
        <f>(IF(AND(VLOOKUP(Games!B254, Data!$B$2:$L$134, 11, FALSE)&lt;&gt;1, VLOOKUP(Games!C254, Data!$B$2:$L$134, 11, FALSE)=1), 1,0))*'Coefficients - Win Probability'!$K$2</f>
        <v>#N/A</v>
      </c>
      <c r="L254" t="e">
        <f>(VLOOKUP(Games!B254, Data!$B$2:$L$134, 3, FALSE)-VLOOKUP(Games!C254, Data!$B$2:$L$134, 3, FALSE))*'Coefficients - Win Probability'!$L$2</f>
        <v>#N/A</v>
      </c>
      <c r="N254" t="e">
        <f t="shared" si="3"/>
        <v>#N/A</v>
      </c>
    </row>
    <row r="255" spans="1:14" x14ac:dyDescent="0.45">
      <c r="A255">
        <f>'Coefficients - Win Probability'!$A$2</f>
        <v>1.5006452889456501</v>
      </c>
      <c r="B255">
        <f>(Games!D255)*'Coefficients - Win Probability'!$B$2</f>
        <v>0</v>
      </c>
      <c r="C255" t="e">
        <f>(VLOOKUP(Games!B255, Data!$B$2:$L$134, 4, FALSE)-VLOOKUP(Games!C255, Data!$B$2:$L$134, 4, FALSE))*'Coefficients - Win Probability'!$C$2</f>
        <v>#N/A</v>
      </c>
      <c r="D255" t="e">
        <f>(VLOOKUP(Games!B255, Data!$B$2:$L$134, 5, FALSE)-VLOOKUP(Games!C255, Data!$B$2:$L$134, 5, FALSE))*'Coefficients - Win Probability'!$D$2</f>
        <v>#N/A</v>
      </c>
      <c r="E255" t="e">
        <f>(VLOOKUP(Games!B255, Data!$B$2:$L$134, 6, FALSE)-VLOOKUP(Games!C255, Data!$B$2:$L$134, 6, FALSE))*'Coefficients - Win Probability'!$E$2</f>
        <v>#N/A</v>
      </c>
      <c r="F255" t="e">
        <f>(VLOOKUP(Games!B255, Data!$B$2:$L$134, 7, FALSE)-VLOOKUP(Games!C255, Data!$B$2:$L$134, 7, FALSE))*'Coefficients - Win Probability'!$F$2</f>
        <v>#N/A</v>
      </c>
      <c r="G255" t="e">
        <f>(VLOOKUP(Games!B255, Data!$B$2:$L$134, 8, FALSE)-VLOOKUP(Games!C255, Data!$B$2:$L$134, 8, FALSE))*'Coefficients - Win Probability'!$G$2</f>
        <v>#N/A</v>
      </c>
      <c r="H255" t="e">
        <f>(VLOOKUP(Games!B255, Data!$B$2:$L$134, 9, FALSE)-VLOOKUP(Games!C255, Data!$B$2:$L$134, 9, FALSE))*'Coefficients - Win Probability'!$H$2</f>
        <v>#N/A</v>
      </c>
      <c r="I255" t="e">
        <f>(VLOOKUP(Games!B255, Data!$B$2:$L$134, 10, FALSE)-VLOOKUP(Games!C255, Data!$B$2:$L$134, 10, FALSE))*'Coefficients - Win Probability'!$I$2</f>
        <v>#N/A</v>
      </c>
      <c r="J255" t="e">
        <f>(IF(AND(VLOOKUP(Games!B255, Data!$B$2:$L$134, 11, FALSE)=1, VLOOKUP(Games!C255, Data!$B$2:$L$134, 11, FALSE)&lt;&gt;1), 1,0))*'Coefficients - Win Probability'!$J$2</f>
        <v>#N/A</v>
      </c>
      <c r="K255" t="e">
        <f>(IF(AND(VLOOKUP(Games!B255, Data!$B$2:$L$134, 11, FALSE)&lt;&gt;1, VLOOKUP(Games!C255, Data!$B$2:$L$134, 11, FALSE)=1), 1,0))*'Coefficients - Win Probability'!$K$2</f>
        <v>#N/A</v>
      </c>
      <c r="L255" t="e">
        <f>(VLOOKUP(Games!B255, Data!$B$2:$L$134, 3, FALSE)-VLOOKUP(Games!C255, Data!$B$2:$L$134, 3, FALSE))*'Coefficients - Win Probability'!$L$2</f>
        <v>#N/A</v>
      </c>
      <c r="N255" t="e">
        <f t="shared" si="3"/>
        <v>#N/A</v>
      </c>
    </row>
    <row r="256" spans="1:14" x14ac:dyDescent="0.45">
      <c r="A256">
        <f>'Coefficients - Win Probability'!$A$2</f>
        <v>1.5006452889456501</v>
      </c>
      <c r="B256">
        <f>(Games!D256)*'Coefficients - Win Probability'!$B$2</f>
        <v>0</v>
      </c>
      <c r="C256" t="e">
        <f>(VLOOKUP(Games!B256, Data!$B$2:$L$134, 4, FALSE)-VLOOKUP(Games!C256, Data!$B$2:$L$134, 4, FALSE))*'Coefficients - Win Probability'!$C$2</f>
        <v>#N/A</v>
      </c>
      <c r="D256" t="e">
        <f>(VLOOKUP(Games!B256, Data!$B$2:$L$134, 5, FALSE)-VLOOKUP(Games!C256, Data!$B$2:$L$134, 5, FALSE))*'Coefficients - Win Probability'!$D$2</f>
        <v>#N/A</v>
      </c>
      <c r="E256" t="e">
        <f>(VLOOKUP(Games!B256, Data!$B$2:$L$134, 6, FALSE)-VLOOKUP(Games!C256, Data!$B$2:$L$134, 6, FALSE))*'Coefficients - Win Probability'!$E$2</f>
        <v>#N/A</v>
      </c>
      <c r="F256" t="e">
        <f>(VLOOKUP(Games!B256, Data!$B$2:$L$134, 7, FALSE)-VLOOKUP(Games!C256, Data!$B$2:$L$134, 7, FALSE))*'Coefficients - Win Probability'!$F$2</f>
        <v>#N/A</v>
      </c>
      <c r="G256" t="e">
        <f>(VLOOKUP(Games!B256, Data!$B$2:$L$134, 8, FALSE)-VLOOKUP(Games!C256, Data!$B$2:$L$134, 8, FALSE))*'Coefficients - Win Probability'!$G$2</f>
        <v>#N/A</v>
      </c>
      <c r="H256" t="e">
        <f>(VLOOKUP(Games!B256, Data!$B$2:$L$134, 9, FALSE)-VLOOKUP(Games!C256, Data!$B$2:$L$134, 9, FALSE))*'Coefficients - Win Probability'!$H$2</f>
        <v>#N/A</v>
      </c>
      <c r="I256" t="e">
        <f>(VLOOKUP(Games!B256, Data!$B$2:$L$134, 10, FALSE)-VLOOKUP(Games!C256, Data!$B$2:$L$134, 10, FALSE))*'Coefficients - Win Probability'!$I$2</f>
        <v>#N/A</v>
      </c>
      <c r="J256" t="e">
        <f>(IF(AND(VLOOKUP(Games!B256, Data!$B$2:$L$134, 11, FALSE)=1, VLOOKUP(Games!C256, Data!$B$2:$L$134, 11, FALSE)&lt;&gt;1), 1,0))*'Coefficients - Win Probability'!$J$2</f>
        <v>#N/A</v>
      </c>
      <c r="K256" t="e">
        <f>(IF(AND(VLOOKUP(Games!B256, Data!$B$2:$L$134, 11, FALSE)&lt;&gt;1, VLOOKUP(Games!C256, Data!$B$2:$L$134, 11, FALSE)=1), 1,0))*'Coefficients - Win Probability'!$K$2</f>
        <v>#N/A</v>
      </c>
      <c r="L256" t="e">
        <f>(VLOOKUP(Games!B256, Data!$B$2:$L$134, 3, FALSE)-VLOOKUP(Games!C256, Data!$B$2:$L$134, 3, FALSE))*'Coefficients - Win Probability'!$L$2</f>
        <v>#N/A</v>
      </c>
      <c r="N256" t="e">
        <f t="shared" si="3"/>
        <v>#N/A</v>
      </c>
    </row>
    <row r="257" spans="1:14" x14ac:dyDescent="0.45">
      <c r="A257">
        <f>'Coefficients - Win Probability'!$A$2</f>
        <v>1.5006452889456501</v>
      </c>
      <c r="B257">
        <f>(Games!D257)*'Coefficients - Win Probability'!$B$2</f>
        <v>0</v>
      </c>
      <c r="C257" t="e">
        <f>(VLOOKUP(Games!B257, Data!$B$2:$L$134, 4, FALSE)-VLOOKUP(Games!C257, Data!$B$2:$L$134, 4, FALSE))*'Coefficients - Win Probability'!$C$2</f>
        <v>#N/A</v>
      </c>
      <c r="D257" t="e">
        <f>(VLOOKUP(Games!B257, Data!$B$2:$L$134, 5, FALSE)-VLOOKUP(Games!C257, Data!$B$2:$L$134, 5, FALSE))*'Coefficients - Win Probability'!$D$2</f>
        <v>#N/A</v>
      </c>
      <c r="E257" t="e">
        <f>(VLOOKUP(Games!B257, Data!$B$2:$L$134, 6, FALSE)-VLOOKUP(Games!C257, Data!$B$2:$L$134, 6, FALSE))*'Coefficients - Win Probability'!$E$2</f>
        <v>#N/A</v>
      </c>
      <c r="F257" t="e">
        <f>(VLOOKUP(Games!B257, Data!$B$2:$L$134, 7, FALSE)-VLOOKUP(Games!C257, Data!$B$2:$L$134, 7, FALSE))*'Coefficients - Win Probability'!$F$2</f>
        <v>#N/A</v>
      </c>
      <c r="G257" t="e">
        <f>(VLOOKUP(Games!B257, Data!$B$2:$L$134, 8, FALSE)-VLOOKUP(Games!C257, Data!$B$2:$L$134, 8, FALSE))*'Coefficients - Win Probability'!$G$2</f>
        <v>#N/A</v>
      </c>
      <c r="H257" t="e">
        <f>(VLOOKUP(Games!B257, Data!$B$2:$L$134, 9, FALSE)-VLOOKUP(Games!C257, Data!$B$2:$L$134, 9, FALSE))*'Coefficients - Win Probability'!$H$2</f>
        <v>#N/A</v>
      </c>
      <c r="I257" t="e">
        <f>(VLOOKUP(Games!B257, Data!$B$2:$L$134, 10, FALSE)-VLOOKUP(Games!C257, Data!$B$2:$L$134, 10, FALSE))*'Coefficients - Win Probability'!$I$2</f>
        <v>#N/A</v>
      </c>
      <c r="J257" t="e">
        <f>(IF(AND(VLOOKUP(Games!B257, Data!$B$2:$L$134, 11, FALSE)=1, VLOOKUP(Games!C257, Data!$B$2:$L$134, 11, FALSE)&lt;&gt;1), 1,0))*'Coefficients - Win Probability'!$J$2</f>
        <v>#N/A</v>
      </c>
      <c r="K257" t="e">
        <f>(IF(AND(VLOOKUP(Games!B257, Data!$B$2:$L$134, 11, FALSE)&lt;&gt;1, VLOOKUP(Games!C257, Data!$B$2:$L$134, 11, FALSE)=1), 1,0))*'Coefficients - Win Probability'!$K$2</f>
        <v>#N/A</v>
      </c>
      <c r="L257" t="e">
        <f>(VLOOKUP(Games!B257, Data!$B$2:$L$134, 3, FALSE)-VLOOKUP(Games!C257, Data!$B$2:$L$134, 3, FALSE))*'Coefficients - Win Probability'!$L$2</f>
        <v>#N/A</v>
      </c>
      <c r="N257" t="e">
        <f t="shared" si="3"/>
        <v>#N/A</v>
      </c>
    </row>
    <row r="258" spans="1:14" x14ac:dyDescent="0.45">
      <c r="A258">
        <f>'Coefficients - Win Probability'!$A$2</f>
        <v>1.5006452889456501</v>
      </c>
      <c r="B258">
        <f>(Games!D258)*'Coefficients - Win Probability'!$B$2</f>
        <v>0</v>
      </c>
      <c r="C258" t="e">
        <f>(VLOOKUP(Games!B258, Data!$B$2:$L$134, 4, FALSE)-VLOOKUP(Games!C258, Data!$B$2:$L$134, 4, FALSE))*'Coefficients - Win Probability'!$C$2</f>
        <v>#N/A</v>
      </c>
      <c r="D258" t="e">
        <f>(VLOOKUP(Games!B258, Data!$B$2:$L$134, 5, FALSE)-VLOOKUP(Games!C258, Data!$B$2:$L$134, 5, FALSE))*'Coefficients - Win Probability'!$D$2</f>
        <v>#N/A</v>
      </c>
      <c r="E258" t="e">
        <f>(VLOOKUP(Games!B258, Data!$B$2:$L$134, 6, FALSE)-VLOOKUP(Games!C258, Data!$B$2:$L$134, 6, FALSE))*'Coefficients - Win Probability'!$E$2</f>
        <v>#N/A</v>
      </c>
      <c r="F258" t="e">
        <f>(VLOOKUP(Games!B258, Data!$B$2:$L$134, 7, FALSE)-VLOOKUP(Games!C258, Data!$B$2:$L$134, 7, FALSE))*'Coefficients - Win Probability'!$F$2</f>
        <v>#N/A</v>
      </c>
      <c r="G258" t="e">
        <f>(VLOOKUP(Games!B258, Data!$B$2:$L$134, 8, FALSE)-VLOOKUP(Games!C258, Data!$B$2:$L$134, 8, FALSE))*'Coefficients - Win Probability'!$G$2</f>
        <v>#N/A</v>
      </c>
      <c r="H258" t="e">
        <f>(VLOOKUP(Games!B258, Data!$B$2:$L$134, 9, FALSE)-VLOOKUP(Games!C258, Data!$B$2:$L$134, 9, FALSE))*'Coefficients - Win Probability'!$H$2</f>
        <v>#N/A</v>
      </c>
      <c r="I258" t="e">
        <f>(VLOOKUP(Games!B258, Data!$B$2:$L$134, 10, FALSE)-VLOOKUP(Games!C258, Data!$B$2:$L$134, 10, FALSE))*'Coefficients - Win Probability'!$I$2</f>
        <v>#N/A</v>
      </c>
      <c r="J258" t="e">
        <f>(IF(AND(VLOOKUP(Games!B258, Data!$B$2:$L$134, 11, FALSE)=1, VLOOKUP(Games!C258, Data!$B$2:$L$134, 11, FALSE)&lt;&gt;1), 1,0))*'Coefficients - Win Probability'!$J$2</f>
        <v>#N/A</v>
      </c>
      <c r="K258" t="e">
        <f>(IF(AND(VLOOKUP(Games!B258, Data!$B$2:$L$134, 11, FALSE)&lt;&gt;1, VLOOKUP(Games!C258, Data!$B$2:$L$134, 11, FALSE)=1), 1,0))*'Coefficients - Win Probability'!$K$2</f>
        <v>#N/A</v>
      </c>
      <c r="L258" t="e">
        <f>(VLOOKUP(Games!B258, Data!$B$2:$L$134, 3, FALSE)-VLOOKUP(Games!C258, Data!$B$2:$L$134, 3, FALSE))*'Coefficients - Win Probability'!$L$2</f>
        <v>#N/A</v>
      </c>
      <c r="N258" t="e">
        <f t="shared" si="3"/>
        <v>#N/A</v>
      </c>
    </row>
    <row r="259" spans="1:14" x14ac:dyDescent="0.45">
      <c r="A259">
        <f>'Coefficients - Win Probability'!$A$2</f>
        <v>1.5006452889456501</v>
      </c>
      <c r="B259">
        <f>(Games!D259)*'Coefficients - Win Probability'!$B$2</f>
        <v>0</v>
      </c>
      <c r="C259" t="e">
        <f>(VLOOKUP(Games!B259, Data!$B$2:$L$134, 4, FALSE)-VLOOKUP(Games!C259, Data!$B$2:$L$134, 4, FALSE))*'Coefficients - Win Probability'!$C$2</f>
        <v>#N/A</v>
      </c>
      <c r="D259" t="e">
        <f>(VLOOKUP(Games!B259, Data!$B$2:$L$134, 5, FALSE)-VLOOKUP(Games!C259, Data!$B$2:$L$134, 5, FALSE))*'Coefficients - Win Probability'!$D$2</f>
        <v>#N/A</v>
      </c>
      <c r="E259" t="e">
        <f>(VLOOKUP(Games!B259, Data!$B$2:$L$134, 6, FALSE)-VLOOKUP(Games!C259, Data!$B$2:$L$134, 6, FALSE))*'Coefficients - Win Probability'!$E$2</f>
        <v>#N/A</v>
      </c>
      <c r="F259" t="e">
        <f>(VLOOKUP(Games!B259, Data!$B$2:$L$134, 7, FALSE)-VLOOKUP(Games!C259, Data!$B$2:$L$134, 7, FALSE))*'Coefficients - Win Probability'!$F$2</f>
        <v>#N/A</v>
      </c>
      <c r="G259" t="e">
        <f>(VLOOKUP(Games!B259, Data!$B$2:$L$134, 8, FALSE)-VLOOKUP(Games!C259, Data!$B$2:$L$134, 8, FALSE))*'Coefficients - Win Probability'!$G$2</f>
        <v>#N/A</v>
      </c>
      <c r="H259" t="e">
        <f>(VLOOKUP(Games!B259, Data!$B$2:$L$134, 9, FALSE)-VLOOKUP(Games!C259, Data!$B$2:$L$134, 9, FALSE))*'Coefficients - Win Probability'!$H$2</f>
        <v>#N/A</v>
      </c>
      <c r="I259" t="e">
        <f>(VLOOKUP(Games!B259, Data!$B$2:$L$134, 10, FALSE)-VLOOKUP(Games!C259, Data!$B$2:$L$134, 10, FALSE))*'Coefficients - Win Probability'!$I$2</f>
        <v>#N/A</v>
      </c>
      <c r="J259" t="e">
        <f>(IF(AND(VLOOKUP(Games!B259, Data!$B$2:$L$134, 11, FALSE)=1, VLOOKUP(Games!C259, Data!$B$2:$L$134, 11, FALSE)&lt;&gt;1), 1,0))*'Coefficients - Win Probability'!$J$2</f>
        <v>#N/A</v>
      </c>
      <c r="K259" t="e">
        <f>(IF(AND(VLOOKUP(Games!B259, Data!$B$2:$L$134, 11, FALSE)&lt;&gt;1, VLOOKUP(Games!C259, Data!$B$2:$L$134, 11, FALSE)=1), 1,0))*'Coefficients - Win Probability'!$K$2</f>
        <v>#N/A</v>
      </c>
      <c r="L259" t="e">
        <f>(VLOOKUP(Games!B259, Data!$B$2:$L$134, 3, FALSE)-VLOOKUP(Games!C259, Data!$B$2:$L$134, 3, FALSE))*'Coefficients - Win Probability'!$L$2</f>
        <v>#N/A</v>
      </c>
      <c r="N259" t="e">
        <f t="shared" ref="N259:N280" si="4">ROUND(EXP(SUM(A259:L259))/(1+EXP(SUM(A259:L259))), 6)</f>
        <v>#N/A</v>
      </c>
    </row>
    <row r="260" spans="1:14" x14ac:dyDescent="0.45">
      <c r="A260">
        <f>'Coefficients - Win Probability'!$A$2</f>
        <v>1.5006452889456501</v>
      </c>
      <c r="B260">
        <f>(Games!D260)*'Coefficients - Win Probability'!$B$2</f>
        <v>0</v>
      </c>
      <c r="C260" t="e">
        <f>(VLOOKUP(Games!B260, Data!$B$2:$L$134, 4, FALSE)-VLOOKUP(Games!C260, Data!$B$2:$L$134, 4, FALSE))*'Coefficients - Win Probability'!$C$2</f>
        <v>#N/A</v>
      </c>
      <c r="D260" t="e">
        <f>(VLOOKUP(Games!B260, Data!$B$2:$L$134, 5, FALSE)-VLOOKUP(Games!C260, Data!$B$2:$L$134, 5, FALSE))*'Coefficients - Win Probability'!$D$2</f>
        <v>#N/A</v>
      </c>
      <c r="E260" t="e">
        <f>(VLOOKUP(Games!B260, Data!$B$2:$L$134, 6, FALSE)-VLOOKUP(Games!C260, Data!$B$2:$L$134, 6, FALSE))*'Coefficients - Win Probability'!$E$2</f>
        <v>#N/A</v>
      </c>
      <c r="F260" t="e">
        <f>(VLOOKUP(Games!B260, Data!$B$2:$L$134, 7, FALSE)-VLOOKUP(Games!C260, Data!$B$2:$L$134, 7, FALSE))*'Coefficients - Win Probability'!$F$2</f>
        <v>#N/A</v>
      </c>
      <c r="G260" t="e">
        <f>(VLOOKUP(Games!B260, Data!$B$2:$L$134, 8, FALSE)-VLOOKUP(Games!C260, Data!$B$2:$L$134, 8, FALSE))*'Coefficients - Win Probability'!$G$2</f>
        <v>#N/A</v>
      </c>
      <c r="H260" t="e">
        <f>(VLOOKUP(Games!B260, Data!$B$2:$L$134, 9, FALSE)-VLOOKUP(Games!C260, Data!$B$2:$L$134, 9, FALSE))*'Coefficients - Win Probability'!$H$2</f>
        <v>#N/A</v>
      </c>
      <c r="I260" t="e">
        <f>(VLOOKUP(Games!B260, Data!$B$2:$L$134, 10, FALSE)-VLOOKUP(Games!C260, Data!$B$2:$L$134, 10, FALSE))*'Coefficients - Win Probability'!$I$2</f>
        <v>#N/A</v>
      </c>
      <c r="J260" t="e">
        <f>(IF(AND(VLOOKUP(Games!B260, Data!$B$2:$L$134, 11, FALSE)=1, VLOOKUP(Games!C260, Data!$B$2:$L$134, 11, FALSE)&lt;&gt;1), 1,0))*'Coefficients - Win Probability'!$J$2</f>
        <v>#N/A</v>
      </c>
      <c r="K260" t="e">
        <f>(IF(AND(VLOOKUP(Games!B260, Data!$B$2:$L$134, 11, FALSE)&lt;&gt;1, VLOOKUP(Games!C260, Data!$B$2:$L$134, 11, FALSE)=1), 1,0))*'Coefficients - Win Probability'!$K$2</f>
        <v>#N/A</v>
      </c>
      <c r="L260" t="e">
        <f>(VLOOKUP(Games!B260, Data!$B$2:$L$134, 3, FALSE)-VLOOKUP(Games!C260, Data!$B$2:$L$134, 3, FALSE))*'Coefficients - Win Probability'!$L$2</f>
        <v>#N/A</v>
      </c>
      <c r="N260" t="e">
        <f t="shared" si="4"/>
        <v>#N/A</v>
      </c>
    </row>
    <row r="261" spans="1:14" x14ac:dyDescent="0.45">
      <c r="A261">
        <f>'Coefficients - Win Probability'!$A$2</f>
        <v>1.5006452889456501</v>
      </c>
      <c r="B261">
        <f>(Games!D261)*'Coefficients - Win Probability'!$B$2</f>
        <v>0</v>
      </c>
      <c r="C261" t="e">
        <f>(VLOOKUP(Games!B261, Data!$B$2:$L$134, 4, FALSE)-VLOOKUP(Games!C261, Data!$B$2:$L$134, 4, FALSE))*'Coefficients - Win Probability'!$C$2</f>
        <v>#N/A</v>
      </c>
      <c r="D261" t="e">
        <f>(VLOOKUP(Games!B261, Data!$B$2:$L$134, 5, FALSE)-VLOOKUP(Games!C261, Data!$B$2:$L$134, 5, FALSE))*'Coefficients - Win Probability'!$D$2</f>
        <v>#N/A</v>
      </c>
      <c r="E261" t="e">
        <f>(VLOOKUP(Games!B261, Data!$B$2:$L$134, 6, FALSE)-VLOOKUP(Games!C261, Data!$B$2:$L$134, 6, FALSE))*'Coefficients - Win Probability'!$E$2</f>
        <v>#N/A</v>
      </c>
      <c r="F261" t="e">
        <f>(VLOOKUP(Games!B261, Data!$B$2:$L$134, 7, FALSE)-VLOOKUP(Games!C261, Data!$B$2:$L$134, 7, FALSE))*'Coefficients - Win Probability'!$F$2</f>
        <v>#N/A</v>
      </c>
      <c r="G261" t="e">
        <f>(VLOOKUP(Games!B261, Data!$B$2:$L$134, 8, FALSE)-VLOOKUP(Games!C261, Data!$B$2:$L$134, 8, FALSE))*'Coefficients - Win Probability'!$G$2</f>
        <v>#N/A</v>
      </c>
      <c r="H261" t="e">
        <f>(VLOOKUP(Games!B261, Data!$B$2:$L$134, 9, FALSE)-VLOOKUP(Games!C261, Data!$B$2:$L$134, 9, FALSE))*'Coefficients - Win Probability'!$H$2</f>
        <v>#N/A</v>
      </c>
      <c r="I261" t="e">
        <f>(VLOOKUP(Games!B261, Data!$B$2:$L$134, 10, FALSE)-VLOOKUP(Games!C261, Data!$B$2:$L$134, 10, FALSE))*'Coefficients - Win Probability'!$I$2</f>
        <v>#N/A</v>
      </c>
      <c r="J261" t="e">
        <f>(IF(AND(VLOOKUP(Games!B261, Data!$B$2:$L$134, 11, FALSE)=1, VLOOKUP(Games!C261, Data!$B$2:$L$134, 11, FALSE)&lt;&gt;1), 1,0))*'Coefficients - Win Probability'!$J$2</f>
        <v>#N/A</v>
      </c>
      <c r="K261" t="e">
        <f>(IF(AND(VLOOKUP(Games!B261, Data!$B$2:$L$134, 11, FALSE)&lt;&gt;1, VLOOKUP(Games!C261, Data!$B$2:$L$134, 11, FALSE)=1), 1,0))*'Coefficients - Win Probability'!$K$2</f>
        <v>#N/A</v>
      </c>
      <c r="L261" t="e">
        <f>(VLOOKUP(Games!B261, Data!$B$2:$L$134, 3, FALSE)-VLOOKUP(Games!C261, Data!$B$2:$L$134, 3, FALSE))*'Coefficients - Win Probability'!$L$2</f>
        <v>#N/A</v>
      </c>
      <c r="N261" t="e">
        <f t="shared" si="4"/>
        <v>#N/A</v>
      </c>
    </row>
    <row r="262" spans="1:14" x14ac:dyDescent="0.45">
      <c r="A262">
        <f>'Coefficients - Win Probability'!$A$2</f>
        <v>1.5006452889456501</v>
      </c>
      <c r="B262">
        <f>(Games!D262)*'Coefficients - Win Probability'!$B$2</f>
        <v>0</v>
      </c>
      <c r="C262" t="e">
        <f>(VLOOKUP(Games!B262, Data!$B$2:$L$134, 4, FALSE)-VLOOKUP(Games!C262, Data!$B$2:$L$134, 4, FALSE))*'Coefficients - Win Probability'!$C$2</f>
        <v>#N/A</v>
      </c>
      <c r="D262" t="e">
        <f>(VLOOKUP(Games!B262, Data!$B$2:$L$134, 5, FALSE)-VLOOKUP(Games!C262, Data!$B$2:$L$134, 5, FALSE))*'Coefficients - Win Probability'!$D$2</f>
        <v>#N/A</v>
      </c>
      <c r="E262" t="e">
        <f>(VLOOKUP(Games!B262, Data!$B$2:$L$134, 6, FALSE)-VLOOKUP(Games!C262, Data!$B$2:$L$134, 6, FALSE))*'Coefficients - Win Probability'!$E$2</f>
        <v>#N/A</v>
      </c>
      <c r="F262" t="e">
        <f>(VLOOKUP(Games!B262, Data!$B$2:$L$134, 7, FALSE)-VLOOKUP(Games!C262, Data!$B$2:$L$134, 7, FALSE))*'Coefficients - Win Probability'!$F$2</f>
        <v>#N/A</v>
      </c>
      <c r="G262" t="e">
        <f>(VLOOKUP(Games!B262, Data!$B$2:$L$134, 8, FALSE)-VLOOKUP(Games!C262, Data!$B$2:$L$134, 8, FALSE))*'Coefficients - Win Probability'!$G$2</f>
        <v>#N/A</v>
      </c>
      <c r="H262" t="e">
        <f>(VLOOKUP(Games!B262, Data!$B$2:$L$134, 9, FALSE)-VLOOKUP(Games!C262, Data!$B$2:$L$134, 9, FALSE))*'Coefficients - Win Probability'!$H$2</f>
        <v>#N/A</v>
      </c>
      <c r="I262" t="e">
        <f>(VLOOKUP(Games!B262, Data!$B$2:$L$134, 10, FALSE)-VLOOKUP(Games!C262, Data!$B$2:$L$134, 10, FALSE))*'Coefficients - Win Probability'!$I$2</f>
        <v>#N/A</v>
      </c>
      <c r="J262" t="e">
        <f>(IF(AND(VLOOKUP(Games!B262, Data!$B$2:$L$134, 11, FALSE)=1, VLOOKUP(Games!C262, Data!$B$2:$L$134, 11, FALSE)&lt;&gt;1), 1,0))*'Coefficients - Win Probability'!$J$2</f>
        <v>#N/A</v>
      </c>
      <c r="K262" t="e">
        <f>(IF(AND(VLOOKUP(Games!B262, Data!$B$2:$L$134, 11, FALSE)&lt;&gt;1, VLOOKUP(Games!C262, Data!$B$2:$L$134, 11, FALSE)=1), 1,0))*'Coefficients - Win Probability'!$K$2</f>
        <v>#N/A</v>
      </c>
      <c r="L262" t="e">
        <f>(VLOOKUP(Games!B262, Data!$B$2:$L$134, 3, FALSE)-VLOOKUP(Games!C262, Data!$B$2:$L$134, 3, FALSE))*'Coefficients - Win Probability'!$L$2</f>
        <v>#N/A</v>
      </c>
      <c r="N262" t="e">
        <f t="shared" si="4"/>
        <v>#N/A</v>
      </c>
    </row>
    <row r="263" spans="1:14" x14ac:dyDescent="0.45">
      <c r="A263">
        <f>'Coefficients - Win Probability'!$A$2</f>
        <v>1.5006452889456501</v>
      </c>
      <c r="B263">
        <f>(Games!D263)*'Coefficients - Win Probability'!$B$2</f>
        <v>0</v>
      </c>
      <c r="C263" t="e">
        <f>(VLOOKUP(Games!B263, Data!$B$2:$L$134, 4, FALSE)-VLOOKUP(Games!C263, Data!$B$2:$L$134, 4, FALSE))*'Coefficients - Win Probability'!$C$2</f>
        <v>#N/A</v>
      </c>
      <c r="D263" t="e">
        <f>(VLOOKUP(Games!B263, Data!$B$2:$L$134, 5, FALSE)-VLOOKUP(Games!C263, Data!$B$2:$L$134, 5, FALSE))*'Coefficients - Win Probability'!$D$2</f>
        <v>#N/A</v>
      </c>
      <c r="E263" t="e">
        <f>(VLOOKUP(Games!B263, Data!$B$2:$L$134, 6, FALSE)-VLOOKUP(Games!C263, Data!$B$2:$L$134, 6, FALSE))*'Coefficients - Win Probability'!$E$2</f>
        <v>#N/A</v>
      </c>
      <c r="F263" t="e">
        <f>(VLOOKUP(Games!B263, Data!$B$2:$L$134, 7, FALSE)-VLOOKUP(Games!C263, Data!$B$2:$L$134, 7, FALSE))*'Coefficients - Win Probability'!$F$2</f>
        <v>#N/A</v>
      </c>
      <c r="G263" t="e">
        <f>(VLOOKUP(Games!B263, Data!$B$2:$L$134, 8, FALSE)-VLOOKUP(Games!C263, Data!$B$2:$L$134, 8, FALSE))*'Coefficients - Win Probability'!$G$2</f>
        <v>#N/A</v>
      </c>
      <c r="H263" t="e">
        <f>(VLOOKUP(Games!B263, Data!$B$2:$L$134, 9, FALSE)-VLOOKUP(Games!C263, Data!$B$2:$L$134, 9, FALSE))*'Coefficients - Win Probability'!$H$2</f>
        <v>#N/A</v>
      </c>
      <c r="I263" t="e">
        <f>(VLOOKUP(Games!B263, Data!$B$2:$L$134, 10, FALSE)-VLOOKUP(Games!C263, Data!$B$2:$L$134, 10, FALSE))*'Coefficients - Win Probability'!$I$2</f>
        <v>#N/A</v>
      </c>
      <c r="J263" t="e">
        <f>(IF(AND(VLOOKUP(Games!B263, Data!$B$2:$L$134, 11, FALSE)=1, VLOOKUP(Games!C263, Data!$B$2:$L$134, 11, FALSE)&lt;&gt;1), 1,0))*'Coefficients - Win Probability'!$J$2</f>
        <v>#N/A</v>
      </c>
      <c r="K263" t="e">
        <f>(IF(AND(VLOOKUP(Games!B263, Data!$B$2:$L$134, 11, FALSE)&lt;&gt;1, VLOOKUP(Games!C263, Data!$B$2:$L$134, 11, FALSE)=1), 1,0))*'Coefficients - Win Probability'!$K$2</f>
        <v>#N/A</v>
      </c>
      <c r="L263" t="e">
        <f>(VLOOKUP(Games!B263, Data!$B$2:$L$134, 3, FALSE)-VLOOKUP(Games!C263, Data!$B$2:$L$134, 3, FALSE))*'Coefficients - Win Probability'!$L$2</f>
        <v>#N/A</v>
      </c>
      <c r="N263" t="e">
        <f t="shared" si="4"/>
        <v>#N/A</v>
      </c>
    </row>
    <row r="264" spans="1:14" x14ac:dyDescent="0.45">
      <c r="A264">
        <f>'Coefficients - Win Probability'!$A$2</f>
        <v>1.5006452889456501</v>
      </c>
      <c r="B264">
        <f>(Games!D264)*'Coefficients - Win Probability'!$B$2</f>
        <v>0</v>
      </c>
      <c r="C264" t="e">
        <f>(VLOOKUP(Games!B264, Data!$B$2:$L$134, 4, FALSE)-VLOOKUP(Games!C264, Data!$B$2:$L$134, 4, FALSE))*'Coefficients - Win Probability'!$C$2</f>
        <v>#N/A</v>
      </c>
      <c r="D264" t="e">
        <f>(VLOOKUP(Games!B264, Data!$B$2:$L$134, 5, FALSE)-VLOOKUP(Games!C264, Data!$B$2:$L$134, 5, FALSE))*'Coefficients - Win Probability'!$D$2</f>
        <v>#N/A</v>
      </c>
      <c r="E264" t="e">
        <f>(VLOOKUP(Games!B264, Data!$B$2:$L$134, 6, FALSE)-VLOOKUP(Games!C264, Data!$B$2:$L$134, 6, FALSE))*'Coefficients - Win Probability'!$E$2</f>
        <v>#N/A</v>
      </c>
      <c r="F264" t="e">
        <f>(VLOOKUP(Games!B264, Data!$B$2:$L$134, 7, FALSE)-VLOOKUP(Games!C264, Data!$B$2:$L$134, 7, FALSE))*'Coefficients - Win Probability'!$F$2</f>
        <v>#N/A</v>
      </c>
      <c r="G264" t="e">
        <f>(VLOOKUP(Games!B264, Data!$B$2:$L$134, 8, FALSE)-VLOOKUP(Games!C264, Data!$B$2:$L$134, 8, FALSE))*'Coefficients - Win Probability'!$G$2</f>
        <v>#N/A</v>
      </c>
      <c r="H264" t="e">
        <f>(VLOOKUP(Games!B264, Data!$B$2:$L$134, 9, FALSE)-VLOOKUP(Games!C264, Data!$B$2:$L$134, 9, FALSE))*'Coefficients - Win Probability'!$H$2</f>
        <v>#N/A</v>
      </c>
      <c r="I264" t="e">
        <f>(VLOOKUP(Games!B264, Data!$B$2:$L$134, 10, FALSE)-VLOOKUP(Games!C264, Data!$B$2:$L$134, 10, FALSE))*'Coefficients - Win Probability'!$I$2</f>
        <v>#N/A</v>
      </c>
      <c r="J264" t="e">
        <f>(IF(AND(VLOOKUP(Games!B264, Data!$B$2:$L$134, 11, FALSE)=1, VLOOKUP(Games!C264, Data!$B$2:$L$134, 11, FALSE)&lt;&gt;1), 1,0))*'Coefficients - Win Probability'!$J$2</f>
        <v>#N/A</v>
      </c>
      <c r="K264" t="e">
        <f>(IF(AND(VLOOKUP(Games!B264, Data!$B$2:$L$134, 11, FALSE)&lt;&gt;1, VLOOKUP(Games!C264, Data!$B$2:$L$134, 11, FALSE)=1), 1,0))*'Coefficients - Win Probability'!$K$2</f>
        <v>#N/A</v>
      </c>
      <c r="L264" t="e">
        <f>(VLOOKUP(Games!B264, Data!$B$2:$L$134, 3, FALSE)-VLOOKUP(Games!C264, Data!$B$2:$L$134, 3, FALSE))*'Coefficients - Win Probability'!$L$2</f>
        <v>#N/A</v>
      </c>
      <c r="N264" t="e">
        <f t="shared" si="4"/>
        <v>#N/A</v>
      </c>
    </row>
    <row r="265" spans="1:14" x14ac:dyDescent="0.45">
      <c r="A265">
        <f>'Coefficients - Win Probability'!$A$2</f>
        <v>1.5006452889456501</v>
      </c>
      <c r="B265">
        <f>(Games!D265)*'Coefficients - Win Probability'!$B$2</f>
        <v>0</v>
      </c>
      <c r="C265" t="e">
        <f>(VLOOKUP(Games!B265, Data!$B$2:$L$134, 4, FALSE)-VLOOKUP(Games!C265, Data!$B$2:$L$134, 4, FALSE))*'Coefficients - Win Probability'!$C$2</f>
        <v>#N/A</v>
      </c>
      <c r="D265" t="e">
        <f>(VLOOKUP(Games!B265, Data!$B$2:$L$134, 5, FALSE)-VLOOKUP(Games!C265, Data!$B$2:$L$134, 5, FALSE))*'Coefficients - Win Probability'!$D$2</f>
        <v>#N/A</v>
      </c>
      <c r="E265" t="e">
        <f>(VLOOKUP(Games!B265, Data!$B$2:$L$134, 6, FALSE)-VLOOKUP(Games!C265, Data!$B$2:$L$134, 6, FALSE))*'Coefficients - Win Probability'!$E$2</f>
        <v>#N/A</v>
      </c>
      <c r="F265" t="e">
        <f>(VLOOKUP(Games!B265, Data!$B$2:$L$134, 7, FALSE)-VLOOKUP(Games!C265, Data!$B$2:$L$134, 7, FALSE))*'Coefficients - Win Probability'!$F$2</f>
        <v>#N/A</v>
      </c>
      <c r="G265" t="e">
        <f>(VLOOKUP(Games!B265, Data!$B$2:$L$134, 8, FALSE)-VLOOKUP(Games!C265, Data!$B$2:$L$134, 8, FALSE))*'Coefficients - Win Probability'!$G$2</f>
        <v>#N/A</v>
      </c>
      <c r="H265" t="e">
        <f>(VLOOKUP(Games!B265, Data!$B$2:$L$134, 9, FALSE)-VLOOKUP(Games!C265, Data!$B$2:$L$134, 9, FALSE))*'Coefficients - Win Probability'!$H$2</f>
        <v>#N/A</v>
      </c>
      <c r="I265" t="e">
        <f>(VLOOKUP(Games!B265, Data!$B$2:$L$134, 10, FALSE)-VLOOKUP(Games!C265, Data!$B$2:$L$134, 10, FALSE))*'Coefficients - Win Probability'!$I$2</f>
        <v>#N/A</v>
      </c>
      <c r="J265" t="e">
        <f>(IF(AND(VLOOKUP(Games!B265, Data!$B$2:$L$134, 11, FALSE)=1, VLOOKUP(Games!C265, Data!$B$2:$L$134, 11, FALSE)&lt;&gt;1), 1,0))*'Coefficients - Win Probability'!$J$2</f>
        <v>#N/A</v>
      </c>
      <c r="K265" t="e">
        <f>(IF(AND(VLOOKUP(Games!B265, Data!$B$2:$L$134, 11, FALSE)&lt;&gt;1, VLOOKUP(Games!C265, Data!$B$2:$L$134, 11, FALSE)=1), 1,0))*'Coefficients - Win Probability'!$K$2</f>
        <v>#N/A</v>
      </c>
      <c r="L265" t="e">
        <f>(VLOOKUP(Games!B265, Data!$B$2:$L$134, 3, FALSE)-VLOOKUP(Games!C265, Data!$B$2:$L$134, 3, FALSE))*'Coefficients - Win Probability'!$L$2</f>
        <v>#N/A</v>
      </c>
      <c r="N265" t="e">
        <f t="shared" si="4"/>
        <v>#N/A</v>
      </c>
    </row>
    <row r="266" spans="1:14" x14ac:dyDescent="0.45">
      <c r="A266">
        <f>'Coefficients - Win Probability'!$A$2</f>
        <v>1.5006452889456501</v>
      </c>
      <c r="B266">
        <f>(Games!D266)*'Coefficients - Win Probability'!$B$2</f>
        <v>0</v>
      </c>
      <c r="C266" t="e">
        <f>(VLOOKUP(Games!B266, Data!$B$2:$L$134, 4, FALSE)-VLOOKUP(Games!C266, Data!$B$2:$L$134, 4, FALSE))*'Coefficients - Win Probability'!$C$2</f>
        <v>#N/A</v>
      </c>
      <c r="D266" t="e">
        <f>(VLOOKUP(Games!B266, Data!$B$2:$L$134, 5, FALSE)-VLOOKUP(Games!C266, Data!$B$2:$L$134, 5, FALSE))*'Coefficients - Win Probability'!$D$2</f>
        <v>#N/A</v>
      </c>
      <c r="E266" t="e">
        <f>(VLOOKUP(Games!B266, Data!$B$2:$L$134, 6, FALSE)-VLOOKUP(Games!C266, Data!$B$2:$L$134, 6, FALSE))*'Coefficients - Win Probability'!$E$2</f>
        <v>#N/A</v>
      </c>
      <c r="F266" t="e">
        <f>(VLOOKUP(Games!B266, Data!$B$2:$L$134, 7, FALSE)-VLOOKUP(Games!C266, Data!$B$2:$L$134, 7, FALSE))*'Coefficients - Win Probability'!$F$2</f>
        <v>#N/A</v>
      </c>
      <c r="G266" t="e">
        <f>(VLOOKUP(Games!B266, Data!$B$2:$L$134, 8, FALSE)-VLOOKUP(Games!C266, Data!$B$2:$L$134, 8, FALSE))*'Coefficients - Win Probability'!$G$2</f>
        <v>#N/A</v>
      </c>
      <c r="H266" t="e">
        <f>(VLOOKUP(Games!B266, Data!$B$2:$L$134, 9, FALSE)-VLOOKUP(Games!C266, Data!$B$2:$L$134, 9, FALSE))*'Coefficients - Win Probability'!$H$2</f>
        <v>#N/A</v>
      </c>
      <c r="I266" t="e">
        <f>(VLOOKUP(Games!B266, Data!$B$2:$L$134, 10, FALSE)-VLOOKUP(Games!C266, Data!$B$2:$L$134, 10, FALSE))*'Coefficients - Win Probability'!$I$2</f>
        <v>#N/A</v>
      </c>
      <c r="J266" t="e">
        <f>(IF(AND(VLOOKUP(Games!B266, Data!$B$2:$L$134, 11, FALSE)=1, VLOOKUP(Games!C266, Data!$B$2:$L$134, 11, FALSE)&lt;&gt;1), 1,0))*'Coefficients - Win Probability'!$J$2</f>
        <v>#N/A</v>
      </c>
      <c r="K266" t="e">
        <f>(IF(AND(VLOOKUP(Games!B266, Data!$B$2:$L$134, 11, FALSE)&lt;&gt;1, VLOOKUP(Games!C266, Data!$B$2:$L$134, 11, FALSE)=1), 1,0))*'Coefficients - Win Probability'!$K$2</f>
        <v>#N/A</v>
      </c>
      <c r="L266" t="e">
        <f>(VLOOKUP(Games!B266, Data!$B$2:$L$134, 3, FALSE)-VLOOKUP(Games!C266, Data!$B$2:$L$134, 3, FALSE))*'Coefficients - Win Probability'!$L$2</f>
        <v>#N/A</v>
      </c>
      <c r="N266" t="e">
        <f t="shared" si="4"/>
        <v>#N/A</v>
      </c>
    </row>
    <row r="267" spans="1:14" x14ac:dyDescent="0.45">
      <c r="A267">
        <f>'Coefficients - Win Probability'!$A$2</f>
        <v>1.5006452889456501</v>
      </c>
      <c r="B267">
        <f>(Games!D267)*'Coefficients - Win Probability'!$B$2</f>
        <v>0</v>
      </c>
      <c r="C267" t="e">
        <f>(VLOOKUP(Games!B267, Data!$B$2:$L$134, 4, FALSE)-VLOOKUP(Games!C267, Data!$B$2:$L$134, 4, FALSE))*'Coefficients - Win Probability'!$C$2</f>
        <v>#N/A</v>
      </c>
      <c r="D267" t="e">
        <f>(VLOOKUP(Games!B267, Data!$B$2:$L$134, 5, FALSE)-VLOOKUP(Games!C267, Data!$B$2:$L$134, 5, FALSE))*'Coefficients - Win Probability'!$D$2</f>
        <v>#N/A</v>
      </c>
      <c r="E267" t="e">
        <f>(VLOOKUP(Games!B267, Data!$B$2:$L$134, 6, FALSE)-VLOOKUP(Games!C267, Data!$B$2:$L$134, 6, FALSE))*'Coefficients - Win Probability'!$E$2</f>
        <v>#N/A</v>
      </c>
      <c r="F267" t="e">
        <f>(VLOOKUP(Games!B267, Data!$B$2:$L$134, 7, FALSE)-VLOOKUP(Games!C267, Data!$B$2:$L$134, 7, FALSE))*'Coefficients - Win Probability'!$F$2</f>
        <v>#N/A</v>
      </c>
      <c r="G267" t="e">
        <f>(VLOOKUP(Games!B267, Data!$B$2:$L$134, 8, FALSE)-VLOOKUP(Games!C267, Data!$B$2:$L$134, 8, FALSE))*'Coefficients - Win Probability'!$G$2</f>
        <v>#N/A</v>
      </c>
      <c r="H267" t="e">
        <f>(VLOOKUP(Games!B267, Data!$B$2:$L$134, 9, FALSE)-VLOOKUP(Games!C267, Data!$B$2:$L$134, 9, FALSE))*'Coefficients - Win Probability'!$H$2</f>
        <v>#N/A</v>
      </c>
      <c r="I267" t="e">
        <f>(VLOOKUP(Games!B267, Data!$B$2:$L$134, 10, FALSE)-VLOOKUP(Games!C267, Data!$B$2:$L$134, 10, FALSE))*'Coefficients - Win Probability'!$I$2</f>
        <v>#N/A</v>
      </c>
      <c r="J267" t="e">
        <f>(IF(AND(VLOOKUP(Games!B267, Data!$B$2:$L$134, 11, FALSE)=1, VLOOKUP(Games!C267, Data!$B$2:$L$134, 11, FALSE)&lt;&gt;1), 1,0))*'Coefficients - Win Probability'!$J$2</f>
        <v>#N/A</v>
      </c>
      <c r="K267" t="e">
        <f>(IF(AND(VLOOKUP(Games!B267, Data!$B$2:$L$134, 11, FALSE)&lt;&gt;1, VLOOKUP(Games!C267, Data!$B$2:$L$134, 11, FALSE)=1), 1,0))*'Coefficients - Win Probability'!$K$2</f>
        <v>#N/A</v>
      </c>
      <c r="L267" t="e">
        <f>(VLOOKUP(Games!B267, Data!$B$2:$L$134, 3, FALSE)-VLOOKUP(Games!C267, Data!$B$2:$L$134, 3, FALSE))*'Coefficients - Win Probability'!$L$2</f>
        <v>#N/A</v>
      </c>
      <c r="N267" t="e">
        <f t="shared" si="4"/>
        <v>#N/A</v>
      </c>
    </row>
    <row r="268" spans="1:14" x14ac:dyDescent="0.45">
      <c r="A268">
        <f>'Coefficients - Win Probability'!$A$2</f>
        <v>1.5006452889456501</v>
      </c>
      <c r="B268">
        <f>(Games!D268)*'Coefficients - Win Probability'!$B$2</f>
        <v>0</v>
      </c>
      <c r="C268" t="e">
        <f>(VLOOKUP(Games!B268, Data!$B$2:$L$134, 4, FALSE)-VLOOKUP(Games!C268, Data!$B$2:$L$134, 4, FALSE))*'Coefficients - Win Probability'!$C$2</f>
        <v>#N/A</v>
      </c>
      <c r="D268" t="e">
        <f>(VLOOKUP(Games!B268, Data!$B$2:$L$134, 5, FALSE)-VLOOKUP(Games!C268, Data!$B$2:$L$134, 5, FALSE))*'Coefficients - Win Probability'!$D$2</f>
        <v>#N/A</v>
      </c>
      <c r="E268" t="e">
        <f>(VLOOKUP(Games!B268, Data!$B$2:$L$134, 6, FALSE)-VLOOKUP(Games!C268, Data!$B$2:$L$134, 6, FALSE))*'Coefficients - Win Probability'!$E$2</f>
        <v>#N/A</v>
      </c>
      <c r="F268" t="e">
        <f>(VLOOKUP(Games!B268, Data!$B$2:$L$134, 7, FALSE)-VLOOKUP(Games!C268, Data!$B$2:$L$134, 7, FALSE))*'Coefficients - Win Probability'!$F$2</f>
        <v>#N/A</v>
      </c>
      <c r="G268" t="e">
        <f>(VLOOKUP(Games!B268, Data!$B$2:$L$134, 8, FALSE)-VLOOKUP(Games!C268, Data!$B$2:$L$134, 8, FALSE))*'Coefficients - Win Probability'!$G$2</f>
        <v>#N/A</v>
      </c>
      <c r="H268" t="e">
        <f>(VLOOKUP(Games!B268, Data!$B$2:$L$134, 9, FALSE)-VLOOKUP(Games!C268, Data!$B$2:$L$134, 9, FALSE))*'Coefficients - Win Probability'!$H$2</f>
        <v>#N/A</v>
      </c>
      <c r="I268" t="e">
        <f>(VLOOKUP(Games!B268, Data!$B$2:$L$134, 10, FALSE)-VLOOKUP(Games!C268, Data!$B$2:$L$134, 10, FALSE))*'Coefficients - Win Probability'!$I$2</f>
        <v>#N/A</v>
      </c>
      <c r="J268" t="e">
        <f>(IF(AND(VLOOKUP(Games!B268, Data!$B$2:$L$134, 11, FALSE)=1, VLOOKUP(Games!C268, Data!$B$2:$L$134, 11, FALSE)&lt;&gt;1), 1,0))*'Coefficients - Win Probability'!$J$2</f>
        <v>#N/A</v>
      </c>
      <c r="K268" t="e">
        <f>(IF(AND(VLOOKUP(Games!B268, Data!$B$2:$L$134, 11, FALSE)&lt;&gt;1, VLOOKUP(Games!C268, Data!$B$2:$L$134, 11, FALSE)=1), 1,0))*'Coefficients - Win Probability'!$K$2</f>
        <v>#N/A</v>
      </c>
      <c r="L268" t="e">
        <f>(VLOOKUP(Games!B268, Data!$B$2:$L$134, 3, FALSE)-VLOOKUP(Games!C268, Data!$B$2:$L$134, 3, FALSE))*'Coefficients - Win Probability'!$L$2</f>
        <v>#N/A</v>
      </c>
      <c r="N268" t="e">
        <f t="shared" si="4"/>
        <v>#N/A</v>
      </c>
    </row>
    <row r="269" spans="1:14" x14ac:dyDescent="0.45">
      <c r="A269">
        <f>'Coefficients - Win Probability'!$A$2</f>
        <v>1.5006452889456501</v>
      </c>
      <c r="B269">
        <f>(Games!D269)*'Coefficients - Win Probability'!$B$2</f>
        <v>0</v>
      </c>
      <c r="C269" t="e">
        <f>(VLOOKUP(Games!B269, Data!$B$2:$L$134, 4, FALSE)-VLOOKUP(Games!C269, Data!$B$2:$L$134, 4, FALSE))*'Coefficients - Win Probability'!$C$2</f>
        <v>#N/A</v>
      </c>
      <c r="D269" t="e">
        <f>(VLOOKUP(Games!B269, Data!$B$2:$L$134, 5, FALSE)-VLOOKUP(Games!C269, Data!$B$2:$L$134, 5, FALSE))*'Coefficients - Win Probability'!$D$2</f>
        <v>#N/A</v>
      </c>
      <c r="E269" t="e">
        <f>(VLOOKUP(Games!B269, Data!$B$2:$L$134, 6, FALSE)-VLOOKUP(Games!C269, Data!$B$2:$L$134, 6, FALSE))*'Coefficients - Win Probability'!$E$2</f>
        <v>#N/A</v>
      </c>
      <c r="F269" t="e">
        <f>(VLOOKUP(Games!B269, Data!$B$2:$L$134, 7, FALSE)-VLOOKUP(Games!C269, Data!$B$2:$L$134, 7, FALSE))*'Coefficients - Win Probability'!$F$2</f>
        <v>#N/A</v>
      </c>
      <c r="G269" t="e">
        <f>(VLOOKUP(Games!B269, Data!$B$2:$L$134, 8, FALSE)-VLOOKUP(Games!C269, Data!$B$2:$L$134, 8, FALSE))*'Coefficients - Win Probability'!$G$2</f>
        <v>#N/A</v>
      </c>
      <c r="H269" t="e">
        <f>(VLOOKUP(Games!B269, Data!$B$2:$L$134, 9, FALSE)-VLOOKUP(Games!C269, Data!$B$2:$L$134, 9, FALSE))*'Coefficients - Win Probability'!$H$2</f>
        <v>#N/A</v>
      </c>
      <c r="I269" t="e">
        <f>(VLOOKUP(Games!B269, Data!$B$2:$L$134, 10, FALSE)-VLOOKUP(Games!C269, Data!$B$2:$L$134, 10, FALSE))*'Coefficients - Win Probability'!$I$2</f>
        <v>#N/A</v>
      </c>
      <c r="J269" t="e">
        <f>(IF(AND(VLOOKUP(Games!B269, Data!$B$2:$L$134, 11, FALSE)=1, VLOOKUP(Games!C269, Data!$B$2:$L$134, 11, FALSE)&lt;&gt;1), 1,0))*'Coefficients - Win Probability'!$J$2</f>
        <v>#N/A</v>
      </c>
      <c r="K269" t="e">
        <f>(IF(AND(VLOOKUP(Games!B269, Data!$B$2:$L$134, 11, FALSE)&lt;&gt;1, VLOOKUP(Games!C269, Data!$B$2:$L$134, 11, FALSE)=1), 1,0))*'Coefficients - Win Probability'!$K$2</f>
        <v>#N/A</v>
      </c>
      <c r="L269" t="e">
        <f>(VLOOKUP(Games!B269, Data!$B$2:$L$134, 3, FALSE)-VLOOKUP(Games!C269, Data!$B$2:$L$134, 3, FALSE))*'Coefficients - Win Probability'!$L$2</f>
        <v>#N/A</v>
      </c>
      <c r="N269" t="e">
        <f t="shared" si="4"/>
        <v>#N/A</v>
      </c>
    </row>
    <row r="270" spans="1:14" x14ac:dyDescent="0.45">
      <c r="A270">
        <f>'Coefficients - Win Probability'!$A$2</f>
        <v>1.5006452889456501</v>
      </c>
      <c r="B270">
        <f>(Games!D270)*'Coefficients - Win Probability'!$B$2</f>
        <v>0</v>
      </c>
      <c r="C270" t="e">
        <f>(VLOOKUP(Games!B270, Data!$B$2:$L$134, 4, FALSE)-VLOOKUP(Games!C270, Data!$B$2:$L$134, 4, FALSE))*'Coefficients - Win Probability'!$C$2</f>
        <v>#N/A</v>
      </c>
      <c r="D270" t="e">
        <f>(VLOOKUP(Games!B270, Data!$B$2:$L$134, 5, FALSE)-VLOOKUP(Games!C270, Data!$B$2:$L$134, 5, FALSE))*'Coefficients - Win Probability'!$D$2</f>
        <v>#N/A</v>
      </c>
      <c r="E270" t="e">
        <f>(VLOOKUP(Games!B270, Data!$B$2:$L$134, 6, FALSE)-VLOOKUP(Games!C270, Data!$B$2:$L$134, 6, FALSE))*'Coefficients - Win Probability'!$E$2</f>
        <v>#N/A</v>
      </c>
      <c r="F270" t="e">
        <f>(VLOOKUP(Games!B270, Data!$B$2:$L$134, 7, FALSE)-VLOOKUP(Games!C270, Data!$B$2:$L$134, 7, FALSE))*'Coefficients - Win Probability'!$F$2</f>
        <v>#N/A</v>
      </c>
      <c r="G270" t="e">
        <f>(VLOOKUP(Games!B270, Data!$B$2:$L$134, 8, FALSE)-VLOOKUP(Games!C270, Data!$B$2:$L$134, 8, FALSE))*'Coefficients - Win Probability'!$G$2</f>
        <v>#N/A</v>
      </c>
      <c r="H270" t="e">
        <f>(VLOOKUP(Games!B270, Data!$B$2:$L$134, 9, FALSE)-VLOOKUP(Games!C270, Data!$B$2:$L$134, 9, FALSE))*'Coefficients - Win Probability'!$H$2</f>
        <v>#N/A</v>
      </c>
      <c r="I270" t="e">
        <f>(VLOOKUP(Games!B270, Data!$B$2:$L$134, 10, FALSE)-VLOOKUP(Games!C270, Data!$B$2:$L$134, 10, FALSE))*'Coefficients - Win Probability'!$I$2</f>
        <v>#N/A</v>
      </c>
      <c r="J270" t="e">
        <f>(IF(AND(VLOOKUP(Games!B270, Data!$B$2:$L$134, 11, FALSE)=1, VLOOKUP(Games!C270, Data!$B$2:$L$134, 11, FALSE)&lt;&gt;1), 1,0))*'Coefficients - Win Probability'!$J$2</f>
        <v>#N/A</v>
      </c>
      <c r="K270" t="e">
        <f>(IF(AND(VLOOKUP(Games!B270, Data!$B$2:$L$134, 11, FALSE)&lt;&gt;1, VLOOKUP(Games!C270, Data!$B$2:$L$134, 11, FALSE)=1), 1,0))*'Coefficients - Win Probability'!$K$2</f>
        <v>#N/A</v>
      </c>
      <c r="L270" t="e">
        <f>(VLOOKUP(Games!B270, Data!$B$2:$L$134, 3, FALSE)-VLOOKUP(Games!C270, Data!$B$2:$L$134, 3, FALSE))*'Coefficients - Win Probability'!$L$2</f>
        <v>#N/A</v>
      </c>
      <c r="N270" t="e">
        <f t="shared" si="4"/>
        <v>#N/A</v>
      </c>
    </row>
    <row r="271" spans="1:14" x14ac:dyDescent="0.45">
      <c r="A271">
        <f>'Coefficients - Win Probability'!$A$2</f>
        <v>1.5006452889456501</v>
      </c>
      <c r="B271">
        <f>(Games!D271)*'Coefficients - Win Probability'!$B$2</f>
        <v>0</v>
      </c>
      <c r="C271" t="e">
        <f>(VLOOKUP(Games!B271, Data!$B$2:$L$134, 4, FALSE)-VLOOKUP(Games!C271, Data!$B$2:$L$134, 4, FALSE))*'Coefficients - Win Probability'!$C$2</f>
        <v>#N/A</v>
      </c>
      <c r="D271" t="e">
        <f>(VLOOKUP(Games!B271, Data!$B$2:$L$134, 5, FALSE)-VLOOKUP(Games!C271, Data!$B$2:$L$134, 5, FALSE))*'Coefficients - Win Probability'!$D$2</f>
        <v>#N/A</v>
      </c>
      <c r="E271" t="e">
        <f>(VLOOKUP(Games!B271, Data!$B$2:$L$134, 6, FALSE)-VLOOKUP(Games!C271, Data!$B$2:$L$134, 6, FALSE))*'Coefficients - Win Probability'!$E$2</f>
        <v>#N/A</v>
      </c>
      <c r="F271" t="e">
        <f>(VLOOKUP(Games!B271, Data!$B$2:$L$134, 7, FALSE)-VLOOKUP(Games!C271, Data!$B$2:$L$134, 7, FALSE))*'Coefficients - Win Probability'!$F$2</f>
        <v>#N/A</v>
      </c>
      <c r="G271" t="e">
        <f>(VLOOKUP(Games!B271, Data!$B$2:$L$134, 8, FALSE)-VLOOKUP(Games!C271, Data!$B$2:$L$134, 8, FALSE))*'Coefficients - Win Probability'!$G$2</f>
        <v>#N/A</v>
      </c>
      <c r="H271" t="e">
        <f>(VLOOKUP(Games!B271, Data!$B$2:$L$134, 9, FALSE)-VLOOKUP(Games!C271, Data!$B$2:$L$134, 9, FALSE))*'Coefficients - Win Probability'!$H$2</f>
        <v>#N/A</v>
      </c>
      <c r="I271" t="e">
        <f>(VLOOKUP(Games!B271, Data!$B$2:$L$134, 10, FALSE)-VLOOKUP(Games!C271, Data!$B$2:$L$134, 10, FALSE))*'Coefficients - Win Probability'!$I$2</f>
        <v>#N/A</v>
      </c>
      <c r="J271" t="e">
        <f>(IF(AND(VLOOKUP(Games!B271, Data!$B$2:$L$134, 11, FALSE)=1, VLOOKUP(Games!C271, Data!$B$2:$L$134, 11, FALSE)&lt;&gt;1), 1,0))*'Coefficients - Win Probability'!$J$2</f>
        <v>#N/A</v>
      </c>
      <c r="K271" t="e">
        <f>(IF(AND(VLOOKUP(Games!B271, Data!$B$2:$L$134, 11, FALSE)&lt;&gt;1, VLOOKUP(Games!C271, Data!$B$2:$L$134, 11, FALSE)=1), 1,0))*'Coefficients - Win Probability'!$K$2</f>
        <v>#N/A</v>
      </c>
      <c r="L271" t="e">
        <f>(VLOOKUP(Games!B271, Data!$B$2:$L$134, 3, FALSE)-VLOOKUP(Games!C271, Data!$B$2:$L$134, 3, FALSE))*'Coefficients - Win Probability'!$L$2</f>
        <v>#N/A</v>
      </c>
      <c r="N271" t="e">
        <f t="shared" si="4"/>
        <v>#N/A</v>
      </c>
    </row>
    <row r="272" spans="1:14" x14ac:dyDescent="0.45">
      <c r="A272">
        <f>'Coefficients - Win Probability'!$A$2</f>
        <v>1.5006452889456501</v>
      </c>
      <c r="B272">
        <f>(Games!D272)*'Coefficients - Win Probability'!$B$2</f>
        <v>0</v>
      </c>
      <c r="C272" t="e">
        <f>(VLOOKUP(Games!B272, Data!$B$2:$L$134, 4, FALSE)-VLOOKUP(Games!C272, Data!$B$2:$L$134, 4, FALSE))*'Coefficients - Win Probability'!$C$2</f>
        <v>#N/A</v>
      </c>
      <c r="D272" t="e">
        <f>(VLOOKUP(Games!B272, Data!$B$2:$L$134, 5, FALSE)-VLOOKUP(Games!C272, Data!$B$2:$L$134, 5, FALSE))*'Coefficients - Win Probability'!$D$2</f>
        <v>#N/A</v>
      </c>
      <c r="E272" t="e">
        <f>(VLOOKUP(Games!B272, Data!$B$2:$L$134, 6, FALSE)-VLOOKUP(Games!C272, Data!$B$2:$L$134, 6, FALSE))*'Coefficients - Win Probability'!$E$2</f>
        <v>#N/A</v>
      </c>
      <c r="F272" t="e">
        <f>(VLOOKUP(Games!B272, Data!$B$2:$L$134, 7, FALSE)-VLOOKUP(Games!C272, Data!$B$2:$L$134, 7, FALSE))*'Coefficients - Win Probability'!$F$2</f>
        <v>#N/A</v>
      </c>
      <c r="G272" t="e">
        <f>(VLOOKUP(Games!B272, Data!$B$2:$L$134, 8, FALSE)-VLOOKUP(Games!C272, Data!$B$2:$L$134, 8, FALSE))*'Coefficients - Win Probability'!$G$2</f>
        <v>#N/A</v>
      </c>
      <c r="H272" t="e">
        <f>(VLOOKUP(Games!B272, Data!$B$2:$L$134, 9, FALSE)-VLOOKUP(Games!C272, Data!$B$2:$L$134, 9, FALSE))*'Coefficients - Win Probability'!$H$2</f>
        <v>#N/A</v>
      </c>
      <c r="I272" t="e">
        <f>(VLOOKUP(Games!B272, Data!$B$2:$L$134, 10, FALSE)-VLOOKUP(Games!C272, Data!$B$2:$L$134, 10, FALSE))*'Coefficients - Win Probability'!$I$2</f>
        <v>#N/A</v>
      </c>
      <c r="J272" t="e">
        <f>(IF(AND(VLOOKUP(Games!B272, Data!$B$2:$L$134, 11, FALSE)=1, VLOOKUP(Games!C272, Data!$B$2:$L$134, 11, FALSE)&lt;&gt;1), 1,0))*'Coefficients - Win Probability'!$J$2</f>
        <v>#N/A</v>
      </c>
      <c r="K272" t="e">
        <f>(IF(AND(VLOOKUP(Games!B272, Data!$B$2:$L$134, 11, FALSE)&lt;&gt;1, VLOOKUP(Games!C272, Data!$B$2:$L$134, 11, FALSE)=1), 1,0))*'Coefficients - Win Probability'!$K$2</f>
        <v>#N/A</v>
      </c>
      <c r="L272" t="e">
        <f>(VLOOKUP(Games!B272, Data!$B$2:$L$134, 3, FALSE)-VLOOKUP(Games!C272, Data!$B$2:$L$134, 3, FALSE))*'Coefficients - Win Probability'!$L$2</f>
        <v>#N/A</v>
      </c>
      <c r="N272" t="e">
        <f t="shared" si="4"/>
        <v>#N/A</v>
      </c>
    </row>
    <row r="273" spans="1:14" x14ac:dyDescent="0.45">
      <c r="A273">
        <f>'Coefficients - Win Probability'!$A$2</f>
        <v>1.5006452889456501</v>
      </c>
      <c r="B273">
        <f>(Games!D273)*'Coefficients - Win Probability'!$B$2</f>
        <v>0</v>
      </c>
      <c r="C273" t="e">
        <f>(VLOOKUP(Games!B273, Data!$B$2:$L$134, 4, FALSE)-VLOOKUP(Games!C273, Data!$B$2:$L$134, 4, FALSE))*'Coefficients - Win Probability'!$C$2</f>
        <v>#N/A</v>
      </c>
      <c r="D273" t="e">
        <f>(VLOOKUP(Games!B273, Data!$B$2:$L$134, 5, FALSE)-VLOOKUP(Games!C273, Data!$B$2:$L$134, 5, FALSE))*'Coefficients - Win Probability'!$D$2</f>
        <v>#N/A</v>
      </c>
      <c r="E273" t="e">
        <f>(VLOOKUP(Games!B273, Data!$B$2:$L$134, 6, FALSE)-VLOOKUP(Games!C273, Data!$B$2:$L$134, 6, FALSE))*'Coefficients - Win Probability'!$E$2</f>
        <v>#N/A</v>
      </c>
      <c r="F273" t="e">
        <f>(VLOOKUP(Games!B273, Data!$B$2:$L$134, 7, FALSE)-VLOOKUP(Games!C273, Data!$B$2:$L$134, 7, FALSE))*'Coefficients - Win Probability'!$F$2</f>
        <v>#N/A</v>
      </c>
      <c r="G273" t="e">
        <f>(VLOOKUP(Games!B273, Data!$B$2:$L$134, 8, FALSE)-VLOOKUP(Games!C273, Data!$B$2:$L$134, 8, FALSE))*'Coefficients - Win Probability'!$G$2</f>
        <v>#N/A</v>
      </c>
      <c r="H273" t="e">
        <f>(VLOOKUP(Games!B273, Data!$B$2:$L$134, 9, FALSE)-VLOOKUP(Games!C273, Data!$B$2:$L$134, 9, FALSE))*'Coefficients - Win Probability'!$H$2</f>
        <v>#N/A</v>
      </c>
      <c r="I273" t="e">
        <f>(VLOOKUP(Games!B273, Data!$B$2:$L$134, 10, FALSE)-VLOOKUP(Games!C273, Data!$B$2:$L$134, 10, FALSE))*'Coefficients - Win Probability'!$I$2</f>
        <v>#N/A</v>
      </c>
      <c r="J273" t="e">
        <f>(IF(AND(VLOOKUP(Games!B273, Data!$B$2:$L$134, 11, FALSE)=1, VLOOKUP(Games!C273, Data!$B$2:$L$134, 11, FALSE)&lt;&gt;1), 1,0))*'Coefficients - Win Probability'!$J$2</f>
        <v>#N/A</v>
      </c>
      <c r="K273" t="e">
        <f>(IF(AND(VLOOKUP(Games!B273, Data!$B$2:$L$134, 11, FALSE)&lt;&gt;1, VLOOKUP(Games!C273, Data!$B$2:$L$134, 11, FALSE)=1), 1,0))*'Coefficients - Win Probability'!$K$2</f>
        <v>#N/A</v>
      </c>
      <c r="L273" t="e">
        <f>(VLOOKUP(Games!B273, Data!$B$2:$L$134, 3, FALSE)-VLOOKUP(Games!C273, Data!$B$2:$L$134, 3, FALSE))*'Coefficients - Win Probability'!$L$2</f>
        <v>#N/A</v>
      </c>
      <c r="N273" t="e">
        <f t="shared" si="4"/>
        <v>#N/A</v>
      </c>
    </row>
    <row r="274" spans="1:14" x14ac:dyDescent="0.45">
      <c r="A274">
        <f>'Coefficients - Win Probability'!$A$2</f>
        <v>1.5006452889456501</v>
      </c>
      <c r="B274">
        <f>(Games!D274)*'Coefficients - Win Probability'!$B$2</f>
        <v>0</v>
      </c>
      <c r="C274" t="e">
        <f>(VLOOKUP(Games!B274, Data!$B$2:$L$134, 4, FALSE)-VLOOKUP(Games!C274, Data!$B$2:$L$134, 4, FALSE))*'Coefficients - Win Probability'!$C$2</f>
        <v>#N/A</v>
      </c>
      <c r="D274" t="e">
        <f>(VLOOKUP(Games!B274, Data!$B$2:$L$134, 5, FALSE)-VLOOKUP(Games!C274, Data!$B$2:$L$134, 5, FALSE))*'Coefficients - Win Probability'!$D$2</f>
        <v>#N/A</v>
      </c>
      <c r="E274" t="e">
        <f>(VLOOKUP(Games!B274, Data!$B$2:$L$134, 6, FALSE)-VLOOKUP(Games!C274, Data!$B$2:$L$134, 6, FALSE))*'Coefficients - Win Probability'!$E$2</f>
        <v>#N/A</v>
      </c>
      <c r="F274" t="e">
        <f>(VLOOKUP(Games!B274, Data!$B$2:$L$134, 7, FALSE)-VLOOKUP(Games!C274, Data!$B$2:$L$134, 7, FALSE))*'Coefficients - Win Probability'!$F$2</f>
        <v>#N/A</v>
      </c>
      <c r="G274" t="e">
        <f>(VLOOKUP(Games!B274, Data!$B$2:$L$134, 8, FALSE)-VLOOKUP(Games!C274, Data!$B$2:$L$134, 8, FALSE))*'Coefficients - Win Probability'!$G$2</f>
        <v>#N/A</v>
      </c>
      <c r="H274" t="e">
        <f>(VLOOKUP(Games!B274, Data!$B$2:$L$134, 9, FALSE)-VLOOKUP(Games!C274, Data!$B$2:$L$134, 9, FALSE))*'Coefficients - Win Probability'!$H$2</f>
        <v>#N/A</v>
      </c>
      <c r="I274" t="e">
        <f>(VLOOKUP(Games!B274, Data!$B$2:$L$134, 10, FALSE)-VLOOKUP(Games!C274, Data!$B$2:$L$134, 10, FALSE))*'Coefficients - Win Probability'!$I$2</f>
        <v>#N/A</v>
      </c>
      <c r="J274" t="e">
        <f>(IF(AND(VLOOKUP(Games!B274, Data!$B$2:$L$134, 11, FALSE)=1, VLOOKUP(Games!C274, Data!$B$2:$L$134, 11, FALSE)&lt;&gt;1), 1,0))*'Coefficients - Win Probability'!$J$2</f>
        <v>#N/A</v>
      </c>
      <c r="K274" t="e">
        <f>(IF(AND(VLOOKUP(Games!B274, Data!$B$2:$L$134, 11, FALSE)&lt;&gt;1, VLOOKUP(Games!C274, Data!$B$2:$L$134, 11, FALSE)=1), 1,0))*'Coefficients - Win Probability'!$K$2</f>
        <v>#N/A</v>
      </c>
      <c r="L274" t="e">
        <f>(VLOOKUP(Games!B274, Data!$B$2:$L$134, 3, FALSE)-VLOOKUP(Games!C274, Data!$B$2:$L$134, 3, FALSE))*'Coefficients - Win Probability'!$L$2</f>
        <v>#N/A</v>
      </c>
      <c r="N274" t="e">
        <f t="shared" si="4"/>
        <v>#N/A</v>
      </c>
    </row>
    <row r="275" spans="1:14" x14ac:dyDescent="0.45">
      <c r="A275">
        <f>'Coefficients - Win Probability'!$A$2</f>
        <v>1.5006452889456501</v>
      </c>
      <c r="B275">
        <f>(Games!D275)*'Coefficients - Win Probability'!$B$2</f>
        <v>0</v>
      </c>
      <c r="C275" t="e">
        <f>(VLOOKUP(Games!B275, Data!$B$2:$L$134, 4, FALSE)-VLOOKUP(Games!C275, Data!$B$2:$L$134, 4, FALSE))*'Coefficients - Win Probability'!$C$2</f>
        <v>#N/A</v>
      </c>
      <c r="D275" t="e">
        <f>(VLOOKUP(Games!B275, Data!$B$2:$L$134, 5, FALSE)-VLOOKUP(Games!C275, Data!$B$2:$L$134, 5, FALSE))*'Coefficients - Win Probability'!$D$2</f>
        <v>#N/A</v>
      </c>
      <c r="E275" t="e">
        <f>(VLOOKUP(Games!B275, Data!$B$2:$L$134, 6, FALSE)-VLOOKUP(Games!C275, Data!$B$2:$L$134, 6, FALSE))*'Coefficients - Win Probability'!$E$2</f>
        <v>#N/A</v>
      </c>
      <c r="F275" t="e">
        <f>(VLOOKUP(Games!B275, Data!$B$2:$L$134, 7, FALSE)-VLOOKUP(Games!C275, Data!$B$2:$L$134, 7, FALSE))*'Coefficients - Win Probability'!$F$2</f>
        <v>#N/A</v>
      </c>
      <c r="G275" t="e">
        <f>(VLOOKUP(Games!B275, Data!$B$2:$L$134, 8, FALSE)-VLOOKUP(Games!C275, Data!$B$2:$L$134, 8, FALSE))*'Coefficients - Win Probability'!$G$2</f>
        <v>#N/A</v>
      </c>
      <c r="H275" t="e">
        <f>(VLOOKUP(Games!B275, Data!$B$2:$L$134, 9, FALSE)-VLOOKUP(Games!C275, Data!$B$2:$L$134, 9, FALSE))*'Coefficients - Win Probability'!$H$2</f>
        <v>#N/A</v>
      </c>
      <c r="I275" t="e">
        <f>(VLOOKUP(Games!B275, Data!$B$2:$L$134, 10, FALSE)-VLOOKUP(Games!C275, Data!$B$2:$L$134, 10, FALSE))*'Coefficients - Win Probability'!$I$2</f>
        <v>#N/A</v>
      </c>
      <c r="J275" t="e">
        <f>(IF(AND(VLOOKUP(Games!B275, Data!$B$2:$L$134, 11, FALSE)=1, VLOOKUP(Games!C275, Data!$B$2:$L$134, 11, FALSE)&lt;&gt;1), 1,0))*'Coefficients - Win Probability'!$J$2</f>
        <v>#N/A</v>
      </c>
      <c r="K275" t="e">
        <f>(IF(AND(VLOOKUP(Games!B275, Data!$B$2:$L$134, 11, FALSE)&lt;&gt;1, VLOOKUP(Games!C275, Data!$B$2:$L$134, 11, FALSE)=1), 1,0))*'Coefficients - Win Probability'!$K$2</f>
        <v>#N/A</v>
      </c>
      <c r="L275" t="e">
        <f>(VLOOKUP(Games!B275, Data!$B$2:$L$134, 3, FALSE)-VLOOKUP(Games!C275, Data!$B$2:$L$134, 3, FALSE))*'Coefficients - Win Probability'!$L$2</f>
        <v>#N/A</v>
      </c>
      <c r="N275" t="e">
        <f t="shared" si="4"/>
        <v>#N/A</v>
      </c>
    </row>
    <row r="276" spans="1:14" x14ac:dyDescent="0.45">
      <c r="A276">
        <f>'Coefficients - Win Probability'!$A$2</f>
        <v>1.5006452889456501</v>
      </c>
      <c r="B276">
        <f>(Games!D276)*'Coefficients - Win Probability'!$B$2</f>
        <v>0</v>
      </c>
      <c r="C276" t="e">
        <f>(VLOOKUP(Games!B276, Data!$B$2:$L$134, 4, FALSE)-VLOOKUP(Games!C276, Data!$B$2:$L$134, 4, FALSE))*'Coefficients - Win Probability'!$C$2</f>
        <v>#N/A</v>
      </c>
      <c r="D276" t="e">
        <f>(VLOOKUP(Games!B276, Data!$B$2:$L$134, 5, FALSE)-VLOOKUP(Games!C276, Data!$B$2:$L$134, 5, FALSE))*'Coefficients - Win Probability'!$D$2</f>
        <v>#N/A</v>
      </c>
      <c r="E276" t="e">
        <f>(VLOOKUP(Games!B276, Data!$B$2:$L$134, 6, FALSE)-VLOOKUP(Games!C276, Data!$B$2:$L$134, 6, FALSE))*'Coefficients - Win Probability'!$E$2</f>
        <v>#N/A</v>
      </c>
      <c r="F276" t="e">
        <f>(VLOOKUP(Games!B276, Data!$B$2:$L$134, 7, FALSE)-VLOOKUP(Games!C276, Data!$B$2:$L$134, 7, FALSE))*'Coefficients - Win Probability'!$F$2</f>
        <v>#N/A</v>
      </c>
      <c r="G276" t="e">
        <f>(VLOOKUP(Games!B276, Data!$B$2:$L$134, 8, FALSE)-VLOOKUP(Games!C276, Data!$B$2:$L$134, 8, FALSE))*'Coefficients - Win Probability'!$G$2</f>
        <v>#N/A</v>
      </c>
      <c r="H276" t="e">
        <f>(VLOOKUP(Games!B276, Data!$B$2:$L$134, 9, FALSE)-VLOOKUP(Games!C276, Data!$B$2:$L$134, 9, FALSE))*'Coefficients - Win Probability'!$H$2</f>
        <v>#N/A</v>
      </c>
      <c r="I276" t="e">
        <f>(VLOOKUP(Games!B276, Data!$B$2:$L$134, 10, FALSE)-VLOOKUP(Games!C276, Data!$B$2:$L$134, 10, FALSE))*'Coefficients - Win Probability'!$I$2</f>
        <v>#N/A</v>
      </c>
      <c r="J276" t="e">
        <f>(IF(AND(VLOOKUP(Games!B276, Data!$B$2:$L$134, 11, FALSE)=1, VLOOKUP(Games!C276, Data!$B$2:$L$134, 11, FALSE)&lt;&gt;1), 1,0))*'Coefficients - Win Probability'!$J$2</f>
        <v>#N/A</v>
      </c>
      <c r="K276" t="e">
        <f>(IF(AND(VLOOKUP(Games!B276, Data!$B$2:$L$134, 11, FALSE)&lt;&gt;1, VLOOKUP(Games!C276, Data!$B$2:$L$134, 11, FALSE)=1), 1,0))*'Coefficients - Win Probability'!$K$2</f>
        <v>#N/A</v>
      </c>
      <c r="L276" t="e">
        <f>(VLOOKUP(Games!B276, Data!$B$2:$L$134, 3, FALSE)-VLOOKUP(Games!C276, Data!$B$2:$L$134, 3, FALSE))*'Coefficients - Win Probability'!$L$2</f>
        <v>#N/A</v>
      </c>
      <c r="N276" t="e">
        <f t="shared" si="4"/>
        <v>#N/A</v>
      </c>
    </row>
    <row r="277" spans="1:14" x14ac:dyDescent="0.45">
      <c r="A277">
        <f>'Coefficients - Win Probability'!$A$2</f>
        <v>1.5006452889456501</v>
      </c>
      <c r="B277">
        <f>(Games!D277)*'Coefficients - Win Probability'!$B$2</f>
        <v>0</v>
      </c>
      <c r="C277" t="e">
        <f>(VLOOKUP(Games!B277, Data!$B$2:$L$134, 4, FALSE)-VLOOKUP(Games!C277, Data!$B$2:$L$134, 4, FALSE))*'Coefficients - Win Probability'!$C$2</f>
        <v>#N/A</v>
      </c>
      <c r="D277" t="e">
        <f>(VLOOKUP(Games!B277, Data!$B$2:$L$134, 5, FALSE)-VLOOKUP(Games!C277, Data!$B$2:$L$134, 5, FALSE))*'Coefficients - Win Probability'!$D$2</f>
        <v>#N/A</v>
      </c>
      <c r="E277" t="e">
        <f>(VLOOKUP(Games!B277, Data!$B$2:$L$134, 6, FALSE)-VLOOKUP(Games!C277, Data!$B$2:$L$134, 6, FALSE))*'Coefficients - Win Probability'!$E$2</f>
        <v>#N/A</v>
      </c>
      <c r="F277" t="e">
        <f>(VLOOKUP(Games!B277, Data!$B$2:$L$134, 7, FALSE)-VLOOKUP(Games!C277, Data!$B$2:$L$134, 7, FALSE))*'Coefficients - Win Probability'!$F$2</f>
        <v>#N/A</v>
      </c>
      <c r="G277" t="e">
        <f>(VLOOKUP(Games!B277, Data!$B$2:$L$134, 8, FALSE)-VLOOKUP(Games!C277, Data!$B$2:$L$134, 8, FALSE))*'Coefficients - Win Probability'!$G$2</f>
        <v>#N/A</v>
      </c>
      <c r="H277" t="e">
        <f>(VLOOKUP(Games!B277, Data!$B$2:$L$134, 9, FALSE)-VLOOKUP(Games!C277, Data!$B$2:$L$134, 9, FALSE))*'Coefficients - Win Probability'!$H$2</f>
        <v>#N/A</v>
      </c>
      <c r="I277" t="e">
        <f>(VLOOKUP(Games!B277, Data!$B$2:$L$134, 10, FALSE)-VLOOKUP(Games!C277, Data!$B$2:$L$134, 10, FALSE))*'Coefficients - Win Probability'!$I$2</f>
        <v>#N/A</v>
      </c>
      <c r="J277" t="e">
        <f>(IF(AND(VLOOKUP(Games!B277, Data!$B$2:$L$134, 11, FALSE)=1, VLOOKUP(Games!C277, Data!$B$2:$L$134, 11, FALSE)&lt;&gt;1), 1,0))*'Coefficients - Win Probability'!$J$2</f>
        <v>#N/A</v>
      </c>
      <c r="K277" t="e">
        <f>(IF(AND(VLOOKUP(Games!B277, Data!$B$2:$L$134, 11, FALSE)&lt;&gt;1, VLOOKUP(Games!C277, Data!$B$2:$L$134, 11, FALSE)=1), 1,0))*'Coefficients - Win Probability'!$K$2</f>
        <v>#N/A</v>
      </c>
      <c r="L277" t="e">
        <f>(VLOOKUP(Games!B277, Data!$B$2:$L$134, 3, FALSE)-VLOOKUP(Games!C277, Data!$B$2:$L$134, 3, FALSE))*'Coefficients - Win Probability'!$L$2</f>
        <v>#N/A</v>
      </c>
      <c r="N277" t="e">
        <f t="shared" si="4"/>
        <v>#N/A</v>
      </c>
    </row>
    <row r="278" spans="1:14" x14ac:dyDescent="0.45">
      <c r="A278">
        <f>'Coefficients - Win Probability'!$A$2</f>
        <v>1.5006452889456501</v>
      </c>
      <c r="B278">
        <f>(Games!D278)*'Coefficients - Win Probability'!$B$2</f>
        <v>0</v>
      </c>
      <c r="C278" t="e">
        <f>(VLOOKUP(Games!B278, Data!$B$2:$L$134, 4, FALSE)-VLOOKUP(Games!C278, Data!$B$2:$L$134, 4, FALSE))*'Coefficients - Win Probability'!$C$2</f>
        <v>#N/A</v>
      </c>
      <c r="D278" t="e">
        <f>(VLOOKUP(Games!B278, Data!$B$2:$L$134, 5, FALSE)-VLOOKUP(Games!C278, Data!$B$2:$L$134, 5, FALSE))*'Coefficients - Win Probability'!$D$2</f>
        <v>#N/A</v>
      </c>
      <c r="E278" t="e">
        <f>(VLOOKUP(Games!B278, Data!$B$2:$L$134, 6, FALSE)-VLOOKUP(Games!C278, Data!$B$2:$L$134, 6, FALSE))*'Coefficients - Win Probability'!$E$2</f>
        <v>#N/A</v>
      </c>
      <c r="F278" t="e">
        <f>(VLOOKUP(Games!B278, Data!$B$2:$L$134, 7, FALSE)-VLOOKUP(Games!C278, Data!$B$2:$L$134, 7, FALSE))*'Coefficients - Win Probability'!$F$2</f>
        <v>#N/A</v>
      </c>
      <c r="G278" t="e">
        <f>(VLOOKUP(Games!B278, Data!$B$2:$L$134, 8, FALSE)-VLOOKUP(Games!C278, Data!$B$2:$L$134, 8, FALSE))*'Coefficients - Win Probability'!$G$2</f>
        <v>#N/A</v>
      </c>
      <c r="H278" t="e">
        <f>(VLOOKUP(Games!B278, Data!$B$2:$L$134, 9, FALSE)-VLOOKUP(Games!C278, Data!$B$2:$L$134, 9, FALSE))*'Coefficients - Win Probability'!$H$2</f>
        <v>#N/A</v>
      </c>
      <c r="I278" t="e">
        <f>(VLOOKUP(Games!B278, Data!$B$2:$L$134, 10, FALSE)-VLOOKUP(Games!C278, Data!$B$2:$L$134, 10, FALSE))*'Coefficients - Win Probability'!$I$2</f>
        <v>#N/A</v>
      </c>
      <c r="J278" t="e">
        <f>(IF(AND(VLOOKUP(Games!B278, Data!$B$2:$L$134, 11, FALSE)=1, VLOOKUP(Games!C278, Data!$B$2:$L$134, 11, FALSE)&lt;&gt;1), 1,0))*'Coefficients - Win Probability'!$J$2</f>
        <v>#N/A</v>
      </c>
      <c r="K278" t="e">
        <f>(IF(AND(VLOOKUP(Games!B278, Data!$B$2:$L$134, 11, FALSE)&lt;&gt;1, VLOOKUP(Games!C278, Data!$B$2:$L$134, 11, FALSE)=1), 1,0))*'Coefficients - Win Probability'!$K$2</f>
        <v>#N/A</v>
      </c>
      <c r="L278" t="e">
        <f>(VLOOKUP(Games!B278, Data!$B$2:$L$134, 3, FALSE)-VLOOKUP(Games!C278, Data!$B$2:$L$134, 3, FALSE))*'Coefficients - Win Probability'!$L$2</f>
        <v>#N/A</v>
      </c>
      <c r="N278" t="e">
        <f t="shared" si="4"/>
        <v>#N/A</v>
      </c>
    </row>
    <row r="279" spans="1:14" x14ac:dyDescent="0.45">
      <c r="A279">
        <f>'Coefficients - Win Probability'!$A$2</f>
        <v>1.5006452889456501</v>
      </c>
      <c r="B279">
        <f>(Games!D279)*'Coefficients - Win Probability'!$B$2</f>
        <v>0</v>
      </c>
      <c r="C279" t="e">
        <f>(VLOOKUP(Games!B279, Data!$B$2:$L$134, 4, FALSE)-VLOOKUP(Games!C279, Data!$B$2:$L$134, 4, FALSE))*'Coefficients - Win Probability'!$C$2</f>
        <v>#N/A</v>
      </c>
      <c r="D279" t="e">
        <f>(VLOOKUP(Games!B279, Data!$B$2:$L$134, 5, FALSE)-VLOOKUP(Games!C279, Data!$B$2:$L$134, 5, FALSE))*'Coefficients - Win Probability'!$D$2</f>
        <v>#N/A</v>
      </c>
      <c r="E279" t="e">
        <f>(VLOOKUP(Games!B279, Data!$B$2:$L$134, 6, FALSE)-VLOOKUP(Games!C279, Data!$B$2:$L$134, 6, FALSE))*'Coefficients - Win Probability'!$E$2</f>
        <v>#N/A</v>
      </c>
      <c r="F279" t="e">
        <f>(VLOOKUP(Games!B279, Data!$B$2:$L$134, 7, FALSE)-VLOOKUP(Games!C279, Data!$B$2:$L$134, 7, FALSE))*'Coefficients - Win Probability'!$F$2</f>
        <v>#N/A</v>
      </c>
      <c r="G279" t="e">
        <f>(VLOOKUP(Games!B279, Data!$B$2:$L$134, 8, FALSE)-VLOOKUP(Games!C279, Data!$B$2:$L$134, 8, FALSE))*'Coefficients - Win Probability'!$G$2</f>
        <v>#N/A</v>
      </c>
      <c r="H279" t="e">
        <f>(VLOOKUP(Games!B279, Data!$B$2:$L$134, 9, FALSE)-VLOOKUP(Games!C279, Data!$B$2:$L$134, 9, FALSE))*'Coefficients - Win Probability'!$H$2</f>
        <v>#N/A</v>
      </c>
      <c r="I279" t="e">
        <f>(VLOOKUP(Games!B279, Data!$B$2:$L$134, 10, FALSE)-VLOOKUP(Games!C279, Data!$B$2:$L$134, 10, FALSE))*'Coefficients - Win Probability'!$I$2</f>
        <v>#N/A</v>
      </c>
      <c r="J279" t="e">
        <f>(IF(AND(VLOOKUP(Games!B279, Data!$B$2:$L$134, 11, FALSE)=1, VLOOKUP(Games!C279, Data!$B$2:$L$134, 11, FALSE)&lt;&gt;1), 1,0))*'Coefficients - Win Probability'!$J$2</f>
        <v>#N/A</v>
      </c>
      <c r="K279" t="e">
        <f>(IF(AND(VLOOKUP(Games!B279, Data!$B$2:$L$134, 11, FALSE)&lt;&gt;1, VLOOKUP(Games!C279, Data!$B$2:$L$134, 11, FALSE)=1), 1,0))*'Coefficients - Win Probability'!$K$2</f>
        <v>#N/A</v>
      </c>
      <c r="L279" t="e">
        <f>(VLOOKUP(Games!B279, Data!$B$2:$L$134, 3, FALSE)-VLOOKUP(Games!C279, Data!$B$2:$L$134, 3, FALSE))*'Coefficients - Win Probability'!$L$2</f>
        <v>#N/A</v>
      </c>
      <c r="N279" t="e">
        <f t="shared" si="4"/>
        <v>#N/A</v>
      </c>
    </row>
    <row r="280" spans="1:14" x14ac:dyDescent="0.45">
      <c r="A280">
        <f>'Coefficients - Win Probability'!$A$2</f>
        <v>1.5006452889456501</v>
      </c>
      <c r="B280">
        <f>(Games!D280)*'Coefficients - Win Probability'!$B$2</f>
        <v>0</v>
      </c>
      <c r="C280" t="e">
        <f>(VLOOKUP(Games!B280, Data!$B$2:$L$134, 4, FALSE)-VLOOKUP(Games!C280, Data!$B$2:$L$134, 4, FALSE))*'Coefficients - Win Probability'!$C$2</f>
        <v>#N/A</v>
      </c>
      <c r="D280" t="e">
        <f>(VLOOKUP(Games!B280, Data!$B$2:$L$134, 5, FALSE)-VLOOKUP(Games!C280, Data!$B$2:$L$134, 5, FALSE))*'Coefficients - Win Probability'!$D$2</f>
        <v>#N/A</v>
      </c>
      <c r="E280" t="e">
        <f>(VLOOKUP(Games!B280, Data!$B$2:$L$134, 6, FALSE)-VLOOKUP(Games!C280, Data!$B$2:$L$134, 6, FALSE))*'Coefficients - Win Probability'!$E$2</f>
        <v>#N/A</v>
      </c>
      <c r="F280" t="e">
        <f>(VLOOKUP(Games!B280, Data!$B$2:$L$134, 7, FALSE)-VLOOKUP(Games!C280, Data!$B$2:$L$134, 7, FALSE))*'Coefficients - Win Probability'!$F$2</f>
        <v>#N/A</v>
      </c>
      <c r="G280" t="e">
        <f>(VLOOKUP(Games!B280, Data!$B$2:$L$134, 8, FALSE)-VLOOKUP(Games!C280, Data!$B$2:$L$134, 8, FALSE))*'Coefficients - Win Probability'!$G$2</f>
        <v>#N/A</v>
      </c>
      <c r="H280" t="e">
        <f>(VLOOKUP(Games!B280, Data!$B$2:$L$134, 9, FALSE)-VLOOKUP(Games!C280, Data!$B$2:$L$134, 9, FALSE))*'Coefficients - Win Probability'!$H$2</f>
        <v>#N/A</v>
      </c>
      <c r="I280" t="e">
        <f>(VLOOKUP(Games!B280, Data!$B$2:$L$134, 10, FALSE)-VLOOKUP(Games!C280, Data!$B$2:$L$134, 10, FALSE))*'Coefficients - Win Probability'!$I$2</f>
        <v>#N/A</v>
      </c>
      <c r="J280" t="e">
        <f>(IF(AND(VLOOKUP(Games!B280, Data!$B$2:$L$134, 11, FALSE)=1, VLOOKUP(Games!C280, Data!$B$2:$L$134, 11, FALSE)&lt;&gt;1), 1,0))*'Coefficients - Win Probability'!$J$2</f>
        <v>#N/A</v>
      </c>
      <c r="K280" t="e">
        <f>(IF(AND(VLOOKUP(Games!B280, Data!$B$2:$L$134, 11, FALSE)&lt;&gt;1, VLOOKUP(Games!C280, Data!$B$2:$L$134, 11, FALSE)=1), 1,0))*'Coefficients - Win Probability'!$K$2</f>
        <v>#N/A</v>
      </c>
      <c r="L280" t="e">
        <f>(VLOOKUP(Games!B280, Data!$B$2:$L$134, 3, FALSE)-VLOOKUP(Games!C280, Data!$B$2:$L$134, 3, FALSE))*'Coefficients - Win Probability'!$L$2</f>
        <v>#N/A</v>
      </c>
      <c r="N280" t="e">
        <f t="shared" si="4"/>
        <v>#N/A</v>
      </c>
    </row>
    <row r="281" spans="1:14" x14ac:dyDescent="0.45">
      <c r="A281">
        <f>'Coefficients - Win Probability'!$A$2</f>
        <v>1.5006452889456501</v>
      </c>
      <c r="B281">
        <f>(Games!D281)*'Coefficients - Win Probability'!$B$2</f>
        <v>0</v>
      </c>
      <c r="C281" t="e">
        <f>(VLOOKUP(Games!B281, Data!$B$2:$L$134, 4, FALSE)-VLOOKUP(Games!C281, Data!$B$2:$L$134, 4, FALSE))*'Coefficients - Win Probability'!$C$2</f>
        <v>#N/A</v>
      </c>
      <c r="D281" t="e">
        <f>(VLOOKUP(Games!B281, Data!$B$2:$L$134, 5, FALSE)-VLOOKUP(Games!C281, Data!$B$2:$L$134, 5, FALSE))*'Coefficients - Win Probability'!$D$2</f>
        <v>#N/A</v>
      </c>
      <c r="E281" t="e">
        <f>(VLOOKUP(Games!B281, Data!$B$2:$L$134, 6, FALSE)-VLOOKUP(Games!C281, Data!$B$2:$L$134, 6, FALSE))*'Coefficients - Win Probability'!$E$2</f>
        <v>#N/A</v>
      </c>
      <c r="F281" t="e">
        <f>(VLOOKUP(Games!B281, Data!$B$2:$L$134, 7, FALSE)-VLOOKUP(Games!C281, Data!$B$2:$L$134, 7, FALSE))*'Coefficients - Win Probability'!$F$2</f>
        <v>#N/A</v>
      </c>
      <c r="G281" t="e">
        <f>(VLOOKUP(Games!B281, Data!$B$2:$L$134, 8, FALSE)-VLOOKUP(Games!C281, Data!$B$2:$L$134, 8, FALSE))*'Coefficients - Win Probability'!$G$2</f>
        <v>#N/A</v>
      </c>
      <c r="H281" t="e">
        <f>(VLOOKUP(Games!B281, Data!$B$2:$L$134, 9, FALSE)-VLOOKUP(Games!C281, Data!$B$2:$L$134, 9, FALSE))*'Coefficients - Win Probability'!$H$2</f>
        <v>#N/A</v>
      </c>
      <c r="I281" t="e">
        <f>(VLOOKUP(Games!B281, Data!$B$2:$L$134, 10, FALSE)-VLOOKUP(Games!C281, Data!$B$2:$L$134, 10, FALSE))*'Coefficients - Win Probability'!$I$2</f>
        <v>#N/A</v>
      </c>
      <c r="J281" t="e">
        <f>(IF(AND(VLOOKUP(Games!B281, Data!$B$2:$L$134, 11, FALSE)=1, VLOOKUP(Games!C281, Data!$B$2:$L$134, 11, FALSE)&lt;&gt;1), 1,0))*'Coefficients - Win Probability'!$J$2</f>
        <v>#N/A</v>
      </c>
      <c r="K281" t="e">
        <f>(IF(AND(VLOOKUP(Games!B281, Data!$B$2:$L$134, 11, FALSE)&lt;&gt;1, VLOOKUP(Games!C281, Data!$B$2:$L$134, 11, FALSE)=1), 1,0))*'Coefficients - Win Probability'!$K$2</f>
        <v>#N/A</v>
      </c>
      <c r="L281" t="e">
        <f>(VLOOKUP(Games!B281, Data!$B$2:$L$134, 3, FALSE)-VLOOKUP(Games!C281, Data!$B$2:$L$134, 3, FALSE))*'Coefficients - Win Probability'!$L$2</f>
        <v>#N/A</v>
      </c>
    </row>
    <row r="282" spans="1:14" x14ac:dyDescent="0.45">
      <c r="A282">
        <f>'Coefficients - Win Probability'!$A$2</f>
        <v>1.5006452889456501</v>
      </c>
      <c r="B282">
        <f>(Games!D282)*'Coefficients - Win Probability'!$B$2</f>
        <v>0</v>
      </c>
      <c r="C282" t="e">
        <f>(VLOOKUP(Games!B282, Data!$B$2:$L$134, 4, FALSE)-VLOOKUP(Games!C282, Data!$B$2:$L$134, 4, FALSE))*'Coefficients - Win Probability'!$C$2</f>
        <v>#N/A</v>
      </c>
      <c r="D282" t="e">
        <f>(VLOOKUP(Games!B282, Data!$B$2:$L$134, 5, FALSE)-VLOOKUP(Games!C282, Data!$B$2:$L$134, 5, FALSE))*'Coefficients - Win Probability'!$D$2</f>
        <v>#N/A</v>
      </c>
      <c r="E282" t="e">
        <f>(VLOOKUP(Games!B282, Data!$B$2:$L$134, 6, FALSE)-VLOOKUP(Games!C282, Data!$B$2:$L$134, 6, FALSE))*'Coefficients - Win Probability'!$E$2</f>
        <v>#N/A</v>
      </c>
      <c r="F282" t="e">
        <f>(VLOOKUP(Games!B282, Data!$B$2:$L$134, 7, FALSE)-VLOOKUP(Games!C282, Data!$B$2:$L$134, 7, FALSE))*'Coefficients - Win Probability'!$F$2</f>
        <v>#N/A</v>
      </c>
      <c r="G282" t="e">
        <f>(VLOOKUP(Games!B282, Data!$B$2:$L$134, 8, FALSE)-VLOOKUP(Games!C282, Data!$B$2:$L$134, 8, FALSE))*'Coefficients - Win Probability'!$G$2</f>
        <v>#N/A</v>
      </c>
      <c r="H282" t="e">
        <f>(VLOOKUP(Games!B282, Data!$B$2:$L$134, 9, FALSE)-VLOOKUP(Games!C282, Data!$B$2:$L$134, 9, FALSE))*'Coefficients - Win Probability'!$H$2</f>
        <v>#N/A</v>
      </c>
      <c r="I282" t="e">
        <f>(VLOOKUP(Games!B282, Data!$B$2:$L$134, 10, FALSE)-VLOOKUP(Games!C282, Data!$B$2:$L$134, 10, FALSE))*'Coefficients - Win Probability'!$I$2</f>
        <v>#N/A</v>
      </c>
      <c r="J282" t="e">
        <f>(IF(AND(VLOOKUP(Games!B282, Data!$B$2:$L$134, 11, FALSE)=1, VLOOKUP(Games!C282, Data!$B$2:$L$134, 11, FALSE)&lt;&gt;1), 1,0))*'Coefficients - Win Probability'!$J$2</f>
        <v>#N/A</v>
      </c>
      <c r="K282" t="e">
        <f>(IF(AND(VLOOKUP(Games!B282, Data!$B$2:$L$134, 11, FALSE)&lt;&gt;1, VLOOKUP(Games!C282, Data!$B$2:$L$134, 11, FALSE)=1), 1,0))*'Coefficients - Win Probability'!$K$2</f>
        <v>#N/A</v>
      </c>
      <c r="L282" t="e">
        <f>(VLOOKUP(Games!B282, Data!$B$2:$L$134, 3, FALSE)-VLOOKUP(Games!C282, Data!$B$2:$L$134, 3, FALSE))*'Coefficients - Win Probability'!$L$2</f>
        <v>#N/A</v>
      </c>
    </row>
    <row r="283" spans="1:14" x14ac:dyDescent="0.45">
      <c r="A283">
        <f>'Coefficients - Win Probability'!$A$2</f>
        <v>1.5006452889456501</v>
      </c>
      <c r="B283">
        <f>(Games!D283)*'Coefficients - Win Probability'!$B$2</f>
        <v>0</v>
      </c>
      <c r="C283" t="e">
        <f>(VLOOKUP(Games!B283, Data!$B$2:$L$134, 4, FALSE)-VLOOKUP(Games!C283, Data!$B$2:$L$134, 4, FALSE))*'Coefficients - Win Probability'!$C$2</f>
        <v>#N/A</v>
      </c>
      <c r="D283" t="e">
        <f>(VLOOKUP(Games!B283, Data!$B$2:$L$134, 5, FALSE)-VLOOKUP(Games!C283, Data!$B$2:$L$134, 5, FALSE))*'Coefficients - Win Probability'!$D$2</f>
        <v>#N/A</v>
      </c>
      <c r="E283" t="e">
        <f>(VLOOKUP(Games!B283, Data!$B$2:$L$134, 6, FALSE)-VLOOKUP(Games!C283, Data!$B$2:$L$134, 6, FALSE))*'Coefficients - Win Probability'!$E$2</f>
        <v>#N/A</v>
      </c>
      <c r="F283" t="e">
        <f>(VLOOKUP(Games!B283, Data!$B$2:$L$134, 7, FALSE)-VLOOKUP(Games!C283, Data!$B$2:$L$134, 7, FALSE))*'Coefficients - Win Probability'!$F$2</f>
        <v>#N/A</v>
      </c>
      <c r="G283" t="e">
        <f>(VLOOKUP(Games!B283, Data!$B$2:$L$134, 8, FALSE)-VLOOKUP(Games!C283, Data!$B$2:$L$134, 8, FALSE))*'Coefficients - Win Probability'!$G$2</f>
        <v>#N/A</v>
      </c>
      <c r="H283" t="e">
        <f>(VLOOKUP(Games!B283, Data!$B$2:$L$134, 9, FALSE)-VLOOKUP(Games!C283, Data!$B$2:$L$134, 9, FALSE))*'Coefficients - Win Probability'!$H$2</f>
        <v>#N/A</v>
      </c>
      <c r="I283" t="e">
        <f>(VLOOKUP(Games!B283, Data!$B$2:$L$134, 10, FALSE)-VLOOKUP(Games!C283, Data!$B$2:$L$134, 10, FALSE))*'Coefficients - Win Probability'!$I$2</f>
        <v>#N/A</v>
      </c>
      <c r="J283" t="e">
        <f>(IF(AND(VLOOKUP(Games!B283, Data!$B$2:$L$134, 11, FALSE)=1, VLOOKUP(Games!C283, Data!$B$2:$L$134, 11, FALSE)&lt;&gt;1), 1,0))*'Coefficients - Win Probability'!$J$2</f>
        <v>#N/A</v>
      </c>
      <c r="K283" t="e">
        <f>(IF(AND(VLOOKUP(Games!B283, Data!$B$2:$L$134, 11, FALSE)&lt;&gt;1, VLOOKUP(Games!C283, Data!$B$2:$L$134, 11, FALSE)=1), 1,0))*'Coefficients - Win Probability'!$K$2</f>
        <v>#N/A</v>
      </c>
      <c r="L283" t="e">
        <f>(VLOOKUP(Games!B283, Data!$B$2:$L$134, 3, FALSE)-VLOOKUP(Games!C283, Data!$B$2:$L$134, 3, FALSE))*'Coefficients - Win Probability'!$L$2</f>
        <v>#N/A</v>
      </c>
    </row>
    <row r="284" spans="1:14" x14ac:dyDescent="0.45">
      <c r="A284">
        <f>'Coefficients - Win Probability'!$A$2</f>
        <v>1.5006452889456501</v>
      </c>
      <c r="B284">
        <f>(Games!D284)*'Coefficients - Win Probability'!$B$2</f>
        <v>0</v>
      </c>
      <c r="C284" t="e">
        <f>(VLOOKUP(Games!B284, Data!$B$2:$L$134, 4, FALSE)-VLOOKUP(Games!C284, Data!$B$2:$L$134, 4, FALSE))*'Coefficients - Win Probability'!$C$2</f>
        <v>#N/A</v>
      </c>
      <c r="D284" t="e">
        <f>(VLOOKUP(Games!B284, Data!$B$2:$L$134, 5, FALSE)-VLOOKUP(Games!C284, Data!$B$2:$L$134, 5, FALSE))*'Coefficients - Win Probability'!$D$2</f>
        <v>#N/A</v>
      </c>
      <c r="E284" t="e">
        <f>(VLOOKUP(Games!B284, Data!$B$2:$L$134, 6, FALSE)-VLOOKUP(Games!C284, Data!$B$2:$L$134, 6, FALSE))*'Coefficients - Win Probability'!$E$2</f>
        <v>#N/A</v>
      </c>
      <c r="F284" t="e">
        <f>(VLOOKUP(Games!B284, Data!$B$2:$L$134, 7, FALSE)-VLOOKUP(Games!C284, Data!$B$2:$L$134, 7, FALSE))*'Coefficients - Win Probability'!$F$2</f>
        <v>#N/A</v>
      </c>
      <c r="G284" t="e">
        <f>(VLOOKUP(Games!B284, Data!$B$2:$L$134, 8, FALSE)-VLOOKUP(Games!C284, Data!$B$2:$L$134, 8, FALSE))*'Coefficients - Win Probability'!$G$2</f>
        <v>#N/A</v>
      </c>
      <c r="H284" t="e">
        <f>(VLOOKUP(Games!B284, Data!$B$2:$L$134, 9, FALSE)-VLOOKUP(Games!C284, Data!$B$2:$L$134, 9, FALSE))*'Coefficients - Win Probability'!$H$2</f>
        <v>#N/A</v>
      </c>
      <c r="I284" t="e">
        <f>(VLOOKUP(Games!B284, Data!$B$2:$L$134, 10, FALSE)-VLOOKUP(Games!C284, Data!$B$2:$L$134, 10, FALSE))*'Coefficients - Win Probability'!$I$2</f>
        <v>#N/A</v>
      </c>
      <c r="J284" t="e">
        <f>(IF(AND(VLOOKUP(Games!B284, Data!$B$2:$L$134, 11, FALSE)=1, VLOOKUP(Games!C284, Data!$B$2:$L$134, 11, FALSE)&lt;&gt;1), 1,0))*'Coefficients - Win Probability'!$J$2</f>
        <v>#N/A</v>
      </c>
      <c r="K284" t="e">
        <f>(IF(AND(VLOOKUP(Games!B284, Data!$B$2:$L$134, 11, FALSE)&lt;&gt;1, VLOOKUP(Games!C284, Data!$B$2:$L$134, 11, FALSE)=1), 1,0))*'Coefficients - Win Probability'!$K$2</f>
        <v>#N/A</v>
      </c>
      <c r="L284" t="e">
        <f>(VLOOKUP(Games!B284, Data!$B$2:$L$134, 3, FALSE)-VLOOKUP(Games!C284, Data!$B$2:$L$134, 3, FALSE))*'Coefficients - Win Probability'!$L$2</f>
        <v>#N/A</v>
      </c>
    </row>
    <row r="285" spans="1:14" x14ac:dyDescent="0.45">
      <c r="A285">
        <f>'Coefficients - Win Probability'!$A$2</f>
        <v>1.5006452889456501</v>
      </c>
      <c r="B285">
        <f>(Games!D285)*'Coefficients - Win Probability'!$B$2</f>
        <v>0</v>
      </c>
      <c r="C285" t="e">
        <f>(VLOOKUP(Games!B285, Data!$B$2:$L$134, 4, FALSE)-VLOOKUP(Games!C285, Data!$B$2:$L$134, 4, FALSE))*'Coefficients - Win Probability'!$C$2</f>
        <v>#N/A</v>
      </c>
      <c r="D285" t="e">
        <f>(VLOOKUP(Games!B285, Data!$B$2:$L$134, 5, FALSE)-VLOOKUP(Games!C285, Data!$B$2:$L$134, 5, FALSE))*'Coefficients - Win Probability'!$D$2</f>
        <v>#N/A</v>
      </c>
      <c r="E285" t="e">
        <f>(VLOOKUP(Games!B285, Data!$B$2:$L$134, 6, FALSE)-VLOOKUP(Games!C285, Data!$B$2:$L$134, 6, FALSE))*'Coefficients - Win Probability'!$E$2</f>
        <v>#N/A</v>
      </c>
      <c r="F285" t="e">
        <f>(VLOOKUP(Games!B285, Data!$B$2:$L$134, 7, FALSE)-VLOOKUP(Games!C285, Data!$B$2:$L$134, 7, FALSE))*'Coefficients - Win Probability'!$F$2</f>
        <v>#N/A</v>
      </c>
      <c r="G285" t="e">
        <f>(VLOOKUP(Games!B285, Data!$B$2:$L$134, 8, FALSE)-VLOOKUP(Games!C285, Data!$B$2:$L$134, 8, FALSE))*'Coefficients - Win Probability'!$G$2</f>
        <v>#N/A</v>
      </c>
      <c r="H285" t="e">
        <f>(VLOOKUP(Games!B285, Data!$B$2:$L$134, 9, FALSE)-VLOOKUP(Games!C285, Data!$B$2:$L$134, 9, FALSE))*'Coefficients - Win Probability'!$H$2</f>
        <v>#N/A</v>
      </c>
      <c r="I285" t="e">
        <f>(VLOOKUP(Games!B285, Data!$B$2:$L$134, 10, FALSE)-VLOOKUP(Games!C285, Data!$B$2:$L$134, 10, FALSE))*'Coefficients - Win Probability'!$I$2</f>
        <v>#N/A</v>
      </c>
      <c r="J285" t="e">
        <f>(IF(AND(VLOOKUP(Games!B285, Data!$B$2:$L$134, 11, FALSE)=1, VLOOKUP(Games!C285, Data!$B$2:$L$134, 11, FALSE)&lt;&gt;1), 1,0))*'Coefficients - Win Probability'!$J$2</f>
        <v>#N/A</v>
      </c>
      <c r="K285" t="e">
        <f>(IF(AND(VLOOKUP(Games!B285, Data!$B$2:$L$134, 11, FALSE)&lt;&gt;1, VLOOKUP(Games!C285, Data!$B$2:$L$134, 11, FALSE)=1), 1,0))*'Coefficients - Win Probability'!$K$2</f>
        <v>#N/A</v>
      </c>
      <c r="L285" t="e">
        <f>(VLOOKUP(Games!B285, Data!$B$2:$L$134, 3, FALSE)-VLOOKUP(Games!C285, Data!$B$2:$L$134, 3, FALSE))*'Coefficients - Win Probability'!$L$2</f>
        <v>#N/A</v>
      </c>
    </row>
    <row r="286" spans="1:14" x14ac:dyDescent="0.45">
      <c r="A286">
        <f>'Coefficients - Win Probability'!$A$2</f>
        <v>1.5006452889456501</v>
      </c>
      <c r="B286">
        <f>(Games!D286)*'Coefficients - Win Probability'!$B$2</f>
        <v>0</v>
      </c>
      <c r="C286" t="e">
        <f>(VLOOKUP(Games!B286, Data!$B$2:$L$134, 4, FALSE)-VLOOKUP(Games!C286, Data!$B$2:$L$134, 4, FALSE))*'Coefficients - Win Probability'!$C$2</f>
        <v>#N/A</v>
      </c>
      <c r="D286" t="e">
        <f>(VLOOKUP(Games!B286, Data!$B$2:$L$134, 5, FALSE)-VLOOKUP(Games!C286, Data!$B$2:$L$134, 5, FALSE))*'Coefficients - Win Probability'!$D$2</f>
        <v>#N/A</v>
      </c>
      <c r="E286" t="e">
        <f>(VLOOKUP(Games!B286, Data!$B$2:$L$134, 6, FALSE)-VLOOKUP(Games!C286, Data!$B$2:$L$134, 6, FALSE))*'Coefficients - Win Probability'!$E$2</f>
        <v>#N/A</v>
      </c>
      <c r="F286" t="e">
        <f>(VLOOKUP(Games!B286, Data!$B$2:$L$134, 7, FALSE)-VLOOKUP(Games!C286, Data!$B$2:$L$134, 7, FALSE))*'Coefficients - Win Probability'!$F$2</f>
        <v>#N/A</v>
      </c>
      <c r="G286" t="e">
        <f>(VLOOKUP(Games!B286, Data!$B$2:$L$134, 8, FALSE)-VLOOKUP(Games!C286, Data!$B$2:$L$134, 8, FALSE))*'Coefficients - Win Probability'!$G$2</f>
        <v>#N/A</v>
      </c>
      <c r="H286" t="e">
        <f>(VLOOKUP(Games!B286, Data!$B$2:$L$134, 9, FALSE)-VLOOKUP(Games!C286, Data!$B$2:$L$134, 9, FALSE))*'Coefficients - Win Probability'!$H$2</f>
        <v>#N/A</v>
      </c>
      <c r="I286" t="e">
        <f>(VLOOKUP(Games!B286, Data!$B$2:$L$134, 10, FALSE)-VLOOKUP(Games!C286, Data!$B$2:$L$134, 10, FALSE))*'Coefficients - Win Probability'!$I$2</f>
        <v>#N/A</v>
      </c>
      <c r="J286" t="e">
        <f>(IF(AND(VLOOKUP(Games!B286, Data!$B$2:$L$134, 11, FALSE)=1, VLOOKUP(Games!C286, Data!$B$2:$L$134, 11, FALSE)&lt;&gt;1), 1,0))*'Coefficients - Win Probability'!$J$2</f>
        <v>#N/A</v>
      </c>
      <c r="K286" t="e">
        <f>(IF(AND(VLOOKUP(Games!B286, Data!$B$2:$L$134, 11, FALSE)&lt;&gt;1, VLOOKUP(Games!C286, Data!$B$2:$L$134, 11, FALSE)=1), 1,0))*'Coefficients - Win Probability'!$K$2</f>
        <v>#N/A</v>
      </c>
      <c r="L286" t="e">
        <f>(VLOOKUP(Games!B286, Data!$B$2:$L$134, 3, FALSE)-VLOOKUP(Games!C286, Data!$B$2:$L$134, 3, FALSE))*'Coefficients - Win Probability'!$L$2</f>
        <v>#N/A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Games</vt:lpstr>
      <vt:lpstr>Prediction Log</vt:lpstr>
      <vt:lpstr>Bet Log</vt:lpstr>
      <vt:lpstr>Coefficients</vt:lpstr>
      <vt:lpstr>Coefficients - Win Probability</vt:lpstr>
      <vt:lpstr>Data</vt:lpstr>
      <vt:lpstr>Calc</vt:lpstr>
      <vt:lpstr>Calc - Win Probability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Beney</dc:creator>
  <cp:lastModifiedBy>Beney, Sean Michael</cp:lastModifiedBy>
  <dcterms:created xsi:type="dcterms:W3CDTF">2023-10-06T12:35:18Z</dcterms:created>
  <dcterms:modified xsi:type="dcterms:W3CDTF">2023-10-25T21:17:44Z</dcterms:modified>
</cp:coreProperties>
</file>